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acto\Dropbox\Sales Dashboard (1)\"/>
    </mc:Choice>
  </mc:AlternateContent>
  <bookViews>
    <workbookView xWindow="0" yWindow="0" windowWidth="20490" windowHeight="7155" activeTab="1"/>
  </bookViews>
  <sheets>
    <sheet name="Manual" sheetId="5" r:id="rId1"/>
    <sheet name="Report" sheetId="1" r:id="rId2"/>
    <sheet name="Filters" sheetId="2" state="hidden" r:id="rId3"/>
    <sheet name="Data" sheetId="3" state="hidden" r:id="rId4"/>
    <sheet name="Orders" sheetId="4" state="hidden" r:id="rId5"/>
  </sheets>
  <definedNames>
    <definedName name="_xlnm._FilterDatabase" localSheetId="3" hidden="1">Data!$A$3:$BB$594</definedName>
    <definedName name="_xlnm._FilterDatabase" localSheetId="4" hidden="1">Orders!$B$2:$AI$190</definedName>
    <definedName name="AllR">Filters!$O$1</definedName>
    <definedName name="AllZ">Filters!$P$1</definedName>
    <definedName name="AMList">Filters!$D$3:$D$102</definedName>
    <definedName name="AMsI">Filters!$J$1:$J$101</definedName>
    <definedName name="AMsII">Filters!$M$1:$M$101</definedName>
    <definedName name="LevelAM">Filters!$A$7:$A$9</definedName>
    <definedName name="LevelList">Filters!$A$3:$A$9</definedName>
    <definedName name="LevelR">Filters!$A$4:$A$9</definedName>
    <definedName name="LevelZ">Filters!$A$5:$A$9</definedName>
    <definedName name="Orders_2015_11" localSheetId="4">Orders!$B$2:$AI$182</definedName>
    <definedName name="RegionList">Filters!$B$3:$B$6</definedName>
    <definedName name="RegionsI">Filters!$F$1:$F$13</definedName>
    <definedName name="RegionsII">Filters!$L$1:$L$101</definedName>
    <definedName name="RStart">Filters!$F$1</definedName>
    <definedName name="RStart2">Filters!$L$1</definedName>
    <definedName name="ZoneList">Filters!$C$3:$C$14</definedName>
    <definedName name="ZonesI">Filters!$G$1:$G$13</definedName>
    <definedName name="ZonesII">Filters!$I$1:$I$101</definedName>
    <definedName name="ZStart">Filters!$I$1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B594" i="3" l="1"/>
  <c r="BA594" i="3"/>
  <c r="AZ594" i="3"/>
  <c r="AY594" i="3"/>
  <c r="AX594" i="3"/>
  <c r="AW594" i="3"/>
  <c r="AN594" i="3"/>
  <c r="AL594" i="3"/>
  <c r="AK594" i="3"/>
  <c r="AJ594" i="3"/>
  <c r="AG594" i="3"/>
  <c r="AD594" i="3"/>
  <c r="AC594" i="3"/>
  <c r="AR594" i="3" s="1"/>
  <c r="BB593" i="3"/>
  <c r="BA593" i="3"/>
  <c r="AZ593" i="3"/>
  <c r="AY593" i="3"/>
  <c r="AX593" i="3"/>
  <c r="AW593" i="3"/>
  <c r="AN593" i="3"/>
  <c r="AL593" i="3"/>
  <c r="AK593" i="3"/>
  <c r="AJ593" i="3"/>
  <c r="AG593" i="3"/>
  <c r="AD593" i="3"/>
  <c r="AC593" i="3"/>
  <c r="AO593" i="3" s="1"/>
  <c r="BB592" i="3"/>
  <c r="BA592" i="3"/>
  <c r="AZ592" i="3"/>
  <c r="AY592" i="3"/>
  <c r="AX592" i="3"/>
  <c r="AW592" i="3"/>
  <c r="AN592" i="3"/>
  <c r="AL592" i="3"/>
  <c r="AK592" i="3"/>
  <c r="AJ592" i="3"/>
  <c r="AG592" i="3"/>
  <c r="AD592" i="3"/>
  <c r="AC592" i="3"/>
  <c r="AH592" i="3" s="1"/>
  <c r="BB591" i="3"/>
  <c r="BA591" i="3"/>
  <c r="AZ591" i="3"/>
  <c r="AY591" i="3"/>
  <c r="AX591" i="3"/>
  <c r="AW591" i="3"/>
  <c r="AO591" i="3"/>
  <c r="AN591" i="3"/>
  <c r="AL591" i="3"/>
  <c r="AM591" i="3" s="1"/>
  <c r="AK591" i="3"/>
  <c r="AJ591" i="3"/>
  <c r="AH591" i="3"/>
  <c r="AE591" i="3"/>
  <c r="AD591" i="3"/>
  <c r="AC591" i="3"/>
  <c r="BB590" i="3"/>
  <c r="BA590" i="3"/>
  <c r="AZ590" i="3"/>
  <c r="AY590" i="3"/>
  <c r="AX590" i="3"/>
  <c r="AW590" i="3"/>
  <c r="AO590" i="3"/>
  <c r="AL590" i="3"/>
  <c r="AK590" i="3"/>
  <c r="AJ590" i="3"/>
  <c r="AH590" i="3"/>
  <c r="AD590" i="3"/>
  <c r="AC590" i="3"/>
  <c r="BB589" i="3"/>
  <c r="BA589" i="3"/>
  <c r="AZ589" i="3"/>
  <c r="AY589" i="3"/>
  <c r="AX589" i="3"/>
  <c r="AW589" i="3"/>
  <c r="AO589" i="3"/>
  <c r="AL589" i="3"/>
  <c r="AK589" i="3"/>
  <c r="AJ589" i="3"/>
  <c r="AH589" i="3"/>
  <c r="AD589" i="3"/>
  <c r="AC589" i="3"/>
  <c r="BB588" i="3"/>
  <c r="BA588" i="3"/>
  <c r="AZ588" i="3"/>
  <c r="AY588" i="3"/>
  <c r="AX588" i="3"/>
  <c r="AW588" i="3"/>
  <c r="AO588" i="3"/>
  <c r="AL588" i="3"/>
  <c r="AK588" i="3"/>
  <c r="AJ588" i="3"/>
  <c r="AH588" i="3"/>
  <c r="AD588" i="3"/>
  <c r="AC588" i="3"/>
  <c r="AQ588" i="3" s="1"/>
  <c r="BB587" i="3"/>
  <c r="BA587" i="3"/>
  <c r="AZ587" i="3"/>
  <c r="AY587" i="3"/>
  <c r="AX587" i="3"/>
  <c r="AW587" i="3"/>
  <c r="AO587" i="3"/>
  <c r="AL587" i="3"/>
  <c r="AK587" i="3"/>
  <c r="AJ587" i="3"/>
  <c r="AH587" i="3"/>
  <c r="AD587" i="3"/>
  <c r="AC587" i="3"/>
  <c r="BB586" i="3"/>
  <c r="BA586" i="3"/>
  <c r="AZ586" i="3"/>
  <c r="AY586" i="3"/>
  <c r="AX586" i="3"/>
  <c r="AW586" i="3"/>
  <c r="AO586" i="3"/>
  <c r="AL586" i="3"/>
  <c r="AK586" i="3"/>
  <c r="AJ586" i="3"/>
  <c r="AH586" i="3"/>
  <c r="AD586" i="3"/>
  <c r="AC586" i="3"/>
  <c r="BB585" i="3"/>
  <c r="BA585" i="3"/>
  <c r="AZ585" i="3"/>
  <c r="AY585" i="3"/>
  <c r="AX585" i="3"/>
  <c r="AW585" i="3"/>
  <c r="AN585" i="3"/>
  <c r="AL585" i="3"/>
  <c r="AK585" i="3"/>
  <c r="AJ585" i="3"/>
  <c r="AG585" i="3"/>
  <c r="AD585" i="3"/>
  <c r="AC585" i="3"/>
  <c r="AO585" i="3" s="1"/>
  <c r="BB584" i="3"/>
  <c r="BA584" i="3"/>
  <c r="AZ584" i="3"/>
  <c r="AY584" i="3"/>
  <c r="AX584" i="3"/>
  <c r="AW584" i="3"/>
  <c r="AO584" i="3"/>
  <c r="AL584" i="3"/>
  <c r="AK584" i="3"/>
  <c r="AJ584" i="3"/>
  <c r="AH584" i="3"/>
  <c r="AD584" i="3"/>
  <c r="AC584" i="3"/>
  <c r="AQ584" i="3" s="1"/>
  <c r="BB583" i="3"/>
  <c r="BA583" i="3"/>
  <c r="AZ583" i="3"/>
  <c r="AY583" i="3"/>
  <c r="AX583" i="3"/>
  <c r="AW583" i="3"/>
  <c r="AO583" i="3"/>
  <c r="AN583" i="3"/>
  <c r="AL583" i="3"/>
  <c r="AK583" i="3"/>
  <c r="AJ583" i="3"/>
  <c r="AH583" i="3"/>
  <c r="AD583" i="3"/>
  <c r="AS583" i="3" s="1"/>
  <c r="AC583" i="3"/>
  <c r="BB582" i="3"/>
  <c r="BA582" i="3"/>
  <c r="AZ582" i="3"/>
  <c r="AY582" i="3"/>
  <c r="AX582" i="3"/>
  <c r="AW582" i="3"/>
  <c r="AO582" i="3"/>
  <c r="AL582" i="3"/>
  <c r="AK582" i="3"/>
  <c r="AJ582" i="3"/>
  <c r="AH582" i="3"/>
  <c r="AD582" i="3"/>
  <c r="AC582" i="3"/>
  <c r="BB581" i="3"/>
  <c r="BA581" i="3"/>
  <c r="AZ581" i="3"/>
  <c r="AY581" i="3"/>
  <c r="AX581" i="3"/>
  <c r="AW581" i="3"/>
  <c r="AO581" i="3"/>
  <c r="AN581" i="3"/>
  <c r="AL581" i="3"/>
  <c r="AM581" i="3" s="1"/>
  <c r="AK581" i="3"/>
  <c r="AJ581" i="3"/>
  <c r="AH581" i="3"/>
  <c r="AE581" i="3"/>
  <c r="AD581" i="3"/>
  <c r="AC581" i="3"/>
  <c r="BB580" i="3"/>
  <c r="BA580" i="3"/>
  <c r="AZ580" i="3"/>
  <c r="AY580" i="3"/>
  <c r="AX580" i="3"/>
  <c r="AW580" i="3"/>
  <c r="AO580" i="3"/>
  <c r="AL580" i="3"/>
  <c r="AK580" i="3"/>
  <c r="AJ580" i="3"/>
  <c r="AH580" i="3"/>
  <c r="AD580" i="3"/>
  <c r="AC580" i="3"/>
  <c r="BB579" i="3"/>
  <c r="BA579" i="3"/>
  <c r="AZ579" i="3"/>
  <c r="AY579" i="3"/>
  <c r="AX579" i="3"/>
  <c r="AW579" i="3"/>
  <c r="AO579" i="3"/>
  <c r="AL579" i="3"/>
  <c r="AK579" i="3"/>
  <c r="AJ579" i="3"/>
  <c r="AH579" i="3"/>
  <c r="AD579" i="3"/>
  <c r="AC579" i="3"/>
  <c r="BB578" i="3"/>
  <c r="BA578" i="3"/>
  <c r="AZ578" i="3"/>
  <c r="AY578" i="3"/>
  <c r="AX578" i="3"/>
  <c r="AW578" i="3"/>
  <c r="AO578" i="3"/>
  <c r="AL578" i="3"/>
  <c r="AK578" i="3"/>
  <c r="AJ578" i="3"/>
  <c r="AH578" i="3"/>
  <c r="AD578" i="3"/>
  <c r="AC578" i="3"/>
  <c r="BB577" i="3"/>
  <c r="BA577" i="3"/>
  <c r="AZ577" i="3"/>
  <c r="AY577" i="3"/>
  <c r="AX577" i="3"/>
  <c r="AW577" i="3"/>
  <c r="AN577" i="3"/>
  <c r="AL577" i="3"/>
  <c r="AK577" i="3"/>
  <c r="AJ577" i="3"/>
  <c r="AG577" i="3"/>
  <c r="AD577" i="3"/>
  <c r="AS577" i="3" s="1"/>
  <c r="AC577" i="3"/>
  <c r="AO577" i="3" s="1"/>
  <c r="BB576" i="3"/>
  <c r="BA576" i="3"/>
  <c r="AZ576" i="3"/>
  <c r="AY576" i="3"/>
  <c r="AX576" i="3"/>
  <c r="AW576" i="3"/>
  <c r="AN576" i="3"/>
  <c r="AL576" i="3"/>
  <c r="AK576" i="3"/>
  <c r="AJ576" i="3"/>
  <c r="AG576" i="3"/>
  <c r="AD576" i="3"/>
  <c r="AC576" i="3"/>
  <c r="AH576" i="3" s="1"/>
  <c r="BB575" i="3"/>
  <c r="BA575" i="3"/>
  <c r="AZ575" i="3"/>
  <c r="AY575" i="3"/>
  <c r="AX575" i="3"/>
  <c r="AW575" i="3"/>
  <c r="AN575" i="3"/>
  <c r="AL575" i="3"/>
  <c r="AK575" i="3"/>
  <c r="AJ575" i="3"/>
  <c r="AG575" i="3"/>
  <c r="AD575" i="3"/>
  <c r="AC575" i="3"/>
  <c r="AO575" i="3" s="1"/>
  <c r="BB574" i="3"/>
  <c r="BA574" i="3"/>
  <c r="AZ574" i="3"/>
  <c r="AY574" i="3"/>
  <c r="AX574" i="3"/>
  <c r="AW574" i="3"/>
  <c r="AN574" i="3"/>
  <c r="AL574" i="3"/>
  <c r="AK574" i="3"/>
  <c r="AJ574" i="3"/>
  <c r="AG574" i="3"/>
  <c r="AD574" i="3"/>
  <c r="AC574" i="3"/>
  <c r="AQ574" i="3" s="1"/>
  <c r="BB573" i="3"/>
  <c r="BA573" i="3"/>
  <c r="AZ573" i="3"/>
  <c r="AY573" i="3"/>
  <c r="AX573" i="3"/>
  <c r="AW573" i="3"/>
  <c r="AN573" i="3"/>
  <c r="AL573" i="3"/>
  <c r="AM573" i="3" s="1"/>
  <c r="AK573" i="3"/>
  <c r="AJ573" i="3"/>
  <c r="AG573" i="3"/>
  <c r="AD573" i="3"/>
  <c r="AC573" i="3"/>
  <c r="BB572" i="3"/>
  <c r="BA572" i="3"/>
  <c r="AZ572" i="3"/>
  <c r="AY572" i="3"/>
  <c r="AX572" i="3"/>
  <c r="AW572" i="3"/>
  <c r="AO572" i="3"/>
  <c r="AL572" i="3"/>
  <c r="AK572" i="3"/>
  <c r="AJ572" i="3"/>
  <c r="AH572" i="3"/>
  <c r="AD572" i="3"/>
  <c r="AC572" i="3"/>
  <c r="BB571" i="3"/>
  <c r="BA571" i="3"/>
  <c r="AZ571" i="3"/>
  <c r="AY571" i="3"/>
  <c r="AX571" i="3"/>
  <c r="AW571" i="3"/>
  <c r="AO571" i="3"/>
  <c r="AL571" i="3"/>
  <c r="AK571" i="3"/>
  <c r="AJ571" i="3"/>
  <c r="AH571" i="3"/>
  <c r="AD571" i="3"/>
  <c r="AC571" i="3"/>
  <c r="AG571" i="3" s="1"/>
  <c r="BB570" i="3"/>
  <c r="BA570" i="3"/>
  <c r="AZ570" i="3"/>
  <c r="AY570" i="3"/>
  <c r="AX570" i="3"/>
  <c r="AW570" i="3"/>
  <c r="AO570" i="3"/>
  <c r="AL570" i="3"/>
  <c r="AK570" i="3"/>
  <c r="AJ570" i="3"/>
  <c r="AH570" i="3"/>
  <c r="AD570" i="3"/>
  <c r="AC570" i="3"/>
  <c r="BB569" i="3"/>
  <c r="BA569" i="3"/>
  <c r="AZ569" i="3"/>
  <c r="AY569" i="3"/>
  <c r="AX569" i="3"/>
  <c r="AW569" i="3"/>
  <c r="AO569" i="3"/>
  <c r="AL569" i="3"/>
  <c r="AM569" i="3" s="1"/>
  <c r="AK569" i="3"/>
  <c r="AJ569" i="3"/>
  <c r="AH569" i="3"/>
  <c r="AD569" i="3"/>
  <c r="AC569" i="3"/>
  <c r="AG569" i="3" s="1"/>
  <c r="BB568" i="3"/>
  <c r="BA568" i="3"/>
  <c r="AZ568" i="3"/>
  <c r="AY568" i="3"/>
  <c r="AX568" i="3"/>
  <c r="AW568" i="3"/>
  <c r="AO568" i="3"/>
  <c r="AL568" i="3"/>
  <c r="AK568" i="3"/>
  <c r="AJ568" i="3"/>
  <c r="AH568" i="3"/>
  <c r="AD568" i="3"/>
  <c r="AC568" i="3"/>
  <c r="BB567" i="3"/>
  <c r="BA567" i="3"/>
  <c r="AZ567" i="3"/>
  <c r="AY567" i="3"/>
  <c r="AX567" i="3"/>
  <c r="AW567" i="3"/>
  <c r="AN567" i="3"/>
  <c r="AL567" i="3"/>
  <c r="AK567" i="3"/>
  <c r="AJ567" i="3"/>
  <c r="AG567" i="3"/>
  <c r="AD567" i="3"/>
  <c r="AC567" i="3"/>
  <c r="AE567" i="3" s="1"/>
  <c r="BB566" i="3"/>
  <c r="BA566" i="3"/>
  <c r="AZ566" i="3"/>
  <c r="AY566" i="3"/>
  <c r="AX566" i="3"/>
  <c r="AW566" i="3"/>
  <c r="AO566" i="3"/>
  <c r="AL566" i="3"/>
  <c r="AK566" i="3"/>
  <c r="AJ566" i="3"/>
  <c r="AH566" i="3"/>
  <c r="AD566" i="3"/>
  <c r="AC566" i="3"/>
  <c r="BB565" i="3"/>
  <c r="BA565" i="3"/>
  <c r="AZ565" i="3"/>
  <c r="AY565" i="3"/>
  <c r="AX565" i="3"/>
  <c r="AW565" i="3"/>
  <c r="AO565" i="3"/>
  <c r="AL565" i="3"/>
  <c r="AK565" i="3"/>
  <c r="AJ565" i="3"/>
  <c r="AH565" i="3"/>
  <c r="AD565" i="3"/>
  <c r="AC565" i="3"/>
  <c r="AG565" i="3" s="1"/>
  <c r="BB564" i="3"/>
  <c r="BA564" i="3"/>
  <c r="AZ564" i="3"/>
  <c r="AY564" i="3"/>
  <c r="AX564" i="3"/>
  <c r="AW564" i="3"/>
  <c r="AO564" i="3"/>
  <c r="AL564" i="3"/>
  <c r="AK564" i="3"/>
  <c r="AJ564" i="3"/>
  <c r="AH564" i="3"/>
  <c r="AD564" i="3"/>
  <c r="AC564" i="3"/>
  <c r="BB563" i="3"/>
  <c r="BA563" i="3"/>
  <c r="AZ563" i="3"/>
  <c r="AY563" i="3"/>
  <c r="AX563" i="3"/>
  <c r="AW563" i="3"/>
  <c r="AN563" i="3"/>
  <c r="AL563" i="3"/>
  <c r="AK563" i="3"/>
  <c r="AJ563" i="3"/>
  <c r="AG563" i="3"/>
  <c r="AD563" i="3"/>
  <c r="AC563" i="3"/>
  <c r="AE563" i="3" s="1"/>
  <c r="BB562" i="3"/>
  <c r="BA562" i="3"/>
  <c r="AZ562" i="3"/>
  <c r="AY562" i="3"/>
  <c r="AX562" i="3"/>
  <c r="AW562" i="3"/>
  <c r="AN562" i="3"/>
  <c r="AL562" i="3"/>
  <c r="AK562" i="3"/>
  <c r="AJ562" i="3"/>
  <c r="AG562" i="3"/>
  <c r="AD562" i="3"/>
  <c r="AC562" i="3"/>
  <c r="AE562" i="3" s="1"/>
  <c r="BB561" i="3"/>
  <c r="BA561" i="3"/>
  <c r="AZ561" i="3"/>
  <c r="AY561" i="3"/>
  <c r="AX561" i="3"/>
  <c r="AW561" i="3"/>
  <c r="AO561" i="3"/>
  <c r="AL561" i="3"/>
  <c r="AM561" i="3" s="1"/>
  <c r="AK561" i="3"/>
  <c r="AJ561" i="3"/>
  <c r="AH561" i="3"/>
  <c r="AD561" i="3"/>
  <c r="AC561" i="3"/>
  <c r="AG561" i="3" s="1"/>
  <c r="BB560" i="3"/>
  <c r="BA560" i="3"/>
  <c r="AZ560" i="3"/>
  <c r="AY560" i="3"/>
  <c r="AX560" i="3"/>
  <c r="AW560" i="3"/>
  <c r="AN560" i="3"/>
  <c r="AL560" i="3"/>
  <c r="AK560" i="3"/>
  <c r="AJ560" i="3"/>
  <c r="AG560" i="3"/>
  <c r="AD560" i="3"/>
  <c r="AC560" i="3"/>
  <c r="BB559" i="3"/>
  <c r="BA559" i="3"/>
  <c r="AZ559" i="3"/>
  <c r="AY559" i="3"/>
  <c r="AX559" i="3"/>
  <c r="AW559" i="3"/>
  <c r="AN559" i="3"/>
  <c r="AL559" i="3"/>
  <c r="AK559" i="3"/>
  <c r="AM559" i="3" s="1"/>
  <c r="AJ559" i="3"/>
  <c r="AG559" i="3"/>
  <c r="AD559" i="3"/>
  <c r="AC559" i="3"/>
  <c r="AO559" i="3" s="1"/>
  <c r="BB558" i="3"/>
  <c r="BA558" i="3"/>
  <c r="AZ558" i="3"/>
  <c r="AY558" i="3"/>
  <c r="AX558" i="3"/>
  <c r="AW558" i="3"/>
  <c r="AN558" i="3"/>
  <c r="AL558" i="3"/>
  <c r="AK558" i="3"/>
  <c r="AJ558" i="3"/>
  <c r="AG558" i="3"/>
  <c r="AD558" i="3"/>
  <c r="AC558" i="3"/>
  <c r="BB557" i="3"/>
  <c r="BA557" i="3"/>
  <c r="AZ557" i="3"/>
  <c r="AY557" i="3"/>
  <c r="AX557" i="3"/>
  <c r="AW557" i="3"/>
  <c r="AN557" i="3"/>
  <c r="AL557" i="3"/>
  <c r="AS557" i="3" s="1"/>
  <c r="AK557" i="3"/>
  <c r="AR557" i="3" s="1"/>
  <c r="AJ557" i="3"/>
  <c r="AG557" i="3"/>
  <c r="AD557" i="3"/>
  <c r="AE557" i="3" s="1"/>
  <c r="AC557" i="3"/>
  <c r="AH557" i="3" s="1"/>
  <c r="BB556" i="3"/>
  <c r="BA556" i="3"/>
  <c r="AZ556" i="3"/>
  <c r="AY556" i="3"/>
  <c r="AX556" i="3"/>
  <c r="AW556" i="3"/>
  <c r="AN556" i="3"/>
  <c r="AL556" i="3"/>
  <c r="AK556" i="3"/>
  <c r="AJ556" i="3"/>
  <c r="AG556" i="3"/>
  <c r="AD556" i="3"/>
  <c r="AC556" i="3"/>
  <c r="BB555" i="3"/>
  <c r="BA555" i="3"/>
  <c r="AZ555" i="3"/>
  <c r="AY555" i="3"/>
  <c r="AX555" i="3"/>
  <c r="AW555" i="3"/>
  <c r="AN555" i="3"/>
  <c r="AL555" i="3"/>
  <c r="AK555" i="3"/>
  <c r="AJ555" i="3"/>
  <c r="AG555" i="3"/>
  <c r="AD555" i="3"/>
  <c r="AC555" i="3"/>
  <c r="AE555" i="3" s="1"/>
  <c r="BB554" i="3"/>
  <c r="BA554" i="3"/>
  <c r="AZ554" i="3"/>
  <c r="AY554" i="3"/>
  <c r="AX554" i="3"/>
  <c r="AW554" i="3"/>
  <c r="AN554" i="3"/>
  <c r="AL554" i="3"/>
  <c r="AK554" i="3"/>
  <c r="AJ554" i="3"/>
  <c r="AG554" i="3"/>
  <c r="AD554" i="3"/>
  <c r="AE554" i="3" s="1"/>
  <c r="AC554" i="3"/>
  <c r="BB553" i="3"/>
  <c r="BA553" i="3"/>
  <c r="AZ553" i="3"/>
  <c r="AY553" i="3"/>
  <c r="AX553" i="3"/>
  <c r="AW553" i="3"/>
  <c r="AN553" i="3"/>
  <c r="AL553" i="3"/>
  <c r="AS553" i="3" s="1"/>
  <c r="AK553" i="3"/>
  <c r="AJ553" i="3"/>
  <c r="AG553" i="3"/>
  <c r="AD553" i="3"/>
  <c r="AC553" i="3"/>
  <c r="AE553" i="3" s="1"/>
  <c r="BB552" i="3"/>
  <c r="BA552" i="3"/>
  <c r="AZ552" i="3"/>
  <c r="AY552" i="3"/>
  <c r="AX552" i="3"/>
  <c r="AW552" i="3"/>
  <c r="AN552" i="3"/>
  <c r="AL552" i="3"/>
  <c r="AM552" i="3" s="1"/>
  <c r="AK552" i="3"/>
  <c r="AJ552" i="3"/>
  <c r="AG552" i="3"/>
  <c r="AE552" i="3"/>
  <c r="AD552" i="3"/>
  <c r="AC552" i="3"/>
  <c r="BB551" i="3"/>
  <c r="BA551" i="3"/>
  <c r="AZ551" i="3"/>
  <c r="AY551" i="3"/>
  <c r="AX551" i="3"/>
  <c r="AW551" i="3"/>
  <c r="AO551" i="3"/>
  <c r="AL551" i="3"/>
  <c r="AK551" i="3"/>
  <c r="AJ551" i="3"/>
  <c r="AH551" i="3"/>
  <c r="AD551" i="3"/>
  <c r="AC551" i="3"/>
  <c r="BB550" i="3"/>
  <c r="BA550" i="3"/>
  <c r="AZ550" i="3"/>
  <c r="AY550" i="3"/>
  <c r="AX550" i="3"/>
  <c r="AW550" i="3"/>
  <c r="AO550" i="3"/>
  <c r="AL550" i="3"/>
  <c r="AM550" i="3" s="1"/>
  <c r="AK550" i="3"/>
  <c r="AJ550" i="3"/>
  <c r="AH550" i="3"/>
  <c r="AE550" i="3"/>
  <c r="AD550" i="3"/>
  <c r="AC550" i="3"/>
  <c r="AG550" i="3" s="1"/>
  <c r="BB549" i="3"/>
  <c r="BA549" i="3"/>
  <c r="AZ549" i="3"/>
  <c r="AY549" i="3"/>
  <c r="AX549" i="3"/>
  <c r="AW549" i="3"/>
  <c r="AO549" i="3"/>
  <c r="AL549" i="3"/>
  <c r="AK549" i="3"/>
  <c r="AJ549" i="3"/>
  <c r="AH549" i="3"/>
  <c r="AD549" i="3"/>
  <c r="AC549" i="3"/>
  <c r="BB548" i="3"/>
  <c r="BA548" i="3"/>
  <c r="AZ548" i="3"/>
  <c r="AY548" i="3"/>
  <c r="AX548" i="3"/>
  <c r="AW548" i="3"/>
  <c r="AO548" i="3"/>
  <c r="AL548" i="3"/>
  <c r="AM548" i="3" s="1"/>
  <c r="AK548" i="3"/>
  <c r="AJ548" i="3"/>
  <c r="AH548" i="3"/>
  <c r="AE548" i="3"/>
  <c r="AD548" i="3"/>
  <c r="AC548" i="3"/>
  <c r="AG548" i="3" s="1"/>
  <c r="BB547" i="3"/>
  <c r="BA547" i="3"/>
  <c r="AZ547" i="3"/>
  <c r="AY547" i="3"/>
  <c r="AX547" i="3"/>
  <c r="AW547" i="3"/>
  <c r="AN547" i="3"/>
  <c r="AL547" i="3"/>
  <c r="AS547" i="3" s="1"/>
  <c r="AK547" i="3"/>
  <c r="AJ547" i="3"/>
  <c r="AG547" i="3"/>
  <c r="AD547" i="3"/>
  <c r="AC547" i="3"/>
  <c r="AE547" i="3" s="1"/>
  <c r="BB546" i="3"/>
  <c r="BA546" i="3"/>
  <c r="AZ546" i="3"/>
  <c r="AY546" i="3"/>
  <c r="AX546" i="3"/>
  <c r="AW546" i="3"/>
  <c r="AN546" i="3"/>
  <c r="AL546" i="3"/>
  <c r="AM546" i="3" s="1"/>
  <c r="AK546" i="3"/>
  <c r="AJ546" i="3"/>
  <c r="AG546" i="3"/>
  <c r="AE546" i="3"/>
  <c r="AD546" i="3"/>
  <c r="AC546" i="3"/>
  <c r="BB545" i="3"/>
  <c r="BA545" i="3"/>
  <c r="AZ545" i="3"/>
  <c r="AY545" i="3"/>
  <c r="AX545" i="3"/>
  <c r="AW545" i="3"/>
  <c r="AO545" i="3"/>
  <c r="AL545" i="3"/>
  <c r="AK545" i="3"/>
  <c r="AJ545" i="3"/>
  <c r="AH545" i="3"/>
  <c r="AD545" i="3"/>
  <c r="AC545" i="3"/>
  <c r="BB544" i="3"/>
  <c r="BA544" i="3"/>
  <c r="AZ544" i="3"/>
  <c r="AY544" i="3"/>
  <c r="AX544" i="3"/>
  <c r="AW544" i="3"/>
  <c r="AO544" i="3"/>
  <c r="AL544" i="3"/>
  <c r="AM544" i="3" s="1"/>
  <c r="AK544" i="3"/>
  <c r="AJ544" i="3"/>
  <c r="AH544" i="3"/>
  <c r="AE544" i="3"/>
  <c r="AD544" i="3"/>
  <c r="AC544" i="3"/>
  <c r="AG544" i="3" s="1"/>
  <c r="BB543" i="3"/>
  <c r="BA543" i="3"/>
  <c r="AZ543" i="3"/>
  <c r="AY543" i="3"/>
  <c r="AX543" i="3"/>
  <c r="AW543" i="3"/>
  <c r="AO543" i="3"/>
  <c r="AL543" i="3"/>
  <c r="AK543" i="3"/>
  <c r="AJ543" i="3"/>
  <c r="AH543" i="3"/>
  <c r="AD543" i="3"/>
  <c r="AC543" i="3"/>
  <c r="BB542" i="3"/>
  <c r="BA542" i="3"/>
  <c r="AZ542" i="3"/>
  <c r="AY542" i="3"/>
  <c r="AX542" i="3"/>
  <c r="AW542" i="3"/>
  <c r="AO542" i="3"/>
  <c r="AL542" i="3"/>
  <c r="AM542" i="3" s="1"/>
  <c r="AK542" i="3"/>
  <c r="AJ542" i="3"/>
  <c r="AH542" i="3"/>
  <c r="AE542" i="3"/>
  <c r="AD542" i="3"/>
  <c r="AC542" i="3"/>
  <c r="AG542" i="3" s="1"/>
  <c r="BB541" i="3"/>
  <c r="BA541" i="3"/>
  <c r="AZ541" i="3"/>
  <c r="AY541" i="3"/>
  <c r="AX541" i="3"/>
  <c r="AW541" i="3"/>
  <c r="AO541" i="3"/>
  <c r="AL541" i="3"/>
  <c r="AK541" i="3"/>
  <c r="AJ541" i="3"/>
  <c r="AH541" i="3"/>
  <c r="AD541" i="3"/>
  <c r="AC541" i="3"/>
  <c r="BB540" i="3"/>
  <c r="BA540" i="3"/>
  <c r="AZ540" i="3"/>
  <c r="AY540" i="3"/>
  <c r="AX540" i="3"/>
  <c r="AW540" i="3"/>
  <c r="AO540" i="3"/>
  <c r="AL540" i="3"/>
  <c r="AM540" i="3" s="1"/>
  <c r="AK540" i="3"/>
  <c r="AJ540" i="3"/>
  <c r="AH540" i="3"/>
  <c r="AE540" i="3"/>
  <c r="AD540" i="3"/>
  <c r="AC540" i="3"/>
  <c r="AG540" i="3" s="1"/>
  <c r="BB539" i="3"/>
  <c r="BA539" i="3"/>
  <c r="AZ539" i="3"/>
  <c r="AY539" i="3"/>
  <c r="AX539" i="3"/>
  <c r="AW539" i="3"/>
  <c r="AO539" i="3"/>
  <c r="AL539" i="3"/>
  <c r="AK539" i="3"/>
  <c r="AJ539" i="3"/>
  <c r="AH539" i="3"/>
  <c r="AD539" i="3"/>
  <c r="AC539" i="3"/>
  <c r="AN539" i="3" s="1"/>
  <c r="BB538" i="3"/>
  <c r="BA538" i="3"/>
  <c r="AZ538" i="3"/>
  <c r="AY538" i="3"/>
  <c r="AX538" i="3"/>
  <c r="AW538" i="3"/>
  <c r="AO538" i="3"/>
  <c r="AL538" i="3"/>
  <c r="AM538" i="3" s="1"/>
  <c r="AK538" i="3"/>
  <c r="AJ538" i="3"/>
  <c r="AH538" i="3"/>
  <c r="AE538" i="3"/>
  <c r="AD538" i="3"/>
  <c r="AC538" i="3"/>
  <c r="AG538" i="3" s="1"/>
  <c r="BB537" i="3"/>
  <c r="BA537" i="3"/>
  <c r="AZ537" i="3"/>
  <c r="AY537" i="3"/>
  <c r="AX537" i="3"/>
  <c r="AW537" i="3"/>
  <c r="AO537" i="3"/>
  <c r="AL537" i="3"/>
  <c r="AK537" i="3"/>
  <c r="AJ537" i="3"/>
  <c r="AH537" i="3"/>
  <c r="AD537" i="3"/>
  <c r="AC537" i="3"/>
  <c r="BB536" i="3"/>
  <c r="BA536" i="3"/>
  <c r="AZ536" i="3"/>
  <c r="AY536" i="3"/>
  <c r="AX536" i="3"/>
  <c r="AW536" i="3"/>
  <c r="AO536" i="3"/>
  <c r="AL536" i="3"/>
  <c r="AM536" i="3" s="1"/>
  <c r="AK536" i="3"/>
  <c r="AJ536" i="3"/>
  <c r="AH536" i="3"/>
  <c r="AE536" i="3"/>
  <c r="AD536" i="3"/>
  <c r="AC536" i="3"/>
  <c r="AG536" i="3" s="1"/>
  <c r="BB535" i="3"/>
  <c r="BA535" i="3"/>
  <c r="AZ535" i="3"/>
  <c r="AY535" i="3"/>
  <c r="AX535" i="3"/>
  <c r="AW535" i="3"/>
  <c r="AO535" i="3"/>
  <c r="AL535" i="3"/>
  <c r="AK535" i="3"/>
  <c r="AJ535" i="3"/>
  <c r="AH535" i="3"/>
  <c r="AD535" i="3"/>
  <c r="AC535" i="3"/>
  <c r="BB534" i="3"/>
  <c r="BA534" i="3"/>
  <c r="AZ534" i="3"/>
  <c r="AY534" i="3"/>
  <c r="AX534" i="3"/>
  <c r="AW534" i="3"/>
  <c r="AN534" i="3"/>
  <c r="AL534" i="3"/>
  <c r="AK534" i="3"/>
  <c r="AJ534" i="3"/>
  <c r="AG534" i="3"/>
  <c r="AD534" i="3"/>
  <c r="AC534" i="3"/>
  <c r="BB533" i="3"/>
  <c r="BA533" i="3"/>
  <c r="AZ533" i="3"/>
  <c r="AY533" i="3"/>
  <c r="AX533" i="3"/>
  <c r="AW533" i="3"/>
  <c r="AO533" i="3"/>
  <c r="AN533" i="3"/>
  <c r="AL533" i="3"/>
  <c r="AS533" i="3" s="1"/>
  <c r="AK533" i="3"/>
  <c r="AJ533" i="3"/>
  <c r="AH533" i="3"/>
  <c r="AE533" i="3"/>
  <c r="AD533" i="3"/>
  <c r="AC533" i="3"/>
  <c r="BB532" i="3"/>
  <c r="BA532" i="3"/>
  <c r="AZ532" i="3"/>
  <c r="AY532" i="3"/>
  <c r="AX532" i="3"/>
  <c r="AW532" i="3"/>
  <c r="AO532" i="3"/>
  <c r="AL532" i="3"/>
  <c r="AS532" i="3" s="1"/>
  <c r="AK532" i="3"/>
  <c r="AM532" i="3" s="1"/>
  <c r="AJ532" i="3"/>
  <c r="AH532" i="3"/>
  <c r="AE532" i="3"/>
  <c r="AD532" i="3"/>
  <c r="AC532" i="3"/>
  <c r="BB531" i="3"/>
  <c r="BA531" i="3"/>
  <c r="AZ531" i="3"/>
  <c r="AY531" i="3"/>
  <c r="AX531" i="3"/>
  <c r="AW531" i="3"/>
  <c r="AO531" i="3"/>
  <c r="AL531" i="3"/>
  <c r="AS531" i="3" s="1"/>
  <c r="AK531" i="3"/>
  <c r="AJ531" i="3"/>
  <c r="AH531" i="3"/>
  <c r="AD531" i="3"/>
  <c r="AC531" i="3"/>
  <c r="AG531" i="3" s="1"/>
  <c r="BB530" i="3"/>
  <c r="BA530" i="3"/>
  <c r="AZ530" i="3"/>
  <c r="AY530" i="3"/>
  <c r="AX530" i="3"/>
  <c r="AW530" i="3"/>
  <c r="AO530" i="3"/>
  <c r="AL530" i="3"/>
  <c r="AM530" i="3" s="1"/>
  <c r="AK530" i="3"/>
  <c r="AJ530" i="3"/>
  <c r="AH530" i="3"/>
  <c r="AD530" i="3"/>
  <c r="AC530" i="3"/>
  <c r="BB529" i="3"/>
  <c r="BA529" i="3"/>
  <c r="AZ529" i="3"/>
  <c r="AY529" i="3"/>
  <c r="AX529" i="3"/>
  <c r="AW529" i="3"/>
  <c r="AO529" i="3"/>
  <c r="AL529" i="3"/>
  <c r="AM529" i="3" s="1"/>
  <c r="AK529" i="3"/>
  <c r="AJ529" i="3"/>
  <c r="AH529" i="3"/>
  <c r="AD529" i="3"/>
  <c r="AC529" i="3"/>
  <c r="AG529" i="3" s="1"/>
  <c r="BB528" i="3"/>
  <c r="BA528" i="3"/>
  <c r="AZ528" i="3"/>
  <c r="AY528" i="3"/>
  <c r="AX528" i="3"/>
  <c r="AW528" i="3"/>
  <c r="AO528" i="3"/>
  <c r="AL528" i="3"/>
  <c r="AM528" i="3" s="1"/>
  <c r="AK528" i="3"/>
  <c r="AJ528" i="3"/>
  <c r="AH528" i="3"/>
  <c r="AD528" i="3"/>
  <c r="AC528" i="3"/>
  <c r="BB527" i="3"/>
  <c r="BA527" i="3"/>
  <c r="AZ527" i="3"/>
  <c r="AY527" i="3"/>
  <c r="AX527" i="3"/>
  <c r="AW527" i="3"/>
  <c r="AO527" i="3"/>
  <c r="AL527" i="3"/>
  <c r="AM527" i="3" s="1"/>
  <c r="AK527" i="3"/>
  <c r="AJ527" i="3"/>
  <c r="AH527" i="3"/>
  <c r="AD527" i="3"/>
  <c r="AC527" i="3"/>
  <c r="AG527" i="3" s="1"/>
  <c r="BB526" i="3"/>
  <c r="BA526" i="3"/>
  <c r="AZ526" i="3"/>
  <c r="AY526" i="3"/>
  <c r="AX526" i="3"/>
  <c r="AW526" i="3"/>
  <c r="AO526" i="3"/>
  <c r="AL526" i="3"/>
  <c r="AM526" i="3" s="1"/>
  <c r="AK526" i="3"/>
  <c r="AJ526" i="3"/>
  <c r="AH526" i="3"/>
  <c r="AD526" i="3"/>
  <c r="AC526" i="3"/>
  <c r="BB525" i="3"/>
  <c r="BA525" i="3"/>
  <c r="AZ525" i="3"/>
  <c r="AY525" i="3"/>
  <c r="AX525" i="3"/>
  <c r="AW525" i="3"/>
  <c r="AO525" i="3"/>
  <c r="AL525" i="3"/>
  <c r="AM525" i="3" s="1"/>
  <c r="AK525" i="3"/>
  <c r="AJ525" i="3"/>
  <c r="AH525" i="3"/>
  <c r="AD525" i="3"/>
  <c r="AC525" i="3"/>
  <c r="AG525" i="3" s="1"/>
  <c r="BB524" i="3"/>
  <c r="BA524" i="3"/>
  <c r="AZ524" i="3"/>
  <c r="AY524" i="3"/>
  <c r="AX524" i="3"/>
  <c r="AW524" i="3"/>
  <c r="AO524" i="3"/>
  <c r="AL524" i="3"/>
  <c r="AM524" i="3" s="1"/>
  <c r="AK524" i="3"/>
  <c r="AJ524" i="3"/>
  <c r="AH524" i="3"/>
  <c r="AD524" i="3"/>
  <c r="AC524" i="3"/>
  <c r="BB523" i="3"/>
  <c r="BA523" i="3"/>
  <c r="AZ523" i="3"/>
  <c r="AY523" i="3"/>
  <c r="AX523" i="3"/>
  <c r="AW523" i="3"/>
  <c r="AO523" i="3"/>
  <c r="AL523" i="3"/>
  <c r="AM523" i="3" s="1"/>
  <c r="AK523" i="3"/>
  <c r="AJ523" i="3"/>
  <c r="AH523" i="3"/>
  <c r="AD523" i="3"/>
  <c r="AC523" i="3"/>
  <c r="AG523" i="3" s="1"/>
  <c r="BB522" i="3"/>
  <c r="BA522" i="3"/>
  <c r="AZ522" i="3"/>
  <c r="AY522" i="3"/>
  <c r="AX522" i="3"/>
  <c r="AW522" i="3"/>
  <c r="AO522" i="3"/>
  <c r="AL522" i="3"/>
  <c r="AM522" i="3" s="1"/>
  <c r="AK522" i="3"/>
  <c r="AJ522" i="3"/>
  <c r="AH522" i="3"/>
  <c r="AD522" i="3"/>
  <c r="AC522" i="3"/>
  <c r="BB521" i="3"/>
  <c r="BA521" i="3"/>
  <c r="AZ521" i="3"/>
  <c r="AY521" i="3"/>
  <c r="AX521" i="3"/>
  <c r="AW521" i="3"/>
  <c r="AO521" i="3"/>
  <c r="AL521" i="3"/>
  <c r="AM521" i="3" s="1"/>
  <c r="AK521" i="3"/>
  <c r="AJ521" i="3"/>
  <c r="AH521" i="3"/>
  <c r="AD521" i="3"/>
  <c r="AC521" i="3"/>
  <c r="AG521" i="3" s="1"/>
  <c r="BB520" i="3"/>
  <c r="BA520" i="3"/>
  <c r="AZ520" i="3"/>
  <c r="AY520" i="3"/>
  <c r="AX520" i="3"/>
  <c r="AW520" i="3"/>
  <c r="AO520" i="3"/>
  <c r="AL520" i="3"/>
  <c r="AM520" i="3" s="1"/>
  <c r="AK520" i="3"/>
  <c r="AJ520" i="3"/>
  <c r="AH520" i="3"/>
  <c r="AD520" i="3"/>
  <c r="AC520" i="3"/>
  <c r="BB519" i="3"/>
  <c r="BA519" i="3"/>
  <c r="AZ519" i="3"/>
  <c r="AY519" i="3"/>
  <c r="AX519" i="3"/>
  <c r="AW519" i="3"/>
  <c r="AO519" i="3"/>
  <c r="AL519" i="3"/>
  <c r="AM519" i="3" s="1"/>
  <c r="AK519" i="3"/>
  <c r="AJ519" i="3"/>
  <c r="AH519" i="3"/>
  <c r="AD519" i="3"/>
  <c r="AC519" i="3"/>
  <c r="AG519" i="3" s="1"/>
  <c r="BB518" i="3"/>
  <c r="BA518" i="3"/>
  <c r="AZ518" i="3"/>
  <c r="AY518" i="3"/>
  <c r="AX518" i="3"/>
  <c r="AW518" i="3"/>
  <c r="AO518" i="3"/>
  <c r="AL518" i="3"/>
  <c r="AK518" i="3"/>
  <c r="AJ518" i="3"/>
  <c r="AH518" i="3"/>
  <c r="AD518" i="3"/>
  <c r="AC518" i="3"/>
  <c r="BB517" i="3"/>
  <c r="BA517" i="3"/>
  <c r="AZ517" i="3"/>
  <c r="AY517" i="3"/>
  <c r="AX517" i="3"/>
  <c r="AW517" i="3"/>
  <c r="AO517" i="3"/>
  <c r="AL517" i="3"/>
  <c r="AM517" i="3" s="1"/>
  <c r="AK517" i="3"/>
  <c r="AJ517" i="3"/>
  <c r="AH517" i="3"/>
  <c r="AD517" i="3"/>
  <c r="AC517" i="3"/>
  <c r="AG517" i="3" s="1"/>
  <c r="BB516" i="3"/>
  <c r="BA516" i="3"/>
  <c r="AZ516" i="3"/>
  <c r="AY516" i="3"/>
  <c r="AX516" i="3"/>
  <c r="AW516" i="3"/>
  <c r="AO516" i="3"/>
  <c r="AL516" i="3"/>
  <c r="AM516" i="3" s="1"/>
  <c r="AK516" i="3"/>
  <c r="AJ516" i="3"/>
  <c r="AH516" i="3"/>
  <c r="AD516" i="3"/>
  <c r="AC516" i="3"/>
  <c r="BB515" i="3"/>
  <c r="BA515" i="3"/>
  <c r="AZ515" i="3"/>
  <c r="AY515" i="3"/>
  <c r="AX515" i="3"/>
  <c r="AW515" i="3"/>
  <c r="AO515" i="3"/>
  <c r="AL515" i="3"/>
  <c r="AM515" i="3" s="1"/>
  <c r="AK515" i="3"/>
  <c r="AJ515" i="3"/>
  <c r="AH515" i="3"/>
  <c r="AD515" i="3"/>
  <c r="AC515" i="3"/>
  <c r="AG515" i="3" s="1"/>
  <c r="BB514" i="3"/>
  <c r="BA514" i="3"/>
  <c r="AZ514" i="3"/>
  <c r="AY514" i="3"/>
  <c r="AX514" i="3"/>
  <c r="AW514" i="3"/>
  <c r="AO514" i="3"/>
  <c r="AL514" i="3"/>
  <c r="AM514" i="3" s="1"/>
  <c r="AK514" i="3"/>
  <c r="AJ514" i="3"/>
  <c r="AH514" i="3"/>
  <c r="AD514" i="3"/>
  <c r="AC514" i="3"/>
  <c r="BB513" i="3"/>
  <c r="BA513" i="3"/>
  <c r="AZ513" i="3"/>
  <c r="AY513" i="3"/>
  <c r="AX513" i="3"/>
  <c r="AW513" i="3"/>
  <c r="AO513" i="3"/>
  <c r="AL513" i="3"/>
  <c r="AM513" i="3" s="1"/>
  <c r="AK513" i="3"/>
  <c r="AJ513" i="3"/>
  <c r="AH513" i="3"/>
  <c r="AD513" i="3"/>
  <c r="AC513" i="3"/>
  <c r="AG513" i="3" s="1"/>
  <c r="BB512" i="3"/>
  <c r="BA512" i="3"/>
  <c r="AZ512" i="3"/>
  <c r="AY512" i="3"/>
  <c r="AX512" i="3"/>
  <c r="AW512" i="3"/>
  <c r="AO512" i="3"/>
  <c r="AL512" i="3"/>
  <c r="AM512" i="3" s="1"/>
  <c r="AK512" i="3"/>
  <c r="AJ512" i="3"/>
  <c r="AH512" i="3"/>
  <c r="AD512" i="3"/>
  <c r="AC512" i="3"/>
  <c r="BB511" i="3"/>
  <c r="BA511" i="3"/>
  <c r="AZ511" i="3"/>
  <c r="AY511" i="3"/>
  <c r="AX511" i="3"/>
  <c r="AW511" i="3"/>
  <c r="AO511" i="3"/>
  <c r="AL511" i="3"/>
  <c r="AM511" i="3" s="1"/>
  <c r="AK511" i="3"/>
  <c r="AJ511" i="3"/>
  <c r="AH511" i="3"/>
  <c r="AE511" i="3"/>
  <c r="AD511" i="3"/>
  <c r="AC511" i="3"/>
  <c r="AG511" i="3" s="1"/>
  <c r="BB510" i="3"/>
  <c r="BA510" i="3"/>
  <c r="AZ510" i="3"/>
  <c r="AY510" i="3"/>
  <c r="AX510" i="3"/>
  <c r="AW510" i="3"/>
  <c r="AO510" i="3"/>
  <c r="AL510" i="3"/>
  <c r="AK510" i="3"/>
  <c r="AJ510" i="3"/>
  <c r="AH510" i="3"/>
  <c r="AD510" i="3"/>
  <c r="AC510" i="3"/>
  <c r="BB509" i="3"/>
  <c r="BA509" i="3"/>
  <c r="AZ509" i="3"/>
  <c r="AY509" i="3"/>
  <c r="AX509" i="3"/>
  <c r="AW509" i="3"/>
  <c r="AO509" i="3"/>
  <c r="AL509" i="3"/>
  <c r="AM509" i="3" s="1"/>
  <c r="AK509" i="3"/>
  <c r="AJ509" i="3"/>
  <c r="AH509" i="3"/>
  <c r="AE509" i="3"/>
  <c r="AD509" i="3"/>
  <c r="AC509" i="3"/>
  <c r="AG509" i="3" s="1"/>
  <c r="BB508" i="3"/>
  <c r="BA508" i="3"/>
  <c r="AZ508" i="3"/>
  <c r="AY508" i="3"/>
  <c r="AX508" i="3"/>
  <c r="AW508" i="3"/>
  <c r="AO508" i="3"/>
  <c r="AL508" i="3"/>
  <c r="AK508" i="3"/>
  <c r="AJ508" i="3"/>
  <c r="AH508" i="3"/>
  <c r="AD508" i="3"/>
  <c r="AC508" i="3"/>
  <c r="BB507" i="3"/>
  <c r="BA507" i="3"/>
  <c r="AZ507" i="3"/>
  <c r="AY507" i="3"/>
  <c r="AX507" i="3"/>
  <c r="AW507" i="3"/>
  <c r="AO507" i="3"/>
  <c r="AL507" i="3"/>
  <c r="AM507" i="3" s="1"/>
  <c r="AK507" i="3"/>
  <c r="AJ507" i="3"/>
  <c r="AH507" i="3"/>
  <c r="AE507" i="3"/>
  <c r="AD507" i="3"/>
  <c r="AC507" i="3"/>
  <c r="AG507" i="3" s="1"/>
  <c r="BB506" i="3"/>
  <c r="BA506" i="3"/>
  <c r="AZ506" i="3"/>
  <c r="AY506" i="3"/>
  <c r="AX506" i="3"/>
  <c r="AW506" i="3"/>
  <c r="AO506" i="3"/>
  <c r="AL506" i="3"/>
  <c r="AK506" i="3"/>
  <c r="AJ506" i="3"/>
  <c r="AH506" i="3"/>
  <c r="AD506" i="3"/>
  <c r="AC506" i="3"/>
  <c r="BB505" i="3"/>
  <c r="BA505" i="3"/>
  <c r="AZ505" i="3"/>
  <c r="AY505" i="3"/>
  <c r="AX505" i="3"/>
  <c r="AW505" i="3"/>
  <c r="AO505" i="3"/>
  <c r="AL505" i="3"/>
  <c r="AM505" i="3" s="1"/>
  <c r="AK505" i="3"/>
  <c r="AJ505" i="3"/>
  <c r="AH505" i="3"/>
  <c r="AE505" i="3"/>
  <c r="AD505" i="3"/>
  <c r="AC505" i="3"/>
  <c r="AG505" i="3" s="1"/>
  <c r="BB504" i="3"/>
  <c r="BA504" i="3"/>
  <c r="AZ504" i="3"/>
  <c r="AY504" i="3"/>
  <c r="AX504" i="3"/>
  <c r="AW504" i="3"/>
  <c r="AO504" i="3"/>
  <c r="AL504" i="3"/>
  <c r="AK504" i="3"/>
  <c r="AJ504" i="3"/>
  <c r="AH504" i="3"/>
  <c r="AD504" i="3"/>
  <c r="AC504" i="3"/>
  <c r="BB503" i="3"/>
  <c r="BA503" i="3"/>
  <c r="AZ503" i="3"/>
  <c r="AY503" i="3"/>
  <c r="AX503" i="3"/>
  <c r="AW503" i="3"/>
  <c r="AO503" i="3"/>
  <c r="AL503" i="3"/>
  <c r="AM503" i="3" s="1"/>
  <c r="AK503" i="3"/>
  <c r="AJ503" i="3"/>
  <c r="AH503" i="3"/>
  <c r="AE503" i="3"/>
  <c r="AD503" i="3"/>
  <c r="AC503" i="3"/>
  <c r="AG503" i="3" s="1"/>
  <c r="BB502" i="3"/>
  <c r="BA502" i="3"/>
  <c r="AZ502" i="3"/>
  <c r="AY502" i="3"/>
  <c r="AX502" i="3"/>
  <c r="AW502" i="3"/>
  <c r="AO502" i="3"/>
  <c r="AL502" i="3"/>
  <c r="AK502" i="3"/>
  <c r="AJ502" i="3"/>
  <c r="AH502" i="3"/>
  <c r="AD502" i="3"/>
  <c r="AC502" i="3"/>
  <c r="BB501" i="3"/>
  <c r="BA501" i="3"/>
  <c r="AZ501" i="3"/>
  <c r="AY501" i="3"/>
  <c r="AX501" i="3"/>
  <c r="AW501" i="3"/>
  <c r="AO501" i="3"/>
  <c r="AL501" i="3"/>
  <c r="AM501" i="3" s="1"/>
  <c r="AK501" i="3"/>
  <c r="AJ501" i="3"/>
  <c r="AH501" i="3"/>
  <c r="AE501" i="3"/>
  <c r="AD501" i="3"/>
  <c r="AC501" i="3"/>
  <c r="AG501" i="3" s="1"/>
  <c r="BB500" i="3"/>
  <c r="BA500" i="3"/>
  <c r="AZ500" i="3"/>
  <c r="AY500" i="3"/>
  <c r="AX500" i="3"/>
  <c r="AW500" i="3"/>
  <c r="AO500" i="3"/>
  <c r="AL500" i="3"/>
  <c r="AK500" i="3"/>
  <c r="AJ500" i="3"/>
  <c r="AH500" i="3"/>
  <c r="AD500" i="3"/>
  <c r="AC500" i="3"/>
  <c r="BB499" i="3"/>
  <c r="BA499" i="3"/>
  <c r="AZ499" i="3"/>
  <c r="AY499" i="3"/>
  <c r="AX499" i="3"/>
  <c r="AW499" i="3"/>
  <c r="AO499" i="3"/>
  <c r="AL499" i="3"/>
  <c r="AK499" i="3"/>
  <c r="AM499" i="3" s="1"/>
  <c r="AJ499" i="3"/>
  <c r="AH499" i="3"/>
  <c r="AD499" i="3"/>
  <c r="AS499" i="3" s="1"/>
  <c r="AC499" i="3"/>
  <c r="AQ499" i="3" s="1"/>
  <c r="BB498" i="3"/>
  <c r="BA498" i="3"/>
  <c r="AZ498" i="3"/>
  <c r="AY498" i="3"/>
  <c r="AX498" i="3"/>
  <c r="AW498" i="3"/>
  <c r="AO498" i="3"/>
  <c r="AL498" i="3"/>
  <c r="AS498" i="3" s="1"/>
  <c r="AK498" i="3"/>
  <c r="AR498" i="3" s="1"/>
  <c r="AJ498" i="3"/>
  <c r="AH498" i="3"/>
  <c r="AD498" i="3"/>
  <c r="AC498" i="3"/>
  <c r="AN498" i="3" s="1"/>
  <c r="BB497" i="3"/>
  <c r="BA497" i="3"/>
  <c r="AZ497" i="3"/>
  <c r="AY497" i="3"/>
  <c r="AX497" i="3"/>
  <c r="AW497" i="3"/>
  <c r="AR497" i="3"/>
  <c r="AO497" i="3"/>
  <c r="AM497" i="3"/>
  <c r="AL497" i="3"/>
  <c r="AK497" i="3"/>
  <c r="AJ497" i="3"/>
  <c r="AH497" i="3"/>
  <c r="AD497" i="3"/>
  <c r="AC497" i="3"/>
  <c r="AQ497" i="3" s="1"/>
  <c r="BB496" i="3"/>
  <c r="BA496" i="3"/>
  <c r="AZ496" i="3"/>
  <c r="AY496" i="3"/>
  <c r="AX496" i="3"/>
  <c r="AW496" i="3"/>
  <c r="AO496" i="3"/>
  <c r="AL496" i="3"/>
  <c r="AK496" i="3"/>
  <c r="AR496" i="3" s="1"/>
  <c r="AJ496" i="3"/>
  <c r="AH496" i="3"/>
  <c r="AD496" i="3"/>
  <c r="AC496" i="3"/>
  <c r="AN496" i="3" s="1"/>
  <c r="BB495" i="3"/>
  <c r="BA495" i="3"/>
  <c r="AZ495" i="3"/>
  <c r="AY495" i="3"/>
  <c r="AX495" i="3"/>
  <c r="AW495" i="3"/>
  <c r="AR495" i="3"/>
  <c r="AN495" i="3"/>
  <c r="AL495" i="3"/>
  <c r="AM495" i="3" s="1"/>
  <c r="AK495" i="3"/>
  <c r="AJ495" i="3"/>
  <c r="AG495" i="3"/>
  <c r="AD495" i="3"/>
  <c r="AC495" i="3"/>
  <c r="AQ495" i="3" s="1"/>
  <c r="BB494" i="3"/>
  <c r="BA494" i="3"/>
  <c r="AZ494" i="3"/>
  <c r="AY494" i="3"/>
  <c r="AX494" i="3"/>
  <c r="AW494" i="3"/>
  <c r="AO494" i="3"/>
  <c r="AL494" i="3"/>
  <c r="AK494" i="3"/>
  <c r="AR494" i="3" s="1"/>
  <c r="AJ494" i="3"/>
  <c r="AH494" i="3"/>
  <c r="AD494" i="3"/>
  <c r="AC494" i="3"/>
  <c r="AN494" i="3" s="1"/>
  <c r="BB493" i="3"/>
  <c r="BA493" i="3"/>
  <c r="AZ493" i="3"/>
  <c r="AY493" i="3"/>
  <c r="AX493" i="3"/>
  <c r="AW493" i="3"/>
  <c r="AR493" i="3"/>
  <c r="AN493" i="3"/>
  <c r="AL493" i="3"/>
  <c r="AM493" i="3" s="1"/>
  <c r="AK493" i="3"/>
  <c r="AJ493" i="3"/>
  <c r="AG493" i="3"/>
  <c r="AD493" i="3"/>
  <c r="AC493" i="3"/>
  <c r="AQ493" i="3" s="1"/>
  <c r="BB492" i="3"/>
  <c r="BA492" i="3"/>
  <c r="AZ492" i="3"/>
  <c r="AY492" i="3"/>
  <c r="AX492" i="3"/>
  <c r="AW492" i="3"/>
  <c r="AO492" i="3"/>
  <c r="AL492" i="3"/>
  <c r="AK492" i="3"/>
  <c r="AR492" i="3" s="1"/>
  <c r="AJ492" i="3"/>
  <c r="AH492" i="3"/>
  <c r="AD492" i="3"/>
  <c r="AC492" i="3"/>
  <c r="AN492" i="3" s="1"/>
  <c r="BB491" i="3"/>
  <c r="BA491" i="3"/>
  <c r="AZ491" i="3"/>
  <c r="AY491" i="3"/>
  <c r="AX491" i="3"/>
  <c r="AW491" i="3"/>
  <c r="AR491" i="3"/>
  <c r="AO491" i="3"/>
  <c r="AL491" i="3"/>
  <c r="AM491" i="3" s="1"/>
  <c r="AK491" i="3"/>
  <c r="AJ491" i="3"/>
  <c r="AH491" i="3"/>
  <c r="AD491" i="3"/>
  <c r="AC491" i="3"/>
  <c r="AQ491" i="3" s="1"/>
  <c r="BB490" i="3"/>
  <c r="BA490" i="3"/>
  <c r="AZ490" i="3"/>
  <c r="AY490" i="3"/>
  <c r="AX490" i="3"/>
  <c r="AW490" i="3"/>
  <c r="AO490" i="3"/>
  <c r="AN490" i="3"/>
  <c r="AL490" i="3"/>
  <c r="AS490" i="3" s="1"/>
  <c r="AK490" i="3"/>
  <c r="AR490" i="3" s="1"/>
  <c r="AJ490" i="3"/>
  <c r="AG490" i="3"/>
  <c r="AD490" i="3"/>
  <c r="AC490" i="3"/>
  <c r="BB489" i="3"/>
  <c r="BA489" i="3"/>
  <c r="AZ489" i="3"/>
  <c r="AY489" i="3"/>
  <c r="AX489" i="3"/>
  <c r="AW489" i="3"/>
  <c r="AO489" i="3"/>
  <c r="AM489" i="3"/>
  <c r="AL489" i="3"/>
  <c r="AK489" i="3"/>
  <c r="AJ489" i="3"/>
  <c r="AH489" i="3"/>
  <c r="AD489" i="3"/>
  <c r="AC489" i="3"/>
  <c r="AQ489" i="3" s="1"/>
  <c r="BB488" i="3"/>
  <c r="BA488" i="3"/>
  <c r="AZ488" i="3"/>
  <c r="AY488" i="3"/>
  <c r="AX488" i="3"/>
  <c r="AW488" i="3"/>
  <c r="AO488" i="3"/>
  <c r="AL488" i="3"/>
  <c r="AK488" i="3"/>
  <c r="AR488" i="3" s="1"/>
  <c r="AJ488" i="3"/>
  <c r="AH488" i="3"/>
  <c r="AD488" i="3"/>
  <c r="AC488" i="3"/>
  <c r="AN488" i="3" s="1"/>
  <c r="BB487" i="3"/>
  <c r="BA487" i="3"/>
  <c r="AZ487" i="3"/>
  <c r="AY487" i="3"/>
  <c r="AX487" i="3"/>
  <c r="AW487" i="3"/>
  <c r="AR487" i="3"/>
  <c r="AN487" i="3"/>
  <c r="AL487" i="3"/>
  <c r="AM487" i="3" s="1"/>
  <c r="AK487" i="3"/>
  <c r="AJ487" i="3"/>
  <c r="AG487" i="3"/>
  <c r="AD487" i="3"/>
  <c r="AC487" i="3"/>
  <c r="AQ487" i="3" s="1"/>
  <c r="BB486" i="3"/>
  <c r="BA486" i="3"/>
  <c r="AZ486" i="3"/>
  <c r="AY486" i="3"/>
  <c r="AX486" i="3"/>
  <c r="AW486" i="3"/>
  <c r="AO486" i="3"/>
  <c r="AL486" i="3"/>
  <c r="AK486" i="3"/>
  <c r="AR486" i="3" s="1"/>
  <c r="AJ486" i="3"/>
  <c r="AH486" i="3"/>
  <c r="AD486" i="3"/>
  <c r="AC486" i="3"/>
  <c r="AN486" i="3" s="1"/>
  <c r="BB485" i="3"/>
  <c r="BA485" i="3"/>
  <c r="AZ485" i="3"/>
  <c r="AY485" i="3"/>
  <c r="AX485" i="3"/>
  <c r="AW485" i="3"/>
  <c r="AR485" i="3"/>
  <c r="AO485" i="3"/>
  <c r="AL485" i="3"/>
  <c r="AM485" i="3" s="1"/>
  <c r="AK485" i="3"/>
  <c r="AJ485" i="3"/>
  <c r="AH485" i="3"/>
  <c r="AD485" i="3"/>
  <c r="AC485" i="3"/>
  <c r="AQ485" i="3" s="1"/>
  <c r="BB484" i="3"/>
  <c r="BA484" i="3"/>
  <c r="AZ484" i="3"/>
  <c r="AY484" i="3"/>
  <c r="AX484" i="3"/>
  <c r="AW484" i="3"/>
  <c r="AO484" i="3"/>
  <c r="AL484" i="3"/>
  <c r="AK484" i="3"/>
  <c r="AJ484" i="3"/>
  <c r="AH484" i="3"/>
  <c r="AD484" i="3"/>
  <c r="AC484" i="3"/>
  <c r="AN484" i="3" s="1"/>
  <c r="BB483" i="3"/>
  <c r="BA483" i="3"/>
  <c r="AZ483" i="3"/>
  <c r="AY483" i="3"/>
  <c r="AX483" i="3"/>
  <c r="AW483" i="3"/>
  <c r="AO483" i="3"/>
  <c r="AL483" i="3"/>
  <c r="AK483" i="3"/>
  <c r="AM483" i="3" s="1"/>
  <c r="AJ483" i="3"/>
  <c r="AH483" i="3"/>
  <c r="AD483" i="3"/>
  <c r="AS483" i="3" s="1"/>
  <c r="AC483" i="3"/>
  <c r="AQ483" i="3" s="1"/>
  <c r="BB482" i="3"/>
  <c r="BA482" i="3"/>
  <c r="AZ482" i="3"/>
  <c r="AY482" i="3"/>
  <c r="AX482" i="3"/>
  <c r="AW482" i="3"/>
  <c r="AO482" i="3"/>
  <c r="AL482" i="3"/>
  <c r="AS482" i="3" s="1"/>
  <c r="AK482" i="3"/>
  <c r="AJ482" i="3"/>
  <c r="AH482" i="3"/>
  <c r="AD482" i="3"/>
  <c r="AC482" i="3"/>
  <c r="AN482" i="3" s="1"/>
  <c r="BB481" i="3"/>
  <c r="BA481" i="3"/>
  <c r="AZ481" i="3"/>
  <c r="AY481" i="3"/>
  <c r="AX481" i="3"/>
  <c r="AW481" i="3"/>
  <c r="AO481" i="3"/>
  <c r="AN481" i="3"/>
  <c r="AL481" i="3"/>
  <c r="AK481" i="3"/>
  <c r="AM481" i="3" s="1"/>
  <c r="AJ481" i="3"/>
  <c r="AG481" i="3"/>
  <c r="AD481" i="3"/>
  <c r="AS481" i="3" s="1"/>
  <c r="AC481" i="3"/>
  <c r="BB480" i="3"/>
  <c r="BA480" i="3"/>
  <c r="AZ480" i="3"/>
  <c r="AY480" i="3"/>
  <c r="AX480" i="3"/>
  <c r="AW480" i="3"/>
  <c r="AO480" i="3"/>
  <c r="AL480" i="3"/>
  <c r="AS480" i="3" s="1"/>
  <c r="AK480" i="3"/>
  <c r="AJ480" i="3"/>
  <c r="AH480" i="3"/>
  <c r="AD480" i="3"/>
  <c r="AC480" i="3"/>
  <c r="AN480" i="3" s="1"/>
  <c r="BB479" i="3"/>
  <c r="BA479" i="3"/>
  <c r="AZ479" i="3"/>
  <c r="AY479" i="3"/>
  <c r="AX479" i="3"/>
  <c r="AW479" i="3"/>
  <c r="AO479" i="3"/>
  <c r="AL479" i="3"/>
  <c r="AK479" i="3"/>
  <c r="AM479" i="3" s="1"/>
  <c r="AJ479" i="3"/>
  <c r="AH479" i="3"/>
  <c r="AD479" i="3"/>
  <c r="AS479" i="3" s="1"/>
  <c r="AC479" i="3"/>
  <c r="AN479" i="3" s="1"/>
  <c r="BB478" i="3"/>
  <c r="BA478" i="3"/>
  <c r="AZ478" i="3"/>
  <c r="AY478" i="3"/>
  <c r="AX478" i="3"/>
  <c r="AW478" i="3"/>
  <c r="AO478" i="3"/>
  <c r="AL478" i="3"/>
  <c r="AS478" i="3" s="1"/>
  <c r="AK478" i="3"/>
  <c r="AR478" i="3" s="1"/>
  <c r="AJ478" i="3"/>
  <c r="AH478" i="3"/>
  <c r="AD478" i="3"/>
  <c r="AC478" i="3"/>
  <c r="AN478" i="3" s="1"/>
  <c r="BB477" i="3"/>
  <c r="BA477" i="3"/>
  <c r="AZ477" i="3"/>
  <c r="AY477" i="3"/>
  <c r="AX477" i="3"/>
  <c r="AW477" i="3"/>
  <c r="AN477" i="3"/>
  <c r="AM477" i="3"/>
  <c r="AL477" i="3"/>
  <c r="AK477" i="3"/>
  <c r="AJ477" i="3"/>
  <c r="AH477" i="3"/>
  <c r="AG477" i="3"/>
  <c r="AD477" i="3"/>
  <c r="AS477" i="3" s="1"/>
  <c r="AC477" i="3"/>
  <c r="BB476" i="3"/>
  <c r="BA476" i="3"/>
  <c r="AZ476" i="3"/>
  <c r="AY476" i="3"/>
  <c r="AX476" i="3"/>
  <c r="AW476" i="3"/>
  <c r="AN476" i="3"/>
  <c r="AL476" i="3"/>
  <c r="AK476" i="3"/>
  <c r="AJ476" i="3"/>
  <c r="AH476" i="3"/>
  <c r="AG476" i="3"/>
  <c r="AD476" i="3"/>
  <c r="AC476" i="3"/>
  <c r="BB475" i="3"/>
  <c r="BA475" i="3"/>
  <c r="AZ475" i="3"/>
  <c r="AY475" i="3"/>
  <c r="AX475" i="3"/>
  <c r="AW475" i="3"/>
  <c r="AO475" i="3"/>
  <c r="AN475" i="3"/>
  <c r="AL475" i="3"/>
  <c r="AK475" i="3"/>
  <c r="AJ475" i="3"/>
  <c r="AG475" i="3"/>
  <c r="AD475" i="3"/>
  <c r="AC475" i="3"/>
  <c r="BB474" i="3"/>
  <c r="BA474" i="3"/>
  <c r="AZ474" i="3"/>
  <c r="AY474" i="3"/>
  <c r="AX474" i="3"/>
  <c r="AW474" i="3"/>
  <c r="AO474" i="3"/>
  <c r="AN474" i="3"/>
  <c r="AL474" i="3"/>
  <c r="AS474" i="3" s="1"/>
  <c r="AK474" i="3"/>
  <c r="AR474" i="3" s="1"/>
  <c r="AJ474" i="3"/>
  <c r="AG474" i="3"/>
  <c r="AD474" i="3"/>
  <c r="AC474" i="3"/>
  <c r="BB473" i="3"/>
  <c r="BA473" i="3"/>
  <c r="AZ473" i="3"/>
  <c r="AY473" i="3"/>
  <c r="AX473" i="3"/>
  <c r="AW473" i="3"/>
  <c r="AO473" i="3"/>
  <c r="AM473" i="3"/>
  <c r="AL473" i="3"/>
  <c r="AK473" i="3"/>
  <c r="AJ473" i="3"/>
  <c r="AH473" i="3"/>
  <c r="AD473" i="3"/>
  <c r="AC473" i="3"/>
  <c r="AQ473" i="3" s="1"/>
  <c r="BB472" i="3"/>
  <c r="BA472" i="3"/>
  <c r="AZ472" i="3"/>
  <c r="AY472" i="3"/>
  <c r="AX472" i="3"/>
  <c r="AW472" i="3"/>
  <c r="AO472" i="3"/>
  <c r="AL472" i="3"/>
  <c r="AK472" i="3"/>
  <c r="AR472" i="3" s="1"/>
  <c r="AJ472" i="3"/>
  <c r="AH472" i="3"/>
  <c r="AD472" i="3"/>
  <c r="AC472" i="3"/>
  <c r="AN472" i="3" s="1"/>
  <c r="BB471" i="3"/>
  <c r="BA471" i="3"/>
  <c r="AZ471" i="3"/>
  <c r="AY471" i="3"/>
  <c r="AX471" i="3"/>
  <c r="AW471" i="3"/>
  <c r="AR471" i="3"/>
  <c r="AO471" i="3"/>
  <c r="AM471" i="3"/>
  <c r="AL471" i="3"/>
  <c r="AK471" i="3"/>
  <c r="AJ471" i="3"/>
  <c r="AH471" i="3"/>
  <c r="AD471" i="3"/>
  <c r="AC471" i="3"/>
  <c r="AQ471" i="3" s="1"/>
  <c r="BB470" i="3"/>
  <c r="BA470" i="3"/>
  <c r="AZ470" i="3"/>
  <c r="AY470" i="3"/>
  <c r="AX470" i="3"/>
  <c r="AW470" i="3"/>
  <c r="AO470" i="3"/>
  <c r="AL470" i="3"/>
  <c r="AK470" i="3"/>
  <c r="AJ470" i="3"/>
  <c r="AH470" i="3"/>
  <c r="AD470" i="3"/>
  <c r="AC470" i="3"/>
  <c r="BB469" i="3"/>
  <c r="BA469" i="3"/>
  <c r="AZ469" i="3"/>
  <c r="AY469" i="3"/>
  <c r="AX469" i="3"/>
  <c r="AW469" i="3"/>
  <c r="AO469" i="3"/>
  <c r="AN469" i="3"/>
  <c r="AL469" i="3"/>
  <c r="AK469" i="3"/>
  <c r="AM469" i="3" s="1"/>
  <c r="AJ469" i="3"/>
  <c r="AH469" i="3"/>
  <c r="AD469" i="3"/>
  <c r="AS469" i="3" s="1"/>
  <c r="AC469" i="3"/>
  <c r="AQ469" i="3" s="1"/>
  <c r="BB468" i="3"/>
  <c r="BA468" i="3"/>
  <c r="AZ468" i="3"/>
  <c r="AY468" i="3"/>
  <c r="AX468" i="3"/>
  <c r="AW468" i="3"/>
  <c r="AO468" i="3"/>
  <c r="AL468" i="3"/>
  <c r="AS468" i="3" s="1"/>
  <c r="AK468" i="3"/>
  <c r="AJ468" i="3"/>
  <c r="AH468" i="3"/>
  <c r="AD468" i="3"/>
  <c r="AC468" i="3"/>
  <c r="AN468" i="3" s="1"/>
  <c r="BB467" i="3"/>
  <c r="BA467" i="3"/>
  <c r="AZ467" i="3"/>
  <c r="AY467" i="3"/>
  <c r="AX467" i="3"/>
  <c r="AW467" i="3"/>
  <c r="AO467" i="3"/>
  <c r="AN467" i="3"/>
  <c r="AM467" i="3"/>
  <c r="AL467" i="3"/>
  <c r="AK467" i="3"/>
  <c r="AJ467" i="3"/>
  <c r="AH467" i="3"/>
  <c r="AD467" i="3"/>
  <c r="AS467" i="3" s="1"/>
  <c r="AC467" i="3"/>
  <c r="BB466" i="3"/>
  <c r="BA466" i="3"/>
  <c r="AZ466" i="3"/>
  <c r="AY466" i="3"/>
  <c r="AX466" i="3"/>
  <c r="AW466" i="3"/>
  <c r="AO466" i="3"/>
  <c r="AN466" i="3"/>
  <c r="AL466" i="3"/>
  <c r="AS466" i="3" s="1"/>
  <c r="AK466" i="3"/>
  <c r="AJ466" i="3"/>
  <c r="AG466" i="3"/>
  <c r="AD466" i="3"/>
  <c r="AC466" i="3"/>
  <c r="BB465" i="3"/>
  <c r="BA465" i="3"/>
  <c r="AZ465" i="3"/>
  <c r="AY465" i="3"/>
  <c r="AX465" i="3"/>
  <c r="AW465" i="3"/>
  <c r="AN465" i="3"/>
  <c r="AM465" i="3"/>
  <c r="AL465" i="3"/>
  <c r="AK465" i="3"/>
  <c r="AJ465" i="3"/>
  <c r="AG465" i="3"/>
  <c r="AD465" i="3"/>
  <c r="AS465" i="3" s="1"/>
  <c r="AC465" i="3"/>
  <c r="AQ465" i="3" s="1"/>
  <c r="BB464" i="3"/>
  <c r="BA464" i="3"/>
  <c r="AZ464" i="3"/>
  <c r="AY464" i="3"/>
  <c r="AX464" i="3"/>
  <c r="AW464" i="3"/>
  <c r="AN464" i="3"/>
  <c r="AL464" i="3"/>
  <c r="AK464" i="3"/>
  <c r="AJ464" i="3"/>
  <c r="AG464" i="3"/>
  <c r="AD464" i="3"/>
  <c r="AC464" i="3"/>
  <c r="AE464" i="3" s="1"/>
  <c r="BB463" i="3"/>
  <c r="BA463" i="3"/>
  <c r="AZ463" i="3"/>
  <c r="AY463" i="3"/>
  <c r="AX463" i="3"/>
  <c r="AW463" i="3"/>
  <c r="AO463" i="3"/>
  <c r="AN463" i="3"/>
  <c r="AL463" i="3"/>
  <c r="AK463" i="3"/>
  <c r="AR463" i="3" s="1"/>
  <c r="AJ463" i="3"/>
  <c r="AG463" i="3"/>
  <c r="AD463" i="3"/>
  <c r="AC463" i="3"/>
  <c r="BB462" i="3"/>
  <c r="BA462" i="3"/>
  <c r="AZ462" i="3"/>
  <c r="AY462" i="3"/>
  <c r="AX462" i="3"/>
  <c r="AW462" i="3"/>
  <c r="AO462" i="3"/>
  <c r="AN462" i="3"/>
  <c r="AL462" i="3"/>
  <c r="AS462" i="3" s="1"/>
  <c r="AK462" i="3"/>
  <c r="AR462" i="3" s="1"/>
  <c r="AT462" i="3" s="1"/>
  <c r="AJ462" i="3"/>
  <c r="AG462" i="3"/>
  <c r="AD462" i="3"/>
  <c r="AC462" i="3"/>
  <c r="BB461" i="3"/>
  <c r="BA461" i="3"/>
  <c r="AZ461" i="3"/>
  <c r="AY461" i="3"/>
  <c r="AX461" i="3"/>
  <c r="AW461" i="3"/>
  <c r="AN461" i="3"/>
  <c r="AM461" i="3"/>
  <c r="AL461" i="3"/>
  <c r="AK461" i="3"/>
  <c r="AJ461" i="3"/>
  <c r="AG461" i="3"/>
  <c r="AD461" i="3"/>
  <c r="AS461" i="3" s="1"/>
  <c r="AC461" i="3"/>
  <c r="AQ461" i="3" s="1"/>
  <c r="BB460" i="3"/>
  <c r="BA460" i="3"/>
  <c r="AZ460" i="3"/>
  <c r="AY460" i="3"/>
  <c r="AX460" i="3"/>
  <c r="AW460" i="3"/>
  <c r="AN460" i="3"/>
  <c r="AL460" i="3"/>
  <c r="AK460" i="3"/>
  <c r="AJ460" i="3"/>
  <c r="AG460" i="3"/>
  <c r="AD460" i="3"/>
  <c r="AC460" i="3"/>
  <c r="AE460" i="3" s="1"/>
  <c r="BB459" i="3"/>
  <c r="BA459" i="3"/>
  <c r="AZ459" i="3"/>
  <c r="AY459" i="3"/>
  <c r="AX459" i="3"/>
  <c r="AW459" i="3"/>
  <c r="AO459" i="3"/>
  <c r="AL459" i="3"/>
  <c r="AK459" i="3"/>
  <c r="AR459" i="3" s="1"/>
  <c r="AJ459" i="3"/>
  <c r="AH459" i="3"/>
  <c r="AD459" i="3"/>
  <c r="AS459" i="3" s="1"/>
  <c r="AC459" i="3"/>
  <c r="AQ459" i="3" s="1"/>
  <c r="BB458" i="3"/>
  <c r="BA458" i="3"/>
  <c r="AZ458" i="3"/>
  <c r="AY458" i="3"/>
  <c r="AX458" i="3"/>
  <c r="AW458" i="3"/>
  <c r="AO458" i="3"/>
  <c r="AL458" i="3"/>
  <c r="AK458" i="3"/>
  <c r="AJ458" i="3"/>
  <c r="AH458" i="3"/>
  <c r="AD458" i="3"/>
  <c r="AC458" i="3"/>
  <c r="AN458" i="3" s="1"/>
  <c r="BB457" i="3"/>
  <c r="BA457" i="3"/>
  <c r="AZ457" i="3"/>
  <c r="AY457" i="3"/>
  <c r="AX457" i="3"/>
  <c r="AW457" i="3"/>
  <c r="AO457" i="3"/>
  <c r="AN457" i="3"/>
  <c r="AL457" i="3"/>
  <c r="AK457" i="3"/>
  <c r="AM457" i="3" s="1"/>
  <c r="AJ457" i="3"/>
  <c r="AG457" i="3"/>
  <c r="AD457" i="3"/>
  <c r="AC457" i="3"/>
  <c r="BB456" i="3"/>
  <c r="BA456" i="3"/>
  <c r="AZ456" i="3"/>
  <c r="AY456" i="3"/>
  <c r="AX456" i="3"/>
  <c r="AW456" i="3"/>
  <c r="AO456" i="3"/>
  <c r="AL456" i="3"/>
  <c r="AK456" i="3"/>
  <c r="AJ456" i="3"/>
  <c r="AH456" i="3"/>
  <c r="AD456" i="3"/>
  <c r="AC456" i="3"/>
  <c r="AN456" i="3" s="1"/>
  <c r="BB455" i="3"/>
  <c r="BA455" i="3"/>
  <c r="AZ455" i="3"/>
  <c r="AY455" i="3"/>
  <c r="AX455" i="3"/>
  <c r="AW455" i="3"/>
  <c r="AO455" i="3"/>
  <c r="AL455" i="3"/>
  <c r="AK455" i="3"/>
  <c r="AM455" i="3" s="1"/>
  <c r="AJ455" i="3"/>
  <c r="AH455" i="3"/>
  <c r="AD455" i="3"/>
  <c r="AC455" i="3"/>
  <c r="AQ455" i="3" s="1"/>
  <c r="BB454" i="3"/>
  <c r="BA454" i="3"/>
  <c r="AZ454" i="3"/>
  <c r="AY454" i="3"/>
  <c r="AX454" i="3"/>
  <c r="AW454" i="3"/>
  <c r="AO454" i="3"/>
  <c r="AL454" i="3"/>
  <c r="AS454" i="3" s="1"/>
  <c r="AK454" i="3"/>
  <c r="AJ454" i="3"/>
  <c r="AH454" i="3"/>
  <c r="AD454" i="3"/>
  <c r="AC454" i="3"/>
  <c r="AN454" i="3" s="1"/>
  <c r="BB453" i="3"/>
  <c r="BA453" i="3"/>
  <c r="AZ453" i="3"/>
  <c r="AY453" i="3"/>
  <c r="AX453" i="3"/>
  <c r="AW453" i="3"/>
  <c r="AO453" i="3"/>
  <c r="AL453" i="3"/>
  <c r="AM453" i="3" s="1"/>
  <c r="AK453" i="3"/>
  <c r="AJ453" i="3"/>
  <c r="AH453" i="3"/>
  <c r="AD453" i="3"/>
  <c r="AC453" i="3"/>
  <c r="AQ453" i="3" s="1"/>
  <c r="BB452" i="3"/>
  <c r="BA452" i="3"/>
  <c r="AZ452" i="3"/>
  <c r="AY452" i="3"/>
  <c r="AX452" i="3"/>
  <c r="AW452" i="3"/>
  <c r="AN452" i="3"/>
  <c r="AL452" i="3"/>
  <c r="AS452" i="3" s="1"/>
  <c r="AK452" i="3"/>
  <c r="AM452" i="3" s="1"/>
  <c r="AJ452" i="3"/>
  <c r="AG452" i="3"/>
  <c r="AD452" i="3"/>
  <c r="AC452" i="3"/>
  <c r="AE452" i="3" s="1"/>
  <c r="BB451" i="3"/>
  <c r="BA451" i="3"/>
  <c r="AZ451" i="3"/>
  <c r="AY451" i="3"/>
  <c r="AX451" i="3"/>
  <c r="AW451" i="3"/>
  <c r="AN451" i="3"/>
  <c r="AL451" i="3"/>
  <c r="AK451" i="3"/>
  <c r="AM451" i="3" s="1"/>
  <c r="AJ451" i="3"/>
  <c r="AG451" i="3"/>
  <c r="AD451" i="3"/>
  <c r="AC451" i="3"/>
  <c r="AQ451" i="3" s="1"/>
  <c r="BB450" i="3"/>
  <c r="BA450" i="3"/>
  <c r="AZ450" i="3"/>
  <c r="AY450" i="3"/>
  <c r="AX450" i="3"/>
  <c r="AW450" i="3"/>
  <c r="AN450" i="3"/>
  <c r="AL450" i="3"/>
  <c r="AM450" i="3" s="1"/>
  <c r="AK450" i="3"/>
  <c r="AJ450" i="3"/>
  <c r="AG450" i="3"/>
  <c r="AD450" i="3"/>
  <c r="AC450" i="3"/>
  <c r="AH450" i="3" s="1"/>
  <c r="BB449" i="3"/>
  <c r="BA449" i="3"/>
  <c r="AZ449" i="3"/>
  <c r="AY449" i="3"/>
  <c r="AX449" i="3"/>
  <c r="AW449" i="3"/>
  <c r="AO449" i="3"/>
  <c r="AN449" i="3"/>
  <c r="AL449" i="3"/>
  <c r="AK449" i="3"/>
  <c r="AM449" i="3" s="1"/>
  <c r="AJ449" i="3"/>
  <c r="AG449" i="3"/>
  <c r="AD449" i="3"/>
  <c r="AC449" i="3"/>
  <c r="BB448" i="3"/>
  <c r="BA448" i="3"/>
  <c r="AZ448" i="3"/>
  <c r="AY448" i="3"/>
  <c r="AX448" i="3"/>
  <c r="AW448" i="3"/>
  <c r="AO448" i="3"/>
  <c r="AN448" i="3"/>
  <c r="AL448" i="3"/>
  <c r="AK448" i="3"/>
  <c r="AM448" i="3" s="1"/>
  <c r="AJ448" i="3"/>
  <c r="AG448" i="3"/>
  <c r="AD448" i="3"/>
  <c r="AC448" i="3"/>
  <c r="BB447" i="3"/>
  <c r="BA447" i="3"/>
  <c r="AZ447" i="3"/>
  <c r="AY447" i="3"/>
  <c r="AX447" i="3"/>
  <c r="AW447" i="3"/>
  <c r="AO447" i="3"/>
  <c r="AN447" i="3"/>
  <c r="AL447" i="3"/>
  <c r="AK447" i="3"/>
  <c r="AM447" i="3" s="1"/>
  <c r="AJ447" i="3"/>
  <c r="AG447" i="3"/>
  <c r="AD447" i="3"/>
  <c r="AC447" i="3"/>
  <c r="BB446" i="3"/>
  <c r="BA446" i="3"/>
  <c r="AZ446" i="3"/>
  <c r="AY446" i="3"/>
  <c r="AX446" i="3"/>
  <c r="AW446" i="3"/>
  <c r="AO446" i="3"/>
  <c r="AN446" i="3"/>
  <c r="AL446" i="3"/>
  <c r="AK446" i="3"/>
  <c r="AR446" i="3" s="1"/>
  <c r="AJ446" i="3"/>
  <c r="AG446" i="3"/>
  <c r="AD446" i="3"/>
  <c r="AC446" i="3"/>
  <c r="AH446" i="3" s="1"/>
  <c r="BB445" i="3"/>
  <c r="BA445" i="3"/>
  <c r="AZ445" i="3"/>
  <c r="AY445" i="3"/>
  <c r="AX445" i="3"/>
  <c r="AW445" i="3"/>
  <c r="AN445" i="3"/>
  <c r="AM445" i="3"/>
  <c r="AL445" i="3"/>
  <c r="AK445" i="3"/>
  <c r="AR445" i="3" s="1"/>
  <c r="AJ445" i="3"/>
  <c r="AG445" i="3"/>
  <c r="AD445" i="3"/>
  <c r="AC445" i="3"/>
  <c r="AQ445" i="3" s="1"/>
  <c r="BB444" i="3"/>
  <c r="BA444" i="3"/>
  <c r="AZ444" i="3"/>
  <c r="AY444" i="3"/>
  <c r="AX444" i="3"/>
  <c r="AW444" i="3"/>
  <c r="AN444" i="3"/>
  <c r="AL444" i="3"/>
  <c r="AK444" i="3"/>
  <c r="AM444" i="3" s="1"/>
  <c r="AJ444" i="3"/>
  <c r="AG444" i="3"/>
  <c r="AD444" i="3"/>
  <c r="AC444" i="3"/>
  <c r="AE444" i="3" s="1"/>
  <c r="BB443" i="3"/>
  <c r="BA443" i="3"/>
  <c r="AZ443" i="3"/>
  <c r="AY443" i="3"/>
  <c r="AX443" i="3"/>
  <c r="AW443" i="3"/>
  <c r="AO443" i="3"/>
  <c r="AN443" i="3"/>
  <c r="AL443" i="3"/>
  <c r="AK443" i="3"/>
  <c r="AM443" i="3" s="1"/>
  <c r="AJ443" i="3"/>
  <c r="AH443" i="3"/>
  <c r="AD443" i="3"/>
  <c r="AC443" i="3"/>
  <c r="AQ443" i="3" s="1"/>
  <c r="BB442" i="3"/>
  <c r="BA442" i="3"/>
  <c r="AZ442" i="3"/>
  <c r="AY442" i="3"/>
  <c r="AX442" i="3"/>
  <c r="AW442" i="3"/>
  <c r="AO442" i="3"/>
  <c r="AL442" i="3"/>
  <c r="AK442" i="3"/>
  <c r="AM442" i="3" s="1"/>
  <c r="AJ442" i="3"/>
  <c r="AH442" i="3"/>
  <c r="AD442" i="3"/>
  <c r="AC442" i="3"/>
  <c r="AN442" i="3" s="1"/>
  <c r="BB441" i="3"/>
  <c r="BA441" i="3"/>
  <c r="AZ441" i="3"/>
  <c r="AY441" i="3"/>
  <c r="AX441" i="3"/>
  <c r="AW441" i="3"/>
  <c r="AO441" i="3"/>
  <c r="AL441" i="3"/>
  <c r="AK441" i="3"/>
  <c r="AR441" i="3" s="1"/>
  <c r="AJ441" i="3"/>
  <c r="AH441" i="3"/>
  <c r="AD441" i="3"/>
  <c r="AC441" i="3"/>
  <c r="AQ441" i="3" s="1"/>
  <c r="BB440" i="3"/>
  <c r="BA440" i="3"/>
  <c r="AZ440" i="3"/>
  <c r="AY440" i="3"/>
  <c r="AX440" i="3"/>
  <c r="AW440" i="3"/>
  <c r="AO440" i="3"/>
  <c r="AL440" i="3"/>
  <c r="AK440" i="3"/>
  <c r="AM440" i="3" s="1"/>
  <c r="AJ440" i="3"/>
  <c r="AH440" i="3"/>
  <c r="AD440" i="3"/>
  <c r="AC440" i="3"/>
  <c r="AN440" i="3" s="1"/>
  <c r="BB439" i="3"/>
  <c r="BA439" i="3"/>
  <c r="AZ439" i="3"/>
  <c r="AY439" i="3"/>
  <c r="AX439" i="3"/>
  <c r="AW439" i="3"/>
  <c r="AO439" i="3"/>
  <c r="AL439" i="3"/>
  <c r="AK439" i="3"/>
  <c r="AM439" i="3" s="1"/>
  <c r="AJ439" i="3"/>
  <c r="AH439" i="3"/>
  <c r="AD439" i="3"/>
  <c r="AC439" i="3"/>
  <c r="AQ439" i="3" s="1"/>
  <c r="BB438" i="3"/>
  <c r="BA438" i="3"/>
  <c r="AZ438" i="3"/>
  <c r="AY438" i="3"/>
  <c r="AX438" i="3"/>
  <c r="AW438" i="3"/>
  <c r="AN438" i="3"/>
  <c r="AL438" i="3"/>
  <c r="AK438" i="3"/>
  <c r="AJ438" i="3"/>
  <c r="AG438" i="3"/>
  <c r="AD438" i="3"/>
  <c r="AC438" i="3"/>
  <c r="AQ438" i="3" s="1"/>
  <c r="BB437" i="3"/>
  <c r="BA437" i="3"/>
  <c r="AZ437" i="3"/>
  <c r="AY437" i="3"/>
  <c r="AX437" i="3"/>
  <c r="AW437" i="3"/>
  <c r="AO437" i="3"/>
  <c r="AL437" i="3"/>
  <c r="AK437" i="3"/>
  <c r="AM437" i="3" s="1"/>
  <c r="AJ437" i="3"/>
  <c r="AH437" i="3"/>
  <c r="AD437" i="3"/>
  <c r="AS437" i="3" s="1"/>
  <c r="AC437" i="3"/>
  <c r="AN437" i="3" s="1"/>
  <c r="BB436" i="3"/>
  <c r="BA436" i="3"/>
  <c r="AZ436" i="3"/>
  <c r="AY436" i="3"/>
  <c r="AX436" i="3"/>
  <c r="AW436" i="3"/>
  <c r="AO436" i="3"/>
  <c r="AL436" i="3"/>
  <c r="AK436" i="3"/>
  <c r="AM436" i="3" s="1"/>
  <c r="AJ436" i="3"/>
  <c r="AH436" i="3"/>
  <c r="AD436" i="3"/>
  <c r="AC436" i="3"/>
  <c r="AG436" i="3" s="1"/>
  <c r="BB435" i="3"/>
  <c r="BA435" i="3"/>
  <c r="AZ435" i="3"/>
  <c r="AY435" i="3"/>
  <c r="AX435" i="3"/>
  <c r="AW435" i="3"/>
  <c r="AO435" i="3"/>
  <c r="AL435" i="3"/>
  <c r="AK435" i="3"/>
  <c r="AJ435" i="3"/>
  <c r="AH435" i="3"/>
  <c r="AD435" i="3"/>
  <c r="AC435" i="3"/>
  <c r="AN435" i="3" s="1"/>
  <c r="BB434" i="3"/>
  <c r="BA434" i="3"/>
  <c r="AZ434" i="3"/>
  <c r="AY434" i="3"/>
  <c r="AX434" i="3"/>
  <c r="AW434" i="3"/>
  <c r="AO434" i="3"/>
  <c r="AL434" i="3"/>
  <c r="AK434" i="3"/>
  <c r="AM434" i="3" s="1"/>
  <c r="AJ434" i="3"/>
  <c r="AH434" i="3"/>
  <c r="AD434" i="3"/>
  <c r="AS434" i="3" s="1"/>
  <c r="AC434" i="3"/>
  <c r="AQ434" i="3" s="1"/>
  <c r="BB433" i="3"/>
  <c r="BA433" i="3"/>
  <c r="AZ433" i="3"/>
  <c r="AY433" i="3"/>
  <c r="AX433" i="3"/>
  <c r="AW433" i="3"/>
  <c r="AN433" i="3"/>
  <c r="AL433" i="3"/>
  <c r="AK433" i="3"/>
  <c r="AJ433" i="3"/>
  <c r="AG433" i="3"/>
  <c r="AD433" i="3"/>
  <c r="AC433" i="3"/>
  <c r="BB432" i="3"/>
  <c r="BA432" i="3"/>
  <c r="AZ432" i="3"/>
  <c r="AY432" i="3"/>
  <c r="AX432" i="3"/>
  <c r="AW432" i="3"/>
  <c r="AS432" i="3"/>
  <c r="AO432" i="3"/>
  <c r="AM432" i="3"/>
  <c r="AL432" i="3"/>
  <c r="AK432" i="3"/>
  <c r="AJ432" i="3"/>
  <c r="AH432" i="3"/>
  <c r="AD432" i="3"/>
  <c r="AC432" i="3"/>
  <c r="AQ432" i="3" s="1"/>
  <c r="BB431" i="3"/>
  <c r="BA431" i="3"/>
  <c r="AZ431" i="3"/>
  <c r="AY431" i="3"/>
  <c r="AX431" i="3"/>
  <c r="AW431" i="3"/>
  <c r="AN431" i="3"/>
  <c r="AL431" i="3"/>
  <c r="AK431" i="3"/>
  <c r="AJ431" i="3"/>
  <c r="AG431" i="3"/>
  <c r="AD431" i="3"/>
  <c r="AC431" i="3"/>
  <c r="AE431" i="3" s="1"/>
  <c r="BB430" i="3"/>
  <c r="BA430" i="3"/>
  <c r="AZ430" i="3"/>
  <c r="AY430" i="3"/>
  <c r="AX430" i="3"/>
  <c r="AW430" i="3"/>
  <c r="AR430" i="3"/>
  <c r="AO430" i="3"/>
  <c r="AL430" i="3"/>
  <c r="AS430" i="3" s="1"/>
  <c r="AK430" i="3"/>
  <c r="AM430" i="3" s="1"/>
  <c r="AJ430" i="3"/>
  <c r="AH430" i="3"/>
  <c r="AE430" i="3"/>
  <c r="AD430" i="3"/>
  <c r="AC430" i="3"/>
  <c r="AQ430" i="3" s="1"/>
  <c r="BB429" i="3"/>
  <c r="BA429" i="3"/>
  <c r="AZ429" i="3"/>
  <c r="AY429" i="3"/>
  <c r="AX429" i="3"/>
  <c r="AW429" i="3"/>
  <c r="AO429" i="3"/>
  <c r="AL429" i="3"/>
  <c r="AK429" i="3"/>
  <c r="AJ429" i="3"/>
  <c r="AH429" i="3"/>
  <c r="AD429" i="3"/>
  <c r="AC429" i="3"/>
  <c r="AN429" i="3" s="1"/>
  <c r="BB428" i="3"/>
  <c r="BA428" i="3"/>
  <c r="AZ428" i="3"/>
  <c r="AY428" i="3"/>
  <c r="AX428" i="3"/>
  <c r="AW428" i="3"/>
  <c r="AN428" i="3"/>
  <c r="AL428" i="3"/>
  <c r="AM428" i="3" s="1"/>
  <c r="AK428" i="3"/>
  <c r="AJ428" i="3"/>
  <c r="AG428" i="3"/>
  <c r="AE428" i="3"/>
  <c r="AD428" i="3"/>
  <c r="AC428" i="3"/>
  <c r="AQ428" i="3" s="1"/>
  <c r="BB427" i="3"/>
  <c r="BA427" i="3"/>
  <c r="AZ427" i="3"/>
  <c r="AY427" i="3"/>
  <c r="AX427" i="3"/>
  <c r="AW427" i="3"/>
  <c r="AN427" i="3"/>
  <c r="AL427" i="3"/>
  <c r="AK427" i="3"/>
  <c r="AJ427" i="3"/>
  <c r="AG427" i="3"/>
  <c r="AD427" i="3"/>
  <c r="AC427" i="3"/>
  <c r="AE427" i="3" s="1"/>
  <c r="BB426" i="3"/>
  <c r="BA426" i="3"/>
  <c r="AZ426" i="3"/>
  <c r="AY426" i="3"/>
  <c r="AX426" i="3"/>
  <c r="AW426" i="3"/>
  <c r="AN426" i="3"/>
  <c r="AL426" i="3"/>
  <c r="AM426" i="3" s="1"/>
  <c r="AK426" i="3"/>
  <c r="AJ426" i="3"/>
  <c r="AG426" i="3"/>
  <c r="AE426" i="3"/>
  <c r="AD426" i="3"/>
  <c r="AC426" i="3"/>
  <c r="AQ426" i="3" s="1"/>
  <c r="BB425" i="3"/>
  <c r="BA425" i="3"/>
  <c r="AZ425" i="3"/>
  <c r="AY425" i="3"/>
  <c r="AX425" i="3"/>
  <c r="AW425" i="3"/>
  <c r="AO425" i="3"/>
  <c r="AL425" i="3"/>
  <c r="AK425" i="3"/>
  <c r="AJ425" i="3"/>
  <c r="AH425" i="3"/>
  <c r="AD425" i="3"/>
  <c r="AC425" i="3"/>
  <c r="AN425" i="3" s="1"/>
  <c r="BB424" i="3"/>
  <c r="BA424" i="3"/>
  <c r="AZ424" i="3"/>
  <c r="AY424" i="3"/>
  <c r="AX424" i="3"/>
  <c r="AW424" i="3"/>
  <c r="AO424" i="3"/>
  <c r="AN424" i="3"/>
  <c r="AL424" i="3"/>
  <c r="AM424" i="3" s="1"/>
  <c r="AK424" i="3"/>
  <c r="AJ424" i="3"/>
  <c r="AH424" i="3"/>
  <c r="AE424" i="3"/>
  <c r="AD424" i="3"/>
  <c r="AC424" i="3"/>
  <c r="AQ424" i="3" s="1"/>
  <c r="BB423" i="3"/>
  <c r="BA423" i="3"/>
  <c r="AZ423" i="3"/>
  <c r="AY423" i="3"/>
  <c r="AX423" i="3"/>
  <c r="AW423" i="3"/>
  <c r="AO423" i="3"/>
  <c r="AL423" i="3"/>
  <c r="AK423" i="3"/>
  <c r="AJ423" i="3"/>
  <c r="AH423" i="3"/>
  <c r="AD423" i="3"/>
  <c r="AC423" i="3"/>
  <c r="AN423" i="3" s="1"/>
  <c r="BB422" i="3"/>
  <c r="BA422" i="3"/>
  <c r="AZ422" i="3"/>
  <c r="AY422" i="3"/>
  <c r="AX422" i="3"/>
  <c r="AW422" i="3"/>
  <c r="AO422" i="3"/>
  <c r="AL422" i="3"/>
  <c r="AK422" i="3"/>
  <c r="AJ422" i="3"/>
  <c r="AH422" i="3"/>
  <c r="AD422" i="3"/>
  <c r="AS422" i="3" s="1"/>
  <c r="AC422" i="3"/>
  <c r="AQ422" i="3" s="1"/>
  <c r="BB421" i="3"/>
  <c r="BA421" i="3"/>
  <c r="AZ421" i="3"/>
  <c r="AY421" i="3"/>
  <c r="AX421" i="3"/>
  <c r="AW421" i="3"/>
  <c r="AO421" i="3"/>
  <c r="AL421" i="3"/>
  <c r="AK421" i="3"/>
  <c r="AJ421" i="3"/>
  <c r="AH421" i="3"/>
  <c r="AD421" i="3"/>
  <c r="AC421" i="3"/>
  <c r="AN421" i="3" s="1"/>
  <c r="BB420" i="3"/>
  <c r="BA420" i="3"/>
  <c r="AZ420" i="3"/>
  <c r="AY420" i="3"/>
  <c r="AX420" i="3"/>
  <c r="AW420" i="3"/>
  <c r="AO420" i="3"/>
  <c r="AL420" i="3"/>
  <c r="AK420" i="3"/>
  <c r="AJ420" i="3"/>
  <c r="AH420" i="3"/>
  <c r="AD420" i="3"/>
  <c r="AS420" i="3" s="1"/>
  <c r="AC420" i="3"/>
  <c r="AQ420" i="3" s="1"/>
  <c r="BB419" i="3"/>
  <c r="BA419" i="3"/>
  <c r="AZ419" i="3"/>
  <c r="AY419" i="3"/>
  <c r="AX419" i="3"/>
  <c r="AW419" i="3"/>
  <c r="AN419" i="3"/>
  <c r="AL419" i="3"/>
  <c r="AK419" i="3"/>
  <c r="AJ419" i="3"/>
  <c r="AG419" i="3"/>
  <c r="AD419" i="3"/>
  <c r="AC419" i="3"/>
  <c r="BB418" i="3"/>
  <c r="BA418" i="3"/>
  <c r="AZ418" i="3"/>
  <c r="AY418" i="3"/>
  <c r="AX418" i="3"/>
  <c r="AW418" i="3"/>
  <c r="AN418" i="3"/>
  <c r="AL418" i="3"/>
  <c r="AK418" i="3"/>
  <c r="AJ418" i="3"/>
  <c r="AG418" i="3"/>
  <c r="AD418" i="3"/>
  <c r="AS418" i="3" s="1"/>
  <c r="AC418" i="3"/>
  <c r="AQ418" i="3" s="1"/>
  <c r="BB417" i="3"/>
  <c r="BA417" i="3"/>
  <c r="AZ417" i="3"/>
  <c r="AY417" i="3"/>
  <c r="AX417" i="3"/>
  <c r="AW417" i="3"/>
  <c r="AN417" i="3"/>
  <c r="AL417" i="3"/>
  <c r="AS417" i="3" s="1"/>
  <c r="AK417" i="3"/>
  <c r="AJ417" i="3"/>
  <c r="AG417" i="3"/>
  <c r="AE417" i="3"/>
  <c r="AD417" i="3"/>
  <c r="AC417" i="3"/>
  <c r="BB416" i="3"/>
  <c r="BA416" i="3"/>
  <c r="AZ416" i="3"/>
  <c r="AY416" i="3"/>
  <c r="AX416" i="3"/>
  <c r="AW416" i="3"/>
  <c r="AN416" i="3"/>
  <c r="AL416" i="3"/>
  <c r="AK416" i="3"/>
  <c r="AJ416" i="3"/>
  <c r="AG416" i="3"/>
  <c r="AD416" i="3"/>
  <c r="AC416" i="3"/>
  <c r="AE416" i="3" s="1"/>
  <c r="BB415" i="3"/>
  <c r="BA415" i="3"/>
  <c r="AZ415" i="3"/>
  <c r="AY415" i="3"/>
  <c r="AX415" i="3"/>
  <c r="AW415" i="3"/>
  <c r="AN415" i="3"/>
  <c r="AL415" i="3"/>
  <c r="AS415" i="3" s="1"/>
  <c r="AK415" i="3"/>
  <c r="AJ415" i="3"/>
  <c r="AG415" i="3"/>
  <c r="AE415" i="3"/>
  <c r="AD415" i="3"/>
  <c r="AC415" i="3"/>
  <c r="BB414" i="3"/>
  <c r="BA414" i="3"/>
  <c r="AZ414" i="3"/>
  <c r="AY414" i="3"/>
  <c r="AX414" i="3"/>
  <c r="AW414" i="3"/>
  <c r="AN414" i="3"/>
  <c r="AL414" i="3"/>
  <c r="AK414" i="3"/>
  <c r="AJ414" i="3"/>
  <c r="AG414" i="3"/>
  <c r="AD414" i="3"/>
  <c r="AC414" i="3"/>
  <c r="AE414" i="3" s="1"/>
  <c r="BB413" i="3"/>
  <c r="BA413" i="3"/>
  <c r="AZ413" i="3"/>
  <c r="AY413" i="3"/>
  <c r="AX413" i="3"/>
  <c r="AW413" i="3"/>
  <c r="AN413" i="3"/>
  <c r="AL413" i="3"/>
  <c r="AS413" i="3" s="1"/>
  <c r="AK413" i="3"/>
  <c r="AJ413" i="3"/>
  <c r="AG413" i="3"/>
  <c r="AE413" i="3"/>
  <c r="AD413" i="3"/>
  <c r="AC413" i="3"/>
  <c r="BB412" i="3"/>
  <c r="BA412" i="3"/>
  <c r="AZ412" i="3"/>
  <c r="AY412" i="3"/>
  <c r="AX412" i="3"/>
  <c r="AW412" i="3"/>
  <c r="AO412" i="3"/>
  <c r="AL412" i="3"/>
  <c r="AK412" i="3"/>
  <c r="AJ412" i="3"/>
  <c r="AH412" i="3"/>
  <c r="AD412" i="3"/>
  <c r="AC412" i="3"/>
  <c r="AG412" i="3" s="1"/>
  <c r="BB411" i="3"/>
  <c r="BA411" i="3"/>
  <c r="AZ411" i="3"/>
  <c r="AY411" i="3"/>
  <c r="AX411" i="3"/>
  <c r="AW411" i="3"/>
  <c r="AO411" i="3"/>
  <c r="AL411" i="3"/>
  <c r="AS411" i="3" s="1"/>
  <c r="AK411" i="3"/>
  <c r="AJ411" i="3"/>
  <c r="AH411" i="3"/>
  <c r="AE411" i="3"/>
  <c r="AD411" i="3"/>
  <c r="AC411" i="3"/>
  <c r="BB410" i="3"/>
  <c r="BA410" i="3"/>
  <c r="AZ410" i="3"/>
  <c r="AY410" i="3"/>
  <c r="AX410" i="3"/>
  <c r="AW410" i="3"/>
  <c r="AO410" i="3"/>
  <c r="AL410" i="3"/>
  <c r="AK410" i="3"/>
  <c r="AJ410" i="3"/>
  <c r="AH410" i="3"/>
  <c r="AD410" i="3"/>
  <c r="AC410" i="3"/>
  <c r="AG410" i="3" s="1"/>
  <c r="BB409" i="3"/>
  <c r="BA409" i="3"/>
  <c r="AZ409" i="3"/>
  <c r="AY409" i="3"/>
  <c r="AX409" i="3"/>
  <c r="AW409" i="3"/>
  <c r="AO409" i="3"/>
  <c r="AL409" i="3"/>
  <c r="AS409" i="3" s="1"/>
  <c r="AK409" i="3"/>
  <c r="AJ409" i="3"/>
  <c r="AH409" i="3"/>
  <c r="AE409" i="3"/>
  <c r="AD409" i="3"/>
  <c r="AC409" i="3"/>
  <c r="BB408" i="3"/>
  <c r="BA408" i="3"/>
  <c r="AZ408" i="3"/>
  <c r="AY408" i="3"/>
  <c r="AX408" i="3"/>
  <c r="AW408" i="3"/>
  <c r="AO408" i="3"/>
  <c r="AL408" i="3"/>
  <c r="AK408" i="3"/>
  <c r="AM408" i="3" s="1"/>
  <c r="AJ408" i="3"/>
  <c r="AH408" i="3"/>
  <c r="AD408" i="3"/>
  <c r="AE408" i="3" s="1"/>
  <c r="AC408" i="3"/>
  <c r="BB407" i="3"/>
  <c r="BA407" i="3"/>
  <c r="AZ407" i="3"/>
  <c r="AY407" i="3"/>
  <c r="AX407" i="3"/>
  <c r="AW407" i="3"/>
  <c r="AO407" i="3"/>
  <c r="AN407" i="3"/>
  <c r="AL407" i="3"/>
  <c r="AK407" i="3"/>
  <c r="AJ407" i="3"/>
  <c r="AQ407" i="3" s="1"/>
  <c r="AG407" i="3"/>
  <c r="AD407" i="3"/>
  <c r="AE407" i="3" s="1"/>
  <c r="AC407" i="3"/>
  <c r="AH407" i="3" s="1"/>
  <c r="BB406" i="3"/>
  <c r="BA406" i="3"/>
  <c r="AZ406" i="3"/>
  <c r="AY406" i="3"/>
  <c r="AX406" i="3"/>
  <c r="AW406" i="3"/>
  <c r="AS406" i="3"/>
  <c r="AN406" i="3"/>
  <c r="AL406" i="3"/>
  <c r="AK406" i="3"/>
  <c r="AM406" i="3" s="1"/>
  <c r="AJ406" i="3"/>
  <c r="AG406" i="3"/>
  <c r="AD406" i="3"/>
  <c r="AC406" i="3"/>
  <c r="AR406" i="3" s="1"/>
  <c r="AT406" i="3" s="1"/>
  <c r="BB405" i="3"/>
  <c r="BA405" i="3"/>
  <c r="AZ405" i="3"/>
  <c r="AY405" i="3"/>
  <c r="AX405" i="3"/>
  <c r="AW405" i="3"/>
  <c r="AO405" i="3"/>
  <c r="AL405" i="3"/>
  <c r="AK405" i="3"/>
  <c r="AJ405" i="3"/>
  <c r="AH405" i="3"/>
  <c r="AD405" i="3"/>
  <c r="AC405" i="3"/>
  <c r="AG405" i="3" s="1"/>
  <c r="BB404" i="3"/>
  <c r="BA404" i="3"/>
  <c r="AZ404" i="3"/>
  <c r="AY404" i="3"/>
  <c r="AX404" i="3"/>
  <c r="AW404" i="3"/>
  <c r="AO404" i="3"/>
  <c r="AN404" i="3"/>
  <c r="AL404" i="3"/>
  <c r="AK404" i="3"/>
  <c r="AR404" i="3" s="1"/>
  <c r="AJ404" i="3"/>
  <c r="AH404" i="3"/>
  <c r="AD404" i="3"/>
  <c r="AE404" i="3" s="1"/>
  <c r="AC404" i="3"/>
  <c r="AQ404" i="3" s="1"/>
  <c r="BB403" i="3"/>
  <c r="BA403" i="3"/>
  <c r="AZ403" i="3"/>
  <c r="AY403" i="3"/>
  <c r="AX403" i="3"/>
  <c r="AW403" i="3"/>
  <c r="AO403" i="3"/>
  <c r="AL403" i="3"/>
  <c r="AK403" i="3"/>
  <c r="AJ403" i="3"/>
  <c r="AH403" i="3"/>
  <c r="AD403" i="3"/>
  <c r="AC403" i="3"/>
  <c r="BB402" i="3"/>
  <c r="BA402" i="3"/>
  <c r="AZ402" i="3"/>
  <c r="AY402" i="3"/>
  <c r="AX402" i="3"/>
  <c r="AW402" i="3"/>
  <c r="AO402" i="3"/>
  <c r="AN402" i="3"/>
  <c r="AL402" i="3"/>
  <c r="AS402" i="3" s="1"/>
  <c r="AK402" i="3"/>
  <c r="AJ402" i="3"/>
  <c r="AH402" i="3"/>
  <c r="AE402" i="3"/>
  <c r="AD402" i="3"/>
  <c r="AC402" i="3"/>
  <c r="AQ402" i="3" s="1"/>
  <c r="BB401" i="3"/>
  <c r="BA401" i="3"/>
  <c r="AZ401" i="3"/>
  <c r="AY401" i="3"/>
  <c r="AX401" i="3"/>
  <c r="AW401" i="3"/>
  <c r="AO401" i="3"/>
  <c r="AL401" i="3"/>
  <c r="AK401" i="3"/>
  <c r="AJ401" i="3"/>
  <c r="AH401" i="3"/>
  <c r="AD401" i="3"/>
  <c r="AC401" i="3"/>
  <c r="BB400" i="3"/>
  <c r="BA400" i="3"/>
  <c r="AZ400" i="3"/>
  <c r="AY400" i="3"/>
  <c r="AX400" i="3"/>
  <c r="AW400" i="3"/>
  <c r="AO400" i="3"/>
  <c r="AN400" i="3"/>
  <c r="AL400" i="3"/>
  <c r="AK400" i="3"/>
  <c r="AJ400" i="3"/>
  <c r="AH400" i="3"/>
  <c r="AD400" i="3"/>
  <c r="AS400" i="3" s="1"/>
  <c r="AC400" i="3"/>
  <c r="AQ400" i="3" s="1"/>
  <c r="BB399" i="3"/>
  <c r="BA399" i="3"/>
  <c r="AZ399" i="3"/>
  <c r="AY399" i="3"/>
  <c r="AX399" i="3"/>
  <c r="AW399" i="3"/>
  <c r="AO399" i="3"/>
  <c r="AL399" i="3"/>
  <c r="AK399" i="3"/>
  <c r="AJ399" i="3"/>
  <c r="AH399" i="3"/>
  <c r="AD399" i="3"/>
  <c r="AC399" i="3"/>
  <c r="AQ399" i="3" s="1"/>
  <c r="BB398" i="3"/>
  <c r="BA398" i="3"/>
  <c r="AZ398" i="3"/>
  <c r="AY398" i="3"/>
  <c r="AX398" i="3"/>
  <c r="AW398" i="3"/>
  <c r="AO398" i="3"/>
  <c r="AL398" i="3"/>
  <c r="AK398" i="3"/>
  <c r="AJ398" i="3"/>
  <c r="AH398" i="3"/>
  <c r="AD398" i="3"/>
  <c r="AS398" i="3" s="1"/>
  <c r="AC398" i="3"/>
  <c r="AQ398" i="3" s="1"/>
  <c r="BB397" i="3"/>
  <c r="BA397" i="3"/>
  <c r="AZ397" i="3"/>
  <c r="AY397" i="3"/>
  <c r="AX397" i="3"/>
  <c r="AW397" i="3"/>
  <c r="AO397" i="3"/>
  <c r="AL397" i="3"/>
  <c r="AK397" i="3"/>
  <c r="AJ397" i="3"/>
  <c r="AH397" i="3"/>
  <c r="AD397" i="3"/>
  <c r="AC397" i="3"/>
  <c r="BB396" i="3"/>
  <c r="BA396" i="3"/>
  <c r="AZ396" i="3"/>
  <c r="AY396" i="3"/>
  <c r="AX396" i="3"/>
  <c r="AW396" i="3"/>
  <c r="AO396" i="3"/>
  <c r="AN396" i="3"/>
  <c r="AL396" i="3"/>
  <c r="AK396" i="3"/>
  <c r="AR396" i="3" s="1"/>
  <c r="AJ396" i="3"/>
  <c r="AH396" i="3"/>
  <c r="AD396" i="3"/>
  <c r="AE396" i="3" s="1"/>
  <c r="AC396" i="3"/>
  <c r="AQ396" i="3" s="1"/>
  <c r="BB395" i="3"/>
  <c r="BA395" i="3"/>
  <c r="AZ395" i="3"/>
  <c r="AY395" i="3"/>
  <c r="AX395" i="3"/>
  <c r="AW395" i="3"/>
  <c r="AO395" i="3"/>
  <c r="AL395" i="3"/>
  <c r="AK395" i="3"/>
  <c r="AJ395" i="3"/>
  <c r="AH395" i="3"/>
  <c r="AD395" i="3"/>
  <c r="AC395" i="3"/>
  <c r="BB394" i="3"/>
  <c r="BA394" i="3"/>
  <c r="AZ394" i="3"/>
  <c r="AY394" i="3"/>
  <c r="AX394" i="3"/>
  <c r="AW394" i="3"/>
  <c r="AO394" i="3"/>
  <c r="AN394" i="3"/>
  <c r="AL394" i="3"/>
  <c r="AS394" i="3" s="1"/>
  <c r="AK394" i="3"/>
  <c r="AJ394" i="3"/>
  <c r="AH394" i="3"/>
  <c r="AE394" i="3"/>
  <c r="AD394" i="3"/>
  <c r="AC394" i="3"/>
  <c r="AQ394" i="3" s="1"/>
  <c r="BB393" i="3"/>
  <c r="BA393" i="3"/>
  <c r="AZ393" i="3"/>
  <c r="AY393" i="3"/>
  <c r="AX393" i="3"/>
  <c r="AW393" i="3"/>
  <c r="AO393" i="3"/>
  <c r="AL393" i="3"/>
  <c r="AK393" i="3"/>
  <c r="AJ393" i="3"/>
  <c r="AH393" i="3"/>
  <c r="AD393" i="3"/>
  <c r="AC393" i="3"/>
  <c r="BB392" i="3"/>
  <c r="BA392" i="3"/>
  <c r="AZ392" i="3"/>
  <c r="AY392" i="3"/>
  <c r="AX392" i="3"/>
  <c r="AW392" i="3"/>
  <c r="AN392" i="3"/>
  <c r="AL392" i="3"/>
  <c r="AS392" i="3" s="1"/>
  <c r="AK392" i="3"/>
  <c r="AJ392" i="3"/>
  <c r="AG392" i="3"/>
  <c r="AE392" i="3"/>
  <c r="AD392" i="3"/>
  <c r="AC392" i="3"/>
  <c r="AH392" i="3" s="1"/>
  <c r="BB391" i="3"/>
  <c r="BA391" i="3"/>
  <c r="AZ391" i="3"/>
  <c r="AY391" i="3"/>
  <c r="AX391" i="3"/>
  <c r="AW391" i="3"/>
  <c r="AO391" i="3"/>
  <c r="AL391" i="3"/>
  <c r="AK391" i="3"/>
  <c r="AJ391" i="3"/>
  <c r="AH391" i="3"/>
  <c r="AD391" i="3"/>
  <c r="AC391" i="3"/>
  <c r="BB390" i="3"/>
  <c r="BA390" i="3"/>
  <c r="AZ390" i="3"/>
  <c r="AY390" i="3"/>
  <c r="AX390" i="3"/>
  <c r="AW390" i="3"/>
  <c r="AO390" i="3"/>
  <c r="AN390" i="3"/>
  <c r="AL390" i="3"/>
  <c r="AK390" i="3"/>
  <c r="AJ390" i="3"/>
  <c r="AH390" i="3"/>
  <c r="AD390" i="3"/>
  <c r="AS390" i="3" s="1"/>
  <c r="AC390" i="3"/>
  <c r="AQ390" i="3" s="1"/>
  <c r="BB389" i="3"/>
  <c r="BA389" i="3"/>
  <c r="AZ389" i="3"/>
  <c r="AY389" i="3"/>
  <c r="AX389" i="3"/>
  <c r="AW389" i="3"/>
  <c r="AO389" i="3"/>
  <c r="AL389" i="3"/>
  <c r="AK389" i="3"/>
  <c r="AJ389" i="3"/>
  <c r="AH389" i="3"/>
  <c r="AD389" i="3"/>
  <c r="AC389" i="3"/>
  <c r="AQ389" i="3" s="1"/>
  <c r="BB388" i="3"/>
  <c r="BA388" i="3"/>
  <c r="AZ388" i="3"/>
  <c r="AY388" i="3"/>
  <c r="AX388" i="3"/>
  <c r="AW388" i="3"/>
  <c r="AO388" i="3"/>
  <c r="AL388" i="3"/>
  <c r="AK388" i="3"/>
  <c r="AJ388" i="3"/>
  <c r="AH388" i="3"/>
  <c r="AD388" i="3"/>
  <c r="AS388" i="3" s="1"/>
  <c r="AC388" i="3"/>
  <c r="AQ388" i="3" s="1"/>
  <c r="BB387" i="3"/>
  <c r="BA387" i="3"/>
  <c r="AZ387" i="3"/>
  <c r="AY387" i="3"/>
  <c r="AX387" i="3"/>
  <c r="AW387" i="3"/>
  <c r="AO387" i="3"/>
  <c r="AL387" i="3"/>
  <c r="AK387" i="3"/>
  <c r="AJ387" i="3"/>
  <c r="AH387" i="3"/>
  <c r="AD387" i="3"/>
  <c r="AC387" i="3"/>
  <c r="BB386" i="3"/>
  <c r="BA386" i="3"/>
  <c r="AZ386" i="3"/>
  <c r="AY386" i="3"/>
  <c r="AX386" i="3"/>
  <c r="AW386" i="3"/>
  <c r="AO386" i="3"/>
  <c r="AN386" i="3"/>
  <c r="AL386" i="3"/>
  <c r="AK386" i="3"/>
  <c r="AR386" i="3" s="1"/>
  <c r="AJ386" i="3"/>
  <c r="AH386" i="3"/>
  <c r="AD386" i="3"/>
  <c r="AE386" i="3" s="1"/>
  <c r="AC386" i="3"/>
  <c r="AQ386" i="3" s="1"/>
  <c r="BB385" i="3"/>
  <c r="BA385" i="3"/>
  <c r="AZ385" i="3"/>
  <c r="AY385" i="3"/>
  <c r="AX385" i="3"/>
  <c r="AW385" i="3"/>
  <c r="AO385" i="3"/>
  <c r="AL385" i="3"/>
  <c r="AK385" i="3"/>
  <c r="AJ385" i="3"/>
  <c r="AH385" i="3"/>
  <c r="AD385" i="3"/>
  <c r="AC385" i="3"/>
  <c r="BB384" i="3"/>
  <c r="BA384" i="3"/>
  <c r="AZ384" i="3"/>
  <c r="AY384" i="3"/>
  <c r="AX384" i="3"/>
  <c r="AW384" i="3"/>
  <c r="AO384" i="3"/>
  <c r="AN384" i="3"/>
  <c r="AL384" i="3"/>
  <c r="AS384" i="3" s="1"/>
  <c r="AK384" i="3"/>
  <c r="AJ384" i="3"/>
  <c r="AH384" i="3"/>
  <c r="AE384" i="3"/>
  <c r="AD384" i="3"/>
  <c r="AC384" i="3"/>
  <c r="AQ384" i="3" s="1"/>
  <c r="BB383" i="3"/>
  <c r="BA383" i="3"/>
  <c r="AZ383" i="3"/>
  <c r="AY383" i="3"/>
  <c r="AX383" i="3"/>
  <c r="AW383" i="3"/>
  <c r="AN383" i="3"/>
  <c r="AL383" i="3"/>
  <c r="AK383" i="3"/>
  <c r="AJ383" i="3"/>
  <c r="AG383" i="3"/>
  <c r="AD383" i="3"/>
  <c r="AC383" i="3"/>
  <c r="BB382" i="3"/>
  <c r="BA382" i="3"/>
  <c r="AZ382" i="3"/>
  <c r="AY382" i="3"/>
  <c r="AX382" i="3"/>
  <c r="AW382" i="3"/>
  <c r="AO382" i="3"/>
  <c r="AN382" i="3"/>
  <c r="AL382" i="3"/>
  <c r="AK382" i="3"/>
  <c r="AJ382" i="3"/>
  <c r="AH382" i="3"/>
  <c r="AD382" i="3"/>
  <c r="AS382" i="3" s="1"/>
  <c r="AC382" i="3"/>
  <c r="AQ382" i="3" s="1"/>
  <c r="BB381" i="3"/>
  <c r="BA381" i="3"/>
  <c r="AZ381" i="3"/>
  <c r="AY381" i="3"/>
  <c r="AX381" i="3"/>
  <c r="AW381" i="3"/>
  <c r="AN381" i="3"/>
  <c r="AL381" i="3"/>
  <c r="AK381" i="3"/>
  <c r="AJ381" i="3"/>
  <c r="AG381" i="3"/>
  <c r="AD381" i="3"/>
  <c r="AC381" i="3"/>
  <c r="AQ381" i="3" s="1"/>
  <c r="BB380" i="3"/>
  <c r="BA380" i="3"/>
  <c r="AZ380" i="3"/>
  <c r="AY380" i="3"/>
  <c r="AX380" i="3"/>
  <c r="AW380" i="3"/>
  <c r="AO380" i="3"/>
  <c r="AL380" i="3"/>
  <c r="AK380" i="3"/>
  <c r="AJ380" i="3"/>
  <c r="AH380" i="3"/>
  <c r="AD380" i="3"/>
  <c r="AS380" i="3" s="1"/>
  <c r="AC380" i="3"/>
  <c r="BB379" i="3"/>
  <c r="BA379" i="3"/>
  <c r="AZ379" i="3"/>
  <c r="AY379" i="3"/>
  <c r="AX379" i="3"/>
  <c r="AW379" i="3"/>
  <c r="AO379" i="3"/>
  <c r="AL379" i="3"/>
  <c r="AK379" i="3"/>
  <c r="AJ379" i="3"/>
  <c r="AH379" i="3"/>
  <c r="AD379" i="3"/>
  <c r="AC379" i="3"/>
  <c r="AG379" i="3" s="1"/>
  <c r="BB378" i="3"/>
  <c r="BA378" i="3"/>
  <c r="AZ378" i="3"/>
  <c r="AY378" i="3"/>
  <c r="AX378" i="3"/>
  <c r="AW378" i="3"/>
  <c r="AS378" i="3"/>
  <c r="AN378" i="3"/>
  <c r="AL378" i="3"/>
  <c r="AK378" i="3"/>
  <c r="AJ378" i="3"/>
  <c r="AG378" i="3"/>
  <c r="AD378" i="3"/>
  <c r="AC378" i="3"/>
  <c r="BB377" i="3"/>
  <c r="BA377" i="3"/>
  <c r="AZ377" i="3"/>
  <c r="AY377" i="3"/>
  <c r="AX377" i="3"/>
  <c r="AW377" i="3"/>
  <c r="AO377" i="3"/>
  <c r="AL377" i="3"/>
  <c r="AK377" i="3"/>
  <c r="AJ377" i="3"/>
  <c r="AH377" i="3"/>
  <c r="AG377" i="3"/>
  <c r="AD377" i="3"/>
  <c r="AC377" i="3"/>
  <c r="BB376" i="3"/>
  <c r="BA376" i="3"/>
  <c r="AZ376" i="3"/>
  <c r="AY376" i="3"/>
  <c r="AX376" i="3"/>
  <c r="AW376" i="3"/>
  <c r="AO376" i="3"/>
  <c r="AN376" i="3"/>
  <c r="AL376" i="3"/>
  <c r="AS376" i="3" s="1"/>
  <c r="AK376" i="3"/>
  <c r="AJ376" i="3"/>
  <c r="AH376" i="3"/>
  <c r="AE376" i="3"/>
  <c r="AD376" i="3"/>
  <c r="AC376" i="3"/>
  <c r="AQ376" i="3" s="1"/>
  <c r="BB375" i="3"/>
  <c r="BA375" i="3"/>
  <c r="AZ375" i="3"/>
  <c r="AY375" i="3"/>
  <c r="AX375" i="3"/>
  <c r="AW375" i="3"/>
  <c r="AO375" i="3"/>
  <c r="AL375" i="3"/>
  <c r="AK375" i="3"/>
  <c r="AJ375" i="3"/>
  <c r="AH375" i="3"/>
  <c r="AD375" i="3"/>
  <c r="AC375" i="3"/>
  <c r="AG375" i="3" s="1"/>
  <c r="BB374" i="3"/>
  <c r="BA374" i="3"/>
  <c r="AZ374" i="3"/>
  <c r="AY374" i="3"/>
  <c r="AX374" i="3"/>
  <c r="AW374" i="3"/>
  <c r="AO374" i="3"/>
  <c r="AL374" i="3"/>
  <c r="AK374" i="3"/>
  <c r="AJ374" i="3"/>
  <c r="AH374" i="3"/>
  <c r="AD374" i="3"/>
  <c r="AS374" i="3" s="1"/>
  <c r="AC374" i="3"/>
  <c r="AN374" i="3" s="1"/>
  <c r="BB373" i="3"/>
  <c r="BA373" i="3"/>
  <c r="AZ373" i="3"/>
  <c r="AY373" i="3"/>
  <c r="AX373" i="3"/>
  <c r="AW373" i="3"/>
  <c r="AO373" i="3"/>
  <c r="AL373" i="3"/>
  <c r="AK373" i="3"/>
  <c r="AJ373" i="3"/>
  <c r="AH373" i="3"/>
  <c r="AD373" i="3"/>
  <c r="AC373" i="3"/>
  <c r="AG373" i="3" s="1"/>
  <c r="BB372" i="3"/>
  <c r="BA372" i="3"/>
  <c r="AZ372" i="3"/>
  <c r="AY372" i="3"/>
  <c r="AX372" i="3"/>
  <c r="AW372" i="3"/>
  <c r="AO372" i="3"/>
  <c r="AL372" i="3"/>
  <c r="AK372" i="3"/>
  <c r="AR372" i="3" s="1"/>
  <c r="AJ372" i="3"/>
  <c r="AH372" i="3"/>
  <c r="AD372" i="3"/>
  <c r="AC372" i="3"/>
  <c r="AE372" i="3" s="1"/>
  <c r="BB371" i="3"/>
  <c r="BA371" i="3"/>
  <c r="AZ371" i="3"/>
  <c r="AY371" i="3"/>
  <c r="AX371" i="3"/>
  <c r="AW371" i="3"/>
  <c r="AO371" i="3"/>
  <c r="AL371" i="3"/>
  <c r="AM371" i="3" s="1"/>
  <c r="AK371" i="3"/>
  <c r="AJ371" i="3"/>
  <c r="AH371" i="3"/>
  <c r="AD371" i="3"/>
  <c r="AC371" i="3"/>
  <c r="AG371" i="3" s="1"/>
  <c r="BB370" i="3"/>
  <c r="BA370" i="3"/>
  <c r="AZ370" i="3"/>
  <c r="AY370" i="3"/>
  <c r="AX370" i="3"/>
  <c r="AW370" i="3"/>
  <c r="AO370" i="3"/>
  <c r="AL370" i="3"/>
  <c r="AK370" i="3"/>
  <c r="AR370" i="3" s="1"/>
  <c r="AJ370" i="3"/>
  <c r="AH370" i="3"/>
  <c r="AD370" i="3"/>
  <c r="AC370" i="3"/>
  <c r="AE370" i="3" s="1"/>
  <c r="BB369" i="3"/>
  <c r="BA369" i="3"/>
  <c r="AZ369" i="3"/>
  <c r="AY369" i="3"/>
  <c r="AX369" i="3"/>
  <c r="AW369" i="3"/>
  <c r="AN369" i="3"/>
  <c r="AL369" i="3"/>
  <c r="AM369" i="3" s="1"/>
  <c r="AK369" i="3"/>
  <c r="AJ369" i="3"/>
  <c r="AG369" i="3"/>
  <c r="AE369" i="3"/>
  <c r="AD369" i="3"/>
  <c r="AC369" i="3"/>
  <c r="BB368" i="3"/>
  <c r="BA368" i="3"/>
  <c r="AZ368" i="3"/>
  <c r="AY368" i="3"/>
  <c r="AX368" i="3"/>
  <c r="AW368" i="3"/>
  <c r="AN368" i="3"/>
  <c r="AL368" i="3"/>
  <c r="AK368" i="3"/>
  <c r="AJ368" i="3"/>
  <c r="AG368" i="3"/>
  <c r="AD368" i="3"/>
  <c r="AC368" i="3"/>
  <c r="AE368" i="3" s="1"/>
  <c r="BB367" i="3"/>
  <c r="BA367" i="3"/>
  <c r="AZ367" i="3"/>
  <c r="AY367" i="3"/>
  <c r="AX367" i="3"/>
  <c r="AW367" i="3"/>
  <c r="AN367" i="3"/>
  <c r="AL367" i="3"/>
  <c r="AM367" i="3" s="1"/>
  <c r="AK367" i="3"/>
  <c r="AJ367" i="3"/>
  <c r="AG367" i="3"/>
  <c r="AE367" i="3"/>
  <c r="AD367" i="3"/>
  <c r="AC367" i="3"/>
  <c r="BB366" i="3"/>
  <c r="BA366" i="3"/>
  <c r="AZ366" i="3"/>
  <c r="AY366" i="3"/>
  <c r="AX366" i="3"/>
  <c r="AW366" i="3"/>
  <c r="AO366" i="3"/>
  <c r="AL366" i="3"/>
  <c r="AK366" i="3"/>
  <c r="AJ366" i="3"/>
  <c r="AH366" i="3"/>
  <c r="AD366" i="3"/>
  <c r="AC366" i="3"/>
  <c r="BB365" i="3"/>
  <c r="BA365" i="3"/>
  <c r="AZ365" i="3"/>
  <c r="AY365" i="3"/>
  <c r="AX365" i="3"/>
  <c r="AW365" i="3"/>
  <c r="AO365" i="3"/>
  <c r="AL365" i="3"/>
  <c r="AM365" i="3" s="1"/>
  <c r="AK365" i="3"/>
  <c r="AJ365" i="3"/>
  <c r="AH365" i="3"/>
  <c r="AE365" i="3"/>
  <c r="AD365" i="3"/>
  <c r="AC365" i="3"/>
  <c r="AG365" i="3" s="1"/>
  <c r="BB364" i="3"/>
  <c r="BA364" i="3"/>
  <c r="AZ364" i="3"/>
  <c r="AY364" i="3"/>
  <c r="AX364" i="3"/>
  <c r="AW364" i="3"/>
  <c r="AN364" i="3"/>
  <c r="AL364" i="3"/>
  <c r="AK364" i="3"/>
  <c r="AJ364" i="3"/>
  <c r="AG364" i="3"/>
  <c r="AD364" i="3"/>
  <c r="AC364" i="3"/>
  <c r="AE364" i="3" s="1"/>
  <c r="BB363" i="3"/>
  <c r="BA363" i="3"/>
  <c r="AZ363" i="3"/>
  <c r="AY363" i="3"/>
  <c r="AX363" i="3"/>
  <c r="AW363" i="3"/>
  <c r="AN363" i="3"/>
  <c r="AL363" i="3"/>
  <c r="AM363" i="3" s="1"/>
  <c r="AK363" i="3"/>
  <c r="AJ363" i="3"/>
  <c r="AG363" i="3"/>
  <c r="AE363" i="3"/>
  <c r="AD363" i="3"/>
  <c r="AC363" i="3"/>
  <c r="BB362" i="3"/>
  <c r="BA362" i="3"/>
  <c r="AZ362" i="3"/>
  <c r="AY362" i="3"/>
  <c r="AX362" i="3"/>
  <c r="AW362" i="3"/>
  <c r="AO362" i="3"/>
  <c r="AL362" i="3"/>
  <c r="AK362" i="3"/>
  <c r="AJ362" i="3"/>
  <c r="AH362" i="3"/>
  <c r="AD362" i="3"/>
  <c r="AC362" i="3"/>
  <c r="BB361" i="3"/>
  <c r="BA361" i="3"/>
  <c r="AZ361" i="3"/>
  <c r="AY361" i="3"/>
  <c r="AX361" i="3"/>
  <c r="AW361" i="3"/>
  <c r="AO361" i="3"/>
  <c r="AL361" i="3"/>
  <c r="AM361" i="3" s="1"/>
  <c r="AK361" i="3"/>
  <c r="AJ361" i="3"/>
  <c r="AH361" i="3"/>
  <c r="AE361" i="3"/>
  <c r="AD361" i="3"/>
  <c r="AC361" i="3"/>
  <c r="AG361" i="3" s="1"/>
  <c r="BB360" i="3"/>
  <c r="BA360" i="3"/>
  <c r="AZ360" i="3"/>
  <c r="AY360" i="3"/>
  <c r="AX360" i="3"/>
  <c r="AW360" i="3"/>
  <c r="AO360" i="3"/>
  <c r="AL360" i="3"/>
  <c r="AK360" i="3"/>
  <c r="AJ360" i="3"/>
  <c r="AH360" i="3"/>
  <c r="AD360" i="3"/>
  <c r="AC360" i="3"/>
  <c r="BB359" i="3"/>
  <c r="BA359" i="3"/>
  <c r="AZ359" i="3"/>
  <c r="AY359" i="3"/>
  <c r="AX359" i="3"/>
  <c r="AW359" i="3"/>
  <c r="AO359" i="3"/>
  <c r="AL359" i="3"/>
  <c r="AM359" i="3" s="1"/>
  <c r="AK359" i="3"/>
  <c r="AJ359" i="3"/>
  <c r="AH359" i="3"/>
  <c r="AE359" i="3"/>
  <c r="AD359" i="3"/>
  <c r="AC359" i="3"/>
  <c r="AG359" i="3" s="1"/>
  <c r="BB358" i="3"/>
  <c r="BA358" i="3"/>
  <c r="AZ358" i="3"/>
  <c r="AY358" i="3"/>
  <c r="AX358" i="3"/>
  <c r="AW358" i="3"/>
  <c r="AO358" i="3"/>
  <c r="AL358" i="3"/>
  <c r="AK358" i="3"/>
  <c r="AJ358" i="3"/>
  <c r="AH358" i="3"/>
  <c r="AD358" i="3"/>
  <c r="AC358" i="3"/>
  <c r="BB357" i="3"/>
  <c r="BA357" i="3"/>
  <c r="AZ357" i="3"/>
  <c r="AY357" i="3"/>
  <c r="AX357" i="3"/>
  <c r="AW357" i="3"/>
  <c r="AO357" i="3"/>
  <c r="AL357" i="3"/>
  <c r="AM357" i="3" s="1"/>
  <c r="AK357" i="3"/>
  <c r="AJ357" i="3"/>
  <c r="AH357" i="3"/>
  <c r="AE357" i="3"/>
  <c r="AD357" i="3"/>
  <c r="AC357" i="3"/>
  <c r="AG357" i="3" s="1"/>
  <c r="BB356" i="3"/>
  <c r="BA356" i="3"/>
  <c r="AZ356" i="3"/>
  <c r="AY356" i="3"/>
  <c r="AX356" i="3"/>
  <c r="AW356" i="3"/>
  <c r="AO356" i="3"/>
  <c r="AL356" i="3"/>
  <c r="AK356" i="3"/>
  <c r="AJ356" i="3"/>
  <c r="AH356" i="3"/>
  <c r="AD356" i="3"/>
  <c r="AC356" i="3"/>
  <c r="BB355" i="3"/>
  <c r="BA355" i="3"/>
  <c r="AZ355" i="3"/>
  <c r="AY355" i="3"/>
  <c r="AX355" i="3"/>
  <c r="AW355" i="3"/>
  <c r="AO355" i="3"/>
  <c r="AL355" i="3"/>
  <c r="AM355" i="3" s="1"/>
  <c r="AK355" i="3"/>
  <c r="AJ355" i="3"/>
  <c r="AH355" i="3"/>
  <c r="AE355" i="3"/>
  <c r="AD355" i="3"/>
  <c r="AC355" i="3"/>
  <c r="AG355" i="3" s="1"/>
  <c r="BB354" i="3"/>
  <c r="BA354" i="3"/>
  <c r="AZ354" i="3"/>
  <c r="AY354" i="3"/>
  <c r="AX354" i="3"/>
  <c r="AW354" i="3"/>
  <c r="AO354" i="3"/>
  <c r="AL354" i="3"/>
  <c r="AK354" i="3"/>
  <c r="AJ354" i="3"/>
  <c r="AH354" i="3"/>
  <c r="AD354" i="3"/>
  <c r="AC354" i="3"/>
  <c r="BB353" i="3"/>
  <c r="BA353" i="3"/>
  <c r="AZ353" i="3"/>
  <c r="AY353" i="3"/>
  <c r="AX353" i="3"/>
  <c r="AW353" i="3"/>
  <c r="AO353" i="3"/>
  <c r="AL353" i="3"/>
  <c r="AM353" i="3" s="1"/>
  <c r="AK353" i="3"/>
  <c r="AJ353" i="3"/>
  <c r="AH353" i="3"/>
  <c r="AE353" i="3"/>
  <c r="AD353" i="3"/>
  <c r="AC353" i="3"/>
  <c r="AG353" i="3" s="1"/>
  <c r="BB352" i="3"/>
  <c r="BA352" i="3"/>
  <c r="AZ352" i="3"/>
  <c r="AY352" i="3"/>
  <c r="AX352" i="3"/>
  <c r="AW352" i="3"/>
  <c r="AO352" i="3"/>
  <c r="AL352" i="3"/>
  <c r="AK352" i="3"/>
  <c r="AJ352" i="3"/>
  <c r="AH352" i="3"/>
  <c r="AD352" i="3"/>
  <c r="AC352" i="3"/>
  <c r="BB351" i="3"/>
  <c r="BA351" i="3"/>
  <c r="AZ351" i="3"/>
  <c r="AY351" i="3"/>
  <c r="AX351" i="3"/>
  <c r="AW351" i="3"/>
  <c r="AO351" i="3"/>
  <c r="AL351" i="3"/>
  <c r="AM351" i="3" s="1"/>
  <c r="AK351" i="3"/>
  <c r="AJ351" i="3"/>
  <c r="AH351" i="3"/>
  <c r="AE351" i="3"/>
  <c r="AD351" i="3"/>
  <c r="AC351" i="3"/>
  <c r="AG351" i="3" s="1"/>
  <c r="BB350" i="3"/>
  <c r="BA350" i="3"/>
  <c r="AZ350" i="3"/>
  <c r="AY350" i="3"/>
  <c r="AX350" i="3"/>
  <c r="AW350" i="3"/>
  <c r="AN350" i="3"/>
  <c r="AL350" i="3"/>
  <c r="AK350" i="3"/>
  <c r="AJ350" i="3"/>
  <c r="AG350" i="3"/>
  <c r="AD350" i="3"/>
  <c r="AC350" i="3"/>
  <c r="AE350" i="3" s="1"/>
  <c r="BB349" i="3"/>
  <c r="BA349" i="3"/>
  <c r="AZ349" i="3"/>
  <c r="AY349" i="3"/>
  <c r="AX349" i="3"/>
  <c r="AW349" i="3"/>
  <c r="AO349" i="3"/>
  <c r="AL349" i="3"/>
  <c r="AM349" i="3" s="1"/>
  <c r="AK349" i="3"/>
  <c r="AJ349" i="3"/>
  <c r="AH349" i="3"/>
  <c r="AD349" i="3"/>
  <c r="AC349" i="3"/>
  <c r="AG349" i="3" s="1"/>
  <c r="BB348" i="3"/>
  <c r="BA348" i="3"/>
  <c r="AZ348" i="3"/>
  <c r="AY348" i="3"/>
  <c r="AX348" i="3"/>
  <c r="AW348" i="3"/>
  <c r="AN348" i="3"/>
  <c r="AL348" i="3"/>
  <c r="AK348" i="3"/>
  <c r="AJ348" i="3"/>
  <c r="AG348" i="3"/>
  <c r="AD348" i="3"/>
  <c r="AC348" i="3"/>
  <c r="BB347" i="3"/>
  <c r="BA347" i="3"/>
  <c r="AZ347" i="3"/>
  <c r="AY347" i="3"/>
  <c r="AX347" i="3"/>
  <c r="AW347" i="3"/>
  <c r="AO347" i="3"/>
  <c r="AL347" i="3"/>
  <c r="AK347" i="3"/>
  <c r="AJ347" i="3"/>
  <c r="AH347" i="3"/>
  <c r="AD347" i="3"/>
  <c r="AE347" i="3" s="1"/>
  <c r="AC347" i="3"/>
  <c r="AG347" i="3" s="1"/>
  <c r="BB346" i="3"/>
  <c r="BA346" i="3"/>
  <c r="AZ346" i="3"/>
  <c r="AY346" i="3"/>
  <c r="AX346" i="3"/>
  <c r="AW346" i="3"/>
  <c r="AN346" i="3"/>
  <c r="AL346" i="3"/>
  <c r="AS346" i="3" s="1"/>
  <c r="AK346" i="3"/>
  <c r="AJ346" i="3"/>
  <c r="AG346" i="3"/>
  <c r="AD346" i="3"/>
  <c r="AC346" i="3"/>
  <c r="AE346" i="3" s="1"/>
  <c r="BB345" i="3"/>
  <c r="BA345" i="3"/>
  <c r="AZ345" i="3"/>
  <c r="AY345" i="3"/>
  <c r="AX345" i="3"/>
  <c r="AW345" i="3"/>
  <c r="AO345" i="3"/>
  <c r="AL345" i="3"/>
  <c r="AK345" i="3"/>
  <c r="AJ345" i="3"/>
  <c r="AH345" i="3"/>
  <c r="AD345" i="3"/>
  <c r="AC345" i="3"/>
  <c r="AG345" i="3" s="1"/>
  <c r="BB344" i="3"/>
  <c r="BA344" i="3"/>
  <c r="AZ344" i="3"/>
  <c r="AY344" i="3"/>
  <c r="AX344" i="3"/>
  <c r="AW344" i="3"/>
  <c r="AO344" i="3"/>
  <c r="AL344" i="3"/>
  <c r="AS344" i="3" s="1"/>
  <c r="AK344" i="3"/>
  <c r="AJ344" i="3"/>
  <c r="AH344" i="3"/>
  <c r="AD344" i="3"/>
  <c r="AC344" i="3"/>
  <c r="AE344" i="3" s="1"/>
  <c r="BB343" i="3"/>
  <c r="BA343" i="3"/>
  <c r="AZ343" i="3"/>
  <c r="AY343" i="3"/>
  <c r="AX343" i="3"/>
  <c r="AW343" i="3"/>
  <c r="AO343" i="3"/>
  <c r="AL343" i="3"/>
  <c r="AK343" i="3"/>
  <c r="AJ343" i="3"/>
  <c r="AH343" i="3"/>
  <c r="AD343" i="3"/>
  <c r="AC343" i="3"/>
  <c r="AG343" i="3" s="1"/>
  <c r="BB342" i="3"/>
  <c r="BA342" i="3"/>
  <c r="AZ342" i="3"/>
  <c r="AY342" i="3"/>
  <c r="AX342" i="3"/>
  <c r="AW342" i="3"/>
  <c r="AN342" i="3"/>
  <c r="AL342" i="3"/>
  <c r="AK342" i="3"/>
  <c r="AJ342" i="3"/>
  <c r="AG342" i="3"/>
  <c r="AD342" i="3"/>
  <c r="AC342" i="3"/>
  <c r="BB341" i="3"/>
  <c r="BA341" i="3"/>
  <c r="AZ341" i="3"/>
  <c r="AY341" i="3"/>
  <c r="AX341" i="3"/>
  <c r="AW341" i="3"/>
  <c r="AO341" i="3"/>
  <c r="AL341" i="3"/>
  <c r="AK341" i="3"/>
  <c r="AM341" i="3" s="1"/>
  <c r="AJ341" i="3"/>
  <c r="AH341" i="3"/>
  <c r="AD341" i="3"/>
  <c r="AC341" i="3"/>
  <c r="BB340" i="3"/>
  <c r="BA340" i="3"/>
  <c r="AZ340" i="3"/>
  <c r="AY340" i="3"/>
  <c r="AX340" i="3"/>
  <c r="AW340" i="3"/>
  <c r="AO340" i="3"/>
  <c r="AL340" i="3"/>
  <c r="AK340" i="3"/>
  <c r="AJ340" i="3"/>
  <c r="AH340" i="3"/>
  <c r="AD340" i="3"/>
  <c r="AC340" i="3"/>
  <c r="AG340" i="3" s="1"/>
  <c r="BB339" i="3"/>
  <c r="BA339" i="3"/>
  <c r="AZ339" i="3"/>
  <c r="AY339" i="3"/>
  <c r="AX339" i="3"/>
  <c r="AW339" i="3"/>
  <c r="AO339" i="3"/>
  <c r="AM339" i="3"/>
  <c r="AL339" i="3"/>
  <c r="AK339" i="3"/>
  <c r="AJ339" i="3"/>
  <c r="AH339" i="3"/>
  <c r="AD339" i="3"/>
  <c r="AC339" i="3"/>
  <c r="BB338" i="3"/>
  <c r="BA338" i="3"/>
  <c r="AZ338" i="3"/>
  <c r="AY338" i="3"/>
  <c r="AX338" i="3"/>
  <c r="AW338" i="3"/>
  <c r="AO338" i="3"/>
  <c r="AN338" i="3"/>
  <c r="AL338" i="3"/>
  <c r="AK338" i="3"/>
  <c r="AJ338" i="3"/>
  <c r="AQ338" i="3" s="1"/>
  <c r="AG338" i="3"/>
  <c r="AE338" i="3"/>
  <c r="AD338" i="3"/>
  <c r="AC338" i="3"/>
  <c r="AH338" i="3" s="1"/>
  <c r="BB337" i="3"/>
  <c r="BA337" i="3"/>
  <c r="AZ337" i="3"/>
  <c r="AY337" i="3"/>
  <c r="AX337" i="3"/>
  <c r="AW337" i="3"/>
  <c r="AO337" i="3"/>
  <c r="AL337" i="3"/>
  <c r="AK337" i="3"/>
  <c r="AJ337" i="3"/>
  <c r="AH337" i="3"/>
  <c r="AD337" i="3"/>
  <c r="AC337" i="3"/>
  <c r="BB336" i="3"/>
  <c r="BA336" i="3"/>
  <c r="AZ336" i="3"/>
  <c r="AY336" i="3"/>
  <c r="AX336" i="3"/>
  <c r="AW336" i="3"/>
  <c r="AO336" i="3"/>
  <c r="AN336" i="3"/>
  <c r="AL336" i="3"/>
  <c r="AM336" i="3" s="1"/>
  <c r="AK336" i="3"/>
  <c r="AJ336" i="3"/>
  <c r="AH336" i="3"/>
  <c r="AE336" i="3"/>
  <c r="AD336" i="3"/>
  <c r="AC336" i="3"/>
  <c r="AR336" i="3" s="1"/>
  <c r="BB335" i="3"/>
  <c r="BA335" i="3"/>
  <c r="AZ335" i="3"/>
  <c r="AY335" i="3"/>
  <c r="AX335" i="3"/>
  <c r="AW335" i="3"/>
  <c r="AN335" i="3"/>
  <c r="AL335" i="3"/>
  <c r="AK335" i="3"/>
  <c r="AJ335" i="3"/>
  <c r="AG335" i="3"/>
  <c r="AD335" i="3"/>
  <c r="AC335" i="3"/>
  <c r="AQ335" i="3" s="1"/>
  <c r="BB334" i="3"/>
  <c r="BA334" i="3"/>
  <c r="AZ334" i="3"/>
  <c r="AY334" i="3"/>
  <c r="AX334" i="3"/>
  <c r="AW334" i="3"/>
  <c r="AO334" i="3"/>
  <c r="AL334" i="3"/>
  <c r="AK334" i="3"/>
  <c r="AJ334" i="3"/>
  <c r="AH334" i="3"/>
  <c r="AD334" i="3"/>
  <c r="AS334" i="3" s="1"/>
  <c r="AC334" i="3"/>
  <c r="AR334" i="3" s="1"/>
  <c r="BB333" i="3"/>
  <c r="BA333" i="3"/>
  <c r="AZ333" i="3"/>
  <c r="AY333" i="3"/>
  <c r="AX333" i="3"/>
  <c r="AW333" i="3"/>
  <c r="AN333" i="3"/>
  <c r="AL333" i="3"/>
  <c r="AK333" i="3"/>
  <c r="AJ333" i="3"/>
  <c r="AG333" i="3"/>
  <c r="AD333" i="3"/>
  <c r="AC333" i="3"/>
  <c r="AQ333" i="3" s="1"/>
  <c r="BB332" i="3"/>
  <c r="BA332" i="3"/>
  <c r="AZ332" i="3"/>
  <c r="AY332" i="3"/>
  <c r="AX332" i="3"/>
  <c r="AW332" i="3"/>
  <c r="AN332" i="3"/>
  <c r="AL332" i="3"/>
  <c r="AM332" i="3" s="1"/>
  <c r="AK332" i="3"/>
  <c r="AJ332" i="3"/>
  <c r="AG332" i="3"/>
  <c r="AD332" i="3"/>
  <c r="AC332" i="3"/>
  <c r="BB331" i="3"/>
  <c r="BA331" i="3"/>
  <c r="AZ331" i="3"/>
  <c r="AY331" i="3"/>
  <c r="AX331" i="3"/>
  <c r="AW331" i="3"/>
  <c r="AO331" i="3"/>
  <c r="AL331" i="3"/>
  <c r="AK331" i="3"/>
  <c r="AJ331" i="3"/>
  <c r="AH331" i="3"/>
  <c r="AD331" i="3"/>
  <c r="AC331" i="3"/>
  <c r="BB330" i="3"/>
  <c r="BA330" i="3"/>
  <c r="AZ330" i="3"/>
  <c r="AY330" i="3"/>
  <c r="AX330" i="3"/>
  <c r="AW330" i="3"/>
  <c r="AO330" i="3"/>
  <c r="AL330" i="3"/>
  <c r="AK330" i="3"/>
  <c r="AJ330" i="3"/>
  <c r="AH330" i="3"/>
  <c r="AD330" i="3"/>
  <c r="AC330" i="3"/>
  <c r="AG330" i="3" s="1"/>
  <c r="BB329" i="3"/>
  <c r="BA329" i="3"/>
  <c r="AZ329" i="3"/>
  <c r="AY329" i="3"/>
  <c r="AX329" i="3"/>
  <c r="AW329" i="3"/>
  <c r="AO329" i="3"/>
  <c r="AL329" i="3"/>
  <c r="AK329" i="3"/>
  <c r="AJ329" i="3"/>
  <c r="AH329" i="3"/>
  <c r="AD329" i="3"/>
  <c r="AC329" i="3"/>
  <c r="BB328" i="3"/>
  <c r="BA328" i="3"/>
  <c r="AZ328" i="3"/>
  <c r="AY328" i="3"/>
  <c r="AX328" i="3"/>
  <c r="AW328" i="3"/>
  <c r="AO328" i="3"/>
  <c r="AL328" i="3"/>
  <c r="AM328" i="3" s="1"/>
  <c r="AK328" i="3"/>
  <c r="AJ328" i="3"/>
  <c r="AH328" i="3"/>
  <c r="AD328" i="3"/>
  <c r="AC328" i="3"/>
  <c r="AG328" i="3" s="1"/>
  <c r="BB327" i="3"/>
  <c r="BA327" i="3"/>
  <c r="AZ327" i="3"/>
  <c r="AY327" i="3"/>
  <c r="AX327" i="3"/>
  <c r="AW327" i="3"/>
  <c r="AO327" i="3"/>
  <c r="AL327" i="3"/>
  <c r="AK327" i="3"/>
  <c r="AJ327" i="3"/>
  <c r="AH327" i="3"/>
  <c r="AD327" i="3"/>
  <c r="AC327" i="3"/>
  <c r="BB326" i="3"/>
  <c r="BA326" i="3"/>
  <c r="AZ326" i="3"/>
  <c r="AY326" i="3"/>
  <c r="AX326" i="3"/>
  <c r="AW326" i="3"/>
  <c r="AN326" i="3"/>
  <c r="AL326" i="3"/>
  <c r="AK326" i="3"/>
  <c r="AJ326" i="3"/>
  <c r="AG326" i="3"/>
  <c r="AD326" i="3"/>
  <c r="AC326" i="3"/>
  <c r="AE326" i="3" s="1"/>
  <c r="BB325" i="3"/>
  <c r="BA325" i="3"/>
  <c r="AZ325" i="3"/>
  <c r="AY325" i="3"/>
  <c r="AX325" i="3"/>
  <c r="AW325" i="3"/>
  <c r="AO325" i="3"/>
  <c r="AL325" i="3"/>
  <c r="AK325" i="3"/>
  <c r="AJ325" i="3"/>
  <c r="AH325" i="3"/>
  <c r="AD325" i="3"/>
  <c r="AC325" i="3"/>
  <c r="BB324" i="3"/>
  <c r="BA324" i="3"/>
  <c r="AZ324" i="3"/>
  <c r="AY324" i="3"/>
  <c r="AX324" i="3"/>
  <c r="AW324" i="3"/>
  <c r="AO324" i="3"/>
  <c r="AL324" i="3"/>
  <c r="AK324" i="3"/>
  <c r="AJ324" i="3"/>
  <c r="AH324" i="3"/>
  <c r="AD324" i="3"/>
  <c r="AC324" i="3"/>
  <c r="AG324" i="3" s="1"/>
  <c r="BB323" i="3"/>
  <c r="BA323" i="3"/>
  <c r="AZ323" i="3"/>
  <c r="AY323" i="3"/>
  <c r="AX323" i="3"/>
  <c r="AW323" i="3"/>
  <c r="AO323" i="3"/>
  <c r="AL323" i="3"/>
  <c r="AK323" i="3"/>
  <c r="AJ323" i="3"/>
  <c r="AH323" i="3"/>
  <c r="AD323" i="3"/>
  <c r="AC323" i="3"/>
  <c r="BB322" i="3"/>
  <c r="BA322" i="3"/>
  <c r="AZ322" i="3"/>
  <c r="AY322" i="3"/>
  <c r="AX322" i="3"/>
  <c r="AW322" i="3"/>
  <c r="AO322" i="3"/>
  <c r="AL322" i="3"/>
  <c r="AK322" i="3"/>
  <c r="AJ322" i="3"/>
  <c r="AH322" i="3"/>
  <c r="AD322" i="3"/>
  <c r="AC322" i="3"/>
  <c r="AG322" i="3" s="1"/>
  <c r="BB321" i="3"/>
  <c r="BA321" i="3"/>
  <c r="AZ321" i="3"/>
  <c r="AY321" i="3"/>
  <c r="AX321" i="3"/>
  <c r="AW321" i="3"/>
  <c r="AN321" i="3"/>
  <c r="AL321" i="3"/>
  <c r="AS321" i="3" s="1"/>
  <c r="AK321" i="3"/>
  <c r="AJ321" i="3"/>
  <c r="AG321" i="3"/>
  <c r="AD321" i="3"/>
  <c r="AC321" i="3"/>
  <c r="AE321" i="3" s="1"/>
  <c r="BB320" i="3"/>
  <c r="BA320" i="3"/>
  <c r="AZ320" i="3"/>
  <c r="AY320" i="3"/>
  <c r="AX320" i="3"/>
  <c r="AW320" i="3"/>
  <c r="AO320" i="3"/>
  <c r="AL320" i="3"/>
  <c r="AK320" i="3"/>
  <c r="AJ320" i="3"/>
  <c r="AH320" i="3"/>
  <c r="AD320" i="3"/>
  <c r="AC320" i="3"/>
  <c r="AG320" i="3" s="1"/>
  <c r="BB319" i="3"/>
  <c r="BA319" i="3"/>
  <c r="AZ319" i="3"/>
  <c r="AY319" i="3"/>
  <c r="AX319" i="3"/>
  <c r="AW319" i="3"/>
  <c r="AO319" i="3"/>
  <c r="AL319" i="3"/>
  <c r="AS319" i="3" s="1"/>
  <c r="AK319" i="3"/>
  <c r="AJ319" i="3"/>
  <c r="AH319" i="3"/>
  <c r="AE319" i="3"/>
  <c r="AD319" i="3"/>
  <c r="AC319" i="3"/>
  <c r="BB318" i="3"/>
  <c r="BA318" i="3"/>
  <c r="AZ318" i="3"/>
  <c r="AY318" i="3"/>
  <c r="AX318" i="3"/>
  <c r="AW318" i="3"/>
  <c r="AO318" i="3"/>
  <c r="AL318" i="3"/>
  <c r="AK318" i="3"/>
  <c r="AJ318" i="3"/>
  <c r="AH318" i="3"/>
  <c r="AD318" i="3"/>
  <c r="AC318" i="3"/>
  <c r="AG318" i="3" s="1"/>
  <c r="BB317" i="3"/>
  <c r="BA317" i="3"/>
  <c r="AZ317" i="3"/>
  <c r="AY317" i="3"/>
  <c r="AX317" i="3"/>
  <c r="AW317" i="3"/>
  <c r="AO317" i="3"/>
  <c r="AL317" i="3"/>
  <c r="AS317" i="3" s="1"/>
  <c r="AK317" i="3"/>
  <c r="AJ317" i="3"/>
  <c r="AH317" i="3"/>
  <c r="AE317" i="3"/>
  <c r="AD317" i="3"/>
  <c r="AC317" i="3"/>
  <c r="BB316" i="3"/>
  <c r="BA316" i="3"/>
  <c r="AZ316" i="3"/>
  <c r="AY316" i="3"/>
  <c r="AX316" i="3"/>
  <c r="AW316" i="3"/>
  <c r="AO316" i="3"/>
  <c r="AL316" i="3"/>
  <c r="AK316" i="3"/>
  <c r="AJ316" i="3"/>
  <c r="AH316" i="3"/>
  <c r="AD316" i="3"/>
  <c r="AC316" i="3"/>
  <c r="AG316" i="3" s="1"/>
  <c r="BB315" i="3"/>
  <c r="BA315" i="3"/>
  <c r="AZ315" i="3"/>
  <c r="AY315" i="3"/>
  <c r="AX315" i="3"/>
  <c r="AW315" i="3"/>
  <c r="AO315" i="3"/>
  <c r="AL315" i="3"/>
  <c r="AS315" i="3" s="1"/>
  <c r="AK315" i="3"/>
  <c r="AJ315" i="3"/>
  <c r="AH315" i="3"/>
  <c r="AE315" i="3"/>
  <c r="AD315" i="3"/>
  <c r="AC315" i="3"/>
  <c r="BB314" i="3"/>
  <c r="BA314" i="3"/>
  <c r="AZ314" i="3"/>
  <c r="AY314" i="3"/>
  <c r="AX314" i="3"/>
  <c r="AW314" i="3"/>
  <c r="AN314" i="3"/>
  <c r="AL314" i="3"/>
  <c r="AK314" i="3"/>
  <c r="AJ314" i="3"/>
  <c r="AG314" i="3"/>
  <c r="AD314" i="3"/>
  <c r="AC314" i="3"/>
  <c r="AE314" i="3" s="1"/>
  <c r="BB313" i="3"/>
  <c r="BA313" i="3"/>
  <c r="AZ313" i="3"/>
  <c r="AY313" i="3"/>
  <c r="AX313" i="3"/>
  <c r="AW313" i="3"/>
  <c r="AN313" i="3"/>
  <c r="AL313" i="3"/>
  <c r="AS313" i="3" s="1"/>
  <c r="AK313" i="3"/>
  <c r="AJ313" i="3"/>
  <c r="AG313" i="3"/>
  <c r="AE313" i="3"/>
  <c r="AD313" i="3"/>
  <c r="AC313" i="3"/>
  <c r="BB312" i="3"/>
  <c r="BA312" i="3"/>
  <c r="AZ312" i="3"/>
  <c r="AY312" i="3"/>
  <c r="AX312" i="3"/>
  <c r="AW312" i="3"/>
  <c r="AO312" i="3"/>
  <c r="AL312" i="3"/>
  <c r="AK312" i="3"/>
  <c r="AJ312" i="3"/>
  <c r="AH312" i="3"/>
  <c r="AD312" i="3"/>
  <c r="AC312" i="3"/>
  <c r="AG312" i="3" s="1"/>
  <c r="BB311" i="3"/>
  <c r="BA311" i="3"/>
  <c r="AZ311" i="3"/>
  <c r="AY311" i="3"/>
  <c r="AX311" i="3"/>
  <c r="AW311" i="3"/>
  <c r="AN311" i="3"/>
  <c r="AL311" i="3"/>
  <c r="AK311" i="3"/>
  <c r="AJ311" i="3"/>
  <c r="AG311" i="3"/>
  <c r="AD311" i="3"/>
  <c r="AC311" i="3"/>
  <c r="BB310" i="3"/>
  <c r="BA310" i="3"/>
  <c r="AZ310" i="3"/>
  <c r="AY310" i="3"/>
  <c r="AX310" i="3"/>
  <c r="AW310" i="3"/>
  <c r="AN310" i="3"/>
  <c r="AL310" i="3"/>
  <c r="AM310" i="3" s="1"/>
  <c r="AK310" i="3"/>
  <c r="AJ310" i="3"/>
  <c r="AG310" i="3"/>
  <c r="AD310" i="3"/>
  <c r="AC310" i="3"/>
  <c r="BB309" i="3"/>
  <c r="BA309" i="3"/>
  <c r="AZ309" i="3"/>
  <c r="AY309" i="3"/>
  <c r="AX309" i="3"/>
  <c r="AW309" i="3"/>
  <c r="AO309" i="3"/>
  <c r="AL309" i="3"/>
  <c r="AK309" i="3"/>
  <c r="AR309" i="3" s="1"/>
  <c r="AJ309" i="3"/>
  <c r="AH309" i="3"/>
  <c r="AD309" i="3"/>
  <c r="AC309" i="3"/>
  <c r="BB308" i="3"/>
  <c r="BA308" i="3"/>
  <c r="AZ308" i="3"/>
  <c r="AY308" i="3"/>
  <c r="AX308" i="3"/>
  <c r="AW308" i="3"/>
  <c r="AN308" i="3"/>
  <c r="AL308" i="3"/>
  <c r="AM308" i="3" s="1"/>
  <c r="AK308" i="3"/>
  <c r="AJ308" i="3"/>
  <c r="AG308" i="3"/>
  <c r="AE308" i="3"/>
  <c r="AD308" i="3"/>
  <c r="AC308" i="3"/>
  <c r="BB307" i="3"/>
  <c r="BA307" i="3"/>
  <c r="AZ307" i="3"/>
  <c r="AY307" i="3"/>
  <c r="AX307" i="3"/>
  <c r="AW307" i="3"/>
  <c r="AO307" i="3"/>
  <c r="AL307" i="3"/>
  <c r="AK307" i="3"/>
  <c r="AJ307" i="3"/>
  <c r="AH307" i="3"/>
  <c r="AD307" i="3"/>
  <c r="AC307" i="3"/>
  <c r="BB306" i="3"/>
  <c r="BA306" i="3"/>
  <c r="AZ306" i="3"/>
  <c r="AY306" i="3"/>
  <c r="AX306" i="3"/>
  <c r="AW306" i="3"/>
  <c r="AO306" i="3"/>
  <c r="AL306" i="3"/>
  <c r="AM306" i="3" s="1"/>
  <c r="AK306" i="3"/>
  <c r="AJ306" i="3"/>
  <c r="AH306" i="3"/>
  <c r="AE306" i="3"/>
  <c r="AD306" i="3"/>
  <c r="AC306" i="3"/>
  <c r="AG306" i="3" s="1"/>
  <c r="BB305" i="3"/>
  <c r="BA305" i="3"/>
  <c r="AZ305" i="3"/>
  <c r="AY305" i="3"/>
  <c r="AX305" i="3"/>
  <c r="AW305" i="3"/>
  <c r="AO305" i="3"/>
  <c r="AL305" i="3"/>
  <c r="AK305" i="3"/>
  <c r="AJ305" i="3"/>
  <c r="AH305" i="3"/>
  <c r="AD305" i="3"/>
  <c r="AC305" i="3"/>
  <c r="BB304" i="3"/>
  <c r="BA304" i="3"/>
  <c r="AZ304" i="3"/>
  <c r="AY304" i="3"/>
  <c r="AX304" i="3"/>
  <c r="AW304" i="3"/>
  <c r="AO304" i="3"/>
  <c r="AL304" i="3"/>
  <c r="AM304" i="3" s="1"/>
  <c r="AK304" i="3"/>
  <c r="AJ304" i="3"/>
  <c r="AH304" i="3"/>
  <c r="AE304" i="3"/>
  <c r="AD304" i="3"/>
  <c r="AC304" i="3"/>
  <c r="AG304" i="3" s="1"/>
  <c r="BB303" i="3"/>
  <c r="BA303" i="3"/>
  <c r="AZ303" i="3"/>
  <c r="AY303" i="3"/>
  <c r="AX303" i="3"/>
  <c r="AW303" i="3"/>
  <c r="AO303" i="3"/>
  <c r="AL303" i="3"/>
  <c r="AK303" i="3"/>
  <c r="AJ303" i="3"/>
  <c r="AH303" i="3"/>
  <c r="AD303" i="3"/>
  <c r="AC303" i="3"/>
  <c r="BB302" i="3"/>
  <c r="BA302" i="3"/>
  <c r="AZ302" i="3"/>
  <c r="AY302" i="3"/>
  <c r="AX302" i="3"/>
  <c r="AW302" i="3"/>
  <c r="AO302" i="3"/>
  <c r="AL302" i="3"/>
  <c r="AM302" i="3" s="1"/>
  <c r="AK302" i="3"/>
  <c r="AJ302" i="3"/>
  <c r="AH302" i="3"/>
  <c r="AE302" i="3"/>
  <c r="AD302" i="3"/>
  <c r="AC302" i="3"/>
  <c r="AG302" i="3" s="1"/>
  <c r="BB301" i="3"/>
  <c r="BA301" i="3"/>
  <c r="AZ301" i="3"/>
  <c r="AY301" i="3"/>
  <c r="AX301" i="3"/>
  <c r="AW301" i="3"/>
  <c r="AO301" i="3"/>
  <c r="AL301" i="3"/>
  <c r="AK301" i="3"/>
  <c r="AJ301" i="3"/>
  <c r="AH301" i="3"/>
  <c r="AD301" i="3"/>
  <c r="AC301" i="3"/>
  <c r="BB300" i="3"/>
  <c r="BA300" i="3"/>
  <c r="AZ300" i="3"/>
  <c r="AY300" i="3"/>
  <c r="AX300" i="3"/>
  <c r="AW300" i="3"/>
  <c r="AO300" i="3"/>
  <c r="AL300" i="3"/>
  <c r="AM300" i="3" s="1"/>
  <c r="AK300" i="3"/>
  <c r="AJ300" i="3"/>
  <c r="AH300" i="3"/>
  <c r="AE300" i="3"/>
  <c r="AD300" i="3"/>
  <c r="AC300" i="3"/>
  <c r="AG300" i="3" s="1"/>
  <c r="BB299" i="3"/>
  <c r="BA299" i="3"/>
  <c r="AZ299" i="3"/>
  <c r="AY299" i="3"/>
  <c r="AX299" i="3"/>
  <c r="AW299" i="3"/>
  <c r="AN299" i="3"/>
  <c r="AL299" i="3"/>
  <c r="AK299" i="3"/>
  <c r="AJ299" i="3"/>
  <c r="AG299" i="3"/>
  <c r="AD299" i="3"/>
  <c r="AC299" i="3"/>
  <c r="AE299" i="3" s="1"/>
  <c r="BB298" i="3"/>
  <c r="BA298" i="3"/>
  <c r="AZ298" i="3"/>
  <c r="AY298" i="3"/>
  <c r="AX298" i="3"/>
  <c r="AW298" i="3"/>
  <c r="AN298" i="3"/>
  <c r="AL298" i="3"/>
  <c r="AM298" i="3" s="1"/>
  <c r="AK298" i="3"/>
  <c r="AJ298" i="3"/>
  <c r="AG298" i="3"/>
  <c r="AE298" i="3"/>
  <c r="AD298" i="3"/>
  <c r="AC298" i="3"/>
  <c r="BB297" i="3"/>
  <c r="BA297" i="3"/>
  <c r="AZ297" i="3"/>
  <c r="AY297" i="3"/>
  <c r="AX297" i="3"/>
  <c r="AW297" i="3"/>
  <c r="AO297" i="3"/>
  <c r="AL297" i="3"/>
  <c r="AK297" i="3"/>
  <c r="AJ297" i="3"/>
  <c r="AH297" i="3"/>
  <c r="AD297" i="3"/>
  <c r="AC297" i="3"/>
  <c r="BB296" i="3"/>
  <c r="BA296" i="3"/>
  <c r="AZ296" i="3"/>
  <c r="AY296" i="3"/>
  <c r="AX296" i="3"/>
  <c r="AW296" i="3"/>
  <c r="AO296" i="3"/>
  <c r="AL296" i="3"/>
  <c r="AM296" i="3" s="1"/>
  <c r="AK296" i="3"/>
  <c r="AJ296" i="3"/>
  <c r="AH296" i="3"/>
  <c r="AE296" i="3"/>
  <c r="AD296" i="3"/>
  <c r="AC296" i="3"/>
  <c r="AG296" i="3" s="1"/>
  <c r="BB295" i="3"/>
  <c r="BA295" i="3"/>
  <c r="AZ295" i="3"/>
  <c r="AY295" i="3"/>
  <c r="AX295" i="3"/>
  <c r="AW295" i="3"/>
  <c r="AO295" i="3"/>
  <c r="AL295" i="3"/>
  <c r="AK295" i="3"/>
  <c r="AJ295" i="3"/>
  <c r="AH295" i="3"/>
  <c r="AD295" i="3"/>
  <c r="AC295" i="3"/>
  <c r="BB294" i="3"/>
  <c r="BA294" i="3"/>
  <c r="AZ294" i="3"/>
  <c r="AY294" i="3"/>
  <c r="AX294" i="3"/>
  <c r="AW294" i="3"/>
  <c r="AO294" i="3"/>
  <c r="AL294" i="3"/>
  <c r="AM294" i="3" s="1"/>
  <c r="AK294" i="3"/>
  <c r="AJ294" i="3"/>
  <c r="AH294" i="3"/>
  <c r="AE294" i="3"/>
  <c r="AD294" i="3"/>
  <c r="AC294" i="3"/>
  <c r="AG294" i="3" s="1"/>
  <c r="BB293" i="3"/>
  <c r="BA293" i="3"/>
  <c r="AZ293" i="3"/>
  <c r="AY293" i="3"/>
  <c r="AX293" i="3"/>
  <c r="AW293" i="3"/>
  <c r="AO293" i="3"/>
  <c r="AL293" i="3"/>
  <c r="AK293" i="3"/>
  <c r="AJ293" i="3"/>
  <c r="AH293" i="3"/>
  <c r="AD293" i="3"/>
  <c r="AC293" i="3"/>
  <c r="BB292" i="3"/>
  <c r="BA292" i="3"/>
  <c r="AZ292" i="3"/>
  <c r="AY292" i="3"/>
  <c r="AX292" i="3"/>
  <c r="AW292" i="3"/>
  <c r="AO292" i="3"/>
  <c r="AL292" i="3"/>
  <c r="AM292" i="3" s="1"/>
  <c r="AK292" i="3"/>
  <c r="AJ292" i="3"/>
  <c r="AH292" i="3"/>
  <c r="AE292" i="3"/>
  <c r="AD292" i="3"/>
  <c r="AC292" i="3"/>
  <c r="AG292" i="3" s="1"/>
  <c r="BB291" i="3"/>
  <c r="BA291" i="3"/>
  <c r="AZ291" i="3"/>
  <c r="AY291" i="3"/>
  <c r="AX291" i="3"/>
  <c r="AW291" i="3"/>
  <c r="AO291" i="3"/>
  <c r="AL291" i="3"/>
  <c r="AK291" i="3"/>
  <c r="AJ291" i="3"/>
  <c r="AH291" i="3"/>
  <c r="AD291" i="3"/>
  <c r="AC291" i="3"/>
  <c r="BB290" i="3"/>
  <c r="BA290" i="3"/>
  <c r="AZ290" i="3"/>
  <c r="AY290" i="3"/>
  <c r="AX290" i="3"/>
  <c r="AW290" i="3"/>
  <c r="AN290" i="3"/>
  <c r="AL290" i="3"/>
  <c r="AK290" i="3"/>
  <c r="AJ290" i="3"/>
  <c r="AG290" i="3"/>
  <c r="AD290" i="3"/>
  <c r="AC290" i="3"/>
  <c r="AE290" i="3" s="1"/>
  <c r="BB289" i="3"/>
  <c r="BA289" i="3"/>
  <c r="AZ289" i="3"/>
  <c r="AY289" i="3"/>
  <c r="AX289" i="3"/>
  <c r="AW289" i="3"/>
  <c r="AO289" i="3"/>
  <c r="AL289" i="3"/>
  <c r="AS289" i="3" s="1"/>
  <c r="AK289" i="3"/>
  <c r="AJ289" i="3"/>
  <c r="AH289" i="3"/>
  <c r="AD289" i="3"/>
  <c r="AC289" i="3"/>
  <c r="AE289" i="3" s="1"/>
  <c r="BB288" i="3"/>
  <c r="BA288" i="3"/>
  <c r="AZ288" i="3"/>
  <c r="AY288" i="3"/>
  <c r="AX288" i="3"/>
  <c r="AW288" i="3"/>
  <c r="AO288" i="3"/>
  <c r="AL288" i="3"/>
  <c r="AK288" i="3"/>
  <c r="AJ288" i="3"/>
  <c r="AH288" i="3"/>
  <c r="AD288" i="3"/>
  <c r="AC288" i="3"/>
  <c r="AG288" i="3" s="1"/>
  <c r="BB287" i="3"/>
  <c r="BA287" i="3"/>
  <c r="AZ287" i="3"/>
  <c r="AY287" i="3"/>
  <c r="AX287" i="3"/>
  <c r="AW287" i="3"/>
  <c r="AN287" i="3"/>
  <c r="AL287" i="3"/>
  <c r="AK287" i="3"/>
  <c r="AJ287" i="3"/>
  <c r="AG287" i="3"/>
  <c r="AD287" i="3"/>
  <c r="AC287" i="3"/>
  <c r="BB286" i="3"/>
  <c r="BA286" i="3"/>
  <c r="AZ286" i="3"/>
  <c r="AY286" i="3"/>
  <c r="AX286" i="3"/>
  <c r="AW286" i="3"/>
  <c r="AN286" i="3"/>
  <c r="AL286" i="3"/>
  <c r="AM286" i="3" s="1"/>
  <c r="AK286" i="3"/>
  <c r="AJ286" i="3"/>
  <c r="AG286" i="3"/>
  <c r="AD286" i="3"/>
  <c r="AC286" i="3"/>
  <c r="BB285" i="3"/>
  <c r="BA285" i="3"/>
  <c r="AZ285" i="3"/>
  <c r="AY285" i="3"/>
  <c r="AX285" i="3"/>
  <c r="AW285" i="3"/>
  <c r="AN285" i="3"/>
  <c r="AL285" i="3"/>
  <c r="AK285" i="3"/>
  <c r="AJ285" i="3"/>
  <c r="AG285" i="3"/>
  <c r="AD285" i="3"/>
  <c r="AC285" i="3"/>
  <c r="AE285" i="3" s="1"/>
  <c r="BB284" i="3"/>
  <c r="BA284" i="3"/>
  <c r="AZ284" i="3"/>
  <c r="AY284" i="3"/>
  <c r="AX284" i="3"/>
  <c r="AW284" i="3"/>
  <c r="AO284" i="3"/>
  <c r="AL284" i="3"/>
  <c r="AM284" i="3" s="1"/>
  <c r="AK284" i="3"/>
  <c r="AJ284" i="3"/>
  <c r="AH284" i="3"/>
  <c r="AE284" i="3"/>
  <c r="AD284" i="3"/>
  <c r="AC284" i="3"/>
  <c r="AG284" i="3" s="1"/>
  <c r="BB283" i="3"/>
  <c r="BA283" i="3"/>
  <c r="AZ283" i="3"/>
  <c r="AY283" i="3"/>
  <c r="AX283" i="3"/>
  <c r="AW283" i="3"/>
  <c r="AN283" i="3"/>
  <c r="AL283" i="3"/>
  <c r="AK283" i="3"/>
  <c r="AJ283" i="3"/>
  <c r="AG283" i="3"/>
  <c r="AD283" i="3"/>
  <c r="AC283" i="3"/>
  <c r="AE283" i="3" s="1"/>
  <c r="BB282" i="3"/>
  <c r="BA282" i="3"/>
  <c r="AZ282" i="3"/>
  <c r="AY282" i="3"/>
  <c r="AX282" i="3"/>
  <c r="AW282" i="3"/>
  <c r="AO282" i="3"/>
  <c r="AL282" i="3"/>
  <c r="AM282" i="3" s="1"/>
  <c r="AK282" i="3"/>
  <c r="AJ282" i="3"/>
  <c r="AH282" i="3"/>
  <c r="AD282" i="3"/>
  <c r="AC282" i="3"/>
  <c r="AG282" i="3" s="1"/>
  <c r="BB281" i="3"/>
  <c r="BA281" i="3"/>
  <c r="AZ281" i="3"/>
  <c r="AY281" i="3"/>
  <c r="AX281" i="3"/>
  <c r="AW281" i="3"/>
  <c r="AO281" i="3"/>
  <c r="AL281" i="3"/>
  <c r="AK281" i="3"/>
  <c r="AJ281" i="3"/>
  <c r="AH281" i="3"/>
  <c r="AD281" i="3"/>
  <c r="AC281" i="3"/>
  <c r="BB280" i="3"/>
  <c r="BA280" i="3"/>
  <c r="AZ280" i="3"/>
  <c r="AY280" i="3"/>
  <c r="AX280" i="3"/>
  <c r="AW280" i="3"/>
  <c r="AO280" i="3"/>
  <c r="AM280" i="3"/>
  <c r="AL280" i="3"/>
  <c r="AS280" i="3" s="1"/>
  <c r="AK280" i="3"/>
  <c r="AJ280" i="3"/>
  <c r="AH280" i="3"/>
  <c r="AD280" i="3"/>
  <c r="AC280" i="3"/>
  <c r="AE280" i="3" s="1"/>
  <c r="BB279" i="3"/>
  <c r="BA279" i="3"/>
  <c r="AZ279" i="3"/>
  <c r="AY279" i="3"/>
  <c r="AX279" i="3"/>
  <c r="AW279" i="3"/>
  <c r="AN279" i="3"/>
  <c r="AL279" i="3"/>
  <c r="AS279" i="3" s="1"/>
  <c r="AK279" i="3"/>
  <c r="AJ279" i="3"/>
  <c r="AG279" i="3"/>
  <c r="AD279" i="3"/>
  <c r="AC279" i="3"/>
  <c r="AH279" i="3" s="1"/>
  <c r="BB278" i="3"/>
  <c r="BA278" i="3"/>
  <c r="AZ278" i="3"/>
  <c r="AY278" i="3"/>
  <c r="AX278" i="3"/>
  <c r="AW278" i="3"/>
  <c r="AO278" i="3"/>
  <c r="AN278" i="3"/>
  <c r="AL278" i="3"/>
  <c r="AS278" i="3" s="1"/>
  <c r="AK278" i="3"/>
  <c r="AR278" i="3" s="1"/>
  <c r="AJ278" i="3"/>
  <c r="AH278" i="3"/>
  <c r="AE278" i="3"/>
  <c r="AD278" i="3"/>
  <c r="AC278" i="3"/>
  <c r="AQ278" i="3" s="1"/>
  <c r="BB277" i="3"/>
  <c r="BA277" i="3"/>
  <c r="AZ277" i="3"/>
  <c r="AY277" i="3"/>
  <c r="AX277" i="3"/>
  <c r="AW277" i="3"/>
  <c r="AO277" i="3"/>
  <c r="AL277" i="3"/>
  <c r="AK277" i="3"/>
  <c r="AJ277" i="3"/>
  <c r="AH277" i="3"/>
  <c r="AD277" i="3"/>
  <c r="AC277" i="3"/>
  <c r="BB276" i="3"/>
  <c r="BA276" i="3"/>
  <c r="AZ276" i="3"/>
  <c r="AY276" i="3"/>
  <c r="AX276" i="3"/>
  <c r="AW276" i="3"/>
  <c r="AN276" i="3"/>
  <c r="AL276" i="3"/>
  <c r="AS276" i="3" s="1"/>
  <c r="AK276" i="3"/>
  <c r="AR276" i="3" s="1"/>
  <c r="AJ276" i="3"/>
  <c r="AG276" i="3"/>
  <c r="AE276" i="3"/>
  <c r="AD276" i="3"/>
  <c r="AC276" i="3"/>
  <c r="AH276" i="3" s="1"/>
  <c r="BB275" i="3"/>
  <c r="BA275" i="3"/>
  <c r="AZ275" i="3"/>
  <c r="AY275" i="3"/>
  <c r="AX275" i="3"/>
  <c r="AW275" i="3"/>
  <c r="AN275" i="3"/>
  <c r="AL275" i="3"/>
  <c r="AK275" i="3"/>
  <c r="AJ275" i="3"/>
  <c r="AG275" i="3"/>
  <c r="AD275" i="3"/>
  <c r="AC275" i="3"/>
  <c r="BB274" i="3"/>
  <c r="BA274" i="3"/>
  <c r="AZ274" i="3"/>
  <c r="AY274" i="3"/>
  <c r="AX274" i="3"/>
  <c r="AW274" i="3"/>
  <c r="AN274" i="3"/>
  <c r="AL274" i="3"/>
  <c r="AS274" i="3" s="1"/>
  <c r="AK274" i="3"/>
  <c r="AR274" i="3" s="1"/>
  <c r="AJ274" i="3"/>
  <c r="AG274" i="3"/>
  <c r="AE274" i="3"/>
  <c r="AD274" i="3"/>
  <c r="AC274" i="3"/>
  <c r="AH274" i="3" s="1"/>
  <c r="BB273" i="3"/>
  <c r="BA273" i="3"/>
  <c r="AZ273" i="3"/>
  <c r="AY273" i="3"/>
  <c r="AX273" i="3"/>
  <c r="AW273" i="3"/>
  <c r="AN273" i="3"/>
  <c r="AL273" i="3"/>
  <c r="AK273" i="3"/>
  <c r="AJ273" i="3"/>
  <c r="AG273" i="3"/>
  <c r="AD273" i="3"/>
  <c r="AC273" i="3"/>
  <c r="BB272" i="3"/>
  <c r="BA272" i="3"/>
  <c r="AZ272" i="3"/>
  <c r="AY272" i="3"/>
  <c r="AX272" i="3"/>
  <c r="AW272" i="3"/>
  <c r="AN272" i="3"/>
  <c r="AL272" i="3"/>
  <c r="AS272" i="3" s="1"/>
  <c r="AK272" i="3"/>
  <c r="AR272" i="3" s="1"/>
  <c r="AJ272" i="3"/>
  <c r="AG272" i="3"/>
  <c r="AE272" i="3"/>
  <c r="AD272" i="3"/>
  <c r="AC272" i="3"/>
  <c r="AH272" i="3" s="1"/>
  <c r="BB271" i="3"/>
  <c r="BA271" i="3"/>
  <c r="AZ271" i="3"/>
  <c r="AY271" i="3"/>
  <c r="AX271" i="3"/>
  <c r="AW271" i="3"/>
  <c r="AN271" i="3"/>
  <c r="AL271" i="3"/>
  <c r="AK271" i="3"/>
  <c r="AJ271" i="3"/>
  <c r="AG271" i="3"/>
  <c r="AD271" i="3"/>
  <c r="AC271" i="3"/>
  <c r="BB270" i="3"/>
  <c r="BA270" i="3"/>
  <c r="AZ270" i="3"/>
  <c r="AY270" i="3"/>
  <c r="AX270" i="3"/>
  <c r="AW270" i="3"/>
  <c r="AO270" i="3"/>
  <c r="AN270" i="3"/>
  <c r="AL270" i="3"/>
  <c r="AS270" i="3" s="1"/>
  <c r="AK270" i="3"/>
  <c r="AJ270" i="3"/>
  <c r="AH270" i="3"/>
  <c r="AE270" i="3"/>
  <c r="AD270" i="3"/>
  <c r="AC270" i="3"/>
  <c r="AQ270" i="3" s="1"/>
  <c r="BB269" i="3"/>
  <c r="BA269" i="3"/>
  <c r="AZ269" i="3"/>
  <c r="AY269" i="3"/>
  <c r="AX269" i="3"/>
  <c r="AW269" i="3"/>
  <c r="AN269" i="3"/>
  <c r="AL269" i="3"/>
  <c r="AK269" i="3"/>
  <c r="AJ269" i="3"/>
  <c r="AG269" i="3"/>
  <c r="AD269" i="3"/>
  <c r="AC269" i="3"/>
  <c r="AQ269" i="3" s="1"/>
  <c r="BB268" i="3"/>
  <c r="BA268" i="3"/>
  <c r="AZ268" i="3"/>
  <c r="AY268" i="3"/>
  <c r="AX268" i="3"/>
  <c r="AW268" i="3"/>
  <c r="AN268" i="3"/>
  <c r="AL268" i="3"/>
  <c r="AS268" i="3" s="1"/>
  <c r="AK268" i="3"/>
  <c r="AJ268" i="3"/>
  <c r="AG268" i="3"/>
  <c r="AE268" i="3"/>
  <c r="AD268" i="3"/>
  <c r="AC268" i="3"/>
  <c r="AH268" i="3" s="1"/>
  <c r="BB267" i="3"/>
  <c r="BA267" i="3"/>
  <c r="AZ267" i="3"/>
  <c r="AY267" i="3"/>
  <c r="AX267" i="3"/>
  <c r="AW267" i="3"/>
  <c r="AN267" i="3"/>
  <c r="AL267" i="3"/>
  <c r="AK267" i="3"/>
  <c r="AJ267" i="3"/>
  <c r="AG267" i="3"/>
  <c r="AD267" i="3"/>
  <c r="AC267" i="3"/>
  <c r="AQ267" i="3" s="1"/>
  <c r="BB266" i="3"/>
  <c r="BA266" i="3"/>
  <c r="AZ266" i="3"/>
  <c r="AY266" i="3"/>
  <c r="AX266" i="3"/>
  <c r="AW266" i="3"/>
  <c r="AS266" i="3"/>
  <c r="AN266" i="3"/>
  <c r="AL266" i="3"/>
  <c r="AK266" i="3"/>
  <c r="AJ266" i="3"/>
  <c r="AG266" i="3"/>
  <c r="AE266" i="3"/>
  <c r="AD266" i="3"/>
  <c r="AC266" i="3"/>
  <c r="AH266" i="3" s="1"/>
  <c r="BB265" i="3"/>
  <c r="BA265" i="3"/>
  <c r="AZ265" i="3"/>
  <c r="AY265" i="3"/>
  <c r="AX265" i="3"/>
  <c r="AW265" i="3"/>
  <c r="AN265" i="3"/>
  <c r="AL265" i="3"/>
  <c r="AS265" i="3" s="1"/>
  <c r="AK265" i="3"/>
  <c r="AJ265" i="3"/>
  <c r="AG265" i="3"/>
  <c r="AD265" i="3"/>
  <c r="AC265" i="3"/>
  <c r="AQ265" i="3" s="1"/>
  <c r="BB264" i="3"/>
  <c r="BA264" i="3"/>
  <c r="AZ264" i="3"/>
  <c r="AY264" i="3"/>
  <c r="AX264" i="3"/>
  <c r="AW264" i="3"/>
  <c r="AS264" i="3"/>
  <c r="AN264" i="3"/>
  <c r="AL264" i="3"/>
  <c r="AK264" i="3"/>
  <c r="AJ264" i="3"/>
  <c r="AG264" i="3"/>
  <c r="AE264" i="3"/>
  <c r="AD264" i="3"/>
  <c r="AC264" i="3"/>
  <c r="AH264" i="3" s="1"/>
  <c r="BB263" i="3"/>
  <c r="BA263" i="3"/>
  <c r="AZ263" i="3"/>
  <c r="AY263" i="3"/>
  <c r="AX263" i="3"/>
  <c r="AW263" i="3"/>
  <c r="AN263" i="3"/>
  <c r="AL263" i="3"/>
  <c r="AS263" i="3" s="1"/>
  <c r="AK263" i="3"/>
  <c r="AJ263" i="3"/>
  <c r="AG263" i="3"/>
  <c r="AD263" i="3"/>
  <c r="AC263" i="3"/>
  <c r="AQ263" i="3" s="1"/>
  <c r="BB262" i="3"/>
  <c r="BA262" i="3"/>
  <c r="AZ262" i="3"/>
  <c r="AY262" i="3"/>
  <c r="AX262" i="3"/>
  <c r="AW262" i="3"/>
  <c r="AS262" i="3"/>
  <c r="AN262" i="3"/>
  <c r="AL262" i="3"/>
  <c r="AK262" i="3"/>
  <c r="AJ262" i="3"/>
  <c r="AG262" i="3"/>
  <c r="AE262" i="3"/>
  <c r="AD262" i="3"/>
  <c r="AC262" i="3"/>
  <c r="AH262" i="3" s="1"/>
  <c r="BB261" i="3"/>
  <c r="BA261" i="3"/>
  <c r="AZ261" i="3"/>
  <c r="AY261" i="3"/>
  <c r="AX261" i="3"/>
  <c r="AW261" i="3"/>
  <c r="AN261" i="3"/>
  <c r="AL261" i="3"/>
  <c r="AK261" i="3"/>
  <c r="AJ261" i="3"/>
  <c r="AG261" i="3"/>
  <c r="AD261" i="3"/>
  <c r="AC261" i="3"/>
  <c r="BB260" i="3"/>
  <c r="BA260" i="3"/>
  <c r="AZ260" i="3"/>
  <c r="AY260" i="3"/>
  <c r="AX260" i="3"/>
  <c r="AW260" i="3"/>
  <c r="AS260" i="3"/>
  <c r="AN260" i="3"/>
  <c r="AL260" i="3"/>
  <c r="AK260" i="3"/>
  <c r="AJ260" i="3"/>
  <c r="AG260" i="3"/>
  <c r="AE260" i="3"/>
  <c r="AD260" i="3"/>
  <c r="AC260" i="3"/>
  <c r="AH260" i="3" s="1"/>
  <c r="BB259" i="3"/>
  <c r="BA259" i="3"/>
  <c r="AZ259" i="3"/>
  <c r="AY259" i="3"/>
  <c r="AX259" i="3"/>
  <c r="AW259" i="3"/>
  <c r="AN259" i="3"/>
  <c r="AL259" i="3"/>
  <c r="AK259" i="3"/>
  <c r="AJ259" i="3"/>
  <c r="AG259" i="3"/>
  <c r="AD259" i="3"/>
  <c r="AC259" i="3"/>
  <c r="AQ259" i="3" s="1"/>
  <c r="BB258" i="3"/>
  <c r="BA258" i="3"/>
  <c r="AZ258" i="3"/>
  <c r="AY258" i="3"/>
  <c r="AX258" i="3"/>
  <c r="AW258" i="3"/>
  <c r="AS258" i="3"/>
  <c r="AN258" i="3"/>
  <c r="AL258" i="3"/>
  <c r="AK258" i="3"/>
  <c r="AJ258" i="3"/>
  <c r="AG258" i="3"/>
  <c r="AD258" i="3"/>
  <c r="AC258" i="3"/>
  <c r="AE258" i="3" s="1"/>
  <c r="BB257" i="3"/>
  <c r="BA257" i="3"/>
  <c r="AZ257" i="3"/>
  <c r="AY257" i="3"/>
  <c r="AX257" i="3"/>
  <c r="AW257" i="3"/>
  <c r="AQ257" i="3"/>
  <c r="AO257" i="3"/>
  <c r="AL257" i="3"/>
  <c r="AM257" i="3" s="1"/>
  <c r="AK257" i="3"/>
  <c r="AJ257" i="3"/>
  <c r="AH257" i="3"/>
  <c r="AE257" i="3"/>
  <c r="AD257" i="3"/>
  <c r="AC257" i="3"/>
  <c r="AG257" i="3" s="1"/>
  <c r="BB256" i="3"/>
  <c r="BA256" i="3"/>
  <c r="AZ256" i="3"/>
  <c r="AY256" i="3"/>
  <c r="AX256" i="3"/>
  <c r="AW256" i="3"/>
  <c r="AO256" i="3"/>
  <c r="AL256" i="3"/>
  <c r="AS256" i="3" s="1"/>
  <c r="AK256" i="3"/>
  <c r="AJ256" i="3"/>
  <c r="AH256" i="3"/>
  <c r="AD256" i="3"/>
  <c r="AC256" i="3"/>
  <c r="BB255" i="3"/>
  <c r="BA255" i="3"/>
  <c r="AZ255" i="3"/>
  <c r="AY255" i="3"/>
  <c r="AX255" i="3"/>
  <c r="AW255" i="3"/>
  <c r="AQ255" i="3"/>
  <c r="AO255" i="3"/>
  <c r="AL255" i="3"/>
  <c r="AM255" i="3" s="1"/>
  <c r="AK255" i="3"/>
  <c r="AJ255" i="3"/>
  <c r="AH255" i="3"/>
  <c r="AE255" i="3"/>
  <c r="AD255" i="3"/>
  <c r="AC255" i="3"/>
  <c r="AG255" i="3" s="1"/>
  <c r="BB254" i="3"/>
  <c r="BA254" i="3"/>
  <c r="AZ254" i="3"/>
  <c r="AY254" i="3"/>
  <c r="AX254" i="3"/>
  <c r="AW254" i="3"/>
  <c r="AN254" i="3"/>
  <c r="AL254" i="3"/>
  <c r="AS254" i="3" s="1"/>
  <c r="AK254" i="3"/>
  <c r="AJ254" i="3"/>
  <c r="AG254" i="3"/>
  <c r="AE254" i="3"/>
  <c r="AD254" i="3"/>
  <c r="AC254" i="3"/>
  <c r="BB253" i="3"/>
  <c r="BA253" i="3"/>
  <c r="AZ253" i="3"/>
  <c r="AY253" i="3"/>
  <c r="AX253" i="3"/>
  <c r="AW253" i="3"/>
  <c r="AN253" i="3"/>
  <c r="AL253" i="3"/>
  <c r="AM253" i="3" s="1"/>
  <c r="AK253" i="3"/>
  <c r="AJ253" i="3"/>
  <c r="AG253" i="3"/>
  <c r="AE253" i="3"/>
  <c r="AD253" i="3"/>
  <c r="AC253" i="3"/>
  <c r="BB252" i="3"/>
  <c r="BA252" i="3"/>
  <c r="AZ252" i="3"/>
  <c r="AY252" i="3"/>
  <c r="AX252" i="3"/>
  <c r="AW252" i="3"/>
  <c r="AN252" i="3"/>
  <c r="AL252" i="3"/>
  <c r="AS252" i="3" s="1"/>
  <c r="AK252" i="3"/>
  <c r="AJ252" i="3"/>
  <c r="AG252" i="3"/>
  <c r="AE252" i="3"/>
  <c r="AD252" i="3"/>
  <c r="AC252" i="3"/>
  <c r="BB251" i="3"/>
  <c r="BA251" i="3"/>
  <c r="AZ251" i="3"/>
  <c r="AY251" i="3"/>
  <c r="AX251" i="3"/>
  <c r="AW251" i="3"/>
  <c r="AN251" i="3"/>
  <c r="AL251" i="3"/>
  <c r="AM251" i="3" s="1"/>
  <c r="AK251" i="3"/>
  <c r="AJ251" i="3"/>
  <c r="AG251" i="3"/>
  <c r="AE251" i="3"/>
  <c r="AD251" i="3"/>
  <c r="AC251" i="3"/>
  <c r="BB250" i="3"/>
  <c r="BA250" i="3"/>
  <c r="AZ250" i="3"/>
  <c r="AY250" i="3"/>
  <c r="AX250" i="3"/>
  <c r="AW250" i="3"/>
  <c r="AO250" i="3"/>
  <c r="AL250" i="3"/>
  <c r="AS250" i="3" s="1"/>
  <c r="AK250" i="3"/>
  <c r="AJ250" i="3"/>
  <c r="AH250" i="3"/>
  <c r="AD250" i="3"/>
  <c r="AC250" i="3"/>
  <c r="BB249" i="3"/>
  <c r="BA249" i="3"/>
  <c r="AZ249" i="3"/>
  <c r="AY249" i="3"/>
  <c r="AX249" i="3"/>
  <c r="AW249" i="3"/>
  <c r="AN249" i="3"/>
  <c r="AL249" i="3"/>
  <c r="AM249" i="3" s="1"/>
  <c r="AK249" i="3"/>
  <c r="AJ249" i="3"/>
  <c r="AG249" i="3"/>
  <c r="AD249" i="3"/>
  <c r="AC249" i="3"/>
  <c r="AE249" i="3" s="1"/>
  <c r="BB248" i="3"/>
  <c r="BA248" i="3"/>
  <c r="AZ248" i="3"/>
  <c r="AY248" i="3"/>
  <c r="AX248" i="3"/>
  <c r="AW248" i="3"/>
  <c r="AN248" i="3"/>
  <c r="AL248" i="3"/>
  <c r="AS248" i="3" s="1"/>
  <c r="AK248" i="3"/>
  <c r="AJ248" i="3"/>
  <c r="AG248" i="3"/>
  <c r="AD248" i="3"/>
  <c r="AC248" i="3"/>
  <c r="AE248" i="3" s="1"/>
  <c r="BB247" i="3"/>
  <c r="BA247" i="3"/>
  <c r="AZ247" i="3"/>
  <c r="AY247" i="3"/>
  <c r="AX247" i="3"/>
  <c r="AW247" i="3"/>
  <c r="AN247" i="3"/>
  <c r="AL247" i="3"/>
  <c r="AM247" i="3" s="1"/>
  <c r="AK247" i="3"/>
  <c r="AJ247" i="3"/>
  <c r="AG247" i="3"/>
  <c r="AD247" i="3"/>
  <c r="AC247" i="3"/>
  <c r="AE247" i="3" s="1"/>
  <c r="BB246" i="3"/>
  <c r="BA246" i="3"/>
  <c r="AZ246" i="3"/>
  <c r="AY246" i="3"/>
  <c r="AX246" i="3"/>
  <c r="AW246" i="3"/>
  <c r="AQ246" i="3"/>
  <c r="AO246" i="3"/>
  <c r="AL246" i="3"/>
  <c r="AS246" i="3" s="1"/>
  <c r="AK246" i="3"/>
  <c r="AR246" i="3" s="1"/>
  <c r="AJ246" i="3"/>
  <c r="AH246" i="3"/>
  <c r="AE246" i="3"/>
  <c r="AD246" i="3"/>
  <c r="AC246" i="3"/>
  <c r="BB245" i="3"/>
  <c r="BA245" i="3"/>
  <c r="AZ245" i="3"/>
  <c r="AY245" i="3"/>
  <c r="AX245" i="3"/>
  <c r="AW245" i="3"/>
  <c r="AN245" i="3"/>
  <c r="AL245" i="3"/>
  <c r="AM245" i="3" s="1"/>
  <c r="AK245" i="3"/>
  <c r="AJ245" i="3"/>
  <c r="AG245" i="3"/>
  <c r="AE245" i="3"/>
  <c r="AD245" i="3"/>
  <c r="AC245" i="3"/>
  <c r="BB244" i="3"/>
  <c r="BA244" i="3"/>
  <c r="AZ244" i="3"/>
  <c r="AY244" i="3"/>
  <c r="AX244" i="3"/>
  <c r="AW244" i="3"/>
  <c r="AO244" i="3"/>
  <c r="AL244" i="3"/>
  <c r="AS244" i="3" s="1"/>
  <c r="AK244" i="3"/>
  <c r="AJ244" i="3"/>
  <c r="AH244" i="3"/>
  <c r="AD244" i="3"/>
  <c r="AC244" i="3"/>
  <c r="BB243" i="3"/>
  <c r="BA243" i="3"/>
  <c r="AZ243" i="3"/>
  <c r="AY243" i="3"/>
  <c r="AX243" i="3"/>
  <c r="AW243" i="3"/>
  <c r="AQ243" i="3"/>
  <c r="AO243" i="3"/>
  <c r="AL243" i="3"/>
  <c r="AM243" i="3" s="1"/>
  <c r="AK243" i="3"/>
  <c r="AJ243" i="3"/>
  <c r="AH243" i="3"/>
  <c r="AE243" i="3"/>
  <c r="AD243" i="3"/>
  <c r="AC243" i="3"/>
  <c r="AG243" i="3" s="1"/>
  <c r="BB242" i="3"/>
  <c r="BA242" i="3"/>
  <c r="AZ242" i="3"/>
  <c r="AY242" i="3"/>
  <c r="AX242" i="3"/>
  <c r="AW242" i="3"/>
  <c r="AO242" i="3"/>
  <c r="AL242" i="3"/>
  <c r="AS242" i="3" s="1"/>
  <c r="AK242" i="3"/>
  <c r="AJ242" i="3"/>
  <c r="AH242" i="3"/>
  <c r="AD242" i="3"/>
  <c r="AC242" i="3"/>
  <c r="BB241" i="3"/>
  <c r="BA241" i="3"/>
  <c r="AZ241" i="3"/>
  <c r="AY241" i="3"/>
  <c r="AX241" i="3"/>
  <c r="AW241" i="3"/>
  <c r="AQ241" i="3"/>
  <c r="AO241" i="3"/>
  <c r="AL241" i="3"/>
  <c r="AM241" i="3" s="1"/>
  <c r="AK241" i="3"/>
  <c r="AJ241" i="3"/>
  <c r="AH241" i="3"/>
  <c r="AE241" i="3"/>
  <c r="AD241" i="3"/>
  <c r="AC241" i="3"/>
  <c r="AG241" i="3" s="1"/>
  <c r="BB240" i="3"/>
  <c r="BA240" i="3"/>
  <c r="AZ240" i="3"/>
  <c r="AY240" i="3"/>
  <c r="AX240" i="3"/>
  <c r="AW240" i="3"/>
  <c r="AN240" i="3"/>
  <c r="AL240" i="3"/>
  <c r="AS240" i="3" s="1"/>
  <c r="AK240" i="3"/>
  <c r="AJ240" i="3"/>
  <c r="AG240" i="3"/>
  <c r="AE240" i="3"/>
  <c r="AD240" i="3"/>
  <c r="AC240" i="3"/>
  <c r="BB239" i="3"/>
  <c r="BA239" i="3"/>
  <c r="AZ239" i="3"/>
  <c r="AY239" i="3"/>
  <c r="AX239" i="3"/>
  <c r="AW239" i="3"/>
  <c r="AN239" i="3"/>
  <c r="AL239" i="3"/>
  <c r="AM239" i="3" s="1"/>
  <c r="AK239" i="3"/>
  <c r="AJ239" i="3"/>
  <c r="AG239" i="3"/>
  <c r="AE239" i="3"/>
  <c r="AD239" i="3"/>
  <c r="AC239" i="3"/>
  <c r="BB238" i="3"/>
  <c r="BA238" i="3"/>
  <c r="AZ238" i="3"/>
  <c r="AY238" i="3"/>
  <c r="AX238" i="3"/>
  <c r="AW238" i="3"/>
  <c r="AN238" i="3"/>
  <c r="AL238" i="3"/>
  <c r="AS238" i="3" s="1"/>
  <c r="AK238" i="3"/>
  <c r="AJ238" i="3"/>
  <c r="AG238" i="3"/>
  <c r="AE238" i="3"/>
  <c r="AD238" i="3"/>
  <c r="AC238" i="3"/>
  <c r="BB237" i="3"/>
  <c r="BA237" i="3"/>
  <c r="AZ237" i="3"/>
  <c r="AY237" i="3"/>
  <c r="AX237" i="3"/>
  <c r="AW237" i="3"/>
  <c r="AN237" i="3"/>
  <c r="AL237" i="3"/>
  <c r="AM237" i="3" s="1"/>
  <c r="AK237" i="3"/>
  <c r="AJ237" i="3"/>
  <c r="AG237" i="3"/>
  <c r="AE237" i="3"/>
  <c r="AD237" i="3"/>
  <c r="AC237" i="3"/>
  <c r="BB236" i="3"/>
  <c r="BA236" i="3"/>
  <c r="AZ236" i="3"/>
  <c r="AY236" i="3"/>
  <c r="AX236" i="3"/>
  <c r="AW236" i="3"/>
  <c r="AN236" i="3"/>
  <c r="AL236" i="3"/>
  <c r="AS236" i="3" s="1"/>
  <c r="AK236" i="3"/>
  <c r="AJ236" i="3"/>
  <c r="AG236" i="3"/>
  <c r="AE236" i="3"/>
  <c r="AD236" i="3"/>
  <c r="AC236" i="3"/>
  <c r="BB235" i="3"/>
  <c r="BA235" i="3"/>
  <c r="AZ235" i="3"/>
  <c r="AY235" i="3"/>
  <c r="AX235" i="3"/>
  <c r="AW235" i="3"/>
  <c r="AN235" i="3"/>
  <c r="AL235" i="3"/>
  <c r="AK235" i="3"/>
  <c r="AJ235" i="3"/>
  <c r="AG235" i="3"/>
  <c r="AE235" i="3"/>
  <c r="AD235" i="3"/>
  <c r="AC235" i="3"/>
  <c r="BB234" i="3"/>
  <c r="BA234" i="3"/>
  <c r="AZ234" i="3"/>
  <c r="AY234" i="3"/>
  <c r="AX234" i="3"/>
  <c r="AW234" i="3"/>
  <c r="AN234" i="3"/>
  <c r="AL234" i="3"/>
  <c r="AS234" i="3" s="1"/>
  <c r="AK234" i="3"/>
  <c r="AJ234" i="3"/>
  <c r="AG234" i="3"/>
  <c r="AE234" i="3"/>
  <c r="AD234" i="3"/>
  <c r="AC234" i="3"/>
  <c r="BB233" i="3"/>
  <c r="BA233" i="3"/>
  <c r="AZ233" i="3"/>
  <c r="AY233" i="3"/>
  <c r="AX233" i="3"/>
  <c r="AW233" i="3"/>
  <c r="AO233" i="3"/>
  <c r="AL233" i="3"/>
  <c r="AM233" i="3" s="1"/>
  <c r="AK233" i="3"/>
  <c r="AJ233" i="3"/>
  <c r="AH233" i="3"/>
  <c r="AD233" i="3"/>
  <c r="AC233" i="3"/>
  <c r="AN233" i="3" s="1"/>
  <c r="BB232" i="3"/>
  <c r="BA232" i="3"/>
  <c r="AZ232" i="3"/>
  <c r="AY232" i="3"/>
  <c r="AX232" i="3"/>
  <c r="AW232" i="3"/>
  <c r="AN232" i="3"/>
  <c r="AL232" i="3"/>
  <c r="AS232" i="3" s="1"/>
  <c r="AK232" i="3"/>
  <c r="AJ232" i="3"/>
  <c r="AG232" i="3"/>
  <c r="AD232" i="3"/>
  <c r="AC232" i="3"/>
  <c r="AQ232" i="3" s="1"/>
  <c r="BB231" i="3"/>
  <c r="BA231" i="3"/>
  <c r="AZ231" i="3"/>
  <c r="AY231" i="3"/>
  <c r="AX231" i="3"/>
  <c r="AW231" i="3"/>
  <c r="AN231" i="3"/>
  <c r="AL231" i="3"/>
  <c r="AM231" i="3" s="1"/>
  <c r="AK231" i="3"/>
  <c r="AJ231" i="3"/>
  <c r="AG231" i="3"/>
  <c r="AD231" i="3"/>
  <c r="AC231" i="3"/>
  <c r="AQ231" i="3" s="1"/>
  <c r="BB230" i="3"/>
  <c r="BA230" i="3"/>
  <c r="AZ230" i="3"/>
  <c r="AY230" i="3"/>
  <c r="AX230" i="3"/>
  <c r="AW230" i="3"/>
  <c r="AQ230" i="3"/>
  <c r="AO230" i="3"/>
  <c r="AL230" i="3"/>
  <c r="AS230" i="3" s="1"/>
  <c r="AK230" i="3"/>
  <c r="AR230" i="3" s="1"/>
  <c r="AT230" i="3" s="1"/>
  <c r="AJ230" i="3"/>
  <c r="AH230" i="3"/>
  <c r="AE230" i="3"/>
  <c r="AD230" i="3"/>
  <c r="AC230" i="3"/>
  <c r="BB229" i="3"/>
  <c r="BA229" i="3"/>
  <c r="AZ229" i="3"/>
  <c r="AY229" i="3"/>
  <c r="AX229" i="3"/>
  <c r="AW229" i="3"/>
  <c r="AO229" i="3"/>
  <c r="AL229" i="3"/>
  <c r="AM229" i="3" s="1"/>
  <c r="AK229" i="3"/>
  <c r="AJ229" i="3"/>
  <c r="AH229" i="3"/>
  <c r="AD229" i="3"/>
  <c r="AC229" i="3"/>
  <c r="AN229" i="3" s="1"/>
  <c r="BB228" i="3"/>
  <c r="BA228" i="3"/>
  <c r="AZ228" i="3"/>
  <c r="AY228" i="3"/>
  <c r="AX228" i="3"/>
  <c r="AW228" i="3"/>
  <c r="AQ228" i="3"/>
  <c r="AO228" i="3"/>
  <c r="AL228" i="3"/>
  <c r="AS228" i="3" s="1"/>
  <c r="AK228" i="3"/>
  <c r="AR228" i="3" s="1"/>
  <c r="AJ228" i="3"/>
  <c r="AH228" i="3"/>
  <c r="AE228" i="3"/>
  <c r="AD228" i="3"/>
  <c r="AC228" i="3"/>
  <c r="BB227" i="3"/>
  <c r="BA227" i="3"/>
  <c r="AZ227" i="3"/>
  <c r="AY227" i="3"/>
  <c r="AX227" i="3"/>
  <c r="AW227" i="3"/>
  <c r="AO227" i="3"/>
  <c r="AL227" i="3"/>
  <c r="AM227" i="3" s="1"/>
  <c r="AK227" i="3"/>
  <c r="AJ227" i="3"/>
  <c r="AH227" i="3"/>
  <c r="AD227" i="3"/>
  <c r="AC227" i="3"/>
  <c r="BB226" i="3"/>
  <c r="BA226" i="3"/>
  <c r="AZ226" i="3"/>
  <c r="AY226" i="3"/>
  <c r="AX226" i="3"/>
  <c r="AW226" i="3"/>
  <c r="AQ226" i="3"/>
  <c r="AO226" i="3"/>
  <c r="AL226" i="3"/>
  <c r="AS226" i="3" s="1"/>
  <c r="AK226" i="3"/>
  <c r="AR226" i="3" s="1"/>
  <c r="AT226" i="3" s="1"/>
  <c r="AJ226" i="3"/>
  <c r="AH226" i="3"/>
  <c r="AE226" i="3"/>
  <c r="AD226" i="3"/>
  <c r="AC226" i="3"/>
  <c r="BB225" i="3"/>
  <c r="BA225" i="3"/>
  <c r="AZ225" i="3"/>
  <c r="AY225" i="3"/>
  <c r="AX225" i="3"/>
  <c r="AW225" i="3"/>
  <c r="AO225" i="3"/>
  <c r="AN225" i="3"/>
  <c r="AL225" i="3"/>
  <c r="AM225" i="3" s="1"/>
  <c r="AK225" i="3"/>
  <c r="AJ225" i="3"/>
  <c r="AH225" i="3"/>
  <c r="AD225" i="3"/>
  <c r="AC225" i="3"/>
  <c r="BB224" i="3"/>
  <c r="BA224" i="3"/>
  <c r="AZ224" i="3"/>
  <c r="AY224" i="3"/>
  <c r="AX224" i="3"/>
  <c r="AW224" i="3"/>
  <c r="AQ224" i="3"/>
  <c r="AO224" i="3"/>
  <c r="AN224" i="3"/>
  <c r="AL224" i="3"/>
  <c r="AS224" i="3" s="1"/>
  <c r="AK224" i="3"/>
  <c r="AR224" i="3" s="1"/>
  <c r="AT224" i="3" s="1"/>
  <c r="AJ224" i="3"/>
  <c r="AH224" i="3"/>
  <c r="AE224" i="3"/>
  <c r="AD224" i="3"/>
  <c r="AC224" i="3"/>
  <c r="BB223" i="3"/>
  <c r="BA223" i="3"/>
  <c r="AZ223" i="3"/>
  <c r="AY223" i="3"/>
  <c r="AX223" i="3"/>
  <c r="AW223" i="3"/>
  <c r="AQ223" i="3"/>
  <c r="AO223" i="3"/>
  <c r="AL223" i="3"/>
  <c r="AM223" i="3" s="1"/>
  <c r="AK223" i="3"/>
  <c r="AJ223" i="3"/>
  <c r="AH223" i="3"/>
  <c r="AE223" i="3"/>
  <c r="AD223" i="3"/>
  <c r="AC223" i="3"/>
  <c r="BB222" i="3"/>
  <c r="BA222" i="3"/>
  <c r="AZ222" i="3"/>
  <c r="AY222" i="3"/>
  <c r="AX222" i="3"/>
  <c r="AW222" i="3"/>
  <c r="AQ222" i="3"/>
  <c r="AO222" i="3"/>
  <c r="AL222" i="3"/>
  <c r="AS222" i="3" s="1"/>
  <c r="AK222" i="3"/>
  <c r="AR222" i="3" s="1"/>
  <c r="AJ222" i="3"/>
  <c r="AH222" i="3"/>
  <c r="AE222" i="3"/>
  <c r="AD222" i="3"/>
  <c r="AC222" i="3"/>
  <c r="BB221" i="3"/>
  <c r="BA221" i="3"/>
  <c r="AZ221" i="3"/>
  <c r="AY221" i="3"/>
  <c r="AX221" i="3"/>
  <c r="AW221" i="3"/>
  <c r="AQ221" i="3"/>
  <c r="AO221" i="3"/>
  <c r="AL221" i="3"/>
  <c r="AM221" i="3" s="1"/>
  <c r="AK221" i="3"/>
  <c r="AJ221" i="3"/>
  <c r="AH221" i="3"/>
  <c r="AE221" i="3"/>
  <c r="AD221" i="3"/>
  <c r="AC221" i="3"/>
  <c r="BB220" i="3"/>
  <c r="BA220" i="3"/>
  <c r="AZ220" i="3"/>
  <c r="AY220" i="3"/>
  <c r="AX220" i="3"/>
  <c r="AW220" i="3"/>
  <c r="AQ220" i="3"/>
  <c r="AO220" i="3"/>
  <c r="AL220" i="3"/>
  <c r="AS220" i="3" s="1"/>
  <c r="AK220" i="3"/>
  <c r="AR220" i="3" s="1"/>
  <c r="AJ220" i="3"/>
  <c r="AH220" i="3"/>
  <c r="AE220" i="3"/>
  <c r="AD220" i="3"/>
  <c r="AC220" i="3"/>
  <c r="BB219" i="3"/>
  <c r="BA219" i="3"/>
  <c r="AZ219" i="3"/>
  <c r="AY219" i="3"/>
  <c r="AX219" i="3"/>
  <c r="AW219" i="3"/>
  <c r="AO219" i="3"/>
  <c r="AL219" i="3"/>
  <c r="AM219" i="3" s="1"/>
  <c r="AK219" i="3"/>
  <c r="AJ219" i="3"/>
  <c r="AH219" i="3"/>
  <c r="AE219" i="3"/>
  <c r="AD219" i="3"/>
  <c r="AC219" i="3"/>
  <c r="BB218" i="3"/>
  <c r="BA218" i="3"/>
  <c r="AZ218" i="3"/>
  <c r="AY218" i="3"/>
  <c r="AX218" i="3"/>
  <c r="AW218" i="3"/>
  <c r="AO218" i="3"/>
  <c r="AL218" i="3"/>
  <c r="AS218" i="3" s="1"/>
  <c r="AK218" i="3"/>
  <c r="AJ218" i="3"/>
  <c r="AH218" i="3"/>
  <c r="AE218" i="3"/>
  <c r="AD218" i="3"/>
  <c r="AC218" i="3"/>
  <c r="BB217" i="3"/>
  <c r="BA217" i="3"/>
  <c r="AZ217" i="3"/>
  <c r="AY217" i="3"/>
  <c r="AX217" i="3"/>
  <c r="AW217" i="3"/>
  <c r="AO217" i="3"/>
  <c r="AL217" i="3"/>
  <c r="AM217" i="3" s="1"/>
  <c r="AK217" i="3"/>
  <c r="AJ217" i="3"/>
  <c r="AH217" i="3"/>
  <c r="AE217" i="3"/>
  <c r="AD217" i="3"/>
  <c r="AC217" i="3"/>
  <c r="BB216" i="3"/>
  <c r="BA216" i="3"/>
  <c r="AZ216" i="3"/>
  <c r="AY216" i="3"/>
  <c r="AX216" i="3"/>
  <c r="AW216" i="3"/>
  <c r="AO216" i="3"/>
  <c r="AL216" i="3"/>
  <c r="AS216" i="3" s="1"/>
  <c r="AK216" i="3"/>
  <c r="AJ216" i="3"/>
  <c r="AH216" i="3"/>
  <c r="AE216" i="3"/>
  <c r="AD216" i="3"/>
  <c r="AC216" i="3"/>
  <c r="BB215" i="3"/>
  <c r="BA215" i="3"/>
  <c r="AZ215" i="3"/>
  <c r="AY215" i="3"/>
  <c r="AX215" i="3"/>
  <c r="AW215" i="3"/>
  <c r="AN215" i="3"/>
  <c r="AL215" i="3"/>
  <c r="AK215" i="3"/>
  <c r="AJ215" i="3"/>
  <c r="AG215" i="3"/>
  <c r="AD215" i="3"/>
  <c r="AC215" i="3"/>
  <c r="BB214" i="3"/>
  <c r="BA214" i="3"/>
  <c r="AZ214" i="3"/>
  <c r="AY214" i="3"/>
  <c r="AX214" i="3"/>
  <c r="AW214" i="3"/>
  <c r="AQ214" i="3"/>
  <c r="AO214" i="3"/>
  <c r="AN214" i="3"/>
  <c r="AL214" i="3"/>
  <c r="AS214" i="3" s="1"/>
  <c r="AK214" i="3"/>
  <c r="AR214" i="3" s="1"/>
  <c r="AT214" i="3" s="1"/>
  <c r="AJ214" i="3"/>
  <c r="AH214" i="3"/>
  <c r="AD214" i="3"/>
  <c r="AC214" i="3"/>
  <c r="BB213" i="3"/>
  <c r="BA213" i="3"/>
  <c r="AZ213" i="3"/>
  <c r="AY213" i="3"/>
  <c r="AX213" i="3"/>
  <c r="AW213" i="3"/>
  <c r="AN213" i="3"/>
  <c r="AL213" i="3"/>
  <c r="AK213" i="3"/>
  <c r="AJ213" i="3"/>
  <c r="AG213" i="3"/>
  <c r="AD213" i="3"/>
  <c r="AC213" i="3"/>
  <c r="AE213" i="3" s="1"/>
  <c r="BB212" i="3"/>
  <c r="BA212" i="3"/>
  <c r="AZ212" i="3"/>
  <c r="AY212" i="3"/>
  <c r="AX212" i="3"/>
  <c r="AW212" i="3"/>
  <c r="AO212" i="3"/>
  <c r="AL212" i="3"/>
  <c r="AS212" i="3" s="1"/>
  <c r="AK212" i="3"/>
  <c r="AJ212" i="3"/>
  <c r="AH212" i="3"/>
  <c r="AD212" i="3"/>
  <c r="AC212" i="3"/>
  <c r="AN212" i="3" s="1"/>
  <c r="BB211" i="3"/>
  <c r="BA211" i="3"/>
  <c r="AZ211" i="3"/>
  <c r="AY211" i="3"/>
  <c r="AX211" i="3"/>
  <c r="AW211" i="3"/>
  <c r="AO211" i="3"/>
  <c r="AL211" i="3"/>
  <c r="AM211" i="3" s="1"/>
  <c r="AK211" i="3"/>
  <c r="AJ211" i="3"/>
  <c r="AH211" i="3"/>
  <c r="AD211" i="3"/>
  <c r="AC211" i="3"/>
  <c r="AN211" i="3" s="1"/>
  <c r="BB210" i="3"/>
  <c r="BA210" i="3"/>
  <c r="AZ210" i="3"/>
  <c r="AY210" i="3"/>
  <c r="AX210" i="3"/>
  <c r="AW210" i="3"/>
  <c r="AN210" i="3"/>
  <c r="AL210" i="3"/>
  <c r="AS210" i="3" s="1"/>
  <c r="AK210" i="3"/>
  <c r="AJ210" i="3"/>
  <c r="AO85" i="3" s="1"/>
  <c r="AG210" i="3"/>
  <c r="AD210" i="3"/>
  <c r="AC210" i="3"/>
  <c r="AE210" i="3" s="1"/>
  <c r="BB209" i="3"/>
  <c r="BA209" i="3"/>
  <c r="AZ209" i="3"/>
  <c r="AY209" i="3"/>
  <c r="AX209" i="3"/>
  <c r="AW209" i="3"/>
  <c r="AQ209" i="3"/>
  <c r="AO209" i="3"/>
  <c r="AN209" i="3"/>
  <c r="AL209" i="3"/>
  <c r="AM209" i="3" s="1"/>
  <c r="AK209" i="3"/>
  <c r="AJ209" i="3"/>
  <c r="AH209" i="3"/>
  <c r="AE209" i="3"/>
  <c r="AD209" i="3"/>
  <c r="AC209" i="3"/>
  <c r="BB208" i="3"/>
  <c r="BA208" i="3"/>
  <c r="AZ208" i="3"/>
  <c r="AY208" i="3"/>
  <c r="AX208" i="3"/>
  <c r="AW208" i="3"/>
  <c r="AQ208" i="3"/>
  <c r="AO208" i="3"/>
  <c r="AN208" i="3"/>
  <c r="AL208" i="3"/>
  <c r="AS208" i="3" s="1"/>
  <c r="AK208" i="3"/>
  <c r="AR208" i="3" s="1"/>
  <c r="AT208" i="3" s="1"/>
  <c r="AJ208" i="3"/>
  <c r="AH208" i="3"/>
  <c r="AE208" i="3"/>
  <c r="AD208" i="3"/>
  <c r="AC208" i="3"/>
  <c r="BB207" i="3"/>
  <c r="BA207" i="3"/>
  <c r="AZ207" i="3"/>
  <c r="AY207" i="3"/>
  <c r="AX207" i="3"/>
  <c r="AW207" i="3"/>
  <c r="AN207" i="3"/>
  <c r="AL207" i="3"/>
  <c r="AK207" i="3"/>
  <c r="AJ207" i="3"/>
  <c r="AG207" i="3"/>
  <c r="AE207" i="3"/>
  <c r="AD207" i="3"/>
  <c r="AC207" i="3"/>
  <c r="BB206" i="3"/>
  <c r="BA206" i="3"/>
  <c r="AZ206" i="3"/>
  <c r="AY206" i="3"/>
  <c r="AX206" i="3"/>
  <c r="AW206" i="3"/>
  <c r="AO206" i="3"/>
  <c r="AL206" i="3"/>
  <c r="AS206" i="3" s="1"/>
  <c r="AK206" i="3"/>
  <c r="AJ206" i="3"/>
  <c r="AH206" i="3"/>
  <c r="AE206" i="3"/>
  <c r="AD206" i="3"/>
  <c r="AC206" i="3"/>
  <c r="BB205" i="3"/>
  <c r="BA205" i="3"/>
  <c r="AZ205" i="3"/>
  <c r="AY205" i="3"/>
  <c r="AX205" i="3"/>
  <c r="AW205" i="3"/>
  <c r="AO205" i="3"/>
  <c r="AL205" i="3"/>
  <c r="AM205" i="3" s="1"/>
  <c r="AK205" i="3"/>
  <c r="AJ205" i="3"/>
  <c r="AH205" i="3"/>
  <c r="AE205" i="3"/>
  <c r="AD205" i="3"/>
  <c r="AC205" i="3"/>
  <c r="BB204" i="3"/>
  <c r="BA204" i="3"/>
  <c r="AZ204" i="3"/>
  <c r="AY204" i="3"/>
  <c r="AX204" i="3"/>
  <c r="AW204" i="3"/>
  <c r="AO204" i="3"/>
  <c r="AL204" i="3"/>
  <c r="AS204" i="3" s="1"/>
  <c r="AK204" i="3"/>
  <c r="AJ204" i="3"/>
  <c r="AH204" i="3"/>
  <c r="AE204" i="3"/>
  <c r="AD204" i="3"/>
  <c r="AC204" i="3"/>
  <c r="BB203" i="3"/>
  <c r="BA203" i="3"/>
  <c r="AZ203" i="3"/>
  <c r="AY203" i="3"/>
  <c r="AX203" i="3"/>
  <c r="AW203" i="3"/>
  <c r="AO203" i="3"/>
  <c r="AL203" i="3"/>
  <c r="AM203" i="3" s="1"/>
  <c r="AK203" i="3"/>
  <c r="AJ203" i="3"/>
  <c r="AH203" i="3"/>
  <c r="AE203" i="3"/>
  <c r="AD203" i="3"/>
  <c r="AC203" i="3"/>
  <c r="BB202" i="3"/>
  <c r="BA202" i="3"/>
  <c r="BA22" i="3" s="1"/>
  <c r="AZ202" i="3"/>
  <c r="AY202" i="3"/>
  <c r="AX202" i="3"/>
  <c r="AW202" i="3"/>
  <c r="AW22" i="3" s="1"/>
  <c r="AN202" i="3"/>
  <c r="AL202" i="3"/>
  <c r="AS202" i="3" s="1"/>
  <c r="AK202" i="3"/>
  <c r="AJ202" i="3"/>
  <c r="AG202" i="3"/>
  <c r="AD202" i="3"/>
  <c r="AC202" i="3"/>
  <c r="BB201" i="3"/>
  <c r="BA201" i="3"/>
  <c r="AZ201" i="3"/>
  <c r="AY201" i="3"/>
  <c r="AX201" i="3"/>
  <c r="AW201" i="3"/>
  <c r="AQ201" i="3"/>
  <c r="AO201" i="3"/>
  <c r="AN201" i="3"/>
  <c r="AL201" i="3"/>
  <c r="AM201" i="3" s="1"/>
  <c r="AK201" i="3"/>
  <c r="AJ201" i="3"/>
  <c r="AH201" i="3"/>
  <c r="AD201" i="3"/>
  <c r="AC201" i="3"/>
  <c r="BB200" i="3"/>
  <c r="BA200" i="3"/>
  <c r="AZ200" i="3"/>
  <c r="AY200" i="3"/>
  <c r="AX200" i="3"/>
  <c r="AW200" i="3"/>
  <c r="AQ200" i="3"/>
  <c r="AO200" i="3"/>
  <c r="AN200" i="3"/>
  <c r="AL200" i="3"/>
  <c r="AS200" i="3" s="1"/>
  <c r="AK200" i="3"/>
  <c r="AR200" i="3" s="1"/>
  <c r="AT200" i="3" s="1"/>
  <c r="AJ200" i="3"/>
  <c r="AH200" i="3"/>
  <c r="AD200" i="3"/>
  <c r="AC200" i="3"/>
  <c r="BB199" i="3"/>
  <c r="BA199" i="3"/>
  <c r="AZ199" i="3"/>
  <c r="AY199" i="3"/>
  <c r="AX199" i="3"/>
  <c r="AW199" i="3"/>
  <c r="AQ199" i="3"/>
  <c r="AO199" i="3"/>
  <c r="AN199" i="3"/>
  <c r="AL199" i="3"/>
  <c r="AM199" i="3" s="1"/>
  <c r="AK199" i="3"/>
  <c r="AJ199" i="3"/>
  <c r="AH199" i="3"/>
  <c r="AE199" i="3"/>
  <c r="AD199" i="3"/>
  <c r="AC199" i="3"/>
  <c r="BB198" i="3"/>
  <c r="BA198" i="3"/>
  <c r="AZ198" i="3"/>
  <c r="AY198" i="3"/>
  <c r="AX198" i="3"/>
  <c r="AW198" i="3"/>
  <c r="AQ198" i="3"/>
  <c r="AO198" i="3"/>
  <c r="AN198" i="3"/>
  <c r="AL198" i="3"/>
  <c r="AS198" i="3" s="1"/>
  <c r="AK198" i="3"/>
  <c r="AR198" i="3" s="1"/>
  <c r="AT198" i="3" s="1"/>
  <c r="AJ198" i="3"/>
  <c r="AH198" i="3"/>
  <c r="AE198" i="3"/>
  <c r="AD198" i="3"/>
  <c r="AC198" i="3"/>
  <c r="BB197" i="3"/>
  <c r="BA197" i="3"/>
  <c r="AZ197" i="3"/>
  <c r="AY197" i="3"/>
  <c r="AX197" i="3"/>
  <c r="AW197" i="3"/>
  <c r="AN197" i="3"/>
  <c r="AL197" i="3"/>
  <c r="AK197" i="3"/>
  <c r="AJ197" i="3"/>
  <c r="AG197" i="3"/>
  <c r="AD197" i="3"/>
  <c r="AC197" i="3"/>
  <c r="AE197" i="3" s="1"/>
  <c r="BB196" i="3"/>
  <c r="BA196" i="3"/>
  <c r="AZ196" i="3"/>
  <c r="AY196" i="3"/>
  <c r="AX196" i="3"/>
  <c r="AW196" i="3"/>
  <c r="AN196" i="3"/>
  <c r="AL196" i="3"/>
  <c r="AS196" i="3" s="1"/>
  <c r="AK196" i="3"/>
  <c r="AJ196" i="3"/>
  <c r="AG196" i="3"/>
  <c r="AD196" i="3"/>
  <c r="AC196" i="3"/>
  <c r="AE196" i="3" s="1"/>
  <c r="BB195" i="3"/>
  <c r="BA195" i="3"/>
  <c r="AZ195" i="3"/>
  <c r="AY195" i="3"/>
  <c r="AX195" i="3"/>
  <c r="AW195" i="3"/>
  <c r="AO195" i="3"/>
  <c r="AN195" i="3"/>
  <c r="AL195" i="3"/>
  <c r="AM195" i="3" s="1"/>
  <c r="AK195" i="3"/>
  <c r="AJ195" i="3"/>
  <c r="AH195" i="3"/>
  <c r="AD195" i="3"/>
  <c r="AC195" i="3"/>
  <c r="AE195" i="3" s="1"/>
  <c r="BB194" i="3"/>
  <c r="BA194" i="3"/>
  <c r="AZ194" i="3"/>
  <c r="AY194" i="3"/>
  <c r="AX194" i="3"/>
  <c r="AW194" i="3"/>
  <c r="AN194" i="3"/>
  <c r="AL194" i="3"/>
  <c r="AS194" i="3" s="1"/>
  <c r="AK194" i="3"/>
  <c r="AJ194" i="3"/>
  <c r="AG194" i="3"/>
  <c r="AE194" i="3"/>
  <c r="AD194" i="3"/>
  <c r="AC194" i="3"/>
  <c r="BB193" i="3"/>
  <c r="BA193" i="3"/>
  <c r="AZ193" i="3"/>
  <c r="AY193" i="3"/>
  <c r="AX193" i="3"/>
  <c r="AW193" i="3"/>
  <c r="AO193" i="3"/>
  <c r="AN193" i="3"/>
  <c r="AL193" i="3"/>
  <c r="AM193" i="3" s="1"/>
  <c r="AK193" i="3"/>
  <c r="AJ193" i="3"/>
  <c r="AH193" i="3"/>
  <c r="AE193" i="3"/>
  <c r="AD193" i="3"/>
  <c r="AC193" i="3"/>
  <c r="BB192" i="3"/>
  <c r="BA192" i="3"/>
  <c r="AZ192" i="3"/>
  <c r="AY192" i="3"/>
  <c r="AX192" i="3"/>
  <c r="AW192" i="3"/>
  <c r="AO192" i="3"/>
  <c r="AN192" i="3"/>
  <c r="AL192" i="3"/>
  <c r="AS192" i="3" s="1"/>
  <c r="AK192" i="3"/>
  <c r="AJ192" i="3"/>
  <c r="AH192" i="3"/>
  <c r="AE192" i="3"/>
  <c r="AD192" i="3"/>
  <c r="AC192" i="3"/>
  <c r="BB191" i="3"/>
  <c r="BA191" i="3"/>
  <c r="AZ191" i="3"/>
  <c r="AY191" i="3"/>
  <c r="AX191" i="3"/>
  <c r="AW191" i="3"/>
  <c r="AO191" i="3"/>
  <c r="AN191" i="3"/>
  <c r="AL191" i="3"/>
  <c r="AM191" i="3" s="1"/>
  <c r="AK191" i="3"/>
  <c r="AJ191" i="3"/>
  <c r="AH191" i="3"/>
  <c r="AE191" i="3"/>
  <c r="AD191" i="3"/>
  <c r="AC191" i="3"/>
  <c r="BB190" i="3"/>
  <c r="BA190" i="3"/>
  <c r="AZ190" i="3"/>
  <c r="AY190" i="3"/>
  <c r="AX190" i="3"/>
  <c r="AW190" i="3"/>
  <c r="AO190" i="3"/>
  <c r="AL190" i="3"/>
  <c r="AS190" i="3" s="1"/>
  <c r="AK190" i="3"/>
  <c r="AJ190" i="3"/>
  <c r="AH190" i="3"/>
  <c r="AE190" i="3"/>
  <c r="AD190" i="3"/>
  <c r="AC190" i="3"/>
  <c r="BB189" i="3"/>
  <c r="BA189" i="3"/>
  <c r="AZ189" i="3"/>
  <c r="AY189" i="3"/>
  <c r="AX189" i="3"/>
  <c r="AW189" i="3"/>
  <c r="AN189" i="3"/>
  <c r="AL189" i="3"/>
  <c r="AK189" i="3"/>
  <c r="AJ189" i="3"/>
  <c r="AG189" i="3"/>
  <c r="AE189" i="3"/>
  <c r="AD189" i="3"/>
  <c r="AC189" i="3"/>
  <c r="BB188" i="3"/>
  <c r="BA188" i="3"/>
  <c r="AZ188" i="3"/>
  <c r="AY188" i="3"/>
  <c r="AX188" i="3"/>
  <c r="AW188" i="3"/>
  <c r="AN188" i="3"/>
  <c r="AL188" i="3"/>
  <c r="AS188" i="3" s="1"/>
  <c r="AK188" i="3"/>
  <c r="AJ188" i="3"/>
  <c r="AG188" i="3"/>
  <c r="AD188" i="3"/>
  <c r="AC188" i="3"/>
  <c r="AQ188" i="3" s="1"/>
  <c r="BB187" i="3"/>
  <c r="BA187" i="3"/>
  <c r="AZ187" i="3"/>
  <c r="AY187" i="3"/>
  <c r="AX187" i="3"/>
  <c r="AW187" i="3"/>
  <c r="AO187" i="3"/>
  <c r="AL187" i="3"/>
  <c r="AM187" i="3" s="1"/>
  <c r="AK187" i="3"/>
  <c r="AJ187" i="3"/>
  <c r="AH187" i="3"/>
  <c r="AD187" i="3"/>
  <c r="AC187" i="3"/>
  <c r="BB186" i="3"/>
  <c r="BA186" i="3"/>
  <c r="AZ186" i="3"/>
  <c r="AY186" i="3"/>
  <c r="AX186" i="3"/>
  <c r="AW186" i="3"/>
  <c r="AO186" i="3"/>
  <c r="AL186" i="3"/>
  <c r="AS186" i="3" s="1"/>
  <c r="AK186" i="3"/>
  <c r="AJ186" i="3"/>
  <c r="AH186" i="3"/>
  <c r="AD186" i="3"/>
  <c r="AC186" i="3"/>
  <c r="BB185" i="3"/>
  <c r="BA185" i="3"/>
  <c r="AZ185" i="3"/>
  <c r="AY185" i="3"/>
  <c r="AX185" i="3"/>
  <c r="AW185" i="3"/>
  <c r="AO185" i="3"/>
  <c r="AL185" i="3"/>
  <c r="AM185" i="3" s="1"/>
  <c r="AK185" i="3"/>
  <c r="AJ185" i="3"/>
  <c r="AH185" i="3"/>
  <c r="AD185" i="3"/>
  <c r="AC185" i="3"/>
  <c r="BB184" i="3"/>
  <c r="BA184" i="3"/>
  <c r="AZ184" i="3"/>
  <c r="AY184" i="3"/>
  <c r="AX184" i="3"/>
  <c r="AW184" i="3"/>
  <c r="AO184" i="3"/>
  <c r="AL184" i="3"/>
  <c r="AS184" i="3" s="1"/>
  <c r="AK184" i="3"/>
  <c r="AJ184" i="3"/>
  <c r="AH184" i="3"/>
  <c r="AD184" i="3"/>
  <c r="AC184" i="3"/>
  <c r="BB183" i="3"/>
  <c r="BA183" i="3"/>
  <c r="AZ183" i="3"/>
  <c r="AY183" i="3"/>
  <c r="AX183" i="3"/>
  <c r="AW183" i="3"/>
  <c r="AO183" i="3"/>
  <c r="AL183" i="3"/>
  <c r="AM183" i="3" s="1"/>
  <c r="AK183" i="3"/>
  <c r="AJ183" i="3"/>
  <c r="AH183" i="3"/>
  <c r="AD183" i="3"/>
  <c r="AC183" i="3"/>
  <c r="BB182" i="3"/>
  <c r="BA182" i="3"/>
  <c r="AZ182" i="3"/>
  <c r="AY182" i="3"/>
  <c r="AX182" i="3"/>
  <c r="AW182" i="3"/>
  <c r="AO182" i="3"/>
  <c r="AL182" i="3"/>
  <c r="AS182" i="3" s="1"/>
  <c r="AK182" i="3"/>
  <c r="AJ182" i="3"/>
  <c r="AH182" i="3"/>
  <c r="AD182" i="3"/>
  <c r="AC182" i="3"/>
  <c r="BB181" i="3"/>
  <c r="BA181" i="3"/>
  <c r="AZ181" i="3"/>
  <c r="AY181" i="3"/>
  <c r="AX181" i="3"/>
  <c r="AW181" i="3"/>
  <c r="AO181" i="3"/>
  <c r="AL181" i="3"/>
  <c r="AM181" i="3" s="1"/>
  <c r="AK181" i="3"/>
  <c r="AJ181" i="3"/>
  <c r="AH181" i="3"/>
  <c r="AD181" i="3"/>
  <c r="AC181" i="3"/>
  <c r="AE181" i="3" s="1"/>
  <c r="BB180" i="3"/>
  <c r="BA180" i="3"/>
  <c r="AZ180" i="3"/>
  <c r="AY180" i="3"/>
  <c r="AX180" i="3"/>
  <c r="AW180" i="3"/>
  <c r="AO180" i="3"/>
  <c r="AL180" i="3"/>
  <c r="AS180" i="3" s="1"/>
  <c r="AK180" i="3"/>
  <c r="AJ180" i="3"/>
  <c r="AH180" i="3"/>
  <c r="AD180" i="3"/>
  <c r="AC180" i="3"/>
  <c r="BB179" i="3"/>
  <c r="BA179" i="3"/>
  <c r="AZ179" i="3"/>
  <c r="AY179" i="3"/>
  <c r="AX179" i="3"/>
  <c r="AW179" i="3"/>
  <c r="AO179" i="3"/>
  <c r="AL179" i="3"/>
  <c r="AM179" i="3" s="1"/>
  <c r="AK179" i="3"/>
  <c r="AJ179" i="3"/>
  <c r="AH179" i="3"/>
  <c r="AD179" i="3"/>
  <c r="AC179" i="3"/>
  <c r="AE179" i="3" s="1"/>
  <c r="BB178" i="3"/>
  <c r="BA178" i="3"/>
  <c r="AZ178" i="3"/>
  <c r="AY178" i="3"/>
  <c r="AX178" i="3"/>
  <c r="AW178" i="3"/>
  <c r="AO178" i="3"/>
  <c r="AL178" i="3"/>
  <c r="AS178" i="3" s="1"/>
  <c r="AK178" i="3"/>
  <c r="AJ178" i="3"/>
  <c r="AH178" i="3"/>
  <c r="AD178" i="3"/>
  <c r="AC178" i="3"/>
  <c r="BB177" i="3"/>
  <c r="BA177" i="3"/>
  <c r="AZ177" i="3"/>
  <c r="AY177" i="3"/>
  <c r="AX177" i="3"/>
  <c r="AW177" i="3"/>
  <c r="AO177" i="3"/>
  <c r="AL177" i="3"/>
  <c r="AM177" i="3" s="1"/>
  <c r="AK177" i="3"/>
  <c r="AJ177" i="3"/>
  <c r="AH177" i="3"/>
  <c r="AD177" i="3"/>
  <c r="AC177" i="3"/>
  <c r="AE177" i="3" s="1"/>
  <c r="BB176" i="3"/>
  <c r="BA176" i="3"/>
  <c r="AZ176" i="3"/>
  <c r="AY176" i="3"/>
  <c r="AX176" i="3"/>
  <c r="AW176" i="3"/>
  <c r="AO176" i="3"/>
  <c r="AL176" i="3"/>
  <c r="AS176" i="3" s="1"/>
  <c r="AK176" i="3"/>
  <c r="AJ176" i="3"/>
  <c r="AH176" i="3"/>
  <c r="AD176" i="3"/>
  <c r="AC176" i="3"/>
  <c r="BB175" i="3"/>
  <c r="BA175" i="3"/>
  <c r="AZ175" i="3"/>
  <c r="AY175" i="3"/>
  <c r="AX175" i="3"/>
  <c r="AW175" i="3"/>
  <c r="AO175" i="3"/>
  <c r="AL175" i="3"/>
  <c r="AM175" i="3" s="1"/>
  <c r="AK175" i="3"/>
  <c r="AJ175" i="3"/>
  <c r="AH175" i="3"/>
  <c r="AD175" i="3"/>
  <c r="AC175" i="3"/>
  <c r="AE175" i="3" s="1"/>
  <c r="BB174" i="3"/>
  <c r="BA174" i="3"/>
  <c r="AZ174" i="3"/>
  <c r="AY174" i="3"/>
  <c r="AX174" i="3"/>
  <c r="AW174" i="3"/>
  <c r="AO174" i="3"/>
  <c r="AL174" i="3"/>
  <c r="AS174" i="3" s="1"/>
  <c r="AK174" i="3"/>
  <c r="AJ174" i="3"/>
  <c r="AH174" i="3"/>
  <c r="AD174" i="3"/>
  <c r="AC174" i="3"/>
  <c r="BB173" i="3"/>
  <c r="BA173" i="3"/>
  <c r="AZ173" i="3"/>
  <c r="AY173" i="3"/>
  <c r="AX173" i="3"/>
  <c r="AW173" i="3"/>
  <c r="AO173" i="3"/>
  <c r="AL173" i="3"/>
  <c r="AM173" i="3" s="1"/>
  <c r="AK173" i="3"/>
  <c r="AJ173" i="3"/>
  <c r="AH173" i="3"/>
  <c r="AD173" i="3"/>
  <c r="AC173" i="3"/>
  <c r="AE173" i="3" s="1"/>
  <c r="BB172" i="3"/>
  <c r="BA172" i="3"/>
  <c r="AZ172" i="3"/>
  <c r="AY172" i="3"/>
  <c r="AX172" i="3"/>
  <c r="AW172" i="3"/>
  <c r="AO172" i="3"/>
  <c r="AL172" i="3"/>
  <c r="AS172" i="3" s="1"/>
  <c r="AK172" i="3"/>
  <c r="AJ172" i="3"/>
  <c r="AH172" i="3"/>
  <c r="AD172" i="3"/>
  <c r="AC172" i="3"/>
  <c r="BB171" i="3"/>
  <c r="BA171" i="3"/>
  <c r="AZ171" i="3"/>
  <c r="AY171" i="3"/>
  <c r="AX171" i="3"/>
  <c r="AW171" i="3"/>
  <c r="AO171" i="3"/>
  <c r="AL171" i="3"/>
  <c r="AM171" i="3" s="1"/>
  <c r="AK171" i="3"/>
  <c r="AJ171" i="3"/>
  <c r="AH171" i="3"/>
  <c r="AD171" i="3"/>
  <c r="AC171" i="3"/>
  <c r="AE171" i="3" s="1"/>
  <c r="BB170" i="3"/>
  <c r="BA170" i="3"/>
  <c r="AZ170" i="3"/>
  <c r="AY170" i="3"/>
  <c r="AX170" i="3"/>
  <c r="AW170" i="3"/>
  <c r="AO170" i="3"/>
  <c r="AL170" i="3"/>
  <c r="AS170" i="3" s="1"/>
  <c r="AK170" i="3"/>
  <c r="AJ170" i="3"/>
  <c r="AH170" i="3"/>
  <c r="AD170" i="3"/>
  <c r="AC170" i="3"/>
  <c r="BB169" i="3"/>
  <c r="BA169" i="3"/>
  <c r="AZ169" i="3"/>
  <c r="AY169" i="3"/>
  <c r="AX169" i="3"/>
  <c r="AW169" i="3"/>
  <c r="AO169" i="3"/>
  <c r="AL169" i="3"/>
  <c r="AM169" i="3" s="1"/>
  <c r="AK169" i="3"/>
  <c r="AJ169" i="3"/>
  <c r="AH169" i="3"/>
  <c r="AD169" i="3"/>
  <c r="AC169" i="3"/>
  <c r="AE169" i="3" s="1"/>
  <c r="BB168" i="3"/>
  <c r="BA168" i="3"/>
  <c r="BA35" i="3" s="1"/>
  <c r="AZ168" i="3"/>
  <c r="AY168" i="3"/>
  <c r="AY35" i="3" s="1"/>
  <c r="AX168" i="3"/>
  <c r="AW168" i="3"/>
  <c r="AW35" i="3" s="1"/>
  <c r="AN168" i="3"/>
  <c r="AL168" i="3"/>
  <c r="AS168" i="3" s="1"/>
  <c r="AK168" i="3"/>
  <c r="AJ168" i="3"/>
  <c r="AG168" i="3"/>
  <c r="AD168" i="3"/>
  <c r="AC168" i="3"/>
  <c r="AE168" i="3" s="1"/>
  <c r="BB167" i="3"/>
  <c r="BA167" i="3"/>
  <c r="AZ167" i="3"/>
  <c r="AY167" i="3"/>
  <c r="AX167" i="3"/>
  <c r="AW167" i="3"/>
  <c r="AQ167" i="3"/>
  <c r="AO167" i="3"/>
  <c r="AN167" i="3"/>
  <c r="AL167" i="3"/>
  <c r="AM167" i="3" s="1"/>
  <c r="AK167" i="3"/>
  <c r="AJ167" i="3"/>
  <c r="AH167" i="3"/>
  <c r="AD167" i="3"/>
  <c r="AC167" i="3"/>
  <c r="AE167" i="3" s="1"/>
  <c r="BB166" i="3"/>
  <c r="BA166" i="3"/>
  <c r="AZ166" i="3"/>
  <c r="AY166" i="3"/>
  <c r="AX166" i="3"/>
  <c r="AW166" i="3"/>
  <c r="AQ166" i="3"/>
  <c r="AO166" i="3"/>
  <c r="AN166" i="3"/>
  <c r="AL166" i="3"/>
  <c r="AS166" i="3" s="1"/>
  <c r="AK166" i="3"/>
  <c r="AR166" i="3" s="1"/>
  <c r="AT166" i="3" s="1"/>
  <c r="AJ166" i="3"/>
  <c r="AH166" i="3"/>
  <c r="AE166" i="3"/>
  <c r="AD166" i="3"/>
  <c r="AC166" i="3"/>
  <c r="BB165" i="3"/>
  <c r="BA165" i="3"/>
  <c r="AZ165" i="3"/>
  <c r="AY165" i="3"/>
  <c r="AX165" i="3"/>
  <c r="AW165" i="3"/>
  <c r="AQ165" i="3"/>
  <c r="AO165" i="3"/>
  <c r="AN165" i="3"/>
  <c r="AL165" i="3"/>
  <c r="AM165" i="3" s="1"/>
  <c r="AK165" i="3"/>
  <c r="AJ165" i="3"/>
  <c r="AH165" i="3"/>
  <c r="AE165" i="3"/>
  <c r="AD165" i="3"/>
  <c r="AC165" i="3"/>
  <c r="BB164" i="3"/>
  <c r="BA164" i="3"/>
  <c r="AZ164" i="3"/>
  <c r="AY164" i="3"/>
  <c r="AX164" i="3"/>
  <c r="AW164" i="3"/>
  <c r="AQ164" i="3"/>
  <c r="AO164" i="3"/>
  <c r="AN164" i="3"/>
  <c r="AL164" i="3"/>
  <c r="AS164" i="3" s="1"/>
  <c r="AK164" i="3"/>
  <c r="AR164" i="3" s="1"/>
  <c r="AT164" i="3" s="1"/>
  <c r="AJ164" i="3"/>
  <c r="AH164" i="3"/>
  <c r="AE164" i="3"/>
  <c r="AD164" i="3"/>
  <c r="AC164" i="3"/>
  <c r="BB163" i="3"/>
  <c r="BA163" i="3"/>
  <c r="AZ163" i="3"/>
  <c r="AY163" i="3"/>
  <c r="AX163" i="3"/>
  <c r="AW163" i="3"/>
  <c r="AQ163" i="3"/>
  <c r="AO163" i="3"/>
  <c r="AN163" i="3"/>
  <c r="AL163" i="3"/>
  <c r="AM163" i="3" s="1"/>
  <c r="AK163" i="3"/>
  <c r="AJ163" i="3"/>
  <c r="AH163" i="3"/>
  <c r="AE163" i="3"/>
  <c r="AD163" i="3"/>
  <c r="AC163" i="3"/>
  <c r="BB162" i="3"/>
  <c r="BA162" i="3"/>
  <c r="AZ162" i="3"/>
  <c r="AY162" i="3"/>
  <c r="AX162" i="3"/>
  <c r="AW162" i="3"/>
  <c r="AN162" i="3"/>
  <c r="AL162" i="3"/>
  <c r="AS162" i="3" s="1"/>
  <c r="AK162" i="3"/>
  <c r="AJ162" i="3"/>
  <c r="AG162" i="3"/>
  <c r="AD162" i="3"/>
  <c r="AC162" i="3"/>
  <c r="AE162" i="3" s="1"/>
  <c r="BB161" i="3"/>
  <c r="BA161" i="3"/>
  <c r="AZ161" i="3"/>
  <c r="AY161" i="3"/>
  <c r="AX161" i="3"/>
  <c r="AW161" i="3"/>
  <c r="AO161" i="3"/>
  <c r="AL161" i="3"/>
  <c r="AM161" i="3" s="1"/>
  <c r="AK161" i="3"/>
  <c r="AJ161" i="3"/>
  <c r="AH161" i="3"/>
  <c r="AD161" i="3"/>
  <c r="AC161" i="3"/>
  <c r="BB160" i="3"/>
  <c r="BA160" i="3"/>
  <c r="BA34" i="3" s="1"/>
  <c r="AZ160" i="3"/>
  <c r="AY160" i="3"/>
  <c r="AY34" i="3" s="1"/>
  <c r="AX160" i="3"/>
  <c r="AW160" i="3"/>
  <c r="AW34" i="3" s="1"/>
  <c r="AO160" i="3"/>
  <c r="AL160" i="3"/>
  <c r="AS160" i="3" s="1"/>
  <c r="AK160" i="3"/>
  <c r="AJ160" i="3"/>
  <c r="AH160" i="3"/>
  <c r="AD160" i="3"/>
  <c r="AC160" i="3"/>
  <c r="AE160" i="3" s="1"/>
  <c r="BB159" i="3"/>
  <c r="BA159" i="3"/>
  <c r="AZ159" i="3"/>
  <c r="AY159" i="3"/>
  <c r="AX159" i="3"/>
  <c r="AW159" i="3"/>
  <c r="AO159" i="3"/>
  <c r="AM159" i="3"/>
  <c r="AL159" i="3"/>
  <c r="AS159" i="3" s="1"/>
  <c r="AK159" i="3"/>
  <c r="AJ159" i="3"/>
  <c r="AH159" i="3"/>
  <c r="AD159" i="3"/>
  <c r="AC159" i="3"/>
  <c r="BB158" i="3"/>
  <c r="BA158" i="3"/>
  <c r="AZ158" i="3"/>
  <c r="AY158" i="3"/>
  <c r="AX158" i="3"/>
  <c r="AW158" i="3"/>
  <c r="AN158" i="3"/>
  <c r="AL158" i="3"/>
  <c r="AS158" i="3" s="1"/>
  <c r="AK158" i="3"/>
  <c r="AJ158" i="3"/>
  <c r="AG158" i="3"/>
  <c r="AD158" i="3"/>
  <c r="AC158" i="3"/>
  <c r="BB157" i="3"/>
  <c r="BA157" i="3"/>
  <c r="AZ157" i="3"/>
  <c r="AY157" i="3"/>
  <c r="AX157" i="3"/>
  <c r="AW157" i="3"/>
  <c r="AQ157" i="3"/>
  <c r="AO157" i="3"/>
  <c r="AN157" i="3"/>
  <c r="AL157" i="3"/>
  <c r="AM157" i="3" s="1"/>
  <c r="AK157" i="3"/>
  <c r="AJ157" i="3"/>
  <c r="AH157" i="3"/>
  <c r="AE157" i="3"/>
  <c r="AD157" i="3"/>
  <c r="AC157" i="3"/>
  <c r="BB156" i="3"/>
  <c r="BA156" i="3"/>
  <c r="AZ156" i="3"/>
  <c r="AY156" i="3"/>
  <c r="AX156" i="3"/>
  <c r="AW156" i="3"/>
  <c r="AQ156" i="3"/>
  <c r="AO156" i="3"/>
  <c r="AN156" i="3"/>
  <c r="AL156" i="3"/>
  <c r="AS156" i="3" s="1"/>
  <c r="AK156" i="3"/>
  <c r="AR156" i="3" s="1"/>
  <c r="AJ156" i="3"/>
  <c r="AN6" i="3" s="1"/>
  <c r="AH156" i="3"/>
  <c r="AE156" i="3"/>
  <c r="AD156" i="3"/>
  <c r="AC156" i="3"/>
  <c r="BB155" i="3"/>
  <c r="BA155" i="3"/>
  <c r="AZ155" i="3"/>
  <c r="AY155" i="3"/>
  <c r="AX155" i="3"/>
  <c r="AW155" i="3"/>
  <c r="AQ155" i="3"/>
  <c r="AO155" i="3"/>
  <c r="AN155" i="3"/>
  <c r="AL155" i="3"/>
  <c r="AM155" i="3" s="1"/>
  <c r="AK155" i="3"/>
  <c r="AJ155" i="3"/>
  <c r="AH155" i="3"/>
  <c r="AE155" i="3"/>
  <c r="AD155" i="3"/>
  <c r="AC155" i="3"/>
  <c r="BB154" i="3"/>
  <c r="BA154" i="3"/>
  <c r="AZ154" i="3"/>
  <c r="AY154" i="3"/>
  <c r="AX154" i="3"/>
  <c r="AW154" i="3"/>
  <c r="AQ154" i="3"/>
  <c r="AO154" i="3"/>
  <c r="AN154" i="3"/>
  <c r="AL154" i="3"/>
  <c r="AS154" i="3" s="1"/>
  <c r="AK154" i="3"/>
  <c r="AR154" i="3" s="1"/>
  <c r="AJ154" i="3"/>
  <c r="AH154" i="3"/>
  <c r="AE154" i="3"/>
  <c r="AD154" i="3"/>
  <c r="AC154" i="3"/>
  <c r="BB153" i="3"/>
  <c r="BA153" i="3"/>
  <c r="AZ153" i="3"/>
  <c r="AY153" i="3"/>
  <c r="AX153" i="3"/>
  <c r="AW153" i="3"/>
  <c r="AQ153" i="3"/>
  <c r="AO153" i="3"/>
  <c r="AN153" i="3"/>
  <c r="AL153" i="3"/>
  <c r="AM153" i="3" s="1"/>
  <c r="AK153" i="3"/>
  <c r="AJ153" i="3"/>
  <c r="AH153" i="3"/>
  <c r="AE153" i="3"/>
  <c r="AD153" i="3"/>
  <c r="AC153" i="3"/>
  <c r="BB152" i="3"/>
  <c r="BA152" i="3"/>
  <c r="BA38" i="3" s="1"/>
  <c r="AZ152" i="3"/>
  <c r="AY152" i="3"/>
  <c r="AY38" i="3" s="1"/>
  <c r="AX152" i="3"/>
  <c r="AW152" i="3"/>
  <c r="AW38" i="3" s="1"/>
  <c r="AN152" i="3"/>
  <c r="AL152" i="3"/>
  <c r="AS152" i="3" s="1"/>
  <c r="AK152" i="3"/>
  <c r="AJ152" i="3"/>
  <c r="AG152" i="3"/>
  <c r="AD152" i="3"/>
  <c r="AC152" i="3"/>
  <c r="AE152" i="3" s="1"/>
  <c r="BB151" i="3"/>
  <c r="BA151" i="3"/>
  <c r="AZ151" i="3"/>
  <c r="AY151" i="3"/>
  <c r="AX151" i="3"/>
  <c r="AW151" i="3"/>
  <c r="AO151" i="3"/>
  <c r="AL151" i="3"/>
  <c r="AK151" i="3"/>
  <c r="AJ151" i="3"/>
  <c r="AH151" i="3"/>
  <c r="AD151" i="3"/>
  <c r="AC151" i="3"/>
  <c r="AN151" i="3" s="1"/>
  <c r="BB150" i="3"/>
  <c r="BA150" i="3"/>
  <c r="AZ150" i="3"/>
  <c r="AY150" i="3"/>
  <c r="AX150" i="3"/>
  <c r="AW150" i="3"/>
  <c r="AO150" i="3"/>
  <c r="AL150" i="3"/>
  <c r="AS150" i="3" s="1"/>
  <c r="AK150" i="3"/>
  <c r="AJ150" i="3"/>
  <c r="AH150" i="3"/>
  <c r="AE150" i="3"/>
  <c r="AD150" i="3"/>
  <c r="AC150" i="3"/>
  <c r="AN150" i="3" s="1"/>
  <c r="BB149" i="3"/>
  <c r="BA149" i="3"/>
  <c r="AZ149" i="3"/>
  <c r="AY149" i="3"/>
  <c r="AX149" i="3"/>
  <c r="AW149" i="3"/>
  <c r="AO149" i="3"/>
  <c r="AL149" i="3"/>
  <c r="AK149" i="3"/>
  <c r="AJ149" i="3"/>
  <c r="AH149" i="3"/>
  <c r="AD149" i="3"/>
  <c r="AC149" i="3"/>
  <c r="AN149" i="3" s="1"/>
  <c r="BB148" i="3"/>
  <c r="BA148" i="3"/>
  <c r="AZ148" i="3"/>
  <c r="AY148" i="3"/>
  <c r="AX148" i="3"/>
  <c r="AW148" i="3"/>
  <c r="AO148" i="3"/>
  <c r="AL148" i="3"/>
  <c r="AS148" i="3" s="1"/>
  <c r="AK148" i="3"/>
  <c r="AJ148" i="3"/>
  <c r="AH148" i="3"/>
  <c r="AE148" i="3"/>
  <c r="AD148" i="3"/>
  <c r="AC148" i="3"/>
  <c r="AN148" i="3" s="1"/>
  <c r="BB147" i="3"/>
  <c r="BA147" i="3"/>
  <c r="AZ147" i="3"/>
  <c r="AY147" i="3"/>
  <c r="AX147" i="3"/>
  <c r="AW147" i="3"/>
  <c r="AO147" i="3"/>
  <c r="AL147" i="3"/>
  <c r="AK147" i="3"/>
  <c r="AJ147" i="3"/>
  <c r="AH147" i="3"/>
  <c r="AD147" i="3"/>
  <c r="AC147" i="3"/>
  <c r="AN147" i="3" s="1"/>
  <c r="BB146" i="3"/>
  <c r="BA146" i="3"/>
  <c r="AZ146" i="3"/>
  <c r="AY146" i="3"/>
  <c r="AX146" i="3"/>
  <c r="AW146" i="3"/>
  <c r="AN146" i="3"/>
  <c r="AL146" i="3"/>
  <c r="AK146" i="3"/>
  <c r="AJ146" i="3"/>
  <c r="AG146" i="3"/>
  <c r="AD146" i="3"/>
  <c r="AC146" i="3"/>
  <c r="BB145" i="3"/>
  <c r="BA145" i="3"/>
  <c r="AZ145" i="3"/>
  <c r="AY145" i="3"/>
  <c r="AX145" i="3"/>
  <c r="AW145" i="3"/>
  <c r="AN145" i="3"/>
  <c r="AL145" i="3"/>
  <c r="AK145" i="3"/>
  <c r="AJ145" i="3"/>
  <c r="AG145" i="3"/>
  <c r="AD145" i="3"/>
  <c r="AC145" i="3"/>
  <c r="BB144" i="3"/>
  <c r="BA144" i="3"/>
  <c r="AZ144" i="3"/>
  <c r="AY144" i="3"/>
  <c r="AX144" i="3"/>
  <c r="AW144" i="3"/>
  <c r="AN144" i="3"/>
  <c r="AL144" i="3"/>
  <c r="AK144" i="3"/>
  <c r="AJ144" i="3"/>
  <c r="AG144" i="3"/>
  <c r="AD144" i="3"/>
  <c r="AC144" i="3"/>
  <c r="AE144" i="3" s="1"/>
  <c r="BB143" i="3"/>
  <c r="BA143" i="3"/>
  <c r="AZ143" i="3"/>
  <c r="AY143" i="3"/>
  <c r="AX143" i="3"/>
  <c r="AW143" i="3"/>
  <c r="AN143" i="3"/>
  <c r="AL143" i="3"/>
  <c r="AK143" i="3"/>
  <c r="AJ143" i="3"/>
  <c r="AG143" i="3"/>
  <c r="AE143" i="3"/>
  <c r="AD143" i="3"/>
  <c r="AC143" i="3"/>
  <c r="BB142" i="3"/>
  <c r="BA142" i="3"/>
  <c r="AZ142" i="3"/>
  <c r="AY142" i="3"/>
  <c r="AX142" i="3"/>
  <c r="AW142" i="3"/>
  <c r="AN142" i="3"/>
  <c r="AL142" i="3"/>
  <c r="AK142" i="3"/>
  <c r="AJ142" i="3"/>
  <c r="AG142" i="3"/>
  <c r="AD142" i="3"/>
  <c r="AC142" i="3"/>
  <c r="AE142" i="3" s="1"/>
  <c r="BB141" i="3"/>
  <c r="BA141" i="3"/>
  <c r="AZ141" i="3"/>
  <c r="AY141" i="3"/>
  <c r="AX141" i="3"/>
  <c r="AW141" i="3"/>
  <c r="AN141" i="3"/>
  <c r="AL141" i="3"/>
  <c r="AK141" i="3"/>
  <c r="AJ141" i="3"/>
  <c r="AG141" i="3"/>
  <c r="AD141" i="3"/>
  <c r="AC141" i="3"/>
  <c r="BB140" i="3"/>
  <c r="BA140" i="3"/>
  <c r="AZ140" i="3"/>
  <c r="AY140" i="3"/>
  <c r="AX140" i="3"/>
  <c r="AW140" i="3"/>
  <c r="AN140" i="3"/>
  <c r="AL140" i="3"/>
  <c r="AS140" i="3" s="1"/>
  <c r="AK140" i="3"/>
  <c r="AJ140" i="3"/>
  <c r="AG140" i="3"/>
  <c r="AE140" i="3"/>
  <c r="AD140" i="3"/>
  <c r="AC140" i="3"/>
  <c r="BB139" i="3"/>
  <c r="BA139" i="3"/>
  <c r="AZ139" i="3"/>
  <c r="AY139" i="3"/>
  <c r="AX139" i="3"/>
  <c r="AW139" i="3"/>
  <c r="AN139" i="3"/>
  <c r="AL139" i="3"/>
  <c r="AK139" i="3"/>
  <c r="AJ139" i="3"/>
  <c r="AG139" i="3"/>
  <c r="AD139" i="3"/>
  <c r="AC139" i="3"/>
  <c r="AE139" i="3" s="1"/>
  <c r="BB138" i="3"/>
  <c r="BA138" i="3"/>
  <c r="AZ138" i="3"/>
  <c r="AY138" i="3"/>
  <c r="AX138" i="3"/>
  <c r="AW138" i="3"/>
  <c r="AN138" i="3"/>
  <c r="AL138" i="3"/>
  <c r="AK138" i="3"/>
  <c r="AJ138" i="3"/>
  <c r="AG138" i="3"/>
  <c r="AD138" i="3"/>
  <c r="AC138" i="3"/>
  <c r="BB137" i="3"/>
  <c r="BA137" i="3"/>
  <c r="AZ137" i="3"/>
  <c r="AY137" i="3"/>
  <c r="AX137" i="3"/>
  <c r="AW137" i="3"/>
  <c r="AO137" i="3"/>
  <c r="AL137" i="3"/>
  <c r="AM137" i="3" s="1"/>
  <c r="AK137" i="3"/>
  <c r="AJ137" i="3"/>
  <c r="AH137" i="3"/>
  <c r="AD137" i="3"/>
  <c r="AC137" i="3"/>
  <c r="BB136" i="3"/>
  <c r="BA136" i="3"/>
  <c r="AZ136" i="3"/>
  <c r="AY136" i="3"/>
  <c r="AX136" i="3"/>
  <c r="AW136" i="3"/>
  <c r="AN136" i="3"/>
  <c r="AL136" i="3"/>
  <c r="AK136" i="3"/>
  <c r="AJ136" i="3"/>
  <c r="AG136" i="3"/>
  <c r="AD136" i="3"/>
  <c r="AC136" i="3"/>
  <c r="BB135" i="3"/>
  <c r="BA135" i="3"/>
  <c r="AZ135" i="3"/>
  <c r="AY135" i="3"/>
  <c r="AX135" i="3"/>
  <c r="AW135" i="3"/>
  <c r="AO135" i="3"/>
  <c r="AL135" i="3"/>
  <c r="AK135" i="3"/>
  <c r="AJ135" i="3"/>
  <c r="AH135" i="3"/>
  <c r="AD135" i="3"/>
  <c r="AC135" i="3"/>
  <c r="BB134" i="3"/>
  <c r="BA134" i="3"/>
  <c r="AZ134" i="3"/>
  <c r="AY134" i="3"/>
  <c r="AX134" i="3"/>
  <c r="AW134" i="3"/>
  <c r="AO134" i="3"/>
  <c r="AL134" i="3"/>
  <c r="AK134" i="3"/>
  <c r="AJ134" i="3"/>
  <c r="AH134" i="3"/>
  <c r="AD134" i="3"/>
  <c r="AC134" i="3"/>
  <c r="BB133" i="3"/>
  <c r="BA133" i="3"/>
  <c r="AZ133" i="3"/>
  <c r="AY133" i="3"/>
  <c r="AX133" i="3"/>
  <c r="AW133" i="3"/>
  <c r="AN133" i="3"/>
  <c r="AL133" i="3"/>
  <c r="AK133" i="3"/>
  <c r="AJ133" i="3"/>
  <c r="AG133" i="3"/>
  <c r="AE133" i="3"/>
  <c r="AD133" i="3"/>
  <c r="AC133" i="3"/>
  <c r="BB132" i="3"/>
  <c r="BA132" i="3"/>
  <c r="AZ132" i="3"/>
  <c r="AY132" i="3"/>
  <c r="AX132" i="3"/>
  <c r="AW132" i="3"/>
  <c r="AN132" i="3"/>
  <c r="AL132" i="3"/>
  <c r="AK132" i="3"/>
  <c r="AJ132" i="3"/>
  <c r="AG132" i="3"/>
  <c r="AD132" i="3"/>
  <c r="AC132" i="3"/>
  <c r="AE132" i="3" s="1"/>
  <c r="BB131" i="3"/>
  <c r="BA131" i="3"/>
  <c r="AZ131" i="3"/>
  <c r="AY131" i="3"/>
  <c r="AX131" i="3"/>
  <c r="AW131" i="3"/>
  <c r="AN131" i="3"/>
  <c r="AL131" i="3"/>
  <c r="AK131" i="3"/>
  <c r="AJ131" i="3"/>
  <c r="AG131" i="3"/>
  <c r="AD131" i="3"/>
  <c r="AC131" i="3"/>
  <c r="BB130" i="3"/>
  <c r="BA130" i="3"/>
  <c r="AZ130" i="3"/>
  <c r="AY130" i="3"/>
  <c r="AX130" i="3"/>
  <c r="AW130" i="3"/>
  <c r="AN130" i="3"/>
  <c r="AL130" i="3"/>
  <c r="AK130" i="3"/>
  <c r="AJ130" i="3"/>
  <c r="AG130" i="3"/>
  <c r="AD130" i="3"/>
  <c r="AC130" i="3"/>
  <c r="BB129" i="3"/>
  <c r="BA129" i="3"/>
  <c r="AZ129" i="3"/>
  <c r="AY129" i="3"/>
  <c r="AX129" i="3"/>
  <c r="AW129" i="3"/>
  <c r="AN129" i="3"/>
  <c r="AL129" i="3"/>
  <c r="AK129" i="3"/>
  <c r="AJ129" i="3"/>
  <c r="AG129" i="3"/>
  <c r="AD129" i="3"/>
  <c r="AC129" i="3"/>
  <c r="AE129" i="3" s="1"/>
  <c r="BB128" i="3"/>
  <c r="BA128" i="3"/>
  <c r="AZ128" i="3"/>
  <c r="AY128" i="3"/>
  <c r="AX128" i="3"/>
  <c r="AW128" i="3"/>
  <c r="AN128" i="3"/>
  <c r="AL128" i="3"/>
  <c r="AK128" i="3"/>
  <c r="AJ128" i="3"/>
  <c r="AG128" i="3"/>
  <c r="AD128" i="3"/>
  <c r="AC128" i="3"/>
  <c r="BB127" i="3"/>
  <c r="BA127" i="3"/>
  <c r="AZ127" i="3"/>
  <c r="AY127" i="3"/>
  <c r="AX127" i="3"/>
  <c r="AW127" i="3"/>
  <c r="AO127" i="3"/>
  <c r="AL127" i="3"/>
  <c r="AM127" i="3" s="1"/>
  <c r="AK127" i="3"/>
  <c r="AJ127" i="3"/>
  <c r="AH127" i="3"/>
  <c r="AE127" i="3"/>
  <c r="AD127" i="3"/>
  <c r="AC127" i="3"/>
  <c r="AN127" i="3" s="1"/>
  <c r="BB126" i="3"/>
  <c r="BA126" i="3"/>
  <c r="AZ126" i="3"/>
  <c r="AY126" i="3"/>
  <c r="AX126" i="3"/>
  <c r="AX82" i="3" s="1"/>
  <c r="AW126" i="3"/>
  <c r="AN126" i="3"/>
  <c r="AL126" i="3"/>
  <c r="AK126" i="3"/>
  <c r="AK82" i="3" s="1"/>
  <c r="AJ126" i="3"/>
  <c r="AG126" i="3"/>
  <c r="AD126" i="3"/>
  <c r="AC126" i="3"/>
  <c r="AE126" i="3" s="1"/>
  <c r="BB125" i="3"/>
  <c r="BA125" i="3"/>
  <c r="AZ125" i="3"/>
  <c r="AY125" i="3"/>
  <c r="AX125" i="3"/>
  <c r="AW125" i="3"/>
  <c r="AO125" i="3"/>
  <c r="AN125" i="3"/>
  <c r="AL125" i="3"/>
  <c r="AK125" i="3"/>
  <c r="AJ125" i="3"/>
  <c r="AN29" i="3" s="1"/>
  <c r="AH125" i="3"/>
  <c r="AD125" i="3"/>
  <c r="AC125" i="3"/>
  <c r="AE125" i="3" s="1"/>
  <c r="BB124" i="3"/>
  <c r="BA124" i="3"/>
  <c r="AZ124" i="3"/>
  <c r="AY124" i="3"/>
  <c r="AX124" i="3"/>
  <c r="AW124" i="3"/>
  <c r="AN124" i="3"/>
  <c r="AL124" i="3"/>
  <c r="AK124" i="3"/>
  <c r="AJ124" i="3"/>
  <c r="AG124" i="3"/>
  <c r="AD124" i="3"/>
  <c r="AC124" i="3"/>
  <c r="BB123" i="3"/>
  <c r="BA123" i="3"/>
  <c r="AZ123" i="3"/>
  <c r="AY123" i="3"/>
  <c r="AX123" i="3"/>
  <c r="AW123" i="3"/>
  <c r="AO123" i="3"/>
  <c r="AL123" i="3"/>
  <c r="AM123" i="3" s="1"/>
  <c r="AK123" i="3"/>
  <c r="AJ123" i="3"/>
  <c r="AH123" i="3"/>
  <c r="AD123" i="3"/>
  <c r="AC123" i="3"/>
  <c r="BB122" i="3"/>
  <c r="BA122" i="3"/>
  <c r="AZ122" i="3"/>
  <c r="AY122" i="3"/>
  <c r="AX122" i="3"/>
  <c r="AW122" i="3"/>
  <c r="AN122" i="3"/>
  <c r="AL122" i="3"/>
  <c r="AS122" i="3" s="1"/>
  <c r="AK122" i="3"/>
  <c r="AJ122" i="3"/>
  <c r="AG122" i="3"/>
  <c r="AE122" i="3"/>
  <c r="AD122" i="3"/>
  <c r="AC122" i="3"/>
  <c r="BB121" i="3"/>
  <c r="BA121" i="3"/>
  <c r="AZ121" i="3"/>
  <c r="AY121" i="3"/>
  <c r="AX121" i="3"/>
  <c r="AX28" i="3" s="1"/>
  <c r="AW121" i="3"/>
  <c r="AN121" i="3"/>
  <c r="AL121" i="3"/>
  <c r="AK121" i="3"/>
  <c r="AJ121" i="3"/>
  <c r="AG121" i="3"/>
  <c r="AD121" i="3"/>
  <c r="AC121" i="3"/>
  <c r="AE121" i="3" s="1"/>
  <c r="BB120" i="3"/>
  <c r="BA120" i="3"/>
  <c r="AZ120" i="3"/>
  <c r="AY120" i="3"/>
  <c r="AX120" i="3"/>
  <c r="AW120" i="3"/>
  <c r="AN120" i="3"/>
  <c r="AL120" i="3"/>
  <c r="AK120" i="3"/>
  <c r="AJ120" i="3"/>
  <c r="AG120" i="3"/>
  <c r="AD120" i="3"/>
  <c r="AC120" i="3"/>
  <c r="BB119" i="3"/>
  <c r="BA119" i="3"/>
  <c r="AZ119" i="3"/>
  <c r="AY119" i="3"/>
  <c r="AX119" i="3"/>
  <c r="AW119" i="3"/>
  <c r="AN119" i="3"/>
  <c r="AL119" i="3"/>
  <c r="AK119" i="3"/>
  <c r="AJ119" i="3"/>
  <c r="AG119" i="3"/>
  <c r="AD119" i="3"/>
  <c r="AC119" i="3"/>
  <c r="BB118" i="3"/>
  <c r="BA118" i="3"/>
  <c r="AZ118" i="3"/>
  <c r="AY118" i="3"/>
  <c r="AX118" i="3"/>
  <c r="AW118" i="3"/>
  <c r="AO118" i="3"/>
  <c r="AL118" i="3"/>
  <c r="AK118" i="3"/>
  <c r="AJ118" i="3"/>
  <c r="AH118" i="3"/>
  <c r="AD118" i="3"/>
  <c r="AC118" i="3"/>
  <c r="BB117" i="3"/>
  <c r="BB27" i="3" s="1"/>
  <c r="BA117" i="3"/>
  <c r="AZ117" i="3"/>
  <c r="AY117" i="3"/>
  <c r="AX117" i="3"/>
  <c r="AW117" i="3"/>
  <c r="AO117" i="3"/>
  <c r="AL117" i="3"/>
  <c r="AK117" i="3"/>
  <c r="AJ117" i="3"/>
  <c r="AH117" i="3"/>
  <c r="AD117" i="3"/>
  <c r="AC117" i="3"/>
  <c r="AC27" i="3" s="1"/>
  <c r="AQ27" i="3" s="1"/>
  <c r="BB116" i="3"/>
  <c r="BA116" i="3"/>
  <c r="AZ116" i="3"/>
  <c r="AY116" i="3"/>
  <c r="AX116" i="3"/>
  <c r="AW116" i="3"/>
  <c r="AO116" i="3"/>
  <c r="AL116" i="3"/>
  <c r="AK116" i="3"/>
  <c r="AJ116" i="3"/>
  <c r="AH116" i="3"/>
  <c r="AE116" i="3"/>
  <c r="AD116" i="3"/>
  <c r="AC116" i="3"/>
  <c r="BB115" i="3"/>
  <c r="BA115" i="3"/>
  <c r="AZ115" i="3"/>
  <c r="AY115" i="3"/>
  <c r="AX115" i="3"/>
  <c r="AW115" i="3"/>
  <c r="AO115" i="3"/>
  <c r="AL115" i="3"/>
  <c r="AK115" i="3"/>
  <c r="AJ115" i="3"/>
  <c r="AH115" i="3"/>
  <c r="AD115" i="3"/>
  <c r="AC115" i="3"/>
  <c r="AE115" i="3" s="1"/>
  <c r="BB114" i="3"/>
  <c r="BA114" i="3"/>
  <c r="AZ114" i="3"/>
  <c r="AZ27" i="3" s="1"/>
  <c r="AY114" i="3"/>
  <c r="AX114" i="3"/>
  <c r="AW114" i="3"/>
  <c r="AO114" i="3"/>
  <c r="AL114" i="3"/>
  <c r="AS114" i="3" s="1"/>
  <c r="AK114" i="3"/>
  <c r="AJ114" i="3"/>
  <c r="AH114" i="3"/>
  <c r="AD114" i="3"/>
  <c r="AC114" i="3"/>
  <c r="AE114" i="3" s="1"/>
  <c r="BB113" i="3"/>
  <c r="BA113" i="3"/>
  <c r="AZ113" i="3"/>
  <c r="AY113" i="3"/>
  <c r="AX113" i="3"/>
  <c r="AW113" i="3"/>
  <c r="AN113" i="3"/>
  <c r="AL113" i="3"/>
  <c r="AK113" i="3"/>
  <c r="AJ113" i="3"/>
  <c r="AG113" i="3"/>
  <c r="AE113" i="3"/>
  <c r="AD113" i="3"/>
  <c r="AC113" i="3"/>
  <c r="AH27" i="3" s="1"/>
  <c r="BB112" i="3"/>
  <c r="BA112" i="3"/>
  <c r="AZ112" i="3"/>
  <c r="AY112" i="3"/>
  <c r="AX112" i="3"/>
  <c r="AW112" i="3"/>
  <c r="AO112" i="3"/>
  <c r="AN112" i="3"/>
  <c r="AL112" i="3"/>
  <c r="AS112" i="3" s="1"/>
  <c r="AK112" i="3"/>
  <c r="AR112" i="3" s="1"/>
  <c r="AJ112" i="3"/>
  <c r="AQ112" i="3" s="1"/>
  <c r="AH112" i="3"/>
  <c r="AG112" i="3"/>
  <c r="AD112" i="3"/>
  <c r="AE112" i="3" s="1"/>
  <c r="AC112" i="3"/>
  <c r="BB111" i="3"/>
  <c r="BA111" i="3"/>
  <c r="AZ111" i="3"/>
  <c r="AY111" i="3"/>
  <c r="AX111" i="3"/>
  <c r="AW111" i="3"/>
  <c r="AO111" i="3"/>
  <c r="AN111" i="3"/>
  <c r="AL111" i="3"/>
  <c r="AM111" i="3" s="1"/>
  <c r="AK111" i="3"/>
  <c r="AJ111" i="3"/>
  <c r="AH111" i="3"/>
  <c r="AG111" i="3"/>
  <c r="AD111" i="3"/>
  <c r="AC111" i="3"/>
  <c r="AQ111" i="3" s="1"/>
  <c r="BB110" i="3"/>
  <c r="BA110" i="3"/>
  <c r="AZ110" i="3"/>
  <c r="AY110" i="3"/>
  <c r="AX110" i="3"/>
  <c r="AW110" i="3"/>
  <c r="AO110" i="3"/>
  <c r="AN110" i="3"/>
  <c r="AL110" i="3"/>
  <c r="AK110" i="3"/>
  <c r="AJ110" i="3"/>
  <c r="AH110" i="3"/>
  <c r="AG110" i="3"/>
  <c r="AD110" i="3"/>
  <c r="AC110" i="3"/>
  <c r="BB109" i="3"/>
  <c r="BA109" i="3"/>
  <c r="AZ109" i="3"/>
  <c r="AY109" i="3"/>
  <c r="AX109" i="3"/>
  <c r="AW109" i="3"/>
  <c r="AQ109" i="3"/>
  <c r="AO109" i="3"/>
  <c r="AN109" i="3"/>
  <c r="AL109" i="3"/>
  <c r="AK109" i="3"/>
  <c r="AJ109" i="3"/>
  <c r="AH109" i="3"/>
  <c r="AG109" i="3"/>
  <c r="AE109" i="3"/>
  <c r="AD109" i="3"/>
  <c r="AC109" i="3"/>
  <c r="BB108" i="3"/>
  <c r="BA108" i="3"/>
  <c r="AZ108" i="3"/>
  <c r="AY108" i="3"/>
  <c r="AX108" i="3"/>
  <c r="AW108" i="3"/>
  <c r="AO108" i="3"/>
  <c r="AN108" i="3"/>
  <c r="AL108" i="3"/>
  <c r="AS108" i="3" s="1"/>
  <c r="AK108" i="3"/>
  <c r="AR108" i="3" s="1"/>
  <c r="AJ108" i="3"/>
  <c r="AQ108" i="3" s="1"/>
  <c r="AH108" i="3"/>
  <c r="AG108" i="3"/>
  <c r="AD108" i="3"/>
  <c r="AE108" i="3" s="1"/>
  <c r="AC108" i="3"/>
  <c r="BB107" i="3"/>
  <c r="BA107" i="3"/>
  <c r="AZ107" i="3"/>
  <c r="AY107" i="3"/>
  <c r="AX107" i="3"/>
  <c r="AW107" i="3"/>
  <c r="AO107" i="3"/>
  <c r="AN107" i="3"/>
  <c r="AL107" i="3"/>
  <c r="AM107" i="3" s="1"/>
  <c r="AK107" i="3"/>
  <c r="AJ107" i="3"/>
  <c r="AH107" i="3"/>
  <c r="AG107" i="3"/>
  <c r="AD107" i="3"/>
  <c r="AC107" i="3"/>
  <c r="AQ107" i="3" s="1"/>
  <c r="BB106" i="3"/>
  <c r="BA106" i="3"/>
  <c r="AZ106" i="3"/>
  <c r="AY106" i="3"/>
  <c r="AX106" i="3"/>
  <c r="AW106" i="3"/>
  <c r="AO106" i="3"/>
  <c r="AN106" i="3"/>
  <c r="AL106" i="3"/>
  <c r="AK106" i="3"/>
  <c r="AJ106" i="3"/>
  <c r="AH106" i="3"/>
  <c r="AG106" i="3"/>
  <c r="AD106" i="3"/>
  <c r="AC106" i="3"/>
  <c r="BB105" i="3"/>
  <c r="BA105" i="3"/>
  <c r="AZ105" i="3"/>
  <c r="AY105" i="3"/>
  <c r="AX105" i="3"/>
  <c r="AW105" i="3"/>
  <c r="AQ105" i="3"/>
  <c r="AO105" i="3"/>
  <c r="AN105" i="3"/>
  <c r="AL105" i="3"/>
  <c r="AK105" i="3"/>
  <c r="AJ105" i="3"/>
  <c r="AH105" i="3"/>
  <c r="AG105" i="3"/>
  <c r="AE105" i="3"/>
  <c r="AD105" i="3"/>
  <c r="AC105" i="3"/>
  <c r="BB104" i="3"/>
  <c r="BA104" i="3"/>
  <c r="AZ104" i="3"/>
  <c r="AY104" i="3"/>
  <c r="AX104" i="3"/>
  <c r="AW104" i="3"/>
  <c r="AO104" i="3"/>
  <c r="AN104" i="3"/>
  <c r="AL104" i="3"/>
  <c r="AS104" i="3" s="1"/>
  <c r="AK104" i="3"/>
  <c r="AR104" i="3" s="1"/>
  <c r="AJ104" i="3"/>
  <c r="AQ104" i="3" s="1"/>
  <c r="AH104" i="3"/>
  <c r="AG104" i="3"/>
  <c r="AD104" i="3"/>
  <c r="AE104" i="3" s="1"/>
  <c r="AC104" i="3"/>
  <c r="BB103" i="3"/>
  <c r="BA103" i="3"/>
  <c r="AZ103" i="3"/>
  <c r="AY103" i="3"/>
  <c r="AX103" i="3"/>
  <c r="AW103" i="3"/>
  <c r="AO103" i="3"/>
  <c r="AN103" i="3"/>
  <c r="AL103" i="3"/>
  <c r="AM103" i="3" s="1"/>
  <c r="AK103" i="3"/>
  <c r="AJ103" i="3"/>
  <c r="AH103" i="3"/>
  <c r="AG103" i="3"/>
  <c r="AD103" i="3"/>
  <c r="AC103" i="3"/>
  <c r="AQ103" i="3" s="1"/>
  <c r="BB102" i="3"/>
  <c r="BA102" i="3"/>
  <c r="AZ102" i="3"/>
  <c r="AY102" i="3"/>
  <c r="AX102" i="3"/>
  <c r="AW102" i="3"/>
  <c r="AO102" i="3"/>
  <c r="AN102" i="3"/>
  <c r="AL102" i="3"/>
  <c r="AK102" i="3"/>
  <c r="AJ102" i="3"/>
  <c r="AH102" i="3"/>
  <c r="AG102" i="3"/>
  <c r="AD102" i="3"/>
  <c r="AC102" i="3"/>
  <c r="BB101" i="3"/>
  <c r="BA101" i="3"/>
  <c r="AZ101" i="3"/>
  <c r="AY101" i="3"/>
  <c r="AX101" i="3"/>
  <c r="AW101" i="3"/>
  <c r="AQ101" i="3"/>
  <c r="AO101" i="3"/>
  <c r="AN101" i="3"/>
  <c r="AL101" i="3"/>
  <c r="AK101" i="3"/>
  <c r="AJ101" i="3"/>
  <c r="AH101" i="3"/>
  <c r="AG101" i="3"/>
  <c r="AE101" i="3"/>
  <c r="AD101" i="3"/>
  <c r="AC101" i="3"/>
  <c r="BB100" i="3"/>
  <c r="BA100" i="3"/>
  <c r="AZ100" i="3"/>
  <c r="AY100" i="3"/>
  <c r="AX100" i="3"/>
  <c r="AW100" i="3"/>
  <c r="AO100" i="3"/>
  <c r="AN100" i="3"/>
  <c r="AL100" i="3"/>
  <c r="AS100" i="3" s="1"/>
  <c r="AK100" i="3"/>
  <c r="AR100" i="3" s="1"/>
  <c r="AJ100" i="3"/>
  <c r="AQ100" i="3" s="1"/>
  <c r="AH100" i="3"/>
  <c r="AG100" i="3"/>
  <c r="AD100" i="3"/>
  <c r="AE100" i="3" s="1"/>
  <c r="AC100" i="3"/>
  <c r="BB99" i="3"/>
  <c r="BA99" i="3"/>
  <c r="AZ99" i="3"/>
  <c r="AY99" i="3"/>
  <c r="AX99" i="3"/>
  <c r="AW99" i="3"/>
  <c r="AO99" i="3"/>
  <c r="AN99" i="3"/>
  <c r="AL99" i="3"/>
  <c r="AM99" i="3" s="1"/>
  <c r="AK99" i="3"/>
  <c r="AJ99" i="3"/>
  <c r="AH99" i="3"/>
  <c r="AG99" i="3"/>
  <c r="AD99" i="3"/>
  <c r="AC99" i="3"/>
  <c r="AQ99" i="3" s="1"/>
  <c r="BB98" i="3"/>
  <c r="BA98" i="3"/>
  <c r="AZ98" i="3"/>
  <c r="AY98" i="3"/>
  <c r="AX98" i="3"/>
  <c r="AW98" i="3"/>
  <c r="AO98" i="3"/>
  <c r="AN98" i="3"/>
  <c r="AL98" i="3"/>
  <c r="AK98" i="3"/>
  <c r="AJ98" i="3"/>
  <c r="AH98" i="3"/>
  <c r="AG98" i="3"/>
  <c r="AD98" i="3"/>
  <c r="AC98" i="3"/>
  <c r="BB97" i="3"/>
  <c r="BA97" i="3"/>
  <c r="AZ97" i="3"/>
  <c r="AY97" i="3"/>
  <c r="AX97" i="3"/>
  <c r="AW97" i="3"/>
  <c r="AQ97" i="3"/>
  <c r="AO97" i="3"/>
  <c r="AN97" i="3"/>
  <c r="AL97" i="3"/>
  <c r="AK97" i="3"/>
  <c r="AJ97" i="3"/>
  <c r="AH97" i="3"/>
  <c r="AG97" i="3"/>
  <c r="AE97" i="3"/>
  <c r="AD97" i="3"/>
  <c r="AC97" i="3"/>
  <c r="BB96" i="3"/>
  <c r="BA96" i="3"/>
  <c r="AZ96" i="3"/>
  <c r="AY96" i="3"/>
  <c r="AX96" i="3"/>
  <c r="AW96" i="3"/>
  <c r="AO96" i="3"/>
  <c r="AN96" i="3"/>
  <c r="AL96" i="3"/>
  <c r="AS96" i="3" s="1"/>
  <c r="AK96" i="3"/>
  <c r="AR96" i="3" s="1"/>
  <c r="AJ96" i="3"/>
  <c r="AQ96" i="3" s="1"/>
  <c r="AH96" i="3"/>
  <c r="AG96" i="3"/>
  <c r="AD96" i="3"/>
  <c r="AE96" i="3" s="1"/>
  <c r="AC96" i="3"/>
  <c r="BB95" i="3"/>
  <c r="BA95" i="3"/>
  <c r="AZ95" i="3"/>
  <c r="AY95" i="3"/>
  <c r="AX95" i="3"/>
  <c r="AW95" i="3"/>
  <c r="AO95" i="3"/>
  <c r="AN95" i="3"/>
  <c r="AL95" i="3"/>
  <c r="AM95" i="3" s="1"/>
  <c r="AK95" i="3"/>
  <c r="AJ95" i="3"/>
  <c r="AH95" i="3"/>
  <c r="AG95" i="3"/>
  <c r="AD95" i="3"/>
  <c r="AC95" i="3"/>
  <c r="AQ95" i="3" s="1"/>
  <c r="BB94" i="3"/>
  <c r="BA94" i="3"/>
  <c r="AZ94" i="3"/>
  <c r="AY94" i="3"/>
  <c r="AX94" i="3"/>
  <c r="AW94" i="3"/>
  <c r="AO94" i="3"/>
  <c r="AN94" i="3"/>
  <c r="AL94" i="3"/>
  <c r="AK94" i="3"/>
  <c r="AJ94" i="3"/>
  <c r="AH94" i="3"/>
  <c r="AG94" i="3"/>
  <c r="AD94" i="3"/>
  <c r="AC94" i="3"/>
  <c r="BB93" i="3"/>
  <c r="BA93" i="3"/>
  <c r="AZ93" i="3"/>
  <c r="AY93" i="3"/>
  <c r="AX93" i="3"/>
  <c r="AW93" i="3"/>
  <c r="AQ93" i="3"/>
  <c r="AO93" i="3"/>
  <c r="AN93" i="3"/>
  <c r="AL93" i="3"/>
  <c r="AK93" i="3"/>
  <c r="AJ93" i="3"/>
  <c r="AH93" i="3"/>
  <c r="AG93" i="3"/>
  <c r="AE93" i="3"/>
  <c r="AD93" i="3"/>
  <c r="AC93" i="3"/>
  <c r="BB92" i="3"/>
  <c r="BA92" i="3"/>
  <c r="AZ92" i="3"/>
  <c r="AY92" i="3"/>
  <c r="AX92" i="3"/>
  <c r="AW92" i="3"/>
  <c r="AO92" i="3"/>
  <c r="AN92" i="3"/>
  <c r="AL92" i="3"/>
  <c r="AS92" i="3" s="1"/>
  <c r="AK92" i="3"/>
  <c r="AR92" i="3" s="1"/>
  <c r="AJ92" i="3"/>
  <c r="AQ92" i="3" s="1"/>
  <c r="AH92" i="3"/>
  <c r="AG92" i="3"/>
  <c r="AD92" i="3"/>
  <c r="AE92" i="3" s="1"/>
  <c r="AC92" i="3"/>
  <c r="BB91" i="3"/>
  <c r="BA91" i="3"/>
  <c r="AZ91" i="3"/>
  <c r="AY91" i="3"/>
  <c r="AX91" i="3"/>
  <c r="AW91" i="3"/>
  <c r="AO91" i="3"/>
  <c r="AN91" i="3"/>
  <c r="AL91" i="3"/>
  <c r="AM91" i="3" s="1"/>
  <c r="AK91" i="3"/>
  <c r="AJ91" i="3"/>
  <c r="AH91" i="3"/>
  <c r="AG91" i="3"/>
  <c r="AD91" i="3"/>
  <c r="AC91" i="3"/>
  <c r="AQ91" i="3" s="1"/>
  <c r="BB90" i="3"/>
  <c r="BA90" i="3"/>
  <c r="AZ90" i="3"/>
  <c r="AY90" i="3"/>
  <c r="AX90" i="3"/>
  <c r="AW90" i="3"/>
  <c r="AO90" i="3"/>
  <c r="AN90" i="3"/>
  <c r="AL90" i="3"/>
  <c r="AK90" i="3"/>
  <c r="AJ90" i="3"/>
  <c r="AH90" i="3"/>
  <c r="AG90" i="3"/>
  <c r="AD90" i="3"/>
  <c r="AC90" i="3"/>
  <c r="BB89" i="3"/>
  <c r="BA89" i="3"/>
  <c r="AZ89" i="3"/>
  <c r="AY89" i="3"/>
  <c r="AX89" i="3"/>
  <c r="AW89" i="3"/>
  <c r="AQ89" i="3"/>
  <c r="AO89" i="3"/>
  <c r="AN89" i="3"/>
  <c r="AL89" i="3"/>
  <c r="AK89" i="3"/>
  <c r="AJ89" i="3"/>
  <c r="AH89" i="3"/>
  <c r="AG89" i="3"/>
  <c r="AE89" i="3"/>
  <c r="AD89" i="3"/>
  <c r="AC89" i="3"/>
  <c r="BB88" i="3"/>
  <c r="BA88" i="3"/>
  <c r="AZ88" i="3"/>
  <c r="AY88" i="3"/>
  <c r="AX88" i="3"/>
  <c r="AW88" i="3"/>
  <c r="AO88" i="3"/>
  <c r="AN88" i="3"/>
  <c r="AL88" i="3"/>
  <c r="AS88" i="3" s="1"/>
  <c r="AK88" i="3"/>
  <c r="AR88" i="3" s="1"/>
  <c r="AJ88" i="3"/>
  <c r="AQ88" i="3" s="1"/>
  <c r="AH88" i="3"/>
  <c r="AG88" i="3"/>
  <c r="AD88" i="3"/>
  <c r="AE88" i="3" s="1"/>
  <c r="AC88" i="3"/>
  <c r="BB87" i="3"/>
  <c r="BA87" i="3"/>
  <c r="AZ87" i="3"/>
  <c r="AY87" i="3"/>
  <c r="AX87" i="3"/>
  <c r="AW87" i="3"/>
  <c r="AO87" i="3"/>
  <c r="AN87" i="3"/>
  <c r="AL87" i="3"/>
  <c r="AM87" i="3" s="1"/>
  <c r="AK87" i="3"/>
  <c r="AJ87" i="3"/>
  <c r="AH87" i="3"/>
  <c r="AG87" i="3"/>
  <c r="AD87" i="3"/>
  <c r="AC87" i="3"/>
  <c r="AQ87" i="3" s="1"/>
  <c r="BB86" i="3"/>
  <c r="BA86" i="3"/>
  <c r="AZ86" i="3"/>
  <c r="AY86" i="3"/>
  <c r="AX86" i="3"/>
  <c r="AW86" i="3"/>
  <c r="AO86" i="3"/>
  <c r="AN86" i="3"/>
  <c r="AL86" i="3"/>
  <c r="AK86" i="3"/>
  <c r="AJ86" i="3"/>
  <c r="AH86" i="3"/>
  <c r="AG86" i="3"/>
  <c r="AD86" i="3"/>
  <c r="AC86" i="3"/>
  <c r="BB85" i="3"/>
  <c r="BA85" i="3"/>
  <c r="AZ85" i="3"/>
  <c r="AY85" i="3"/>
  <c r="AX85" i="3"/>
  <c r="AW85" i="3"/>
  <c r="AN85" i="3"/>
  <c r="AL85" i="3"/>
  <c r="AK85" i="3"/>
  <c r="AJ85" i="3"/>
  <c r="AH85" i="3"/>
  <c r="AG85" i="3"/>
  <c r="AD85" i="3"/>
  <c r="AC85" i="3"/>
  <c r="AE85" i="3" s="1"/>
  <c r="BB84" i="3"/>
  <c r="AZ84" i="3"/>
  <c r="AX84" i="3"/>
  <c r="AO84" i="3"/>
  <c r="AN84" i="3"/>
  <c r="AL84" i="3"/>
  <c r="AK84" i="3"/>
  <c r="AJ84" i="3"/>
  <c r="AH84" i="3"/>
  <c r="AG84" i="3"/>
  <c r="AD84" i="3"/>
  <c r="AS84" i="3" s="1"/>
  <c r="BB83" i="3"/>
  <c r="AZ83" i="3"/>
  <c r="AX83" i="3"/>
  <c r="AO83" i="3"/>
  <c r="AN83" i="3"/>
  <c r="AL83" i="3"/>
  <c r="AK83" i="3"/>
  <c r="AJ83" i="3"/>
  <c r="AH83" i="3"/>
  <c r="AG83" i="3"/>
  <c r="AD83" i="3"/>
  <c r="AS83" i="3" s="1"/>
  <c r="BB82" i="3"/>
  <c r="AZ82" i="3"/>
  <c r="AS82" i="3"/>
  <c r="AN82" i="3"/>
  <c r="AL82" i="3"/>
  <c r="AH82" i="3"/>
  <c r="AG82" i="3"/>
  <c r="AD82" i="3"/>
  <c r="AC82" i="3"/>
  <c r="BB81" i="3"/>
  <c r="BA81" i="3"/>
  <c r="AZ81" i="3"/>
  <c r="AY81" i="3"/>
  <c r="AX81" i="3"/>
  <c r="AW81" i="3"/>
  <c r="AQ81" i="3"/>
  <c r="AO81" i="3"/>
  <c r="AN81" i="3"/>
  <c r="AL81" i="3"/>
  <c r="AM81" i="3" s="1"/>
  <c r="AK81" i="3"/>
  <c r="AJ81" i="3"/>
  <c r="AH81" i="3"/>
  <c r="AG81" i="3"/>
  <c r="AE81" i="3"/>
  <c r="AD81" i="3"/>
  <c r="AC81" i="3"/>
  <c r="BB80" i="3"/>
  <c r="BA80" i="3"/>
  <c r="AZ80" i="3"/>
  <c r="AY80" i="3"/>
  <c r="AX80" i="3"/>
  <c r="AW80" i="3"/>
  <c r="AO80" i="3"/>
  <c r="AN80" i="3"/>
  <c r="AL80" i="3"/>
  <c r="AS80" i="3" s="1"/>
  <c r="AK80" i="3"/>
  <c r="AJ80" i="3"/>
  <c r="AH80" i="3"/>
  <c r="AG80" i="3"/>
  <c r="AD80" i="3"/>
  <c r="AC80" i="3"/>
  <c r="BB79" i="3"/>
  <c r="BA79" i="3"/>
  <c r="AZ79" i="3"/>
  <c r="AY79" i="3"/>
  <c r="AX79" i="3"/>
  <c r="AW79" i="3"/>
  <c r="AO79" i="3"/>
  <c r="AN79" i="3"/>
  <c r="AL79" i="3"/>
  <c r="AM79" i="3" s="1"/>
  <c r="AK79" i="3"/>
  <c r="AJ79" i="3"/>
  <c r="AH79" i="3"/>
  <c r="AG79" i="3"/>
  <c r="AD79" i="3"/>
  <c r="AC79" i="3"/>
  <c r="AQ79" i="3" s="1"/>
  <c r="BB78" i="3"/>
  <c r="BA78" i="3"/>
  <c r="AZ78" i="3"/>
  <c r="AY78" i="3"/>
  <c r="AX78" i="3"/>
  <c r="AW78" i="3"/>
  <c r="AO78" i="3"/>
  <c r="AN78" i="3"/>
  <c r="AL78" i="3"/>
  <c r="AK78" i="3"/>
  <c r="AJ78" i="3"/>
  <c r="AH78" i="3"/>
  <c r="AG78" i="3"/>
  <c r="AD78" i="3"/>
  <c r="AC78" i="3"/>
  <c r="BB77" i="3"/>
  <c r="BA77" i="3"/>
  <c r="AZ77" i="3"/>
  <c r="AY77" i="3"/>
  <c r="AX77" i="3"/>
  <c r="AW77" i="3"/>
  <c r="AO77" i="3"/>
  <c r="AN77" i="3"/>
  <c r="AL77" i="3"/>
  <c r="AK77" i="3"/>
  <c r="AJ77" i="3"/>
  <c r="AH77" i="3"/>
  <c r="AG77" i="3"/>
  <c r="AD77" i="3"/>
  <c r="AC77" i="3"/>
  <c r="AE77" i="3" s="1"/>
  <c r="BB76" i="3"/>
  <c r="BA76" i="3"/>
  <c r="AZ76" i="3"/>
  <c r="AY76" i="3"/>
  <c r="AX76" i="3"/>
  <c r="AW76" i="3"/>
  <c r="AO76" i="3"/>
  <c r="AN76" i="3"/>
  <c r="AL76" i="3"/>
  <c r="AK76" i="3"/>
  <c r="AJ76" i="3"/>
  <c r="AH76" i="3"/>
  <c r="AG76" i="3"/>
  <c r="AD76" i="3"/>
  <c r="AC76" i="3"/>
  <c r="BB75" i="3"/>
  <c r="BA75" i="3"/>
  <c r="AZ75" i="3"/>
  <c r="AY75" i="3"/>
  <c r="AX75" i="3"/>
  <c r="AW75" i="3"/>
  <c r="AO75" i="3"/>
  <c r="AN75" i="3"/>
  <c r="AL75" i="3"/>
  <c r="AM75" i="3" s="1"/>
  <c r="AK75" i="3"/>
  <c r="AJ75" i="3"/>
  <c r="AH75" i="3"/>
  <c r="AG75" i="3"/>
  <c r="AD75" i="3"/>
  <c r="AC75" i="3"/>
  <c r="AQ75" i="3" s="1"/>
  <c r="BB74" i="3"/>
  <c r="BA74" i="3"/>
  <c r="AZ74" i="3"/>
  <c r="AY74" i="3"/>
  <c r="AX74" i="3"/>
  <c r="AW74" i="3"/>
  <c r="AO74" i="3"/>
  <c r="AN74" i="3"/>
  <c r="AL74" i="3"/>
  <c r="AS74" i="3" s="1"/>
  <c r="AK74" i="3"/>
  <c r="AJ74" i="3"/>
  <c r="AH74" i="3"/>
  <c r="AG74" i="3"/>
  <c r="AD74" i="3"/>
  <c r="AC74" i="3"/>
  <c r="BB73" i="3"/>
  <c r="BA73" i="3"/>
  <c r="AZ73" i="3"/>
  <c r="AY73" i="3"/>
  <c r="AX73" i="3"/>
  <c r="AW73" i="3"/>
  <c r="AQ73" i="3"/>
  <c r="AO73" i="3"/>
  <c r="AN73" i="3"/>
  <c r="AL73" i="3"/>
  <c r="AM73" i="3" s="1"/>
  <c r="AK73" i="3"/>
  <c r="AJ73" i="3"/>
  <c r="AH73" i="3"/>
  <c r="AG73" i="3"/>
  <c r="AE73" i="3"/>
  <c r="AD73" i="3"/>
  <c r="AC73" i="3"/>
  <c r="BB72" i="3"/>
  <c r="BA72" i="3"/>
  <c r="AZ72" i="3"/>
  <c r="AY72" i="3"/>
  <c r="AX72" i="3"/>
  <c r="AW72" i="3"/>
  <c r="AO72" i="3"/>
  <c r="AN72" i="3"/>
  <c r="AL72" i="3"/>
  <c r="AS72" i="3" s="1"/>
  <c r="AK72" i="3"/>
  <c r="AJ72" i="3"/>
  <c r="AH72" i="3"/>
  <c r="AG72" i="3"/>
  <c r="AD72" i="3"/>
  <c r="AC72" i="3"/>
  <c r="BB71" i="3"/>
  <c r="BA71" i="3"/>
  <c r="AZ71" i="3"/>
  <c r="AY71" i="3"/>
  <c r="AX71" i="3"/>
  <c r="AW71" i="3"/>
  <c r="AO71" i="3"/>
  <c r="AN71" i="3"/>
  <c r="AL71" i="3"/>
  <c r="AM71" i="3" s="1"/>
  <c r="AK71" i="3"/>
  <c r="AJ71" i="3"/>
  <c r="AH71" i="3"/>
  <c r="AG71" i="3"/>
  <c r="AD71" i="3"/>
  <c r="AC71" i="3"/>
  <c r="AQ71" i="3" s="1"/>
  <c r="BB70" i="3"/>
  <c r="BA70" i="3"/>
  <c r="AZ70" i="3"/>
  <c r="AY70" i="3"/>
  <c r="AX70" i="3"/>
  <c r="AW70" i="3"/>
  <c r="AO70" i="3"/>
  <c r="AN70" i="3"/>
  <c r="AL70" i="3"/>
  <c r="AK70" i="3"/>
  <c r="AJ70" i="3"/>
  <c r="AH70" i="3"/>
  <c r="AG70" i="3"/>
  <c r="AD70" i="3"/>
  <c r="AC70" i="3"/>
  <c r="BB69" i="3"/>
  <c r="BA69" i="3"/>
  <c r="AZ69" i="3"/>
  <c r="AY69" i="3"/>
  <c r="AX69" i="3"/>
  <c r="AW69" i="3"/>
  <c r="AO69" i="3"/>
  <c r="AN69" i="3"/>
  <c r="AL69" i="3"/>
  <c r="AK69" i="3"/>
  <c r="AJ69" i="3"/>
  <c r="AH69" i="3"/>
  <c r="AG69" i="3"/>
  <c r="AD69" i="3"/>
  <c r="AC69" i="3"/>
  <c r="AE69" i="3" s="1"/>
  <c r="BB68" i="3"/>
  <c r="BA68" i="3"/>
  <c r="AZ68" i="3"/>
  <c r="AY68" i="3"/>
  <c r="AX68" i="3"/>
  <c r="AW68" i="3"/>
  <c r="AO68" i="3"/>
  <c r="AN68" i="3"/>
  <c r="AL68" i="3"/>
  <c r="AK68" i="3"/>
  <c r="AJ68" i="3"/>
  <c r="AH68" i="3"/>
  <c r="AG68" i="3"/>
  <c r="AD68" i="3"/>
  <c r="AC68" i="3"/>
  <c r="BB67" i="3"/>
  <c r="BA67" i="3"/>
  <c r="AZ67" i="3"/>
  <c r="AY67" i="3"/>
  <c r="AX67" i="3"/>
  <c r="AW67" i="3"/>
  <c r="AO67" i="3"/>
  <c r="AN67" i="3"/>
  <c r="AL67" i="3"/>
  <c r="AM67" i="3" s="1"/>
  <c r="AK67" i="3"/>
  <c r="AJ67" i="3"/>
  <c r="AH67" i="3"/>
  <c r="AG67" i="3"/>
  <c r="AD67" i="3"/>
  <c r="AC67" i="3"/>
  <c r="AQ67" i="3" s="1"/>
  <c r="BB66" i="3"/>
  <c r="BA66" i="3"/>
  <c r="AZ66" i="3"/>
  <c r="AY66" i="3"/>
  <c r="AX66" i="3"/>
  <c r="AW66" i="3"/>
  <c r="AO66" i="3"/>
  <c r="AN66" i="3"/>
  <c r="AL66" i="3"/>
  <c r="AS66" i="3" s="1"/>
  <c r="AK66" i="3"/>
  <c r="AJ66" i="3"/>
  <c r="AH66" i="3"/>
  <c r="AG66" i="3"/>
  <c r="AD66" i="3"/>
  <c r="AC66" i="3"/>
  <c r="BB65" i="3"/>
  <c r="BA65" i="3"/>
  <c r="AZ65" i="3"/>
  <c r="AY65" i="3"/>
  <c r="AX65" i="3"/>
  <c r="AW65" i="3"/>
  <c r="AQ65" i="3"/>
  <c r="AO65" i="3"/>
  <c r="AN65" i="3"/>
  <c r="AL65" i="3"/>
  <c r="AM65" i="3" s="1"/>
  <c r="AK65" i="3"/>
  <c r="AJ65" i="3"/>
  <c r="AH65" i="3"/>
  <c r="AG65" i="3"/>
  <c r="AE65" i="3"/>
  <c r="AD65" i="3"/>
  <c r="AC65" i="3"/>
  <c r="BB64" i="3"/>
  <c r="BA64" i="3"/>
  <c r="AZ64" i="3"/>
  <c r="AY64" i="3"/>
  <c r="AX64" i="3"/>
  <c r="AW64" i="3"/>
  <c r="AO64" i="3"/>
  <c r="AN64" i="3"/>
  <c r="AL64" i="3"/>
  <c r="AS64" i="3" s="1"/>
  <c r="AK64" i="3"/>
  <c r="AJ64" i="3"/>
  <c r="AH64" i="3"/>
  <c r="AG64" i="3"/>
  <c r="AD64" i="3"/>
  <c r="AC64" i="3"/>
  <c r="BB63" i="3"/>
  <c r="BA63" i="3"/>
  <c r="AZ63" i="3"/>
  <c r="AY63" i="3"/>
  <c r="AX63" i="3"/>
  <c r="AW63" i="3"/>
  <c r="AO63" i="3"/>
  <c r="AN63" i="3"/>
  <c r="AL63" i="3"/>
  <c r="AM63" i="3" s="1"/>
  <c r="AK63" i="3"/>
  <c r="AJ63" i="3"/>
  <c r="AH63" i="3"/>
  <c r="AG63" i="3"/>
  <c r="AD63" i="3"/>
  <c r="AC63" i="3"/>
  <c r="AQ63" i="3" s="1"/>
  <c r="BB62" i="3"/>
  <c r="BA62" i="3"/>
  <c r="AZ62" i="3"/>
  <c r="AY62" i="3"/>
  <c r="AX62" i="3"/>
  <c r="AW62" i="3"/>
  <c r="AO62" i="3"/>
  <c r="AN62" i="3"/>
  <c r="AL62" i="3"/>
  <c r="AK62" i="3"/>
  <c r="AJ62" i="3"/>
  <c r="AH62" i="3"/>
  <c r="AG62" i="3"/>
  <c r="AD62" i="3"/>
  <c r="AC62" i="3"/>
  <c r="BB61" i="3"/>
  <c r="BA61" i="3"/>
  <c r="AZ61" i="3"/>
  <c r="AY61" i="3"/>
  <c r="AX61" i="3"/>
  <c r="AW61" i="3"/>
  <c r="AO61" i="3"/>
  <c r="AN61" i="3"/>
  <c r="AL61" i="3"/>
  <c r="AK61" i="3"/>
  <c r="AJ61" i="3"/>
  <c r="AH61" i="3"/>
  <c r="AG61" i="3"/>
  <c r="AD61" i="3"/>
  <c r="AC61" i="3"/>
  <c r="AE61" i="3" s="1"/>
  <c r="BB60" i="3"/>
  <c r="BA60" i="3"/>
  <c r="AZ60" i="3"/>
  <c r="AY60" i="3"/>
  <c r="AX60" i="3"/>
  <c r="AW60" i="3"/>
  <c r="AO60" i="3"/>
  <c r="AN60" i="3"/>
  <c r="AL60" i="3"/>
  <c r="AK60" i="3"/>
  <c r="AJ60" i="3"/>
  <c r="AH60" i="3"/>
  <c r="AG60" i="3"/>
  <c r="AD60" i="3"/>
  <c r="AC60" i="3"/>
  <c r="BB59" i="3"/>
  <c r="BA59" i="3"/>
  <c r="AZ59" i="3"/>
  <c r="AY59" i="3"/>
  <c r="AX59" i="3"/>
  <c r="AW59" i="3"/>
  <c r="AO59" i="3"/>
  <c r="AN59" i="3"/>
  <c r="AL59" i="3"/>
  <c r="AM59" i="3" s="1"/>
  <c r="AK59" i="3"/>
  <c r="AJ59" i="3"/>
  <c r="AH59" i="3"/>
  <c r="AG59" i="3"/>
  <c r="AD59" i="3"/>
  <c r="AC59" i="3"/>
  <c r="AQ59" i="3" s="1"/>
  <c r="BB58" i="3"/>
  <c r="BA58" i="3"/>
  <c r="AZ58" i="3"/>
  <c r="AY58" i="3"/>
  <c r="AX58" i="3"/>
  <c r="AW58" i="3"/>
  <c r="AO58" i="3"/>
  <c r="AN58" i="3"/>
  <c r="AL58" i="3"/>
  <c r="AS58" i="3" s="1"/>
  <c r="AK58" i="3"/>
  <c r="AJ58" i="3"/>
  <c r="AH58" i="3"/>
  <c r="AG58" i="3"/>
  <c r="AD58" i="3"/>
  <c r="AC58" i="3"/>
  <c r="BB57" i="3"/>
  <c r="BA57" i="3"/>
  <c r="AZ57" i="3"/>
  <c r="AY57" i="3"/>
  <c r="AX57" i="3"/>
  <c r="AW57" i="3"/>
  <c r="AQ57" i="3"/>
  <c r="AO57" i="3"/>
  <c r="AN57" i="3"/>
  <c r="AL57" i="3"/>
  <c r="AM57" i="3" s="1"/>
  <c r="AK57" i="3"/>
  <c r="AJ57" i="3"/>
  <c r="AH57" i="3"/>
  <c r="AG57" i="3"/>
  <c r="AE57" i="3"/>
  <c r="AD57" i="3"/>
  <c r="AC57" i="3"/>
  <c r="BB56" i="3"/>
  <c r="BA56" i="3"/>
  <c r="AZ56" i="3"/>
  <c r="AY56" i="3"/>
  <c r="AX56" i="3"/>
  <c r="AW56" i="3"/>
  <c r="AO56" i="3"/>
  <c r="AN56" i="3"/>
  <c r="AL56" i="3"/>
  <c r="AS56" i="3" s="1"/>
  <c r="AK56" i="3"/>
  <c r="AJ56" i="3"/>
  <c r="AH56" i="3"/>
  <c r="AG56" i="3"/>
  <c r="AD56" i="3"/>
  <c r="AC56" i="3"/>
  <c r="BB55" i="3"/>
  <c r="BA55" i="3"/>
  <c r="AZ55" i="3"/>
  <c r="AY55" i="3"/>
  <c r="AX55" i="3"/>
  <c r="AW55" i="3"/>
  <c r="AO55" i="3"/>
  <c r="AN55" i="3"/>
  <c r="AL55" i="3"/>
  <c r="AM55" i="3" s="1"/>
  <c r="AK55" i="3"/>
  <c r="AJ55" i="3"/>
  <c r="AH55" i="3"/>
  <c r="AG55" i="3"/>
  <c r="AD55" i="3"/>
  <c r="AC55" i="3"/>
  <c r="AQ55" i="3" s="1"/>
  <c r="BB54" i="3"/>
  <c r="BA54" i="3"/>
  <c r="AZ54" i="3"/>
  <c r="AY54" i="3"/>
  <c r="AX54" i="3"/>
  <c r="AW54" i="3"/>
  <c r="AO54" i="3"/>
  <c r="AN54" i="3"/>
  <c r="AL54" i="3"/>
  <c r="AK54" i="3"/>
  <c r="AJ54" i="3"/>
  <c r="AH54" i="3"/>
  <c r="AG54" i="3"/>
  <c r="AD54" i="3"/>
  <c r="AC54" i="3"/>
  <c r="BB53" i="3"/>
  <c r="BA53" i="3"/>
  <c r="AZ53" i="3"/>
  <c r="AY53" i="3"/>
  <c r="AX53" i="3"/>
  <c r="AW53" i="3"/>
  <c r="AO53" i="3"/>
  <c r="AN53" i="3"/>
  <c r="AL53" i="3"/>
  <c r="AK53" i="3"/>
  <c r="AJ53" i="3"/>
  <c r="AH53" i="3"/>
  <c r="AG53" i="3"/>
  <c r="AD53" i="3"/>
  <c r="AC53" i="3"/>
  <c r="AE53" i="3" s="1"/>
  <c r="BB52" i="3"/>
  <c r="BA52" i="3"/>
  <c r="AZ52" i="3"/>
  <c r="AY52" i="3"/>
  <c r="AX52" i="3"/>
  <c r="AW52" i="3"/>
  <c r="AO52" i="3"/>
  <c r="AN52" i="3"/>
  <c r="AL52" i="3"/>
  <c r="AK52" i="3"/>
  <c r="AJ52" i="3"/>
  <c r="AH52" i="3"/>
  <c r="AG52" i="3"/>
  <c r="AD52" i="3"/>
  <c r="AC52" i="3"/>
  <c r="BB51" i="3"/>
  <c r="BA51" i="3"/>
  <c r="AZ51" i="3"/>
  <c r="AY51" i="3"/>
  <c r="AX51" i="3"/>
  <c r="AW51" i="3"/>
  <c r="AO51" i="3"/>
  <c r="AN51" i="3"/>
  <c r="AL51" i="3"/>
  <c r="AM51" i="3" s="1"/>
  <c r="AK51" i="3"/>
  <c r="AJ51" i="3"/>
  <c r="AH51" i="3"/>
  <c r="AG51" i="3"/>
  <c r="AD51" i="3"/>
  <c r="AC51" i="3"/>
  <c r="AQ51" i="3" s="1"/>
  <c r="BB50" i="3"/>
  <c r="BA50" i="3"/>
  <c r="AZ50" i="3"/>
  <c r="AY50" i="3"/>
  <c r="AX50" i="3"/>
  <c r="AW50" i="3"/>
  <c r="AO50" i="3"/>
  <c r="AN50" i="3"/>
  <c r="AL50" i="3"/>
  <c r="AS50" i="3" s="1"/>
  <c r="AK50" i="3"/>
  <c r="AJ50" i="3"/>
  <c r="AH50" i="3"/>
  <c r="AG50" i="3"/>
  <c r="AD50" i="3"/>
  <c r="AC50" i="3"/>
  <c r="BB49" i="3"/>
  <c r="BA49" i="3"/>
  <c r="AZ49" i="3"/>
  <c r="AY49" i="3"/>
  <c r="AX49" i="3"/>
  <c r="AW49" i="3"/>
  <c r="AQ49" i="3"/>
  <c r="AO49" i="3"/>
  <c r="AN49" i="3"/>
  <c r="AL49" i="3"/>
  <c r="AM49" i="3" s="1"/>
  <c r="AK49" i="3"/>
  <c r="AJ49" i="3"/>
  <c r="AH49" i="3"/>
  <c r="AG49" i="3"/>
  <c r="AE49" i="3"/>
  <c r="AD49" i="3"/>
  <c r="AC49" i="3"/>
  <c r="BB48" i="3"/>
  <c r="BA48" i="3"/>
  <c r="AZ48" i="3"/>
  <c r="AY48" i="3"/>
  <c r="AX48" i="3"/>
  <c r="AW48" i="3"/>
  <c r="AO48" i="3"/>
  <c r="AN48" i="3"/>
  <c r="AL48" i="3"/>
  <c r="AS48" i="3" s="1"/>
  <c r="AK48" i="3"/>
  <c r="AJ48" i="3"/>
  <c r="AH48" i="3"/>
  <c r="AG48" i="3"/>
  <c r="AD48" i="3"/>
  <c r="AC48" i="3"/>
  <c r="BB47" i="3"/>
  <c r="BA47" i="3"/>
  <c r="AZ47" i="3"/>
  <c r="AY47" i="3"/>
  <c r="AX47" i="3"/>
  <c r="AW47" i="3"/>
  <c r="AO47" i="3"/>
  <c r="AN47" i="3"/>
  <c r="AL47" i="3"/>
  <c r="AM47" i="3" s="1"/>
  <c r="AK47" i="3"/>
  <c r="AJ47" i="3"/>
  <c r="AH47" i="3"/>
  <c r="AG47" i="3"/>
  <c r="AD47" i="3"/>
  <c r="AC47" i="3"/>
  <c r="AQ47" i="3" s="1"/>
  <c r="BB46" i="3"/>
  <c r="BA46" i="3"/>
  <c r="AZ46" i="3"/>
  <c r="AY46" i="3"/>
  <c r="AX46" i="3"/>
  <c r="AW46" i="3"/>
  <c r="AO46" i="3"/>
  <c r="AN46" i="3"/>
  <c r="AL46" i="3"/>
  <c r="AS46" i="3" s="1"/>
  <c r="AK46" i="3"/>
  <c r="AJ46" i="3"/>
  <c r="AH46" i="3"/>
  <c r="AG46" i="3"/>
  <c r="AD46" i="3"/>
  <c r="AC46" i="3"/>
  <c r="AE46" i="3" s="1"/>
  <c r="BB45" i="3"/>
  <c r="BA45" i="3"/>
  <c r="AZ45" i="3"/>
  <c r="AY45" i="3"/>
  <c r="AX45" i="3"/>
  <c r="AW45" i="3"/>
  <c r="AO45" i="3"/>
  <c r="AN45" i="3"/>
  <c r="AM45" i="3"/>
  <c r="AL45" i="3"/>
  <c r="AK45" i="3"/>
  <c r="AJ45" i="3"/>
  <c r="AH45" i="3"/>
  <c r="AG45" i="3"/>
  <c r="AD45" i="3"/>
  <c r="AS45" i="3" s="1"/>
  <c r="AC45" i="3"/>
  <c r="AE45" i="3" s="1"/>
  <c r="BB44" i="3"/>
  <c r="BA44" i="3"/>
  <c r="AZ44" i="3"/>
  <c r="AY44" i="3"/>
  <c r="AX44" i="3"/>
  <c r="AW44" i="3"/>
  <c r="AO44" i="3"/>
  <c r="AN44" i="3"/>
  <c r="AL44" i="3"/>
  <c r="AS44" i="3" s="1"/>
  <c r="AK44" i="3"/>
  <c r="AJ44" i="3"/>
  <c r="AH44" i="3"/>
  <c r="AG44" i="3"/>
  <c r="AD44" i="3"/>
  <c r="AC44" i="3"/>
  <c r="AE44" i="3" s="1"/>
  <c r="BB43" i="3"/>
  <c r="BA43" i="3"/>
  <c r="AZ43" i="3"/>
  <c r="AY43" i="3"/>
  <c r="AX43" i="3"/>
  <c r="AW43" i="3"/>
  <c r="AO43" i="3"/>
  <c r="AN43" i="3"/>
  <c r="AM43" i="3"/>
  <c r="AL43" i="3"/>
  <c r="AK43" i="3"/>
  <c r="AJ43" i="3"/>
  <c r="AH43" i="3"/>
  <c r="AG43" i="3"/>
  <c r="AD43" i="3"/>
  <c r="AS43" i="3" s="1"/>
  <c r="AC43" i="3"/>
  <c r="AE43" i="3" s="1"/>
  <c r="BB42" i="3"/>
  <c r="BA42" i="3"/>
  <c r="AZ42" i="3"/>
  <c r="AY42" i="3"/>
  <c r="AX42" i="3"/>
  <c r="AW42" i="3"/>
  <c r="AO42" i="3"/>
  <c r="AN42" i="3"/>
  <c r="AL42" i="3"/>
  <c r="AK42" i="3"/>
  <c r="AJ42" i="3"/>
  <c r="AH42" i="3"/>
  <c r="AG42" i="3"/>
  <c r="AD42" i="3"/>
  <c r="AC42" i="3"/>
  <c r="BB41" i="3"/>
  <c r="BA41" i="3"/>
  <c r="AZ41" i="3"/>
  <c r="AY41" i="3"/>
  <c r="AX41" i="3"/>
  <c r="AW41" i="3"/>
  <c r="AN41" i="3"/>
  <c r="AL41" i="3"/>
  <c r="AK41" i="3"/>
  <c r="AJ41" i="3"/>
  <c r="AH41" i="3"/>
  <c r="AG41" i="3"/>
  <c r="AD41" i="3"/>
  <c r="AC41" i="3"/>
  <c r="BB40" i="3"/>
  <c r="BA40" i="3"/>
  <c r="AZ40" i="3"/>
  <c r="AY40" i="3"/>
  <c r="AX40" i="3"/>
  <c r="AW40" i="3"/>
  <c r="AO40" i="3"/>
  <c r="AN40" i="3"/>
  <c r="AL40" i="3"/>
  <c r="AK40" i="3"/>
  <c r="AJ40" i="3"/>
  <c r="AQ40" i="3" s="1"/>
  <c r="AH40" i="3"/>
  <c r="AG40" i="3"/>
  <c r="AD40" i="3"/>
  <c r="AC40" i="3"/>
  <c r="BB39" i="3"/>
  <c r="BA39" i="3"/>
  <c r="AZ39" i="3"/>
  <c r="AY39" i="3"/>
  <c r="AX39" i="3"/>
  <c r="AW39" i="3"/>
  <c r="AO39" i="3"/>
  <c r="AN39" i="3"/>
  <c r="AL39" i="3"/>
  <c r="AK39" i="3"/>
  <c r="AJ39" i="3"/>
  <c r="AH39" i="3"/>
  <c r="AG39" i="3"/>
  <c r="AD39" i="3"/>
  <c r="AC39" i="3"/>
  <c r="BB38" i="3"/>
  <c r="AZ38" i="3"/>
  <c r="AX38" i="3"/>
  <c r="AN38" i="3"/>
  <c r="AL38" i="3"/>
  <c r="AK38" i="3"/>
  <c r="AG38" i="3"/>
  <c r="AD38" i="3"/>
  <c r="AC38" i="3"/>
  <c r="BB37" i="3"/>
  <c r="BA37" i="3"/>
  <c r="AZ37" i="3"/>
  <c r="AY37" i="3"/>
  <c r="AX37" i="3"/>
  <c r="AW37" i="3"/>
  <c r="AN37" i="3"/>
  <c r="AL37" i="3"/>
  <c r="AK37" i="3"/>
  <c r="AJ37" i="3"/>
  <c r="AH37" i="3"/>
  <c r="AG37" i="3"/>
  <c r="AD37" i="3"/>
  <c r="AC37" i="3"/>
  <c r="BB36" i="3"/>
  <c r="AZ36" i="3"/>
  <c r="AX36" i="3"/>
  <c r="AO36" i="3"/>
  <c r="AN36" i="3"/>
  <c r="AL36" i="3"/>
  <c r="AK36" i="3"/>
  <c r="AJ36" i="3"/>
  <c r="AH36" i="3"/>
  <c r="AD36" i="3"/>
  <c r="BB35" i="3"/>
  <c r="AZ35" i="3"/>
  <c r="AX35" i="3"/>
  <c r="AO35" i="3"/>
  <c r="AN35" i="3"/>
  <c r="AL35" i="3"/>
  <c r="AM35" i="3" s="1"/>
  <c r="AK35" i="3"/>
  <c r="AJ35" i="3"/>
  <c r="AH35" i="3"/>
  <c r="AG35" i="3"/>
  <c r="AD35" i="3"/>
  <c r="BB34" i="3"/>
  <c r="AZ34" i="3"/>
  <c r="AX34" i="3"/>
  <c r="AN34" i="3"/>
  <c r="AL34" i="3"/>
  <c r="AS34" i="3" s="1"/>
  <c r="AK34" i="3"/>
  <c r="AH34" i="3"/>
  <c r="AD34" i="3"/>
  <c r="BB33" i="3"/>
  <c r="AZ33" i="3"/>
  <c r="AX33" i="3"/>
  <c r="AN33" i="3"/>
  <c r="AK33" i="3"/>
  <c r="AH33" i="3"/>
  <c r="AD33" i="3"/>
  <c r="AC33" i="3"/>
  <c r="BB32" i="3"/>
  <c r="BA32" i="3"/>
  <c r="AZ32" i="3"/>
  <c r="AY32" i="3"/>
  <c r="AX32" i="3"/>
  <c r="AW32" i="3"/>
  <c r="AO32" i="3"/>
  <c r="AN32" i="3"/>
  <c r="AL32" i="3"/>
  <c r="AK32" i="3"/>
  <c r="AJ32" i="3"/>
  <c r="AG32" i="3"/>
  <c r="AD32" i="3"/>
  <c r="AS32" i="3" s="1"/>
  <c r="AC32" i="3"/>
  <c r="BB31" i="3"/>
  <c r="AZ31" i="3"/>
  <c r="AY31" i="3"/>
  <c r="AX31" i="3"/>
  <c r="AO31" i="3"/>
  <c r="AN31" i="3"/>
  <c r="AL31" i="3"/>
  <c r="AK31" i="3"/>
  <c r="AJ31" i="3"/>
  <c r="AH31" i="3"/>
  <c r="AG31" i="3"/>
  <c r="AD31" i="3"/>
  <c r="AC31" i="3"/>
  <c r="AQ31" i="3" s="1"/>
  <c r="BB30" i="3"/>
  <c r="AZ30" i="3"/>
  <c r="AX30" i="3"/>
  <c r="AO30" i="3"/>
  <c r="AN30" i="3"/>
  <c r="AL30" i="3"/>
  <c r="AK30" i="3"/>
  <c r="AJ30" i="3"/>
  <c r="AG30" i="3"/>
  <c r="AD30" i="3"/>
  <c r="BB29" i="3"/>
  <c r="AZ29" i="3"/>
  <c r="AX29" i="3"/>
  <c r="AK29" i="3"/>
  <c r="AJ29" i="3"/>
  <c r="AG29" i="3"/>
  <c r="AD29" i="3"/>
  <c r="BB28" i="3"/>
  <c r="BA28" i="3"/>
  <c r="AO28" i="3"/>
  <c r="AN28" i="3"/>
  <c r="AK28" i="3"/>
  <c r="AJ28" i="3"/>
  <c r="AG28" i="3"/>
  <c r="AD28" i="3"/>
  <c r="AO27" i="3"/>
  <c r="AN27" i="3"/>
  <c r="AK27" i="3"/>
  <c r="AJ27" i="3"/>
  <c r="AD27" i="3"/>
  <c r="BB26" i="3"/>
  <c r="BA26" i="3"/>
  <c r="AZ26" i="3"/>
  <c r="AY26" i="3"/>
  <c r="AX26" i="3"/>
  <c r="AW26" i="3"/>
  <c r="AO26" i="3"/>
  <c r="AN26" i="3"/>
  <c r="AL26" i="3"/>
  <c r="AK26" i="3"/>
  <c r="AJ26" i="3"/>
  <c r="AQ26" i="3" s="1"/>
  <c r="AH26" i="3"/>
  <c r="AG26" i="3"/>
  <c r="AD26" i="3"/>
  <c r="AC26" i="3"/>
  <c r="BB25" i="3"/>
  <c r="BA25" i="3"/>
  <c r="AZ25" i="3"/>
  <c r="AY25" i="3"/>
  <c r="AX25" i="3"/>
  <c r="AW25" i="3"/>
  <c r="AO25" i="3"/>
  <c r="AN25" i="3"/>
  <c r="AL25" i="3"/>
  <c r="AK25" i="3"/>
  <c r="AJ25" i="3"/>
  <c r="AH25" i="3"/>
  <c r="AG25" i="3"/>
  <c r="AD25" i="3"/>
  <c r="AS25" i="3" s="1"/>
  <c r="AC25" i="3"/>
  <c r="BB24" i="3"/>
  <c r="BA24" i="3"/>
  <c r="AZ24" i="3"/>
  <c r="AY24" i="3"/>
  <c r="AX24" i="3"/>
  <c r="AW24" i="3"/>
  <c r="AO24" i="3"/>
  <c r="AN24" i="3"/>
  <c r="AL24" i="3"/>
  <c r="AK24" i="3"/>
  <c r="AJ24" i="3"/>
  <c r="AH24" i="3"/>
  <c r="AG24" i="3"/>
  <c r="AD24" i="3"/>
  <c r="AC24" i="3"/>
  <c r="AE24" i="3" s="1"/>
  <c r="BB23" i="3"/>
  <c r="BA23" i="3"/>
  <c r="AZ23" i="3"/>
  <c r="AY23" i="3"/>
  <c r="AX23" i="3"/>
  <c r="AW23" i="3"/>
  <c r="AO23" i="3"/>
  <c r="AN23" i="3"/>
  <c r="AL23" i="3"/>
  <c r="AK23" i="3"/>
  <c r="AJ23" i="3"/>
  <c r="AH23" i="3"/>
  <c r="AG23" i="3"/>
  <c r="AD23" i="3"/>
  <c r="AC23" i="3"/>
  <c r="AQ23" i="3" s="1"/>
  <c r="BB22" i="3"/>
  <c r="AZ22" i="3"/>
  <c r="AY22" i="3"/>
  <c r="AX22" i="3"/>
  <c r="AO22" i="3"/>
  <c r="AN22" i="3"/>
  <c r="AL22" i="3"/>
  <c r="AK22" i="3"/>
  <c r="AJ22" i="3"/>
  <c r="AG22" i="3"/>
  <c r="AD22" i="3"/>
  <c r="AC22" i="3"/>
  <c r="AQ22" i="3" s="1"/>
  <c r="BB21" i="3"/>
  <c r="BA21" i="3"/>
  <c r="AZ21" i="3"/>
  <c r="AY21" i="3"/>
  <c r="AX21" i="3"/>
  <c r="AW21" i="3"/>
  <c r="AN21" i="3"/>
  <c r="AL21" i="3"/>
  <c r="AK21" i="3"/>
  <c r="AJ21" i="3"/>
  <c r="AG21" i="3"/>
  <c r="AD21" i="3"/>
  <c r="BB20" i="3"/>
  <c r="BA20" i="3"/>
  <c r="AZ20" i="3"/>
  <c r="AY20" i="3"/>
  <c r="AX20" i="3"/>
  <c r="AW20" i="3"/>
  <c r="AO20" i="3"/>
  <c r="AN20" i="3"/>
  <c r="AL20" i="3"/>
  <c r="AS20" i="3" s="1"/>
  <c r="AK20" i="3"/>
  <c r="AJ20" i="3"/>
  <c r="AH20" i="3"/>
  <c r="AG20" i="3"/>
  <c r="AD20" i="3"/>
  <c r="AC20" i="3"/>
  <c r="AE20" i="3" s="1"/>
  <c r="BB19" i="3"/>
  <c r="BA19" i="3"/>
  <c r="AZ19" i="3"/>
  <c r="AY19" i="3"/>
  <c r="AX19" i="3"/>
  <c r="AW19" i="3"/>
  <c r="AO19" i="3"/>
  <c r="AN19" i="3"/>
  <c r="AL19" i="3"/>
  <c r="AM19" i="3" s="1"/>
  <c r="AK19" i="3"/>
  <c r="AJ19" i="3"/>
  <c r="AH19" i="3"/>
  <c r="AG19" i="3"/>
  <c r="AD19" i="3"/>
  <c r="AC19" i="3"/>
  <c r="BB18" i="3"/>
  <c r="BA18" i="3"/>
  <c r="AZ18" i="3"/>
  <c r="AY18" i="3"/>
  <c r="AX18" i="3"/>
  <c r="AW18" i="3"/>
  <c r="AO18" i="3"/>
  <c r="AN18" i="3"/>
  <c r="AL18" i="3"/>
  <c r="AS18" i="3" s="1"/>
  <c r="AK18" i="3"/>
  <c r="AJ18" i="3"/>
  <c r="AH18" i="3"/>
  <c r="AG18" i="3"/>
  <c r="AD18" i="3"/>
  <c r="AC18" i="3"/>
  <c r="AE18" i="3" s="1"/>
  <c r="BB17" i="3"/>
  <c r="BA17" i="3"/>
  <c r="AZ17" i="3"/>
  <c r="AY17" i="3"/>
  <c r="AX17" i="3"/>
  <c r="AW17" i="3"/>
  <c r="AO17" i="3"/>
  <c r="AN17" i="3"/>
  <c r="AL17" i="3"/>
  <c r="AK17" i="3"/>
  <c r="AJ17" i="3"/>
  <c r="AH17" i="3"/>
  <c r="AG17" i="3"/>
  <c r="AD17" i="3"/>
  <c r="AC17" i="3"/>
  <c r="BB16" i="3"/>
  <c r="BA16" i="3"/>
  <c r="AZ16" i="3"/>
  <c r="AY16" i="3"/>
  <c r="AX16" i="3"/>
  <c r="AW16" i="3"/>
  <c r="AO16" i="3"/>
  <c r="AN16" i="3"/>
  <c r="AL16" i="3"/>
  <c r="AS16" i="3" s="1"/>
  <c r="AK16" i="3"/>
  <c r="AJ16" i="3"/>
  <c r="AQ16" i="3" s="1"/>
  <c r="AH16" i="3"/>
  <c r="AG16" i="3"/>
  <c r="AE16" i="3"/>
  <c r="AD16" i="3"/>
  <c r="AC16" i="3"/>
  <c r="BB15" i="3"/>
  <c r="BA15" i="3"/>
  <c r="AZ15" i="3"/>
  <c r="AY15" i="3"/>
  <c r="AX15" i="3"/>
  <c r="AW15" i="3"/>
  <c r="AO15" i="3"/>
  <c r="AN15" i="3"/>
  <c r="AL15" i="3"/>
  <c r="AK15" i="3"/>
  <c r="AJ15" i="3"/>
  <c r="AH15" i="3"/>
  <c r="AG15" i="3"/>
  <c r="AD15" i="3"/>
  <c r="AE15" i="3" s="1"/>
  <c r="AC15" i="3"/>
  <c r="BB14" i="3"/>
  <c r="BA14" i="3"/>
  <c r="AZ14" i="3"/>
  <c r="AY14" i="3"/>
  <c r="AX14" i="3"/>
  <c r="AW14" i="3"/>
  <c r="AO14" i="3"/>
  <c r="AN14" i="3"/>
  <c r="AL14" i="3"/>
  <c r="AS14" i="3" s="1"/>
  <c r="AK14" i="3"/>
  <c r="AJ14" i="3"/>
  <c r="AQ14" i="3" s="1"/>
  <c r="AH14" i="3"/>
  <c r="AG14" i="3"/>
  <c r="AE14" i="3"/>
  <c r="AD14" i="3"/>
  <c r="AC14" i="3"/>
  <c r="BB13" i="3"/>
  <c r="BA13" i="3"/>
  <c r="AZ13" i="3"/>
  <c r="AY13" i="3"/>
  <c r="AX13" i="3"/>
  <c r="AW13" i="3"/>
  <c r="AO13" i="3"/>
  <c r="AN13" i="3"/>
  <c r="AL13" i="3"/>
  <c r="AM13" i="3" s="1"/>
  <c r="AK13" i="3"/>
  <c r="AJ13" i="3"/>
  <c r="AH13" i="3"/>
  <c r="AG13" i="3"/>
  <c r="AD13" i="3"/>
  <c r="AC13" i="3"/>
  <c r="BB12" i="3"/>
  <c r="BA12" i="3"/>
  <c r="AZ12" i="3"/>
  <c r="AY12" i="3"/>
  <c r="AX12" i="3"/>
  <c r="AW12" i="3"/>
  <c r="AO12" i="3"/>
  <c r="AN12" i="3"/>
  <c r="AL12" i="3"/>
  <c r="AK12" i="3"/>
  <c r="AJ12" i="3"/>
  <c r="AQ12" i="3" s="1"/>
  <c r="AH12" i="3"/>
  <c r="AG12" i="3"/>
  <c r="AD12" i="3"/>
  <c r="AE12" i="3" s="1"/>
  <c r="AC12" i="3"/>
  <c r="BB11" i="3"/>
  <c r="BA11" i="3"/>
  <c r="AZ11" i="3"/>
  <c r="AY11" i="3"/>
  <c r="AX11" i="3"/>
  <c r="AW11" i="3"/>
  <c r="AN11" i="3"/>
  <c r="AL11" i="3"/>
  <c r="AS11" i="3" s="1"/>
  <c r="AK11" i="3"/>
  <c r="AJ11" i="3"/>
  <c r="AH11" i="3"/>
  <c r="AG11" i="3"/>
  <c r="AD11" i="3"/>
  <c r="AC11" i="3"/>
  <c r="AQ11" i="3" s="1"/>
  <c r="BB10" i="3"/>
  <c r="BA10" i="3"/>
  <c r="AZ10" i="3"/>
  <c r="AY10" i="3"/>
  <c r="AX10" i="3"/>
  <c r="AW10" i="3"/>
  <c r="AO10" i="3"/>
  <c r="AN10" i="3"/>
  <c r="AL10" i="3"/>
  <c r="AK10" i="3"/>
  <c r="AJ10" i="3"/>
  <c r="AG10" i="3"/>
  <c r="AD10" i="3"/>
  <c r="AC10" i="3"/>
  <c r="AK9" i="3"/>
  <c r="BB8" i="3"/>
  <c r="BA8" i="3"/>
  <c r="AZ8" i="3"/>
  <c r="AY8" i="3"/>
  <c r="AX8" i="3"/>
  <c r="AW8" i="3"/>
  <c r="AO8" i="3"/>
  <c r="AN8" i="3"/>
  <c r="AL8" i="3"/>
  <c r="AK8" i="3"/>
  <c r="AJ8" i="3"/>
  <c r="AH8" i="3"/>
  <c r="AG8" i="3"/>
  <c r="AD8" i="3"/>
  <c r="AE8" i="3" s="1"/>
  <c r="AC8" i="3"/>
  <c r="BB7" i="3"/>
  <c r="BA7" i="3"/>
  <c r="AZ7" i="3"/>
  <c r="AY7" i="3"/>
  <c r="AX7" i="3"/>
  <c r="AW7" i="3"/>
  <c r="AQ7" i="3"/>
  <c r="AO7" i="3"/>
  <c r="AN7" i="3"/>
  <c r="AL7" i="3"/>
  <c r="AS7" i="3" s="1"/>
  <c r="AK7" i="3"/>
  <c r="AJ7" i="3"/>
  <c r="AH7" i="3"/>
  <c r="AG7" i="3"/>
  <c r="AE7" i="3"/>
  <c r="AD7" i="3"/>
  <c r="AC7" i="3"/>
  <c r="BB6" i="3"/>
  <c r="BA6" i="3"/>
  <c r="AZ6" i="3"/>
  <c r="AY6" i="3"/>
  <c r="AX6" i="3"/>
  <c r="AW6" i="3"/>
  <c r="AO6" i="3"/>
  <c r="AL6" i="3"/>
  <c r="AS6" i="3" s="1"/>
  <c r="AK6" i="3"/>
  <c r="AJ6" i="3"/>
  <c r="AD6" i="3"/>
  <c r="BB5" i="3"/>
  <c r="AN5" i="3"/>
  <c r="AK5" i="3"/>
  <c r="AJ5" i="3"/>
  <c r="AS116" i="3" l="1"/>
  <c r="AL27" i="3"/>
  <c r="AM27" i="3" s="1"/>
  <c r="AX5" i="3"/>
  <c r="AX9" i="3"/>
  <c r="AX27" i="3"/>
  <c r="AZ9" i="3"/>
  <c r="AZ28" i="3"/>
  <c r="AD9" i="3"/>
  <c r="AD5" i="3"/>
  <c r="AS120" i="3"/>
  <c r="AG9" i="3"/>
  <c r="AQ13" i="3"/>
  <c r="AE13" i="3"/>
  <c r="AR41" i="3"/>
  <c r="AE42" i="3"/>
  <c r="AS42" i="3"/>
  <c r="AQ60" i="3"/>
  <c r="AE60" i="3"/>
  <c r="AQ76" i="3"/>
  <c r="AE76" i="3"/>
  <c r="AE17" i="3"/>
  <c r="AQ17" i="3"/>
  <c r="AQ20" i="3"/>
  <c r="AQ52" i="3"/>
  <c r="AE52" i="3"/>
  <c r="AQ68" i="3"/>
  <c r="AE68" i="3"/>
  <c r="AE117" i="3"/>
  <c r="AG27" i="3"/>
  <c r="AZ5" i="3"/>
  <c r="BB9" i="3"/>
  <c r="AM11" i="3"/>
  <c r="AM15" i="3"/>
  <c r="AS22" i="3"/>
  <c r="AM25" i="3"/>
  <c r="AQ37" i="3"/>
  <c r="AR37" i="3"/>
  <c r="AQ39" i="3"/>
  <c r="AQ19" i="3"/>
  <c r="AS26" i="3"/>
  <c r="AE37" i="3"/>
  <c r="AQ53" i="3"/>
  <c r="AQ61" i="3"/>
  <c r="AQ69" i="3"/>
  <c r="AQ77" i="3"/>
  <c r="BA9" i="3"/>
  <c r="AS8" i="3"/>
  <c r="AS10" i="3"/>
  <c r="AM23" i="3"/>
  <c r="AS24" i="3"/>
  <c r="AH5" i="3"/>
  <c r="AQ8" i="3"/>
  <c r="AS12" i="3"/>
  <c r="AQ15" i="3"/>
  <c r="AM17" i="3"/>
  <c r="AQ18" i="3"/>
  <c r="AE19" i="3"/>
  <c r="AR25" i="3"/>
  <c r="AT25" i="3" s="1"/>
  <c r="AE26" i="3"/>
  <c r="AS36" i="3"/>
  <c r="AM39" i="3"/>
  <c r="AS40" i="3"/>
  <c r="AR43" i="3"/>
  <c r="AQ48" i="3"/>
  <c r="AE48" i="3"/>
  <c r="AS52" i="3"/>
  <c r="AM53" i="3"/>
  <c r="AS54" i="3"/>
  <c r="AQ56" i="3"/>
  <c r="AE56" i="3"/>
  <c r="AS60" i="3"/>
  <c r="AM61" i="3"/>
  <c r="AS62" i="3"/>
  <c r="AQ64" i="3"/>
  <c r="AE64" i="3"/>
  <c r="AS68" i="3"/>
  <c r="AM69" i="3"/>
  <c r="AS70" i="3"/>
  <c r="AQ72" i="3"/>
  <c r="AE72" i="3"/>
  <c r="AS76" i="3"/>
  <c r="AM77" i="3"/>
  <c r="AS78" i="3"/>
  <c r="AQ80" i="3"/>
  <c r="AE80" i="3"/>
  <c r="AT88" i="3"/>
  <c r="AT92" i="3"/>
  <c r="AT96" i="3"/>
  <c r="AT100" i="3"/>
  <c r="AT104" i="3"/>
  <c r="AT108" i="3"/>
  <c r="AT112" i="3"/>
  <c r="AL9" i="3"/>
  <c r="AM9" i="3" s="1"/>
  <c r="AY5" i="3"/>
  <c r="AY27" i="3"/>
  <c r="AS30" i="3"/>
  <c r="AM31" i="3"/>
  <c r="AS38" i="3"/>
  <c r="AE40" i="3"/>
  <c r="AR48" i="3"/>
  <c r="AT48" i="3" s="1"/>
  <c r="AR52" i="3"/>
  <c r="AT52" i="3" s="1"/>
  <c r="AR56" i="3"/>
  <c r="AT56" i="3" s="1"/>
  <c r="AR60" i="3"/>
  <c r="AT60" i="3" s="1"/>
  <c r="AR64" i="3"/>
  <c r="AT64" i="3" s="1"/>
  <c r="AR68" i="3"/>
  <c r="AT68" i="3" s="1"/>
  <c r="AR72" i="3"/>
  <c r="AT72" i="3" s="1"/>
  <c r="AR76" i="3"/>
  <c r="AT76" i="3" s="1"/>
  <c r="AR80" i="3"/>
  <c r="AT80" i="3" s="1"/>
  <c r="AE82" i="3"/>
  <c r="AM83" i="3"/>
  <c r="AQ85" i="3"/>
  <c r="AS86" i="3"/>
  <c r="AM89" i="3"/>
  <c r="AS90" i="3"/>
  <c r="AM93" i="3"/>
  <c r="AS94" i="3"/>
  <c r="AM97" i="3"/>
  <c r="AS98" i="3"/>
  <c r="AM101" i="3"/>
  <c r="AS102" i="3"/>
  <c r="AM105" i="3"/>
  <c r="AS106" i="3"/>
  <c r="AM109" i="3"/>
  <c r="AS110" i="3"/>
  <c r="AS118" i="3"/>
  <c r="AW28" i="3"/>
  <c r="AM125" i="3"/>
  <c r="AS132" i="3"/>
  <c r="AM135" i="3"/>
  <c r="AE138" i="3"/>
  <c r="AE146" i="3"/>
  <c r="AE120" i="3"/>
  <c r="AW29" i="3"/>
  <c r="BA29" i="3"/>
  <c r="AE128" i="3"/>
  <c r="AS130" i="3"/>
  <c r="AE131" i="3"/>
  <c r="AS136" i="3"/>
  <c r="AE137" i="3"/>
  <c r="AQ137" i="3"/>
  <c r="AS138" i="3"/>
  <c r="AY30" i="3"/>
  <c r="AS146" i="3"/>
  <c r="AT154" i="3"/>
  <c r="AT156" i="3"/>
  <c r="AS128" i="3"/>
  <c r="AM115" i="3"/>
  <c r="AM117" i="3"/>
  <c r="AS124" i="3"/>
  <c r="AQ125" i="3"/>
  <c r="AS126" i="3"/>
  <c r="AY29" i="3"/>
  <c r="AN9" i="3"/>
  <c r="AS134" i="3"/>
  <c r="AN137" i="3"/>
  <c r="AS142" i="3"/>
  <c r="AS144" i="3"/>
  <c r="AE147" i="3"/>
  <c r="AM147" i="3"/>
  <c r="AE149" i="3"/>
  <c r="AM149" i="3"/>
  <c r="AE151" i="3"/>
  <c r="AM151" i="3"/>
  <c r="AT272" i="3"/>
  <c r="AT274" i="3"/>
  <c r="AT276" i="3"/>
  <c r="AT278" i="3"/>
  <c r="AE287" i="3"/>
  <c r="AE310" i="3"/>
  <c r="AR315" i="3"/>
  <c r="AR317" i="3"/>
  <c r="AR319" i="3"/>
  <c r="AS327" i="3"/>
  <c r="AS331" i="3"/>
  <c r="AE332" i="3"/>
  <c r="AE334" i="3"/>
  <c r="AM334" i="3"/>
  <c r="AS336" i="3"/>
  <c r="AS337" i="3"/>
  <c r="AS341" i="3"/>
  <c r="AR344" i="3"/>
  <c r="AE348" i="3"/>
  <c r="AS350" i="3"/>
  <c r="AQ351" i="3"/>
  <c r="AS352" i="3"/>
  <c r="AQ353" i="3"/>
  <c r="AS354" i="3"/>
  <c r="AQ355" i="3"/>
  <c r="AS356" i="3"/>
  <c r="AQ357" i="3"/>
  <c r="AS358" i="3"/>
  <c r="AQ359" i="3"/>
  <c r="AS360" i="3"/>
  <c r="AQ361" i="3"/>
  <c r="AS362" i="3"/>
  <c r="AS364" i="3"/>
  <c r="AQ365" i="3"/>
  <c r="AS366" i="3"/>
  <c r="AS368" i="3"/>
  <c r="AS370" i="3"/>
  <c r="AQ281" i="3"/>
  <c r="AS287" i="3"/>
  <c r="AQ309" i="3"/>
  <c r="AE311" i="3"/>
  <c r="AQ322" i="3"/>
  <c r="AS323" i="3"/>
  <c r="AQ324" i="3"/>
  <c r="AS325" i="3"/>
  <c r="AN334" i="3"/>
  <c r="AS339" i="3"/>
  <c r="AE342" i="3"/>
  <c r="AQ347" i="3"/>
  <c r="AS348" i="3"/>
  <c r="AQ380" i="3"/>
  <c r="AN380" i="3"/>
  <c r="AE380" i="3"/>
  <c r="AS267" i="3"/>
  <c r="AS269" i="3"/>
  <c r="AQ271" i="3"/>
  <c r="AQ273" i="3"/>
  <c r="AQ275" i="3"/>
  <c r="AQ277" i="3"/>
  <c r="AR281" i="3"/>
  <c r="AM288" i="3"/>
  <c r="AQ289" i="3"/>
  <c r="AM290" i="3"/>
  <c r="AS311" i="3"/>
  <c r="AS329" i="3"/>
  <c r="AS333" i="3"/>
  <c r="AT334" i="3"/>
  <c r="AS342" i="3"/>
  <c r="AQ370" i="3"/>
  <c r="AG372" i="3"/>
  <c r="AQ372" i="3"/>
  <c r="AQ374" i="3"/>
  <c r="AE374" i="3"/>
  <c r="AR374" i="3"/>
  <c r="AT374" i="3" s="1"/>
  <c r="AH378" i="3"/>
  <c r="AE378" i="3"/>
  <c r="AR378" i="3"/>
  <c r="AT378" i="3" s="1"/>
  <c r="AR260" i="3"/>
  <c r="AT260" i="3" s="1"/>
  <c r="AR262" i="3"/>
  <c r="AT262" i="3" s="1"/>
  <c r="AR264" i="3"/>
  <c r="AT264" i="3" s="1"/>
  <c r="AR266" i="3"/>
  <c r="AT266" i="3" s="1"/>
  <c r="AR268" i="3"/>
  <c r="AT268" i="3" s="1"/>
  <c r="AR270" i="3"/>
  <c r="AT270" i="3" s="1"/>
  <c r="AS271" i="3"/>
  <c r="AS273" i="3"/>
  <c r="AS275" i="3"/>
  <c r="AS277" i="3"/>
  <c r="AO279" i="3"/>
  <c r="AE281" i="3"/>
  <c r="AS281" i="3"/>
  <c r="AS283" i="3"/>
  <c r="AQ284" i="3"/>
  <c r="AS285" i="3"/>
  <c r="AE286" i="3"/>
  <c r="AR289" i="3"/>
  <c r="AS291" i="3"/>
  <c r="AQ292" i="3"/>
  <c r="AS293" i="3"/>
  <c r="AQ294" i="3"/>
  <c r="AS295" i="3"/>
  <c r="AQ296" i="3"/>
  <c r="AS297" i="3"/>
  <c r="AS299" i="3"/>
  <c r="AQ300" i="3"/>
  <c r="AS301" i="3"/>
  <c r="AQ302" i="3"/>
  <c r="AS303" i="3"/>
  <c r="AQ304" i="3"/>
  <c r="AS305" i="3"/>
  <c r="AQ306" i="3"/>
  <c r="AS307" i="3"/>
  <c r="AE309" i="3"/>
  <c r="AS309" i="3"/>
  <c r="AM312" i="3"/>
  <c r="AM314" i="3"/>
  <c r="AQ315" i="3"/>
  <c r="AM316" i="3"/>
  <c r="AQ317" i="3"/>
  <c r="AM318" i="3"/>
  <c r="AQ319" i="3"/>
  <c r="AM320" i="3"/>
  <c r="AE322" i="3"/>
  <c r="AM322" i="3"/>
  <c r="AE324" i="3"/>
  <c r="AM324" i="3"/>
  <c r="AM326" i="3"/>
  <c r="AM330" i="3"/>
  <c r="AS335" i="3"/>
  <c r="AT336" i="3"/>
  <c r="AQ337" i="3"/>
  <c r="AR337" i="3"/>
  <c r="AS338" i="3"/>
  <c r="AS340" i="3"/>
  <c r="AM343" i="3"/>
  <c r="AQ344" i="3"/>
  <c r="AM345" i="3"/>
  <c r="AM347" i="3"/>
  <c r="AR382" i="3"/>
  <c r="AT382" i="3" s="1"/>
  <c r="AS383" i="3"/>
  <c r="AQ385" i="3"/>
  <c r="AE388" i="3"/>
  <c r="AR390" i="3"/>
  <c r="AT390" i="3" s="1"/>
  <c r="AS391" i="3"/>
  <c r="AS393" i="3"/>
  <c r="AQ395" i="3"/>
  <c r="AE398" i="3"/>
  <c r="AR400" i="3"/>
  <c r="AT400" i="3" s="1"/>
  <c r="AS401" i="3"/>
  <c r="AQ403" i="3"/>
  <c r="AS407" i="3"/>
  <c r="AQ409" i="3"/>
  <c r="AM410" i="3"/>
  <c r="AQ411" i="3"/>
  <c r="AM412" i="3"/>
  <c r="AM414" i="3"/>
  <c r="AM416" i="3"/>
  <c r="AE418" i="3"/>
  <c r="AM418" i="3"/>
  <c r="AE420" i="3"/>
  <c r="AM420" i="3"/>
  <c r="AS423" i="3"/>
  <c r="AR425" i="3"/>
  <c r="AR427" i="3"/>
  <c r="AR429" i="3"/>
  <c r="AS431" i="3"/>
  <c r="AN432" i="3"/>
  <c r="AS438" i="3"/>
  <c r="AR439" i="3"/>
  <c r="AM441" i="3"/>
  <c r="AO445" i="3"/>
  <c r="AM446" i="3"/>
  <c r="AS448" i="3"/>
  <c r="AR449" i="3"/>
  <c r="AH451" i="3"/>
  <c r="AH452" i="3"/>
  <c r="AN453" i="3"/>
  <c r="AR455" i="3"/>
  <c r="AR457" i="3"/>
  <c r="AM459" i="3"/>
  <c r="AR460" i="3"/>
  <c r="AO461" i="3"/>
  <c r="AE462" i="3"/>
  <c r="AH462" i="3"/>
  <c r="AQ463" i="3"/>
  <c r="AH463" i="3"/>
  <c r="AM463" i="3"/>
  <c r="AR464" i="3"/>
  <c r="AO465" i="3"/>
  <c r="AE466" i="3"/>
  <c r="AH466" i="3"/>
  <c r="AQ467" i="3"/>
  <c r="AR467" i="3"/>
  <c r="AS372" i="3"/>
  <c r="AR376" i="3"/>
  <c r="AT376" i="3" s="1"/>
  <c r="AE382" i="3"/>
  <c r="AR384" i="3"/>
  <c r="AT384" i="3" s="1"/>
  <c r="AS385" i="3"/>
  <c r="AQ387" i="3"/>
  <c r="AN388" i="3"/>
  <c r="AE390" i="3"/>
  <c r="AR392" i="3"/>
  <c r="AT392" i="3" s="1"/>
  <c r="AR394" i="3"/>
  <c r="AT394" i="3" s="1"/>
  <c r="AS395" i="3"/>
  <c r="AQ397" i="3"/>
  <c r="AN398" i="3"/>
  <c r="AE400" i="3"/>
  <c r="AR402" i="3"/>
  <c r="AT402" i="3" s="1"/>
  <c r="AS403" i="3"/>
  <c r="AR409" i="3"/>
  <c r="AR411" i="3"/>
  <c r="AN420" i="3"/>
  <c r="AE422" i="3"/>
  <c r="AM422" i="3"/>
  <c r="AS424" i="3"/>
  <c r="AS425" i="3"/>
  <c r="AS426" i="3"/>
  <c r="AS427" i="3"/>
  <c r="AS428" i="3"/>
  <c r="AS429" i="3"/>
  <c r="AN430" i="3"/>
  <c r="AE434" i="3"/>
  <c r="AR434" i="3"/>
  <c r="AT434" i="3" s="1"/>
  <c r="AR435" i="3"/>
  <c r="AN441" i="3"/>
  <c r="AS444" i="3"/>
  <c r="AQ447" i="3"/>
  <c r="AH447" i="3"/>
  <c r="AE448" i="3"/>
  <c r="AH448" i="3"/>
  <c r="AQ449" i="3"/>
  <c r="AH449" i="3"/>
  <c r="AR450" i="3"/>
  <c r="AO450" i="3"/>
  <c r="AO451" i="3"/>
  <c r="AO452" i="3"/>
  <c r="AR453" i="3"/>
  <c r="AM454" i="3"/>
  <c r="AS456" i="3"/>
  <c r="AQ457" i="3"/>
  <c r="AH457" i="3"/>
  <c r="AS458" i="3"/>
  <c r="AN459" i="3"/>
  <c r="AS460" i="3"/>
  <c r="AR461" i="3"/>
  <c r="AT461" i="3" s="1"/>
  <c r="AS463" i="3"/>
  <c r="AS464" i="3"/>
  <c r="AR465" i="3"/>
  <c r="AT465" i="3" s="1"/>
  <c r="AN470" i="3"/>
  <c r="AR470" i="3"/>
  <c r="AM475" i="3"/>
  <c r="AR475" i="3"/>
  <c r="AQ477" i="3"/>
  <c r="AR477" i="3"/>
  <c r="AO477" i="3"/>
  <c r="AS386" i="3"/>
  <c r="AT386" i="3" s="1"/>
  <c r="AS387" i="3"/>
  <c r="AT396" i="3"/>
  <c r="AS396" i="3"/>
  <c r="AS397" i="3"/>
  <c r="AS404" i="3"/>
  <c r="AT404" i="3" s="1"/>
  <c r="AS405" i="3"/>
  <c r="AS419" i="3"/>
  <c r="AR421" i="3"/>
  <c r="AN422" i="3"/>
  <c r="AE432" i="3"/>
  <c r="AR432" i="3"/>
  <c r="AT432" i="3" s="1"/>
  <c r="AE433" i="3"/>
  <c r="AR433" i="3"/>
  <c r="AT433" i="3" s="1"/>
  <c r="AS435" i="3"/>
  <c r="AQ436" i="3"/>
  <c r="AO438" i="3"/>
  <c r="AN439" i="3"/>
  <c r="AH444" i="3"/>
  <c r="AH445" i="3"/>
  <c r="AN455" i="3"/>
  <c r="AH460" i="3"/>
  <c r="AH461" i="3"/>
  <c r="AH464" i="3"/>
  <c r="AH465" i="3"/>
  <c r="AR469" i="3"/>
  <c r="AT469" i="3" s="1"/>
  <c r="AQ479" i="3"/>
  <c r="AR380" i="3"/>
  <c r="AT380" i="3" s="1"/>
  <c r="AS381" i="3"/>
  <c r="AQ383" i="3"/>
  <c r="AR388" i="3"/>
  <c r="AT388" i="3" s="1"/>
  <c r="AS389" i="3"/>
  <c r="AQ391" i="3"/>
  <c r="AQ393" i="3"/>
  <c r="AR398" i="3"/>
  <c r="AT398" i="3" s="1"/>
  <c r="AS399" i="3"/>
  <c r="AQ401" i="3"/>
  <c r="AS408" i="3"/>
  <c r="AS421" i="3"/>
  <c r="AR423" i="3"/>
  <c r="AT430" i="3"/>
  <c r="AR431" i="3"/>
  <c r="AS433" i="3"/>
  <c r="AN434" i="3"/>
  <c r="AE437" i="3"/>
  <c r="AR437" i="3"/>
  <c r="AR438" i="3"/>
  <c r="AS442" i="3"/>
  <c r="AO444" i="3"/>
  <c r="AO460" i="3"/>
  <c r="AO464" i="3"/>
  <c r="AE476" i="3"/>
  <c r="AO476" i="3"/>
  <c r="AN499" i="3"/>
  <c r="AE513" i="3"/>
  <c r="AE515" i="3"/>
  <c r="AE517" i="3"/>
  <c r="AE519" i="3"/>
  <c r="AE521" i="3"/>
  <c r="AE523" i="3"/>
  <c r="AE525" i="3"/>
  <c r="AE527" i="3"/>
  <c r="AE529" i="3"/>
  <c r="AE531" i="3"/>
  <c r="AS535" i="3"/>
  <c r="AQ536" i="3"/>
  <c r="AS537" i="3"/>
  <c r="AQ538" i="3"/>
  <c r="AS539" i="3"/>
  <c r="AQ540" i="3"/>
  <c r="AS541" i="3"/>
  <c r="AQ542" i="3"/>
  <c r="AS543" i="3"/>
  <c r="AQ544" i="3"/>
  <c r="AS545" i="3"/>
  <c r="AQ548" i="3"/>
  <c r="AS549" i="3"/>
  <c r="AQ550" i="3"/>
  <c r="AS551" i="3"/>
  <c r="AS558" i="3"/>
  <c r="AS564" i="3"/>
  <c r="AQ565" i="3"/>
  <c r="AS566" i="3"/>
  <c r="AS579" i="3"/>
  <c r="AQ580" i="3"/>
  <c r="AR580" i="3"/>
  <c r="AE583" i="3"/>
  <c r="AM583" i="3"/>
  <c r="AS585" i="3"/>
  <c r="AQ586" i="3"/>
  <c r="AR586" i="3"/>
  <c r="AS589" i="3"/>
  <c r="AQ590" i="3"/>
  <c r="AR590" i="3"/>
  <c r="AM594" i="3"/>
  <c r="AS472" i="3"/>
  <c r="AN473" i="3"/>
  <c r="AR483" i="3"/>
  <c r="AT483" i="3" s="1"/>
  <c r="AR484" i="3"/>
  <c r="AS486" i="3"/>
  <c r="AH487" i="3"/>
  <c r="AS488" i="3"/>
  <c r="AN489" i="3"/>
  <c r="AS492" i="3"/>
  <c r="AH493" i="3"/>
  <c r="AS494" i="3"/>
  <c r="AH495" i="3"/>
  <c r="AS496" i="3"/>
  <c r="AN497" i="3"/>
  <c r="AQ534" i="3"/>
  <c r="AT557" i="3"/>
  <c r="AS570" i="3"/>
  <c r="AS574" i="3"/>
  <c r="AE577" i="3"/>
  <c r="AM577" i="3"/>
  <c r="AS580" i="3"/>
  <c r="AQ582" i="3"/>
  <c r="AR582" i="3"/>
  <c r="AS586" i="3"/>
  <c r="AS590" i="3"/>
  <c r="AR592" i="3"/>
  <c r="AR466" i="3"/>
  <c r="AT466" i="3" s="1"/>
  <c r="AR468" i="3"/>
  <c r="AT468" i="3" s="1"/>
  <c r="AS470" i="3"/>
  <c r="AN471" i="3"/>
  <c r="AS473" i="3"/>
  <c r="AE474" i="3"/>
  <c r="AH474" i="3"/>
  <c r="AQ475" i="3"/>
  <c r="AH475" i="3"/>
  <c r="AR476" i="3"/>
  <c r="AR479" i="3"/>
  <c r="AR480" i="3"/>
  <c r="AT480" i="3" s="1"/>
  <c r="AR481" i="3"/>
  <c r="AT481" i="3" s="1"/>
  <c r="AR482" i="3"/>
  <c r="AT482" i="3" s="1"/>
  <c r="AS484" i="3"/>
  <c r="AN485" i="3"/>
  <c r="AS487" i="3"/>
  <c r="AS489" i="3"/>
  <c r="AE490" i="3"/>
  <c r="AH490" i="3"/>
  <c r="AN491" i="3"/>
  <c r="AS493" i="3"/>
  <c r="AS495" i="3"/>
  <c r="AS497" i="3"/>
  <c r="AR499" i="3"/>
  <c r="AM500" i="3"/>
  <c r="AQ501" i="3"/>
  <c r="AM502" i="3"/>
  <c r="AQ503" i="3"/>
  <c r="AM504" i="3"/>
  <c r="AQ505" i="3"/>
  <c r="AM506" i="3"/>
  <c r="AQ507" i="3"/>
  <c r="AM508" i="3"/>
  <c r="AQ509" i="3"/>
  <c r="AM510" i="3"/>
  <c r="AQ511" i="3"/>
  <c r="AQ513" i="3"/>
  <c r="AQ515" i="3"/>
  <c r="AQ517" i="3"/>
  <c r="AS518" i="3"/>
  <c r="AQ519" i="3"/>
  <c r="AQ521" i="3"/>
  <c r="AQ523" i="3"/>
  <c r="AQ525" i="3"/>
  <c r="AQ527" i="3"/>
  <c r="AQ529" i="3"/>
  <c r="AM554" i="3"/>
  <c r="AE559" i="3"/>
  <c r="AS559" i="3"/>
  <c r="AS562" i="3"/>
  <c r="AE565" i="3"/>
  <c r="AM565" i="3"/>
  <c r="AM567" i="3"/>
  <c r="AM571" i="3"/>
  <c r="AS575" i="3"/>
  <c r="AR576" i="3"/>
  <c r="AQ578" i="3"/>
  <c r="AR578" i="3"/>
  <c r="AS581" i="3"/>
  <c r="AS582" i="3"/>
  <c r="AR584" i="3"/>
  <c r="AS587" i="3"/>
  <c r="AR588" i="3"/>
  <c r="AS591" i="3"/>
  <c r="AS592" i="3"/>
  <c r="AS471" i="3"/>
  <c r="AR473" i="3"/>
  <c r="AS475" i="3"/>
  <c r="AS476" i="3"/>
  <c r="AT478" i="3"/>
  <c r="AQ481" i="3"/>
  <c r="AH481" i="3"/>
  <c r="AN483" i="3"/>
  <c r="AS485" i="3"/>
  <c r="AO487" i="3"/>
  <c r="AR489" i="3"/>
  <c r="AS491" i="3"/>
  <c r="AO493" i="3"/>
  <c r="AO495" i="3"/>
  <c r="AT498" i="3"/>
  <c r="AM534" i="3"/>
  <c r="AS555" i="3"/>
  <c r="AQ556" i="3"/>
  <c r="AQ558" i="3"/>
  <c r="AS560" i="3"/>
  <c r="AM563" i="3"/>
  <c r="AS568" i="3"/>
  <c r="AS572" i="3"/>
  <c r="AE573" i="3"/>
  <c r="AS576" i="3"/>
  <c r="AS578" i="3"/>
  <c r="AS584" i="3"/>
  <c r="AS588" i="3"/>
  <c r="AS593" i="3"/>
  <c r="AS9" i="3"/>
  <c r="BA5" i="3"/>
  <c r="AR12" i="3"/>
  <c r="AT12" i="3" s="1"/>
  <c r="AM12" i="3"/>
  <c r="AS15" i="3"/>
  <c r="AR20" i="3"/>
  <c r="AT20" i="3" s="1"/>
  <c r="AM20" i="3"/>
  <c r="AE23" i="3"/>
  <c r="AS23" i="3"/>
  <c r="AQ25" i="3"/>
  <c r="AE27" i="3"/>
  <c r="AS27" i="3"/>
  <c r="AE31" i="3"/>
  <c r="AS31" i="3"/>
  <c r="AE33" i="3"/>
  <c r="AE38" i="3"/>
  <c r="AS39" i="3"/>
  <c r="AQ42" i="3"/>
  <c r="AT43" i="3"/>
  <c r="AQ45" i="3"/>
  <c r="AE50" i="3"/>
  <c r="AR50" i="3"/>
  <c r="AT50" i="3" s="1"/>
  <c r="AQ50" i="3"/>
  <c r="AE54" i="3"/>
  <c r="AR54" i="3"/>
  <c r="AT54" i="3" s="1"/>
  <c r="AQ54" i="3"/>
  <c r="AE58" i="3"/>
  <c r="AR58" i="3"/>
  <c r="AT58" i="3" s="1"/>
  <c r="AQ58" i="3"/>
  <c r="AE62" i="3"/>
  <c r="AR62" i="3"/>
  <c r="AT62" i="3" s="1"/>
  <c r="AQ62" i="3"/>
  <c r="AE66" i="3"/>
  <c r="AR66" i="3"/>
  <c r="AT66" i="3" s="1"/>
  <c r="AQ66" i="3"/>
  <c r="AE70" i="3"/>
  <c r="AR70" i="3"/>
  <c r="AT70" i="3" s="1"/>
  <c r="AQ70" i="3"/>
  <c r="AE74" i="3"/>
  <c r="AR74" i="3"/>
  <c r="AT74" i="3" s="1"/>
  <c r="AQ74" i="3"/>
  <c r="AE78" i="3"/>
  <c r="AR78" i="3"/>
  <c r="AT78" i="3" s="1"/>
  <c r="AQ78" i="3"/>
  <c r="AE86" i="3"/>
  <c r="AR86" i="3"/>
  <c r="AT86" i="3" s="1"/>
  <c r="AQ86" i="3"/>
  <c r="AE90" i="3"/>
  <c r="AR90" i="3"/>
  <c r="AT90" i="3" s="1"/>
  <c r="AQ90" i="3"/>
  <c r="AE94" i="3"/>
  <c r="AR94" i="3"/>
  <c r="AT94" i="3" s="1"/>
  <c r="AQ94" i="3"/>
  <c r="AE98" i="3"/>
  <c r="AR98" i="3"/>
  <c r="AQ98" i="3"/>
  <c r="AE102" i="3"/>
  <c r="AR102" i="3"/>
  <c r="AT102" i="3" s="1"/>
  <c r="AQ102" i="3"/>
  <c r="AE106" i="3"/>
  <c r="AR106" i="3"/>
  <c r="AT106" i="3" s="1"/>
  <c r="AQ106" i="3"/>
  <c r="AE110" i="3"/>
  <c r="AR110" i="3"/>
  <c r="AT110" i="3" s="1"/>
  <c r="AQ110" i="3"/>
  <c r="AR115" i="3"/>
  <c r="AG115" i="3"/>
  <c r="AR117" i="3"/>
  <c r="AG117" i="3"/>
  <c r="AO119" i="3"/>
  <c r="AH28" i="3"/>
  <c r="AR119" i="3"/>
  <c r="AH119" i="3"/>
  <c r="AQ119" i="3"/>
  <c r="AM121" i="3"/>
  <c r="AS121" i="3"/>
  <c r="AH124" i="3"/>
  <c r="AO124" i="3"/>
  <c r="AQ124" i="3"/>
  <c r="AG134" i="3"/>
  <c r="AH136" i="3"/>
  <c r="AH30" i="3"/>
  <c r="AO136" i="3"/>
  <c r="AQ136" i="3"/>
  <c r="AM139" i="3"/>
  <c r="AS139" i="3"/>
  <c r="AN159" i="3"/>
  <c r="AQ159" i="3"/>
  <c r="AG159" i="3"/>
  <c r="AR159" i="3"/>
  <c r="AT159" i="3" s="1"/>
  <c r="AG170" i="3"/>
  <c r="AQ170" i="3"/>
  <c r="AN170" i="3"/>
  <c r="AG172" i="3"/>
  <c r="AQ172" i="3"/>
  <c r="AN172" i="3"/>
  <c r="AG174" i="3"/>
  <c r="AQ174" i="3"/>
  <c r="AN174" i="3"/>
  <c r="AY84" i="3"/>
  <c r="AY36" i="3"/>
  <c r="AG176" i="3"/>
  <c r="AQ176" i="3"/>
  <c r="AN176" i="3"/>
  <c r="AG178" i="3"/>
  <c r="AQ178" i="3"/>
  <c r="AN178" i="3"/>
  <c r="AG180" i="3"/>
  <c r="AQ180" i="3"/>
  <c r="AN180" i="3"/>
  <c r="AG182" i="3"/>
  <c r="AQ182" i="3"/>
  <c r="AN182" i="3"/>
  <c r="AR185" i="3"/>
  <c r="AG185" i="3"/>
  <c r="AQ185" i="3"/>
  <c r="AN185" i="3"/>
  <c r="AE185" i="3"/>
  <c r="AW27" i="3"/>
  <c r="AW9" i="3"/>
  <c r="AG5" i="3"/>
  <c r="AG114" i="3"/>
  <c r="AG116" i="3"/>
  <c r="AG118" i="3"/>
  <c r="AR123" i="3"/>
  <c r="AG123" i="3"/>
  <c r="AH130" i="3"/>
  <c r="AO130" i="3"/>
  <c r="AQ130" i="3"/>
  <c r="AR135" i="3"/>
  <c r="AG135" i="3"/>
  <c r="AO141" i="3"/>
  <c r="AR141" i="3"/>
  <c r="AH141" i="3"/>
  <c r="AQ141" i="3"/>
  <c r="AM143" i="3"/>
  <c r="AS143" i="3"/>
  <c r="AO145" i="3"/>
  <c r="AR145" i="3"/>
  <c r="AH145" i="3"/>
  <c r="AQ145" i="3"/>
  <c r="AW5" i="3"/>
  <c r="AM7" i="3"/>
  <c r="AR7" i="3"/>
  <c r="AT7" i="3" s="1"/>
  <c r="AE11" i="3"/>
  <c r="AR14" i="3"/>
  <c r="AT14" i="3" s="1"/>
  <c r="AM14" i="3"/>
  <c r="AS17" i="3"/>
  <c r="AS21" i="3"/>
  <c r="AM21" i="3"/>
  <c r="AE22" i="3"/>
  <c r="AR22" i="3"/>
  <c r="AT22" i="3" s="1"/>
  <c r="AM22" i="3"/>
  <c r="AR24" i="3"/>
  <c r="AT24" i="3" s="1"/>
  <c r="AM24" i="3"/>
  <c r="AQ24" i="3"/>
  <c r="AC28" i="3"/>
  <c r="AR28" i="3" s="1"/>
  <c r="AL29" i="3"/>
  <c r="AM30" i="3"/>
  <c r="AQ32" i="3"/>
  <c r="AE32" i="3"/>
  <c r="AM34" i="3"/>
  <c r="AS37" i="3"/>
  <c r="AM37" i="3"/>
  <c r="AR40" i="3"/>
  <c r="AT40" i="3" s="1"/>
  <c r="AM40" i="3"/>
  <c r="AQ43" i="3"/>
  <c r="AE47" i="3"/>
  <c r="AR49" i="3"/>
  <c r="AE51" i="3"/>
  <c r="AR53" i="3"/>
  <c r="AE55" i="3"/>
  <c r="AR57" i="3"/>
  <c r="AE59" i="3"/>
  <c r="AR61" i="3"/>
  <c r="AE63" i="3"/>
  <c r="AR65" i="3"/>
  <c r="AE67" i="3"/>
  <c r="AR69" i="3"/>
  <c r="AE71" i="3"/>
  <c r="AR73" i="3"/>
  <c r="AE75" i="3"/>
  <c r="AR77" i="3"/>
  <c r="AE79" i="3"/>
  <c r="AR81" i="3"/>
  <c r="AM85" i="3"/>
  <c r="AS85" i="3"/>
  <c r="AE87" i="3"/>
  <c r="AR89" i="3"/>
  <c r="AE91" i="3"/>
  <c r="AR93" i="3"/>
  <c r="AE95" i="3"/>
  <c r="AR97" i="3"/>
  <c r="AE99" i="3"/>
  <c r="AR101" i="3"/>
  <c r="AE103" i="3"/>
  <c r="AR105" i="3"/>
  <c r="AE107" i="3"/>
  <c r="AR109" i="3"/>
  <c r="AE111" i="3"/>
  <c r="AO113" i="3"/>
  <c r="AR113" i="3"/>
  <c r="AH113" i="3"/>
  <c r="AQ113" i="3"/>
  <c r="AR114" i="3"/>
  <c r="AT114" i="3" s="1"/>
  <c r="AQ114" i="3"/>
  <c r="AQ115" i="3"/>
  <c r="AR116" i="3"/>
  <c r="AT116" i="3" s="1"/>
  <c r="AQ116" i="3"/>
  <c r="AQ117" i="3"/>
  <c r="AR118" i="3"/>
  <c r="AT118" i="3" s="1"/>
  <c r="AQ118" i="3"/>
  <c r="AH122" i="3"/>
  <c r="AO122" i="3"/>
  <c r="AQ122" i="3"/>
  <c r="AQ123" i="3"/>
  <c r="AW82" i="3"/>
  <c r="BA82" i="3"/>
  <c r="AO129" i="3"/>
  <c r="AR129" i="3"/>
  <c r="AH129" i="3"/>
  <c r="AQ129" i="3"/>
  <c r="AM131" i="3"/>
  <c r="AS131" i="3"/>
  <c r="AO133" i="3"/>
  <c r="AR133" i="3"/>
  <c r="AH133" i="3"/>
  <c r="AQ133" i="3"/>
  <c r="AR134" i="3"/>
  <c r="AT134" i="3" s="1"/>
  <c r="AQ134" i="3"/>
  <c r="AQ135" i="3"/>
  <c r="AW30" i="3"/>
  <c r="BA30" i="3"/>
  <c r="AH140" i="3"/>
  <c r="AO140" i="3"/>
  <c r="AQ140" i="3"/>
  <c r="AW31" i="3"/>
  <c r="BA31" i="3"/>
  <c r="AH144" i="3"/>
  <c r="AO144" i="3"/>
  <c r="AQ144" i="3"/>
  <c r="AR153" i="3"/>
  <c r="AC83" i="3"/>
  <c r="AG33" i="3"/>
  <c r="AC21" i="3"/>
  <c r="AG6" i="3"/>
  <c r="AC6" i="3"/>
  <c r="AR6" i="3" s="1"/>
  <c r="AT6" i="3" s="1"/>
  <c r="AG153" i="3"/>
  <c r="AY33" i="3"/>
  <c r="AY83" i="3"/>
  <c r="AG154" i="3"/>
  <c r="AR155" i="3"/>
  <c r="AG155" i="3"/>
  <c r="AG156" i="3"/>
  <c r="AR157" i="3"/>
  <c r="AG157" i="3"/>
  <c r="AH158" i="3"/>
  <c r="AQ158" i="3"/>
  <c r="AO33" i="3"/>
  <c r="AJ33" i="3"/>
  <c r="AQ33" i="3" s="1"/>
  <c r="AO158" i="3"/>
  <c r="AR161" i="3"/>
  <c r="AG161" i="3"/>
  <c r="AN161" i="3"/>
  <c r="AQ161" i="3"/>
  <c r="AG186" i="3"/>
  <c r="AQ186" i="3"/>
  <c r="AN186" i="3"/>
  <c r="AE186" i="3"/>
  <c r="AM6" i="3"/>
  <c r="AQ10" i="3"/>
  <c r="AE10" i="3"/>
  <c r="AR16" i="3"/>
  <c r="AT16" i="3" s="1"/>
  <c r="AM16" i="3"/>
  <c r="AS19" i="3"/>
  <c r="AE25" i="3"/>
  <c r="AR33" i="3"/>
  <c r="AS35" i="3"/>
  <c r="AM36" i="3"/>
  <c r="AR38" i="3"/>
  <c r="AT38" i="3" s="1"/>
  <c r="AM38" i="3"/>
  <c r="AQ46" i="3"/>
  <c r="AE118" i="3"/>
  <c r="AE119" i="3"/>
  <c r="AM119" i="3"/>
  <c r="AL28" i="3"/>
  <c r="AS28" i="3" s="1"/>
  <c r="AS119" i="3"/>
  <c r="AR127" i="3"/>
  <c r="AG127" i="3"/>
  <c r="AE135" i="3"/>
  <c r="AE136" i="3"/>
  <c r="AO139" i="3"/>
  <c r="AR139" i="3"/>
  <c r="AT139" i="3" s="1"/>
  <c r="AH139" i="3"/>
  <c r="AQ139" i="3"/>
  <c r="AE141" i="3"/>
  <c r="AM141" i="3"/>
  <c r="AS141" i="3"/>
  <c r="AO143" i="3"/>
  <c r="AR143" i="3"/>
  <c r="AT143" i="3" s="1"/>
  <c r="AH143" i="3"/>
  <c r="AQ143" i="3"/>
  <c r="AE145" i="3"/>
  <c r="AM145" i="3"/>
  <c r="AS145" i="3"/>
  <c r="AR147" i="3"/>
  <c r="AG147" i="3"/>
  <c r="AG148" i="3"/>
  <c r="AR149" i="3"/>
  <c r="AG149" i="3"/>
  <c r="AG150" i="3"/>
  <c r="AR151" i="3"/>
  <c r="AG151" i="3"/>
  <c r="AH152" i="3"/>
  <c r="AO152" i="3"/>
  <c r="AO21" i="3"/>
  <c r="AO38" i="3"/>
  <c r="AJ38" i="3"/>
  <c r="AQ38" i="3" s="1"/>
  <c r="AQ152" i="3"/>
  <c r="AE159" i="3"/>
  <c r="AR169" i="3"/>
  <c r="AG169" i="3"/>
  <c r="AQ169" i="3"/>
  <c r="AC35" i="3"/>
  <c r="AN169" i="3"/>
  <c r="AE170" i="3"/>
  <c r="AR171" i="3"/>
  <c r="AG171" i="3"/>
  <c r="AQ171" i="3"/>
  <c r="AN171" i="3"/>
  <c r="AE172" i="3"/>
  <c r="AR173" i="3"/>
  <c r="AG173" i="3"/>
  <c r="AQ173" i="3"/>
  <c r="AN173" i="3"/>
  <c r="AE174" i="3"/>
  <c r="AR175" i="3"/>
  <c r="AG175" i="3"/>
  <c r="AQ175" i="3"/>
  <c r="AG36" i="3"/>
  <c r="AC36" i="3"/>
  <c r="AN175" i="3"/>
  <c r="AC84" i="3"/>
  <c r="AW84" i="3"/>
  <c r="AW36" i="3"/>
  <c r="BA84" i="3"/>
  <c r="BA36" i="3"/>
  <c r="AE176" i="3"/>
  <c r="AR177" i="3"/>
  <c r="AG177" i="3"/>
  <c r="AQ177" i="3"/>
  <c r="AN177" i="3"/>
  <c r="AE178" i="3"/>
  <c r="AR179" i="3"/>
  <c r="AG179" i="3"/>
  <c r="AQ179" i="3"/>
  <c r="AN179" i="3"/>
  <c r="AE180" i="3"/>
  <c r="AR181" i="3"/>
  <c r="AG181" i="3"/>
  <c r="AQ181" i="3"/>
  <c r="AN181" i="3"/>
  <c r="AE182" i="3"/>
  <c r="AR183" i="3"/>
  <c r="AG183" i="3"/>
  <c r="AQ183" i="3"/>
  <c r="AN183" i="3"/>
  <c r="AE183" i="3"/>
  <c r="AR187" i="3"/>
  <c r="AG187" i="3"/>
  <c r="AQ187" i="3"/>
  <c r="AN187" i="3"/>
  <c r="AE187" i="3"/>
  <c r="AO121" i="3"/>
  <c r="AR121" i="3"/>
  <c r="AT121" i="3" s="1"/>
  <c r="AH121" i="3"/>
  <c r="AQ121" i="3"/>
  <c r="AE123" i="3"/>
  <c r="AE124" i="3"/>
  <c r="AH128" i="3"/>
  <c r="AO128" i="3"/>
  <c r="AH29" i="3"/>
  <c r="AC29" i="3"/>
  <c r="AQ128" i="3"/>
  <c r="AE130" i="3"/>
  <c r="AH132" i="3"/>
  <c r="AO132" i="3"/>
  <c r="AQ132" i="3"/>
  <c r="AE134" i="3"/>
  <c r="AC5" i="3"/>
  <c r="AR8" i="3"/>
  <c r="AT8" i="3" s="1"/>
  <c r="AM8" i="3"/>
  <c r="AC9" i="3"/>
  <c r="AH9" i="3"/>
  <c r="AY9" i="3"/>
  <c r="AR11" i="3"/>
  <c r="AT11" i="3" s="1"/>
  <c r="AS13" i="3"/>
  <c r="AR18" i="3"/>
  <c r="AT18" i="3" s="1"/>
  <c r="AM18" i="3"/>
  <c r="AR23" i="3"/>
  <c r="AT23" i="3" s="1"/>
  <c r="AR26" i="3"/>
  <c r="AT26" i="3" s="1"/>
  <c r="AM26" i="3"/>
  <c r="AR27" i="3"/>
  <c r="AT27" i="3" s="1"/>
  <c r="BA27" i="3"/>
  <c r="AC30" i="3"/>
  <c r="AR31" i="3"/>
  <c r="AT31" i="3" s="1"/>
  <c r="AT37" i="3"/>
  <c r="AS41" i="3"/>
  <c r="AT41" i="3" s="1"/>
  <c r="AM41" i="3"/>
  <c r="AQ44" i="3"/>
  <c r="AR45" i="3"/>
  <c r="AT45" i="3" s="1"/>
  <c r="AR47" i="3"/>
  <c r="AR51" i="3"/>
  <c r="AR55" i="3"/>
  <c r="AR59" i="3"/>
  <c r="AR63" i="3"/>
  <c r="AR67" i="3"/>
  <c r="AR71" i="3"/>
  <c r="AR75" i="3"/>
  <c r="AR79" i="3"/>
  <c r="AR82" i="3"/>
  <c r="AT82" i="3" s="1"/>
  <c r="AR87" i="3"/>
  <c r="AR91" i="3"/>
  <c r="AR95" i="3"/>
  <c r="AR99" i="3"/>
  <c r="AR103" i="3"/>
  <c r="AR107" i="3"/>
  <c r="AR111" i="3"/>
  <c r="AM113" i="3"/>
  <c r="AS113" i="3"/>
  <c r="AL5" i="3"/>
  <c r="AN114" i="3"/>
  <c r="AN115" i="3"/>
  <c r="AN116" i="3"/>
  <c r="AN117" i="3"/>
  <c r="AN118" i="3"/>
  <c r="AY28" i="3"/>
  <c r="AH120" i="3"/>
  <c r="AO120" i="3"/>
  <c r="AQ120" i="3"/>
  <c r="AN123" i="3"/>
  <c r="AR125" i="3"/>
  <c r="AG125" i="3"/>
  <c r="AY82" i="3"/>
  <c r="AH126" i="3"/>
  <c r="AO126" i="3"/>
  <c r="AO29" i="3"/>
  <c r="AO9" i="3"/>
  <c r="AO5" i="3"/>
  <c r="AO82" i="3"/>
  <c r="AJ82" i="3"/>
  <c r="AQ82" i="3" s="1"/>
  <c r="AJ9" i="3"/>
  <c r="AQ126" i="3"/>
  <c r="AQ127" i="3"/>
  <c r="AM129" i="3"/>
  <c r="AS129" i="3"/>
  <c r="AO131" i="3"/>
  <c r="AR131" i="3"/>
  <c r="AT131" i="3" s="1"/>
  <c r="AH131" i="3"/>
  <c r="AQ131" i="3"/>
  <c r="AM133" i="3"/>
  <c r="AS133" i="3"/>
  <c r="AN134" i="3"/>
  <c r="AN135" i="3"/>
  <c r="AR137" i="3"/>
  <c r="AG137" i="3"/>
  <c r="AH138" i="3"/>
  <c r="AO138" i="3"/>
  <c r="AQ138" i="3"/>
  <c r="AH142" i="3"/>
  <c r="AO142" i="3"/>
  <c r="AQ142" i="3"/>
  <c r="AH146" i="3"/>
  <c r="AO146" i="3"/>
  <c r="AQ146" i="3"/>
  <c r="AQ147" i="3"/>
  <c r="AR148" i="3"/>
  <c r="AT148" i="3" s="1"/>
  <c r="AQ148" i="3"/>
  <c r="AQ149" i="3"/>
  <c r="AR150" i="3"/>
  <c r="AT150" i="3" s="1"/>
  <c r="AQ150" i="3"/>
  <c r="AQ151" i="3"/>
  <c r="AW83" i="3"/>
  <c r="AW33" i="3"/>
  <c r="BA83" i="3"/>
  <c r="BA33" i="3"/>
  <c r="AE158" i="3"/>
  <c r="AG160" i="3"/>
  <c r="AN160" i="3"/>
  <c r="AG34" i="3"/>
  <c r="AC34" i="3"/>
  <c r="AQ160" i="3"/>
  <c r="AE161" i="3"/>
  <c r="AH162" i="3"/>
  <c r="AO162" i="3"/>
  <c r="AO34" i="3"/>
  <c r="AJ34" i="3"/>
  <c r="AQ162" i="3"/>
  <c r="AG184" i="3"/>
  <c r="AQ184" i="3"/>
  <c r="AN184" i="3"/>
  <c r="AE184" i="3"/>
  <c r="AH188" i="3"/>
  <c r="AO188" i="3"/>
  <c r="AE188" i="3"/>
  <c r="AG190" i="3"/>
  <c r="AR191" i="3"/>
  <c r="AG191" i="3"/>
  <c r="AG192" i="3"/>
  <c r="AR193" i="3"/>
  <c r="AT193" i="3" s="1"/>
  <c r="AG193" i="3"/>
  <c r="AH194" i="3"/>
  <c r="AO194" i="3"/>
  <c r="AQ194" i="3"/>
  <c r="AQ195" i="3"/>
  <c r="AM197" i="3"/>
  <c r="AS197" i="3"/>
  <c r="AR203" i="3"/>
  <c r="AG203" i="3"/>
  <c r="AG204" i="3"/>
  <c r="AR205" i="3"/>
  <c r="AG205" i="3"/>
  <c r="AG206" i="3"/>
  <c r="AO207" i="3"/>
  <c r="AR207" i="3"/>
  <c r="AH207" i="3"/>
  <c r="AO37" i="3"/>
  <c r="AO11" i="3"/>
  <c r="AQ207" i="3"/>
  <c r="AE211" i="3"/>
  <c r="AE212" i="3"/>
  <c r="AM213" i="3"/>
  <c r="AS213" i="3"/>
  <c r="AG216" i="3"/>
  <c r="AR217" i="3"/>
  <c r="AT217" i="3" s="1"/>
  <c r="AG217" i="3"/>
  <c r="AG218" i="3"/>
  <c r="AR219" i="3"/>
  <c r="AG219" i="3"/>
  <c r="AG220" i="3"/>
  <c r="AR221" i="3"/>
  <c r="AG221" i="3"/>
  <c r="AG222" i="3"/>
  <c r="AR223" i="3"/>
  <c r="AT223" i="3" s="1"/>
  <c r="AG223" i="3"/>
  <c r="AG224" i="3"/>
  <c r="AR225" i="3"/>
  <c r="AT225" i="3" s="1"/>
  <c r="AG225" i="3"/>
  <c r="AQ225" i="3"/>
  <c r="AE225" i="3"/>
  <c r="AT228" i="3"/>
  <c r="AR39" i="3"/>
  <c r="AT39" i="3" s="1"/>
  <c r="AS87" i="3"/>
  <c r="AS89" i="3"/>
  <c r="AS91" i="3"/>
  <c r="AS93" i="3"/>
  <c r="AS95" i="3"/>
  <c r="AS97" i="3"/>
  <c r="AS99" i="3"/>
  <c r="AS101" i="3"/>
  <c r="AS103" i="3"/>
  <c r="AS105" i="3"/>
  <c r="AS107" i="3"/>
  <c r="AS109" i="3"/>
  <c r="AS111" i="3"/>
  <c r="AR120" i="3"/>
  <c r="AT120" i="3" s="1"/>
  <c r="AR122" i="3"/>
  <c r="AT122" i="3" s="1"/>
  <c r="AS125" i="3"/>
  <c r="AR126" i="3"/>
  <c r="AT126" i="3" s="1"/>
  <c r="AS137" i="3"/>
  <c r="AR138" i="3"/>
  <c r="AT138" i="3" s="1"/>
  <c r="AR140" i="3"/>
  <c r="AT140" i="3" s="1"/>
  <c r="AR142" i="3"/>
  <c r="AT142" i="3" s="1"/>
  <c r="AR144" i="3"/>
  <c r="AT144" i="3" s="1"/>
  <c r="AR146" i="3"/>
  <c r="AT146" i="3" s="1"/>
  <c r="AS153" i="3"/>
  <c r="AS155" i="3"/>
  <c r="AS157" i="3"/>
  <c r="AR160" i="3"/>
  <c r="AT160" i="3" s="1"/>
  <c r="AO189" i="3"/>
  <c r="AR189" i="3"/>
  <c r="AH189" i="3"/>
  <c r="AQ189" i="3"/>
  <c r="AR190" i="3"/>
  <c r="AT190" i="3" s="1"/>
  <c r="AQ190" i="3"/>
  <c r="AQ191" i="3"/>
  <c r="AR192" i="3"/>
  <c r="AT192" i="3" s="1"/>
  <c r="AQ192" i="3"/>
  <c r="AQ193" i="3"/>
  <c r="AG198" i="3"/>
  <c r="AR199" i="3"/>
  <c r="AT199" i="3" s="1"/>
  <c r="AG199" i="3"/>
  <c r="AG200" i="3"/>
  <c r="AR201" i="3"/>
  <c r="AG201" i="3"/>
  <c r="AH202" i="3"/>
  <c r="AO202" i="3"/>
  <c r="AH22" i="3"/>
  <c r="AQ202" i="3"/>
  <c r="AQ203" i="3"/>
  <c r="AR204" i="3"/>
  <c r="AT204" i="3" s="1"/>
  <c r="AQ204" i="3"/>
  <c r="AQ205" i="3"/>
  <c r="AR206" i="3"/>
  <c r="AT206" i="3" s="1"/>
  <c r="AQ206" i="3"/>
  <c r="AG214" i="3"/>
  <c r="AO215" i="3"/>
  <c r="AR215" i="3"/>
  <c r="AH215" i="3"/>
  <c r="AQ215" i="3"/>
  <c r="AR216" i="3"/>
  <c r="AT216" i="3" s="1"/>
  <c r="AQ216" i="3"/>
  <c r="AQ217" i="3"/>
  <c r="AR218" i="3"/>
  <c r="AT218" i="3" s="1"/>
  <c r="AQ218" i="3"/>
  <c r="AQ219" i="3"/>
  <c r="AT220" i="3"/>
  <c r="AT222" i="3"/>
  <c r="AR227" i="3"/>
  <c r="AG227" i="3"/>
  <c r="AQ227" i="3"/>
  <c r="AE227" i="3"/>
  <c r="AH232" i="3"/>
  <c r="AO232" i="3"/>
  <c r="AE232" i="3"/>
  <c r="AM235" i="3"/>
  <c r="AS235" i="3"/>
  <c r="AM207" i="3"/>
  <c r="AS207" i="3"/>
  <c r="AR211" i="3"/>
  <c r="AG211" i="3"/>
  <c r="AG212" i="3"/>
  <c r="AO213" i="3"/>
  <c r="AR213" i="3"/>
  <c r="AH213" i="3"/>
  <c r="AH38" i="3"/>
  <c r="AH32" i="3"/>
  <c r="AQ213" i="3"/>
  <c r="AR229" i="3"/>
  <c r="AG229" i="3"/>
  <c r="AQ229" i="3"/>
  <c r="AE229" i="3"/>
  <c r="AO41" i="3"/>
  <c r="AO197" i="3"/>
  <c r="AR197" i="3"/>
  <c r="AH197" i="3"/>
  <c r="AQ197" i="3"/>
  <c r="AR10" i="3"/>
  <c r="AT10" i="3" s="1"/>
  <c r="AM10" i="3"/>
  <c r="AR13" i="3"/>
  <c r="AT13" i="3" s="1"/>
  <c r="AR15" i="3"/>
  <c r="AT15" i="3" s="1"/>
  <c r="AR17" i="3"/>
  <c r="AT17" i="3" s="1"/>
  <c r="AR19" i="3"/>
  <c r="AT19" i="3" s="1"/>
  <c r="AH21" i="3"/>
  <c r="AR32" i="3"/>
  <c r="AT32" i="3" s="1"/>
  <c r="AM32" i="3"/>
  <c r="AL33" i="3"/>
  <c r="AE39" i="3"/>
  <c r="AE41" i="3"/>
  <c r="AQ41" i="3"/>
  <c r="AR42" i="3"/>
  <c r="AT42" i="3" s="1"/>
  <c r="AM42" i="3"/>
  <c r="AR44" i="3"/>
  <c r="AT44" i="3" s="1"/>
  <c r="AM44" i="3"/>
  <c r="AR46" i="3"/>
  <c r="AT46" i="3" s="1"/>
  <c r="AM46" i="3"/>
  <c r="AS47" i="3"/>
  <c r="AS49" i="3"/>
  <c r="AS51" i="3"/>
  <c r="AS53" i="3"/>
  <c r="AS55" i="3"/>
  <c r="AS57" i="3"/>
  <c r="AS59" i="3"/>
  <c r="AS61" i="3"/>
  <c r="AS63" i="3"/>
  <c r="AS65" i="3"/>
  <c r="AS67" i="3"/>
  <c r="AS69" i="3"/>
  <c r="AS71" i="3"/>
  <c r="AS73" i="3"/>
  <c r="AS75" i="3"/>
  <c r="AS77" i="3"/>
  <c r="AS79" i="3"/>
  <c r="AS81" i="3"/>
  <c r="AR84" i="3"/>
  <c r="AT84" i="3" s="1"/>
  <c r="AR85" i="3"/>
  <c r="AT85" i="3" s="1"/>
  <c r="AS115" i="3"/>
  <c r="AS117" i="3"/>
  <c r="AS123" i="3"/>
  <c r="AR124" i="3"/>
  <c r="AT124" i="3" s="1"/>
  <c r="AS127" i="3"/>
  <c r="AR128" i="3"/>
  <c r="AT128" i="3" s="1"/>
  <c r="AR130" i="3"/>
  <c r="AT130" i="3" s="1"/>
  <c r="AR132" i="3"/>
  <c r="AT132" i="3" s="1"/>
  <c r="AS135" i="3"/>
  <c r="AR136" i="3"/>
  <c r="AT136" i="3" s="1"/>
  <c r="AS147" i="3"/>
  <c r="AS149" i="3"/>
  <c r="AS151" i="3"/>
  <c r="AR152" i="3"/>
  <c r="AT152" i="3" s="1"/>
  <c r="AR163" i="3"/>
  <c r="AG163" i="3"/>
  <c r="AG164" i="3"/>
  <c r="AR165" i="3"/>
  <c r="AT165" i="3" s="1"/>
  <c r="AG165" i="3"/>
  <c r="AG166" i="3"/>
  <c r="AR167" i="3"/>
  <c r="AG167" i="3"/>
  <c r="AH168" i="3"/>
  <c r="AO168" i="3"/>
  <c r="AH10" i="3"/>
  <c r="AH6" i="3"/>
  <c r="AQ168" i="3"/>
  <c r="AR170" i="3"/>
  <c r="AT170" i="3" s="1"/>
  <c r="AR172" i="3"/>
  <c r="AT172" i="3" s="1"/>
  <c r="AR174" i="3"/>
  <c r="AT174" i="3" s="1"/>
  <c r="AR176" i="3"/>
  <c r="AT176" i="3" s="1"/>
  <c r="AR178" i="3"/>
  <c r="AT178" i="3" s="1"/>
  <c r="AR180" i="3"/>
  <c r="AT180" i="3" s="1"/>
  <c r="AR182" i="3"/>
  <c r="AT182" i="3" s="1"/>
  <c r="AR184" i="3"/>
  <c r="AT184" i="3" s="1"/>
  <c r="AR186" i="3"/>
  <c r="AT186" i="3" s="1"/>
  <c r="AM189" i="3"/>
  <c r="AS189" i="3"/>
  <c r="AN190" i="3"/>
  <c r="AR195" i="3"/>
  <c r="AG195" i="3"/>
  <c r="AH196" i="3"/>
  <c r="AO196" i="3"/>
  <c r="AQ196" i="3"/>
  <c r="AE200" i="3"/>
  <c r="AE201" i="3"/>
  <c r="AE202" i="3"/>
  <c r="AN203" i="3"/>
  <c r="AN204" i="3"/>
  <c r="AN205" i="3"/>
  <c r="AN206" i="3"/>
  <c r="AG208" i="3"/>
  <c r="AR209" i="3"/>
  <c r="AG209" i="3"/>
  <c r="AH210" i="3"/>
  <c r="AO210" i="3"/>
  <c r="AQ210" i="3"/>
  <c r="AQ211" i="3"/>
  <c r="AR212" i="3"/>
  <c r="AT212" i="3" s="1"/>
  <c r="AQ212" i="3"/>
  <c r="AE214" i="3"/>
  <c r="AE215" i="3"/>
  <c r="AM215" i="3"/>
  <c r="AS215" i="3"/>
  <c r="AN216" i="3"/>
  <c r="AN217" i="3"/>
  <c r="AN218" i="3"/>
  <c r="AN219" i="3"/>
  <c r="AN220" i="3"/>
  <c r="AN221" i="3"/>
  <c r="AN222" i="3"/>
  <c r="AN223" i="3"/>
  <c r="AN227" i="3"/>
  <c r="AO231" i="3"/>
  <c r="AR231" i="3"/>
  <c r="AH231" i="3"/>
  <c r="AE231" i="3"/>
  <c r="AR233" i="3"/>
  <c r="AG233" i="3"/>
  <c r="AQ233" i="3"/>
  <c r="AE233" i="3"/>
  <c r="AR158" i="3"/>
  <c r="AT158" i="3" s="1"/>
  <c r="AM158" i="3"/>
  <c r="AS163" i="3"/>
  <c r="AS165" i="3"/>
  <c r="AS167" i="3"/>
  <c r="AR168" i="3"/>
  <c r="AT168" i="3" s="1"/>
  <c r="AS195" i="3"/>
  <c r="AR196" i="3"/>
  <c r="AT196" i="3" s="1"/>
  <c r="AS199" i="3"/>
  <c r="AS201" i="3"/>
  <c r="AR202" i="3"/>
  <c r="AT202" i="3" s="1"/>
  <c r="AS209" i="3"/>
  <c r="AR210" i="3"/>
  <c r="AT210" i="3" s="1"/>
  <c r="AG226" i="3"/>
  <c r="AG228" i="3"/>
  <c r="AG230" i="3"/>
  <c r="AS231" i="3"/>
  <c r="AR232" i="3"/>
  <c r="AT232" i="3" s="1"/>
  <c r="AS241" i="3"/>
  <c r="AS243" i="3"/>
  <c r="AG246" i="3"/>
  <c r="AS247" i="3"/>
  <c r="AR248" i="3"/>
  <c r="AT248" i="3" s="1"/>
  <c r="AS249" i="3"/>
  <c r="AS255" i="3"/>
  <c r="AS257" i="3"/>
  <c r="AR258" i="3"/>
  <c r="AT258" i="3" s="1"/>
  <c r="AS259" i="3"/>
  <c r="AM259" i="3"/>
  <c r="AO261" i="3"/>
  <c r="AE261" i="3"/>
  <c r="AR261" i="3"/>
  <c r="AH261" i="3"/>
  <c r="AN226" i="3"/>
  <c r="AN228" i="3"/>
  <c r="AN230" i="3"/>
  <c r="AH234" i="3"/>
  <c r="AO234" i="3"/>
  <c r="AQ234" i="3"/>
  <c r="AO235" i="3"/>
  <c r="AR235" i="3"/>
  <c r="AT235" i="3" s="1"/>
  <c r="AH235" i="3"/>
  <c r="AQ235" i="3"/>
  <c r="AH236" i="3"/>
  <c r="AO236" i="3"/>
  <c r="AQ236" i="3"/>
  <c r="AO237" i="3"/>
  <c r="AR237" i="3"/>
  <c r="AH237" i="3"/>
  <c r="AQ237" i="3"/>
  <c r="AH238" i="3"/>
  <c r="AO238" i="3"/>
  <c r="AQ238" i="3"/>
  <c r="AO239" i="3"/>
  <c r="AR239" i="3"/>
  <c r="AT239" i="3" s="1"/>
  <c r="AH239" i="3"/>
  <c r="AQ239" i="3"/>
  <c r="AH240" i="3"/>
  <c r="AO240" i="3"/>
  <c r="AQ240" i="3"/>
  <c r="AR241" i="3"/>
  <c r="AN241" i="3"/>
  <c r="AE242" i="3"/>
  <c r="AR242" i="3"/>
  <c r="AT242" i="3" s="1"/>
  <c r="AQ242" i="3"/>
  <c r="AR243" i="3"/>
  <c r="AT243" i="3" s="1"/>
  <c r="AN243" i="3"/>
  <c r="AE244" i="3"/>
  <c r="AR244" i="3"/>
  <c r="AT244" i="3" s="1"/>
  <c r="AQ244" i="3"/>
  <c r="AO245" i="3"/>
  <c r="AR245" i="3"/>
  <c r="AT245" i="3" s="1"/>
  <c r="AH245" i="3"/>
  <c r="AQ245" i="3"/>
  <c r="AN246" i="3"/>
  <c r="AE250" i="3"/>
  <c r="AR250" i="3"/>
  <c r="AT250" i="3" s="1"/>
  <c r="AQ250" i="3"/>
  <c r="AO251" i="3"/>
  <c r="AR251" i="3"/>
  <c r="AH251" i="3"/>
  <c r="AQ251" i="3"/>
  <c r="AH252" i="3"/>
  <c r="AO252" i="3"/>
  <c r="AQ252" i="3"/>
  <c r="AO253" i="3"/>
  <c r="AR253" i="3"/>
  <c r="AH253" i="3"/>
  <c r="AQ253" i="3"/>
  <c r="AH254" i="3"/>
  <c r="AO254" i="3"/>
  <c r="AQ254" i="3"/>
  <c r="AR255" i="3"/>
  <c r="AT255" i="3" s="1"/>
  <c r="AN255" i="3"/>
  <c r="AE256" i="3"/>
  <c r="AR256" i="3"/>
  <c r="AT256" i="3" s="1"/>
  <c r="AQ256" i="3"/>
  <c r="AR257" i="3"/>
  <c r="AN257" i="3"/>
  <c r="AS261" i="3"/>
  <c r="AM261" i="3"/>
  <c r="AM48" i="3"/>
  <c r="AM50" i="3"/>
  <c r="AM52" i="3"/>
  <c r="AM54" i="3"/>
  <c r="AM56" i="3"/>
  <c r="AM58" i="3"/>
  <c r="AM60" i="3"/>
  <c r="AM62" i="3"/>
  <c r="AM64" i="3"/>
  <c r="AM66" i="3"/>
  <c r="AM68" i="3"/>
  <c r="AM70" i="3"/>
  <c r="AM72" i="3"/>
  <c r="AM74" i="3"/>
  <c r="AM76" i="3"/>
  <c r="AM78" i="3"/>
  <c r="AM80" i="3"/>
  <c r="AM82" i="3"/>
  <c r="AM84" i="3"/>
  <c r="AM86" i="3"/>
  <c r="AM88" i="3"/>
  <c r="AM90" i="3"/>
  <c r="AM92" i="3"/>
  <c r="AM94" i="3"/>
  <c r="AM96" i="3"/>
  <c r="AM98" i="3"/>
  <c r="AM100" i="3"/>
  <c r="AM102" i="3"/>
  <c r="AM104" i="3"/>
  <c r="AM106" i="3"/>
  <c r="AM108" i="3"/>
  <c r="AM110" i="3"/>
  <c r="AM112" i="3"/>
  <c r="AM114" i="3"/>
  <c r="AM116" i="3"/>
  <c r="AM118" i="3"/>
  <c r="AM120" i="3"/>
  <c r="AM122" i="3"/>
  <c r="AM124" i="3"/>
  <c r="AM126" i="3"/>
  <c r="AM128" i="3"/>
  <c r="AM130" i="3"/>
  <c r="AM132" i="3"/>
  <c r="AM134" i="3"/>
  <c r="AM136" i="3"/>
  <c r="AM138" i="3"/>
  <c r="AM140" i="3"/>
  <c r="AM142" i="3"/>
  <c r="AM144" i="3"/>
  <c r="AM146" i="3"/>
  <c r="AM148" i="3"/>
  <c r="AM150" i="3"/>
  <c r="AM152" i="3"/>
  <c r="AM154" i="3"/>
  <c r="AM156" i="3"/>
  <c r="AS161" i="3"/>
  <c r="AR162" i="3"/>
  <c r="AT162" i="3" s="1"/>
  <c r="AS169" i="3"/>
  <c r="AS171" i="3"/>
  <c r="AS173" i="3"/>
  <c r="AS175" i="3"/>
  <c r="AS177" i="3"/>
  <c r="AS179" i="3"/>
  <c r="AS181" i="3"/>
  <c r="AS183" i="3"/>
  <c r="AS185" i="3"/>
  <c r="AS187" i="3"/>
  <c r="AR188" i="3"/>
  <c r="AT188" i="3" s="1"/>
  <c r="AS191" i="3"/>
  <c r="AS193" i="3"/>
  <c r="AR194" i="3"/>
  <c r="AT194" i="3" s="1"/>
  <c r="AS203" i="3"/>
  <c r="AS205" i="3"/>
  <c r="AS211" i="3"/>
  <c r="AS217" i="3"/>
  <c r="AS219" i="3"/>
  <c r="AS221" i="3"/>
  <c r="AS223" i="3"/>
  <c r="AS225" i="3"/>
  <c r="AS227" i="3"/>
  <c r="AS229" i="3"/>
  <c r="AS233" i="3"/>
  <c r="AR234" i="3"/>
  <c r="AT234" i="3" s="1"/>
  <c r="AR236" i="3"/>
  <c r="AT236" i="3" s="1"/>
  <c r="AS237" i="3"/>
  <c r="AR238" i="3"/>
  <c r="AT238" i="3" s="1"/>
  <c r="AS239" i="3"/>
  <c r="AR240" i="3"/>
  <c r="AT240" i="3" s="1"/>
  <c r="AG242" i="3"/>
  <c r="AG244" i="3"/>
  <c r="AS245" i="3"/>
  <c r="AG250" i="3"/>
  <c r="AS251" i="3"/>
  <c r="AR252" i="3"/>
  <c r="AT252" i="3" s="1"/>
  <c r="AS253" i="3"/>
  <c r="AR254" i="3"/>
  <c r="AT254" i="3" s="1"/>
  <c r="AG256" i="3"/>
  <c r="AN242" i="3"/>
  <c r="AN244" i="3"/>
  <c r="AT246" i="3"/>
  <c r="AO247" i="3"/>
  <c r="AR247" i="3"/>
  <c r="AH247" i="3"/>
  <c r="AQ247" i="3"/>
  <c r="AH248" i="3"/>
  <c r="AO248" i="3"/>
  <c r="AQ248" i="3"/>
  <c r="AO249" i="3"/>
  <c r="AR249" i="3"/>
  <c r="AT249" i="3" s="1"/>
  <c r="AH249" i="3"/>
  <c r="AQ249" i="3"/>
  <c r="AN250" i="3"/>
  <c r="AN256" i="3"/>
  <c r="AH258" i="3"/>
  <c r="AO258" i="3"/>
  <c r="AQ258" i="3"/>
  <c r="AO259" i="3"/>
  <c r="AE259" i="3"/>
  <c r="AR259" i="3"/>
  <c r="AT259" i="3" s="1"/>
  <c r="AH259" i="3"/>
  <c r="AQ261" i="3"/>
  <c r="AO260" i="3"/>
  <c r="AO262" i="3"/>
  <c r="AH263" i="3"/>
  <c r="AM263" i="3"/>
  <c r="AR263" i="3"/>
  <c r="AT263" i="3" s="1"/>
  <c r="AO264" i="3"/>
  <c r="AH265" i="3"/>
  <c r="AM265" i="3"/>
  <c r="AR265" i="3"/>
  <c r="AT265" i="3" s="1"/>
  <c r="AO266" i="3"/>
  <c r="AH267" i="3"/>
  <c r="AM267" i="3"/>
  <c r="AR267" i="3"/>
  <c r="AT267" i="3" s="1"/>
  <c r="AO268" i="3"/>
  <c r="AH269" i="3"/>
  <c r="AM269" i="3"/>
  <c r="AR269" i="3"/>
  <c r="AT269" i="3" s="1"/>
  <c r="AH271" i="3"/>
  <c r="AM271" i="3"/>
  <c r="AR271" i="3"/>
  <c r="AT271" i="3" s="1"/>
  <c r="AO272" i="3"/>
  <c r="AH273" i="3"/>
  <c r="AM273" i="3"/>
  <c r="AR273" i="3"/>
  <c r="AT273" i="3" s="1"/>
  <c r="AO274" i="3"/>
  <c r="AH275" i="3"/>
  <c r="AM275" i="3"/>
  <c r="AR275" i="3"/>
  <c r="AT275" i="3" s="1"/>
  <c r="AO276" i="3"/>
  <c r="AM277" i="3"/>
  <c r="AR277" i="3"/>
  <c r="AT277" i="3" s="1"/>
  <c r="AE279" i="3"/>
  <c r="AR279" i="3"/>
  <c r="AT279" i="3" s="1"/>
  <c r="AM279" i="3"/>
  <c r="AQ279" i="3"/>
  <c r="AG280" i="3"/>
  <c r="AQ280" i="3"/>
  <c r="AG281" i="3"/>
  <c r="AS284" i="3"/>
  <c r="AR285" i="3"/>
  <c r="AT285" i="3" s="1"/>
  <c r="AS286" i="3"/>
  <c r="AR287" i="3"/>
  <c r="AT287" i="3" s="1"/>
  <c r="AG289" i="3"/>
  <c r="AS290" i="3"/>
  <c r="AS292" i="3"/>
  <c r="AS294" i="3"/>
  <c r="AS296" i="3"/>
  <c r="AS300" i="3"/>
  <c r="AS302" i="3"/>
  <c r="AS304" i="3"/>
  <c r="AS306" i="3"/>
  <c r="AG309" i="3"/>
  <c r="AS310" i="3"/>
  <c r="AR311" i="3"/>
  <c r="AT311" i="3" s="1"/>
  <c r="AG315" i="3"/>
  <c r="AG317" i="3"/>
  <c r="AG319" i="3"/>
  <c r="AS322" i="3"/>
  <c r="AS324" i="3"/>
  <c r="AG327" i="3"/>
  <c r="AG329" i="3"/>
  <c r="AG331" i="3"/>
  <c r="AS332" i="3"/>
  <c r="AQ260" i="3"/>
  <c r="AQ262" i="3"/>
  <c r="AE263" i="3"/>
  <c r="AQ264" i="3"/>
  <c r="AE265" i="3"/>
  <c r="AQ266" i="3"/>
  <c r="AE267" i="3"/>
  <c r="AQ268" i="3"/>
  <c r="AE269" i="3"/>
  <c r="AG270" i="3"/>
  <c r="AE271" i="3"/>
  <c r="AQ272" i="3"/>
  <c r="AE273" i="3"/>
  <c r="AQ274" i="3"/>
  <c r="AE275" i="3"/>
  <c r="AQ276" i="3"/>
  <c r="AE277" i="3"/>
  <c r="AN277" i="3"/>
  <c r="AG278" i="3"/>
  <c r="AR280" i="3"/>
  <c r="AT280" i="3" s="1"/>
  <c r="AN281" i="3"/>
  <c r="AE282" i="3"/>
  <c r="AQ282" i="3"/>
  <c r="AO283" i="3"/>
  <c r="AH283" i="3"/>
  <c r="AQ283" i="3"/>
  <c r="AR284" i="3"/>
  <c r="AT284" i="3" s="1"/>
  <c r="AN284" i="3"/>
  <c r="AE288" i="3"/>
  <c r="AQ288" i="3"/>
  <c r="AN289" i="3"/>
  <c r="AE291" i="3"/>
  <c r="AR291" i="3"/>
  <c r="AT291" i="3" s="1"/>
  <c r="AQ291" i="3"/>
  <c r="AR292" i="3"/>
  <c r="AN292" i="3"/>
  <c r="AE293" i="3"/>
  <c r="AR293" i="3"/>
  <c r="AT293" i="3" s="1"/>
  <c r="AQ293" i="3"/>
  <c r="AR294" i="3"/>
  <c r="AT294" i="3" s="1"/>
  <c r="AN294" i="3"/>
  <c r="AE295" i="3"/>
  <c r="AR295" i="3"/>
  <c r="AT295" i="3" s="1"/>
  <c r="AQ295" i="3"/>
  <c r="AR296" i="3"/>
  <c r="AT296" i="3" s="1"/>
  <c r="AN296" i="3"/>
  <c r="AE297" i="3"/>
  <c r="AR297" i="3"/>
  <c r="AT297" i="3" s="1"/>
  <c r="AQ297" i="3"/>
  <c r="AR298" i="3"/>
  <c r="AH298" i="3"/>
  <c r="AO298" i="3"/>
  <c r="AQ298" i="3"/>
  <c r="AO299" i="3"/>
  <c r="AH299" i="3"/>
  <c r="AQ299" i="3"/>
  <c r="AR300" i="3"/>
  <c r="AN300" i="3"/>
  <c r="AE301" i="3"/>
  <c r="AR301" i="3"/>
  <c r="AT301" i="3" s="1"/>
  <c r="AQ301" i="3"/>
  <c r="AR302" i="3"/>
  <c r="AT302" i="3" s="1"/>
  <c r="AN302" i="3"/>
  <c r="AE303" i="3"/>
  <c r="AR303" i="3"/>
  <c r="AT303" i="3" s="1"/>
  <c r="AQ303" i="3"/>
  <c r="AR304" i="3"/>
  <c r="AN304" i="3"/>
  <c r="AE305" i="3"/>
  <c r="AR305" i="3"/>
  <c r="AT305" i="3" s="1"/>
  <c r="AQ305" i="3"/>
  <c r="AR306" i="3"/>
  <c r="AT306" i="3" s="1"/>
  <c r="AN306" i="3"/>
  <c r="AE307" i="3"/>
  <c r="AR307" i="3"/>
  <c r="AT307" i="3" s="1"/>
  <c r="AQ307" i="3"/>
  <c r="AR308" i="3"/>
  <c r="AH308" i="3"/>
  <c r="AO308" i="3"/>
  <c r="AQ308" i="3"/>
  <c r="AN309" i="3"/>
  <c r="AE312" i="3"/>
  <c r="AQ312" i="3"/>
  <c r="AO313" i="3"/>
  <c r="AH313" i="3"/>
  <c r="AQ313" i="3"/>
  <c r="AR314" i="3"/>
  <c r="AH314" i="3"/>
  <c r="AO314" i="3"/>
  <c r="AQ314" i="3"/>
  <c r="AN315" i="3"/>
  <c r="AE316" i="3"/>
  <c r="AQ316" i="3"/>
  <c r="AN317" i="3"/>
  <c r="AE318" i="3"/>
  <c r="AQ318" i="3"/>
  <c r="AN319" i="3"/>
  <c r="AE320" i="3"/>
  <c r="AQ320" i="3"/>
  <c r="AO321" i="3"/>
  <c r="AH321" i="3"/>
  <c r="AQ321" i="3"/>
  <c r="AR322" i="3"/>
  <c r="AT322" i="3" s="1"/>
  <c r="AN322" i="3"/>
  <c r="AE323" i="3"/>
  <c r="AR323" i="3"/>
  <c r="AT323" i="3" s="1"/>
  <c r="AQ323" i="3"/>
  <c r="AR324" i="3"/>
  <c r="AT324" i="3" s="1"/>
  <c r="AN324" i="3"/>
  <c r="AE325" i="3"/>
  <c r="AR325" i="3"/>
  <c r="AT325" i="3" s="1"/>
  <c r="AQ325" i="3"/>
  <c r="AR326" i="3"/>
  <c r="AH326" i="3"/>
  <c r="AO326" i="3"/>
  <c r="AQ326" i="3"/>
  <c r="AN327" i="3"/>
  <c r="AE328" i="3"/>
  <c r="AQ328" i="3"/>
  <c r="AN329" i="3"/>
  <c r="AE330" i="3"/>
  <c r="AQ330" i="3"/>
  <c r="AN331" i="3"/>
  <c r="AO335" i="3"/>
  <c r="AE335" i="3"/>
  <c r="AH335" i="3"/>
  <c r="AR335" i="3"/>
  <c r="AT335" i="3" s="1"/>
  <c r="AM160" i="3"/>
  <c r="AM162" i="3"/>
  <c r="AM164" i="3"/>
  <c r="AM166" i="3"/>
  <c r="AM168" i="3"/>
  <c r="AM170" i="3"/>
  <c r="AM172" i="3"/>
  <c r="AM174" i="3"/>
  <c r="AM176" i="3"/>
  <c r="AM178" i="3"/>
  <c r="AM180" i="3"/>
  <c r="AM182" i="3"/>
  <c r="AM184" i="3"/>
  <c r="AM186" i="3"/>
  <c r="AM188" i="3"/>
  <c r="AM190" i="3"/>
  <c r="AM192" i="3"/>
  <c r="AM194" i="3"/>
  <c r="AM196" i="3"/>
  <c r="AM198" i="3"/>
  <c r="AM200" i="3"/>
  <c r="AM202" i="3"/>
  <c r="AM204" i="3"/>
  <c r="AM206" i="3"/>
  <c r="AM208" i="3"/>
  <c r="AM210" i="3"/>
  <c r="AM212" i="3"/>
  <c r="AM214" i="3"/>
  <c r="AM216" i="3"/>
  <c r="AM218" i="3"/>
  <c r="AM220" i="3"/>
  <c r="AM222" i="3"/>
  <c r="AM224" i="3"/>
  <c r="AM226" i="3"/>
  <c r="AM228" i="3"/>
  <c r="AM230" i="3"/>
  <c r="AM232" i="3"/>
  <c r="AM234" i="3"/>
  <c r="AM236" i="3"/>
  <c r="AM238" i="3"/>
  <c r="AM240" i="3"/>
  <c r="AM242" i="3"/>
  <c r="AM244" i="3"/>
  <c r="AM246" i="3"/>
  <c r="AM248" i="3"/>
  <c r="AM250" i="3"/>
  <c r="AM252" i="3"/>
  <c r="AM254" i="3"/>
  <c r="AM256" i="3"/>
  <c r="AM258" i="3"/>
  <c r="AM260" i="3"/>
  <c r="AM262" i="3"/>
  <c r="AO263" i="3"/>
  <c r="AM264" i="3"/>
  <c r="AO265" i="3"/>
  <c r="AM266" i="3"/>
  <c r="AO267" i="3"/>
  <c r="AM268" i="3"/>
  <c r="AO269" i="3"/>
  <c r="AM270" i="3"/>
  <c r="AO271" i="3"/>
  <c r="AM272" i="3"/>
  <c r="AO273" i="3"/>
  <c r="AM274" i="3"/>
  <c r="AO275" i="3"/>
  <c r="AM276" i="3"/>
  <c r="AM278" i="3"/>
  <c r="AN280" i="3"/>
  <c r="AS282" i="3"/>
  <c r="AR283" i="3"/>
  <c r="AT283" i="3" s="1"/>
  <c r="AS288" i="3"/>
  <c r="AG291" i="3"/>
  <c r="AG293" i="3"/>
  <c r="AG295" i="3"/>
  <c r="AG297" i="3"/>
  <c r="AS298" i="3"/>
  <c r="AR299" i="3"/>
  <c r="AT299" i="3" s="1"/>
  <c r="AG301" i="3"/>
  <c r="AG303" i="3"/>
  <c r="AG305" i="3"/>
  <c r="AG307" i="3"/>
  <c r="AS308" i="3"/>
  <c r="AS312" i="3"/>
  <c r="AR313" i="3"/>
  <c r="AT313" i="3" s="1"/>
  <c r="AS314" i="3"/>
  <c r="AS316" i="3"/>
  <c r="AS318" i="3"/>
  <c r="AS320" i="3"/>
  <c r="AR321" i="3"/>
  <c r="AT321" i="3" s="1"/>
  <c r="AG323" i="3"/>
  <c r="AG325" i="3"/>
  <c r="AS326" i="3"/>
  <c r="AS328" i="3"/>
  <c r="AS330" i="3"/>
  <c r="AG277" i="3"/>
  <c r="AT281" i="3"/>
  <c r="AR282" i="3"/>
  <c r="AT282" i="3" s="1"/>
  <c r="AN282" i="3"/>
  <c r="AO285" i="3"/>
  <c r="AH285" i="3"/>
  <c r="AQ285" i="3"/>
  <c r="AR286" i="3"/>
  <c r="AT286" i="3" s="1"/>
  <c r="AH286" i="3"/>
  <c r="AO286" i="3"/>
  <c r="AQ286" i="3"/>
  <c r="AO287" i="3"/>
  <c r="AH287" i="3"/>
  <c r="AQ287" i="3"/>
  <c r="AR288" i="3"/>
  <c r="AN288" i="3"/>
  <c r="AT289" i="3"/>
  <c r="AR290" i="3"/>
  <c r="AH290" i="3"/>
  <c r="AO290" i="3"/>
  <c r="AQ290" i="3"/>
  <c r="AN291" i="3"/>
  <c r="AN293" i="3"/>
  <c r="AN295" i="3"/>
  <c r="AN297" i="3"/>
  <c r="AN301" i="3"/>
  <c r="AN303" i="3"/>
  <c r="AN305" i="3"/>
  <c r="AN307" i="3"/>
  <c r="AT309" i="3"/>
  <c r="AR310" i="3"/>
  <c r="AH310" i="3"/>
  <c r="AO310" i="3"/>
  <c r="AQ310" i="3"/>
  <c r="AO311" i="3"/>
  <c r="AH311" i="3"/>
  <c r="AQ311" i="3"/>
  <c r="AR312" i="3"/>
  <c r="AN312" i="3"/>
  <c r="AT315" i="3"/>
  <c r="AR316" i="3"/>
  <c r="AT316" i="3" s="1"/>
  <c r="AN316" i="3"/>
  <c r="AT317" i="3"/>
  <c r="AR318" i="3"/>
  <c r="AN318" i="3"/>
  <c r="AT319" i="3"/>
  <c r="AR320" i="3"/>
  <c r="AT320" i="3" s="1"/>
  <c r="AN320" i="3"/>
  <c r="AN323" i="3"/>
  <c r="AN325" i="3"/>
  <c r="AE327" i="3"/>
  <c r="AR327" i="3"/>
  <c r="AT327" i="3" s="1"/>
  <c r="AQ327" i="3"/>
  <c r="AR328" i="3"/>
  <c r="AT328" i="3" s="1"/>
  <c r="AN328" i="3"/>
  <c r="AE329" i="3"/>
  <c r="AR329" i="3"/>
  <c r="AT329" i="3" s="1"/>
  <c r="AQ329" i="3"/>
  <c r="AR330" i="3"/>
  <c r="AT330" i="3" s="1"/>
  <c r="AN330" i="3"/>
  <c r="AE331" i="3"/>
  <c r="AR331" i="3"/>
  <c r="AT331" i="3" s="1"/>
  <c r="AQ331" i="3"/>
  <c r="AR332" i="3"/>
  <c r="AT332" i="3" s="1"/>
  <c r="AH332" i="3"/>
  <c r="AO332" i="3"/>
  <c r="AQ332" i="3"/>
  <c r="AO333" i="3"/>
  <c r="AE333" i="3"/>
  <c r="AH333" i="3"/>
  <c r="AR333" i="3"/>
  <c r="AT333" i="3" s="1"/>
  <c r="AT337" i="3"/>
  <c r="AM281" i="3"/>
  <c r="AM283" i="3"/>
  <c r="AM285" i="3"/>
  <c r="AM287" i="3"/>
  <c r="AM289" i="3"/>
  <c r="AM291" i="3"/>
  <c r="AM293" i="3"/>
  <c r="AM295" i="3"/>
  <c r="AM297" i="3"/>
  <c r="AM299" i="3"/>
  <c r="AM301" i="3"/>
  <c r="AM303" i="3"/>
  <c r="AM305" i="3"/>
  <c r="AM307" i="3"/>
  <c r="AM309" i="3"/>
  <c r="AM311" i="3"/>
  <c r="AM313" i="3"/>
  <c r="AM315" i="3"/>
  <c r="AM317" i="3"/>
  <c r="AM319" i="3"/>
  <c r="AM321" i="3"/>
  <c r="AM323" i="3"/>
  <c r="AM325" i="3"/>
  <c r="AM327" i="3"/>
  <c r="AM329" i="3"/>
  <c r="AM331" i="3"/>
  <c r="AM333" i="3"/>
  <c r="AM335" i="3"/>
  <c r="AM337" i="3"/>
  <c r="AN339" i="3"/>
  <c r="AN340" i="3"/>
  <c r="AN341" i="3"/>
  <c r="AR342" i="3"/>
  <c r="AT342" i="3" s="1"/>
  <c r="AG344" i="3"/>
  <c r="AS347" i="3"/>
  <c r="AR348" i="3"/>
  <c r="AT348" i="3" s="1"/>
  <c r="AS351" i="3"/>
  <c r="AS353" i="3"/>
  <c r="AS355" i="3"/>
  <c r="AS357" i="3"/>
  <c r="AS359" i="3"/>
  <c r="AS361" i="3"/>
  <c r="AS365" i="3"/>
  <c r="AG370" i="3"/>
  <c r="AS375" i="3"/>
  <c r="AM375" i="3"/>
  <c r="AG334" i="3"/>
  <c r="AQ334" i="3"/>
  <c r="AG336" i="3"/>
  <c r="AQ336" i="3"/>
  <c r="AE337" i="3"/>
  <c r="AN337" i="3"/>
  <c r="AE339" i="3"/>
  <c r="AE340" i="3"/>
  <c r="AE341" i="3"/>
  <c r="AE343" i="3"/>
  <c r="AQ343" i="3"/>
  <c r="AN344" i="3"/>
  <c r="AE345" i="3"/>
  <c r="AQ345" i="3"/>
  <c r="AH346" i="3"/>
  <c r="AO346" i="3"/>
  <c r="AQ346" i="3"/>
  <c r="AR347" i="3"/>
  <c r="AN347" i="3"/>
  <c r="AE349" i="3"/>
  <c r="AQ349" i="3"/>
  <c r="AH350" i="3"/>
  <c r="AO350" i="3"/>
  <c r="AQ350" i="3"/>
  <c r="AR351" i="3"/>
  <c r="AT351" i="3" s="1"/>
  <c r="AN351" i="3"/>
  <c r="AE352" i="3"/>
  <c r="AR352" i="3"/>
  <c r="AT352" i="3" s="1"/>
  <c r="AQ352" i="3"/>
  <c r="AR353" i="3"/>
  <c r="AN353" i="3"/>
  <c r="AE354" i="3"/>
  <c r="AR354" i="3"/>
  <c r="AT354" i="3" s="1"/>
  <c r="AQ354" i="3"/>
  <c r="AR355" i="3"/>
  <c r="AT355" i="3" s="1"/>
  <c r="AN355" i="3"/>
  <c r="AE356" i="3"/>
  <c r="AR356" i="3"/>
  <c r="AT356" i="3" s="1"/>
  <c r="AQ356" i="3"/>
  <c r="AR357" i="3"/>
  <c r="AN357" i="3"/>
  <c r="AE358" i="3"/>
  <c r="AR358" i="3"/>
  <c r="AT358" i="3" s="1"/>
  <c r="AQ358" i="3"/>
  <c r="AR359" i="3"/>
  <c r="AT359" i="3" s="1"/>
  <c r="AN359" i="3"/>
  <c r="AE360" i="3"/>
  <c r="AR360" i="3"/>
  <c r="AT360" i="3" s="1"/>
  <c r="AQ360" i="3"/>
  <c r="AR361" i="3"/>
  <c r="AN361" i="3"/>
  <c r="AE362" i="3"/>
  <c r="AR362" i="3"/>
  <c r="AT362" i="3" s="1"/>
  <c r="AQ362" i="3"/>
  <c r="AO363" i="3"/>
  <c r="AR363" i="3"/>
  <c r="AH363" i="3"/>
  <c r="AQ363" i="3"/>
  <c r="AH364" i="3"/>
  <c r="AO364" i="3"/>
  <c r="AQ364" i="3"/>
  <c r="AR365" i="3"/>
  <c r="AT365" i="3" s="1"/>
  <c r="AN365" i="3"/>
  <c r="AE366" i="3"/>
  <c r="AR366" i="3"/>
  <c r="AT366" i="3" s="1"/>
  <c r="AQ366" i="3"/>
  <c r="AO367" i="3"/>
  <c r="AR367" i="3"/>
  <c r="AT367" i="3" s="1"/>
  <c r="AH367" i="3"/>
  <c r="AQ367" i="3"/>
  <c r="AH368" i="3"/>
  <c r="AO368" i="3"/>
  <c r="AQ368" i="3"/>
  <c r="AO369" i="3"/>
  <c r="AR369" i="3"/>
  <c r="AT369" i="3" s="1"/>
  <c r="AH369" i="3"/>
  <c r="AQ369" i="3"/>
  <c r="AN370" i="3"/>
  <c r="AE371" i="3"/>
  <c r="AQ371" i="3"/>
  <c r="AN372" i="3"/>
  <c r="AS373" i="3"/>
  <c r="AM373" i="3"/>
  <c r="AN377" i="3"/>
  <c r="AE377" i="3"/>
  <c r="AR377" i="3"/>
  <c r="AQ377" i="3"/>
  <c r="AS379" i="3"/>
  <c r="AM379" i="3"/>
  <c r="AR338" i="3"/>
  <c r="AT338" i="3" s="1"/>
  <c r="AM338" i="3"/>
  <c r="AG339" i="3"/>
  <c r="AQ339" i="3"/>
  <c r="AR340" i="3"/>
  <c r="AT340" i="3" s="1"/>
  <c r="AM340" i="3"/>
  <c r="AQ340" i="3"/>
  <c r="AG341" i="3"/>
  <c r="AQ341" i="3"/>
  <c r="AS343" i="3"/>
  <c r="AS345" i="3"/>
  <c r="AR346" i="3"/>
  <c r="AT346" i="3" s="1"/>
  <c r="AS349" i="3"/>
  <c r="AR350" i="3"/>
  <c r="AT350" i="3" s="1"/>
  <c r="AG352" i="3"/>
  <c r="AG354" i="3"/>
  <c r="AG356" i="3"/>
  <c r="AG358" i="3"/>
  <c r="AG360" i="3"/>
  <c r="AG362" i="3"/>
  <c r="AS363" i="3"/>
  <c r="AR364" i="3"/>
  <c r="AT364" i="3" s="1"/>
  <c r="AG366" i="3"/>
  <c r="AS367" i="3"/>
  <c r="AR368" i="3"/>
  <c r="AT368" i="3" s="1"/>
  <c r="AS369" i="3"/>
  <c r="AS371" i="3"/>
  <c r="AN375" i="3"/>
  <c r="AE375" i="3"/>
  <c r="AR375" i="3"/>
  <c r="AT375" i="3" s="1"/>
  <c r="AQ375" i="3"/>
  <c r="AG337" i="3"/>
  <c r="AR339" i="3"/>
  <c r="AT339" i="3" s="1"/>
  <c r="AR341" i="3"/>
  <c r="AT341" i="3" s="1"/>
  <c r="AH342" i="3"/>
  <c r="AO342" i="3"/>
  <c r="AQ342" i="3"/>
  <c r="AR343" i="3"/>
  <c r="AN343" i="3"/>
  <c r="AT344" i="3"/>
  <c r="AR345" i="3"/>
  <c r="AN345" i="3"/>
  <c r="AH348" i="3"/>
  <c r="AO348" i="3"/>
  <c r="AQ348" i="3"/>
  <c r="AR349" i="3"/>
  <c r="AN349" i="3"/>
  <c r="AN352" i="3"/>
  <c r="AN354" i="3"/>
  <c r="AN356" i="3"/>
  <c r="AN358" i="3"/>
  <c r="AN360" i="3"/>
  <c r="AN362" i="3"/>
  <c r="AN366" i="3"/>
  <c r="AT370" i="3"/>
  <c r="AR371" i="3"/>
  <c r="AN371" i="3"/>
  <c r="AT372" i="3"/>
  <c r="AN373" i="3"/>
  <c r="AE373" i="3"/>
  <c r="AR373" i="3"/>
  <c r="AQ373" i="3"/>
  <c r="AS377" i="3"/>
  <c r="AM377" i="3"/>
  <c r="AN379" i="3"/>
  <c r="AE379" i="3"/>
  <c r="AR379" i="3"/>
  <c r="AQ379" i="3"/>
  <c r="AO378" i="3"/>
  <c r="AH381" i="3"/>
  <c r="AM381" i="3"/>
  <c r="AR381" i="3"/>
  <c r="AT381" i="3" s="1"/>
  <c r="AH383" i="3"/>
  <c r="AM383" i="3"/>
  <c r="AR383" i="3"/>
  <c r="AT383" i="3" s="1"/>
  <c r="AM385" i="3"/>
  <c r="AR385" i="3"/>
  <c r="AT385" i="3" s="1"/>
  <c r="AM387" i="3"/>
  <c r="AR387" i="3"/>
  <c r="AT387" i="3" s="1"/>
  <c r="AM389" i="3"/>
  <c r="AR389" i="3"/>
  <c r="AT389" i="3" s="1"/>
  <c r="AM391" i="3"/>
  <c r="AR391" i="3"/>
  <c r="AT391" i="3" s="1"/>
  <c r="AO392" i="3"/>
  <c r="AM393" i="3"/>
  <c r="AR393" i="3"/>
  <c r="AT393" i="3" s="1"/>
  <c r="AM395" i="3"/>
  <c r="AR395" i="3"/>
  <c r="AT395" i="3" s="1"/>
  <c r="AM397" i="3"/>
  <c r="AR397" i="3"/>
  <c r="AT397" i="3" s="1"/>
  <c r="AM399" i="3"/>
  <c r="AR399" i="3"/>
  <c r="AT399" i="3" s="1"/>
  <c r="AM401" i="3"/>
  <c r="AR401" i="3"/>
  <c r="AT401" i="3" s="1"/>
  <c r="AM403" i="3"/>
  <c r="AR403" i="3"/>
  <c r="AT403" i="3" s="1"/>
  <c r="AN405" i="3"/>
  <c r="AR407" i="3"/>
  <c r="AT407" i="3" s="1"/>
  <c r="AM407" i="3"/>
  <c r="AG408" i="3"/>
  <c r="AQ408" i="3"/>
  <c r="AG409" i="3"/>
  <c r="AG411" i="3"/>
  <c r="AE419" i="3"/>
  <c r="AH419" i="3"/>
  <c r="AO419" i="3"/>
  <c r="AR419" i="3"/>
  <c r="AT419" i="3" s="1"/>
  <c r="AT425" i="3"/>
  <c r="AT427" i="3"/>
  <c r="AT429" i="3"/>
  <c r="AG374" i="3"/>
  <c r="AG376" i="3"/>
  <c r="AQ378" i="3"/>
  <c r="AG380" i="3"/>
  <c r="AE381" i="3"/>
  <c r="AG382" i="3"/>
  <c r="AE383" i="3"/>
  <c r="AG384" i="3"/>
  <c r="AE385" i="3"/>
  <c r="AN385" i="3"/>
  <c r="AG386" i="3"/>
  <c r="AE387" i="3"/>
  <c r="AN387" i="3"/>
  <c r="AG388" i="3"/>
  <c r="AE389" i="3"/>
  <c r="AN389" i="3"/>
  <c r="AG390" i="3"/>
  <c r="AE391" i="3"/>
  <c r="AN391" i="3"/>
  <c r="AQ392" i="3"/>
  <c r="AE393" i="3"/>
  <c r="AN393" i="3"/>
  <c r="AG394" i="3"/>
  <c r="AE395" i="3"/>
  <c r="AN395" i="3"/>
  <c r="AG396" i="3"/>
  <c r="AE397" i="3"/>
  <c r="AN397" i="3"/>
  <c r="AG398" i="3"/>
  <c r="AE399" i="3"/>
  <c r="AN399" i="3"/>
  <c r="AG400" i="3"/>
  <c r="AE401" i="3"/>
  <c r="AN401" i="3"/>
  <c r="AG402" i="3"/>
  <c r="AE403" i="3"/>
  <c r="AN403" i="3"/>
  <c r="AG404" i="3"/>
  <c r="AE405" i="3"/>
  <c r="AE406" i="3"/>
  <c r="AQ406" i="3"/>
  <c r="AR408" i="3"/>
  <c r="AT408" i="3" s="1"/>
  <c r="AN409" i="3"/>
  <c r="AE410" i="3"/>
  <c r="AQ410" i="3"/>
  <c r="AN411" i="3"/>
  <c r="AE412" i="3"/>
  <c r="AQ412" i="3"/>
  <c r="AH413" i="3"/>
  <c r="AO413" i="3"/>
  <c r="AQ413" i="3"/>
  <c r="AO414" i="3"/>
  <c r="AR414" i="3"/>
  <c r="AH414" i="3"/>
  <c r="AQ414" i="3"/>
  <c r="AH415" i="3"/>
  <c r="AO415" i="3"/>
  <c r="AQ415" i="3"/>
  <c r="AO416" i="3"/>
  <c r="AR416" i="3"/>
  <c r="AH416" i="3"/>
  <c r="AQ416" i="3"/>
  <c r="AH417" i="3"/>
  <c r="AO417" i="3"/>
  <c r="AQ417" i="3"/>
  <c r="AT435" i="3"/>
  <c r="AM342" i="3"/>
  <c r="AM344" i="3"/>
  <c r="AM346" i="3"/>
  <c r="AM348" i="3"/>
  <c r="AM350" i="3"/>
  <c r="AM352" i="3"/>
  <c r="AM354" i="3"/>
  <c r="AM356" i="3"/>
  <c r="AM358" i="3"/>
  <c r="AM360" i="3"/>
  <c r="AM362" i="3"/>
  <c r="AM364" i="3"/>
  <c r="AM366" i="3"/>
  <c r="AM368" i="3"/>
  <c r="AM370" i="3"/>
  <c r="AM372" i="3"/>
  <c r="AM374" i="3"/>
  <c r="AM376" i="3"/>
  <c r="AM378" i="3"/>
  <c r="AM380" i="3"/>
  <c r="AO381" i="3"/>
  <c r="AM382" i="3"/>
  <c r="AO383" i="3"/>
  <c r="AM384" i="3"/>
  <c r="AM386" i="3"/>
  <c r="AM388" i="3"/>
  <c r="AM390" i="3"/>
  <c r="AM392" i="3"/>
  <c r="AM394" i="3"/>
  <c r="AM396" i="3"/>
  <c r="AM398" i="3"/>
  <c r="AM400" i="3"/>
  <c r="AM402" i="3"/>
  <c r="AM404" i="3"/>
  <c r="AR405" i="3"/>
  <c r="AT405" i="3" s="1"/>
  <c r="AM405" i="3"/>
  <c r="AQ405" i="3"/>
  <c r="AN408" i="3"/>
  <c r="AS410" i="3"/>
  <c r="AS412" i="3"/>
  <c r="AR413" i="3"/>
  <c r="AT413" i="3" s="1"/>
  <c r="AS414" i="3"/>
  <c r="AR415" i="3"/>
  <c r="AT415" i="3" s="1"/>
  <c r="AS416" i="3"/>
  <c r="AR417" i="3"/>
  <c r="AT417" i="3" s="1"/>
  <c r="AT421" i="3"/>
  <c r="AT446" i="3"/>
  <c r="AG385" i="3"/>
  <c r="AG387" i="3"/>
  <c r="AG389" i="3"/>
  <c r="AG391" i="3"/>
  <c r="AG393" i="3"/>
  <c r="AG395" i="3"/>
  <c r="AG397" i="3"/>
  <c r="AG399" i="3"/>
  <c r="AG401" i="3"/>
  <c r="AG403" i="3"/>
  <c r="AO406" i="3"/>
  <c r="AH406" i="3"/>
  <c r="AT409" i="3"/>
  <c r="AR410" i="3"/>
  <c r="AT410" i="3" s="1"/>
  <c r="AN410" i="3"/>
  <c r="AT411" i="3"/>
  <c r="AR412" i="3"/>
  <c r="AN412" i="3"/>
  <c r="AQ419" i="3"/>
  <c r="AT423" i="3"/>
  <c r="AT437" i="3"/>
  <c r="AH418" i="3"/>
  <c r="AR418" i="3"/>
  <c r="AT418" i="3" s="1"/>
  <c r="AR420" i="3"/>
  <c r="AT420" i="3" s="1"/>
  <c r="AR422" i="3"/>
  <c r="AT422" i="3" s="1"/>
  <c r="AR424" i="3"/>
  <c r="AT424" i="3" s="1"/>
  <c r="AH426" i="3"/>
  <c r="AR426" i="3"/>
  <c r="AT426" i="3" s="1"/>
  <c r="AO427" i="3"/>
  <c r="AH428" i="3"/>
  <c r="AR428" i="3"/>
  <c r="AT428" i="3" s="1"/>
  <c r="AO431" i="3"/>
  <c r="AO433" i="3"/>
  <c r="AR442" i="3"/>
  <c r="AT442" i="3" s="1"/>
  <c r="AE446" i="3"/>
  <c r="AS447" i="3"/>
  <c r="AE447" i="3"/>
  <c r="AE450" i="3"/>
  <c r="AS451" i="3"/>
  <c r="AE451" i="3"/>
  <c r="AR454" i="3"/>
  <c r="AT454" i="3" s="1"/>
  <c r="AT460" i="3"/>
  <c r="AT464" i="3"/>
  <c r="AT471" i="3"/>
  <c r="AT472" i="3"/>
  <c r="AT474" i="3"/>
  <c r="AT485" i="3"/>
  <c r="AT486" i="3"/>
  <c r="AT487" i="3"/>
  <c r="AT488" i="3"/>
  <c r="AT490" i="3"/>
  <c r="AT491" i="3"/>
  <c r="AT492" i="3"/>
  <c r="AT493" i="3"/>
  <c r="AT494" i="3"/>
  <c r="AT495" i="3"/>
  <c r="AT496" i="3"/>
  <c r="AG421" i="3"/>
  <c r="AQ421" i="3"/>
  <c r="AG423" i="3"/>
  <c r="AQ423" i="3"/>
  <c r="AG425" i="3"/>
  <c r="AQ425" i="3"/>
  <c r="AQ427" i="3"/>
  <c r="AG429" i="3"/>
  <c r="AQ429" i="3"/>
  <c r="AQ431" i="3"/>
  <c r="AQ433" i="3"/>
  <c r="AG435" i="3"/>
  <c r="AQ435" i="3"/>
  <c r="AR440" i="3"/>
  <c r="AS443" i="3"/>
  <c r="AE443" i="3"/>
  <c r="AR444" i="3"/>
  <c r="AT444" i="3" s="1"/>
  <c r="AR448" i="3"/>
  <c r="AT448" i="3" s="1"/>
  <c r="AR452" i="3"/>
  <c r="AT452" i="3" s="1"/>
  <c r="AS455" i="3"/>
  <c r="AT455" i="3" s="1"/>
  <c r="AE455" i="3"/>
  <c r="AS457" i="3"/>
  <c r="AE457" i="3"/>
  <c r="AM409" i="3"/>
  <c r="AM411" i="3"/>
  <c r="AM413" i="3"/>
  <c r="AM415" i="3"/>
  <c r="AM417" i="3"/>
  <c r="AO418" i="3"/>
  <c r="AM419" i="3"/>
  <c r="AM421" i="3"/>
  <c r="AM423" i="3"/>
  <c r="AM425" i="3"/>
  <c r="AO426" i="3"/>
  <c r="AH427" i="3"/>
  <c r="AM427" i="3"/>
  <c r="AO428" i="3"/>
  <c r="AM429" i="3"/>
  <c r="AH431" i="3"/>
  <c r="AM431" i="3"/>
  <c r="AH433" i="3"/>
  <c r="AM433" i="3"/>
  <c r="AM435" i="3"/>
  <c r="AS436" i="3"/>
  <c r="AR436" i="3"/>
  <c r="AQ437" i="3"/>
  <c r="AE438" i="3"/>
  <c r="AH438" i="3"/>
  <c r="AM438" i="3"/>
  <c r="AS440" i="3"/>
  <c r="AS441" i="3"/>
  <c r="AT441" i="3" s="1"/>
  <c r="AE441" i="3"/>
  <c r="AR443" i="3"/>
  <c r="AS445" i="3"/>
  <c r="AT445" i="3" s="1"/>
  <c r="AE445" i="3"/>
  <c r="AR447" i="3"/>
  <c r="AT447" i="3" s="1"/>
  <c r="AS449" i="3"/>
  <c r="AT449" i="3" s="1"/>
  <c r="AE449" i="3"/>
  <c r="AR451" i="3"/>
  <c r="AT451" i="3" s="1"/>
  <c r="AS453" i="3"/>
  <c r="AT453" i="3" s="1"/>
  <c r="AE453" i="3"/>
  <c r="AR456" i="3"/>
  <c r="AT456" i="3" s="1"/>
  <c r="AM456" i="3"/>
  <c r="AT467" i="3"/>
  <c r="AT479" i="3"/>
  <c r="AG420" i="3"/>
  <c r="AE421" i="3"/>
  <c r="AG422" i="3"/>
  <c r="AE423" i="3"/>
  <c r="AG424" i="3"/>
  <c r="AE425" i="3"/>
  <c r="AE429" i="3"/>
  <c r="AG430" i="3"/>
  <c r="AG432" i="3"/>
  <c r="AG434" i="3"/>
  <c r="AE435" i="3"/>
  <c r="AN436" i="3"/>
  <c r="AE436" i="3"/>
  <c r="AS439" i="3"/>
  <c r="AT439" i="3" s="1"/>
  <c r="AE439" i="3"/>
  <c r="AS446" i="3"/>
  <c r="AS450" i="3"/>
  <c r="AT450" i="3" s="1"/>
  <c r="AT457" i="3"/>
  <c r="AR458" i="3"/>
  <c r="AT458" i="3" s="1"/>
  <c r="AM458" i="3"/>
  <c r="AT459" i="3"/>
  <c r="AT463" i="3"/>
  <c r="AT473" i="3"/>
  <c r="AT477" i="3"/>
  <c r="AT489" i="3"/>
  <c r="AT497" i="3"/>
  <c r="AT499" i="3"/>
  <c r="AR500" i="3"/>
  <c r="AT500" i="3" s="1"/>
  <c r="AN500" i="3"/>
  <c r="AR502" i="3"/>
  <c r="AN502" i="3"/>
  <c r="AR504" i="3"/>
  <c r="AN504" i="3"/>
  <c r="AR506" i="3"/>
  <c r="AN506" i="3"/>
  <c r="AR508" i="3"/>
  <c r="AT508" i="3" s="1"/>
  <c r="AN508" i="3"/>
  <c r="AR510" i="3"/>
  <c r="AN510" i="3"/>
  <c r="AR512" i="3"/>
  <c r="AN512" i="3"/>
  <c r="AR514" i="3"/>
  <c r="AN514" i="3"/>
  <c r="AR516" i="3"/>
  <c r="AT516" i="3" s="1"/>
  <c r="AN516" i="3"/>
  <c r="AN518" i="3"/>
  <c r="AR520" i="3"/>
  <c r="AN520" i="3"/>
  <c r="AR522" i="3"/>
  <c r="AN522" i="3"/>
  <c r="AR524" i="3"/>
  <c r="AN524" i="3"/>
  <c r="AR526" i="3"/>
  <c r="AN526" i="3"/>
  <c r="AR528" i="3"/>
  <c r="AN528" i="3"/>
  <c r="AR530" i="3"/>
  <c r="AN530" i="3"/>
  <c r="AG535" i="3"/>
  <c r="AQ535" i="3"/>
  <c r="AE535" i="3"/>
  <c r="AG440" i="3"/>
  <c r="AQ440" i="3"/>
  <c r="AG442" i="3"/>
  <c r="AQ442" i="3"/>
  <c r="AQ444" i="3"/>
  <c r="AQ446" i="3"/>
  <c r="AQ448" i="3"/>
  <c r="AQ450" i="3"/>
  <c r="AQ452" i="3"/>
  <c r="AG454" i="3"/>
  <c r="AQ454" i="3"/>
  <c r="AG456" i="3"/>
  <c r="AQ456" i="3"/>
  <c r="AG458" i="3"/>
  <c r="AQ458" i="3"/>
  <c r="AE459" i="3"/>
  <c r="AQ460" i="3"/>
  <c r="AE461" i="3"/>
  <c r="AQ462" i="3"/>
  <c r="AE463" i="3"/>
  <c r="AQ464" i="3"/>
  <c r="AE465" i="3"/>
  <c r="AQ466" i="3"/>
  <c r="AE467" i="3"/>
  <c r="AG468" i="3"/>
  <c r="AQ468" i="3"/>
  <c r="AE469" i="3"/>
  <c r="AG470" i="3"/>
  <c r="AQ470" i="3"/>
  <c r="AE471" i="3"/>
  <c r="AG472" i="3"/>
  <c r="AQ472" i="3"/>
  <c r="AE473" i="3"/>
  <c r="AQ474" i="3"/>
  <c r="AE475" i="3"/>
  <c r="AQ476" i="3"/>
  <c r="AE477" i="3"/>
  <c r="AG478" i="3"/>
  <c r="AQ478" i="3"/>
  <c r="AE479" i="3"/>
  <c r="AG480" i="3"/>
  <c r="AQ480" i="3"/>
  <c r="AE481" i="3"/>
  <c r="AG482" i="3"/>
  <c r="AQ482" i="3"/>
  <c r="AE483" i="3"/>
  <c r="AG484" i="3"/>
  <c r="AQ484" i="3"/>
  <c r="AE485" i="3"/>
  <c r="AG486" i="3"/>
  <c r="AQ486" i="3"/>
  <c r="AE487" i="3"/>
  <c r="AG488" i="3"/>
  <c r="AQ488" i="3"/>
  <c r="AE489" i="3"/>
  <c r="AQ490" i="3"/>
  <c r="AE491" i="3"/>
  <c r="AG492" i="3"/>
  <c r="AQ492" i="3"/>
  <c r="AE493" i="3"/>
  <c r="AG494" i="3"/>
  <c r="AQ494" i="3"/>
  <c r="AE495" i="3"/>
  <c r="AG496" i="3"/>
  <c r="AQ496" i="3"/>
  <c r="AE497" i="3"/>
  <c r="AG498" i="3"/>
  <c r="AQ498" i="3"/>
  <c r="AE499" i="3"/>
  <c r="AS501" i="3"/>
  <c r="AS503" i="3"/>
  <c r="AS505" i="3"/>
  <c r="AS507" i="3"/>
  <c r="AS509" i="3"/>
  <c r="AS511" i="3"/>
  <c r="AS513" i="3"/>
  <c r="AS515" i="3"/>
  <c r="AS517" i="3"/>
  <c r="AS519" i="3"/>
  <c r="AS521" i="3"/>
  <c r="AS523" i="3"/>
  <c r="AS525" i="3"/>
  <c r="AS527" i="3"/>
  <c r="AS529" i="3"/>
  <c r="AG537" i="3"/>
  <c r="AQ537" i="3"/>
  <c r="AE537" i="3"/>
  <c r="AM460" i="3"/>
  <c r="AM462" i="3"/>
  <c r="AM464" i="3"/>
  <c r="AM466" i="3"/>
  <c r="AM468" i="3"/>
  <c r="AM470" i="3"/>
  <c r="AM472" i="3"/>
  <c r="AM474" i="3"/>
  <c r="AM476" i="3"/>
  <c r="AM478" i="3"/>
  <c r="AM480" i="3"/>
  <c r="AM482" i="3"/>
  <c r="AM484" i="3"/>
  <c r="AM486" i="3"/>
  <c r="AM488" i="3"/>
  <c r="AM490" i="3"/>
  <c r="AM492" i="3"/>
  <c r="AM494" i="3"/>
  <c r="AM496" i="3"/>
  <c r="AM498" i="3"/>
  <c r="AE500" i="3"/>
  <c r="AQ500" i="3"/>
  <c r="AR501" i="3"/>
  <c r="AN501" i="3"/>
  <c r="AE502" i="3"/>
  <c r="AQ502" i="3"/>
  <c r="AR503" i="3"/>
  <c r="AT503" i="3" s="1"/>
  <c r="AN503" i="3"/>
  <c r="AE504" i="3"/>
  <c r="AQ504" i="3"/>
  <c r="AR505" i="3"/>
  <c r="AN505" i="3"/>
  <c r="AE506" i="3"/>
  <c r="AQ506" i="3"/>
  <c r="AR507" i="3"/>
  <c r="AN507" i="3"/>
  <c r="AE508" i="3"/>
  <c r="AQ508" i="3"/>
  <c r="AR509" i="3"/>
  <c r="AN509" i="3"/>
  <c r="AE510" i="3"/>
  <c r="AQ510" i="3"/>
  <c r="AR511" i="3"/>
  <c r="AT511" i="3" s="1"/>
  <c r="AN511" i="3"/>
  <c r="AE512" i="3"/>
  <c r="AQ512" i="3"/>
  <c r="AR513" i="3"/>
  <c r="AN513" i="3"/>
  <c r="AE514" i="3"/>
  <c r="AQ514" i="3"/>
  <c r="AR515" i="3"/>
  <c r="AN515" i="3"/>
  <c r="AE516" i="3"/>
  <c r="AQ516" i="3"/>
  <c r="AR517" i="3"/>
  <c r="AN517" i="3"/>
  <c r="AE518" i="3"/>
  <c r="AR518" i="3"/>
  <c r="AT518" i="3" s="1"/>
  <c r="AQ518" i="3"/>
  <c r="AR519" i="3"/>
  <c r="AT519" i="3" s="1"/>
  <c r="AN519" i="3"/>
  <c r="AE520" i="3"/>
  <c r="AQ520" i="3"/>
  <c r="AR521" i="3"/>
  <c r="AN521" i="3"/>
  <c r="AE522" i="3"/>
  <c r="AQ522" i="3"/>
  <c r="AR523" i="3"/>
  <c r="AN523" i="3"/>
  <c r="AE524" i="3"/>
  <c r="AQ524" i="3"/>
  <c r="AR525" i="3"/>
  <c r="AN525" i="3"/>
  <c r="AE526" i="3"/>
  <c r="AQ526" i="3"/>
  <c r="AR527" i="3"/>
  <c r="AT527" i="3" s="1"/>
  <c r="AN527" i="3"/>
  <c r="AE528" i="3"/>
  <c r="AQ528" i="3"/>
  <c r="AR529" i="3"/>
  <c r="AN529" i="3"/>
  <c r="AE530" i="3"/>
  <c r="AQ530" i="3"/>
  <c r="AN531" i="3"/>
  <c r="AQ531" i="3"/>
  <c r="AN532" i="3"/>
  <c r="AQ532" i="3"/>
  <c r="AG532" i="3"/>
  <c r="AG533" i="3"/>
  <c r="AO534" i="3"/>
  <c r="AR534" i="3"/>
  <c r="AH534" i="3"/>
  <c r="AE534" i="3"/>
  <c r="AN535" i="3"/>
  <c r="AG539" i="3"/>
  <c r="AQ539" i="3"/>
  <c r="AE539" i="3"/>
  <c r="AG437" i="3"/>
  <c r="AG439" i="3"/>
  <c r="AE440" i="3"/>
  <c r="AG441" i="3"/>
  <c r="AE442" i="3"/>
  <c r="AG443" i="3"/>
  <c r="AG453" i="3"/>
  <c r="AE454" i="3"/>
  <c r="AG455" i="3"/>
  <c r="AE456" i="3"/>
  <c r="AE458" i="3"/>
  <c r="AG459" i="3"/>
  <c r="AG467" i="3"/>
  <c r="AE468" i="3"/>
  <c r="AG469" i="3"/>
  <c r="AE470" i="3"/>
  <c r="AG471" i="3"/>
  <c r="AE472" i="3"/>
  <c r="AG473" i="3"/>
  <c r="AE478" i="3"/>
  <c r="AG479" i="3"/>
  <c r="AE480" i="3"/>
  <c r="AE482" i="3"/>
  <c r="AG483" i="3"/>
  <c r="AE484" i="3"/>
  <c r="AG485" i="3"/>
  <c r="AE486" i="3"/>
  <c r="AE488" i="3"/>
  <c r="AG489" i="3"/>
  <c r="AG491" i="3"/>
  <c r="AE492" i="3"/>
  <c r="AE494" i="3"/>
  <c r="AE496" i="3"/>
  <c r="AG497" i="3"/>
  <c r="AE498" i="3"/>
  <c r="AG499" i="3"/>
  <c r="AG500" i="3"/>
  <c r="AS500" i="3"/>
  <c r="AG502" i="3"/>
  <c r="AS502" i="3"/>
  <c r="AG504" i="3"/>
  <c r="AS504" i="3"/>
  <c r="AG506" i="3"/>
  <c r="AS506" i="3"/>
  <c r="AG508" i="3"/>
  <c r="AS508" i="3"/>
  <c r="AG510" i="3"/>
  <c r="AS510" i="3"/>
  <c r="AG512" i="3"/>
  <c r="AS512" i="3"/>
  <c r="AG514" i="3"/>
  <c r="AS514" i="3"/>
  <c r="AG516" i="3"/>
  <c r="AS516" i="3"/>
  <c r="AG518" i="3"/>
  <c r="AG520" i="3"/>
  <c r="AS520" i="3"/>
  <c r="AG522" i="3"/>
  <c r="AS522" i="3"/>
  <c r="AG524" i="3"/>
  <c r="AS524" i="3"/>
  <c r="AG526" i="3"/>
  <c r="AS526" i="3"/>
  <c r="AG528" i="3"/>
  <c r="AS528" i="3"/>
  <c r="AG530" i="3"/>
  <c r="AS530" i="3"/>
  <c r="AR532" i="3"/>
  <c r="AT532" i="3" s="1"/>
  <c r="AR533" i="3"/>
  <c r="AT533" i="3" s="1"/>
  <c r="AQ533" i="3"/>
  <c r="AN537" i="3"/>
  <c r="AN541" i="3"/>
  <c r="AN543" i="3"/>
  <c r="AN545" i="3"/>
  <c r="AN549" i="3"/>
  <c r="AN551" i="3"/>
  <c r="AM518" i="3"/>
  <c r="AR531" i="3"/>
  <c r="AT531" i="3" s="1"/>
  <c r="AM531" i="3"/>
  <c r="AS534" i="3"/>
  <c r="AS536" i="3"/>
  <c r="AS538" i="3"/>
  <c r="AS540" i="3"/>
  <c r="AS542" i="3"/>
  <c r="AS544" i="3"/>
  <c r="AS548" i="3"/>
  <c r="AS550" i="3"/>
  <c r="AR535" i="3"/>
  <c r="AT535" i="3" s="1"/>
  <c r="AR536" i="3"/>
  <c r="AN536" i="3"/>
  <c r="AR537" i="3"/>
  <c r="AT537" i="3" s="1"/>
  <c r="AR538" i="3"/>
  <c r="AT538" i="3" s="1"/>
  <c r="AN538" i="3"/>
  <c r="AR539" i="3"/>
  <c r="AT539" i="3" s="1"/>
  <c r="AR540" i="3"/>
  <c r="AN540" i="3"/>
  <c r="AE541" i="3"/>
  <c r="AR541" i="3"/>
  <c r="AT541" i="3" s="1"/>
  <c r="AQ541" i="3"/>
  <c r="AR542" i="3"/>
  <c r="AT542" i="3" s="1"/>
  <c r="AN542" i="3"/>
  <c r="AE543" i="3"/>
  <c r="AR543" i="3"/>
  <c r="AT543" i="3" s="1"/>
  <c r="AQ543" i="3"/>
  <c r="AR544" i="3"/>
  <c r="AN544" i="3"/>
  <c r="AE545" i="3"/>
  <c r="AR545" i="3"/>
  <c r="AT545" i="3" s="1"/>
  <c r="AQ545" i="3"/>
  <c r="AO546" i="3"/>
  <c r="AR546" i="3"/>
  <c r="AT546" i="3" s="1"/>
  <c r="AH546" i="3"/>
  <c r="AQ546" i="3"/>
  <c r="AH547" i="3"/>
  <c r="AO547" i="3"/>
  <c r="AQ547" i="3"/>
  <c r="AR548" i="3"/>
  <c r="AT548" i="3" s="1"/>
  <c r="AN548" i="3"/>
  <c r="AE549" i="3"/>
  <c r="AR549" i="3"/>
  <c r="AT549" i="3" s="1"/>
  <c r="AQ549" i="3"/>
  <c r="AR550" i="3"/>
  <c r="AT550" i="3" s="1"/>
  <c r="AN550" i="3"/>
  <c r="AE551" i="3"/>
  <c r="AR551" i="3"/>
  <c r="AT551" i="3" s="1"/>
  <c r="AQ551" i="3"/>
  <c r="AO552" i="3"/>
  <c r="AR552" i="3"/>
  <c r="AH552" i="3"/>
  <c r="AQ552" i="3"/>
  <c r="AH553" i="3"/>
  <c r="AO553" i="3"/>
  <c r="AQ553" i="3"/>
  <c r="AO554" i="3"/>
  <c r="AR554" i="3"/>
  <c r="AH554" i="3"/>
  <c r="AQ554" i="3"/>
  <c r="AH555" i="3"/>
  <c r="AO555" i="3"/>
  <c r="AQ555" i="3"/>
  <c r="AO556" i="3"/>
  <c r="AE556" i="3"/>
  <c r="AR556" i="3"/>
  <c r="AT556" i="3" s="1"/>
  <c r="AH556" i="3"/>
  <c r="AG541" i="3"/>
  <c r="AG543" i="3"/>
  <c r="AG545" i="3"/>
  <c r="AS546" i="3"/>
  <c r="AR547" i="3"/>
  <c r="AT547" i="3" s="1"/>
  <c r="AG549" i="3"/>
  <c r="AG551" i="3"/>
  <c r="AS552" i="3"/>
  <c r="AR553" i="3"/>
  <c r="AT553" i="3" s="1"/>
  <c r="AS554" i="3"/>
  <c r="AR555" i="3"/>
  <c r="AT555" i="3" s="1"/>
  <c r="AS556" i="3"/>
  <c r="AM556" i="3"/>
  <c r="AO557" i="3"/>
  <c r="AH558" i="3"/>
  <c r="AM558" i="3"/>
  <c r="AR558" i="3"/>
  <c r="AT558" i="3" s="1"/>
  <c r="AQ559" i="3"/>
  <c r="AS561" i="3"/>
  <c r="AR562" i="3"/>
  <c r="AT562" i="3" s="1"/>
  <c r="AS563" i="3"/>
  <c r="AS565" i="3"/>
  <c r="AG568" i="3"/>
  <c r="AG570" i="3"/>
  <c r="AG572" i="3"/>
  <c r="AS573" i="3"/>
  <c r="AT580" i="3"/>
  <c r="AT586" i="3"/>
  <c r="AT590" i="3"/>
  <c r="AQ557" i="3"/>
  <c r="AE558" i="3"/>
  <c r="AR559" i="3"/>
  <c r="AT559" i="3" s="1"/>
  <c r="AH560" i="3"/>
  <c r="AO560" i="3"/>
  <c r="AQ560" i="3"/>
  <c r="AR561" i="3"/>
  <c r="AN561" i="3"/>
  <c r="AE564" i="3"/>
  <c r="AR564" i="3"/>
  <c r="AT564" i="3" s="1"/>
  <c r="AQ564" i="3"/>
  <c r="AR565" i="3"/>
  <c r="AT565" i="3" s="1"/>
  <c r="AN565" i="3"/>
  <c r="AE566" i="3"/>
  <c r="AR566" i="3"/>
  <c r="AT566" i="3" s="1"/>
  <c r="AQ566" i="3"/>
  <c r="AO567" i="3"/>
  <c r="AR567" i="3"/>
  <c r="AT567" i="3" s="1"/>
  <c r="AH567" i="3"/>
  <c r="AQ567" i="3"/>
  <c r="AN568" i="3"/>
  <c r="AE569" i="3"/>
  <c r="AQ569" i="3"/>
  <c r="AN570" i="3"/>
  <c r="AE571" i="3"/>
  <c r="AQ571" i="3"/>
  <c r="AN572" i="3"/>
  <c r="AT582" i="3"/>
  <c r="AT592" i="3"/>
  <c r="AM533" i="3"/>
  <c r="AM535" i="3"/>
  <c r="AM537" i="3"/>
  <c r="AM539" i="3"/>
  <c r="AM541" i="3"/>
  <c r="AM543" i="3"/>
  <c r="AM545" i="3"/>
  <c r="AM547" i="3"/>
  <c r="AM549" i="3"/>
  <c r="AM551" i="3"/>
  <c r="AM553" i="3"/>
  <c r="AM555" i="3"/>
  <c r="AM557" i="3"/>
  <c r="AO558" i="3"/>
  <c r="AH559" i="3"/>
  <c r="AR560" i="3"/>
  <c r="AT560" i="3" s="1"/>
  <c r="AG564" i="3"/>
  <c r="AG566" i="3"/>
  <c r="AS567" i="3"/>
  <c r="AS569" i="3"/>
  <c r="AS571" i="3"/>
  <c r="AT576" i="3"/>
  <c r="AT578" i="3"/>
  <c r="AT584" i="3"/>
  <c r="AT588" i="3"/>
  <c r="AE560" i="3"/>
  <c r="AE561" i="3"/>
  <c r="AQ561" i="3"/>
  <c r="AH562" i="3"/>
  <c r="AO562" i="3"/>
  <c r="AQ562" i="3"/>
  <c r="AO563" i="3"/>
  <c r="AR563" i="3"/>
  <c r="AH563" i="3"/>
  <c r="AQ563" i="3"/>
  <c r="AN564" i="3"/>
  <c r="AN566" i="3"/>
  <c r="AE568" i="3"/>
  <c r="AR568" i="3"/>
  <c r="AT568" i="3" s="1"/>
  <c r="AQ568" i="3"/>
  <c r="AR569" i="3"/>
  <c r="AT569" i="3" s="1"/>
  <c r="AN569" i="3"/>
  <c r="AE570" i="3"/>
  <c r="AR570" i="3"/>
  <c r="AT570" i="3" s="1"/>
  <c r="AQ570" i="3"/>
  <c r="AR571" i="3"/>
  <c r="AN571" i="3"/>
  <c r="AE572" i="3"/>
  <c r="AR572" i="3"/>
  <c r="AT572" i="3" s="1"/>
  <c r="AQ572" i="3"/>
  <c r="AO573" i="3"/>
  <c r="AR573" i="3"/>
  <c r="AT573" i="3" s="1"/>
  <c r="AH573" i="3"/>
  <c r="AQ573" i="3"/>
  <c r="AH574" i="3"/>
  <c r="AO574" i="3"/>
  <c r="AE574" i="3"/>
  <c r="AR574" i="3"/>
  <c r="AT574" i="3" s="1"/>
  <c r="AT594" i="3"/>
  <c r="AQ575" i="3"/>
  <c r="AE576" i="3"/>
  <c r="AQ577" i="3"/>
  <c r="AE578" i="3"/>
  <c r="AN578" i="3"/>
  <c r="AG579" i="3"/>
  <c r="AQ579" i="3"/>
  <c r="AE580" i="3"/>
  <c r="AN580" i="3"/>
  <c r="AG581" i="3"/>
  <c r="AQ581" i="3"/>
  <c r="AE582" i="3"/>
  <c r="AN582" i="3"/>
  <c r="AG583" i="3"/>
  <c r="AQ583" i="3"/>
  <c r="AE584" i="3"/>
  <c r="AN584" i="3"/>
  <c r="AQ585" i="3"/>
  <c r="AE586" i="3"/>
  <c r="AN586" i="3"/>
  <c r="AG587" i="3"/>
  <c r="AQ587" i="3"/>
  <c r="AE588" i="3"/>
  <c r="AN588" i="3"/>
  <c r="AG589" i="3"/>
  <c r="AQ589" i="3"/>
  <c r="AE590" i="3"/>
  <c r="AN590" i="3"/>
  <c r="AG591" i="3"/>
  <c r="AQ591" i="3"/>
  <c r="AE592" i="3"/>
  <c r="AQ593" i="3"/>
  <c r="AE594" i="3"/>
  <c r="AS594" i="3"/>
  <c r="AH575" i="3"/>
  <c r="AM575" i="3"/>
  <c r="AR575" i="3"/>
  <c r="AT575" i="3" s="1"/>
  <c r="AO576" i="3"/>
  <c r="AH577" i="3"/>
  <c r="AR577" i="3"/>
  <c r="AT577" i="3" s="1"/>
  <c r="AM579" i="3"/>
  <c r="AR579" i="3"/>
  <c r="AT579" i="3" s="1"/>
  <c r="AR581" i="3"/>
  <c r="AT581" i="3" s="1"/>
  <c r="AR583" i="3"/>
  <c r="AT583" i="3" s="1"/>
  <c r="AH585" i="3"/>
  <c r="AM585" i="3"/>
  <c r="AR585" i="3"/>
  <c r="AT585" i="3" s="1"/>
  <c r="AM587" i="3"/>
  <c r="AR587" i="3"/>
  <c r="AT587" i="3" s="1"/>
  <c r="AM589" i="3"/>
  <c r="AR589" i="3"/>
  <c r="AT589" i="3" s="1"/>
  <c r="AR591" i="3"/>
  <c r="AT591" i="3" s="1"/>
  <c r="AO592" i="3"/>
  <c r="AH593" i="3"/>
  <c r="AM593" i="3"/>
  <c r="AR593" i="3"/>
  <c r="AT593" i="3" s="1"/>
  <c r="AO594" i="3"/>
  <c r="AE575" i="3"/>
  <c r="AQ576" i="3"/>
  <c r="AG578" i="3"/>
  <c r="AE579" i="3"/>
  <c r="AN579" i="3"/>
  <c r="AG580" i="3"/>
  <c r="AG582" i="3"/>
  <c r="AG584" i="3"/>
  <c r="AE585" i="3"/>
  <c r="AG586" i="3"/>
  <c r="AE587" i="3"/>
  <c r="AN587" i="3"/>
  <c r="AG588" i="3"/>
  <c r="AE589" i="3"/>
  <c r="AN589" i="3"/>
  <c r="AG590" i="3"/>
  <c r="AQ592" i="3"/>
  <c r="AE593" i="3"/>
  <c r="AQ594" i="3"/>
  <c r="AM560" i="3"/>
  <c r="AM562" i="3"/>
  <c r="AM564" i="3"/>
  <c r="AM566" i="3"/>
  <c r="AM568" i="3"/>
  <c r="AM570" i="3"/>
  <c r="AM572" i="3"/>
  <c r="AM574" i="3"/>
  <c r="AM576" i="3"/>
  <c r="AM578" i="3"/>
  <c r="AM580" i="3"/>
  <c r="AM582" i="3"/>
  <c r="AM584" i="3"/>
  <c r="AM586" i="3"/>
  <c r="AM588" i="3"/>
  <c r="AM590" i="3"/>
  <c r="AM592" i="3"/>
  <c r="AH594" i="3"/>
  <c r="O10" i="2"/>
  <c r="O9" i="2"/>
  <c r="AT528" i="3" l="1"/>
  <c r="AT520" i="3"/>
  <c r="AT525" i="3"/>
  <c r="AT443" i="3"/>
  <c r="AT440" i="3"/>
  <c r="AT363" i="3"/>
  <c r="AT318" i="3"/>
  <c r="AT257" i="3"/>
  <c r="AT213" i="3"/>
  <c r="AT513" i="3"/>
  <c r="AT505" i="3"/>
  <c r="AT526" i="3"/>
  <c r="AT412" i="3"/>
  <c r="AT414" i="3"/>
  <c r="AT371" i="3"/>
  <c r="AT312" i="3"/>
  <c r="AT476" i="3"/>
  <c r="AT438" i="3"/>
  <c r="AT470" i="3"/>
  <c r="AT379" i="3"/>
  <c r="AT349" i="3"/>
  <c r="AT361" i="3"/>
  <c r="AT353" i="3"/>
  <c r="AT167" i="3"/>
  <c r="AT98" i="3"/>
  <c r="AT484" i="3"/>
  <c r="AT431" i="3"/>
  <c r="AT475" i="3"/>
  <c r="AT163" i="3"/>
  <c r="AT189" i="3"/>
  <c r="AT137" i="3"/>
  <c r="AT107" i="3"/>
  <c r="AT99" i="3"/>
  <c r="AT91" i="3"/>
  <c r="AE36" i="3"/>
  <c r="AQ36" i="3"/>
  <c r="AT175" i="3"/>
  <c r="AT171" i="3"/>
  <c r="AR35" i="3"/>
  <c r="AT35" i="3" s="1"/>
  <c r="AE35" i="3"/>
  <c r="AQ35" i="3"/>
  <c r="AT147" i="3"/>
  <c r="AT28" i="3"/>
  <c r="AT155" i="3"/>
  <c r="AT153" i="3"/>
  <c r="AT101" i="3"/>
  <c r="AT73" i="3"/>
  <c r="AT57" i="3"/>
  <c r="AE28" i="3"/>
  <c r="AQ28" i="3"/>
  <c r="AT185" i="3"/>
  <c r="AT514" i="3"/>
  <c r="AT292" i="3"/>
  <c r="AT241" i="3"/>
  <c r="AT563" i="3"/>
  <c r="AT561" i="3"/>
  <c r="AT552" i="3"/>
  <c r="AT544" i="3"/>
  <c r="AT540" i="3"/>
  <c r="AT536" i="3"/>
  <c r="AT523" i="3"/>
  <c r="AT517" i="3"/>
  <c r="AT509" i="3"/>
  <c r="AT501" i="3"/>
  <c r="AT530" i="3"/>
  <c r="AT522" i="3"/>
  <c r="AT510" i="3"/>
  <c r="AT502" i="3"/>
  <c r="AT373" i="3"/>
  <c r="AT345" i="3"/>
  <c r="AT343" i="3"/>
  <c r="AT347" i="3"/>
  <c r="AT314" i="3"/>
  <c r="AT308" i="3"/>
  <c r="AT304" i="3"/>
  <c r="AT300" i="3"/>
  <c r="AT247" i="3"/>
  <c r="AT253" i="3"/>
  <c r="AT237" i="3"/>
  <c r="AT261" i="3"/>
  <c r="AT233" i="3"/>
  <c r="AT231" i="3"/>
  <c r="AT209" i="3"/>
  <c r="AT195" i="3"/>
  <c r="AT229" i="3"/>
  <c r="AT211" i="3"/>
  <c r="AT221" i="3"/>
  <c r="AT205" i="3"/>
  <c r="AT191" i="3"/>
  <c r="AT79" i="3"/>
  <c r="AT71" i="3"/>
  <c r="AT63" i="3"/>
  <c r="AT55" i="3"/>
  <c r="AT47" i="3"/>
  <c r="AT183" i="3"/>
  <c r="AT179" i="3"/>
  <c r="AT127" i="3"/>
  <c r="AQ21" i="3"/>
  <c r="AE21" i="3"/>
  <c r="AR21" i="3"/>
  <c r="AT21" i="3" s="1"/>
  <c r="AT105" i="3"/>
  <c r="AT89" i="3"/>
  <c r="AT77" i="3"/>
  <c r="AT61" i="3"/>
  <c r="AT123" i="3"/>
  <c r="AT554" i="3"/>
  <c r="AT310" i="3"/>
  <c r="AT571" i="3"/>
  <c r="AT534" i="3"/>
  <c r="AT529" i="3"/>
  <c r="AT521" i="3"/>
  <c r="AT515" i="3"/>
  <c r="AT507" i="3"/>
  <c r="AT524" i="3"/>
  <c r="AT512" i="3"/>
  <c r="AT504" i="3"/>
  <c r="AT436" i="3"/>
  <c r="AT416" i="3"/>
  <c r="AT357" i="3"/>
  <c r="AT290" i="3"/>
  <c r="AT288" i="3"/>
  <c r="AT298" i="3"/>
  <c r="AT251" i="3"/>
  <c r="AM33" i="3"/>
  <c r="AS33" i="3"/>
  <c r="AT33" i="3" s="1"/>
  <c r="AT197" i="3"/>
  <c r="AT227" i="3"/>
  <c r="AT215" i="3"/>
  <c r="AT219" i="3"/>
  <c r="AT203" i="3"/>
  <c r="AE34" i="3"/>
  <c r="AQ34" i="3"/>
  <c r="AT125" i="3"/>
  <c r="AT111" i="3"/>
  <c r="AT103" i="3"/>
  <c r="AT95" i="3"/>
  <c r="AT87" i="3"/>
  <c r="AQ30" i="3"/>
  <c r="AE30" i="3"/>
  <c r="AQ84" i="3"/>
  <c r="AE84" i="3"/>
  <c r="AT173" i="3"/>
  <c r="AT151" i="3"/>
  <c r="AT161" i="3"/>
  <c r="AT129" i="3"/>
  <c r="AT113" i="3"/>
  <c r="AT109" i="3"/>
  <c r="AT93" i="3"/>
  <c r="AT81" i="3"/>
  <c r="AT65" i="3"/>
  <c r="AT49" i="3"/>
  <c r="AR34" i="3"/>
  <c r="AT34" i="3" s="1"/>
  <c r="AR30" i="3"/>
  <c r="AT30" i="3" s="1"/>
  <c r="AT141" i="3"/>
  <c r="AT135" i="3"/>
  <c r="AT119" i="3"/>
  <c r="AT115" i="3"/>
  <c r="AT506" i="3"/>
  <c r="AT377" i="3"/>
  <c r="AT326" i="3"/>
  <c r="AT201" i="3"/>
  <c r="AT207" i="3"/>
  <c r="AM5" i="3"/>
  <c r="AS5" i="3"/>
  <c r="AT75" i="3"/>
  <c r="AT67" i="3"/>
  <c r="AT59" i="3"/>
  <c r="AT51" i="3"/>
  <c r="AQ9" i="3"/>
  <c r="AE9" i="3"/>
  <c r="AR9" i="3"/>
  <c r="AT9" i="3" s="1"/>
  <c r="AR5" i="3"/>
  <c r="AT5" i="3" s="1"/>
  <c r="AQ5" i="3"/>
  <c r="AE5" i="3"/>
  <c r="AQ29" i="3"/>
  <c r="AE29" i="3"/>
  <c r="AR29" i="3"/>
  <c r="AT187" i="3"/>
  <c r="AT181" i="3"/>
  <c r="AT177" i="3"/>
  <c r="AT169" i="3"/>
  <c r="AT149" i="3"/>
  <c r="AR36" i="3"/>
  <c r="AT36" i="3" s="1"/>
  <c r="AM28" i="3"/>
  <c r="AT157" i="3"/>
  <c r="AE6" i="3"/>
  <c r="AQ6" i="3"/>
  <c r="AR83" i="3"/>
  <c r="AT83" i="3" s="1"/>
  <c r="AQ83" i="3"/>
  <c r="AE83" i="3"/>
  <c r="AT133" i="3"/>
  <c r="AT97" i="3"/>
  <c r="AT69" i="3"/>
  <c r="AT53" i="3"/>
  <c r="AS29" i="3"/>
  <c r="AM29" i="3"/>
  <c r="AT145" i="3"/>
  <c r="AT117" i="3"/>
  <c r="T7" i="1"/>
  <c r="S7" i="1"/>
  <c r="R7" i="1"/>
  <c r="Z7" i="1"/>
  <c r="Y7" i="1"/>
  <c r="W7" i="1"/>
  <c r="V7" i="1"/>
  <c r="U7" i="1"/>
  <c r="J594" i="3"/>
  <c r="J593" i="3"/>
  <c r="J592" i="3"/>
  <c r="J591" i="3"/>
  <c r="J590" i="3"/>
  <c r="J589" i="3"/>
  <c r="J588" i="3"/>
  <c r="J587" i="3"/>
  <c r="J586" i="3"/>
  <c r="J585" i="3"/>
  <c r="J584" i="3"/>
  <c r="J583" i="3"/>
  <c r="J582" i="3"/>
  <c r="J581" i="3"/>
  <c r="J580" i="3"/>
  <c r="J579" i="3"/>
  <c r="J578" i="3"/>
  <c r="J577" i="3"/>
  <c r="J576" i="3"/>
  <c r="J575" i="3"/>
  <c r="J574" i="3"/>
  <c r="J573" i="3"/>
  <c r="J572" i="3"/>
  <c r="J571" i="3"/>
  <c r="J570" i="3"/>
  <c r="J569" i="3"/>
  <c r="J568" i="3"/>
  <c r="J567" i="3"/>
  <c r="J566" i="3"/>
  <c r="J565" i="3"/>
  <c r="J564" i="3"/>
  <c r="J563" i="3"/>
  <c r="J562" i="3"/>
  <c r="J561" i="3"/>
  <c r="J560" i="3"/>
  <c r="J559" i="3"/>
  <c r="J558" i="3"/>
  <c r="J557" i="3"/>
  <c r="J556" i="3"/>
  <c r="J555" i="3"/>
  <c r="J554" i="3"/>
  <c r="J553" i="3"/>
  <c r="J552" i="3"/>
  <c r="J551" i="3"/>
  <c r="J550" i="3"/>
  <c r="J549" i="3"/>
  <c r="J548" i="3"/>
  <c r="J547" i="3"/>
  <c r="J546" i="3"/>
  <c r="J545" i="3"/>
  <c r="J544" i="3"/>
  <c r="J543" i="3"/>
  <c r="J542" i="3"/>
  <c r="J541" i="3"/>
  <c r="J540" i="3"/>
  <c r="J539" i="3"/>
  <c r="J538" i="3"/>
  <c r="J537" i="3"/>
  <c r="J536" i="3"/>
  <c r="J535" i="3"/>
  <c r="J534" i="3"/>
  <c r="J533" i="3"/>
  <c r="J532" i="3"/>
  <c r="J531" i="3"/>
  <c r="J530" i="3"/>
  <c r="J529" i="3"/>
  <c r="J528" i="3"/>
  <c r="J527" i="3"/>
  <c r="J526" i="3"/>
  <c r="J525" i="3"/>
  <c r="J524" i="3"/>
  <c r="J523" i="3"/>
  <c r="J522" i="3"/>
  <c r="J521" i="3"/>
  <c r="J520" i="3"/>
  <c r="J519" i="3"/>
  <c r="J518" i="3"/>
  <c r="J517" i="3"/>
  <c r="J516" i="3"/>
  <c r="J515" i="3"/>
  <c r="J514" i="3"/>
  <c r="J513" i="3"/>
  <c r="J512" i="3"/>
  <c r="J511" i="3"/>
  <c r="J510" i="3"/>
  <c r="J509" i="3"/>
  <c r="J508" i="3"/>
  <c r="J507" i="3"/>
  <c r="J506" i="3"/>
  <c r="J505" i="3"/>
  <c r="J504" i="3"/>
  <c r="J503" i="3"/>
  <c r="J502" i="3"/>
  <c r="J501" i="3"/>
  <c r="J500" i="3"/>
  <c r="J499" i="3"/>
  <c r="J498" i="3"/>
  <c r="J497" i="3"/>
  <c r="J496" i="3"/>
  <c r="J495" i="3"/>
  <c r="J494" i="3"/>
  <c r="J493" i="3"/>
  <c r="J492" i="3"/>
  <c r="J491" i="3"/>
  <c r="J490" i="3"/>
  <c r="J489" i="3"/>
  <c r="J488" i="3"/>
  <c r="J487" i="3"/>
  <c r="J486" i="3"/>
  <c r="J485" i="3"/>
  <c r="J484" i="3"/>
  <c r="J483" i="3"/>
  <c r="J482" i="3"/>
  <c r="J481" i="3"/>
  <c r="J480" i="3"/>
  <c r="J479" i="3"/>
  <c r="J478" i="3"/>
  <c r="J477" i="3"/>
  <c r="J476" i="3"/>
  <c r="J475" i="3"/>
  <c r="J474" i="3"/>
  <c r="J473" i="3"/>
  <c r="J472" i="3"/>
  <c r="J471" i="3"/>
  <c r="J470" i="3"/>
  <c r="J469" i="3"/>
  <c r="J468" i="3"/>
  <c r="J467" i="3"/>
  <c r="J466" i="3"/>
  <c r="J465" i="3"/>
  <c r="J464" i="3"/>
  <c r="J463" i="3"/>
  <c r="J462" i="3"/>
  <c r="J461" i="3"/>
  <c r="J460" i="3"/>
  <c r="J459" i="3"/>
  <c r="J458" i="3"/>
  <c r="J457" i="3"/>
  <c r="J456" i="3"/>
  <c r="J455" i="3"/>
  <c r="J454" i="3"/>
  <c r="J453" i="3"/>
  <c r="J452" i="3"/>
  <c r="J451" i="3"/>
  <c r="J450" i="3"/>
  <c r="J449" i="3"/>
  <c r="J448" i="3"/>
  <c r="J447" i="3"/>
  <c r="J446" i="3"/>
  <c r="J445" i="3"/>
  <c r="J444" i="3"/>
  <c r="J443" i="3"/>
  <c r="J442" i="3"/>
  <c r="J441" i="3"/>
  <c r="J440" i="3"/>
  <c r="J439" i="3"/>
  <c r="J438" i="3"/>
  <c r="J437" i="3"/>
  <c r="J436" i="3"/>
  <c r="J435" i="3"/>
  <c r="J434" i="3"/>
  <c r="J433" i="3"/>
  <c r="J432" i="3"/>
  <c r="J431" i="3"/>
  <c r="J430" i="3"/>
  <c r="J429" i="3"/>
  <c r="J428" i="3"/>
  <c r="J427" i="3"/>
  <c r="J426" i="3"/>
  <c r="J425" i="3"/>
  <c r="J424" i="3"/>
  <c r="J423" i="3"/>
  <c r="J422" i="3"/>
  <c r="J421" i="3"/>
  <c r="J420" i="3"/>
  <c r="J419" i="3"/>
  <c r="J418" i="3"/>
  <c r="J417" i="3"/>
  <c r="J416" i="3"/>
  <c r="J415" i="3"/>
  <c r="J414" i="3"/>
  <c r="J413" i="3"/>
  <c r="J412" i="3"/>
  <c r="J411" i="3"/>
  <c r="J410" i="3"/>
  <c r="J409" i="3"/>
  <c r="J408" i="3"/>
  <c r="J407" i="3"/>
  <c r="J406" i="3"/>
  <c r="J405" i="3"/>
  <c r="J404" i="3"/>
  <c r="J403" i="3"/>
  <c r="J402" i="3"/>
  <c r="J401" i="3"/>
  <c r="J400" i="3"/>
  <c r="J399" i="3"/>
  <c r="J398" i="3"/>
  <c r="J397" i="3"/>
  <c r="J396" i="3"/>
  <c r="J395" i="3"/>
  <c r="J394" i="3"/>
  <c r="J393" i="3"/>
  <c r="J392" i="3"/>
  <c r="J391" i="3"/>
  <c r="J390" i="3"/>
  <c r="J389" i="3"/>
  <c r="J388" i="3"/>
  <c r="J387" i="3"/>
  <c r="J386" i="3"/>
  <c r="J385" i="3"/>
  <c r="J384" i="3"/>
  <c r="J383" i="3"/>
  <c r="J382" i="3"/>
  <c r="J381" i="3"/>
  <c r="J380" i="3"/>
  <c r="J379" i="3"/>
  <c r="J378" i="3"/>
  <c r="J377" i="3"/>
  <c r="J376" i="3"/>
  <c r="J375" i="3"/>
  <c r="J374" i="3"/>
  <c r="J373" i="3"/>
  <c r="J372" i="3"/>
  <c r="J371" i="3"/>
  <c r="J370" i="3"/>
  <c r="J369" i="3"/>
  <c r="J368" i="3"/>
  <c r="J367" i="3"/>
  <c r="J366" i="3"/>
  <c r="J365" i="3"/>
  <c r="J364" i="3"/>
  <c r="J363" i="3"/>
  <c r="J362" i="3"/>
  <c r="J361" i="3"/>
  <c r="J360" i="3"/>
  <c r="J359" i="3"/>
  <c r="J358" i="3"/>
  <c r="J357" i="3"/>
  <c r="J356" i="3"/>
  <c r="J355" i="3"/>
  <c r="J354" i="3"/>
  <c r="J353" i="3"/>
  <c r="J352" i="3"/>
  <c r="J351" i="3"/>
  <c r="J350" i="3"/>
  <c r="J349" i="3"/>
  <c r="J348" i="3"/>
  <c r="J347" i="3"/>
  <c r="J346" i="3"/>
  <c r="J345" i="3"/>
  <c r="J344" i="3"/>
  <c r="J343" i="3"/>
  <c r="J342" i="3"/>
  <c r="J341" i="3"/>
  <c r="J340" i="3"/>
  <c r="J339" i="3"/>
  <c r="J338" i="3"/>
  <c r="J337" i="3"/>
  <c r="J336" i="3"/>
  <c r="J335" i="3"/>
  <c r="J334" i="3"/>
  <c r="J333" i="3"/>
  <c r="J332" i="3"/>
  <c r="J331" i="3"/>
  <c r="J330" i="3"/>
  <c r="J329" i="3"/>
  <c r="J328" i="3"/>
  <c r="J327" i="3"/>
  <c r="J326" i="3"/>
  <c r="J325" i="3"/>
  <c r="J324" i="3"/>
  <c r="J323" i="3"/>
  <c r="J322" i="3"/>
  <c r="J321" i="3"/>
  <c r="J320" i="3"/>
  <c r="J319" i="3"/>
  <c r="J318" i="3"/>
  <c r="J317" i="3"/>
  <c r="J316" i="3"/>
  <c r="J315" i="3"/>
  <c r="J314" i="3"/>
  <c r="J313" i="3"/>
  <c r="J312" i="3"/>
  <c r="J311" i="3"/>
  <c r="J310" i="3"/>
  <c r="J309" i="3"/>
  <c r="J308" i="3"/>
  <c r="J307" i="3"/>
  <c r="J306" i="3"/>
  <c r="J305" i="3"/>
  <c r="J304" i="3"/>
  <c r="J303" i="3"/>
  <c r="J302" i="3"/>
  <c r="J301" i="3"/>
  <c r="J300" i="3"/>
  <c r="J299" i="3"/>
  <c r="J298" i="3"/>
  <c r="J297" i="3"/>
  <c r="J296" i="3"/>
  <c r="J295" i="3"/>
  <c r="J294" i="3"/>
  <c r="J293" i="3"/>
  <c r="J292" i="3"/>
  <c r="J291" i="3"/>
  <c r="J290" i="3"/>
  <c r="J289" i="3"/>
  <c r="J288" i="3"/>
  <c r="J287" i="3"/>
  <c r="J286" i="3"/>
  <c r="J285" i="3"/>
  <c r="J284" i="3"/>
  <c r="J283" i="3"/>
  <c r="J282" i="3"/>
  <c r="J281" i="3"/>
  <c r="J280" i="3"/>
  <c r="J279" i="3"/>
  <c r="J278" i="3"/>
  <c r="J277" i="3"/>
  <c r="J276" i="3"/>
  <c r="J275" i="3"/>
  <c r="J274" i="3"/>
  <c r="J273" i="3"/>
  <c r="J272" i="3"/>
  <c r="J271" i="3"/>
  <c r="J270" i="3"/>
  <c r="J269" i="3"/>
  <c r="J268" i="3"/>
  <c r="J267" i="3"/>
  <c r="J266" i="3"/>
  <c r="J265" i="3"/>
  <c r="J264" i="3"/>
  <c r="J263" i="3"/>
  <c r="J262" i="3"/>
  <c r="J261" i="3"/>
  <c r="J260" i="3"/>
  <c r="J259" i="3"/>
  <c r="J258" i="3"/>
  <c r="J257" i="3"/>
  <c r="J256" i="3"/>
  <c r="J255" i="3"/>
  <c r="J254" i="3"/>
  <c r="J253" i="3"/>
  <c r="J252" i="3"/>
  <c r="J251" i="3"/>
  <c r="J250" i="3"/>
  <c r="J249" i="3"/>
  <c r="J248" i="3"/>
  <c r="J247" i="3"/>
  <c r="J246" i="3"/>
  <c r="J245" i="3"/>
  <c r="J244" i="3"/>
  <c r="J243" i="3"/>
  <c r="J242" i="3"/>
  <c r="J241" i="3"/>
  <c r="J240" i="3"/>
  <c r="J239" i="3"/>
  <c r="J238" i="3"/>
  <c r="J237" i="3"/>
  <c r="J236" i="3"/>
  <c r="J235" i="3"/>
  <c r="J234" i="3"/>
  <c r="J233" i="3"/>
  <c r="J232" i="3"/>
  <c r="J231" i="3"/>
  <c r="J230" i="3"/>
  <c r="J229" i="3"/>
  <c r="J228" i="3"/>
  <c r="J227" i="3"/>
  <c r="J226" i="3"/>
  <c r="J225" i="3"/>
  <c r="J224" i="3"/>
  <c r="J223" i="3"/>
  <c r="J222" i="3"/>
  <c r="J221" i="3"/>
  <c r="J220" i="3"/>
  <c r="J219" i="3"/>
  <c r="J218" i="3"/>
  <c r="J217" i="3"/>
  <c r="J216" i="3"/>
  <c r="J215" i="3"/>
  <c r="J214" i="3"/>
  <c r="J213" i="3"/>
  <c r="J212" i="3"/>
  <c r="J211" i="3"/>
  <c r="J210" i="3"/>
  <c r="J209" i="3"/>
  <c r="J208" i="3"/>
  <c r="J207" i="3"/>
  <c r="J206" i="3"/>
  <c r="J205" i="3"/>
  <c r="J204" i="3"/>
  <c r="J203" i="3"/>
  <c r="J202" i="3"/>
  <c r="J201" i="3"/>
  <c r="J200" i="3"/>
  <c r="J199" i="3"/>
  <c r="J198" i="3"/>
  <c r="J197" i="3"/>
  <c r="J196" i="3"/>
  <c r="J195" i="3"/>
  <c r="J194" i="3"/>
  <c r="J193" i="3"/>
  <c r="J192" i="3"/>
  <c r="J191" i="3"/>
  <c r="J190" i="3"/>
  <c r="J189" i="3"/>
  <c r="J188" i="3"/>
  <c r="J187" i="3"/>
  <c r="J186" i="3"/>
  <c r="J185" i="3"/>
  <c r="J184" i="3"/>
  <c r="J183" i="3"/>
  <c r="J182" i="3"/>
  <c r="J181" i="3"/>
  <c r="J180" i="3"/>
  <c r="J179" i="3"/>
  <c r="J178" i="3"/>
  <c r="J177" i="3"/>
  <c r="J176" i="3"/>
  <c r="J175" i="3"/>
  <c r="J174" i="3"/>
  <c r="J173" i="3"/>
  <c r="J172" i="3"/>
  <c r="J171" i="3"/>
  <c r="J170" i="3"/>
  <c r="J169" i="3"/>
  <c r="J168" i="3"/>
  <c r="J167" i="3"/>
  <c r="J166" i="3"/>
  <c r="J165" i="3"/>
  <c r="J164" i="3"/>
  <c r="J163" i="3"/>
  <c r="J162" i="3"/>
  <c r="J161" i="3"/>
  <c r="J160" i="3"/>
  <c r="J159" i="3"/>
  <c r="J158" i="3"/>
  <c r="J157" i="3"/>
  <c r="J156" i="3"/>
  <c r="J155" i="3"/>
  <c r="J154" i="3"/>
  <c r="J153" i="3"/>
  <c r="J152" i="3"/>
  <c r="J151" i="3"/>
  <c r="J150" i="3"/>
  <c r="J149" i="3"/>
  <c r="J148" i="3"/>
  <c r="J147" i="3"/>
  <c r="J146" i="3"/>
  <c r="J145" i="3"/>
  <c r="J144" i="3"/>
  <c r="J143" i="3"/>
  <c r="J142" i="3"/>
  <c r="J141" i="3"/>
  <c r="J140" i="3"/>
  <c r="J139" i="3"/>
  <c r="J138" i="3"/>
  <c r="J137" i="3"/>
  <c r="J136" i="3"/>
  <c r="J135" i="3"/>
  <c r="J134" i="3"/>
  <c r="J133" i="3"/>
  <c r="J132" i="3"/>
  <c r="J131" i="3"/>
  <c r="J130" i="3"/>
  <c r="J129" i="3"/>
  <c r="J128" i="3"/>
  <c r="J127" i="3"/>
  <c r="J126" i="3"/>
  <c r="J125" i="3"/>
  <c r="J124" i="3"/>
  <c r="J123" i="3"/>
  <c r="J122" i="3"/>
  <c r="J121" i="3"/>
  <c r="J120" i="3"/>
  <c r="J119" i="3"/>
  <c r="J118" i="3"/>
  <c r="J117" i="3"/>
  <c r="J116" i="3"/>
  <c r="J115" i="3"/>
  <c r="J114" i="3"/>
  <c r="J113" i="3"/>
  <c r="J112" i="3"/>
  <c r="J111" i="3"/>
  <c r="J110" i="3"/>
  <c r="J109" i="3"/>
  <c r="J108" i="3"/>
  <c r="J107" i="3"/>
  <c r="J106" i="3"/>
  <c r="J105" i="3"/>
  <c r="J104" i="3"/>
  <c r="J103" i="3"/>
  <c r="J102" i="3"/>
  <c r="J101" i="3"/>
  <c r="J100" i="3"/>
  <c r="J99" i="3"/>
  <c r="J98" i="3"/>
  <c r="J97" i="3"/>
  <c r="J96" i="3"/>
  <c r="J95" i="3"/>
  <c r="J94" i="3"/>
  <c r="J93" i="3"/>
  <c r="J92" i="3"/>
  <c r="J91" i="3"/>
  <c r="J90" i="3"/>
  <c r="J89" i="3"/>
  <c r="J88" i="3"/>
  <c r="J87" i="3"/>
  <c r="J86" i="3"/>
  <c r="J85" i="3"/>
  <c r="J84" i="3"/>
  <c r="J83" i="3"/>
  <c r="J82" i="3"/>
  <c r="J81" i="3"/>
  <c r="J80" i="3"/>
  <c r="J79" i="3"/>
  <c r="J78" i="3"/>
  <c r="J77" i="3"/>
  <c r="J76" i="3"/>
  <c r="J75" i="3"/>
  <c r="J74" i="3"/>
  <c r="J73" i="3"/>
  <c r="J72" i="3"/>
  <c r="J71" i="3"/>
  <c r="J70" i="3"/>
  <c r="J69" i="3"/>
  <c r="J68" i="3"/>
  <c r="J67" i="3"/>
  <c r="J66" i="3"/>
  <c r="J65" i="3"/>
  <c r="J64" i="3"/>
  <c r="J63" i="3"/>
  <c r="J62" i="3"/>
  <c r="J61" i="3"/>
  <c r="J60" i="3"/>
  <c r="J59" i="3"/>
  <c r="J58" i="3"/>
  <c r="J57" i="3"/>
  <c r="J56" i="3"/>
  <c r="J55" i="3"/>
  <c r="J54" i="3"/>
  <c r="J53" i="3"/>
  <c r="J52" i="3"/>
  <c r="J51" i="3"/>
  <c r="J50" i="3"/>
  <c r="J49" i="3"/>
  <c r="J48" i="3"/>
  <c r="J47" i="3"/>
  <c r="J46" i="3"/>
  <c r="J45" i="3"/>
  <c r="J44" i="3"/>
  <c r="J43" i="3"/>
  <c r="J42" i="3"/>
  <c r="J41" i="3"/>
  <c r="J40" i="3"/>
  <c r="J39" i="3"/>
  <c r="J38" i="3"/>
  <c r="J37" i="3"/>
  <c r="J36" i="3"/>
  <c r="J35" i="3"/>
  <c r="J34" i="3"/>
  <c r="J33" i="3"/>
  <c r="J32" i="3"/>
  <c r="J31" i="3"/>
  <c r="J30" i="3"/>
  <c r="J29" i="3"/>
  <c r="J28" i="3"/>
  <c r="J27" i="3"/>
  <c r="J26" i="3"/>
  <c r="J25" i="3"/>
  <c r="J24" i="3"/>
  <c r="J23" i="3"/>
  <c r="J22" i="3"/>
  <c r="J21" i="3"/>
  <c r="J20" i="3"/>
  <c r="J19" i="3"/>
  <c r="J18" i="3"/>
  <c r="J17" i="3"/>
  <c r="J16" i="3"/>
  <c r="J15" i="3"/>
  <c r="J14" i="3"/>
  <c r="J13" i="3"/>
  <c r="J12" i="3"/>
  <c r="J11" i="3"/>
  <c r="J10" i="3"/>
  <c r="J9" i="3"/>
  <c r="J8" i="3"/>
  <c r="J7" i="3"/>
  <c r="J6" i="3"/>
  <c r="J5" i="3"/>
  <c r="J4" i="3"/>
  <c r="AQ630" i="1"/>
  <c r="AP630" i="1"/>
  <c r="AO630" i="1"/>
  <c r="AN630" i="1"/>
  <c r="AM630" i="1"/>
  <c r="AL630" i="1"/>
  <c r="AK630" i="1"/>
  <c r="AJ630" i="1"/>
  <c r="AI630" i="1"/>
  <c r="AH630" i="1"/>
  <c r="AG630" i="1"/>
  <c r="AF630" i="1"/>
  <c r="AE630" i="1"/>
  <c r="AD630" i="1"/>
  <c r="AC630" i="1"/>
  <c r="AB630" i="1"/>
  <c r="AA630" i="1"/>
  <c r="Z630" i="1"/>
  <c r="Y630" i="1"/>
  <c r="X630" i="1"/>
  <c r="W630" i="1"/>
  <c r="V630" i="1"/>
  <c r="U630" i="1"/>
  <c r="T630" i="1"/>
  <c r="S630" i="1"/>
  <c r="R630" i="1"/>
  <c r="Q630" i="1"/>
  <c r="P630" i="1"/>
  <c r="O630" i="1"/>
  <c r="N630" i="1"/>
  <c r="M630" i="1"/>
  <c r="L630" i="1"/>
  <c r="K630" i="1"/>
  <c r="J630" i="1"/>
  <c r="I630" i="1"/>
  <c r="H630" i="1"/>
  <c r="G630" i="1"/>
  <c r="F630" i="1"/>
  <c r="E630" i="1"/>
  <c r="D630" i="1"/>
  <c r="C630" i="1"/>
  <c r="B630" i="1"/>
  <c r="AQ629" i="1"/>
  <c r="AP629" i="1"/>
  <c r="AO629" i="1"/>
  <c r="AN629" i="1"/>
  <c r="AM629" i="1"/>
  <c r="AL629" i="1"/>
  <c r="AK629" i="1"/>
  <c r="AJ629" i="1"/>
  <c r="AI629" i="1"/>
  <c r="AH629" i="1"/>
  <c r="AG629" i="1"/>
  <c r="AF629" i="1"/>
  <c r="AE629" i="1"/>
  <c r="AD629" i="1"/>
  <c r="AC629" i="1"/>
  <c r="AB629" i="1"/>
  <c r="AA629" i="1"/>
  <c r="Z629" i="1"/>
  <c r="Y629" i="1"/>
  <c r="X629" i="1"/>
  <c r="W629" i="1"/>
  <c r="V629" i="1"/>
  <c r="U629" i="1"/>
  <c r="T629" i="1"/>
  <c r="S629" i="1"/>
  <c r="R629" i="1"/>
  <c r="Q629" i="1"/>
  <c r="P629" i="1"/>
  <c r="O629" i="1"/>
  <c r="N629" i="1"/>
  <c r="M629" i="1"/>
  <c r="L629" i="1"/>
  <c r="K629" i="1"/>
  <c r="J629" i="1"/>
  <c r="I629" i="1"/>
  <c r="H629" i="1"/>
  <c r="G629" i="1"/>
  <c r="F629" i="1"/>
  <c r="E629" i="1"/>
  <c r="D629" i="1"/>
  <c r="C629" i="1"/>
  <c r="B629" i="1"/>
  <c r="AQ628" i="1"/>
  <c r="AP628" i="1"/>
  <c r="AO628" i="1"/>
  <c r="AN628" i="1"/>
  <c r="AM628" i="1"/>
  <c r="AL628" i="1"/>
  <c r="AK628" i="1"/>
  <c r="AJ628" i="1"/>
  <c r="AI628" i="1"/>
  <c r="AH628" i="1"/>
  <c r="AG628" i="1"/>
  <c r="AF628" i="1"/>
  <c r="AE628" i="1"/>
  <c r="AD628" i="1"/>
  <c r="AC628" i="1"/>
  <c r="AB628" i="1"/>
  <c r="AA628" i="1"/>
  <c r="Z628" i="1"/>
  <c r="Y628" i="1"/>
  <c r="X628" i="1"/>
  <c r="W628" i="1"/>
  <c r="V628" i="1"/>
  <c r="U628" i="1"/>
  <c r="T628" i="1"/>
  <c r="S628" i="1"/>
  <c r="R628" i="1"/>
  <c r="Q628" i="1"/>
  <c r="P628" i="1"/>
  <c r="O628" i="1"/>
  <c r="N628" i="1"/>
  <c r="M628" i="1"/>
  <c r="L628" i="1"/>
  <c r="K628" i="1"/>
  <c r="J628" i="1"/>
  <c r="I628" i="1"/>
  <c r="H628" i="1"/>
  <c r="G628" i="1"/>
  <c r="F628" i="1"/>
  <c r="E628" i="1"/>
  <c r="D628" i="1"/>
  <c r="C628" i="1"/>
  <c r="B628" i="1"/>
  <c r="AQ627" i="1"/>
  <c r="AP627" i="1"/>
  <c r="AO627" i="1"/>
  <c r="AN627" i="1"/>
  <c r="AM627" i="1"/>
  <c r="AL627" i="1"/>
  <c r="AK627" i="1"/>
  <c r="AJ627" i="1"/>
  <c r="AI627" i="1"/>
  <c r="AH627" i="1"/>
  <c r="AG627" i="1"/>
  <c r="AF627" i="1"/>
  <c r="AE627" i="1"/>
  <c r="AD627" i="1"/>
  <c r="AC627" i="1"/>
  <c r="AB627" i="1"/>
  <c r="AA627" i="1"/>
  <c r="Z627" i="1"/>
  <c r="Y627" i="1"/>
  <c r="X627" i="1"/>
  <c r="W627" i="1"/>
  <c r="V627" i="1"/>
  <c r="U627" i="1"/>
  <c r="T627" i="1"/>
  <c r="S627" i="1"/>
  <c r="R627" i="1"/>
  <c r="Q627" i="1"/>
  <c r="P627" i="1"/>
  <c r="O627" i="1"/>
  <c r="N627" i="1"/>
  <c r="M627" i="1"/>
  <c r="L627" i="1"/>
  <c r="K627" i="1"/>
  <c r="J627" i="1"/>
  <c r="I627" i="1"/>
  <c r="H627" i="1"/>
  <c r="G627" i="1"/>
  <c r="F627" i="1"/>
  <c r="E627" i="1"/>
  <c r="D627" i="1"/>
  <c r="C627" i="1"/>
  <c r="B627" i="1"/>
  <c r="AQ626" i="1"/>
  <c r="AP626" i="1"/>
  <c r="AO626" i="1"/>
  <c r="AN626" i="1"/>
  <c r="AM626" i="1"/>
  <c r="AL626" i="1"/>
  <c r="AK626" i="1"/>
  <c r="AJ626" i="1"/>
  <c r="AI626" i="1"/>
  <c r="AH626" i="1"/>
  <c r="AG626" i="1"/>
  <c r="AF626" i="1"/>
  <c r="AE626" i="1"/>
  <c r="AD626" i="1"/>
  <c r="AC626" i="1"/>
  <c r="AB626" i="1"/>
  <c r="AA626" i="1"/>
  <c r="Z626" i="1"/>
  <c r="Y626" i="1"/>
  <c r="X626" i="1"/>
  <c r="W626" i="1"/>
  <c r="V626" i="1"/>
  <c r="U626" i="1"/>
  <c r="T626" i="1"/>
  <c r="S626" i="1"/>
  <c r="R626" i="1"/>
  <c r="Q626" i="1"/>
  <c r="P626" i="1"/>
  <c r="O626" i="1"/>
  <c r="N626" i="1"/>
  <c r="M626" i="1"/>
  <c r="L626" i="1"/>
  <c r="K626" i="1"/>
  <c r="J626" i="1"/>
  <c r="I626" i="1"/>
  <c r="H626" i="1"/>
  <c r="G626" i="1"/>
  <c r="F626" i="1"/>
  <c r="E626" i="1"/>
  <c r="D626" i="1"/>
  <c r="C626" i="1"/>
  <c r="B626" i="1"/>
  <c r="AQ625" i="1"/>
  <c r="AP625" i="1"/>
  <c r="AO625" i="1"/>
  <c r="AN625" i="1"/>
  <c r="AM625" i="1"/>
  <c r="AL625" i="1"/>
  <c r="AK625" i="1"/>
  <c r="AJ625" i="1"/>
  <c r="AI625" i="1"/>
  <c r="AH625" i="1"/>
  <c r="AG625" i="1"/>
  <c r="AF625" i="1"/>
  <c r="AE625" i="1"/>
  <c r="AD625" i="1"/>
  <c r="AC625" i="1"/>
  <c r="AB625" i="1"/>
  <c r="AA625" i="1"/>
  <c r="Z625" i="1"/>
  <c r="Y625" i="1"/>
  <c r="X625" i="1"/>
  <c r="W625" i="1"/>
  <c r="V625" i="1"/>
  <c r="U625" i="1"/>
  <c r="T625" i="1"/>
  <c r="S625" i="1"/>
  <c r="R625" i="1"/>
  <c r="Q625" i="1"/>
  <c r="P625" i="1"/>
  <c r="O625" i="1"/>
  <c r="N625" i="1"/>
  <c r="M625" i="1"/>
  <c r="L625" i="1"/>
  <c r="K625" i="1"/>
  <c r="J625" i="1"/>
  <c r="I625" i="1"/>
  <c r="H625" i="1"/>
  <c r="G625" i="1"/>
  <c r="F625" i="1"/>
  <c r="E625" i="1"/>
  <c r="D625" i="1"/>
  <c r="C625" i="1"/>
  <c r="B625" i="1"/>
  <c r="AQ624" i="1"/>
  <c r="AP624" i="1"/>
  <c r="AO624" i="1"/>
  <c r="AN624" i="1"/>
  <c r="AM624" i="1"/>
  <c r="AL624" i="1"/>
  <c r="AK624" i="1"/>
  <c r="AJ624" i="1"/>
  <c r="AI624" i="1"/>
  <c r="AH624" i="1"/>
  <c r="AG624" i="1"/>
  <c r="AF624" i="1"/>
  <c r="AE624" i="1"/>
  <c r="AD624" i="1"/>
  <c r="AC624" i="1"/>
  <c r="AB624" i="1"/>
  <c r="AA624" i="1"/>
  <c r="Z624" i="1"/>
  <c r="Y624" i="1"/>
  <c r="X624" i="1"/>
  <c r="W624" i="1"/>
  <c r="V624" i="1"/>
  <c r="U624" i="1"/>
  <c r="T624" i="1"/>
  <c r="S624" i="1"/>
  <c r="R624" i="1"/>
  <c r="Q624" i="1"/>
  <c r="P624" i="1"/>
  <c r="O624" i="1"/>
  <c r="N624" i="1"/>
  <c r="M624" i="1"/>
  <c r="L624" i="1"/>
  <c r="K624" i="1"/>
  <c r="J624" i="1"/>
  <c r="I624" i="1"/>
  <c r="H624" i="1"/>
  <c r="G624" i="1"/>
  <c r="F624" i="1"/>
  <c r="E624" i="1"/>
  <c r="D624" i="1"/>
  <c r="C624" i="1"/>
  <c r="B624" i="1"/>
  <c r="AQ623" i="1"/>
  <c r="AP623" i="1"/>
  <c r="AO623" i="1"/>
  <c r="AN623" i="1"/>
  <c r="AM623" i="1"/>
  <c r="AL623" i="1"/>
  <c r="AK623" i="1"/>
  <c r="AJ623" i="1"/>
  <c r="AI623" i="1"/>
  <c r="AH623" i="1"/>
  <c r="AG623" i="1"/>
  <c r="AF623" i="1"/>
  <c r="AE623" i="1"/>
  <c r="AD623" i="1"/>
  <c r="AC623" i="1"/>
  <c r="AB623" i="1"/>
  <c r="AA623" i="1"/>
  <c r="Z623" i="1"/>
  <c r="Y623" i="1"/>
  <c r="X623" i="1"/>
  <c r="W623" i="1"/>
  <c r="V623" i="1"/>
  <c r="U623" i="1"/>
  <c r="T623" i="1"/>
  <c r="S623" i="1"/>
  <c r="R623" i="1"/>
  <c r="Q623" i="1"/>
  <c r="P623" i="1"/>
  <c r="O623" i="1"/>
  <c r="N623" i="1"/>
  <c r="M623" i="1"/>
  <c r="L623" i="1"/>
  <c r="K623" i="1"/>
  <c r="J623" i="1"/>
  <c r="I623" i="1"/>
  <c r="H623" i="1"/>
  <c r="G623" i="1"/>
  <c r="F623" i="1"/>
  <c r="E623" i="1"/>
  <c r="D623" i="1"/>
  <c r="C623" i="1"/>
  <c r="B623" i="1"/>
  <c r="AQ622" i="1"/>
  <c r="AP622" i="1"/>
  <c r="AO622" i="1"/>
  <c r="AN622" i="1"/>
  <c r="AM622" i="1"/>
  <c r="AL622" i="1"/>
  <c r="AK622" i="1"/>
  <c r="AJ622" i="1"/>
  <c r="AI622" i="1"/>
  <c r="AH622" i="1"/>
  <c r="AG622" i="1"/>
  <c r="AF622" i="1"/>
  <c r="AE622" i="1"/>
  <c r="AD622" i="1"/>
  <c r="AC622" i="1"/>
  <c r="AB622" i="1"/>
  <c r="AA622" i="1"/>
  <c r="Z622" i="1"/>
  <c r="Y622" i="1"/>
  <c r="X622" i="1"/>
  <c r="W622" i="1"/>
  <c r="V622" i="1"/>
  <c r="U622" i="1"/>
  <c r="T622" i="1"/>
  <c r="S622" i="1"/>
  <c r="R622" i="1"/>
  <c r="Q622" i="1"/>
  <c r="P622" i="1"/>
  <c r="O622" i="1"/>
  <c r="N622" i="1"/>
  <c r="M622" i="1"/>
  <c r="L622" i="1"/>
  <c r="K622" i="1"/>
  <c r="J622" i="1"/>
  <c r="I622" i="1"/>
  <c r="H622" i="1"/>
  <c r="G622" i="1"/>
  <c r="F622" i="1"/>
  <c r="E622" i="1"/>
  <c r="D622" i="1"/>
  <c r="C622" i="1"/>
  <c r="B622" i="1"/>
  <c r="AQ621" i="1"/>
  <c r="AP621" i="1"/>
  <c r="AO621" i="1"/>
  <c r="AN621" i="1"/>
  <c r="AM621" i="1"/>
  <c r="AL621" i="1"/>
  <c r="AK621" i="1"/>
  <c r="AJ621" i="1"/>
  <c r="AI621" i="1"/>
  <c r="AH621" i="1"/>
  <c r="AG621" i="1"/>
  <c r="AF621" i="1"/>
  <c r="AE621" i="1"/>
  <c r="AD621" i="1"/>
  <c r="AC621" i="1"/>
  <c r="AB621" i="1"/>
  <c r="AA621" i="1"/>
  <c r="Z621" i="1"/>
  <c r="Y621" i="1"/>
  <c r="X621" i="1"/>
  <c r="W621" i="1"/>
  <c r="V621" i="1"/>
  <c r="U621" i="1"/>
  <c r="T621" i="1"/>
  <c r="S621" i="1"/>
  <c r="R621" i="1"/>
  <c r="Q621" i="1"/>
  <c r="P621" i="1"/>
  <c r="O621" i="1"/>
  <c r="N621" i="1"/>
  <c r="M621" i="1"/>
  <c r="L621" i="1"/>
  <c r="K621" i="1"/>
  <c r="J621" i="1"/>
  <c r="I621" i="1"/>
  <c r="H621" i="1"/>
  <c r="G621" i="1"/>
  <c r="F621" i="1"/>
  <c r="E621" i="1"/>
  <c r="D621" i="1"/>
  <c r="C621" i="1"/>
  <c r="B621" i="1"/>
  <c r="AQ620" i="1"/>
  <c r="AP620" i="1"/>
  <c r="AO620" i="1"/>
  <c r="AN620" i="1"/>
  <c r="AM620" i="1"/>
  <c r="AL620" i="1"/>
  <c r="AK620" i="1"/>
  <c r="AJ620" i="1"/>
  <c r="AI620" i="1"/>
  <c r="AH620" i="1"/>
  <c r="AG620" i="1"/>
  <c r="AF620" i="1"/>
  <c r="AE620" i="1"/>
  <c r="AD620" i="1"/>
  <c r="AC620" i="1"/>
  <c r="AB620" i="1"/>
  <c r="AA620" i="1"/>
  <c r="Z620" i="1"/>
  <c r="Y620" i="1"/>
  <c r="X620" i="1"/>
  <c r="W620" i="1"/>
  <c r="V620" i="1"/>
  <c r="U620" i="1"/>
  <c r="T620" i="1"/>
  <c r="S620" i="1"/>
  <c r="R620" i="1"/>
  <c r="Q620" i="1"/>
  <c r="P620" i="1"/>
  <c r="O620" i="1"/>
  <c r="N620" i="1"/>
  <c r="M620" i="1"/>
  <c r="L620" i="1"/>
  <c r="K620" i="1"/>
  <c r="J620" i="1"/>
  <c r="I620" i="1"/>
  <c r="H620" i="1"/>
  <c r="G620" i="1"/>
  <c r="F620" i="1"/>
  <c r="E620" i="1"/>
  <c r="D620" i="1"/>
  <c r="C620" i="1"/>
  <c r="B620" i="1"/>
  <c r="AQ619" i="1"/>
  <c r="AP619" i="1"/>
  <c r="AO619" i="1"/>
  <c r="AN619" i="1"/>
  <c r="AM619" i="1"/>
  <c r="AL619" i="1"/>
  <c r="AK619" i="1"/>
  <c r="AJ619" i="1"/>
  <c r="AI619" i="1"/>
  <c r="AH619" i="1"/>
  <c r="AG619" i="1"/>
  <c r="AF619" i="1"/>
  <c r="AE619" i="1"/>
  <c r="AD619" i="1"/>
  <c r="AC619" i="1"/>
  <c r="AB619" i="1"/>
  <c r="AA619" i="1"/>
  <c r="Z619" i="1"/>
  <c r="Y619" i="1"/>
  <c r="X619" i="1"/>
  <c r="W619" i="1"/>
  <c r="V619" i="1"/>
  <c r="U619" i="1"/>
  <c r="T619" i="1"/>
  <c r="S619" i="1"/>
  <c r="R619" i="1"/>
  <c r="Q619" i="1"/>
  <c r="P619" i="1"/>
  <c r="O619" i="1"/>
  <c r="N619" i="1"/>
  <c r="M619" i="1"/>
  <c r="L619" i="1"/>
  <c r="K619" i="1"/>
  <c r="J619" i="1"/>
  <c r="I619" i="1"/>
  <c r="H619" i="1"/>
  <c r="G619" i="1"/>
  <c r="F619" i="1"/>
  <c r="E619" i="1"/>
  <c r="D619" i="1"/>
  <c r="C619" i="1"/>
  <c r="B619" i="1"/>
  <c r="AQ618" i="1"/>
  <c r="AP618" i="1"/>
  <c r="AO618" i="1"/>
  <c r="AN618" i="1"/>
  <c r="AM618" i="1"/>
  <c r="AL618" i="1"/>
  <c r="AK618" i="1"/>
  <c r="AJ618" i="1"/>
  <c r="AI618" i="1"/>
  <c r="AH618" i="1"/>
  <c r="AG618" i="1"/>
  <c r="AF618" i="1"/>
  <c r="AE618" i="1"/>
  <c r="AD618" i="1"/>
  <c r="AC618" i="1"/>
  <c r="AB618" i="1"/>
  <c r="AA618" i="1"/>
  <c r="Z618" i="1"/>
  <c r="Y618" i="1"/>
  <c r="X618" i="1"/>
  <c r="W618" i="1"/>
  <c r="V618" i="1"/>
  <c r="U618" i="1"/>
  <c r="T618" i="1"/>
  <c r="S618" i="1"/>
  <c r="R618" i="1"/>
  <c r="Q618" i="1"/>
  <c r="P618" i="1"/>
  <c r="O618" i="1"/>
  <c r="N618" i="1"/>
  <c r="M618" i="1"/>
  <c r="L618" i="1"/>
  <c r="K618" i="1"/>
  <c r="J618" i="1"/>
  <c r="I618" i="1"/>
  <c r="H618" i="1"/>
  <c r="G618" i="1"/>
  <c r="F618" i="1"/>
  <c r="E618" i="1"/>
  <c r="D618" i="1"/>
  <c r="C618" i="1"/>
  <c r="B618" i="1"/>
  <c r="AQ617" i="1"/>
  <c r="AP617" i="1"/>
  <c r="AO617" i="1"/>
  <c r="AN617" i="1"/>
  <c r="AM617" i="1"/>
  <c r="AL617" i="1"/>
  <c r="AK617" i="1"/>
  <c r="AJ617" i="1"/>
  <c r="AI617" i="1"/>
  <c r="AH617" i="1"/>
  <c r="AG617" i="1"/>
  <c r="AF617" i="1"/>
  <c r="AE617" i="1"/>
  <c r="AD617" i="1"/>
  <c r="AC617" i="1"/>
  <c r="AB617" i="1"/>
  <c r="AA617" i="1"/>
  <c r="Z617" i="1"/>
  <c r="Y617" i="1"/>
  <c r="X617" i="1"/>
  <c r="W617" i="1"/>
  <c r="V617" i="1"/>
  <c r="U617" i="1"/>
  <c r="T617" i="1"/>
  <c r="S617" i="1"/>
  <c r="R617" i="1"/>
  <c r="Q617" i="1"/>
  <c r="P617" i="1"/>
  <c r="O617" i="1"/>
  <c r="N617" i="1"/>
  <c r="M617" i="1"/>
  <c r="L617" i="1"/>
  <c r="K617" i="1"/>
  <c r="J617" i="1"/>
  <c r="I617" i="1"/>
  <c r="H617" i="1"/>
  <c r="G617" i="1"/>
  <c r="F617" i="1"/>
  <c r="E617" i="1"/>
  <c r="D617" i="1"/>
  <c r="C617" i="1"/>
  <c r="B617" i="1"/>
  <c r="AQ616" i="1"/>
  <c r="AP616" i="1"/>
  <c r="AO616" i="1"/>
  <c r="AN616" i="1"/>
  <c r="AM616" i="1"/>
  <c r="AL616" i="1"/>
  <c r="AK616" i="1"/>
  <c r="AJ616" i="1"/>
  <c r="AI616" i="1"/>
  <c r="AH616" i="1"/>
  <c r="AG616" i="1"/>
  <c r="AF616" i="1"/>
  <c r="AE616" i="1"/>
  <c r="AD616" i="1"/>
  <c r="AC616" i="1"/>
  <c r="AB616" i="1"/>
  <c r="AA616" i="1"/>
  <c r="Z616" i="1"/>
  <c r="Y616" i="1"/>
  <c r="X616" i="1"/>
  <c r="W616" i="1"/>
  <c r="V616" i="1"/>
  <c r="U616" i="1"/>
  <c r="T616" i="1"/>
  <c r="S616" i="1"/>
  <c r="R616" i="1"/>
  <c r="Q616" i="1"/>
  <c r="P616" i="1"/>
  <c r="O616" i="1"/>
  <c r="N616" i="1"/>
  <c r="M616" i="1"/>
  <c r="L616" i="1"/>
  <c r="K616" i="1"/>
  <c r="J616" i="1"/>
  <c r="I616" i="1"/>
  <c r="H616" i="1"/>
  <c r="G616" i="1"/>
  <c r="F616" i="1"/>
  <c r="E616" i="1"/>
  <c r="D616" i="1"/>
  <c r="C616" i="1"/>
  <c r="B616" i="1"/>
  <c r="AQ615" i="1"/>
  <c r="AP615" i="1"/>
  <c r="AO615" i="1"/>
  <c r="AN615" i="1"/>
  <c r="AM615" i="1"/>
  <c r="AL615" i="1"/>
  <c r="AK615" i="1"/>
  <c r="AJ615" i="1"/>
  <c r="AI615" i="1"/>
  <c r="AH615" i="1"/>
  <c r="AG615" i="1"/>
  <c r="AF615" i="1"/>
  <c r="AE615" i="1"/>
  <c r="AD615" i="1"/>
  <c r="AC615" i="1"/>
  <c r="AB615" i="1"/>
  <c r="AA615" i="1"/>
  <c r="Z615" i="1"/>
  <c r="Y615" i="1"/>
  <c r="X615" i="1"/>
  <c r="W615" i="1"/>
  <c r="V615" i="1"/>
  <c r="U615" i="1"/>
  <c r="T615" i="1"/>
  <c r="S615" i="1"/>
  <c r="R615" i="1"/>
  <c r="Q615" i="1"/>
  <c r="P615" i="1"/>
  <c r="O615" i="1"/>
  <c r="N615" i="1"/>
  <c r="M615" i="1"/>
  <c r="L615" i="1"/>
  <c r="K615" i="1"/>
  <c r="J615" i="1"/>
  <c r="I615" i="1"/>
  <c r="H615" i="1"/>
  <c r="G615" i="1"/>
  <c r="F615" i="1"/>
  <c r="E615" i="1"/>
  <c r="D615" i="1"/>
  <c r="C615" i="1"/>
  <c r="B615" i="1"/>
  <c r="AQ614" i="1"/>
  <c r="AP614" i="1"/>
  <c r="AO614" i="1"/>
  <c r="AN614" i="1"/>
  <c r="AM614" i="1"/>
  <c r="AL614" i="1"/>
  <c r="AK614" i="1"/>
  <c r="AJ614" i="1"/>
  <c r="AI614" i="1"/>
  <c r="AH614" i="1"/>
  <c r="AG614" i="1"/>
  <c r="AF614" i="1"/>
  <c r="AE614" i="1"/>
  <c r="AD614" i="1"/>
  <c r="AC614" i="1"/>
  <c r="AB614" i="1"/>
  <c r="AA614" i="1"/>
  <c r="Z614" i="1"/>
  <c r="Y614" i="1"/>
  <c r="X614" i="1"/>
  <c r="W614" i="1"/>
  <c r="V614" i="1"/>
  <c r="U614" i="1"/>
  <c r="T614" i="1"/>
  <c r="S614" i="1"/>
  <c r="R614" i="1"/>
  <c r="Q614" i="1"/>
  <c r="P614" i="1"/>
  <c r="O614" i="1"/>
  <c r="N614" i="1"/>
  <c r="M614" i="1"/>
  <c r="L614" i="1"/>
  <c r="K614" i="1"/>
  <c r="J614" i="1"/>
  <c r="I614" i="1"/>
  <c r="H614" i="1"/>
  <c r="G614" i="1"/>
  <c r="F614" i="1"/>
  <c r="E614" i="1"/>
  <c r="D614" i="1"/>
  <c r="C614" i="1"/>
  <c r="B614" i="1"/>
  <c r="AQ613" i="1"/>
  <c r="AP613" i="1"/>
  <c r="AO613" i="1"/>
  <c r="AN613" i="1"/>
  <c r="AM613" i="1"/>
  <c r="AL613" i="1"/>
  <c r="AK613" i="1"/>
  <c r="AJ613" i="1"/>
  <c r="AI613" i="1"/>
  <c r="AH613" i="1"/>
  <c r="AG613" i="1"/>
  <c r="AF613" i="1"/>
  <c r="AE613" i="1"/>
  <c r="AD613" i="1"/>
  <c r="AC613" i="1"/>
  <c r="AB613" i="1"/>
  <c r="AA613" i="1"/>
  <c r="Z613" i="1"/>
  <c r="Y613" i="1"/>
  <c r="X613" i="1"/>
  <c r="W613" i="1"/>
  <c r="V613" i="1"/>
  <c r="U613" i="1"/>
  <c r="T613" i="1"/>
  <c r="S613" i="1"/>
  <c r="R613" i="1"/>
  <c r="Q613" i="1"/>
  <c r="P613" i="1"/>
  <c r="O613" i="1"/>
  <c r="N613" i="1"/>
  <c r="M613" i="1"/>
  <c r="L613" i="1"/>
  <c r="K613" i="1"/>
  <c r="J613" i="1"/>
  <c r="I613" i="1"/>
  <c r="H613" i="1"/>
  <c r="G613" i="1"/>
  <c r="F613" i="1"/>
  <c r="E613" i="1"/>
  <c r="D613" i="1"/>
  <c r="C613" i="1"/>
  <c r="B613" i="1"/>
  <c r="AQ612" i="1"/>
  <c r="AP612" i="1"/>
  <c r="AO612" i="1"/>
  <c r="AN612" i="1"/>
  <c r="AM612" i="1"/>
  <c r="AL612" i="1"/>
  <c r="AK612" i="1"/>
  <c r="AJ612" i="1"/>
  <c r="AI612" i="1"/>
  <c r="AH612" i="1"/>
  <c r="AG612" i="1"/>
  <c r="AF612" i="1"/>
  <c r="AE612" i="1"/>
  <c r="AD612" i="1"/>
  <c r="AC612" i="1"/>
  <c r="AB612" i="1"/>
  <c r="AA612" i="1"/>
  <c r="Z612" i="1"/>
  <c r="Y612" i="1"/>
  <c r="X612" i="1"/>
  <c r="W612" i="1"/>
  <c r="V612" i="1"/>
  <c r="U612" i="1"/>
  <c r="T612" i="1"/>
  <c r="S612" i="1"/>
  <c r="R612" i="1"/>
  <c r="Q612" i="1"/>
  <c r="P612" i="1"/>
  <c r="O612" i="1"/>
  <c r="N612" i="1"/>
  <c r="M612" i="1"/>
  <c r="L612" i="1"/>
  <c r="K612" i="1"/>
  <c r="J612" i="1"/>
  <c r="I612" i="1"/>
  <c r="H612" i="1"/>
  <c r="G612" i="1"/>
  <c r="F612" i="1"/>
  <c r="E612" i="1"/>
  <c r="D612" i="1"/>
  <c r="C612" i="1"/>
  <c r="B612" i="1"/>
  <c r="AQ611" i="1"/>
  <c r="AP611" i="1"/>
  <c r="AO611" i="1"/>
  <c r="AN611" i="1"/>
  <c r="AM611" i="1"/>
  <c r="AL611" i="1"/>
  <c r="AK611" i="1"/>
  <c r="AJ611" i="1"/>
  <c r="AI611" i="1"/>
  <c r="AH611" i="1"/>
  <c r="AG611" i="1"/>
  <c r="AF611" i="1"/>
  <c r="AE611" i="1"/>
  <c r="AD611" i="1"/>
  <c r="AC611" i="1"/>
  <c r="AB611" i="1"/>
  <c r="AA611" i="1"/>
  <c r="Z611" i="1"/>
  <c r="Y611" i="1"/>
  <c r="X611" i="1"/>
  <c r="W611" i="1"/>
  <c r="V611" i="1"/>
  <c r="U611" i="1"/>
  <c r="T611" i="1"/>
  <c r="S611" i="1"/>
  <c r="R611" i="1"/>
  <c r="Q611" i="1"/>
  <c r="P611" i="1"/>
  <c r="O611" i="1"/>
  <c r="N611" i="1"/>
  <c r="M611" i="1"/>
  <c r="L611" i="1"/>
  <c r="K611" i="1"/>
  <c r="J611" i="1"/>
  <c r="I611" i="1"/>
  <c r="H611" i="1"/>
  <c r="G611" i="1"/>
  <c r="F611" i="1"/>
  <c r="E611" i="1"/>
  <c r="D611" i="1"/>
  <c r="C611" i="1"/>
  <c r="B611" i="1"/>
  <c r="AQ610" i="1"/>
  <c r="AP610" i="1"/>
  <c r="AO610" i="1"/>
  <c r="AN610" i="1"/>
  <c r="AM610" i="1"/>
  <c r="AL610" i="1"/>
  <c r="AK610" i="1"/>
  <c r="AJ610" i="1"/>
  <c r="AI610" i="1"/>
  <c r="AH610" i="1"/>
  <c r="AG610" i="1"/>
  <c r="AF610" i="1"/>
  <c r="AE610" i="1"/>
  <c r="AD610" i="1"/>
  <c r="AC610" i="1"/>
  <c r="AB610" i="1"/>
  <c r="AA610" i="1"/>
  <c r="Z610" i="1"/>
  <c r="Y610" i="1"/>
  <c r="X610" i="1"/>
  <c r="W610" i="1"/>
  <c r="V610" i="1"/>
  <c r="U610" i="1"/>
  <c r="T610" i="1"/>
  <c r="S610" i="1"/>
  <c r="R610" i="1"/>
  <c r="Q610" i="1"/>
  <c r="P610" i="1"/>
  <c r="O610" i="1"/>
  <c r="N610" i="1"/>
  <c r="M610" i="1"/>
  <c r="L610" i="1"/>
  <c r="K610" i="1"/>
  <c r="J610" i="1"/>
  <c r="I610" i="1"/>
  <c r="H610" i="1"/>
  <c r="G610" i="1"/>
  <c r="F610" i="1"/>
  <c r="E610" i="1"/>
  <c r="D610" i="1"/>
  <c r="C610" i="1"/>
  <c r="B610" i="1"/>
  <c r="AQ609" i="1"/>
  <c r="AP609" i="1"/>
  <c r="AO609" i="1"/>
  <c r="AN609" i="1"/>
  <c r="AM609" i="1"/>
  <c r="AL609" i="1"/>
  <c r="AK609" i="1"/>
  <c r="AJ609" i="1"/>
  <c r="AI609" i="1"/>
  <c r="AH609" i="1"/>
  <c r="AG609" i="1"/>
  <c r="AF609" i="1"/>
  <c r="AE609" i="1"/>
  <c r="AD609" i="1"/>
  <c r="AC609" i="1"/>
  <c r="AB609" i="1"/>
  <c r="AA609" i="1"/>
  <c r="Z609" i="1"/>
  <c r="Y609" i="1"/>
  <c r="X609" i="1"/>
  <c r="W609" i="1"/>
  <c r="V609" i="1"/>
  <c r="U609" i="1"/>
  <c r="T609" i="1"/>
  <c r="S609" i="1"/>
  <c r="R609" i="1"/>
  <c r="Q609" i="1"/>
  <c r="P609" i="1"/>
  <c r="O609" i="1"/>
  <c r="N609" i="1"/>
  <c r="M609" i="1"/>
  <c r="L609" i="1"/>
  <c r="K609" i="1"/>
  <c r="J609" i="1"/>
  <c r="I609" i="1"/>
  <c r="H609" i="1"/>
  <c r="G609" i="1"/>
  <c r="F609" i="1"/>
  <c r="E609" i="1"/>
  <c r="D609" i="1"/>
  <c r="C609" i="1"/>
  <c r="B609" i="1"/>
  <c r="AQ608" i="1"/>
  <c r="AP608" i="1"/>
  <c r="AO608" i="1"/>
  <c r="AN608" i="1"/>
  <c r="AM608" i="1"/>
  <c r="AL608" i="1"/>
  <c r="AK608" i="1"/>
  <c r="AJ608" i="1"/>
  <c r="AI608" i="1"/>
  <c r="AH608" i="1"/>
  <c r="AG608" i="1"/>
  <c r="AF608" i="1"/>
  <c r="AE608" i="1"/>
  <c r="AD608" i="1"/>
  <c r="AC608" i="1"/>
  <c r="AB608" i="1"/>
  <c r="AA608" i="1"/>
  <c r="Z608" i="1"/>
  <c r="Y608" i="1"/>
  <c r="X608" i="1"/>
  <c r="W608" i="1"/>
  <c r="V608" i="1"/>
  <c r="U608" i="1"/>
  <c r="T608" i="1"/>
  <c r="S608" i="1"/>
  <c r="R608" i="1"/>
  <c r="Q608" i="1"/>
  <c r="P608" i="1"/>
  <c r="O608" i="1"/>
  <c r="N608" i="1"/>
  <c r="M608" i="1"/>
  <c r="L608" i="1"/>
  <c r="K608" i="1"/>
  <c r="J608" i="1"/>
  <c r="I608" i="1"/>
  <c r="H608" i="1"/>
  <c r="G608" i="1"/>
  <c r="F608" i="1"/>
  <c r="E608" i="1"/>
  <c r="D608" i="1"/>
  <c r="C608" i="1"/>
  <c r="B608" i="1"/>
  <c r="AQ607" i="1"/>
  <c r="AP607" i="1"/>
  <c r="AO607" i="1"/>
  <c r="AN607" i="1"/>
  <c r="AM607" i="1"/>
  <c r="AL607" i="1"/>
  <c r="AK607" i="1"/>
  <c r="AJ607" i="1"/>
  <c r="AI607" i="1"/>
  <c r="AH607" i="1"/>
  <c r="AG607" i="1"/>
  <c r="AF607" i="1"/>
  <c r="AE607" i="1"/>
  <c r="AD607" i="1"/>
  <c r="AC607" i="1"/>
  <c r="AB607" i="1"/>
  <c r="AA607" i="1"/>
  <c r="Z607" i="1"/>
  <c r="Y607" i="1"/>
  <c r="X607" i="1"/>
  <c r="W607" i="1"/>
  <c r="V607" i="1"/>
  <c r="U607" i="1"/>
  <c r="T607" i="1"/>
  <c r="S607" i="1"/>
  <c r="R607" i="1"/>
  <c r="Q607" i="1"/>
  <c r="P607" i="1"/>
  <c r="O607" i="1"/>
  <c r="N607" i="1"/>
  <c r="M607" i="1"/>
  <c r="L607" i="1"/>
  <c r="K607" i="1"/>
  <c r="J607" i="1"/>
  <c r="I607" i="1"/>
  <c r="H607" i="1"/>
  <c r="G607" i="1"/>
  <c r="F607" i="1"/>
  <c r="E607" i="1"/>
  <c r="D607" i="1"/>
  <c r="C607" i="1"/>
  <c r="B607" i="1"/>
  <c r="AQ606" i="1"/>
  <c r="AP606" i="1"/>
  <c r="AO606" i="1"/>
  <c r="AN606" i="1"/>
  <c r="AM606" i="1"/>
  <c r="AL606" i="1"/>
  <c r="AK606" i="1"/>
  <c r="AJ606" i="1"/>
  <c r="AI606" i="1"/>
  <c r="AH606" i="1"/>
  <c r="AG606" i="1"/>
  <c r="AF606" i="1"/>
  <c r="AE606" i="1"/>
  <c r="AD606" i="1"/>
  <c r="AC606" i="1"/>
  <c r="AB606" i="1"/>
  <c r="AA606" i="1"/>
  <c r="Z606" i="1"/>
  <c r="Y606" i="1"/>
  <c r="X606" i="1"/>
  <c r="W606" i="1"/>
  <c r="V606" i="1"/>
  <c r="U606" i="1"/>
  <c r="T606" i="1"/>
  <c r="S606" i="1"/>
  <c r="R606" i="1"/>
  <c r="Q606" i="1"/>
  <c r="P606" i="1"/>
  <c r="O606" i="1"/>
  <c r="N606" i="1"/>
  <c r="M606" i="1"/>
  <c r="L606" i="1"/>
  <c r="K606" i="1"/>
  <c r="J606" i="1"/>
  <c r="I606" i="1"/>
  <c r="H606" i="1"/>
  <c r="G606" i="1"/>
  <c r="F606" i="1"/>
  <c r="E606" i="1"/>
  <c r="D606" i="1"/>
  <c r="C606" i="1"/>
  <c r="B606" i="1"/>
  <c r="AQ605" i="1"/>
  <c r="AP605" i="1"/>
  <c r="AO605" i="1"/>
  <c r="AN605" i="1"/>
  <c r="AM605" i="1"/>
  <c r="AL605" i="1"/>
  <c r="AK605" i="1"/>
  <c r="AJ605" i="1"/>
  <c r="AI605" i="1"/>
  <c r="AH605" i="1"/>
  <c r="AG605" i="1"/>
  <c r="AF605" i="1"/>
  <c r="AE605" i="1"/>
  <c r="AD605" i="1"/>
  <c r="AC605" i="1"/>
  <c r="AB605" i="1"/>
  <c r="AA605" i="1"/>
  <c r="Z605" i="1"/>
  <c r="Y605" i="1"/>
  <c r="X605" i="1"/>
  <c r="W605" i="1"/>
  <c r="V605" i="1"/>
  <c r="U605" i="1"/>
  <c r="T605" i="1"/>
  <c r="S605" i="1"/>
  <c r="R605" i="1"/>
  <c r="Q605" i="1"/>
  <c r="P605" i="1"/>
  <c r="O605" i="1"/>
  <c r="N605" i="1"/>
  <c r="M605" i="1"/>
  <c r="L605" i="1"/>
  <c r="K605" i="1"/>
  <c r="J605" i="1"/>
  <c r="I605" i="1"/>
  <c r="H605" i="1"/>
  <c r="G605" i="1"/>
  <c r="F605" i="1"/>
  <c r="E605" i="1"/>
  <c r="D605" i="1"/>
  <c r="C605" i="1"/>
  <c r="B605" i="1"/>
  <c r="AQ604" i="1"/>
  <c r="AP604" i="1"/>
  <c r="AO604" i="1"/>
  <c r="AN604" i="1"/>
  <c r="AM604" i="1"/>
  <c r="AL604" i="1"/>
  <c r="AK604" i="1"/>
  <c r="AJ604" i="1"/>
  <c r="AI604" i="1"/>
  <c r="AH604" i="1"/>
  <c r="AG604" i="1"/>
  <c r="AF604" i="1"/>
  <c r="AE604" i="1"/>
  <c r="AD604" i="1"/>
  <c r="AC604" i="1"/>
  <c r="AB604" i="1"/>
  <c r="AA604" i="1"/>
  <c r="Z604" i="1"/>
  <c r="Y604" i="1"/>
  <c r="X604" i="1"/>
  <c r="W604" i="1"/>
  <c r="V604" i="1"/>
  <c r="U604" i="1"/>
  <c r="T604" i="1"/>
  <c r="S604" i="1"/>
  <c r="R604" i="1"/>
  <c r="Q604" i="1"/>
  <c r="P604" i="1"/>
  <c r="O604" i="1"/>
  <c r="N604" i="1"/>
  <c r="M604" i="1"/>
  <c r="L604" i="1"/>
  <c r="K604" i="1"/>
  <c r="J604" i="1"/>
  <c r="I604" i="1"/>
  <c r="H604" i="1"/>
  <c r="G604" i="1"/>
  <c r="F604" i="1"/>
  <c r="E604" i="1"/>
  <c r="D604" i="1"/>
  <c r="C604" i="1"/>
  <c r="B604" i="1"/>
  <c r="AQ603" i="1"/>
  <c r="AP603" i="1"/>
  <c r="AO603" i="1"/>
  <c r="AN603" i="1"/>
  <c r="AM603" i="1"/>
  <c r="AL603" i="1"/>
  <c r="AK603" i="1"/>
  <c r="AJ603" i="1"/>
  <c r="AI603" i="1"/>
  <c r="AH603" i="1"/>
  <c r="AG603" i="1"/>
  <c r="AF603" i="1"/>
  <c r="AE603" i="1"/>
  <c r="AD603" i="1"/>
  <c r="AC603" i="1"/>
  <c r="AB603" i="1"/>
  <c r="AA603" i="1"/>
  <c r="Z603" i="1"/>
  <c r="Y603" i="1"/>
  <c r="X603" i="1"/>
  <c r="W603" i="1"/>
  <c r="V603" i="1"/>
  <c r="U603" i="1"/>
  <c r="T603" i="1"/>
  <c r="S603" i="1"/>
  <c r="R603" i="1"/>
  <c r="Q603" i="1"/>
  <c r="P603" i="1"/>
  <c r="O603" i="1"/>
  <c r="N603" i="1"/>
  <c r="M603" i="1"/>
  <c r="L603" i="1"/>
  <c r="K603" i="1"/>
  <c r="J603" i="1"/>
  <c r="I603" i="1"/>
  <c r="H603" i="1"/>
  <c r="G603" i="1"/>
  <c r="F603" i="1"/>
  <c r="E603" i="1"/>
  <c r="D603" i="1"/>
  <c r="C603" i="1"/>
  <c r="B603" i="1"/>
  <c r="AQ602" i="1"/>
  <c r="AP602" i="1"/>
  <c r="AO602" i="1"/>
  <c r="AN602" i="1"/>
  <c r="AM602" i="1"/>
  <c r="AL602" i="1"/>
  <c r="AK602" i="1"/>
  <c r="AJ602" i="1"/>
  <c r="AI602" i="1"/>
  <c r="AH602" i="1"/>
  <c r="AG602" i="1"/>
  <c r="AF602" i="1"/>
  <c r="AE602" i="1"/>
  <c r="AD602" i="1"/>
  <c r="AC602" i="1"/>
  <c r="AB602" i="1"/>
  <c r="AA602" i="1"/>
  <c r="Z602" i="1"/>
  <c r="Y602" i="1"/>
  <c r="X602" i="1"/>
  <c r="W602" i="1"/>
  <c r="V602" i="1"/>
  <c r="U602" i="1"/>
  <c r="T602" i="1"/>
  <c r="S602" i="1"/>
  <c r="R602" i="1"/>
  <c r="Q602" i="1"/>
  <c r="P602" i="1"/>
  <c r="O602" i="1"/>
  <c r="N602" i="1"/>
  <c r="M602" i="1"/>
  <c r="L602" i="1"/>
  <c r="K602" i="1"/>
  <c r="J602" i="1"/>
  <c r="I602" i="1"/>
  <c r="H602" i="1"/>
  <c r="G602" i="1"/>
  <c r="F602" i="1"/>
  <c r="E602" i="1"/>
  <c r="D602" i="1"/>
  <c r="C602" i="1"/>
  <c r="B602" i="1"/>
  <c r="AB594" i="3"/>
  <c r="AF594" i="3" s="1"/>
  <c r="AB593" i="3"/>
  <c r="AF593" i="3" s="1"/>
  <c r="AB592" i="3"/>
  <c r="AF592" i="3" s="1"/>
  <c r="AB591" i="3"/>
  <c r="AF591" i="3" s="1"/>
  <c r="AB590" i="3"/>
  <c r="AF590" i="3" s="1"/>
  <c r="AB589" i="3"/>
  <c r="AF589" i="3" s="1"/>
  <c r="AB588" i="3"/>
  <c r="AF588" i="3" s="1"/>
  <c r="AB587" i="3"/>
  <c r="AF587" i="3" s="1"/>
  <c r="AB586" i="3"/>
  <c r="AF586" i="3" s="1"/>
  <c r="AB585" i="3"/>
  <c r="AF585" i="3" s="1"/>
  <c r="AB584" i="3"/>
  <c r="AF584" i="3" s="1"/>
  <c r="AB583" i="3"/>
  <c r="AF583" i="3" s="1"/>
  <c r="AB582" i="3"/>
  <c r="AF582" i="3" s="1"/>
  <c r="AB581" i="3"/>
  <c r="AF581" i="3" s="1"/>
  <c r="AB580" i="3"/>
  <c r="AF580" i="3" s="1"/>
  <c r="AB579" i="3"/>
  <c r="AF579" i="3" s="1"/>
  <c r="AB578" i="3"/>
  <c r="AF578" i="3" s="1"/>
  <c r="AB577" i="3"/>
  <c r="AF577" i="3" s="1"/>
  <c r="AB576" i="3"/>
  <c r="AF576" i="3" s="1"/>
  <c r="AB575" i="3"/>
  <c r="AF575" i="3" s="1"/>
  <c r="AB574" i="3"/>
  <c r="AF574" i="3" s="1"/>
  <c r="AB573" i="3"/>
  <c r="AF573" i="3" s="1"/>
  <c r="AB572" i="3"/>
  <c r="AF572" i="3" s="1"/>
  <c r="AB571" i="3"/>
  <c r="AF571" i="3" s="1"/>
  <c r="AB570" i="3"/>
  <c r="AF570" i="3" s="1"/>
  <c r="AB569" i="3"/>
  <c r="AF569" i="3" s="1"/>
  <c r="AB568" i="3"/>
  <c r="AF568" i="3" s="1"/>
  <c r="AB567" i="3"/>
  <c r="AF567" i="3" s="1"/>
  <c r="AB566" i="3"/>
  <c r="AF566" i="3" s="1"/>
  <c r="AB565" i="3"/>
  <c r="AF565" i="3" s="1"/>
  <c r="AB564" i="3"/>
  <c r="AF564" i="3" s="1"/>
  <c r="AB563" i="3"/>
  <c r="AF563" i="3" s="1"/>
  <c r="AB562" i="3"/>
  <c r="AF562" i="3" s="1"/>
  <c r="AB561" i="3"/>
  <c r="AF561" i="3" s="1"/>
  <c r="AB560" i="3"/>
  <c r="AF560" i="3" s="1"/>
  <c r="AB559" i="3"/>
  <c r="AF559" i="3" s="1"/>
  <c r="AB558" i="3"/>
  <c r="AF558" i="3" s="1"/>
  <c r="AB557" i="3"/>
  <c r="AF557" i="3" s="1"/>
  <c r="AB556" i="3"/>
  <c r="AF556" i="3" s="1"/>
  <c r="AB555" i="3"/>
  <c r="AF555" i="3" s="1"/>
  <c r="AB554" i="3"/>
  <c r="AF554" i="3" s="1"/>
  <c r="AB553" i="3"/>
  <c r="AF553" i="3" s="1"/>
  <c r="AB552" i="3"/>
  <c r="AF552" i="3" s="1"/>
  <c r="AB551" i="3"/>
  <c r="AF551" i="3" s="1"/>
  <c r="AB550" i="3"/>
  <c r="AF550" i="3" s="1"/>
  <c r="AB549" i="3"/>
  <c r="AF549" i="3" s="1"/>
  <c r="AB548" i="3"/>
  <c r="AF548" i="3" s="1"/>
  <c r="AB547" i="3"/>
  <c r="AF547" i="3" s="1"/>
  <c r="AB546" i="3"/>
  <c r="AF546" i="3" s="1"/>
  <c r="AB545" i="3"/>
  <c r="AF545" i="3" s="1"/>
  <c r="AB544" i="3"/>
  <c r="AF544" i="3" s="1"/>
  <c r="AB543" i="3"/>
  <c r="AF543" i="3" s="1"/>
  <c r="AB542" i="3"/>
  <c r="AF542" i="3" s="1"/>
  <c r="AB541" i="3"/>
  <c r="AF541" i="3" s="1"/>
  <c r="AB540" i="3"/>
  <c r="AF540" i="3" s="1"/>
  <c r="AB539" i="3"/>
  <c r="AF539" i="3" s="1"/>
  <c r="AB538" i="3"/>
  <c r="AF538" i="3" s="1"/>
  <c r="AB537" i="3"/>
  <c r="AF537" i="3" s="1"/>
  <c r="AB536" i="3"/>
  <c r="AF536" i="3" s="1"/>
  <c r="AB535" i="3"/>
  <c r="AF535" i="3" s="1"/>
  <c r="AB534" i="3"/>
  <c r="AF534" i="3" s="1"/>
  <c r="AB533" i="3"/>
  <c r="AF533" i="3" s="1"/>
  <c r="AB532" i="3"/>
  <c r="AF532" i="3" s="1"/>
  <c r="AB531" i="3"/>
  <c r="AF531" i="3" s="1"/>
  <c r="AB530" i="3"/>
  <c r="AF530" i="3" s="1"/>
  <c r="AB529" i="3"/>
  <c r="AF529" i="3" s="1"/>
  <c r="AB528" i="3"/>
  <c r="AF528" i="3" s="1"/>
  <c r="AB527" i="3"/>
  <c r="AF527" i="3" s="1"/>
  <c r="AB526" i="3"/>
  <c r="AF526" i="3" s="1"/>
  <c r="AB525" i="3"/>
  <c r="AF525" i="3" s="1"/>
  <c r="AB524" i="3"/>
  <c r="AF524" i="3" s="1"/>
  <c r="AB523" i="3"/>
  <c r="AF523" i="3" s="1"/>
  <c r="AB522" i="3"/>
  <c r="AF522" i="3" s="1"/>
  <c r="AB521" i="3"/>
  <c r="AF521" i="3" s="1"/>
  <c r="AB520" i="3"/>
  <c r="AF520" i="3" s="1"/>
  <c r="AB519" i="3"/>
  <c r="AF519" i="3" s="1"/>
  <c r="AB518" i="3"/>
  <c r="AF518" i="3" s="1"/>
  <c r="AB517" i="3"/>
  <c r="AF517" i="3" s="1"/>
  <c r="AB516" i="3"/>
  <c r="AF516" i="3" s="1"/>
  <c r="AB515" i="3"/>
  <c r="AF515" i="3" s="1"/>
  <c r="AB514" i="3"/>
  <c r="AF514" i="3" s="1"/>
  <c r="AB513" i="3"/>
  <c r="AF513" i="3" s="1"/>
  <c r="AB512" i="3"/>
  <c r="AF512" i="3" s="1"/>
  <c r="AB511" i="3"/>
  <c r="AF511" i="3" s="1"/>
  <c r="AB510" i="3"/>
  <c r="AF510" i="3" s="1"/>
  <c r="AB509" i="3"/>
  <c r="AF509" i="3" s="1"/>
  <c r="AB508" i="3"/>
  <c r="AF508" i="3" s="1"/>
  <c r="AB507" i="3"/>
  <c r="AF507" i="3" s="1"/>
  <c r="AB506" i="3"/>
  <c r="AF506" i="3" s="1"/>
  <c r="AB505" i="3"/>
  <c r="AF505" i="3" s="1"/>
  <c r="AB504" i="3"/>
  <c r="AF504" i="3" s="1"/>
  <c r="AB503" i="3"/>
  <c r="AF503" i="3" s="1"/>
  <c r="AB502" i="3"/>
  <c r="AF502" i="3" s="1"/>
  <c r="AB501" i="3"/>
  <c r="AF501" i="3" s="1"/>
  <c r="AB500" i="3"/>
  <c r="AF500" i="3" s="1"/>
  <c r="AB499" i="3"/>
  <c r="AF499" i="3" s="1"/>
  <c r="AB498" i="3"/>
  <c r="AF498" i="3" s="1"/>
  <c r="AB497" i="3"/>
  <c r="AF497" i="3" s="1"/>
  <c r="AB496" i="3"/>
  <c r="AF496" i="3" s="1"/>
  <c r="AB495" i="3"/>
  <c r="AF495" i="3" s="1"/>
  <c r="AB494" i="3"/>
  <c r="AF494" i="3" s="1"/>
  <c r="AB493" i="3"/>
  <c r="AF493" i="3" s="1"/>
  <c r="AB492" i="3"/>
  <c r="AF492" i="3" s="1"/>
  <c r="AB491" i="3"/>
  <c r="AF491" i="3" s="1"/>
  <c r="AB490" i="3"/>
  <c r="AF490" i="3" s="1"/>
  <c r="AB489" i="3"/>
  <c r="AF489" i="3" s="1"/>
  <c r="AB488" i="3"/>
  <c r="AF488" i="3" s="1"/>
  <c r="AB487" i="3"/>
  <c r="AF487" i="3" s="1"/>
  <c r="AB486" i="3"/>
  <c r="AF486" i="3" s="1"/>
  <c r="AB485" i="3"/>
  <c r="AF485" i="3" s="1"/>
  <c r="AB484" i="3"/>
  <c r="AF484" i="3" s="1"/>
  <c r="AB483" i="3"/>
  <c r="AF483" i="3" s="1"/>
  <c r="AB482" i="3"/>
  <c r="AF482" i="3" s="1"/>
  <c r="AB481" i="3"/>
  <c r="AF481" i="3" s="1"/>
  <c r="AB480" i="3"/>
  <c r="AF480" i="3" s="1"/>
  <c r="AB479" i="3"/>
  <c r="AF479" i="3" s="1"/>
  <c r="AB478" i="3"/>
  <c r="AF478" i="3" s="1"/>
  <c r="AB477" i="3"/>
  <c r="AF477" i="3" s="1"/>
  <c r="AB476" i="3"/>
  <c r="AF476" i="3" s="1"/>
  <c r="AB475" i="3"/>
  <c r="AF475" i="3" s="1"/>
  <c r="AB474" i="3"/>
  <c r="AF474" i="3" s="1"/>
  <c r="AB473" i="3"/>
  <c r="AF473" i="3" s="1"/>
  <c r="AB472" i="3"/>
  <c r="AF472" i="3" s="1"/>
  <c r="AB471" i="3"/>
  <c r="AF471" i="3" s="1"/>
  <c r="AB470" i="3"/>
  <c r="AF470" i="3" s="1"/>
  <c r="AB469" i="3"/>
  <c r="AF469" i="3" s="1"/>
  <c r="AB468" i="3"/>
  <c r="AF468" i="3" s="1"/>
  <c r="AB467" i="3"/>
  <c r="AF467" i="3" s="1"/>
  <c r="AB466" i="3"/>
  <c r="AF466" i="3" s="1"/>
  <c r="AB465" i="3"/>
  <c r="AF465" i="3" s="1"/>
  <c r="AB464" i="3"/>
  <c r="AF464" i="3" s="1"/>
  <c r="AB463" i="3"/>
  <c r="AF463" i="3" s="1"/>
  <c r="AB462" i="3"/>
  <c r="AF462" i="3" s="1"/>
  <c r="AB461" i="3"/>
  <c r="AF461" i="3" s="1"/>
  <c r="AB460" i="3"/>
  <c r="AF460" i="3" s="1"/>
  <c r="AB459" i="3"/>
  <c r="AF459" i="3" s="1"/>
  <c r="AB458" i="3"/>
  <c r="AF458" i="3" s="1"/>
  <c r="AB457" i="3"/>
  <c r="AF457" i="3" s="1"/>
  <c r="AB456" i="3"/>
  <c r="AF456" i="3" s="1"/>
  <c r="AB455" i="3"/>
  <c r="AF455" i="3" s="1"/>
  <c r="AB454" i="3"/>
  <c r="AF454" i="3" s="1"/>
  <c r="AB453" i="3"/>
  <c r="AF453" i="3" s="1"/>
  <c r="AB452" i="3"/>
  <c r="AF452" i="3" s="1"/>
  <c r="AB451" i="3"/>
  <c r="AF451" i="3" s="1"/>
  <c r="AB450" i="3"/>
  <c r="AF450" i="3" s="1"/>
  <c r="AB449" i="3"/>
  <c r="AF449" i="3" s="1"/>
  <c r="AB448" i="3"/>
  <c r="AF448" i="3" s="1"/>
  <c r="AB447" i="3"/>
  <c r="AF447" i="3" s="1"/>
  <c r="AB446" i="3"/>
  <c r="AF446" i="3" s="1"/>
  <c r="AB445" i="3"/>
  <c r="AF445" i="3" s="1"/>
  <c r="AB444" i="3"/>
  <c r="AF444" i="3" s="1"/>
  <c r="AB443" i="3"/>
  <c r="AF443" i="3" s="1"/>
  <c r="AB442" i="3"/>
  <c r="AF442" i="3" s="1"/>
  <c r="AB441" i="3"/>
  <c r="AF441" i="3" s="1"/>
  <c r="AB440" i="3"/>
  <c r="AF440" i="3" s="1"/>
  <c r="AB439" i="3"/>
  <c r="AF439" i="3" s="1"/>
  <c r="AB438" i="3"/>
  <c r="AF438" i="3" s="1"/>
  <c r="AB437" i="3"/>
  <c r="AF437" i="3" s="1"/>
  <c r="AB436" i="3"/>
  <c r="AF436" i="3" s="1"/>
  <c r="AB435" i="3"/>
  <c r="AF435" i="3" s="1"/>
  <c r="AB434" i="3"/>
  <c r="AF434" i="3" s="1"/>
  <c r="AB433" i="3"/>
  <c r="AF433" i="3" s="1"/>
  <c r="AB432" i="3"/>
  <c r="AF432" i="3" s="1"/>
  <c r="AB431" i="3"/>
  <c r="AF431" i="3" s="1"/>
  <c r="AB430" i="3"/>
  <c r="AF430" i="3" s="1"/>
  <c r="AB429" i="3"/>
  <c r="AF429" i="3" s="1"/>
  <c r="AB428" i="3"/>
  <c r="AF428" i="3" s="1"/>
  <c r="AB427" i="3"/>
  <c r="AF427" i="3" s="1"/>
  <c r="AB426" i="3"/>
  <c r="AF426" i="3" s="1"/>
  <c r="AB425" i="3"/>
  <c r="AF425" i="3" s="1"/>
  <c r="AB424" i="3"/>
  <c r="AF424" i="3" s="1"/>
  <c r="AB423" i="3"/>
  <c r="AF423" i="3" s="1"/>
  <c r="AB422" i="3"/>
  <c r="AF422" i="3" s="1"/>
  <c r="AB421" i="3"/>
  <c r="AF421" i="3" s="1"/>
  <c r="AB420" i="3"/>
  <c r="AF420" i="3" s="1"/>
  <c r="AB419" i="3"/>
  <c r="AF419" i="3" s="1"/>
  <c r="AB418" i="3"/>
  <c r="AF418" i="3" s="1"/>
  <c r="AB417" i="3"/>
  <c r="AF417" i="3" s="1"/>
  <c r="AB416" i="3"/>
  <c r="AF416" i="3" s="1"/>
  <c r="AB415" i="3"/>
  <c r="AF415" i="3" s="1"/>
  <c r="AB414" i="3"/>
  <c r="AF414" i="3" s="1"/>
  <c r="AB413" i="3"/>
  <c r="AF413" i="3" s="1"/>
  <c r="AB412" i="3"/>
  <c r="AF412" i="3" s="1"/>
  <c r="AB411" i="3"/>
  <c r="AF411" i="3" s="1"/>
  <c r="AB410" i="3"/>
  <c r="AF410" i="3" s="1"/>
  <c r="AB409" i="3"/>
  <c r="AF409" i="3" s="1"/>
  <c r="AB408" i="3"/>
  <c r="AF408" i="3" s="1"/>
  <c r="AB407" i="3"/>
  <c r="AF407" i="3" s="1"/>
  <c r="AB406" i="3"/>
  <c r="AF406" i="3" s="1"/>
  <c r="AB405" i="3"/>
  <c r="AF405" i="3" s="1"/>
  <c r="AB404" i="3"/>
  <c r="AF404" i="3" s="1"/>
  <c r="AB403" i="3"/>
  <c r="AF403" i="3" s="1"/>
  <c r="AB402" i="3"/>
  <c r="AF402" i="3" s="1"/>
  <c r="AB401" i="3"/>
  <c r="AF401" i="3" s="1"/>
  <c r="AB400" i="3"/>
  <c r="AF400" i="3" s="1"/>
  <c r="AB399" i="3"/>
  <c r="AF399" i="3" s="1"/>
  <c r="AB398" i="3"/>
  <c r="AF398" i="3" s="1"/>
  <c r="AB397" i="3"/>
  <c r="AF397" i="3" s="1"/>
  <c r="AB396" i="3"/>
  <c r="AF396" i="3" s="1"/>
  <c r="AB395" i="3"/>
  <c r="AF395" i="3" s="1"/>
  <c r="AB394" i="3"/>
  <c r="AF394" i="3" s="1"/>
  <c r="AB393" i="3"/>
  <c r="AF393" i="3" s="1"/>
  <c r="AB392" i="3"/>
  <c r="AF392" i="3" s="1"/>
  <c r="AB391" i="3"/>
  <c r="AF391" i="3" s="1"/>
  <c r="AB390" i="3"/>
  <c r="AF390" i="3" s="1"/>
  <c r="AB389" i="3"/>
  <c r="AF389" i="3" s="1"/>
  <c r="AB388" i="3"/>
  <c r="AF388" i="3" s="1"/>
  <c r="AB387" i="3"/>
  <c r="AF387" i="3" s="1"/>
  <c r="AB386" i="3"/>
  <c r="AF386" i="3" s="1"/>
  <c r="AB385" i="3"/>
  <c r="AF385" i="3" s="1"/>
  <c r="AB384" i="3"/>
  <c r="AF384" i="3" s="1"/>
  <c r="AB383" i="3"/>
  <c r="AF383" i="3" s="1"/>
  <c r="AB382" i="3"/>
  <c r="AF382" i="3" s="1"/>
  <c r="AB381" i="3"/>
  <c r="AF381" i="3" s="1"/>
  <c r="AB380" i="3"/>
  <c r="AF380" i="3" s="1"/>
  <c r="AB379" i="3"/>
  <c r="AF379" i="3" s="1"/>
  <c r="AB378" i="3"/>
  <c r="AF378" i="3" s="1"/>
  <c r="AB377" i="3"/>
  <c r="AF377" i="3" s="1"/>
  <c r="AB376" i="3"/>
  <c r="AF376" i="3" s="1"/>
  <c r="AB375" i="3"/>
  <c r="AF375" i="3" s="1"/>
  <c r="AB374" i="3"/>
  <c r="AF374" i="3" s="1"/>
  <c r="AB373" i="3"/>
  <c r="AF373" i="3" s="1"/>
  <c r="AB372" i="3"/>
  <c r="AF372" i="3" s="1"/>
  <c r="AB371" i="3"/>
  <c r="AF371" i="3" s="1"/>
  <c r="AB370" i="3"/>
  <c r="AF370" i="3" s="1"/>
  <c r="AB369" i="3"/>
  <c r="AF369" i="3" s="1"/>
  <c r="AB368" i="3"/>
  <c r="AF368" i="3" s="1"/>
  <c r="AB367" i="3"/>
  <c r="AF367" i="3" s="1"/>
  <c r="AB366" i="3"/>
  <c r="AF366" i="3" s="1"/>
  <c r="AB365" i="3"/>
  <c r="AF365" i="3" s="1"/>
  <c r="AB364" i="3"/>
  <c r="AF364" i="3" s="1"/>
  <c r="AB363" i="3"/>
  <c r="AF363" i="3" s="1"/>
  <c r="AB362" i="3"/>
  <c r="AF362" i="3" s="1"/>
  <c r="AB361" i="3"/>
  <c r="AF361" i="3" s="1"/>
  <c r="AB360" i="3"/>
  <c r="AF360" i="3" s="1"/>
  <c r="AB359" i="3"/>
  <c r="AF359" i="3" s="1"/>
  <c r="AB358" i="3"/>
  <c r="AF358" i="3" s="1"/>
  <c r="AB357" i="3"/>
  <c r="AF357" i="3" s="1"/>
  <c r="AB356" i="3"/>
  <c r="AF356" i="3" s="1"/>
  <c r="AB355" i="3"/>
  <c r="AF355" i="3" s="1"/>
  <c r="AB354" i="3"/>
  <c r="AF354" i="3" s="1"/>
  <c r="AB353" i="3"/>
  <c r="AF353" i="3" s="1"/>
  <c r="AB352" i="3"/>
  <c r="AF352" i="3" s="1"/>
  <c r="AB351" i="3"/>
  <c r="AF351" i="3" s="1"/>
  <c r="AB350" i="3"/>
  <c r="AF350" i="3" s="1"/>
  <c r="AB349" i="3"/>
  <c r="AF349" i="3" s="1"/>
  <c r="AB348" i="3"/>
  <c r="AF348" i="3" s="1"/>
  <c r="AB347" i="3"/>
  <c r="AF347" i="3" s="1"/>
  <c r="AB346" i="3"/>
  <c r="AF346" i="3" s="1"/>
  <c r="AB345" i="3"/>
  <c r="AF345" i="3" s="1"/>
  <c r="AB344" i="3"/>
  <c r="AF344" i="3" s="1"/>
  <c r="AB343" i="3"/>
  <c r="AF343" i="3" s="1"/>
  <c r="AB342" i="3"/>
  <c r="AF342" i="3" s="1"/>
  <c r="AB341" i="3"/>
  <c r="AF341" i="3" s="1"/>
  <c r="AB340" i="3"/>
  <c r="AF340" i="3" s="1"/>
  <c r="AB339" i="3"/>
  <c r="AF339" i="3" s="1"/>
  <c r="AB338" i="3"/>
  <c r="AF338" i="3" s="1"/>
  <c r="AB337" i="3"/>
  <c r="AF337" i="3" s="1"/>
  <c r="AB336" i="3"/>
  <c r="AF336" i="3" s="1"/>
  <c r="AB335" i="3"/>
  <c r="AF335" i="3" s="1"/>
  <c r="AB334" i="3"/>
  <c r="AF334" i="3" s="1"/>
  <c r="AB333" i="3"/>
  <c r="AF333" i="3" s="1"/>
  <c r="AB332" i="3"/>
  <c r="AF332" i="3" s="1"/>
  <c r="AB331" i="3"/>
  <c r="AF331" i="3" s="1"/>
  <c r="AB330" i="3"/>
  <c r="AF330" i="3" s="1"/>
  <c r="AB329" i="3"/>
  <c r="AF329" i="3" s="1"/>
  <c r="AB328" i="3"/>
  <c r="AF328" i="3" s="1"/>
  <c r="AB327" i="3"/>
  <c r="AF327" i="3" s="1"/>
  <c r="AB326" i="3"/>
  <c r="AF326" i="3" s="1"/>
  <c r="AB325" i="3"/>
  <c r="AF325" i="3" s="1"/>
  <c r="AB324" i="3"/>
  <c r="AF324" i="3" s="1"/>
  <c r="AB323" i="3"/>
  <c r="AF323" i="3" s="1"/>
  <c r="AB322" i="3"/>
  <c r="AF322" i="3" s="1"/>
  <c r="AB321" i="3"/>
  <c r="AF321" i="3" s="1"/>
  <c r="AB320" i="3"/>
  <c r="AF320" i="3" s="1"/>
  <c r="AB319" i="3"/>
  <c r="AF319" i="3" s="1"/>
  <c r="AB318" i="3"/>
  <c r="AF318" i="3" s="1"/>
  <c r="AB317" i="3"/>
  <c r="AF317" i="3" s="1"/>
  <c r="AB316" i="3"/>
  <c r="AF316" i="3" s="1"/>
  <c r="AB315" i="3"/>
  <c r="AF315" i="3" s="1"/>
  <c r="AB314" i="3"/>
  <c r="AF314" i="3" s="1"/>
  <c r="AB313" i="3"/>
  <c r="AF313" i="3" s="1"/>
  <c r="AB312" i="3"/>
  <c r="AF312" i="3" s="1"/>
  <c r="AB311" i="3"/>
  <c r="AF311" i="3" s="1"/>
  <c r="AB310" i="3"/>
  <c r="AF310" i="3" s="1"/>
  <c r="AB309" i="3"/>
  <c r="AF309" i="3" s="1"/>
  <c r="AB308" i="3"/>
  <c r="AF308" i="3" s="1"/>
  <c r="AB307" i="3"/>
  <c r="AF307" i="3" s="1"/>
  <c r="AB306" i="3"/>
  <c r="AF306" i="3" s="1"/>
  <c r="AB305" i="3"/>
  <c r="AF305" i="3" s="1"/>
  <c r="AB304" i="3"/>
  <c r="AF304" i="3" s="1"/>
  <c r="AB303" i="3"/>
  <c r="AF303" i="3" s="1"/>
  <c r="AB302" i="3"/>
  <c r="AF302" i="3" s="1"/>
  <c r="AB301" i="3"/>
  <c r="AF301" i="3" s="1"/>
  <c r="AB300" i="3"/>
  <c r="AF300" i="3" s="1"/>
  <c r="AB299" i="3"/>
  <c r="AF299" i="3" s="1"/>
  <c r="AB298" i="3"/>
  <c r="AF298" i="3" s="1"/>
  <c r="AB297" i="3"/>
  <c r="AF297" i="3" s="1"/>
  <c r="AB296" i="3"/>
  <c r="AF296" i="3" s="1"/>
  <c r="AB295" i="3"/>
  <c r="AF295" i="3" s="1"/>
  <c r="AB294" i="3"/>
  <c r="AF294" i="3" s="1"/>
  <c r="AB293" i="3"/>
  <c r="AF293" i="3" s="1"/>
  <c r="AB292" i="3"/>
  <c r="AF292" i="3" s="1"/>
  <c r="AB291" i="3"/>
  <c r="AF291" i="3" s="1"/>
  <c r="AB290" i="3"/>
  <c r="AF290" i="3" s="1"/>
  <c r="AB289" i="3"/>
  <c r="AF289" i="3" s="1"/>
  <c r="AB288" i="3"/>
  <c r="AF288" i="3" s="1"/>
  <c r="AB287" i="3"/>
  <c r="AF287" i="3" s="1"/>
  <c r="AB286" i="3"/>
  <c r="AF286" i="3" s="1"/>
  <c r="AB285" i="3"/>
  <c r="AF285" i="3" s="1"/>
  <c r="AB284" i="3"/>
  <c r="AF284" i="3" s="1"/>
  <c r="AB283" i="3"/>
  <c r="AF283" i="3" s="1"/>
  <c r="AB282" i="3"/>
  <c r="AF282" i="3" s="1"/>
  <c r="AB281" i="3"/>
  <c r="AF281" i="3" s="1"/>
  <c r="AB280" i="3"/>
  <c r="AF280" i="3" s="1"/>
  <c r="AB279" i="3"/>
  <c r="AF279" i="3" s="1"/>
  <c r="AB278" i="3"/>
  <c r="AF278" i="3" s="1"/>
  <c r="AB277" i="3"/>
  <c r="AF277" i="3" s="1"/>
  <c r="AB276" i="3"/>
  <c r="AF276" i="3" s="1"/>
  <c r="AB275" i="3"/>
  <c r="AF275" i="3" s="1"/>
  <c r="AB274" i="3"/>
  <c r="AF274" i="3" s="1"/>
  <c r="AB273" i="3"/>
  <c r="AF273" i="3" s="1"/>
  <c r="AB272" i="3"/>
  <c r="AF272" i="3" s="1"/>
  <c r="AB271" i="3"/>
  <c r="AF271" i="3" s="1"/>
  <c r="AB270" i="3"/>
  <c r="AF270" i="3" s="1"/>
  <c r="AB269" i="3"/>
  <c r="AF269" i="3" s="1"/>
  <c r="AB268" i="3"/>
  <c r="AF268" i="3" s="1"/>
  <c r="AB267" i="3"/>
  <c r="AF267" i="3" s="1"/>
  <c r="AB266" i="3"/>
  <c r="AF266" i="3" s="1"/>
  <c r="AB265" i="3"/>
  <c r="AF265" i="3" s="1"/>
  <c r="AB264" i="3"/>
  <c r="AF264" i="3" s="1"/>
  <c r="AB263" i="3"/>
  <c r="AF263" i="3" s="1"/>
  <c r="AB262" i="3"/>
  <c r="AF262" i="3" s="1"/>
  <c r="AB261" i="3"/>
  <c r="AF261" i="3" s="1"/>
  <c r="AB260" i="3"/>
  <c r="AF260" i="3" s="1"/>
  <c r="AB259" i="3"/>
  <c r="AF259" i="3" s="1"/>
  <c r="AB258" i="3"/>
  <c r="AF258" i="3" s="1"/>
  <c r="AB257" i="3"/>
  <c r="AF257" i="3" s="1"/>
  <c r="AB256" i="3"/>
  <c r="AF256" i="3" s="1"/>
  <c r="AB255" i="3"/>
  <c r="AF255" i="3" s="1"/>
  <c r="AB254" i="3"/>
  <c r="AF254" i="3" s="1"/>
  <c r="AB253" i="3"/>
  <c r="AF253" i="3" s="1"/>
  <c r="AB252" i="3"/>
  <c r="AF252" i="3" s="1"/>
  <c r="AB251" i="3"/>
  <c r="AF251" i="3" s="1"/>
  <c r="AB250" i="3"/>
  <c r="AF250" i="3" s="1"/>
  <c r="AB249" i="3"/>
  <c r="AF249" i="3" s="1"/>
  <c r="AB248" i="3"/>
  <c r="AF248" i="3" s="1"/>
  <c r="AB247" i="3"/>
  <c r="AF247" i="3" s="1"/>
  <c r="AB246" i="3"/>
  <c r="AF246" i="3" s="1"/>
  <c r="AB245" i="3"/>
  <c r="AF245" i="3" s="1"/>
  <c r="AB244" i="3"/>
  <c r="AF244" i="3" s="1"/>
  <c r="AB243" i="3"/>
  <c r="AF243" i="3" s="1"/>
  <c r="AB242" i="3"/>
  <c r="AF242" i="3" s="1"/>
  <c r="AB241" i="3"/>
  <c r="AF241" i="3" s="1"/>
  <c r="AB240" i="3"/>
  <c r="AF240" i="3" s="1"/>
  <c r="AB239" i="3"/>
  <c r="AF239" i="3" s="1"/>
  <c r="AB238" i="3"/>
  <c r="AF238" i="3" s="1"/>
  <c r="AB237" i="3"/>
  <c r="AF237" i="3" s="1"/>
  <c r="AB236" i="3"/>
  <c r="AF236" i="3" s="1"/>
  <c r="AB235" i="3"/>
  <c r="AF235" i="3" s="1"/>
  <c r="AB234" i="3"/>
  <c r="AF234" i="3" s="1"/>
  <c r="AB233" i="3"/>
  <c r="AF233" i="3" s="1"/>
  <c r="AB232" i="3"/>
  <c r="AF232" i="3" s="1"/>
  <c r="AB231" i="3"/>
  <c r="AF231" i="3" s="1"/>
  <c r="AB230" i="3"/>
  <c r="AF230" i="3" s="1"/>
  <c r="AB229" i="3"/>
  <c r="AF229" i="3" s="1"/>
  <c r="AB228" i="3"/>
  <c r="AF228" i="3" s="1"/>
  <c r="AB227" i="3"/>
  <c r="AF227" i="3" s="1"/>
  <c r="AB226" i="3"/>
  <c r="AF226" i="3" s="1"/>
  <c r="AB225" i="3"/>
  <c r="AF225" i="3" s="1"/>
  <c r="AB224" i="3"/>
  <c r="AF224" i="3" s="1"/>
  <c r="AB223" i="3"/>
  <c r="AF223" i="3" s="1"/>
  <c r="AB222" i="3"/>
  <c r="AF222" i="3" s="1"/>
  <c r="AB221" i="3"/>
  <c r="AF221" i="3" s="1"/>
  <c r="AB220" i="3"/>
  <c r="AF220" i="3" s="1"/>
  <c r="AB219" i="3"/>
  <c r="AF219" i="3" s="1"/>
  <c r="AB218" i="3"/>
  <c r="AF218" i="3" s="1"/>
  <c r="AB217" i="3"/>
  <c r="AF217" i="3" s="1"/>
  <c r="AB216" i="3"/>
  <c r="AF216" i="3" s="1"/>
  <c r="AB215" i="3"/>
  <c r="AF215" i="3" s="1"/>
  <c r="AB214" i="3"/>
  <c r="AF214" i="3" s="1"/>
  <c r="AB213" i="3"/>
  <c r="AF213" i="3" s="1"/>
  <c r="AB212" i="3"/>
  <c r="AF212" i="3" s="1"/>
  <c r="AB211" i="3"/>
  <c r="AF211" i="3" s="1"/>
  <c r="AB210" i="3"/>
  <c r="AF210" i="3" s="1"/>
  <c r="AB209" i="3"/>
  <c r="AF209" i="3" s="1"/>
  <c r="AB208" i="3"/>
  <c r="AF208" i="3" s="1"/>
  <c r="AB207" i="3"/>
  <c r="AF207" i="3" s="1"/>
  <c r="AB206" i="3"/>
  <c r="AF206" i="3" s="1"/>
  <c r="AB205" i="3"/>
  <c r="AF205" i="3" s="1"/>
  <c r="AB204" i="3"/>
  <c r="AF204" i="3" s="1"/>
  <c r="AB203" i="3"/>
  <c r="AF203" i="3" s="1"/>
  <c r="AB202" i="3"/>
  <c r="AF202" i="3" s="1"/>
  <c r="AB201" i="3"/>
  <c r="AF201" i="3" s="1"/>
  <c r="AB200" i="3"/>
  <c r="AF200" i="3" s="1"/>
  <c r="AB199" i="3"/>
  <c r="AF199" i="3" s="1"/>
  <c r="AB198" i="3"/>
  <c r="AF198" i="3" s="1"/>
  <c r="AB197" i="3"/>
  <c r="AF197" i="3" s="1"/>
  <c r="AB196" i="3"/>
  <c r="AF196" i="3" s="1"/>
  <c r="AB195" i="3"/>
  <c r="AF195" i="3" s="1"/>
  <c r="AB194" i="3"/>
  <c r="AF194" i="3" s="1"/>
  <c r="AB193" i="3"/>
  <c r="AF193" i="3" s="1"/>
  <c r="AB192" i="3"/>
  <c r="AF192" i="3" s="1"/>
  <c r="AB191" i="3"/>
  <c r="AF191" i="3" s="1"/>
  <c r="AB190" i="3"/>
  <c r="AF190" i="3" s="1"/>
  <c r="AB189" i="3"/>
  <c r="AF189" i="3" s="1"/>
  <c r="AB188" i="3"/>
  <c r="AF188" i="3" s="1"/>
  <c r="AB187" i="3"/>
  <c r="AF187" i="3" s="1"/>
  <c r="AB186" i="3"/>
  <c r="AF186" i="3" s="1"/>
  <c r="AB185" i="3"/>
  <c r="AF185" i="3" s="1"/>
  <c r="AB184" i="3"/>
  <c r="AF184" i="3" s="1"/>
  <c r="AB183" i="3"/>
  <c r="AF183" i="3" s="1"/>
  <c r="AB182" i="3"/>
  <c r="AF182" i="3" s="1"/>
  <c r="AB181" i="3"/>
  <c r="AF181" i="3" s="1"/>
  <c r="AB180" i="3"/>
  <c r="AF180" i="3" s="1"/>
  <c r="AB179" i="3"/>
  <c r="AF179" i="3" s="1"/>
  <c r="AB178" i="3"/>
  <c r="AF178" i="3" s="1"/>
  <c r="AB177" i="3"/>
  <c r="AF177" i="3" s="1"/>
  <c r="AB176" i="3"/>
  <c r="AF176" i="3" s="1"/>
  <c r="AB175" i="3"/>
  <c r="AF175" i="3" s="1"/>
  <c r="AB174" i="3"/>
  <c r="AF174" i="3" s="1"/>
  <c r="AB173" i="3"/>
  <c r="AF173" i="3" s="1"/>
  <c r="AB172" i="3"/>
  <c r="AF172" i="3" s="1"/>
  <c r="AB171" i="3"/>
  <c r="AF171" i="3" s="1"/>
  <c r="AB170" i="3"/>
  <c r="AF170" i="3" s="1"/>
  <c r="AB169" i="3"/>
  <c r="AF169" i="3" s="1"/>
  <c r="AB168" i="3"/>
  <c r="AF168" i="3" s="1"/>
  <c r="AB167" i="3"/>
  <c r="AF167" i="3" s="1"/>
  <c r="AB166" i="3"/>
  <c r="AF166" i="3" s="1"/>
  <c r="AB165" i="3"/>
  <c r="AF165" i="3" s="1"/>
  <c r="AB164" i="3"/>
  <c r="AF164" i="3" s="1"/>
  <c r="AB163" i="3"/>
  <c r="AF163" i="3" s="1"/>
  <c r="AB162" i="3"/>
  <c r="AF162" i="3" s="1"/>
  <c r="AB161" i="3"/>
  <c r="AF161" i="3" s="1"/>
  <c r="AB160" i="3"/>
  <c r="AF160" i="3" s="1"/>
  <c r="AB159" i="3"/>
  <c r="AF159" i="3" s="1"/>
  <c r="AB158" i="3"/>
  <c r="AF158" i="3" s="1"/>
  <c r="AB157" i="3"/>
  <c r="AF157" i="3" s="1"/>
  <c r="AB156" i="3"/>
  <c r="AF156" i="3" s="1"/>
  <c r="AB155" i="3"/>
  <c r="AF155" i="3" s="1"/>
  <c r="AB154" i="3"/>
  <c r="AF154" i="3" s="1"/>
  <c r="AB153" i="3"/>
  <c r="AF153" i="3" s="1"/>
  <c r="AB152" i="3"/>
  <c r="AF152" i="3" s="1"/>
  <c r="AB151" i="3"/>
  <c r="AF151" i="3" s="1"/>
  <c r="AB150" i="3"/>
  <c r="AF150" i="3" s="1"/>
  <c r="AB149" i="3"/>
  <c r="AF149" i="3" s="1"/>
  <c r="AB148" i="3"/>
  <c r="AF148" i="3" s="1"/>
  <c r="AB147" i="3"/>
  <c r="AF147" i="3" s="1"/>
  <c r="AB146" i="3"/>
  <c r="AF146" i="3" s="1"/>
  <c r="AB145" i="3"/>
  <c r="AF145" i="3" s="1"/>
  <c r="AB144" i="3"/>
  <c r="AF144" i="3" s="1"/>
  <c r="AB143" i="3"/>
  <c r="AF143" i="3" s="1"/>
  <c r="AB142" i="3"/>
  <c r="AF142" i="3" s="1"/>
  <c r="AB141" i="3"/>
  <c r="AF141" i="3" s="1"/>
  <c r="AB140" i="3"/>
  <c r="AF140" i="3" s="1"/>
  <c r="AB139" i="3"/>
  <c r="AF139" i="3" s="1"/>
  <c r="AB138" i="3"/>
  <c r="AF138" i="3" s="1"/>
  <c r="AB137" i="3"/>
  <c r="AF137" i="3" s="1"/>
  <c r="AB136" i="3"/>
  <c r="AF136" i="3" s="1"/>
  <c r="AB135" i="3"/>
  <c r="AF135" i="3" s="1"/>
  <c r="AB134" i="3"/>
  <c r="AF134" i="3" s="1"/>
  <c r="AB133" i="3"/>
  <c r="AF133" i="3" s="1"/>
  <c r="AB132" i="3"/>
  <c r="AF132" i="3" s="1"/>
  <c r="AB131" i="3"/>
  <c r="AF131" i="3" s="1"/>
  <c r="AB130" i="3"/>
  <c r="AF130" i="3" s="1"/>
  <c r="AB129" i="3"/>
  <c r="AF129" i="3" s="1"/>
  <c r="AB128" i="3"/>
  <c r="AF128" i="3" s="1"/>
  <c r="AB127" i="3"/>
  <c r="AF127" i="3" s="1"/>
  <c r="AB126" i="3"/>
  <c r="AF126" i="3" s="1"/>
  <c r="AB125" i="3"/>
  <c r="AF125" i="3" s="1"/>
  <c r="AB124" i="3"/>
  <c r="AF124" i="3" s="1"/>
  <c r="AB123" i="3"/>
  <c r="AF123" i="3" s="1"/>
  <c r="AB122" i="3"/>
  <c r="AF122" i="3" s="1"/>
  <c r="AB121" i="3"/>
  <c r="AF121" i="3" s="1"/>
  <c r="AB120" i="3"/>
  <c r="AF120" i="3" s="1"/>
  <c r="AB119" i="3"/>
  <c r="AF119" i="3" s="1"/>
  <c r="AB118" i="3"/>
  <c r="AF118" i="3" s="1"/>
  <c r="AB117" i="3"/>
  <c r="AF117" i="3" s="1"/>
  <c r="AB116" i="3"/>
  <c r="AF116" i="3" s="1"/>
  <c r="AB115" i="3"/>
  <c r="AF115" i="3" s="1"/>
  <c r="AB114" i="3"/>
  <c r="AF114" i="3" s="1"/>
  <c r="AB113" i="3"/>
  <c r="AF113" i="3" s="1"/>
  <c r="AB112" i="3"/>
  <c r="AF112" i="3" s="1"/>
  <c r="AB111" i="3"/>
  <c r="AF111" i="3" s="1"/>
  <c r="AB110" i="3"/>
  <c r="AF110" i="3" s="1"/>
  <c r="AB109" i="3"/>
  <c r="AF109" i="3" s="1"/>
  <c r="AB108" i="3"/>
  <c r="AF108" i="3" s="1"/>
  <c r="AB107" i="3"/>
  <c r="AF107" i="3" s="1"/>
  <c r="AB106" i="3"/>
  <c r="AF106" i="3" s="1"/>
  <c r="AB105" i="3"/>
  <c r="AF105" i="3" s="1"/>
  <c r="AB104" i="3"/>
  <c r="AF104" i="3" s="1"/>
  <c r="AB103" i="3"/>
  <c r="AF103" i="3" s="1"/>
  <c r="AB102" i="3"/>
  <c r="AF102" i="3" s="1"/>
  <c r="AB101" i="3"/>
  <c r="AF101" i="3" s="1"/>
  <c r="AB100" i="3"/>
  <c r="AF100" i="3" s="1"/>
  <c r="AB99" i="3"/>
  <c r="AF99" i="3" s="1"/>
  <c r="AB98" i="3"/>
  <c r="AF98" i="3" s="1"/>
  <c r="AB97" i="3"/>
  <c r="AF97" i="3" s="1"/>
  <c r="AB96" i="3"/>
  <c r="AF96" i="3" s="1"/>
  <c r="AB95" i="3"/>
  <c r="AF95" i="3" s="1"/>
  <c r="AB94" i="3"/>
  <c r="AF94" i="3" s="1"/>
  <c r="AB93" i="3"/>
  <c r="AF93" i="3" s="1"/>
  <c r="AB92" i="3"/>
  <c r="AF92" i="3" s="1"/>
  <c r="AB91" i="3"/>
  <c r="AF91" i="3" s="1"/>
  <c r="AB90" i="3"/>
  <c r="AF90" i="3" s="1"/>
  <c r="AB89" i="3"/>
  <c r="AF89" i="3" s="1"/>
  <c r="AB88" i="3"/>
  <c r="AF88" i="3" s="1"/>
  <c r="AB85" i="3"/>
  <c r="AF85" i="3" s="1"/>
  <c r="AB82" i="3"/>
  <c r="AF82" i="3" s="1"/>
  <c r="AB81" i="3"/>
  <c r="AF81" i="3" s="1"/>
  <c r="AB80" i="3"/>
  <c r="AF80" i="3" s="1"/>
  <c r="AB79" i="3"/>
  <c r="AF79" i="3" s="1"/>
  <c r="AB78" i="3"/>
  <c r="AF78" i="3" s="1"/>
  <c r="AB77" i="3"/>
  <c r="AF77" i="3" s="1"/>
  <c r="AB76" i="3"/>
  <c r="AF76" i="3" s="1"/>
  <c r="AB75" i="3"/>
  <c r="AF75" i="3" s="1"/>
  <c r="AB74" i="3"/>
  <c r="AF74" i="3" s="1"/>
  <c r="AB73" i="3"/>
  <c r="AF73" i="3" s="1"/>
  <c r="AB72" i="3"/>
  <c r="AF72" i="3" s="1"/>
  <c r="AB71" i="3"/>
  <c r="AF71" i="3" s="1"/>
  <c r="AB70" i="3"/>
  <c r="AF70" i="3" s="1"/>
  <c r="AB69" i="3"/>
  <c r="AF69" i="3" s="1"/>
  <c r="AB68" i="3"/>
  <c r="AF68" i="3" s="1"/>
  <c r="AB67" i="3"/>
  <c r="AF67" i="3" s="1"/>
  <c r="AB66" i="3"/>
  <c r="AF66" i="3" s="1"/>
  <c r="AB65" i="3"/>
  <c r="AF65" i="3" s="1"/>
  <c r="AB64" i="3"/>
  <c r="AF64" i="3" s="1"/>
  <c r="AB63" i="3"/>
  <c r="AF63" i="3" s="1"/>
  <c r="AB62" i="3"/>
  <c r="AF62" i="3" s="1"/>
  <c r="AB61" i="3"/>
  <c r="AF61" i="3" s="1"/>
  <c r="AB60" i="3"/>
  <c r="AF60" i="3" s="1"/>
  <c r="AB59" i="3"/>
  <c r="AF59" i="3" s="1"/>
  <c r="AB58" i="3"/>
  <c r="AF58" i="3" s="1"/>
  <c r="AB57" i="3"/>
  <c r="AF57" i="3" s="1"/>
  <c r="AB56" i="3"/>
  <c r="AF56" i="3" s="1"/>
  <c r="AB55" i="3"/>
  <c r="AF55" i="3" s="1"/>
  <c r="AB54" i="3"/>
  <c r="AF54" i="3" s="1"/>
  <c r="AB53" i="3"/>
  <c r="AF53" i="3" s="1"/>
  <c r="AB52" i="3"/>
  <c r="AF52" i="3" s="1"/>
  <c r="AB51" i="3"/>
  <c r="AF51" i="3" s="1"/>
  <c r="AB50" i="3"/>
  <c r="AF50" i="3" s="1"/>
  <c r="AB49" i="3"/>
  <c r="AF49" i="3" s="1"/>
  <c r="AB48" i="3"/>
  <c r="AF48" i="3" s="1"/>
  <c r="AB45" i="3"/>
  <c r="AF45" i="3" s="1"/>
  <c r="AB26" i="3"/>
  <c r="AF26" i="3" s="1"/>
  <c r="AB25" i="3"/>
  <c r="AF25" i="3" s="1"/>
  <c r="AB24" i="3"/>
  <c r="AF24" i="3" s="1"/>
  <c r="AB23" i="3"/>
  <c r="AF23" i="3" s="1"/>
  <c r="AB20" i="3"/>
  <c r="AF20" i="3" s="1"/>
  <c r="AB19" i="3"/>
  <c r="AF19" i="3" s="1"/>
  <c r="AB18" i="3"/>
  <c r="AF18" i="3" s="1"/>
  <c r="AB17" i="3"/>
  <c r="AF17" i="3" s="1"/>
  <c r="AB16" i="3"/>
  <c r="AF16" i="3" s="1"/>
  <c r="AB15" i="3"/>
  <c r="AF15" i="3" s="1"/>
  <c r="AB14" i="3"/>
  <c r="AF14" i="3" s="1"/>
  <c r="AB13" i="3"/>
  <c r="AF13" i="3" s="1"/>
  <c r="AB12" i="3"/>
  <c r="AF12" i="3" s="1"/>
  <c r="L594" i="3"/>
  <c r="K594" i="3"/>
  <c r="G594" i="3"/>
  <c r="E594" i="3"/>
  <c r="L593" i="3"/>
  <c r="K593" i="3"/>
  <c r="G593" i="3"/>
  <c r="E593" i="3"/>
  <c r="L592" i="3"/>
  <c r="K592" i="3"/>
  <c r="G592" i="3"/>
  <c r="E592" i="3"/>
  <c r="L591" i="3"/>
  <c r="K591" i="3"/>
  <c r="G591" i="3"/>
  <c r="E591" i="3"/>
  <c r="L590" i="3"/>
  <c r="K590" i="3"/>
  <c r="G590" i="3"/>
  <c r="E590" i="3"/>
  <c r="L589" i="3"/>
  <c r="K589" i="3"/>
  <c r="G589" i="3"/>
  <c r="E589" i="3"/>
  <c r="L588" i="3"/>
  <c r="K588" i="3"/>
  <c r="G588" i="3"/>
  <c r="E588" i="3"/>
  <c r="L587" i="3"/>
  <c r="K587" i="3"/>
  <c r="G587" i="3"/>
  <c r="E587" i="3"/>
  <c r="L586" i="3"/>
  <c r="K586" i="3"/>
  <c r="G586" i="3"/>
  <c r="E586" i="3"/>
  <c r="L585" i="3"/>
  <c r="K585" i="3"/>
  <c r="G585" i="3"/>
  <c r="E585" i="3"/>
  <c r="L584" i="3"/>
  <c r="K584" i="3"/>
  <c r="G584" i="3"/>
  <c r="E584" i="3"/>
  <c r="L583" i="3"/>
  <c r="K583" i="3"/>
  <c r="G583" i="3"/>
  <c r="E583" i="3"/>
  <c r="L582" i="3"/>
  <c r="K582" i="3"/>
  <c r="G582" i="3"/>
  <c r="E582" i="3"/>
  <c r="L581" i="3"/>
  <c r="K581" i="3"/>
  <c r="G581" i="3"/>
  <c r="E581" i="3"/>
  <c r="L580" i="3"/>
  <c r="K580" i="3"/>
  <c r="G580" i="3"/>
  <c r="E580" i="3"/>
  <c r="L579" i="3"/>
  <c r="K579" i="3"/>
  <c r="G579" i="3"/>
  <c r="E579" i="3"/>
  <c r="L578" i="3"/>
  <c r="K578" i="3"/>
  <c r="G578" i="3"/>
  <c r="E578" i="3"/>
  <c r="L577" i="3"/>
  <c r="K577" i="3"/>
  <c r="G577" i="3"/>
  <c r="E577" i="3"/>
  <c r="L576" i="3"/>
  <c r="K576" i="3"/>
  <c r="G576" i="3"/>
  <c r="E576" i="3"/>
  <c r="L575" i="3"/>
  <c r="K575" i="3"/>
  <c r="G575" i="3"/>
  <c r="E575" i="3"/>
  <c r="L574" i="3"/>
  <c r="K574" i="3"/>
  <c r="G574" i="3"/>
  <c r="E574" i="3"/>
  <c r="L573" i="3"/>
  <c r="K573" i="3"/>
  <c r="G573" i="3"/>
  <c r="E573" i="3"/>
  <c r="L572" i="3"/>
  <c r="K572" i="3"/>
  <c r="G572" i="3"/>
  <c r="E572" i="3"/>
  <c r="L571" i="3"/>
  <c r="K571" i="3"/>
  <c r="G571" i="3"/>
  <c r="E571" i="3"/>
  <c r="L570" i="3"/>
  <c r="K570" i="3"/>
  <c r="G570" i="3"/>
  <c r="E570" i="3"/>
  <c r="L569" i="3"/>
  <c r="K569" i="3"/>
  <c r="G569" i="3"/>
  <c r="E569" i="3"/>
  <c r="L568" i="3"/>
  <c r="K568" i="3"/>
  <c r="G568" i="3"/>
  <c r="E568" i="3"/>
  <c r="L567" i="3"/>
  <c r="K567" i="3"/>
  <c r="G567" i="3"/>
  <c r="E567" i="3"/>
  <c r="L566" i="3"/>
  <c r="K566" i="3"/>
  <c r="G566" i="3"/>
  <c r="E566" i="3"/>
  <c r="L565" i="3"/>
  <c r="K565" i="3"/>
  <c r="G565" i="3"/>
  <c r="E565" i="3"/>
  <c r="L564" i="3"/>
  <c r="K564" i="3"/>
  <c r="G564" i="3"/>
  <c r="E564" i="3"/>
  <c r="L563" i="3"/>
  <c r="K563" i="3"/>
  <c r="G563" i="3"/>
  <c r="E563" i="3"/>
  <c r="L562" i="3"/>
  <c r="K562" i="3"/>
  <c r="G562" i="3"/>
  <c r="E562" i="3"/>
  <c r="L561" i="3"/>
  <c r="K561" i="3"/>
  <c r="G561" i="3"/>
  <c r="E561" i="3"/>
  <c r="L560" i="3"/>
  <c r="K560" i="3"/>
  <c r="G560" i="3"/>
  <c r="E560" i="3"/>
  <c r="L559" i="3"/>
  <c r="K559" i="3"/>
  <c r="G559" i="3"/>
  <c r="E559" i="3"/>
  <c r="L558" i="3"/>
  <c r="K558" i="3"/>
  <c r="G558" i="3"/>
  <c r="E558" i="3"/>
  <c r="L557" i="3"/>
  <c r="K557" i="3"/>
  <c r="G557" i="3"/>
  <c r="E557" i="3"/>
  <c r="L556" i="3"/>
  <c r="K556" i="3"/>
  <c r="G556" i="3"/>
  <c r="E556" i="3"/>
  <c r="L555" i="3"/>
  <c r="K555" i="3"/>
  <c r="G555" i="3"/>
  <c r="E555" i="3"/>
  <c r="L554" i="3"/>
  <c r="K554" i="3"/>
  <c r="G554" i="3"/>
  <c r="E554" i="3"/>
  <c r="L553" i="3"/>
  <c r="K553" i="3"/>
  <c r="G553" i="3"/>
  <c r="E553" i="3"/>
  <c r="L552" i="3"/>
  <c r="K552" i="3"/>
  <c r="G552" i="3"/>
  <c r="E552" i="3"/>
  <c r="L551" i="3"/>
  <c r="K551" i="3"/>
  <c r="G551" i="3"/>
  <c r="E551" i="3"/>
  <c r="L550" i="3"/>
  <c r="K550" i="3"/>
  <c r="G550" i="3"/>
  <c r="E550" i="3"/>
  <c r="L549" i="3"/>
  <c r="K549" i="3"/>
  <c r="G549" i="3"/>
  <c r="E549" i="3"/>
  <c r="L548" i="3"/>
  <c r="K548" i="3"/>
  <c r="G548" i="3"/>
  <c r="E548" i="3"/>
  <c r="L547" i="3"/>
  <c r="K547" i="3"/>
  <c r="G547" i="3"/>
  <c r="E547" i="3"/>
  <c r="L546" i="3"/>
  <c r="K546" i="3"/>
  <c r="G546" i="3"/>
  <c r="E546" i="3"/>
  <c r="L545" i="3"/>
  <c r="K545" i="3"/>
  <c r="G545" i="3"/>
  <c r="E545" i="3"/>
  <c r="L544" i="3"/>
  <c r="K544" i="3"/>
  <c r="G544" i="3"/>
  <c r="E544" i="3"/>
  <c r="L543" i="3"/>
  <c r="K543" i="3"/>
  <c r="G543" i="3"/>
  <c r="E543" i="3"/>
  <c r="L542" i="3"/>
  <c r="K542" i="3"/>
  <c r="G542" i="3"/>
  <c r="E542" i="3"/>
  <c r="L541" i="3"/>
  <c r="K541" i="3"/>
  <c r="G541" i="3"/>
  <c r="E541" i="3"/>
  <c r="L540" i="3"/>
  <c r="K540" i="3"/>
  <c r="G540" i="3"/>
  <c r="E540" i="3"/>
  <c r="L539" i="3"/>
  <c r="K539" i="3"/>
  <c r="G539" i="3"/>
  <c r="E539" i="3"/>
  <c r="L538" i="3"/>
  <c r="K538" i="3"/>
  <c r="G538" i="3"/>
  <c r="E538" i="3"/>
  <c r="L537" i="3"/>
  <c r="K537" i="3"/>
  <c r="G537" i="3"/>
  <c r="E537" i="3"/>
  <c r="L536" i="3"/>
  <c r="K536" i="3"/>
  <c r="G536" i="3"/>
  <c r="E536" i="3"/>
  <c r="L535" i="3"/>
  <c r="K535" i="3"/>
  <c r="G535" i="3"/>
  <c r="E535" i="3"/>
  <c r="L534" i="3"/>
  <c r="K534" i="3"/>
  <c r="G534" i="3"/>
  <c r="E534" i="3"/>
  <c r="L533" i="3"/>
  <c r="K533" i="3"/>
  <c r="G533" i="3"/>
  <c r="E533" i="3"/>
  <c r="L532" i="3"/>
  <c r="K532" i="3"/>
  <c r="G532" i="3"/>
  <c r="E532" i="3"/>
  <c r="L531" i="3"/>
  <c r="K531" i="3"/>
  <c r="G531" i="3"/>
  <c r="E531" i="3"/>
  <c r="L530" i="3"/>
  <c r="K530" i="3"/>
  <c r="G530" i="3"/>
  <c r="E530" i="3"/>
  <c r="L529" i="3"/>
  <c r="K529" i="3"/>
  <c r="G529" i="3"/>
  <c r="E529" i="3"/>
  <c r="L528" i="3"/>
  <c r="K528" i="3"/>
  <c r="G528" i="3"/>
  <c r="E528" i="3"/>
  <c r="L527" i="3"/>
  <c r="K527" i="3"/>
  <c r="G527" i="3"/>
  <c r="E527" i="3"/>
  <c r="L526" i="3"/>
  <c r="K526" i="3"/>
  <c r="G526" i="3"/>
  <c r="E526" i="3"/>
  <c r="L525" i="3"/>
  <c r="K525" i="3"/>
  <c r="G525" i="3"/>
  <c r="E525" i="3"/>
  <c r="L524" i="3"/>
  <c r="K524" i="3"/>
  <c r="G524" i="3"/>
  <c r="E524" i="3"/>
  <c r="L523" i="3"/>
  <c r="K523" i="3"/>
  <c r="G523" i="3"/>
  <c r="E523" i="3"/>
  <c r="L522" i="3"/>
  <c r="K522" i="3"/>
  <c r="G522" i="3"/>
  <c r="E522" i="3"/>
  <c r="L521" i="3"/>
  <c r="K521" i="3"/>
  <c r="G521" i="3"/>
  <c r="E521" i="3"/>
  <c r="L520" i="3"/>
  <c r="K520" i="3"/>
  <c r="G520" i="3"/>
  <c r="E520" i="3"/>
  <c r="L519" i="3"/>
  <c r="K519" i="3"/>
  <c r="G519" i="3"/>
  <c r="E519" i="3"/>
  <c r="L518" i="3"/>
  <c r="K518" i="3"/>
  <c r="G518" i="3"/>
  <c r="E518" i="3"/>
  <c r="L517" i="3"/>
  <c r="K517" i="3"/>
  <c r="G517" i="3"/>
  <c r="E517" i="3"/>
  <c r="L516" i="3"/>
  <c r="K516" i="3"/>
  <c r="G516" i="3"/>
  <c r="E516" i="3"/>
  <c r="L515" i="3"/>
  <c r="K515" i="3"/>
  <c r="G515" i="3"/>
  <c r="E515" i="3"/>
  <c r="L514" i="3"/>
  <c r="K514" i="3"/>
  <c r="G514" i="3"/>
  <c r="E514" i="3"/>
  <c r="L513" i="3"/>
  <c r="K513" i="3"/>
  <c r="G513" i="3"/>
  <c r="E513" i="3"/>
  <c r="L512" i="3"/>
  <c r="K512" i="3"/>
  <c r="G512" i="3"/>
  <c r="E512" i="3"/>
  <c r="L511" i="3"/>
  <c r="K511" i="3"/>
  <c r="G511" i="3"/>
  <c r="E511" i="3"/>
  <c r="L510" i="3"/>
  <c r="K510" i="3"/>
  <c r="G510" i="3"/>
  <c r="E510" i="3"/>
  <c r="L509" i="3"/>
  <c r="K509" i="3"/>
  <c r="G509" i="3"/>
  <c r="E509" i="3"/>
  <c r="L508" i="3"/>
  <c r="K508" i="3"/>
  <c r="G508" i="3"/>
  <c r="E508" i="3"/>
  <c r="L507" i="3"/>
  <c r="K507" i="3"/>
  <c r="G507" i="3"/>
  <c r="E507" i="3"/>
  <c r="L506" i="3"/>
  <c r="K506" i="3"/>
  <c r="G506" i="3"/>
  <c r="E506" i="3"/>
  <c r="L505" i="3"/>
  <c r="K505" i="3"/>
  <c r="G505" i="3"/>
  <c r="E505" i="3"/>
  <c r="L504" i="3"/>
  <c r="K504" i="3"/>
  <c r="G504" i="3"/>
  <c r="E504" i="3"/>
  <c r="L503" i="3"/>
  <c r="K503" i="3"/>
  <c r="G503" i="3"/>
  <c r="E503" i="3"/>
  <c r="L502" i="3"/>
  <c r="K502" i="3"/>
  <c r="G502" i="3"/>
  <c r="E502" i="3"/>
  <c r="L501" i="3"/>
  <c r="K501" i="3"/>
  <c r="G501" i="3"/>
  <c r="E501" i="3"/>
  <c r="L500" i="3"/>
  <c r="K500" i="3"/>
  <c r="G500" i="3"/>
  <c r="E500" i="3"/>
  <c r="L499" i="3"/>
  <c r="K499" i="3"/>
  <c r="G499" i="3"/>
  <c r="E499" i="3"/>
  <c r="L498" i="3"/>
  <c r="K498" i="3"/>
  <c r="G498" i="3"/>
  <c r="E498" i="3"/>
  <c r="L497" i="3"/>
  <c r="K497" i="3"/>
  <c r="G497" i="3"/>
  <c r="E497" i="3"/>
  <c r="L496" i="3"/>
  <c r="K496" i="3"/>
  <c r="G496" i="3"/>
  <c r="E496" i="3"/>
  <c r="L495" i="3"/>
  <c r="K495" i="3"/>
  <c r="G495" i="3"/>
  <c r="E495" i="3"/>
  <c r="L494" i="3"/>
  <c r="K494" i="3"/>
  <c r="G494" i="3"/>
  <c r="E494" i="3"/>
  <c r="L493" i="3"/>
  <c r="K493" i="3"/>
  <c r="G493" i="3"/>
  <c r="E493" i="3"/>
  <c r="L492" i="3"/>
  <c r="K492" i="3"/>
  <c r="G492" i="3"/>
  <c r="E492" i="3"/>
  <c r="L491" i="3"/>
  <c r="K491" i="3"/>
  <c r="G491" i="3"/>
  <c r="E491" i="3"/>
  <c r="L490" i="3"/>
  <c r="K490" i="3"/>
  <c r="G490" i="3"/>
  <c r="E490" i="3"/>
  <c r="L489" i="3"/>
  <c r="K489" i="3"/>
  <c r="G489" i="3"/>
  <c r="E489" i="3"/>
  <c r="L488" i="3"/>
  <c r="K488" i="3"/>
  <c r="G488" i="3"/>
  <c r="E488" i="3"/>
  <c r="L487" i="3"/>
  <c r="K487" i="3"/>
  <c r="G487" i="3"/>
  <c r="E487" i="3"/>
  <c r="L486" i="3"/>
  <c r="K486" i="3"/>
  <c r="G486" i="3"/>
  <c r="E486" i="3"/>
  <c r="L485" i="3"/>
  <c r="K485" i="3"/>
  <c r="G485" i="3"/>
  <c r="E485" i="3"/>
  <c r="L484" i="3"/>
  <c r="K484" i="3"/>
  <c r="G484" i="3"/>
  <c r="E484" i="3"/>
  <c r="L483" i="3"/>
  <c r="K483" i="3"/>
  <c r="G483" i="3"/>
  <c r="E483" i="3"/>
  <c r="L482" i="3"/>
  <c r="K482" i="3"/>
  <c r="G482" i="3"/>
  <c r="E482" i="3"/>
  <c r="L481" i="3"/>
  <c r="K481" i="3"/>
  <c r="G481" i="3"/>
  <c r="E481" i="3"/>
  <c r="L480" i="3"/>
  <c r="K480" i="3"/>
  <c r="G480" i="3"/>
  <c r="E480" i="3"/>
  <c r="L479" i="3"/>
  <c r="K479" i="3"/>
  <c r="G479" i="3"/>
  <c r="E479" i="3"/>
  <c r="L478" i="3"/>
  <c r="K478" i="3"/>
  <c r="G478" i="3"/>
  <c r="E478" i="3"/>
  <c r="L477" i="3"/>
  <c r="K477" i="3"/>
  <c r="G477" i="3"/>
  <c r="E477" i="3"/>
  <c r="L476" i="3"/>
  <c r="K476" i="3"/>
  <c r="G476" i="3"/>
  <c r="E476" i="3"/>
  <c r="L475" i="3"/>
  <c r="K475" i="3"/>
  <c r="G475" i="3"/>
  <c r="E475" i="3"/>
  <c r="L474" i="3"/>
  <c r="K474" i="3"/>
  <c r="G474" i="3"/>
  <c r="E474" i="3"/>
  <c r="L473" i="3"/>
  <c r="K473" i="3"/>
  <c r="G473" i="3"/>
  <c r="E473" i="3"/>
  <c r="L472" i="3"/>
  <c r="K472" i="3"/>
  <c r="G472" i="3"/>
  <c r="E472" i="3"/>
  <c r="L471" i="3"/>
  <c r="K471" i="3"/>
  <c r="G471" i="3"/>
  <c r="E471" i="3"/>
  <c r="L470" i="3"/>
  <c r="K470" i="3"/>
  <c r="G470" i="3"/>
  <c r="E470" i="3"/>
  <c r="L469" i="3"/>
  <c r="K469" i="3"/>
  <c r="G469" i="3"/>
  <c r="E469" i="3"/>
  <c r="L468" i="3"/>
  <c r="K468" i="3"/>
  <c r="G468" i="3"/>
  <c r="E468" i="3"/>
  <c r="L467" i="3"/>
  <c r="K467" i="3"/>
  <c r="G467" i="3"/>
  <c r="E467" i="3"/>
  <c r="L466" i="3"/>
  <c r="K466" i="3"/>
  <c r="G466" i="3"/>
  <c r="E466" i="3"/>
  <c r="L465" i="3"/>
  <c r="K465" i="3"/>
  <c r="G465" i="3"/>
  <c r="E465" i="3"/>
  <c r="L464" i="3"/>
  <c r="K464" i="3"/>
  <c r="G464" i="3"/>
  <c r="E464" i="3"/>
  <c r="L463" i="3"/>
  <c r="K463" i="3"/>
  <c r="G463" i="3"/>
  <c r="E463" i="3"/>
  <c r="L462" i="3"/>
  <c r="K462" i="3"/>
  <c r="G462" i="3"/>
  <c r="E462" i="3"/>
  <c r="L461" i="3"/>
  <c r="K461" i="3"/>
  <c r="G461" i="3"/>
  <c r="E461" i="3"/>
  <c r="L460" i="3"/>
  <c r="K460" i="3"/>
  <c r="G460" i="3"/>
  <c r="E460" i="3"/>
  <c r="L459" i="3"/>
  <c r="K459" i="3"/>
  <c r="G459" i="3"/>
  <c r="E459" i="3"/>
  <c r="L458" i="3"/>
  <c r="K458" i="3"/>
  <c r="G458" i="3"/>
  <c r="E458" i="3"/>
  <c r="L457" i="3"/>
  <c r="K457" i="3"/>
  <c r="G457" i="3"/>
  <c r="E457" i="3"/>
  <c r="L456" i="3"/>
  <c r="K456" i="3"/>
  <c r="G456" i="3"/>
  <c r="E456" i="3"/>
  <c r="L455" i="3"/>
  <c r="K455" i="3"/>
  <c r="G455" i="3"/>
  <c r="E455" i="3"/>
  <c r="L454" i="3"/>
  <c r="K454" i="3"/>
  <c r="G454" i="3"/>
  <c r="E454" i="3"/>
  <c r="L453" i="3"/>
  <c r="K453" i="3"/>
  <c r="G453" i="3"/>
  <c r="E453" i="3"/>
  <c r="L452" i="3"/>
  <c r="K452" i="3"/>
  <c r="G452" i="3"/>
  <c r="E452" i="3"/>
  <c r="L451" i="3"/>
  <c r="K451" i="3"/>
  <c r="G451" i="3"/>
  <c r="E451" i="3"/>
  <c r="L450" i="3"/>
  <c r="K450" i="3"/>
  <c r="G450" i="3"/>
  <c r="E450" i="3"/>
  <c r="L449" i="3"/>
  <c r="K449" i="3"/>
  <c r="G449" i="3"/>
  <c r="E449" i="3"/>
  <c r="L448" i="3"/>
  <c r="K448" i="3"/>
  <c r="G448" i="3"/>
  <c r="E448" i="3"/>
  <c r="L447" i="3"/>
  <c r="K447" i="3"/>
  <c r="G447" i="3"/>
  <c r="E447" i="3"/>
  <c r="L446" i="3"/>
  <c r="K446" i="3"/>
  <c r="G446" i="3"/>
  <c r="E446" i="3"/>
  <c r="L445" i="3"/>
  <c r="K445" i="3"/>
  <c r="G445" i="3"/>
  <c r="E445" i="3"/>
  <c r="L444" i="3"/>
  <c r="K444" i="3"/>
  <c r="G444" i="3"/>
  <c r="E444" i="3"/>
  <c r="L443" i="3"/>
  <c r="K443" i="3"/>
  <c r="G443" i="3"/>
  <c r="E443" i="3"/>
  <c r="L442" i="3"/>
  <c r="K442" i="3"/>
  <c r="G442" i="3"/>
  <c r="E442" i="3"/>
  <c r="L441" i="3"/>
  <c r="K441" i="3"/>
  <c r="G441" i="3"/>
  <c r="E441" i="3"/>
  <c r="L440" i="3"/>
  <c r="K440" i="3"/>
  <c r="G440" i="3"/>
  <c r="E440" i="3"/>
  <c r="L439" i="3"/>
  <c r="K439" i="3"/>
  <c r="G439" i="3"/>
  <c r="E439" i="3"/>
  <c r="L438" i="3"/>
  <c r="K438" i="3"/>
  <c r="G438" i="3"/>
  <c r="E438" i="3"/>
  <c r="L437" i="3"/>
  <c r="K437" i="3"/>
  <c r="G437" i="3"/>
  <c r="E437" i="3"/>
  <c r="L436" i="3"/>
  <c r="K436" i="3"/>
  <c r="G436" i="3"/>
  <c r="E436" i="3"/>
  <c r="L435" i="3"/>
  <c r="K435" i="3"/>
  <c r="G435" i="3"/>
  <c r="E435" i="3"/>
  <c r="L434" i="3"/>
  <c r="K434" i="3"/>
  <c r="G434" i="3"/>
  <c r="E434" i="3"/>
  <c r="L433" i="3"/>
  <c r="K433" i="3"/>
  <c r="G433" i="3"/>
  <c r="E433" i="3"/>
  <c r="L432" i="3"/>
  <c r="K432" i="3"/>
  <c r="G432" i="3"/>
  <c r="E432" i="3"/>
  <c r="L431" i="3"/>
  <c r="K431" i="3"/>
  <c r="G431" i="3"/>
  <c r="E431" i="3"/>
  <c r="L430" i="3"/>
  <c r="K430" i="3"/>
  <c r="G430" i="3"/>
  <c r="E430" i="3"/>
  <c r="L429" i="3"/>
  <c r="K429" i="3"/>
  <c r="G429" i="3"/>
  <c r="E429" i="3"/>
  <c r="L428" i="3"/>
  <c r="K428" i="3"/>
  <c r="G428" i="3"/>
  <c r="E428" i="3"/>
  <c r="L427" i="3"/>
  <c r="K427" i="3"/>
  <c r="G427" i="3"/>
  <c r="E427" i="3"/>
  <c r="L426" i="3"/>
  <c r="K426" i="3"/>
  <c r="G426" i="3"/>
  <c r="E426" i="3"/>
  <c r="L425" i="3"/>
  <c r="K425" i="3"/>
  <c r="G425" i="3"/>
  <c r="E425" i="3"/>
  <c r="L424" i="3"/>
  <c r="K424" i="3"/>
  <c r="G424" i="3"/>
  <c r="E424" i="3"/>
  <c r="L423" i="3"/>
  <c r="K423" i="3"/>
  <c r="G423" i="3"/>
  <c r="E423" i="3"/>
  <c r="L422" i="3"/>
  <c r="K422" i="3"/>
  <c r="G422" i="3"/>
  <c r="E422" i="3"/>
  <c r="L421" i="3"/>
  <c r="K421" i="3"/>
  <c r="G421" i="3"/>
  <c r="E421" i="3"/>
  <c r="L420" i="3"/>
  <c r="K420" i="3"/>
  <c r="G420" i="3"/>
  <c r="E420" i="3"/>
  <c r="L419" i="3"/>
  <c r="K419" i="3"/>
  <c r="G419" i="3"/>
  <c r="E419" i="3"/>
  <c r="L418" i="3"/>
  <c r="K418" i="3"/>
  <c r="G418" i="3"/>
  <c r="E418" i="3"/>
  <c r="L417" i="3"/>
  <c r="K417" i="3"/>
  <c r="G417" i="3"/>
  <c r="E417" i="3"/>
  <c r="L416" i="3"/>
  <c r="K416" i="3"/>
  <c r="G416" i="3"/>
  <c r="E416" i="3"/>
  <c r="L415" i="3"/>
  <c r="K415" i="3"/>
  <c r="G415" i="3"/>
  <c r="E415" i="3"/>
  <c r="L414" i="3"/>
  <c r="K414" i="3"/>
  <c r="G414" i="3"/>
  <c r="E414" i="3"/>
  <c r="L413" i="3"/>
  <c r="K413" i="3"/>
  <c r="G413" i="3"/>
  <c r="E413" i="3"/>
  <c r="L412" i="3"/>
  <c r="K412" i="3"/>
  <c r="G412" i="3"/>
  <c r="E412" i="3"/>
  <c r="L411" i="3"/>
  <c r="K411" i="3"/>
  <c r="G411" i="3"/>
  <c r="E411" i="3"/>
  <c r="L410" i="3"/>
  <c r="K410" i="3"/>
  <c r="G410" i="3"/>
  <c r="E410" i="3"/>
  <c r="L409" i="3"/>
  <c r="K409" i="3"/>
  <c r="G409" i="3"/>
  <c r="E409" i="3"/>
  <c r="L408" i="3"/>
  <c r="K408" i="3"/>
  <c r="G408" i="3"/>
  <c r="E408" i="3"/>
  <c r="L407" i="3"/>
  <c r="K407" i="3"/>
  <c r="G407" i="3"/>
  <c r="E407" i="3"/>
  <c r="L406" i="3"/>
  <c r="K406" i="3"/>
  <c r="G406" i="3"/>
  <c r="E406" i="3"/>
  <c r="L405" i="3"/>
  <c r="K405" i="3"/>
  <c r="G405" i="3"/>
  <c r="E405" i="3"/>
  <c r="L404" i="3"/>
  <c r="K404" i="3"/>
  <c r="G404" i="3"/>
  <c r="E404" i="3"/>
  <c r="L403" i="3"/>
  <c r="K403" i="3"/>
  <c r="G403" i="3"/>
  <c r="E403" i="3"/>
  <c r="L402" i="3"/>
  <c r="K402" i="3"/>
  <c r="G402" i="3"/>
  <c r="E402" i="3"/>
  <c r="L401" i="3"/>
  <c r="K401" i="3"/>
  <c r="G401" i="3"/>
  <c r="E401" i="3"/>
  <c r="L400" i="3"/>
  <c r="K400" i="3"/>
  <c r="G400" i="3"/>
  <c r="E400" i="3"/>
  <c r="L399" i="3"/>
  <c r="K399" i="3"/>
  <c r="G399" i="3"/>
  <c r="E399" i="3"/>
  <c r="L398" i="3"/>
  <c r="K398" i="3"/>
  <c r="G398" i="3"/>
  <c r="E398" i="3"/>
  <c r="L397" i="3"/>
  <c r="K397" i="3"/>
  <c r="G397" i="3"/>
  <c r="E397" i="3"/>
  <c r="L396" i="3"/>
  <c r="K396" i="3"/>
  <c r="G396" i="3"/>
  <c r="E396" i="3"/>
  <c r="L395" i="3"/>
  <c r="K395" i="3"/>
  <c r="G395" i="3"/>
  <c r="E395" i="3"/>
  <c r="L394" i="3"/>
  <c r="K394" i="3"/>
  <c r="G394" i="3"/>
  <c r="E394" i="3"/>
  <c r="L393" i="3"/>
  <c r="K393" i="3"/>
  <c r="G393" i="3"/>
  <c r="E393" i="3"/>
  <c r="L392" i="3"/>
  <c r="K392" i="3"/>
  <c r="G392" i="3"/>
  <c r="E392" i="3"/>
  <c r="L391" i="3"/>
  <c r="K391" i="3"/>
  <c r="G391" i="3"/>
  <c r="E391" i="3"/>
  <c r="L390" i="3"/>
  <c r="K390" i="3"/>
  <c r="G390" i="3"/>
  <c r="E390" i="3"/>
  <c r="L389" i="3"/>
  <c r="K389" i="3"/>
  <c r="G389" i="3"/>
  <c r="E389" i="3"/>
  <c r="L388" i="3"/>
  <c r="K388" i="3"/>
  <c r="G388" i="3"/>
  <c r="E388" i="3"/>
  <c r="L387" i="3"/>
  <c r="K387" i="3"/>
  <c r="G387" i="3"/>
  <c r="E387" i="3"/>
  <c r="L386" i="3"/>
  <c r="K386" i="3"/>
  <c r="G386" i="3"/>
  <c r="E386" i="3"/>
  <c r="L385" i="3"/>
  <c r="K385" i="3"/>
  <c r="G385" i="3"/>
  <c r="E385" i="3"/>
  <c r="L384" i="3"/>
  <c r="K384" i="3"/>
  <c r="G384" i="3"/>
  <c r="E384" i="3"/>
  <c r="L383" i="3"/>
  <c r="K383" i="3"/>
  <c r="G383" i="3"/>
  <c r="E383" i="3"/>
  <c r="L382" i="3"/>
  <c r="K382" i="3"/>
  <c r="G382" i="3"/>
  <c r="E382" i="3"/>
  <c r="L381" i="3"/>
  <c r="K381" i="3"/>
  <c r="G381" i="3"/>
  <c r="E381" i="3"/>
  <c r="L380" i="3"/>
  <c r="K380" i="3"/>
  <c r="G380" i="3"/>
  <c r="E380" i="3"/>
  <c r="L379" i="3"/>
  <c r="K379" i="3"/>
  <c r="G379" i="3"/>
  <c r="E379" i="3"/>
  <c r="L378" i="3"/>
  <c r="K378" i="3"/>
  <c r="G378" i="3"/>
  <c r="E378" i="3"/>
  <c r="L377" i="3"/>
  <c r="K377" i="3"/>
  <c r="G377" i="3"/>
  <c r="E377" i="3"/>
  <c r="L376" i="3"/>
  <c r="K376" i="3"/>
  <c r="G376" i="3"/>
  <c r="E376" i="3"/>
  <c r="L375" i="3"/>
  <c r="K375" i="3"/>
  <c r="G375" i="3"/>
  <c r="E375" i="3"/>
  <c r="L374" i="3"/>
  <c r="K374" i="3"/>
  <c r="G374" i="3"/>
  <c r="E374" i="3"/>
  <c r="L373" i="3"/>
  <c r="K373" i="3"/>
  <c r="G373" i="3"/>
  <c r="E373" i="3"/>
  <c r="L372" i="3"/>
  <c r="K372" i="3"/>
  <c r="G372" i="3"/>
  <c r="E372" i="3"/>
  <c r="L371" i="3"/>
  <c r="K371" i="3"/>
  <c r="G371" i="3"/>
  <c r="E371" i="3"/>
  <c r="L370" i="3"/>
  <c r="K370" i="3"/>
  <c r="G370" i="3"/>
  <c r="E370" i="3"/>
  <c r="L369" i="3"/>
  <c r="K369" i="3"/>
  <c r="G369" i="3"/>
  <c r="E369" i="3"/>
  <c r="L368" i="3"/>
  <c r="K368" i="3"/>
  <c r="G368" i="3"/>
  <c r="E368" i="3"/>
  <c r="L367" i="3"/>
  <c r="K367" i="3"/>
  <c r="G367" i="3"/>
  <c r="E367" i="3"/>
  <c r="L366" i="3"/>
  <c r="K366" i="3"/>
  <c r="G366" i="3"/>
  <c r="E366" i="3"/>
  <c r="L365" i="3"/>
  <c r="K365" i="3"/>
  <c r="G365" i="3"/>
  <c r="E365" i="3"/>
  <c r="L364" i="3"/>
  <c r="K364" i="3"/>
  <c r="G364" i="3"/>
  <c r="E364" i="3"/>
  <c r="L363" i="3"/>
  <c r="K363" i="3"/>
  <c r="G363" i="3"/>
  <c r="E363" i="3"/>
  <c r="L362" i="3"/>
  <c r="K362" i="3"/>
  <c r="G362" i="3"/>
  <c r="E362" i="3"/>
  <c r="L361" i="3"/>
  <c r="K361" i="3"/>
  <c r="G361" i="3"/>
  <c r="E361" i="3"/>
  <c r="L360" i="3"/>
  <c r="K360" i="3"/>
  <c r="G360" i="3"/>
  <c r="E360" i="3"/>
  <c r="L359" i="3"/>
  <c r="K359" i="3"/>
  <c r="G359" i="3"/>
  <c r="E359" i="3"/>
  <c r="L358" i="3"/>
  <c r="K358" i="3"/>
  <c r="G358" i="3"/>
  <c r="E358" i="3"/>
  <c r="L357" i="3"/>
  <c r="K357" i="3"/>
  <c r="G357" i="3"/>
  <c r="E357" i="3"/>
  <c r="L356" i="3"/>
  <c r="K356" i="3"/>
  <c r="G356" i="3"/>
  <c r="E356" i="3"/>
  <c r="L355" i="3"/>
  <c r="K355" i="3"/>
  <c r="G355" i="3"/>
  <c r="E355" i="3"/>
  <c r="L354" i="3"/>
  <c r="K354" i="3"/>
  <c r="G354" i="3"/>
  <c r="E354" i="3"/>
  <c r="L353" i="3"/>
  <c r="K353" i="3"/>
  <c r="G353" i="3"/>
  <c r="E353" i="3"/>
  <c r="L352" i="3"/>
  <c r="K352" i="3"/>
  <c r="G352" i="3"/>
  <c r="E352" i="3"/>
  <c r="L351" i="3"/>
  <c r="K351" i="3"/>
  <c r="G351" i="3"/>
  <c r="E351" i="3"/>
  <c r="L350" i="3"/>
  <c r="K350" i="3"/>
  <c r="G350" i="3"/>
  <c r="E350" i="3"/>
  <c r="L349" i="3"/>
  <c r="K349" i="3"/>
  <c r="G349" i="3"/>
  <c r="E349" i="3"/>
  <c r="L348" i="3"/>
  <c r="K348" i="3"/>
  <c r="G348" i="3"/>
  <c r="E348" i="3"/>
  <c r="L347" i="3"/>
  <c r="K347" i="3"/>
  <c r="G347" i="3"/>
  <c r="E347" i="3"/>
  <c r="L346" i="3"/>
  <c r="K346" i="3"/>
  <c r="G346" i="3"/>
  <c r="E346" i="3"/>
  <c r="L345" i="3"/>
  <c r="K345" i="3"/>
  <c r="G345" i="3"/>
  <c r="E345" i="3"/>
  <c r="L344" i="3"/>
  <c r="K344" i="3"/>
  <c r="G344" i="3"/>
  <c r="E344" i="3"/>
  <c r="L343" i="3"/>
  <c r="K343" i="3"/>
  <c r="G343" i="3"/>
  <c r="E343" i="3"/>
  <c r="L342" i="3"/>
  <c r="K342" i="3"/>
  <c r="G342" i="3"/>
  <c r="E342" i="3"/>
  <c r="L341" i="3"/>
  <c r="K341" i="3"/>
  <c r="G341" i="3"/>
  <c r="E341" i="3"/>
  <c r="L340" i="3"/>
  <c r="K340" i="3"/>
  <c r="G340" i="3"/>
  <c r="E340" i="3"/>
  <c r="L339" i="3"/>
  <c r="K339" i="3"/>
  <c r="G339" i="3"/>
  <c r="E339" i="3"/>
  <c r="L338" i="3"/>
  <c r="K338" i="3"/>
  <c r="G338" i="3"/>
  <c r="E338" i="3"/>
  <c r="L337" i="3"/>
  <c r="K337" i="3"/>
  <c r="G337" i="3"/>
  <c r="E337" i="3"/>
  <c r="L336" i="3"/>
  <c r="K336" i="3"/>
  <c r="G336" i="3"/>
  <c r="E336" i="3"/>
  <c r="L335" i="3"/>
  <c r="K335" i="3"/>
  <c r="G335" i="3"/>
  <c r="E335" i="3"/>
  <c r="L334" i="3"/>
  <c r="K334" i="3"/>
  <c r="G334" i="3"/>
  <c r="E334" i="3"/>
  <c r="L333" i="3"/>
  <c r="K333" i="3"/>
  <c r="G333" i="3"/>
  <c r="E333" i="3"/>
  <c r="L332" i="3"/>
  <c r="K332" i="3"/>
  <c r="G332" i="3"/>
  <c r="E332" i="3"/>
  <c r="L331" i="3"/>
  <c r="K331" i="3"/>
  <c r="G331" i="3"/>
  <c r="E331" i="3"/>
  <c r="L330" i="3"/>
  <c r="K330" i="3"/>
  <c r="G330" i="3"/>
  <c r="E330" i="3"/>
  <c r="L329" i="3"/>
  <c r="K329" i="3"/>
  <c r="G329" i="3"/>
  <c r="E329" i="3"/>
  <c r="L328" i="3"/>
  <c r="K328" i="3"/>
  <c r="G328" i="3"/>
  <c r="E328" i="3"/>
  <c r="L327" i="3"/>
  <c r="K327" i="3"/>
  <c r="G327" i="3"/>
  <c r="E327" i="3"/>
  <c r="L326" i="3"/>
  <c r="K326" i="3"/>
  <c r="G326" i="3"/>
  <c r="E326" i="3"/>
  <c r="L325" i="3"/>
  <c r="K325" i="3"/>
  <c r="G325" i="3"/>
  <c r="E325" i="3"/>
  <c r="L324" i="3"/>
  <c r="K324" i="3"/>
  <c r="G324" i="3"/>
  <c r="E324" i="3"/>
  <c r="L323" i="3"/>
  <c r="K323" i="3"/>
  <c r="G323" i="3"/>
  <c r="E323" i="3"/>
  <c r="L322" i="3"/>
  <c r="K322" i="3"/>
  <c r="G322" i="3"/>
  <c r="E322" i="3"/>
  <c r="L321" i="3"/>
  <c r="K321" i="3"/>
  <c r="G321" i="3"/>
  <c r="E321" i="3"/>
  <c r="L320" i="3"/>
  <c r="K320" i="3"/>
  <c r="G320" i="3"/>
  <c r="E320" i="3"/>
  <c r="L319" i="3"/>
  <c r="K319" i="3"/>
  <c r="G319" i="3"/>
  <c r="E319" i="3"/>
  <c r="L318" i="3"/>
  <c r="K318" i="3"/>
  <c r="G318" i="3"/>
  <c r="E318" i="3"/>
  <c r="L317" i="3"/>
  <c r="K317" i="3"/>
  <c r="G317" i="3"/>
  <c r="E317" i="3"/>
  <c r="L316" i="3"/>
  <c r="K316" i="3"/>
  <c r="G316" i="3"/>
  <c r="E316" i="3"/>
  <c r="L315" i="3"/>
  <c r="K315" i="3"/>
  <c r="G315" i="3"/>
  <c r="E315" i="3"/>
  <c r="L314" i="3"/>
  <c r="K314" i="3"/>
  <c r="G314" i="3"/>
  <c r="E314" i="3"/>
  <c r="L313" i="3"/>
  <c r="K313" i="3"/>
  <c r="G313" i="3"/>
  <c r="E313" i="3"/>
  <c r="L312" i="3"/>
  <c r="K312" i="3"/>
  <c r="G312" i="3"/>
  <c r="E312" i="3"/>
  <c r="L311" i="3"/>
  <c r="K311" i="3"/>
  <c r="G311" i="3"/>
  <c r="E311" i="3"/>
  <c r="L310" i="3"/>
  <c r="K310" i="3"/>
  <c r="G310" i="3"/>
  <c r="E310" i="3"/>
  <c r="L309" i="3"/>
  <c r="K309" i="3"/>
  <c r="G309" i="3"/>
  <c r="E309" i="3"/>
  <c r="L308" i="3"/>
  <c r="K308" i="3"/>
  <c r="G308" i="3"/>
  <c r="E308" i="3"/>
  <c r="L307" i="3"/>
  <c r="K307" i="3"/>
  <c r="G307" i="3"/>
  <c r="E307" i="3"/>
  <c r="L306" i="3"/>
  <c r="K306" i="3"/>
  <c r="G306" i="3"/>
  <c r="E306" i="3"/>
  <c r="L305" i="3"/>
  <c r="K305" i="3"/>
  <c r="G305" i="3"/>
  <c r="E305" i="3"/>
  <c r="L304" i="3"/>
  <c r="K304" i="3"/>
  <c r="G304" i="3"/>
  <c r="E304" i="3"/>
  <c r="L303" i="3"/>
  <c r="K303" i="3"/>
  <c r="G303" i="3"/>
  <c r="E303" i="3"/>
  <c r="L302" i="3"/>
  <c r="K302" i="3"/>
  <c r="G302" i="3"/>
  <c r="E302" i="3"/>
  <c r="L301" i="3"/>
  <c r="K301" i="3"/>
  <c r="G301" i="3"/>
  <c r="E301" i="3"/>
  <c r="L300" i="3"/>
  <c r="K300" i="3"/>
  <c r="G300" i="3"/>
  <c r="E300" i="3"/>
  <c r="L299" i="3"/>
  <c r="K299" i="3"/>
  <c r="G299" i="3"/>
  <c r="E299" i="3"/>
  <c r="L298" i="3"/>
  <c r="K298" i="3"/>
  <c r="G298" i="3"/>
  <c r="E298" i="3"/>
  <c r="L297" i="3"/>
  <c r="K297" i="3"/>
  <c r="G297" i="3"/>
  <c r="E297" i="3"/>
  <c r="L296" i="3"/>
  <c r="K296" i="3"/>
  <c r="G296" i="3"/>
  <c r="E296" i="3"/>
  <c r="L295" i="3"/>
  <c r="K295" i="3"/>
  <c r="G295" i="3"/>
  <c r="E295" i="3"/>
  <c r="L294" i="3"/>
  <c r="K294" i="3"/>
  <c r="G294" i="3"/>
  <c r="E294" i="3"/>
  <c r="L293" i="3"/>
  <c r="K293" i="3"/>
  <c r="G293" i="3"/>
  <c r="E293" i="3"/>
  <c r="L292" i="3"/>
  <c r="K292" i="3"/>
  <c r="G292" i="3"/>
  <c r="E292" i="3"/>
  <c r="L291" i="3"/>
  <c r="K291" i="3"/>
  <c r="G291" i="3"/>
  <c r="E291" i="3"/>
  <c r="L290" i="3"/>
  <c r="K290" i="3"/>
  <c r="G290" i="3"/>
  <c r="E290" i="3"/>
  <c r="L289" i="3"/>
  <c r="K289" i="3"/>
  <c r="G289" i="3"/>
  <c r="E289" i="3"/>
  <c r="L288" i="3"/>
  <c r="K288" i="3"/>
  <c r="G288" i="3"/>
  <c r="E288" i="3"/>
  <c r="L287" i="3"/>
  <c r="K287" i="3"/>
  <c r="G287" i="3"/>
  <c r="E287" i="3"/>
  <c r="L286" i="3"/>
  <c r="K286" i="3"/>
  <c r="G286" i="3"/>
  <c r="E286" i="3"/>
  <c r="L285" i="3"/>
  <c r="K285" i="3"/>
  <c r="G285" i="3"/>
  <c r="E285" i="3"/>
  <c r="L284" i="3"/>
  <c r="K284" i="3"/>
  <c r="G284" i="3"/>
  <c r="E284" i="3"/>
  <c r="L283" i="3"/>
  <c r="K283" i="3"/>
  <c r="G283" i="3"/>
  <c r="E283" i="3"/>
  <c r="L282" i="3"/>
  <c r="K282" i="3"/>
  <c r="G282" i="3"/>
  <c r="E282" i="3"/>
  <c r="L281" i="3"/>
  <c r="K281" i="3"/>
  <c r="G281" i="3"/>
  <c r="E281" i="3"/>
  <c r="L280" i="3"/>
  <c r="K280" i="3"/>
  <c r="G280" i="3"/>
  <c r="E280" i="3"/>
  <c r="L279" i="3"/>
  <c r="K279" i="3"/>
  <c r="G279" i="3"/>
  <c r="E279" i="3"/>
  <c r="L278" i="3"/>
  <c r="K278" i="3"/>
  <c r="G278" i="3"/>
  <c r="E278" i="3"/>
  <c r="L277" i="3"/>
  <c r="K277" i="3"/>
  <c r="G277" i="3"/>
  <c r="E277" i="3"/>
  <c r="L276" i="3"/>
  <c r="K276" i="3"/>
  <c r="G276" i="3"/>
  <c r="E276" i="3"/>
  <c r="L275" i="3"/>
  <c r="K275" i="3"/>
  <c r="G275" i="3"/>
  <c r="E275" i="3"/>
  <c r="L274" i="3"/>
  <c r="K274" i="3"/>
  <c r="G274" i="3"/>
  <c r="E274" i="3"/>
  <c r="L273" i="3"/>
  <c r="K273" i="3"/>
  <c r="G273" i="3"/>
  <c r="E273" i="3"/>
  <c r="L272" i="3"/>
  <c r="K272" i="3"/>
  <c r="G272" i="3"/>
  <c r="E272" i="3"/>
  <c r="L271" i="3"/>
  <c r="K271" i="3"/>
  <c r="G271" i="3"/>
  <c r="E271" i="3"/>
  <c r="L270" i="3"/>
  <c r="K270" i="3"/>
  <c r="G270" i="3"/>
  <c r="E270" i="3"/>
  <c r="L269" i="3"/>
  <c r="K269" i="3"/>
  <c r="G269" i="3"/>
  <c r="E269" i="3"/>
  <c r="L268" i="3"/>
  <c r="K268" i="3"/>
  <c r="G268" i="3"/>
  <c r="E268" i="3"/>
  <c r="L267" i="3"/>
  <c r="K267" i="3"/>
  <c r="G267" i="3"/>
  <c r="E267" i="3"/>
  <c r="L266" i="3"/>
  <c r="K266" i="3"/>
  <c r="G266" i="3"/>
  <c r="E266" i="3"/>
  <c r="L265" i="3"/>
  <c r="K265" i="3"/>
  <c r="G265" i="3"/>
  <c r="E265" i="3"/>
  <c r="L264" i="3"/>
  <c r="K264" i="3"/>
  <c r="G264" i="3"/>
  <c r="E264" i="3"/>
  <c r="L263" i="3"/>
  <c r="K263" i="3"/>
  <c r="G263" i="3"/>
  <c r="E263" i="3"/>
  <c r="L262" i="3"/>
  <c r="K262" i="3"/>
  <c r="G262" i="3"/>
  <c r="E262" i="3"/>
  <c r="L261" i="3"/>
  <c r="K261" i="3"/>
  <c r="G261" i="3"/>
  <c r="E261" i="3"/>
  <c r="L260" i="3"/>
  <c r="K260" i="3"/>
  <c r="G260" i="3"/>
  <c r="E260" i="3"/>
  <c r="L259" i="3"/>
  <c r="K259" i="3"/>
  <c r="G259" i="3"/>
  <c r="E259" i="3"/>
  <c r="L258" i="3"/>
  <c r="K258" i="3"/>
  <c r="G258" i="3"/>
  <c r="E258" i="3"/>
  <c r="L257" i="3"/>
  <c r="K257" i="3"/>
  <c r="G257" i="3"/>
  <c r="E257" i="3"/>
  <c r="L256" i="3"/>
  <c r="K256" i="3"/>
  <c r="G256" i="3"/>
  <c r="E256" i="3"/>
  <c r="L255" i="3"/>
  <c r="K255" i="3"/>
  <c r="G255" i="3"/>
  <c r="E255" i="3"/>
  <c r="L254" i="3"/>
  <c r="K254" i="3"/>
  <c r="G254" i="3"/>
  <c r="E254" i="3"/>
  <c r="L253" i="3"/>
  <c r="K253" i="3"/>
  <c r="G253" i="3"/>
  <c r="E253" i="3"/>
  <c r="L252" i="3"/>
  <c r="K252" i="3"/>
  <c r="G252" i="3"/>
  <c r="E252" i="3"/>
  <c r="L251" i="3"/>
  <c r="K251" i="3"/>
  <c r="G251" i="3"/>
  <c r="E251" i="3"/>
  <c r="L250" i="3"/>
  <c r="K250" i="3"/>
  <c r="G250" i="3"/>
  <c r="E250" i="3"/>
  <c r="L249" i="3"/>
  <c r="K249" i="3"/>
  <c r="G249" i="3"/>
  <c r="E249" i="3"/>
  <c r="L248" i="3"/>
  <c r="K248" i="3"/>
  <c r="G248" i="3"/>
  <c r="E248" i="3"/>
  <c r="L247" i="3"/>
  <c r="K247" i="3"/>
  <c r="G247" i="3"/>
  <c r="E247" i="3"/>
  <c r="L246" i="3"/>
  <c r="K246" i="3"/>
  <c r="G246" i="3"/>
  <c r="E246" i="3"/>
  <c r="L245" i="3"/>
  <c r="K245" i="3"/>
  <c r="G245" i="3"/>
  <c r="E245" i="3"/>
  <c r="L244" i="3"/>
  <c r="K244" i="3"/>
  <c r="G244" i="3"/>
  <c r="E244" i="3"/>
  <c r="L243" i="3"/>
  <c r="K243" i="3"/>
  <c r="G243" i="3"/>
  <c r="E243" i="3"/>
  <c r="L242" i="3"/>
  <c r="K242" i="3"/>
  <c r="G242" i="3"/>
  <c r="E242" i="3"/>
  <c r="L241" i="3"/>
  <c r="K241" i="3"/>
  <c r="G241" i="3"/>
  <c r="E241" i="3"/>
  <c r="L240" i="3"/>
  <c r="K240" i="3"/>
  <c r="G240" i="3"/>
  <c r="E240" i="3"/>
  <c r="L239" i="3"/>
  <c r="K239" i="3"/>
  <c r="G239" i="3"/>
  <c r="E239" i="3"/>
  <c r="L238" i="3"/>
  <c r="K238" i="3"/>
  <c r="G238" i="3"/>
  <c r="E238" i="3"/>
  <c r="L237" i="3"/>
  <c r="K237" i="3"/>
  <c r="G237" i="3"/>
  <c r="E237" i="3"/>
  <c r="L236" i="3"/>
  <c r="K236" i="3"/>
  <c r="G236" i="3"/>
  <c r="E236" i="3"/>
  <c r="L235" i="3"/>
  <c r="K235" i="3"/>
  <c r="G235" i="3"/>
  <c r="E235" i="3"/>
  <c r="L234" i="3"/>
  <c r="K234" i="3"/>
  <c r="G234" i="3"/>
  <c r="E234" i="3"/>
  <c r="L233" i="3"/>
  <c r="K233" i="3"/>
  <c r="G233" i="3"/>
  <c r="E233" i="3"/>
  <c r="L232" i="3"/>
  <c r="K232" i="3"/>
  <c r="G232" i="3"/>
  <c r="E232" i="3"/>
  <c r="L231" i="3"/>
  <c r="K231" i="3"/>
  <c r="G231" i="3"/>
  <c r="E231" i="3"/>
  <c r="L230" i="3"/>
  <c r="K230" i="3"/>
  <c r="G230" i="3"/>
  <c r="E230" i="3"/>
  <c r="L229" i="3"/>
  <c r="K229" i="3"/>
  <c r="G229" i="3"/>
  <c r="E229" i="3"/>
  <c r="L228" i="3"/>
  <c r="K228" i="3"/>
  <c r="G228" i="3"/>
  <c r="E228" i="3"/>
  <c r="L227" i="3"/>
  <c r="K227" i="3"/>
  <c r="G227" i="3"/>
  <c r="E227" i="3"/>
  <c r="L226" i="3"/>
  <c r="K226" i="3"/>
  <c r="G226" i="3"/>
  <c r="E226" i="3"/>
  <c r="L225" i="3"/>
  <c r="K225" i="3"/>
  <c r="G225" i="3"/>
  <c r="E225" i="3"/>
  <c r="L224" i="3"/>
  <c r="K224" i="3"/>
  <c r="G224" i="3"/>
  <c r="E224" i="3"/>
  <c r="L223" i="3"/>
  <c r="K223" i="3"/>
  <c r="G223" i="3"/>
  <c r="E223" i="3"/>
  <c r="L222" i="3"/>
  <c r="K222" i="3"/>
  <c r="G222" i="3"/>
  <c r="E222" i="3"/>
  <c r="L221" i="3"/>
  <c r="K221" i="3"/>
  <c r="G221" i="3"/>
  <c r="E221" i="3"/>
  <c r="L220" i="3"/>
  <c r="K220" i="3"/>
  <c r="G220" i="3"/>
  <c r="E220" i="3"/>
  <c r="L219" i="3"/>
  <c r="K219" i="3"/>
  <c r="G219" i="3"/>
  <c r="E219" i="3"/>
  <c r="L218" i="3"/>
  <c r="K218" i="3"/>
  <c r="G218" i="3"/>
  <c r="E218" i="3"/>
  <c r="L217" i="3"/>
  <c r="K217" i="3"/>
  <c r="G217" i="3"/>
  <c r="E217" i="3"/>
  <c r="L216" i="3"/>
  <c r="K216" i="3"/>
  <c r="G216" i="3"/>
  <c r="E216" i="3"/>
  <c r="L215" i="3"/>
  <c r="K215" i="3"/>
  <c r="G215" i="3"/>
  <c r="E215" i="3"/>
  <c r="L214" i="3"/>
  <c r="K214" i="3"/>
  <c r="G214" i="3"/>
  <c r="E214" i="3"/>
  <c r="L213" i="3"/>
  <c r="K213" i="3"/>
  <c r="G213" i="3"/>
  <c r="E213" i="3"/>
  <c r="L212" i="3"/>
  <c r="K212" i="3"/>
  <c r="G212" i="3"/>
  <c r="E212" i="3"/>
  <c r="L211" i="3"/>
  <c r="K211" i="3"/>
  <c r="G211" i="3"/>
  <c r="E211" i="3"/>
  <c r="L210" i="3"/>
  <c r="K210" i="3"/>
  <c r="G210" i="3"/>
  <c r="E210" i="3"/>
  <c r="L209" i="3"/>
  <c r="K209" i="3"/>
  <c r="G209" i="3"/>
  <c r="E209" i="3"/>
  <c r="L208" i="3"/>
  <c r="K208" i="3"/>
  <c r="G208" i="3"/>
  <c r="E208" i="3"/>
  <c r="L207" i="3"/>
  <c r="K207" i="3"/>
  <c r="G207" i="3"/>
  <c r="E207" i="3"/>
  <c r="L206" i="3"/>
  <c r="K206" i="3"/>
  <c r="G206" i="3"/>
  <c r="E206" i="3"/>
  <c r="L205" i="3"/>
  <c r="K205" i="3"/>
  <c r="G205" i="3"/>
  <c r="E205" i="3"/>
  <c r="L204" i="3"/>
  <c r="K204" i="3"/>
  <c r="G204" i="3"/>
  <c r="E204" i="3"/>
  <c r="L203" i="3"/>
  <c r="K203" i="3"/>
  <c r="G203" i="3"/>
  <c r="E203" i="3"/>
  <c r="L202" i="3"/>
  <c r="K202" i="3"/>
  <c r="G202" i="3"/>
  <c r="E202" i="3"/>
  <c r="L201" i="3"/>
  <c r="K201" i="3"/>
  <c r="G201" i="3"/>
  <c r="E201" i="3"/>
  <c r="L200" i="3"/>
  <c r="K200" i="3"/>
  <c r="G200" i="3"/>
  <c r="E200" i="3"/>
  <c r="L199" i="3"/>
  <c r="K199" i="3"/>
  <c r="G199" i="3"/>
  <c r="E199" i="3"/>
  <c r="L198" i="3"/>
  <c r="K198" i="3"/>
  <c r="G198" i="3"/>
  <c r="E198" i="3"/>
  <c r="L197" i="3"/>
  <c r="K197" i="3"/>
  <c r="G197" i="3"/>
  <c r="E197" i="3"/>
  <c r="L196" i="3"/>
  <c r="K196" i="3"/>
  <c r="G196" i="3"/>
  <c r="E196" i="3"/>
  <c r="L195" i="3"/>
  <c r="K195" i="3"/>
  <c r="G195" i="3"/>
  <c r="E195" i="3"/>
  <c r="L194" i="3"/>
  <c r="K194" i="3"/>
  <c r="G194" i="3"/>
  <c r="E194" i="3"/>
  <c r="L193" i="3"/>
  <c r="K193" i="3"/>
  <c r="G193" i="3"/>
  <c r="E193" i="3"/>
  <c r="L192" i="3"/>
  <c r="K192" i="3"/>
  <c r="G192" i="3"/>
  <c r="E192" i="3"/>
  <c r="L191" i="3"/>
  <c r="K191" i="3"/>
  <c r="G191" i="3"/>
  <c r="E191" i="3"/>
  <c r="L190" i="3"/>
  <c r="K190" i="3"/>
  <c r="G190" i="3"/>
  <c r="E190" i="3"/>
  <c r="L189" i="3"/>
  <c r="K189" i="3"/>
  <c r="G189" i="3"/>
  <c r="E189" i="3"/>
  <c r="L188" i="3"/>
  <c r="K188" i="3"/>
  <c r="G188" i="3"/>
  <c r="E188" i="3"/>
  <c r="L187" i="3"/>
  <c r="K187" i="3"/>
  <c r="G187" i="3"/>
  <c r="E187" i="3"/>
  <c r="L186" i="3"/>
  <c r="K186" i="3"/>
  <c r="G186" i="3"/>
  <c r="E186" i="3"/>
  <c r="L185" i="3"/>
  <c r="K185" i="3"/>
  <c r="G185" i="3"/>
  <c r="E185" i="3"/>
  <c r="L184" i="3"/>
  <c r="K184" i="3"/>
  <c r="G184" i="3"/>
  <c r="E184" i="3"/>
  <c r="L183" i="3"/>
  <c r="K183" i="3"/>
  <c r="G183" i="3"/>
  <c r="E183" i="3"/>
  <c r="L182" i="3"/>
  <c r="K182" i="3"/>
  <c r="G182" i="3"/>
  <c r="E182" i="3"/>
  <c r="L181" i="3"/>
  <c r="K181" i="3"/>
  <c r="G181" i="3"/>
  <c r="E181" i="3"/>
  <c r="L180" i="3"/>
  <c r="K180" i="3"/>
  <c r="G180" i="3"/>
  <c r="E180" i="3"/>
  <c r="L179" i="3"/>
  <c r="K179" i="3"/>
  <c r="G179" i="3"/>
  <c r="E179" i="3"/>
  <c r="L178" i="3"/>
  <c r="K178" i="3"/>
  <c r="G178" i="3"/>
  <c r="E178" i="3"/>
  <c r="L177" i="3"/>
  <c r="K177" i="3"/>
  <c r="G177" i="3"/>
  <c r="E177" i="3"/>
  <c r="L176" i="3"/>
  <c r="K176" i="3"/>
  <c r="G176" i="3"/>
  <c r="E176" i="3"/>
  <c r="L175" i="3"/>
  <c r="K175" i="3"/>
  <c r="G175" i="3"/>
  <c r="E175" i="3"/>
  <c r="L174" i="3"/>
  <c r="K174" i="3"/>
  <c r="G174" i="3"/>
  <c r="E174" i="3"/>
  <c r="L173" i="3"/>
  <c r="K173" i="3"/>
  <c r="G173" i="3"/>
  <c r="E173" i="3"/>
  <c r="L172" i="3"/>
  <c r="K172" i="3"/>
  <c r="G172" i="3"/>
  <c r="E172" i="3"/>
  <c r="L171" i="3"/>
  <c r="K171" i="3"/>
  <c r="G171" i="3"/>
  <c r="E171" i="3"/>
  <c r="L170" i="3"/>
  <c r="K170" i="3"/>
  <c r="G170" i="3"/>
  <c r="E170" i="3"/>
  <c r="L169" i="3"/>
  <c r="K169" i="3"/>
  <c r="G169" i="3"/>
  <c r="E169" i="3"/>
  <c r="L168" i="3"/>
  <c r="K168" i="3"/>
  <c r="G168" i="3"/>
  <c r="E168" i="3"/>
  <c r="L167" i="3"/>
  <c r="K167" i="3"/>
  <c r="G167" i="3"/>
  <c r="E167" i="3"/>
  <c r="L166" i="3"/>
  <c r="K166" i="3"/>
  <c r="G166" i="3"/>
  <c r="E166" i="3"/>
  <c r="L165" i="3"/>
  <c r="K165" i="3"/>
  <c r="G165" i="3"/>
  <c r="E165" i="3"/>
  <c r="L164" i="3"/>
  <c r="K164" i="3"/>
  <c r="G164" i="3"/>
  <c r="E164" i="3"/>
  <c r="L163" i="3"/>
  <c r="K163" i="3"/>
  <c r="G163" i="3"/>
  <c r="E163" i="3"/>
  <c r="L162" i="3"/>
  <c r="K162" i="3"/>
  <c r="G162" i="3"/>
  <c r="E162" i="3"/>
  <c r="L161" i="3"/>
  <c r="K161" i="3"/>
  <c r="G161" i="3"/>
  <c r="E161" i="3"/>
  <c r="L160" i="3"/>
  <c r="K160" i="3"/>
  <c r="G160" i="3"/>
  <c r="E160" i="3"/>
  <c r="L159" i="3"/>
  <c r="K159" i="3"/>
  <c r="G159" i="3"/>
  <c r="E159" i="3"/>
  <c r="L158" i="3"/>
  <c r="K158" i="3"/>
  <c r="G158" i="3"/>
  <c r="E158" i="3"/>
  <c r="L157" i="3"/>
  <c r="K157" i="3"/>
  <c r="G157" i="3"/>
  <c r="E157" i="3"/>
  <c r="L156" i="3"/>
  <c r="K156" i="3"/>
  <c r="G156" i="3"/>
  <c r="E156" i="3"/>
  <c r="L155" i="3"/>
  <c r="K155" i="3"/>
  <c r="G155" i="3"/>
  <c r="E155" i="3"/>
  <c r="L154" i="3"/>
  <c r="K154" i="3"/>
  <c r="G154" i="3"/>
  <c r="E154" i="3"/>
  <c r="L153" i="3"/>
  <c r="K153" i="3"/>
  <c r="G153" i="3"/>
  <c r="E153" i="3"/>
  <c r="L152" i="3"/>
  <c r="K152" i="3"/>
  <c r="G152" i="3"/>
  <c r="E152" i="3"/>
  <c r="L151" i="3"/>
  <c r="K151" i="3"/>
  <c r="G151" i="3"/>
  <c r="E151" i="3"/>
  <c r="L150" i="3"/>
  <c r="K150" i="3"/>
  <c r="G150" i="3"/>
  <c r="E150" i="3"/>
  <c r="L149" i="3"/>
  <c r="K149" i="3"/>
  <c r="G149" i="3"/>
  <c r="E149" i="3"/>
  <c r="L148" i="3"/>
  <c r="K148" i="3"/>
  <c r="G148" i="3"/>
  <c r="E148" i="3"/>
  <c r="L147" i="3"/>
  <c r="K147" i="3"/>
  <c r="G147" i="3"/>
  <c r="E147" i="3"/>
  <c r="L146" i="3"/>
  <c r="K146" i="3"/>
  <c r="G146" i="3"/>
  <c r="E146" i="3"/>
  <c r="L145" i="3"/>
  <c r="K145" i="3"/>
  <c r="G145" i="3"/>
  <c r="E145" i="3"/>
  <c r="L144" i="3"/>
  <c r="K144" i="3"/>
  <c r="G144" i="3"/>
  <c r="E144" i="3"/>
  <c r="L143" i="3"/>
  <c r="K143" i="3"/>
  <c r="G143" i="3"/>
  <c r="E143" i="3"/>
  <c r="L142" i="3"/>
  <c r="K142" i="3"/>
  <c r="G142" i="3"/>
  <c r="E142" i="3"/>
  <c r="L141" i="3"/>
  <c r="K141" i="3"/>
  <c r="G141" i="3"/>
  <c r="E141" i="3"/>
  <c r="L140" i="3"/>
  <c r="K140" i="3"/>
  <c r="G140" i="3"/>
  <c r="E140" i="3"/>
  <c r="L139" i="3"/>
  <c r="K139" i="3"/>
  <c r="G139" i="3"/>
  <c r="E139" i="3"/>
  <c r="L138" i="3"/>
  <c r="K138" i="3"/>
  <c r="G138" i="3"/>
  <c r="E138" i="3"/>
  <c r="L137" i="3"/>
  <c r="K137" i="3"/>
  <c r="G137" i="3"/>
  <c r="E137" i="3"/>
  <c r="L136" i="3"/>
  <c r="K136" i="3"/>
  <c r="G136" i="3"/>
  <c r="E136" i="3"/>
  <c r="L135" i="3"/>
  <c r="K135" i="3"/>
  <c r="G135" i="3"/>
  <c r="E135" i="3"/>
  <c r="L134" i="3"/>
  <c r="K134" i="3"/>
  <c r="G134" i="3"/>
  <c r="E134" i="3"/>
  <c r="L133" i="3"/>
  <c r="K133" i="3"/>
  <c r="G133" i="3"/>
  <c r="E133" i="3"/>
  <c r="L132" i="3"/>
  <c r="K132" i="3"/>
  <c r="G132" i="3"/>
  <c r="E132" i="3"/>
  <c r="L131" i="3"/>
  <c r="K131" i="3"/>
  <c r="G131" i="3"/>
  <c r="E131" i="3"/>
  <c r="L130" i="3"/>
  <c r="K130" i="3"/>
  <c r="G130" i="3"/>
  <c r="E130" i="3"/>
  <c r="L129" i="3"/>
  <c r="K129" i="3"/>
  <c r="G129" i="3"/>
  <c r="E129" i="3"/>
  <c r="L128" i="3"/>
  <c r="K128" i="3"/>
  <c r="G128" i="3"/>
  <c r="E128" i="3"/>
  <c r="L127" i="3"/>
  <c r="K127" i="3"/>
  <c r="G127" i="3"/>
  <c r="E127" i="3"/>
  <c r="L126" i="3"/>
  <c r="K126" i="3"/>
  <c r="G126" i="3"/>
  <c r="E126" i="3"/>
  <c r="L125" i="3"/>
  <c r="K125" i="3"/>
  <c r="G125" i="3"/>
  <c r="E125" i="3"/>
  <c r="L124" i="3"/>
  <c r="K124" i="3"/>
  <c r="G124" i="3"/>
  <c r="E124" i="3"/>
  <c r="L123" i="3"/>
  <c r="K123" i="3"/>
  <c r="G123" i="3"/>
  <c r="E123" i="3"/>
  <c r="L122" i="3"/>
  <c r="K122" i="3"/>
  <c r="G122" i="3"/>
  <c r="E122" i="3"/>
  <c r="L121" i="3"/>
  <c r="K121" i="3"/>
  <c r="G121" i="3"/>
  <c r="E121" i="3"/>
  <c r="L120" i="3"/>
  <c r="K120" i="3"/>
  <c r="G120" i="3"/>
  <c r="E120" i="3"/>
  <c r="L119" i="3"/>
  <c r="K119" i="3"/>
  <c r="G119" i="3"/>
  <c r="E119" i="3"/>
  <c r="L118" i="3"/>
  <c r="K118" i="3"/>
  <c r="G118" i="3"/>
  <c r="E118" i="3"/>
  <c r="L117" i="3"/>
  <c r="K117" i="3"/>
  <c r="G117" i="3"/>
  <c r="E117" i="3"/>
  <c r="L116" i="3"/>
  <c r="K116" i="3"/>
  <c r="G116" i="3"/>
  <c r="E116" i="3"/>
  <c r="L115" i="3"/>
  <c r="K115" i="3"/>
  <c r="G115" i="3"/>
  <c r="E115" i="3"/>
  <c r="L114" i="3"/>
  <c r="K114" i="3"/>
  <c r="G114" i="3"/>
  <c r="E114" i="3"/>
  <c r="L113" i="3"/>
  <c r="K113" i="3"/>
  <c r="G113" i="3"/>
  <c r="E113" i="3"/>
  <c r="L112" i="3"/>
  <c r="K112" i="3"/>
  <c r="G112" i="3"/>
  <c r="E112" i="3"/>
  <c r="L111" i="3"/>
  <c r="K111" i="3"/>
  <c r="G111" i="3"/>
  <c r="E111" i="3"/>
  <c r="L110" i="3"/>
  <c r="K110" i="3"/>
  <c r="G110" i="3"/>
  <c r="E110" i="3"/>
  <c r="L109" i="3"/>
  <c r="K109" i="3"/>
  <c r="G109" i="3"/>
  <c r="E109" i="3"/>
  <c r="L108" i="3"/>
  <c r="K108" i="3"/>
  <c r="G108" i="3"/>
  <c r="E108" i="3"/>
  <c r="L107" i="3"/>
  <c r="K107" i="3"/>
  <c r="G107" i="3"/>
  <c r="E107" i="3"/>
  <c r="L106" i="3"/>
  <c r="K106" i="3"/>
  <c r="G106" i="3"/>
  <c r="E106" i="3"/>
  <c r="L105" i="3"/>
  <c r="K105" i="3"/>
  <c r="G105" i="3"/>
  <c r="E105" i="3"/>
  <c r="L104" i="3"/>
  <c r="K104" i="3"/>
  <c r="G104" i="3"/>
  <c r="E104" i="3"/>
  <c r="L103" i="3"/>
  <c r="K103" i="3"/>
  <c r="G103" i="3"/>
  <c r="E103" i="3"/>
  <c r="L102" i="3"/>
  <c r="K102" i="3"/>
  <c r="G102" i="3"/>
  <c r="E102" i="3"/>
  <c r="L101" i="3"/>
  <c r="K101" i="3"/>
  <c r="G101" i="3"/>
  <c r="E101" i="3"/>
  <c r="L100" i="3"/>
  <c r="K100" i="3"/>
  <c r="G100" i="3"/>
  <c r="E100" i="3"/>
  <c r="L99" i="3"/>
  <c r="K99" i="3"/>
  <c r="G99" i="3"/>
  <c r="E99" i="3"/>
  <c r="L98" i="3"/>
  <c r="K98" i="3"/>
  <c r="G98" i="3"/>
  <c r="E98" i="3"/>
  <c r="L97" i="3"/>
  <c r="K97" i="3"/>
  <c r="G97" i="3"/>
  <c r="E97" i="3"/>
  <c r="L96" i="3"/>
  <c r="K96" i="3"/>
  <c r="G96" i="3"/>
  <c r="E96" i="3"/>
  <c r="L95" i="3"/>
  <c r="K95" i="3"/>
  <c r="G95" i="3"/>
  <c r="E95" i="3"/>
  <c r="L94" i="3"/>
  <c r="K94" i="3"/>
  <c r="G94" i="3"/>
  <c r="E94" i="3"/>
  <c r="L93" i="3"/>
  <c r="K93" i="3"/>
  <c r="G93" i="3"/>
  <c r="E93" i="3"/>
  <c r="L92" i="3"/>
  <c r="K92" i="3"/>
  <c r="G92" i="3"/>
  <c r="E92" i="3"/>
  <c r="L91" i="3"/>
  <c r="K91" i="3"/>
  <c r="G91" i="3"/>
  <c r="E91" i="3"/>
  <c r="L90" i="3"/>
  <c r="K90" i="3"/>
  <c r="G90" i="3"/>
  <c r="E90" i="3"/>
  <c r="L89" i="3"/>
  <c r="K89" i="3"/>
  <c r="G89" i="3"/>
  <c r="E89" i="3"/>
  <c r="L88" i="3"/>
  <c r="K88" i="3"/>
  <c r="G88" i="3"/>
  <c r="E88" i="3"/>
  <c r="L87" i="3"/>
  <c r="K87" i="3"/>
  <c r="G87" i="3"/>
  <c r="E87" i="3"/>
  <c r="L86" i="3"/>
  <c r="K86" i="3"/>
  <c r="G86" i="3"/>
  <c r="E86" i="3"/>
  <c r="L85" i="3"/>
  <c r="K85" i="3"/>
  <c r="G85" i="3"/>
  <c r="E85" i="3"/>
  <c r="L84" i="3"/>
  <c r="K84" i="3"/>
  <c r="G84" i="3"/>
  <c r="E84" i="3"/>
  <c r="L83" i="3"/>
  <c r="K83" i="3"/>
  <c r="G83" i="3"/>
  <c r="E83" i="3"/>
  <c r="L82" i="3"/>
  <c r="K82" i="3"/>
  <c r="G82" i="3"/>
  <c r="E82" i="3"/>
  <c r="L81" i="3"/>
  <c r="K81" i="3"/>
  <c r="G81" i="3"/>
  <c r="E81" i="3"/>
  <c r="L80" i="3"/>
  <c r="K80" i="3"/>
  <c r="G80" i="3"/>
  <c r="E80" i="3"/>
  <c r="L79" i="3"/>
  <c r="K79" i="3"/>
  <c r="G79" i="3"/>
  <c r="E79" i="3"/>
  <c r="L78" i="3"/>
  <c r="K78" i="3"/>
  <c r="G78" i="3"/>
  <c r="E78" i="3"/>
  <c r="L77" i="3"/>
  <c r="K77" i="3"/>
  <c r="G77" i="3"/>
  <c r="E77" i="3"/>
  <c r="L76" i="3"/>
  <c r="K76" i="3"/>
  <c r="G76" i="3"/>
  <c r="E76" i="3"/>
  <c r="L75" i="3"/>
  <c r="K75" i="3"/>
  <c r="G75" i="3"/>
  <c r="E75" i="3"/>
  <c r="L74" i="3"/>
  <c r="K74" i="3"/>
  <c r="G74" i="3"/>
  <c r="E74" i="3"/>
  <c r="L73" i="3"/>
  <c r="K73" i="3"/>
  <c r="G73" i="3"/>
  <c r="E73" i="3"/>
  <c r="L72" i="3"/>
  <c r="K72" i="3"/>
  <c r="G72" i="3"/>
  <c r="E72" i="3"/>
  <c r="L71" i="3"/>
  <c r="K71" i="3"/>
  <c r="G71" i="3"/>
  <c r="E71" i="3"/>
  <c r="L70" i="3"/>
  <c r="K70" i="3"/>
  <c r="G70" i="3"/>
  <c r="E70" i="3"/>
  <c r="L69" i="3"/>
  <c r="K69" i="3"/>
  <c r="G69" i="3"/>
  <c r="E69" i="3"/>
  <c r="L68" i="3"/>
  <c r="K68" i="3"/>
  <c r="G68" i="3"/>
  <c r="E68" i="3"/>
  <c r="L67" i="3"/>
  <c r="K67" i="3"/>
  <c r="G67" i="3"/>
  <c r="E67" i="3"/>
  <c r="L66" i="3"/>
  <c r="K66" i="3"/>
  <c r="G66" i="3"/>
  <c r="E66" i="3"/>
  <c r="L65" i="3"/>
  <c r="K65" i="3"/>
  <c r="G65" i="3"/>
  <c r="E65" i="3"/>
  <c r="L64" i="3"/>
  <c r="K64" i="3"/>
  <c r="G64" i="3"/>
  <c r="E64" i="3"/>
  <c r="L63" i="3"/>
  <c r="K63" i="3"/>
  <c r="G63" i="3"/>
  <c r="E63" i="3"/>
  <c r="L62" i="3"/>
  <c r="K62" i="3"/>
  <c r="G62" i="3"/>
  <c r="E62" i="3"/>
  <c r="L61" i="3"/>
  <c r="K61" i="3"/>
  <c r="G61" i="3"/>
  <c r="E61" i="3"/>
  <c r="L60" i="3"/>
  <c r="K60" i="3"/>
  <c r="G60" i="3"/>
  <c r="E60" i="3"/>
  <c r="L59" i="3"/>
  <c r="K59" i="3"/>
  <c r="G59" i="3"/>
  <c r="E59" i="3"/>
  <c r="L58" i="3"/>
  <c r="K58" i="3"/>
  <c r="G58" i="3"/>
  <c r="E58" i="3"/>
  <c r="L57" i="3"/>
  <c r="K57" i="3"/>
  <c r="G57" i="3"/>
  <c r="E57" i="3"/>
  <c r="L56" i="3"/>
  <c r="K56" i="3"/>
  <c r="G56" i="3"/>
  <c r="E56" i="3"/>
  <c r="L55" i="3"/>
  <c r="K55" i="3"/>
  <c r="G55" i="3"/>
  <c r="E55" i="3"/>
  <c r="L54" i="3"/>
  <c r="K54" i="3"/>
  <c r="G54" i="3"/>
  <c r="E54" i="3"/>
  <c r="L53" i="3"/>
  <c r="K53" i="3"/>
  <c r="G53" i="3"/>
  <c r="E53" i="3"/>
  <c r="L52" i="3"/>
  <c r="K52" i="3"/>
  <c r="G52" i="3"/>
  <c r="E52" i="3"/>
  <c r="L51" i="3"/>
  <c r="K51" i="3"/>
  <c r="G51" i="3"/>
  <c r="E51" i="3"/>
  <c r="L50" i="3"/>
  <c r="K50" i="3"/>
  <c r="G50" i="3"/>
  <c r="E50" i="3"/>
  <c r="L49" i="3"/>
  <c r="K49" i="3"/>
  <c r="G49" i="3"/>
  <c r="E49" i="3"/>
  <c r="L48" i="3"/>
  <c r="K48" i="3"/>
  <c r="G48" i="3"/>
  <c r="E48" i="3"/>
  <c r="L47" i="3"/>
  <c r="K47" i="3"/>
  <c r="G47" i="3"/>
  <c r="E47" i="3"/>
  <c r="L46" i="3"/>
  <c r="K46" i="3"/>
  <c r="G46" i="3"/>
  <c r="E46" i="3"/>
  <c r="L45" i="3"/>
  <c r="K45" i="3"/>
  <c r="G45" i="3"/>
  <c r="E45" i="3"/>
  <c r="L44" i="3"/>
  <c r="K44" i="3"/>
  <c r="G44" i="3"/>
  <c r="E44" i="3"/>
  <c r="L43" i="3"/>
  <c r="K43" i="3"/>
  <c r="G43" i="3"/>
  <c r="E43" i="3"/>
  <c r="L42" i="3"/>
  <c r="K42" i="3"/>
  <c r="G42" i="3"/>
  <c r="E42" i="3"/>
  <c r="L41" i="3"/>
  <c r="K41" i="3"/>
  <c r="G41" i="3"/>
  <c r="E41" i="3"/>
  <c r="L40" i="3"/>
  <c r="K40" i="3"/>
  <c r="G40" i="3"/>
  <c r="E40" i="3"/>
  <c r="L39" i="3"/>
  <c r="K39" i="3"/>
  <c r="G39" i="3"/>
  <c r="E39" i="3"/>
  <c r="L38" i="3"/>
  <c r="K38" i="3"/>
  <c r="G38" i="3"/>
  <c r="E38" i="3"/>
  <c r="L37" i="3"/>
  <c r="K37" i="3"/>
  <c r="G37" i="3"/>
  <c r="E37" i="3"/>
  <c r="L36" i="3"/>
  <c r="K36" i="3"/>
  <c r="G36" i="3"/>
  <c r="E36" i="3"/>
  <c r="L35" i="3"/>
  <c r="K35" i="3"/>
  <c r="G35" i="3"/>
  <c r="E35" i="3"/>
  <c r="L34" i="3"/>
  <c r="K34" i="3"/>
  <c r="G34" i="3"/>
  <c r="E34" i="3"/>
  <c r="L33" i="3"/>
  <c r="K33" i="3"/>
  <c r="G33" i="3"/>
  <c r="E33" i="3"/>
  <c r="L32" i="3"/>
  <c r="K32" i="3"/>
  <c r="G32" i="3"/>
  <c r="E32" i="3"/>
  <c r="L31" i="3"/>
  <c r="K31" i="3"/>
  <c r="G31" i="3"/>
  <c r="E31" i="3"/>
  <c r="L30" i="3"/>
  <c r="K30" i="3"/>
  <c r="G30" i="3"/>
  <c r="E30" i="3"/>
  <c r="L29" i="3"/>
  <c r="K29" i="3"/>
  <c r="G29" i="3"/>
  <c r="E29" i="3"/>
  <c r="L28" i="3"/>
  <c r="K28" i="3"/>
  <c r="G28" i="3"/>
  <c r="E28" i="3"/>
  <c r="L27" i="3"/>
  <c r="K27" i="3"/>
  <c r="G27" i="3"/>
  <c r="E27" i="3"/>
  <c r="L26" i="3"/>
  <c r="K26" i="3"/>
  <c r="G26" i="3"/>
  <c r="E26" i="3"/>
  <c r="L25" i="3"/>
  <c r="K25" i="3"/>
  <c r="G25" i="3"/>
  <c r="E25" i="3"/>
  <c r="L24" i="3"/>
  <c r="K24" i="3"/>
  <c r="G24" i="3"/>
  <c r="E24" i="3"/>
  <c r="L23" i="3"/>
  <c r="K23" i="3"/>
  <c r="G23" i="3"/>
  <c r="E23" i="3"/>
  <c r="L22" i="3"/>
  <c r="K22" i="3"/>
  <c r="G22" i="3"/>
  <c r="E22" i="3"/>
  <c r="L21" i="3"/>
  <c r="K21" i="3"/>
  <c r="G21" i="3"/>
  <c r="E21" i="3"/>
  <c r="L20" i="3"/>
  <c r="K20" i="3"/>
  <c r="G20" i="3"/>
  <c r="E20" i="3"/>
  <c r="L19" i="3"/>
  <c r="K19" i="3"/>
  <c r="G19" i="3"/>
  <c r="E19" i="3"/>
  <c r="L18" i="3"/>
  <c r="K18" i="3"/>
  <c r="G18" i="3"/>
  <c r="E18" i="3"/>
  <c r="L17" i="3"/>
  <c r="K17" i="3"/>
  <c r="G17" i="3"/>
  <c r="E17" i="3"/>
  <c r="L16" i="3"/>
  <c r="K16" i="3"/>
  <c r="G16" i="3"/>
  <c r="E16" i="3"/>
  <c r="L15" i="3"/>
  <c r="K15" i="3"/>
  <c r="G15" i="3"/>
  <c r="E15" i="3"/>
  <c r="L14" i="3"/>
  <c r="K14" i="3"/>
  <c r="G14" i="3"/>
  <c r="E14" i="3"/>
  <c r="L13" i="3"/>
  <c r="K13" i="3"/>
  <c r="G13" i="3"/>
  <c r="E13" i="3"/>
  <c r="L12" i="3"/>
  <c r="K12" i="3"/>
  <c r="G12" i="3"/>
  <c r="E12" i="3"/>
  <c r="AT29" i="3" l="1"/>
  <c r="AL4" i="3"/>
  <c r="AD4" i="3"/>
  <c r="I186" i="3"/>
  <c r="H186" i="3" s="1"/>
  <c r="I152" i="3"/>
  <c r="H152" i="3" s="1"/>
  <c r="F152" i="3" s="1"/>
  <c r="D152" i="3" s="1"/>
  <c r="AB86" i="3"/>
  <c r="AF86" i="3" s="1"/>
  <c r="I326" i="3"/>
  <c r="H326" i="3" s="1"/>
  <c r="F326" i="3" s="1"/>
  <c r="D326" i="3" s="1"/>
  <c r="I354" i="3"/>
  <c r="H354" i="3" s="1"/>
  <c r="F354" i="3" s="1"/>
  <c r="D354" i="3" s="1"/>
  <c r="I358" i="3"/>
  <c r="H358" i="3" s="1"/>
  <c r="I590" i="3"/>
  <c r="H590" i="3" s="1"/>
  <c r="I592" i="3"/>
  <c r="H592" i="3" s="1"/>
  <c r="F592" i="3" s="1"/>
  <c r="D592" i="3" s="1"/>
  <c r="AB84" i="3"/>
  <c r="AF84" i="3" s="1"/>
  <c r="AB37" i="3"/>
  <c r="AF37" i="3" s="1"/>
  <c r="AB40" i="3"/>
  <c r="AF40" i="3" s="1"/>
  <c r="AB41" i="3"/>
  <c r="AF41" i="3" s="1"/>
  <c r="AB42" i="3"/>
  <c r="AF42" i="3" s="1"/>
  <c r="AB46" i="3"/>
  <c r="AF46" i="3" s="1"/>
  <c r="AB29" i="3"/>
  <c r="AF29" i="3" s="1"/>
  <c r="AB33" i="3"/>
  <c r="AF33" i="3" s="1"/>
  <c r="AB35" i="3"/>
  <c r="AF35" i="3" s="1"/>
  <c r="AB36" i="3"/>
  <c r="AF36" i="3" s="1"/>
  <c r="AB22" i="3"/>
  <c r="AF22" i="3" s="1"/>
  <c r="AB38" i="3"/>
  <c r="AF38" i="3" s="1"/>
  <c r="AB44" i="3"/>
  <c r="AF44" i="3" s="1"/>
  <c r="AB47" i="3"/>
  <c r="AF47" i="3" s="1"/>
  <c r="AK4" i="3"/>
  <c r="AM4" i="3" s="1"/>
  <c r="I342" i="3"/>
  <c r="H342" i="3" s="1"/>
  <c r="F342" i="3" s="1"/>
  <c r="D342" i="3" s="1"/>
  <c r="I346" i="3"/>
  <c r="H346" i="3" s="1"/>
  <c r="F346" i="3" s="1"/>
  <c r="D346" i="3" s="1"/>
  <c r="I350" i="3"/>
  <c r="H350" i="3" s="1"/>
  <c r="I551" i="3"/>
  <c r="H551" i="3" s="1"/>
  <c r="F551" i="3" s="1"/>
  <c r="D551" i="3" s="1"/>
  <c r="I145" i="3"/>
  <c r="H145" i="3" s="1"/>
  <c r="F145" i="3" s="1"/>
  <c r="D145" i="3" s="1"/>
  <c r="I362" i="3"/>
  <c r="H362" i="3" s="1"/>
  <c r="F362" i="3" s="1"/>
  <c r="D362" i="3" s="1"/>
  <c r="I497" i="3"/>
  <c r="H497" i="3" s="1"/>
  <c r="F497" i="3" s="1"/>
  <c r="D497" i="3" s="1"/>
  <c r="I501" i="3"/>
  <c r="H501" i="3" s="1"/>
  <c r="F501" i="3" s="1"/>
  <c r="D501" i="3" s="1"/>
  <c r="I533" i="3"/>
  <c r="H533" i="3" s="1"/>
  <c r="F533" i="3" s="1"/>
  <c r="D533" i="3" s="1"/>
  <c r="I545" i="3"/>
  <c r="H545" i="3" s="1"/>
  <c r="F545" i="3" s="1"/>
  <c r="D545" i="3" s="1"/>
  <c r="I546" i="3"/>
  <c r="H546" i="3" s="1"/>
  <c r="I548" i="3"/>
  <c r="H548" i="3" s="1"/>
  <c r="F548" i="3" s="1"/>
  <c r="D548" i="3" s="1"/>
  <c r="I549" i="3"/>
  <c r="H549" i="3" s="1"/>
  <c r="F549" i="3" s="1"/>
  <c r="D549" i="3" s="1"/>
  <c r="I587" i="3"/>
  <c r="H587" i="3" s="1"/>
  <c r="F587" i="3" s="1"/>
  <c r="D587" i="3" s="1"/>
  <c r="I579" i="3"/>
  <c r="H579" i="3" s="1"/>
  <c r="F579" i="3" s="1"/>
  <c r="D579" i="3" s="1"/>
  <c r="I14" i="3"/>
  <c r="H14" i="3" s="1"/>
  <c r="F14" i="3" s="1"/>
  <c r="D14" i="3" s="1"/>
  <c r="I330" i="3"/>
  <c r="H330" i="3" s="1"/>
  <c r="F330" i="3" s="1"/>
  <c r="D330" i="3" s="1"/>
  <c r="I334" i="3"/>
  <c r="H334" i="3" s="1"/>
  <c r="F334" i="3" s="1"/>
  <c r="D334" i="3" s="1"/>
  <c r="I338" i="3"/>
  <c r="H338" i="3" s="1"/>
  <c r="F338" i="3" s="1"/>
  <c r="D338" i="3" s="1"/>
  <c r="I594" i="3"/>
  <c r="H594" i="3" s="1"/>
  <c r="F594" i="3" s="1"/>
  <c r="D594" i="3" s="1"/>
  <c r="I95" i="3"/>
  <c r="H95" i="3" s="1"/>
  <c r="F95" i="3" s="1"/>
  <c r="D95" i="3" s="1"/>
  <c r="I99" i="3"/>
  <c r="H99" i="3" s="1"/>
  <c r="F99" i="3" s="1"/>
  <c r="D99" i="3" s="1"/>
  <c r="I103" i="3"/>
  <c r="H103" i="3" s="1"/>
  <c r="F103" i="3" s="1"/>
  <c r="D103" i="3" s="1"/>
  <c r="I539" i="3"/>
  <c r="H539" i="3" s="1"/>
  <c r="I543" i="3"/>
  <c r="H543" i="3" s="1"/>
  <c r="F543" i="3" s="1"/>
  <c r="D543" i="3" s="1"/>
  <c r="I91" i="3"/>
  <c r="H91" i="3" s="1"/>
  <c r="F91" i="3" s="1"/>
  <c r="D91" i="3" s="1"/>
  <c r="I75" i="3"/>
  <c r="H75" i="3" s="1"/>
  <c r="I107" i="3"/>
  <c r="H107" i="3" s="1"/>
  <c r="I123" i="3"/>
  <c r="H123" i="3" s="1"/>
  <c r="F123" i="3" s="1"/>
  <c r="D123" i="3" s="1"/>
  <c r="I140" i="3"/>
  <c r="H140" i="3" s="1"/>
  <c r="F140" i="3" s="1"/>
  <c r="D140" i="3" s="1"/>
  <c r="I143" i="3"/>
  <c r="H143" i="3" s="1"/>
  <c r="F143" i="3" s="1"/>
  <c r="D143" i="3" s="1"/>
  <c r="I48" i="3"/>
  <c r="H48" i="3" s="1"/>
  <c r="F48" i="3" s="1"/>
  <c r="D48" i="3" s="1"/>
  <c r="I52" i="3"/>
  <c r="H52" i="3" s="1"/>
  <c r="F52" i="3" s="1"/>
  <c r="D52" i="3" s="1"/>
  <c r="I56" i="3"/>
  <c r="H56" i="3" s="1"/>
  <c r="I60" i="3"/>
  <c r="H60" i="3" s="1"/>
  <c r="F60" i="3" s="1"/>
  <c r="D60" i="3" s="1"/>
  <c r="I64" i="3"/>
  <c r="H64" i="3" s="1"/>
  <c r="F64" i="3" s="1"/>
  <c r="D64" i="3" s="1"/>
  <c r="I68" i="3"/>
  <c r="H68" i="3" s="1"/>
  <c r="F68" i="3" s="1"/>
  <c r="D68" i="3" s="1"/>
  <c r="I72" i="3"/>
  <c r="H72" i="3" s="1"/>
  <c r="I147" i="3"/>
  <c r="H147" i="3" s="1"/>
  <c r="F147" i="3" s="1"/>
  <c r="D147" i="3" s="1"/>
  <c r="I79" i="3"/>
  <c r="H79" i="3" s="1"/>
  <c r="F79" i="3" s="1"/>
  <c r="D79" i="3" s="1"/>
  <c r="I83" i="3"/>
  <c r="H83" i="3" s="1"/>
  <c r="F83" i="3" s="1"/>
  <c r="D83" i="3" s="1"/>
  <c r="I87" i="3"/>
  <c r="H87" i="3" s="1"/>
  <c r="AB32" i="3"/>
  <c r="AF32" i="3" s="1"/>
  <c r="AB27" i="3"/>
  <c r="AF27" i="3" s="1"/>
  <c r="AB30" i="3"/>
  <c r="AF30" i="3" s="1"/>
  <c r="AB31" i="3"/>
  <c r="AF31" i="3" s="1"/>
  <c r="AB83" i="3"/>
  <c r="AF83" i="3" s="1"/>
  <c r="AB34" i="3"/>
  <c r="AF34" i="3" s="1"/>
  <c r="AB39" i="3"/>
  <c r="AF39" i="3" s="1"/>
  <c r="AB87" i="3"/>
  <c r="AF87" i="3" s="1"/>
  <c r="AB43" i="3"/>
  <c r="AF43" i="3" s="1"/>
  <c r="AB21" i="3"/>
  <c r="AF21" i="3" s="1"/>
  <c r="AB28" i="3"/>
  <c r="AF28" i="3" s="1"/>
  <c r="AJ4" i="3"/>
  <c r="F107" i="3"/>
  <c r="D107" i="3" s="1"/>
  <c r="F75" i="3"/>
  <c r="D75" i="3" s="1"/>
  <c r="F186" i="3"/>
  <c r="D186" i="3" s="1"/>
  <c r="F350" i="3"/>
  <c r="D350" i="3" s="1"/>
  <c r="F358" i="3"/>
  <c r="D358" i="3" s="1"/>
  <c r="F590" i="3"/>
  <c r="D590" i="3" s="1"/>
  <c r="I137" i="3"/>
  <c r="H137" i="3" s="1"/>
  <c r="F137" i="3" s="1"/>
  <c r="D137" i="3" s="1"/>
  <c r="I409" i="3"/>
  <c r="H409" i="3" s="1"/>
  <c r="F409" i="3" s="1"/>
  <c r="D409" i="3" s="1"/>
  <c r="I413" i="3"/>
  <c r="H413" i="3" s="1"/>
  <c r="F413" i="3" s="1"/>
  <c r="D413" i="3" s="1"/>
  <c r="I417" i="3"/>
  <c r="H417" i="3" s="1"/>
  <c r="F417" i="3" s="1"/>
  <c r="D417" i="3" s="1"/>
  <c r="I421" i="3"/>
  <c r="H421" i="3" s="1"/>
  <c r="F421" i="3" s="1"/>
  <c r="D421" i="3" s="1"/>
  <c r="I425" i="3"/>
  <c r="H425" i="3" s="1"/>
  <c r="F425" i="3" s="1"/>
  <c r="D425" i="3" s="1"/>
  <c r="I429" i="3"/>
  <c r="H429" i="3" s="1"/>
  <c r="F429" i="3" s="1"/>
  <c r="D429" i="3" s="1"/>
  <c r="I126" i="3"/>
  <c r="H126" i="3" s="1"/>
  <c r="F126" i="3" s="1"/>
  <c r="D126" i="3" s="1"/>
  <c r="I150" i="3"/>
  <c r="H150" i="3" s="1"/>
  <c r="F150" i="3" s="1"/>
  <c r="D150" i="3" s="1"/>
  <c r="I461" i="3"/>
  <c r="H461" i="3" s="1"/>
  <c r="F461" i="3" s="1"/>
  <c r="D461" i="3" s="1"/>
  <c r="I465" i="3"/>
  <c r="H465" i="3" s="1"/>
  <c r="F465" i="3" s="1"/>
  <c r="D465" i="3" s="1"/>
  <c r="I518" i="3"/>
  <c r="H518" i="3" s="1"/>
  <c r="F518" i="3" s="1"/>
  <c r="D518" i="3" s="1"/>
  <c r="I522" i="3"/>
  <c r="H522" i="3" s="1"/>
  <c r="F522" i="3" s="1"/>
  <c r="D522" i="3" s="1"/>
  <c r="I571" i="3"/>
  <c r="H571" i="3" s="1"/>
  <c r="F571" i="3" s="1"/>
  <c r="D571" i="3" s="1"/>
  <c r="I575" i="3"/>
  <c r="H575" i="3" s="1"/>
  <c r="F575" i="3" s="1"/>
  <c r="D575" i="3" s="1"/>
  <c r="I13" i="3"/>
  <c r="H13" i="3" s="1"/>
  <c r="F13" i="3" s="1"/>
  <c r="D13" i="3" s="1"/>
  <c r="I25" i="3"/>
  <c r="H25" i="3" s="1"/>
  <c r="F25" i="3" s="1"/>
  <c r="D25" i="3" s="1"/>
  <c r="I41" i="3"/>
  <c r="H41" i="3" s="1"/>
  <c r="F41" i="3" s="1"/>
  <c r="D41" i="3" s="1"/>
  <c r="I45" i="3"/>
  <c r="H45" i="3" s="1"/>
  <c r="F45" i="3" s="1"/>
  <c r="D45" i="3" s="1"/>
  <c r="I49" i="3"/>
  <c r="H49" i="3" s="1"/>
  <c r="F49" i="3" s="1"/>
  <c r="D49" i="3" s="1"/>
  <c r="I53" i="3"/>
  <c r="H53" i="3" s="1"/>
  <c r="F53" i="3" s="1"/>
  <c r="D53" i="3" s="1"/>
  <c r="I57" i="3"/>
  <c r="H57" i="3" s="1"/>
  <c r="F57" i="3" s="1"/>
  <c r="D57" i="3" s="1"/>
  <c r="I61" i="3"/>
  <c r="H61" i="3" s="1"/>
  <c r="F61" i="3" s="1"/>
  <c r="D61" i="3" s="1"/>
  <c r="I65" i="3"/>
  <c r="H65" i="3" s="1"/>
  <c r="F65" i="3" s="1"/>
  <c r="D65" i="3" s="1"/>
  <c r="I69" i="3"/>
  <c r="H69" i="3" s="1"/>
  <c r="F69" i="3" s="1"/>
  <c r="D69" i="3" s="1"/>
  <c r="I73" i="3"/>
  <c r="H73" i="3" s="1"/>
  <c r="F73" i="3" s="1"/>
  <c r="D73" i="3" s="1"/>
  <c r="I76" i="3"/>
  <c r="H76" i="3" s="1"/>
  <c r="F76" i="3" s="1"/>
  <c r="D76" i="3" s="1"/>
  <c r="I80" i="3"/>
  <c r="H80" i="3" s="1"/>
  <c r="F80" i="3" s="1"/>
  <c r="D80" i="3" s="1"/>
  <c r="I84" i="3"/>
  <c r="H84" i="3" s="1"/>
  <c r="F84" i="3" s="1"/>
  <c r="D84" i="3" s="1"/>
  <c r="I88" i="3"/>
  <c r="H88" i="3" s="1"/>
  <c r="F88" i="3" s="1"/>
  <c r="D88" i="3" s="1"/>
  <c r="I156" i="3"/>
  <c r="H156" i="3" s="1"/>
  <c r="F156" i="3" s="1"/>
  <c r="D156" i="3" s="1"/>
  <c r="I376" i="3"/>
  <c r="H376" i="3" s="1"/>
  <c r="F376" i="3" s="1"/>
  <c r="D376" i="3" s="1"/>
  <c r="I380" i="3"/>
  <c r="H380" i="3" s="1"/>
  <c r="F380" i="3" s="1"/>
  <c r="D380" i="3" s="1"/>
  <c r="I384" i="3"/>
  <c r="H384" i="3" s="1"/>
  <c r="F384" i="3" s="1"/>
  <c r="D384" i="3" s="1"/>
  <c r="I388" i="3"/>
  <c r="H388" i="3" s="1"/>
  <c r="F388" i="3" s="1"/>
  <c r="D388" i="3" s="1"/>
  <c r="I392" i="3"/>
  <c r="H392" i="3" s="1"/>
  <c r="F392" i="3" s="1"/>
  <c r="D392" i="3" s="1"/>
  <c r="I396" i="3"/>
  <c r="H396" i="3" s="1"/>
  <c r="F396" i="3" s="1"/>
  <c r="D396" i="3" s="1"/>
  <c r="I400" i="3"/>
  <c r="H400" i="3" s="1"/>
  <c r="F400" i="3" s="1"/>
  <c r="D400" i="3" s="1"/>
  <c r="I404" i="3"/>
  <c r="H404" i="3" s="1"/>
  <c r="F404" i="3" s="1"/>
  <c r="D404" i="3" s="1"/>
  <c r="I496" i="3"/>
  <c r="H496" i="3" s="1"/>
  <c r="F496" i="3" s="1"/>
  <c r="D496" i="3" s="1"/>
  <c r="I500" i="3"/>
  <c r="H500" i="3" s="1"/>
  <c r="F500" i="3" s="1"/>
  <c r="D500" i="3" s="1"/>
  <c r="I508" i="3"/>
  <c r="H508" i="3" s="1"/>
  <c r="I512" i="3"/>
  <c r="H512" i="3" s="1"/>
  <c r="F512" i="3" s="1"/>
  <c r="D512" i="3" s="1"/>
  <c r="I530" i="3"/>
  <c r="H530" i="3" s="1"/>
  <c r="F530" i="3" s="1"/>
  <c r="D530" i="3" s="1"/>
  <c r="I532" i="3"/>
  <c r="H532" i="3" s="1"/>
  <c r="F532" i="3" s="1"/>
  <c r="D532" i="3" s="1"/>
  <c r="I540" i="3"/>
  <c r="H540" i="3" s="1"/>
  <c r="F540" i="3" s="1"/>
  <c r="D540" i="3" s="1"/>
  <c r="I544" i="3"/>
  <c r="H544" i="3" s="1"/>
  <c r="F544" i="3" s="1"/>
  <c r="D544" i="3" s="1"/>
  <c r="I547" i="3"/>
  <c r="H547" i="3" s="1"/>
  <c r="F547" i="3" s="1"/>
  <c r="D547" i="3" s="1"/>
  <c r="I550" i="3"/>
  <c r="H550" i="3" s="1"/>
  <c r="F550" i="3" s="1"/>
  <c r="D550" i="3" s="1"/>
  <c r="I553" i="3"/>
  <c r="H553" i="3" s="1"/>
  <c r="F553" i="3" s="1"/>
  <c r="D553" i="3" s="1"/>
  <c r="I567" i="3"/>
  <c r="H567" i="3" s="1"/>
  <c r="F567" i="3" s="1"/>
  <c r="D567" i="3" s="1"/>
  <c r="I588" i="3"/>
  <c r="H588" i="3" s="1"/>
  <c r="F588" i="3" s="1"/>
  <c r="D588" i="3" s="1"/>
  <c r="I591" i="3"/>
  <c r="H591" i="3" s="1"/>
  <c r="F591" i="3" s="1"/>
  <c r="D591" i="3" s="1"/>
  <c r="I33" i="3"/>
  <c r="H33" i="3" s="1"/>
  <c r="F33" i="3" s="1"/>
  <c r="D33" i="3" s="1"/>
  <c r="I37" i="3"/>
  <c r="H37" i="3" s="1"/>
  <c r="F37" i="3" s="1"/>
  <c r="D37" i="3" s="1"/>
  <c r="I109" i="3"/>
  <c r="H109" i="3" s="1"/>
  <c r="F109" i="3" s="1"/>
  <c r="D109" i="3" s="1"/>
  <c r="I113" i="3"/>
  <c r="H113" i="3" s="1"/>
  <c r="F113" i="3" s="1"/>
  <c r="D113" i="3" s="1"/>
  <c r="I117" i="3"/>
  <c r="H117" i="3" s="1"/>
  <c r="F117" i="3" s="1"/>
  <c r="D117" i="3" s="1"/>
  <c r="I121" i="3"/>
  <c r="H121" i="3" s="1"/>
  <c r="F121" i="3" s="1"/>
  <c r="D121" i="3" s="1"/>
  <c r="I124" i="3"/>
  <c r="H124" i="3" s="1"/>
  <c r="F124" i="3" s="1"/>
  <c r="D124" i="3" s="1"/>
  <c r="I127" i="3"/>
  <c r="H127" i="3" s="1"/>
  <c r="F127" i="3" s="1"/>
  <c r="D127" i="3" s="1"/>
  <c r="I131" i="3"/>
  <c r="H131" i="3" s="1"/>
  <c r="F131" i="3" s="1"/>
  <c r="D131" i="3" s="1"/>
  <c r="I135" i="3"/>
  <c r="H135" i="3" s="1"/>
  <c r="F135" i="3" s="1"/>
  <c r="D135" i="3" s="1"/>
  <c r="I138" i="3"/>
  <c r="H138" i="3" s="1"/>
  <c r="F138" i="3" s="1"/>
  <c r="D138" i="3" s="1"/>
  <c r="I141" i="3"/>
  <c r="H141" i="3" s="1"/>
  <c r="F141" i="3" s="1"/>
  <c r="D141" i="3" s="1"/>
  <c r="I144" i="3"/>
  <c r="H144" i="3" s="1"/>
  <c r="F144" i="3" s="1"/>
  <c r="D144" i="3" s="1"/>
  <c r="I153" i="3"/>
  <c r="H153" i="3" s="1"/>
  <c r="F153" i="3" s="1"/>
  <c r="D153" i="3" s="1"/>
  <c r="I157" i="3"/>
  <c r="H157" i="3" s="1"/>
  <c r="F157" i="3" s="1"/>
  <c r="D157" i="3" s="1"/>
  <c r="I515" i="3"/>
  <c r="H515" i="3" s="1"/>
  <c r="F515" i="3" s="1"/>
  <c r="D515" i="3" s="1"/>
  <c r="I519" i="3"/>
  <c r="H519" i="3" s="1"/>
  <c r="F519" i="3" s="1"/>
  <c r="D519" i="3" s="1"/>
  <c r="I574" i="3"/>
  <c r="H574" i="3" s="1"/>
  <c r="F574" i="3" s="1"/>
  <c r="D574" i="3" s="1"/>
  <c r="I578" i="3"/>
  <c r="H578" i="3" s="1"/>
  <c r="F578" i="3" s="1"/>
  <c r="D578" i="3" s="1"/>
  <c r="I582" i="3"/>
  <c r="H582" i="3" s="1"/>
  <c r="F582" i="3" s="1"/>
  <c r="D582" i="3" s="1"/>
  <c r="I586" i="3"/>
  <c r="H586" i="3" s="1"/>
  <c r="F586" i="3" s="1"/>
  <c r="D586" i="3" s="1"/>
  <c r="I589" i="3"/>
  <c r="H589" i="3" s="1"/>
  <c r="F589" i="3" s="1"/>
  <c r="D589" i="3" s="1"/>
  <c r="I17" i="3"/>
  <c r="H17" i="3" s="1"/>
  <c r="F17" i="3" s="1"/>
  <c r="D17" i="3" s="1"/>
  <c r="I29" i="3"/>
  <c r="H29" i="3" s="1"/>
  <c r="F29" i="3" s="1"/>
  <c r="D29" i="3" s="1"/>
  <c r="I21" i="3"/>
  <c r="H21" i="3" s="1"/>
  <c r="F21" i="3" s="1"/>
  <c r="D21" i="3" s="1"/>
  <c r="I94" i="3"/>
  <c r="H94" i="3" s="1"/>
  <c r="F94" i="3" s="1"/>
  <c r="D94" i="3" s="1"/>
  <c r="I98" i="3"/>
  <c r="H98" i="3" s="1"/>
  <c r="F98" i="3" s="1"/>
  <c r="D98" i="3" s="1"/>
  <c r="I102" i="3"/>
  <c r="H102" i="3" s="1"/>
  <c r="F102" i="3" s="1"/>
  <c r="D102" i="3" s="1"/>
  <c r="I106" i="3"/>
  <c r="H106" i="3" s="1"/>
  <c r="F106" i="3" s="1"/>
  <c r="D106" i="3" s="1"/>
  <c r="I110" i="3"/>
  <c r="H110" i="3" s="1"/>
  <c r="F110" i="3" s="1"/>
  <c r="D110" i="3" s="1"/>
  <c r="I114" i="3"/>
  <c r="H114" i="3" s="1"/>
  <c r="F114" i="3" s="1"/>
  <c r="D114" i="3" s="1"/>
  <c r="I118" i="3"/>
  <c r="H118" i="3" s="1"/>
  <c r="F118" i="3" s="1"/>
  <c r="D118" i="3" s="1"/>
  <c r="I122" i="3"/>
  <c r="H122" i="3" s="1"/>
  <c r="F122" i="3" s="1"/>
  <c r="D122" i="3" s="1"/>
  <c r="I125" i="3"/>
  <c r="H125" i="3" s="1"/>
  <c r="F125" i="3" s="1"/>
  <c r="D125" i="3" s="1"/>
  <c r="I128" i="3"/>
  <c r="H128" i="3" s="1"/>
  <c r="F128" i="3" s="1"/>
  <c r="D128" i="3" s="1"/>
  <c r="I132" i="3"/>
  <c r="H132" i="3" s="1"/>
  <c r="F132" i="3" s="1"/>
  <c r="D132" i="3" s="1"/>
  <c r="I136" i="3"/>
  <c r="H136" i="3" s="1"/>
  <c r="F136" i="3" s="1"/>
  <c r="D136" i="3" s="1"/>
  <c r="I139" i="3"/>
  <c r="H139" i="3" s="1"/>
  <c r="F139" i="3" s="1"/>
  <c r="D139" i="3" s="1"/>
  <c r="I142" i="3"/>
  <c r="H142" i="3" s="1"/>
  <c r="F142" i="3" s="1"/>
  <c r="D142" i="3" s="1"/>
  <c r="I504" i="3"/>
  <c r="H504" i="3" s="1"/>
  <c r="F504" i="3" s="1"/>
  <c r="D504" i="3" s="1"/>
  <c r="I526" i="3"/>
  <c r="H526" i="3" s="1"/>
  <c r="F526" i="3" s="1"/>
  <c r="D526" i="3" s="1"/>
  <c r="I536" i="3"/>
  <c r="H536" i="3" s="1"/>
  <c r="F536" i="3" s="1"/>
  <c r="D536" i="3" s="1"/>
  <c r="I557" i="3"/>
  <c r="H557" i="3" s="1"/>
  <c r="F557" i="3" s="1"/>
  <c r="D557" i="3" s="1"/>
  <c r="I559" i="3"/>
  <c r="H559" i="3" s="1"/>
  <c r="F559" i="3" s="1"/>
  <c r="D559" i="3" s="1"/>
  <c r="I563" i="3"/>
  <c r="H563" i="3" s="1"/>
  <c r="F563" i="3" s="1"/>
  <c r="D563" i="3" s="1"/>
  <c r="I434" i="3"/>
  <c r="H434" i="3" s="1"/>
  <c r="F434" i="3" s="1"/>
  <c r="D434" i="3" s="1"/>
  <c r="I438" i="3"/>
  <c r="H438" i="3" s="1"/>
  <c r="F438" i="3" s="1"/>
  <c r="D438" i="3" s="1"/>
  <c r="I442" i="3"/>
  <c r="H442" i="3" s="1"/>
  <c r="F442" i="3" s="1"/>
  <c r="D442" i="3" s="1"/>
  <c r="I466" i="3"/>
  <c r="H466" i="3" s="1"/>
  <c r="F466" i="3" s="1"/>
  <c r="D466" i="3" s="1"/>
  <c r="I15" i="3"/>
  <c r="H15" i="3" s="1"/>
  <c r="F15" i="3" s="1"/>
  <c r="D15" i="3" s="1"/>
  <c r="I19" i="3"/>
  <c r="H19" i="3" s="1"/>
  <c r="F19" i="3" s="1"/>
  <c r="D19" i="3" s="1"/>
  <c r="I46" i="3"/>
  <c r="H46" i="3" s="1"/>
  <c r="F46" i="3" s="1"/>
  <c r="D46" i="3" s="1"/>
  <c r="I50" i="3"/>
  <c r="H50" i="3" s="1"/>
  <c r="F50" i="3" s="1"/>
  <c r="D50" i="3" s="1"/>
  <c r="I54" i="3"/>
  <c r="H54" i="3" s="1"/>
  <c r="F54" i="3" s="1"/>
  <c r="D54" i="3" s="1"/>
  <c r="I58" i="3"/>
  <c r="H58" i="3" s="1"/>
  <c r="F58" i="3" s="1"/>
  <c r="D58" i="3" s="1"/>
  <c r="I62" i="3"/>
  <c r="H62" i="3" s="1"/>
  <c r="F62" i="3" s="1"/>
  <c r="D62" i="3" s="1"/>
  <c r="I66" i="3"/>
  <c r="H66" i="3" s="1"/>
  <c r="F66" i="3" s="1"/>
  <c r="D66" i="3" s="1"/>
  <c r="I70" i="3"/>
  <c r="H70" i="3" s="1"/>
  <c r="F70" i="3" s="1"/>
  <c r="D70" i="3" s="1"/>
  <c r="I74" i="3"/>
  <c r="H74" i="3" s="1"/>
  <c r="F74" i="3" s="1"/>
  <c r="D74" i="3" s="1"/>
  <c r="I77" i="3"/>
  <c r="H77" i="3" s="1"/>
  <c r="F77" i="3" s="1"/>
  <c r="D77" i="3" s="1"/>
  <c r="I81" i="3"/>
  <c r="H81" i="3" s="1"/>
  <c r="F81" i="3" s="1"/>
  <c r="D81" i="3" s="1"/>
  <c r="I85" i="3"/>
  <c r="H85" i="3" s="1"/>
  <c r="F85" i="3" s="1"/>
  <c r="D85" i="3" s="1"/>
  <c r="I89" i="3"/>
  <c r="H89" i="3" s="1"/>
  <c r="F89" i="3" s="1"/>
  <c r="D89" i="3" s="1"/>
  <c r="I92" i="3"/>
  <c r="H92" i="3" s="1"/>
  <c r="F92" i="3" s="1"/>
  <c r="D92" i="3" s="1"/>
  <c r="I96" i="3"/>
  <c r="H96" i="3" s="1"/>
  <c r="F96" i="3" s="1"/>
  <c r="D96" i="3" s="1"/>
  <c r="I100" i="3"/>
  <c r="H100" i="3" s="1"/>
  <c r="F100" i="3" s="1"/>
  <c r="D100" i="3" s="1"/>
  <c r="I104" i="3"/>
  <c r="H104" i="3" s="1"/>
  <c r="F104" i="3" s="1"/>
  <c r="D104" i="3" s="1"/>
  <c r="I111" i="3"/>
  <c r="H111" i="3" s="1"/>
  <c r="F111" i="3" s="1"/>
  <c r="D111" i="3" s="1"/>
  <c r="I115" i="3"/>
  <c r="H115" i="3" s="1"/>
  <c r="F115" i="3" s="1"/>
  <c r="D115" i="3" s="1"/>
  <c r="I119" i="3"/>
  <c r="H119" i="3" s="1"/>
  <c r="F119" i="3" s="1"/>
  <c r="D119" i="3" s="1"/>
  <c r="I129" i="3"/>
  <c r="H129" i="3" s="1"/>
  <c r="F129" i="3" s="1"/>
  <c r="D129" i="3" s="1"/>
  <c r="I133" i="3"/>
  <c r="H133" i="3" s="1"/>
  <c r="F133" i="3" s="1"/>
  <c r="D133" i="3" s="1"/>
  <c r="I148" i="3"/>
  <c r="H148" i="3" s="1"/>
  <c r="F148" i="3" s="1"/>
  <c r="D148" i="3" s="1"/>
  <c r="I151" i="3"/>
  <c r="H151" i="3" s="1"/>
  <c r="F151" i="3" s="1"/>
  <c r="D151" i="3" s="1"/>
  <c r="I154" i="3"/>
  <c r="H154" i="3" s="1"/>
  <c r="F154" i="3" s="1"/>
  <c r="D154" i="3" s="1"/>
  <c r="I158" i="3"/>
  <c r="H158" i="3" s="1"/>
  <c r="F158" i="3" s="1"/>
  <c r="D158" i="3" s="1"/>
  <c r="I378" i="3"/>
  <c r="H378" i="3" s="1"/>
  <c r="F378" i="3" s="1"/>
  <c r="D378" i="3" s="1"/>
  <c r="I382" i="3"/>
  <c r="H382" i="3" s="1"/>
  <c r="F382" i="3" s="1"/>
  <c r="D382" i="3" s="1"/>
  <c r="I386" i="3"/>
  <c r="H386" i="3" s="1"/>
  <c r="F386" i="3" s="1"/>
  <c r="D386" i="3" s="1"/>
  <c r="I390" i="3"/>
  <c r="H390" i="3" s="1"/>
  <c r="F390" i="3" s="1"/>
  <c r="D390" i="3" s="1"/>
  <c r="I394" i="3"/>
  <c r="H394" i="3" s="1"/>
  <c r="F394" i="3" s="1"/>
  <c r="D394" i="3" s="1"/>
  <c r="I398" i="3"/>
  <c r="H398" i="3" s="1"/>
  <c r="F398" i="3" s="1"/>
  <c r="D398" i="3" s="1"/>
  <c r="I402" i="3"/>
  <c r="H402" i="3" s="1"/>
  <c r="F402" i="3" s="1"/>
  <c r="D402" i="3" s="1"/>
  <c r="I406" i="3"/>
  <c r="H406" i="3" s="1"/>
  <c r="F406" i="3" s="1"/>
  <c r="D406" i="3" s="1"/>
  <c r="I498" i="3"/>
  <c r="H498" i="3" s="1"/>
  <c r="F498" i="3" s="1"/>
  <c r="D498" i="3" s="1"/>
  <c r="I502" i="3"/>
  <c r="H502" i="3" s="1"/>
  <c r="F502" i="3" s="1"/>
  <c r="D502" i="3" s="1"/>
  <c r="I516" i="3"/>
  <c r="H516" i="3" s="1"/>
  <c r="F516" i="3" s="1"/>
  <c r="D516" i="3" s="1"/>
  <c r="I523" i="3"/>
  <c r="H523" i="3" s="1"/>
  <c r="F523" i="3" s="1"/>
  <c r="D523" i="3" s="1"/>
  <c r="I527" i="3"/>
  <c r="H527" i="3" s="1"/>
  <c r="F527" i="3" s="1"/>
  <c r="D527" i="3" s="1"/>
  <c r="I534" i="3"/>
  <c r="H534" i="3" s="1"/>
  <c r="F534" i="3" s="1"/>
  <c r="D534" i="3" s="1"/>
  <c r="I561" i="3"/>
  <c r="H561" i="3" s="1"/>
  <c r="F561" i="3" s="1"/>
  <c r="D561" i="3" s="1"/>
  <c r="I565" i="3"/>
  <c r="H565" i="3" s="1"/>
  <c r="F565" i="3" s="1"/>
  <c r="D565" i="3" s="1"/>
  <c r="I572" i="3"/>
  <c r="H572" i="3" s="1"/>
  <c r="F572" i="3" s="1"/>
  <c r="D572" i="3" s="1"/>
  <c r="I576" i="3"/>
  <c r="H576" i="3" s="1"/>
  <c r="F576" i="3" s="1"/>
  <c r="D576" i="3" s="1"/>
  <c r="I583" i="3"/>
  <c r="H583" i="3" s="1"/>
  <c r="F583" i="3" s="1"/>
  <c r="D583" i="3" s="1"/>
  <c r="I23" i="3"/>
  <c r="H23" i="3" s="1"/>
  <c r="F23" i="3" s="1"/>
  <c r="D23" i="3" s="1"/>
  <c r="I27" i="3"/>
  <c r="H27" i="3" s="1"/>
  <c r="F27" i="3" s="1"/>
  <c r="D27" i="3" s="1"/>
  <c r="I31" i="3"/>
  <c r="H31" i="3" s="1"/>
  <c r="F31" i="3" s="1"/>
  <c r="D31" i="3" s="1"/>
  <c r="I35" i="3"/>
  <c r="H35" i="3" s="1"/>
  <c r="F35" i="3" s="1"/>
  <c r="D35" i="3" s="1"/>
  <c r="I39" i="3"/>
  <c r="H39" i="3" s="1"/>
  <c r="F39" i="3" s="1"/>
  <c r="D39" i="3" s="1"/>
  <c r="I43" i="3"/>
  <c r="H43" i="3" s="1"/>
  <c r="F43" i="3" s="1"/>
  <c r="D43" i="3" s="1"/>
  <c r="I47" i="3"/>
  <c r="H47" i="3" s="1"/>
  <c r="F47" i="3" s="1"/>
  <c r="D47" i="3" s="1"/>
  <c r="I51" i="3"/>
  <c r="H51" i="3" s="1"/>
  <c r="F51" i="3" s="1"/>
  <c r="D51" i="3" s="1"/>
  <c r="I55" i="3"/>
  <c r="H55" i="3" s="1"/>
  <c r="F55" i="3" s="1"/>
  <c r="D55" i="3" s="1"/>
  <c r="I59" i="3"/>
  <c r="H59" i="3" s="1"/>
  <c r="F59" i="3" s="1"/>
  <c r="D59" i="3" s="1"/>
  <c r="I63" i="3"/>
  <c r="H63" i="3" s="1"/>
  <c r="F63" i="3" s="1"/>
  <c r="D63" i="3" s="1"/>
  <c r="I67" i="3"/>
  <c r="H67" i="3" s="1"/>
  <c r="F67" i="3" s="1"/>
  <c r="D67" i="3" s="1"/>
  <c r="I71" i="3"/>
  <c r="H71" i="3" s="1"/>
  <c r="F71" i="3" s="1"/>
  <c r="D71" i="3" s="1"/>
  <c r="I78" i="3"/>
  <c r="H78" i="3" s="1"/>
  <c r="F78" i="3" s="1"/>
  <c r="D78" i="3" s="1"/>
  <c r="I82" i="3"/>
  <c r="H82" i="3" s="1"/>
  <c r="F82" i="3" s="1"/>
  <c r="D82" i="3" s="1"/>
  <c r="I86" i="3"/>
  <c r="H86" i="3" s="1"/>
  <c r="F86" i="3" s="1"/>
  <c r="D86" i="3" s="1"/>
  <c r="I90" i="3"/>
  <c r="H90" i="3" s="1"/>
  <c r="F90" i="3" s="1"/>
  <c r="D90" i="3" s="1"/>
  <c r="I93" i="3"/>
  <c r="H93" i="3" s="1"/>
  <c r="F93" i="3" s="1"/>
  <c r="D93" i="3" s="1"/>
  <c r="I97" i="3"/>
  <c r="H97" i="3" s="1"/>
  <c r="F97" i="3" s="1"/>
  <c r="D97" i="3" s="1"/>
  <c r="I101" i="3"/>
  <c r="H101" i="3" s="1"/>
  <c r="F101" i="3" s="1"/>
  <c r="D101" i="3" s="1"/>
  <c r="I105" i="3"/>
  <c r="H105" i="3" s="1"/>
  <c r="F105" i="3" s="1"/>
  <c r="D105" i="3" s="1"/>
  <c r="I108" i="3"/>
  <c r="H108" i="3" s="1"/>
  <c r="F108" i="3" s="1"/>
  <c r="D108" i="3" s="1"/>
  <c r="I112" i="3"/>
  <c r="H112" i="3" s="1"/>
  <c r="F112" i="3" s="1"/>
  <c r="D112" i="3" s="1"/>
  <c r="I116" i="3"/>
  <c r="H116" i="3" s="1"/>
  <c r="F116" i="3" s="1"/>
  <c r="D116" i="3" s="1"/>
  <c r="I120" i="3"/>
  <c r="H120" i="3" s="1"/>
  <c r="F120" i="3" s="1"/>
  <c r="D120" i="3" s="1"/>
  <c r="I130" i="3"/>
  <c r="H130" i="3" s="1"/>
  <c r="F130" i="3" s="1"/>
  <c r="D130" i="3" s="1"/>
  <c r="I134" i="3"/>
  <c r="H134" i="3" s="1"/>
  <c r="F134" i="3" s="1"/>
  <c r="D134" i="3" s="1"/>
  <c r="I146" i="3"/>
  <c r="H146" i="3" s="1"/>
  <c r="F146" i="3" s="1"/>
  <c r="D146" i="3" s="1"/>
  <c r="I149" i="3"/>
  <c r="H149" i="3" s="1"/>
  <c r="F149" i="3" s="1"/>
  <c r="D149" i="3" s="1"/>
  <c r="I155" i="3"/>
  <c r="H155" i="3" s="1"/>
  <c r="F155" i="3" s="1"/>
  <c r="D155" i="3" s="1"/>
  <c r="I459" i="3"/>
  <c r="H459" i="3" s="1"/>
  <c r="F459" i="3" s="1"/>
  <c r="D459" i="3" s="1"/>
  <c r="I463" i="3"/>
  <c r="H463" i="3" s="1"/>
  <c r="F463" i="3" s="1"/>
  <c r="D463" i="3" s="1"/>
  <c r="I467" i="3"/>
  <c r="H467" i="3" s="1"/>
  <c r="F467" i="3" s="1"/>
  <c r="D467" i="3" s="1"/>
  <c r="I506" i="3"/>
  <c r="H506" i="3" s="1"/>
  <c r="F506" i="3" s="1"/>
  <c r="D506" i="3" s="1"/>
  <c r="I510" i="3"/>
  <c r="H510" i="3" s="1"/>
  <c r="F510" i="3" s="1"/>
  <c r="D510" i="3" s="1"/>
  <c r="I514" i="3"/>
  <c r="H514" i="3" s="1"/>
  <c r="F514" i="3" s="1"/>
  <c r="D514" i="3" s="1"/>
  <c r="I520" i="3"/>
  <c r="H520" i="3" s="1"/>
  <c r="F520" i="3" s="1"/>
  <c r="D520" i="3" s="1"/>
  <c r="I524" i="3"/>
  <c r="H524" i="3" s="1"/>
  <c r="F524" i="3" s="1"/>
  <c r="D524" i="3" s="1"/>
  <c r="I528" i="3"/>
  <c r="H528" i="3" s="1"/>
  <c r="F528" i="3" s="1"/>
  <c r="D528" i="3" s="1"/>
  <c r="I531" i="3"/>
  <c r="H531" i="3" s="1"/>
  <c r="F531" i="3" s="1"/>
  <c r="D531" i="3" s="1"/>
  <c r="I535" i="3"/>
  <c r="H535" i="3" s="1"/>
  <c r="F535" i="3" s="1"/>
  <c r="D535" i="3" s="1"/>
  <c r="I538" i="3"/>
  <c r="H538" i="3" s="1"/>
  <c r="F538" i="3" s="1"/>
  <c r="D538" i="3" s="1"/>
  <c r="I542" i="3"/>
  <c r="H542" i="3" s="1"/>
  <c r="F542" i="3" s="1"/>
  <c r="D542" i="3" s="1"/>
  <c r="I555" i="3"/>
  <c r="H555" i="3" s="1"/>
  <c r="F555" i="3" s="1"/>
  <c r="D555" i="3" s="1"/>
  <c r="I569" i="3"/>
  <c r="H569" i="3" s="1"/>
  <c r="F569" i="3" s="1"/>
  <c r="D569" i="3" s="1"/>
  <c r="I580" i="3"/>
  <c r="H580" i="3" s="1"/>
  <c r="F580" i="3" s="1"/>
  <c r="D580" i="3" s="1"/>
  <c r="I584" i="3"/>
  <c r="H584" i="3" s="1"/>
  <c r="F584" i="3" s="1"/>
  <c r="D584" i="3" s="1"/>
  <c r="I593" i="3"/>
  <c r="H593" i="3" s="1"/>
  <c r="F593" i="3" s="1"/>
  <c r="D593" i="3" s="1"/>
  <c r="I160" i="3"/>
  <c r="H160" i="3" s="1"/>
  <c r="F160" i="3" s="1"/>
  <c r="D160" i="3" s="1"/>
  <c r="I172" i="3"/>
  <c r="H172" i="3" s="1"/>
  <c r="F172" i="3" s="1"/>
  <c r="D172" i="3" s="1"/>
  <c r="I470" i="3"/>
  <c r="H470" i="3" s="1"/>
  <c r="F470" i="3" s="1"/>
  <c r="D470" i="3" s="1"/>
  <c r="I474" i="3"/>
  <c r="H474" i="3" s="1"/>
  <c r="F474" i="3" s="1"/>
  <c r="D474" i="3" s="1"/>
  <c r="I478" i="3"/>
  <c r="H478" i="3" s="1"/>
  <c r="I482" i="3"/>
  <c r="H482" i="3" s="1"/>
  <c r="F482" i="3" s="1"/>
  <c r="D482" i="3" s="1"/>
  <c r="I486" i="3"/>
  <c r="H486" i="3" s="1"/>
  <c r="F486" i="3" s="1"/>
  <c r="D486" i="3" s="1"/>
  <c r="I490" i="3"/>
  <c r="H490" i="3" s="1"/>
  <c r="F490" i="3" s="1"/>
  <c r="D490" i="3" s="1"/>
  <c r="I494" i="3"/>
  <c r="H494" i="3" s="1"/>
  <c r="F494" i="3" s="1"/>
  <c r="D494" i="3" s="1"/>
  <c r="I30" i="3"/>
  <c r="H30" i="3" s="1"/>
  <c r="F30" i="3" s="1"/>
  <c r="D30" i="3" s="1"/>
  <c r="I253" i="3"/>
  <c r="H253" i="3" s="1"/>
  <c r="F253" i="3" s="1"/>
  <c r="D253" i="3" s="1"/>
  <c r="I257" i="3"/>
  <c r="H257" i="3" s="1"/>
  <c r="F257" i="3" s="1"/>
  <c r="D257" i="3" s="1"/>
  <c r="I261" i="3"/>
  <c r="H261" i="3" s="1"/>
  <c r="F261" i="3" s="1"/>
  <c r="D261" i="3" s="1"/>
  <c r="I265" i="3"/>
  <c r="H265" i="3" s="1"/>
  <c r="F265" i="3" s="1"/>
  <c r="D265" i="3" s="1"/>
  <c r="I269" i="3"/>
  <c r="H269" i="3" s="1"/>
  <c r="F269" i="3" s="1"/>
  <c r="D269" i="3" s="1"/>
  <c r="I273" i="3"/>
  <c r="H273" i="3" s="1"/>
  <c r="F273" i="3" s="1"/>
  <c r="D273" i="3" s="1"/>
  <c r="I277" i="3"/>
  <c r="H277" i="3" s="1"/>
  <c r="F277" i="3" s="1"/>
  <c r="D277" i="3" s="1"/>
  <c r="I281" i="3"/>
  <c r="H281" i="3" s="1"/>
  <c r="F281" i="3" s="1"/>
  <c r="D281" i="3" s="1"/>
  <c r="I285" i="3"/>
  <c r="H285" i="3" s="1"/>
  <c r="F285" i="3" s="1"/>
  <c r="D285" i="3" s="1"/>
  <c r="I289" i="3"/>
  <c r="H289" i="3" s="1"/>
  <c r="F289" i="3" s="1"/>
  <c r="D289" i="3" s="1"/>
  <c r="I293" i="3"/>
  <c r="H293" i="3" s="1"/>
  <c r="F293" i="3" s="1"/>
  <c r="D293" i="3" s="1"/>
  <c r="I297" i="3"/>
  <c r="H297" i="3" s="1"/>
  <c r="F297" i="3" s="1"/>
  <c r="D297" i="3" s="1"/>
  <c r="I301" i="3"/>
  <c r="H301" i="3" s="1"/>
  <c r="F301" i="3" s="1"/>
  <c r="D301" i="3" s="1"/>
  <c r="I305" i="3"/>
  <c r="H305" i="3" s="1"/>
  <c r="F305" i="3" s="1"/>
  <c r="D305" i="3" s="1"/>
  <c r="I309" i="3"/>
  <c r="H309" i="3" s="1"/>
  <c r="F309" i="3" s="1"/>
  <c r="D309" i="3" s="1"/>
  <c r="I313" i="3"/>
  <c r="H313" i="3" s="1"/>
  <c r="F313" i="3" s="1"/>
  <c r="D313" i="3" s="1"/>
  <c r="I317" i="3"/>
  <c r="H317" i="3" s="1"/>
  <c r="F317" i="3" s="1"/>
  <c r="D317" i="3" s="1"/>
  <c r="I321" i="3"/>
  <c r="H321" i="3" s="1"/>
  <c r="F321" i="3" s="1"/>
  <c r="D321" i="3" s="1"/>
  <c r="I329" i="3"/>
  <c r="H329" i="3" s="1"/>
  <c r="F329" i="3" s="1"/>
  <c r="D329" i="3" s="1"/>
  <c r="I333" i="3"/>
  <c r="H333" i="3" s="1"/>
  <c r="F333" i="3" s="1"/>
  <c r="D333" i="3" s="1"/>
  <c r="I337" i="3"/>
  <c r="H337" i="3" s="1"/>
  <c r="F337" i="3" s="1"/>
  <c r="D337" i="3" s="1"/>
  <c r="I341" i="3"/>
  <c r="H341" i="3" s="1"/>
  <c r="F341" i="3" s="1"/>
  <c r="D341" i="3" s="1"/>
  <c r="I345" i="3"/>
  <c r="H345" i="3" s="1"/>
  <c r="F345" i="3" s="1"/>
  <c r="D345" i="3" s="1"/>
  <c r="I349" i="3"/>
  <c r="H349" i="3" s="1"/>
  <c r="F349" i="3" s="1"/>
  <c r="D349" i="3" s="1"/>
  <c r="I353" i="3"/>
  <c r="H353" i="3" s="1"/>
  <c r="F353" i="3" s="1"/>
  <c r="D353" i="3" s="1"/>
  <c r="I357" i="3"/>
  <c r="H357" i="3" s="1"/>
  <c r="F357" i="3" s="1"/>
  <c r="D357" i="3" s="1"/>
  <c r="I361" i="3"/>
  <c r="H361" i="3" s="1"/>
  <c r="F361" i="3" s="1"/>
  <c r="D361" i="3" s="1"/>
  <c r="I365" i="3"/>
  <c r="H365" i="3" s="1"/>
  <c r="F365" i="3" s="1"/>
  <c r="D365" i="3" s="1"/>
  <c r="I369" i="3"/>
  <c r="H369" i="3" s="1"/>
  <c r="F369" i="3" s="1"/>
  <c r="D369" i="3" s="1"/>
  <c r="I373" i="3"/>
  <c r="H373" i="3" s="1"/>
  <c r="F373" i="3" s="1"/>
  <c r="D373" i="3" s="1"/>
  <c r="I456" i="3"/>
  <c r="H456" i="3" s="1"/>
  <c r="F456" i="3" s="1"/>
  <c r="D456" i="3" s="1"/>
  <c r="AG4" i="3"/>
  <c r="AW4" i="3"/>
  <c r="AC4" i="3"/>
  <c r="AE4" i="3" s="1"/>
  <c r="AH4" i="3"/>
  <c r="AY4" i="3"/>
  <c r="AZ4" i="3"/>
  <c r="AO4" i="3"/>
  <c r="BA4" i="3"/>
  <c r="AN4" i="3"/>
  <c r="AX4" i="3"/>
  <c r="BB4" i="3"/>
  <c r="I16" i="3"/>
  <c r="H16" i="3" s="1"/>
  <c r="F16" i="3" s="1"/>
  <c r="D16" i="3" s="1"/>
  <c r="I12" i="3"/>
  <c r="H12" i="3" s="1"/>
  <c r="F12" i="3" s="1"/>
  <c r="D12" i="3" s="1"/>
  <c r="I28" i="3"/>
  <c r="H28" i="3" s="1"/>
  <c r="F28" i="3" s="1"/>
  <c r="D28" i="3" s="1"/>
  <c r="I32" i="3"/>
  <c r="H32" i="3" s="1"/>
  <c r="F32" i="3" s="1"/>
  <c r="D32" i="3" s="1"/>
  <c r="F539" i="3"/>
  <c r="D539" i="3" s="1"/>
  <c r="F87" i="3"/>
  <c r="D87" i="3" s="1"/>
  <c r="I408" i="3"/>
  <c r="H408" i="3" s="1"/>
  <c r="F408" i="3" s="1"/>
  <c r="D408" i="3" s="1"/>
  <c r="I412" i="3"/>
  <c r="H412" i="3" s="1"/>
  <c r="F412" i="3" s="1"/>
  <c r="D412" i="3" s="1"/>
  <c r="I416" i="3"/>
  <c r="H416" i="3" s="1"/>
  <c r="F416" i="3" s="1"/>
  <c r="D416" i="3" s="1"/>
  <c r="I420" i="3"/>
  <c r="H420" i="3" s="1"/>
  <c r="F420" i="3" s="1"/>
  <c r="D420" i="3" s="1"/>
  <c r="I424" i="3"/>
  <c r="H424" i="3" s="1"/>
  <c r="F424" i="3" s="1"/>
  <c r="D424" i="3" s="1"/>
  <c r="I428" i="3"/>
  <c r="H428" i="3" s="1"/>
  <c r="F428" i="3" s="1"/>
  <c r="D428" i="3" s="1"/>
  <c r="I432" i="3"/>
  <c r="H432" i="3" s="1"/>
  <c r="F432" i="3" s="1"/>
  <c r="D432" i="3" s="1"/>
  <c r="I436" i="3"/>
  <c r="H436" i="3" s="1"/>
  <c r="F436" i="3" s="1"/>
  <c r="D436" i="3" s="1"/>
  <c r="I440" i="3"/>
  <c r="H440" i="3" s="1"/>
  <c r="F440" i="3" s="1"/>
  <c r="D440" i="3" s="1"/>
  <c r="I444" i="3"/>
  <c r="H444" i="3" s="1"/>
  <c r="F444" i="3" s="1"/>
  <c r="D444" i="3" s="1"/>
  <c r="I448" i="3"/>
  <c r="H448" i="3" s="1"/>
  <c r="F448" i="3" s="1"/>
  <c r="D448" i="3" s="1"/>
  <c r="I452" i="3"/>
  <c r="H452" i="3" s="1"/>
  <c r="F452" i="3" s="1"/>
  <c r="D452" i="3" s="1"/>
  <c r="F56" i="3"/>
  <c r="D56" i="3" s="1"/>
  <c r="F72" i="3"/>
  <c r="D72" i="3" s="1"/>
  <c r="I180" i="3"/>
  <c r="H180" i="3" s="1"/>
  <c r="F180" i="3" s="1"/>
  <c r="D180" i="3" s="1"/>
  <c r="I184" i="3"/>
  <c r="H184" i="3" s="1"/>
  <c r="F184" i="3" s="1"/>
  <c r="D184" i="3" s="1"/>
  <c r="I251" i="3"/>
  <c r="H251" i="3" s="1"/>
  <c r="F251" i="3" s="1"/>
  <c r="D251" i="3" s="1"/>
  <c r="I255" i="3"/>
  <c r="H255" i="3" s="1"/>
  <c r="F255" i="3" s="1"/>
  <c r="D255" i="3" s="1"/>
  <c r="I259" i="3"/>
  <c r="H259" i="3" s="1"/>
  <c r="F259" i="3" s="1"/>
  <c r="D259" i="3" s="1"/>
  <c r="I263" i="3"/>
  <c r="H263" i="3" s="1"/>
  <c r="F263" i="3" s="1"/>
  <c r="D263" i="3" s="1"/>
  <c r="I267" i="3"/>
  <c r="H267" i="3" s="1"/>
  <c r="F267" i="3" s="1"/>
  <c r="D267" i="3" s="1"/>
  <c r="I271" i="3"/>
  <c r="H271" i="3" s="1"/>
  <c r="F271" i="3" s="1"/>
  <c r="D271" i="3" s="1"/>
  <c r="I275" i="3"/>
  <c r="H275" i="3" s="1"/>
  <c r="F275" i="3" s="1"/>
  <c r="D275" i="3" s="1"/>
  <c r="I279" i="3"/>
  <c r="H279" i="3" s="1"/>
  <c r="F279" i="3" s="1"/>
  <c r="D279" i="3" s="1"/>
  <c r="I283" i="3"/>
  <c r="H283" i="3" s="1"/>
  <c r="F283" i="3" s="1"/>
  <c r="D283" i="3" s="1"/>
  <c r="I287" i="3"/>
  <c r="H287" i="3" s="1"/>
  <c r="F287" i="3" s="1"/>
  <c r="D287" i="3" s="1"/>
  <c r="I291" i="3"/>
  <c r="H291" i="3" s="1"/>
  <c r="F291" i="3" s="1"/>
  <c r="D291" i="3" s="1"/>
  <c r="I295" i="3"/>
  <c r="H295" i="3" s="1"/>
  <c r="F295" i="3" s="1"/>
  <c r="D295" i="3" s="1"/>
  <c r="I299" i="3"/>
  <c r="H299" i="3" s="1"/>
  <c r="F299" i="3" s="1"/>
  <c r="D299" i="3" s="1"/>
  <c r="I303" i="3"/>
  <c r="H303" i="3" s="1"/>
  <c r="F303" i="3" s="1"/>
  <c r="D303" i="3" s="1"/>
  <c r="I307" i="3"/>
  <c r="H307" i="3" s="1"/>
  <c r="F307" i="3" s="1"/>
  <c r="D307" i="3" s="1"/>
  <c r="I311" i="3"/>
  <c r="H311" i="3" s="1"/>
  <c r="F311" i="3" s="1"/>
  <c r="D311" i="3" s="1"/>
  <c r="I315" i="3"/>
  <c r="H315" i="3" s="1"/>
  <c r="F315" i="3" s="1"/>
  <c r="D315" i="3" s="1"/>
  <c r="I319" i="3"/>
  <c r="H319" i="3" s="1"/>
  <c r="F319" i="3" s="1"/>
  <c r="D319" i="3" s="1"/>
  <c r="I323" i="3"/>
  <c r="H323" i="3" s="1"/>
  <c r="F323" i="3" s="1"/>
  <c r="D323" i="3" s="1"/>
  <c r="I367" i="3"/>
  <c r="H367" i="3" s="1"/>
  <c r="F367" i="3" s="1"/>
  <c r="D367" i="3" s="1"/>
  <c r="I371" i="3"/>
  <c r="H371" i="3" s="1"/>
  <c r="F371" i="3" s="1"/>
  <c r="D371" i="3" s="1"/>
  <c r="I446" i="3"/>
  <c r="H446" i="3" s="1"/>
  <c r="F446" i="3" s="1"/>
  <c r="D446" i="3" s="1"/>
  <c r="I450" i="3"/>
  <c r="H450" i="3" s="1"/>
  <c r="F450" i="3" s="1"/>
  <c r="D450" i="3" s="1"/>
  <c r="I454" i="3"/>
  <c r="H454" i="3" s="1"/>
  <c r="F454" i="3" s="1"/>
  <c r="D454" i="3" s="1"/>
  <c r="I458" i="3"/>
  <c r="H458" i="3" s="1"/>
  <c r="F458" i="3" s="1"/>
  <c r="D458" i="3" s="1"/>
  <c r="I499" i="3"/>
  <c r="H499" i="3" s="1"/>
  <c r="F499" i="3" s="1"/>
  <c r="D499" i="3" s="1"/>
  <c r="I525" i="3"/>
  <c r="H525" i="3" s="1"/>
  <c r="F525" i="3" s="1"/>
  <c r="D525" i="3" s="1"/>
  <c r="I537" i="3"/>
  <c r="H537" i="3" s="1"/>
  <c r="F537" i="3" s="1"/>
  <c r="D537" i="3" s="1"/>
  <c r="I581" i="3"/>
  <c r="H581" i="3" s="1"/>
  <c r="F581" i="3" s="1"/>
  <c r="D581" i="3" s="1"/>
  <c r="I585" i="3"/>
  <c r="H585" i="3" s="1"/>
  <c r="F585" i="3" s="1"/>
  <c r="D585" i="3" s="1"/>
  <c r="I166" i="3"/>
  <c r="H166" i="3" s="1"/>
  <c r="F166" i="3" s="1"/>
  <c r="D166" i="3" s="1"/>
  <c r="I178" i="3"/>
  <c r="H178" i="3" s="1"/>
  <c r="F178" i="3" s="1"/>
  <c r="D178" i="3" s="1"/>
  <c r="I324" i="3"/>
  <c r="H324" i="3" s="1"/>
  <c r="F324" i="3" s="1"/>
  <c r="D324" i="3" s="1"/>
  <c r="I468" i="3"/>
  <c r="H468" i="3" s="1"/>
  <c r="F468" i="3" s="1"/>
  <c r="D468" i="3" s="1"/>
  <c r="I472" i="3"/>
  <c r="H472" i="3" s="1"/>
  <c r="F472" i="3" s="1"/>
  <c r="D472" i="3" s="1"/>
  <c r="I476" i="3"/>
  <c r="H476" i="3" s="1"/>
  <c r="F476" i="3" s="1"/>
  <c r="D476" i="3" s="1"/>
  <c r="I480" i="3"/>
  <c r="H480" i="3" s="1"/>
  <c r="F480" i="3" s="1"/>
  <c r="D480" i="3" s="1"/>
  <c r="I484" i="3"/>
  <c r="H484" i="3" s="1"/>
  <c r="F484" i="3" s="1"/>
  <c r="D484" i="3" s="1"/>
  <c r="I488" i="3"/>
  <c r="H488" i="3" s="1"/>
  <c r="F488" i="3" s="1"/>
  <c r="D488" i="3" s="1"/>
  <c r="I492" i="3"/>
  <c r="H492" i="3" s="1"/>
  <c r="F492" i="3" s="1"/>
  <c r="D492" i="3" s="1"/>
  <c r="F546" i="3"/>
  <c r="D546" i="3" s="1"/>
  <c r="I529" i="3"/>
  <c r="H529" i="3" s="1"/>
  <c r="F529" i="3" s="1"/>
  <c r="D529" i="3" s="1"/>
  <c r="I18" i="3"/>
  <c r="H18" i="3" s="1"/>
  <c r="F18" i="3" s="1"/>
  <c r="D18" i="3" s="1"/>
  <c r="I24" i="3"/>
  <c r="H24" i="3" s="1"/>
  <c r="F24" i="3" s="1"/>
  <c r="D24" i="3" s="1"/>
  <c r="I26" i="3"/>
  <c r="H26" i="3" s="1"/>
  <c r="F26" i="3" s="1"/>
  <c r="D26" i="3" s="1"/>
  <c r="I36" i="3"/>
  <c r="H36" i="3" s="1"/>
  <c r="F36" i="3" s="1"/>
  <c r="D36" i="3" s="1"/>
  <c r="I38" i="3"/>
  <c r="H38" i="3" s="1"/>
  <c r="F38" i="3" s="1"/>
  <c r="D38" i="3" s="1"/>
  <c r="I42" i="3"/>
  <c r="H42" i="3" s="1"/>
  <c r="F42" i="3" s="1"/>
  <c r="D42" i="3" s="1"/>
  <c r="I162" i="3"/>
  <c r="H162" i="3" s="1"/>
  <c r="F162" i="3" s="1"/>
  <c r="D162" i="3" s="1"/>
  <c r="I168" i="3"/>
  <c r="H168" i="3" s="1"/>
  <c r="F168" i="3" s="1"/>
  <c r="D168" i="3" s="1"/>
  <c r="I174" i="3"/>
  <c r="H174" i="3" s="1"/>
  <c r="F174" i="3" s="1"/>
  <c r="D174" i="3" s="1"/>
  <c r="I188" i="3"/>
  <c r="H188" i="3" s="1"/>
  <c r="F188" i="3" s="1"/>
  <c r="D188" i="3" s="1"/>
  <c r="I250" i="3"/>
  <c r="H250" i="3" s="1"/>
  <c r="F250" i="3" s="1"/>
  <c r="D250" i="3" s="1"/>
  <c r="I320" i="3"/>
  <c r="H320" i="3" s="1"/>
  <c r="F320" i="3" s="1"/>
  <c r="D320" i="3" s="1"/>
  <c r="I322" i="3"/>
  <c r="H322" i="3" s="1"/>
  <c r="F322" i="3" s="1"/>
  <c r="D322" i="3" s="1"/>
  <c r="I325" i="3"/>
  <c r="H325" i="3" s="1"/>
  <c r="F325" i="3" s="1"/>
  <c r="D325" i="3" s="1"/>
  <c r="I328" i="3"/>
  <c r="H328" i="3" s="1"/>
  <c r="F328" i="3" s="1"/>
  <c r="D328" i="3" s="1"/>
  <c r="I332" i="3"/>
  <c r="H332" i="3" s="1"/>
  <c r="F332" i="3" s="1"/>
  <c r="D332" i="3" s="1"/>
  <c r="I336" i="3"/>
  <c r="H336" i="3" s="1"/>
  <c r="F336" i="3" s="1"/>
  <c r="D336" i="3" s="1"/>
  <c r="I340" i="3"/>
  <c r="H340" i="3" s="1"/>
  <c r="F340" i="3" s="1"/>
  <c r="D340" i="3" s="1"/>
  <c r="I344" i="3"/>
  <c r="H344" i="3" s="1"/>
  <c r="F344" i="3" s="1"/>
  <c r="D344" i="3" s="1"/>
  <c r="I348" i="3"/>
  <c r="H348" i="3" s="1"/>
  <c r="F348" i="3" s="1"/>
  <c r="D348" i="3" s="1"/>
  <c r="I352" i="3"/>
  <c r="H352" i="3" s="1"/>
  <c r="F352" i="3" s="1"/>
  <c r="D352" i="3" s="1"/>
  <c r="I356" i="3"/>
  <c r="H356" i="3" s="1"/>
  <c r="F356" i="3" s="1"/>
  <c r="D356" i="3" s="1"/>
  <c r="I360" i="3"/>
  <c r="H360" i="3" s="1"/>
  <c r="F360" i="3" s="1"/>
  <c r="D360" i="3" s="1"/>
  <c r="I364" i="3"/>
  <c r="H364" i="3" s="1"/>
  <c r="F364" i="3" s="1"/>
  <c r="D364" i="3" s="1"/>
  <c r="I366" i="3"/>
  <c r="H366" i="3" s="1"/>
  <c r="F366" i="3" s="1"/>
  <c r="D366" i="3" s="1"/>
  <c r="I368" i="3"/>
  <c r="H368" i="3" s="1"/>
  <c r="F368" i="3" s="1"/>
  <c r="D368" i="3" s="1"/>
  <c r="I370" i="3"/>
  <c r="H370" i="3" s="1"/>
  <c r="F370" i="3" s="1"/>
  <c r="D370" i="3" s="1"/>
  <c r="I372" i="3"/>
  <c r="H372" i="3" s="1"/>
  <c r="F372" i="3" s="1"/>
  <c r="D372" i="3" s="1"/>
  <c r="I374" i="3"/>
  <c r="H374" i="3" s="1"/>
  <c r="F374" i="3" s="1"/>
  <c r="D374" i="3" s="1"/>
  <c r="I407" i="3"/>
  <c r="H407" i="3" s="1"/>
  <c r="F407" i="3" s="1"/>
  <c r="D407" i="3" s="1"/>
  <c r="I411" i="3"/>
  <c r="H411" i="3" s="1"/>
  <c r="F411" i="3" s="1"/>
  <c r="D411" i="3" s="1"/>
  <c r="I415" i="3"/>
  <c r="H415" i="3" s="1"/>
  <c r="F415" i="3" s="1"/>
  <c r="D415" i="3" s="1"/>
  <c r="I419" i="3"/>
  <c r="H419" i="3" s="1"/>
  <c r="F419" i="3" s="1"/>
  <c r="D419" i="3" s="1"/>
  <c r="I423" i="3"/>
  <c r="H423" i="3" s="1"/>
  <c r="F423" i="3" s="1"/>
  <c r="D423" i="3" s="1"/>
  <c r="I427" i="3"/>
  <c r="H427" i="3" s="1"/>
  <c r="F427" i="3" s="1"/>
  <c r="D427" i="3" s="1"/>
  <c r="I431" i="3"/>
  <c r="H431" i="3" s="1"/>
  <c r="F431" i="3" s="1"/>
  <c r="D431" i="3" s="1"/>
  <c r="I460" i="3"/>
  <c r="H460" i="3" s="1"/>
  <c r="F460" i="3" s="1"/>
  <c r="D460" i="3" s="1"/>
  <c r="I517" i="3"/>
  <c r="H517" i="3" s="1"/>
  <c r="F517" i="3" s="1"/>
  <c r="D517" i="3" s="1"/>
  <c r="I541" i="3"/>
  <c r="H541" i="3" s="1"/>
  <c r="F541" i="3" s="1"/>
  <c r="D541" i="3" s="1"/>
  <c r="I552" i="3"/>
  <c r="H552" i="3" s="1"/>
  <c r="F552" i="3" s="1"/>
  <c r="D552" i="3" s="1"/>
  <c r="I554" i="3"/>
  <c r="H554" i="3" s="1"/>
  <c r="F554" i="3" s="1"/>
  <c r="D554" i="3" s="1"/>
  <c r="I556" i="3"/>
  <c r="H556" i="3" s="1"/>
  <c r="F556" i="3" s="1"/>
  <c r="D556" i="3" s="1"/>
  <c r="I558" i="3"/>
  <c r="H558" i="3" s="1"/>
  <c r="F558" i="3" s="1"/>
  <c r="D558" i="3" s="1"/>
  <c r="I560" i="3"/>
  <c r="H560" i="3" s="1"/>
  <c r="F560" i="3" s="1"/>
  <c r="D560" i="3" s="1"/>
  <c r="I562" i="3"/>
  <c r="H562" i="3" s="1"/>
  <c r="F562" i="3" s="1"/>
  <c r="D562" i="3" s="1"/>
  <c r="I564" i="3"/>
  <c r="H564" i="3" s="1"/>
  <c r="F564" i="3" s="1"/>
  <c r="D564" i="3" s="1"/>
  <c r="I566" i="3"/>
  <c r="H566" i="3" s="1"/>
  <c r="F566" i="3" s="1"/>
  <c r="D566" i="3" s="1"/>
  <c r="I568" i="3"/>
  <c r="H568" i="3" s="1"/>
  <c r="F568" i="3" s="1"/>
  <c r="D568" i="3" s="1"/>
  <c r="I570" i="3"/>
  <c r="H570" i="3" s="1"/>
  <c r="F570" i="3" s="1"/>
  <c r="D570" i="3" s="1"/>
  <c r="I573" i="3"/>
  <c r="H573" i="3" s="1"/>
  <c r="F573" i="3" s="1"/>
  <c r="D573" i="3" s="1"/>
  <c r="I20" i="3"/>
  <c r="H20" i="3" s="1"/>
  <c r="F20" i="3" s="1"/>
  <c r="D20" i="3" s="1"/>
  <c r="I22" i="3"/>
  <c r="H22" i="3" s="1"/>
  <c r="F22" i="3" s="1"/>
  <c r="D22" i="3" s="1"/>
  <c r="I34" i="3"/>
  <c r="H34" i="3" s="1"/>
  <c r="F34" i="3" s="1"/>
  <c r="D34" i="3" s="1"/>
  <c r="I40" i="3"/>
  <c r="H40" i="3" s="1"/>
  <c r="F40" i="3" s="1"/>
  <c r="D40" i="3" s="1"/>
  <c r="I44" i="3"/>
  <c r="H44" i="3" s="1"/>
  <c r="F44" i="3" s="1"/>
  <c r="D44" i="3" s="1"/>
  <c r="I164" i="3"/>
  <c r="H164" i="3" s="1"/>
  <c r="F164" i="3" s="1"/>
  <c r="D164" i="3" s="1"/>
  <c r="I170" i="3"/>
  <c r="H170" i="3" s="1"/>
  <c r="F170" i="3" s="1"/>
  <c r="D170" i="3" s="1"/>
  <c r="I176" i="3"/>
  <c r="H176" i="3" s="1"/>
  <c r="F176" i="3" s="1"/>
  <c r="D176" i="3" s="1"/>
  <c r="I182" i="3"/>
  <c r="H182" i="3" s="1"/>
  <c r="F182" i="3" s="1"/>
  <c r="D182" i="3" s="1"/>
  <c r="I327" i="3"/>
  <c r="H327" i="3" s="1"/>
  <c r="F327" i="3" s="1"/>
  <c r="D327" i="3" s="1"/>
  <c r="I331" i="3"/>
  <c r="H331" i="3" s="1"/>
  <c r="F331" i="3" s="1"/>
  <c r="D331" i="3" s="1"/>
  <c r="I335" i="3"/>
  <c r="H335" i="3" s="1"/>
  <c r="F335" i="3" s="1"/>
  <c r="D335" i="3" s="1"/>
  <c r="I339" i="3"/>
  <c r="H339" i="3" s="1"/>
  <c r="F339" i="3" s="1"/>
  <c r="D339" i="3" s="1"/>
  <c r="I343" i="3"/>
  <c r="H343" i="3" s="1"/>
  <c r="F343" i="3" s="1"/>
  <c r="D343" i="3" s="1"/>
  <c r="I347" i="3"/>
  <c r="H347" i="3" s="1"/>
  <c r="F347" i="3" s="1"/>
  <c r="D347" i="3" s="1"/>
  <c r="I351" i="3"/>
  <c r="H351" i="3" s="1"/>
  <c r="F351" i="3" s="1"/>
  <c r="D351" i="3" s="1"/>
  <c r="I355" i="3"/>
  <c r="H355" i="3" s="1"/>
  <c r="F355" i="3" s="1"/>
  <c r="D355" i="3" s="1"/>
  <c r="I359" i="3"/>
  <c r="H359" i="3" s="1"/>
  <c r="F359" i="3" s="1"/>
  <c r="D359" i="3" s="1"/>
  <c r="I363" i="3"/>
  <c r="H363" i="3" s="1"/>
  <c r="F363" i="3" s="1"/>
  <c r="D363" i="3" s="1"/>
  <c r="I410" i="3"/>
  <c r="H410" i="3" s="1"/>
  <c r="F410" i="3" s="1"/>
  <c r="D410" i="3" s="1"/>
  <c r="I414" i="3"/>
  <c r="H414" i="3" s="1"/>
  <c r="F414" i="3" s="1"/>
  <c r="D414" i="3" s="1"/>
  <c r="I418" i="3"/>
  <c r="H418" i="3" s="1"/>
  <c r="F418" i="3" s="1"/>
  <c r="D418" i="3" s="1"/>
  <c r="I422" i="3"/>
  <c r="H422" i="3" s="1"/>
  <c r="F422" i="3" s="1"/>
  <c r="D422" i="3" s="1"/>
  <c r="I426" i="3"/>
  <c r="H426" i="3" s="1"/>
  <c r="F426" i="3" s="1"/>
  <c r="D426" i="3" s="1"/>
  <c r="I430" i="3"/>
  <c r="H430" i="3" s="1"/>
  <c r="F430" i="3" s="1"/>
  <c r="D430" i="3" s="1"/>
  <c r="I433" i="3"/>
  <c r="H433" i="3" s="1"/>
  <c r="F433" i="3" s="1"/>
  <c r="D433" i="3" s="1"/>
  <c r="I435" i="3"/>
  <c r="H435" i="3" s="1"/>
  <c r="F435" i="3" s="1"/>
  <c r="D435" i="3" s="1"/>
  <c r="I437" i="3"/>
  <c r="H437" i="3" s="1"/>
  <c r="F437" i="3" s="1"/>
  <c r="D437" i="3" s="1"/>
  <c r="I439" i="3"/>
  <c r="H439" i="3" s="1"/>
  <c r="F439" i="3" s="1"/>
  <c r="D439" i="3" s="1"/>
  <c r="I441" i="3"/>
  <c r="H441" i="3" s="1"/>
  <c r="F441" i="3" s="1"/>
  <c r="D441" i="3" s="1"/>
  <c r="I443" i="3"/>
  <c r="H443" i="3" s="1"/>
  <c r="F443" i="3" s="1"/>
  <c r="D443" i="3" s="1"/>
  <c r="I445" i="3"/>
  <c r="H445" i="3" s="1"/>
  <c r="F445" i="3" s="1"/>
  <c r="D445" i="3" s="1"/>
  <c r="I447" i="3"/>
  <c r="H447" i="3" s="1"/>
  <c r="F447" i="3" s="1"/>
  <c r="D447" i="3" s="1"/>
  <c r="I449" i="3"/>
  <c r="H449" i="3" s="1"/>
  <c r="F449" i="3" s="1"/>
  <c r="D449" i="3" s="1"/>
  <c r="I451" i="3"/>
  <c r="H451" i="3" s="1"/>
  <c r="F451" i="3" s="1"/>
  <c r="D451" i="3" s="1"/>
  <c r="I453" i="3"/>
  <c r="H453" i="3" s="1"/>
  <c r="F453" i="3" s="1"/>
  <c r="D453" i="3" s="1"/>
  <c r="I455" i="3"/>
  <c r="H455" i="3" s="1"/>
  <c r="F455" i="3" s="1"/>
  <c r="D455" i="3" s="1"/>
  <c r="I457" i="3"/>
  <c r="H457" i="3" s="1"/>
  <c r="F457" i="3" s="1"/>
  <c r="D457" i="3" s="1"/>
  <c r="I462" i="3"/>
  <c r="H462" i="3" s="1"/>
  <c r="F462" i="3" s="1"/>
  <c r="D462" i="3" s="1"/>
  <c r="I464" i="3"/>
  <c r="H464" i="3" s="1"/>
  <c r="F464" i="3" s="1"/>
  <c r="D464" i="3" s="1"/>
  <c r="I469" i="3"/>
  <c r="H469" i="3" s="1"/>
  <c r="F469" i="3" s="1"/>
  <c r="D469" i="3" s="1"/>
  <c r="I471" i="3"/>
  <c r="H471" i="3" s="1"/>
  <c r="F471" i="3" s="1"/>
  <c r="D471" i="3" s="1"/>
  <c r="I473" i="3"/>
  <c r="H473" i="3" s="1"/>
  <c r="F473" i="3" s="1"/>
  <c r="D473" i="3" s="1"/>
  <c r="I475" i="3"/>
  <c r="H475" i="3" s="1"/>
  <c r="F475" i="3" s="1"/>
  <c r="D475" i="3" s="1"/>
  <c r="I477" i="3"/>
  <c r="H477" i="3" s="1"/>
  <c r="F477" i="3" s="1"/>
  <c r="D477" i="3" s="1"/>
  <c r="I479" i="3"/>
  <c r="H479" i="3" s="1"/>
  <c r="F479" i="3" s="1"/>
  <c r="D479" i="3" s="1"/>
  <c r="I481" i="3"/>
  <c r="H481" i="3" s="1"/>
  <c r="F481" i="3" s="1"/>
  <c r="D481" i="3" s="1"/>
  <c r="I483" i="3"/>
  <c r="H483" i="3" s="1"/>
  <c r="F483" i="3" s="1"/>
  <c r="D483" i="3" s="1"/>
  <c r="I485" i="3"/>
  <c r="H485" i="3" s="1"/>
  <c r="F485" i="3" s="1"/>
  <c r="D485" i="3" s="1"/>
  <c r="I487" i="3"/>
  <c r="H487" i="3" s="1"/>
  <c r="F487" i="3" s="1"/>
  <c r="D487" i="3" s="1"/>
  <c r="I489" i="3"/>
  <c r="H489" i="3" s="1"/>
  <c r="F489" i="3" s="1"/>
  <c r="D489" i="3" s="1"/>
  <c r="I491" i="3"/>
  <c r="H491" i="3" s="1"/>
  <c r="F491" i="3" s="1"/>
  <c r="D491" i="3" s="1"/>
  <c r="I493" i="3"/>
  <c r="H493" i="3" s="1"/>
  <c r="F493" i="3" s="1"/>
  <c r="D493" i="3" s="1"/>
  <c r="I495" i="3"/>
  <c r="H495" i="3" s="1"/>
  <c r="F495" i="3" s="1"/>
  <c r="D495" i="3" s="1"/>
  <c r="I505" i="3"/>
  <c r="H505" i="3" s="1"/>
  <c r="F505" i="3" s="1"/>
  <c r="D505" i="3" s="1"/>
  <c r="I507" i="3"/>
  <c r="H507" i="3" s="1"/>
  <c r="F507" i="3" s="1"/>
  <c r="D507" i="3" s="1"/>
  <c r="I509" i="3"/>
  <c r="H509" i="3" s="1"/>
  <c r="F509" i="3" s="1"/>
  <c r="D509" i="3" s="1"/>
  <c r="I511" i="3"/>
  <c r="H511" i="3" s="1"/>
  <c r="F511" i="3" s="1"/>
  <c r="D511" i="3" s="1"/>
  <c r="I513" i="3"/>
  <c r="H513" i="3" s="1"/>
  <c r="F513" i="3" s="1"/>
  <c r="D513" i="3" s="1"/>
  <c r="I521" i="3"/>
  <c r="H521" i="3" s="1"/>
  <c r="F521" i="3" s="1"/>
  <c r="D521" i="3" s="1"/>
  <c r="I577" i="3"/>
  <c r="H577" i="3" s="1"/>
  <c r="F577" i="3" s="1"/>
  <c r="D577" i="3" s="1"/>
  <c r="F508" i="3"/>
  <c r="D508" i="3" s="1"/>
  <c r="I159" i="3"/>
  <c r="H159" i="3" s="1"/>
  <c r="F159" i="3" s="1"/>
  <c r="D159" i="3" s="1"/>
  <c r="I161" i="3"/>
  <c r="H161" i="3" s="1"/>
  <c r="F161" i="3" s="1"/>
  <c r="D161" i="3" s="1"/>
  <c r="I163" i="3"/>
  <c r="H163" i="3" s="1"/>
  <c r="F163" i="3" s="1"/>
  <c r="D163" i="3" s="1"/>
  <c r="I165" i="3"/>
  <c r="H165" i="3" s="1"/>
  <c r="F165" i="3" s="1"/>
  <c r="D165" i="3" s="1"/>
  <c r="I167" i="3"/>
  <c r="H167" i="3" s="1"/>
  <c r="F167" i="3" s="1"/>
  <c r="D167" i="3" s="1"/>
  <c r="I169" i="3"/>
  <c r="H169" i="3" s="1"/>
  <c r="F169" i="3" s="1"/>
  <c r="D169" i="3" s="1"/>
  <c r="I171" i="3"/>
  <c r="H171" i="3" s="1"/>
  <c r="F171" i="3" s="1"/>
  <c r="D171" i="3" s="1"/>
  <c r="I173" i="3"/>
  <c r="H173" i="3" s="1"/>
  <c r="F173" i="3" s="1"/>
  <c r="D173" i="3" s="1"/>
  <c r="I175" i="3"/>
  <c r="H175" i="3" s="1"/>
  <c r="F175" i="3" s="1"/>
  <c r="D175" i="3" s="1"/>
  <c r="I177" i="3"/>
  <c r="H177" i="3" s="1"/>
  <c r="F177" i="3" s="1"/>
  <c r="D177" i="3" s="1"/>
  <c r="I179" i="3"/>
  <c r="H179" i="3" s="1"/>
  <c r="F179" i="3" s="1"/>
  <c r="D179" i="3" s="1"/>
  <c r="I181" i="3"/>
  <c r="H181" i="3" s="1"/>
  <c r="F181" i="3" s="1"/>
  <c r="D181" i="3" s="1"/>
  <c r="I183" i="3"/>
  <c r="H183" i="3" s="1"/>
  <c r="F183" i="3" s="1"/>
  <c r="D183" i="3" s="1"/>
  <c r="I185" i="3"/>
  <c r="H185" i="3" s="1"/>
  <c r="F185" i="3" s="1"/>
  <c r="D185" i="3" s="1"/>
  <c r="I187" i="3"/>
  <c r="H187" i="3" s="1"/>
  <c r="F187" i="3" s="1"/>
  <c r="D187" i="3" s="1"/>
  <c r="I189" i="3"/>
  <c r="H189" i="3" s="1"/>
  <c r="F189" i="3" s="1"/>
  <c r="D189" i="3" s="1"/>
  <c r="I190" i="3"/>
  <c r="H190" i="3" s="1"/>
  <c r="F190" i="3" s="1"/>
  <c r="D190" i="3" s="1"/>
  <c r="I191" i="3"/>
  <c r="H191" i="3" s="1"/>
  <c r="F191" i="3" s="1"/>
  <c r="D191" i="3" s="1"/>
  <c r="I192" i="3"/>
  <c r="H192" i="3" s="1"/>
  <c r="F192" i="3" s="1"/>
  <c r="D192" i="3" s="1"/>
  <c r="I193" i="3"/>
  <c r="H193" i="3" s="1"/>
  <c r="F193" i="3" s="1"/>
  <c r="D193" i="3" s="1"/>
  <c r="I194" i="3"/>
  <c r="H194" i="3" s="1"/>
  <c r="F194" i="3" s="1"/>
  <c r="D194" i="3" s="1"/>
  <c r="I195" i="3"/>
  <c r="H195" i="3" s="1"/>
  <c r="F195" i="3" s="1"/>
  <c r="D195" i="3" s="1"/>
  <c r="I196" i="3"/>
  <c r="H196" i="3" s="1"/>
  <c r="F196" i="3" s="1"/>
  <c r="D196" i="3" s="1"/>
  <c r="I197" i="3"/>
  <c r="H197" i="3" s="1"/>
  <c r="F197" i="3" s="1"/>
  <c r="D197" i="3" s="1"/>
  <c r="I198" i="3"/>
  <c r="H198" i="3" s="1"/>
  <c r="F198" i="3" s="1"/>
  <c r="D198" i="3" s="1"/>
  <c r="I199" i="3"/>
  <c r="H199" i="3" s="1"/>
  <c r="F199" i="3" s="1"/>
  <c r="D199" i="3" s="1"/>
  <c r="I200" i="3"/>
  <c r="H200" i="3" s="1"/>
  <c r="F200" i="3" s="1"/>
  <c r="D200" i="3" s="1"/>
  <c r="I201" i="3"/>
  <c r="H201" i="3" s="1"/>
  <c r="F201" i="3" s="1"/>
  <c r="D201" i="3" s="1"/>
  <c r="I202" i="3"/>
  <c r="H202" i="3" s="1"/>
  <c r="F202" i="3" s="1"/>
  <c r="D202" i="3" s="1"/>
  <c r="I203" i="3"/>
  <c r="H203" i="3" s="1"/>
  <c r="F203" i="3" s="1"/>
  <c r="D203" i="3" s="1"/>
  <c r="I204" i="3"/>
  <c r="H204" i="3" s="1"/>
  <c r="F204" i="3" s="1"/>
  <c r="D204" i="3" s="1"/>
  <c r="I205" i="3"/>
  <c r="H205" i="3" s="1"/>
  <c r="F205" i="3" s="1"/>
  <c r="D205" i="3" s="1"/>
  <c r="I206" i="3"/>
  <c r="H206" i="3" s="1"/>
  <c r="F206" i="3" s="1"/>
  <c r="D206" i="3" s="1"/>
  <c r="I207" i="3"/>
  <c r="H207" i="3" s="1"/>
  <c r="F207" i="3" s="1"/>
  <c r="D207" i="3" s="1"/>
  <c r="I208" i="3"/>
  <c r="H208" i="3" s="1"/>
  <c r="F208" i="3" s="1"/>
  <c r="D208" i="3" s="1"/>
  <c r="I209" i="3"/>
  <c r="H209" i="3" s="1"/>
  <c r="F209" i="3" s="1"/>
  <c r="D209" i="3" s="1"/>
  <c r="I210" i="3"/>
  <c r="H210" i="3" s="1"/>
  <c r="F210" i="3" s="1"/>
  <c r="D210" i="3" s="1"/>
  <c r="I211" i="3"/>
  <c r="H211" i="3" s="1"/>
  <c r="F211" i="3" s="1"/>
  <c r="D211" i="3" s="1"/>
  <c r="I212" i="3"/>
  <c r="H212" i="3" s="1"/>
  <c r="F212" i="3" s="1"/>
  <c r="D212" i="3" s="1"/>
  <c r="I213" i="3"/>
  <c r="H213" i="3" s="1"/>
  <c r="F213" i="3" s="1"/>
  <c r="D213" i="3" s="1"/>
  <c r="I214" i="3"/>
  <c r="H214" i="3" s="1"/>
  <c r="F214" i="3" s="1"/>
  <c r="D214" i="3" s="1"/>
  <c r="I215" i="3"/>
  <c r="H215" i="3" s="1"/>
  <c r="F215" i="3" s="1"/>
  <c r="D215" i="3" s="1"/>
  <c r="I217" i="3"/>
  <c r="H217" i="3" s="1"/>
  <c r="F217" i="3" s="1"/>
  <c r="D217" i="3" s="1"/>
  <c r="I219" i="3"/>
  <c r="H219" i="3" s="1"/>
  <c r="F219" i="3" s="1"/>
  <c r="D219" i="3" s="1"/>
  <c r="I221" i="3"/>
  <c r="H221" i="3" s="1"/>
  <c r="F221" i="3" s="1"/>
  <c r="D221" i="3" s="1"/>
  <c r="I223" i="3"/>
  <c r="H223" i="3" s="1"/>
  <c r="F223" i="3" s="1"/>
  <c r="D223" i="3" s="1"/>
  <c r="I225" i="3"/>
  <c r="H225" i="3" s="1"/>
  <c r="F225" i="3" s="1"/>
  <c r="D225" i="3" s="1"/>
  <c r="I227" i="3"/>
  <c r="H227" i="3" s="1"/>
  <c r="F227" i="3" s="1"/>
  <c r="D227" i="3" s="1"/>
  <c r="I229" i="3"/>
  <c r="H229" i="3" s="1"/>
  <c r="F229" i="3" s="1"/>
  <c r="D229" i="3" s="1"/>
  <c r="I231" i="3"/>
  <c r="H231" i="3" s="1"/>
  <c r="F231" i="3" s="1"/>
  <c r="D231" i="3" s="1"/>
  <c r="I233" i="3"/>
  <c r="H233" i="3" s="1"/>
  <c r="F233" i="3" s="1"/>
  <c r="D233" i="3" s="1"/>
  <c r="I235" i="3"/>
  <c r="H235" i="3" s="1"/>
  <c r="F235" i="3" s="1"/>
  <c r="D235" i="3" s="1"/>
  <c r="I237" i="3"/>
  <c r="H237" i="3" s="1"/>
  <c r="F237" i="3" s="1"/>
  <c r="D237" i="3" s="1"/>
  <c r="I239" i="3"/>
  <c r="H239" i="3" s="1"/>
  <c r="F239" i="3" s="1"/>
  <c r="D239" i="3" s="1"/>
  <c r="I241" i="3"/>
  <c r="H241" i="3" s="1"/>
  <c r="F241" i="3" s="1"/>
  <c r="D241" i="3" s="1"/>
  <c r="I243" i="3"/>
  <c r="H243" i="3" s="1"/>
  <c r="F243" i="3" s="1"/>
  <c r="D243" i="3" s="1"/>
  <c r="I245" i="3"/>
  <c r="H245" i="3" s="1"/>
  <c r="F245" i="3" s="1"/>
  <c r="D245" i="3" s="1"/>
  <c r="I247" i="3"/>
  <c r="H247" i="3" s="1"/>
  <c r="F247" i="3" s="1"/>
  <c r="D247" i="3" s="1"/>
  <c r="I249" i="3"/>
  <c r="H249" i="3" s="1"/>
  <c r="F249" i="3" s="1"/>
  <c r="D249" i="3" s="1"/>
  <c r="I216" i="3"/>
  <c r="H216" i="3" s="1"/>
  <c r="F216" i="3" s="1"/>
  <c r="D216" i="3" s="1"/>
  <c r="I218" i="3"/>
  <c r="H218" i="3" s="1"/>
  <c r="F218" i="3" s="1"/>
  <c r="D218" i="3" s="1"/>
  <c r="I220" i="3"/>
  <c r="H220" i="3" s="1"/>
  <c r="F220" i="3" s="1"/>
  <c r="D220" i="3" s="1"/>
  <c r="I222" i="3"/>
  <c r="H222" i="3" s="1"/>
  <c r="F222" i="3" s="1"/>
  <c r="D222" i="3" s="1"/>
  <c r="I224" i="3"/>
  <c r="H224" i="3" s="1"/>
  <c r="F224" i="3" s="1"/>
  <c r="D224" i="3" s="1"/>
  <c r="I226" i="3"/>
  <c r="H226" i="3" s="1"/>
  <c r="F226" i="3" s="1"/>
  <c r="D226" i="3" s="1"/>
  <c r="I228" i="3"/>
  <c r="H228" i="3" s="1"/>
  <c r="F228" i="3" s="1"/>
  <c r="D228" i="3" s="1"/>
  <c r="I230" i="3"/>
  <c r="H230" i="3" s="1"/>
  <c r="F230" i="3" s="1"/>
  <c r="D230" i="3" s="1"/>
  <c r="I232" i="3"/>
  <c r="H232" i="3" s="1"/>
  <c r="F232" i="3" s="1"/>
  <c r="D232" i="3" s="1"/>
  <c r="I234" i="3"/>
  <c r="H234" i="3" s="1"/>
  <c r="F234" i="3" s="1"/>
  <c r="D234" i="3" s="1"/>
  <c r="I236" i="3"/>
  <c r="H236" i="3" s="1"/>
  <c r="F236" i="3" s="1"/>
  <c r="D236" i="3" s="1"/>
  <c r="I238" i="3"/>
  <c r="H238" i="3" s="1"/>
  <c r="F238" i="3" s="1"/>
  <c r="D238" i="3" s="1"/>
  <c r="I240" i="3"/>
  <c r="H240" i="3" s="1"/>
  <c r="F240" i="3" s="1"/>
  <c r="D240" i="3" s="1"/>
  <c r="I242" i="3"/>
  <c r="H242" i="3" s="1"/>
  <c r="F242" i="3" s="1"/>
  <c r="D242" i="3" s="1"/>
  <c r="I244" i="3"/>
  <c r="H244" i="3" s="1"/>
  <c r="F244" i="3" s="1"/>
  <c r="D244" i="3" s="1"/>
  <c r="I246" i="3"/>
  <c r="H246" i="3" s="1"/>
  <c r="F246" i="3" s="1"/>
  <c r="D246" i="3" s="1"/>
  <c r="I248" i="3"/>
  <c r="H248" i="3" s="1"/>
  <c r="F248" i="3" s="1"/>
  <c r="D248" i="3" s="1"/>
  <c r="I252" i="3"/>
  <c r="H252" i="3" s="1"/>
  <c r="F252" i="3" s="1"/>
  <c r="D252" i="3" s="1"/>
  <c r="I254" i="3"/>
  <c r="H254" i="3" s="1"/>
  <c r="F254" i="3" s="1"/>
  <c r="D254" i="3" s="1"/>
  <c r="I256" i="3"/>
  <c r="H256" i="3" s="1"/>
  <c r="F256" i="3" s="1"/>
  <c r="D256" i="3" s="1"/>
  <c r="I258" i="3"/>
  <c r="H258" i="3" s="1"/>
  <c r="F258" i="3" s="1"/>
  <c r="D258" i="3" s="1"/>
  <c r="I260" i="3"/>
  <c r="H260" i="3" s="1"/>
  <c r="F260" i="3" s="1"/>
  <c r="D260" i="3" s="1"/>
  <c r="I262" i="3"/>
  <c r="H262" i="3" s="1"/>
  <c r="F262" i="3" s="1"/>
  <c r="D262" i="3" s="1"/>
  <c r="I264" i="3"/>
  <c r="H264" i="3" s="1"/>
  <c r="F264" i="3" s="1"/>
  <c r="D264" i="3" s="1"/>
  <c r="I266" i="3"/>
  <c r="H266" i="3" s="1"/>
  <c r="F266" i="3" s="1"/>
  <c r="D266" i="3" s="1"/>
  <c r="I268" i="3"/>
  <c r="H268" i="3" s="1"/>
  <c r="F268" i="3" s="1"/>
  <c r="D268" i="3" s="1"/>
  <c r="I270" i="3"/>
  <c r="H270" i="3" s="1"/>
  <c r="F270" i="3" s="1"/>
  <c r="D270" i="3" s="1"/>
  <c r="I272" i="3"/>
  <c r="H272" i="3" s="1"/>
  <c r="F272" i="3" s="1"/>
  <c r="D272" i="3" s="1"/>
  <c r="I274" i="3"/>
  <c r="H274" i="3" s="1"/>
  <c r="F274" i="3" s="1"/>
  <c r="D274" i="3" s="1"/>
  <c r="I276" i="3"/>
  <c r="H276" i="3" s="1"/>
  <c r="F276" i="3" s="1"/>
  <c r="D276" i="3" s="1"/>
  <c r="I278" i="3"/>
  <c r="H278" i="3" s="1"/>
  <c r="F278" i="3" s="1"/>
  <c r="D278" i="3" s="1"/>
  <c r="I280" i="3"/>
  <c r="H280" i="3" s="1"/>
  <c r="F280" i="3" s="1"/>
  <c r="D280" i="3" s="1"/>
  <c r="I282" i="3"/>
  <c r="H282" i="3" s="1"/>
  <c r="F282" i="3" s="1"/>
  <c r="D282" i="3" s="1"/>
  <c r="I284" i="3"/>
  <c r="H284" i="3" s="1"/>
  <c r="F284" i="3" s="1"/>
  <c r="D284" i="3" s="1"/>
  <c r="I286" i="3"/>
  <c r="H286" i="3" s="1"/>
  <c r="F286" i="3" s="1"/>
  <c r="D286" i="3" s="1"/>
  <c r="I288" i="3"/>
  <c r="H288" i="3" s="1"/>
  <c r="F288" i="3" s="1"/>
  <c r="D288" i="3" s="1"/>
  <c r="I290" i="3"/>
  <c r="H290" i="3" s="1"/>
  <c r="F290" i="3" s="1"/>
  <c r="D290" i="3" s="1"/>
  <c r="I292" i="3"/>
  <c r="H292" i="3" s="1"/>
  <c r="F292" i="3" s="1"/>
  <c r="D292" i="3" s="1"/>
  <c r="I294" i="3"/>
  <c r="H294" i="3" s="1"/>
  <c r="F294" i="3" s="1"/>
  <c r="D294" i="3" s="1"/>
  <c r="I296" i="3"/>
  <c r="H296" i="3" s="1"/>
  <c r="F296" i="3" s="1"/>
  <c r="D296" i="3" s="1"/>
  <c r="I298" i="3"/>
  <c r="H298" i="3" s="1"/>
  <c r="F298" i="3" s="1"/>
  <c r="D298" i="3" s="1"/>
  <c r="I300" i="3"/>
  <c r="H300" i="3" s="1"/>
  <c r="F300" i="3" s="1"/>
  <c r="D300" i="3" s="1"/>
  <c r="I302" i="3"/>
  <c r="H302" i="3" s="1"/>
  <c r="F302" i="3" s="1"/>
  <c r="D302" i="3" s="1"/>
  <c r="I304" i="3"/>
  <c r="H304" i="3" s="1"/>
  <c r="F304" i="3" s="1"/>
  <c r="D304" i="3" s="1"/>
  <c r="I306" i="3"/>
  <c r="H306" i="3" s="1"/>
  <c r="F306" i="3" s="1"/>
  <c r="D306" i="3" s="1"/>
  <c r="I308" i="3"/>
  <c r="H308" i="3" s="1"/>
  <c r="F308" i="3" s="1"/>
  <c r="D308" i="3" s="1"/>
  <c r="I310" i="3"/>
  <c r="H310" i="3" s="1"/>
  <c r="F310" i="3" s="1"/>
  <c r="D310" i="3" s="1"/>
  <c r="I312" i="3"/>
  <c r="H312" i="3" s="1"/>
  <c r="F312" i="3" s="1"/>
  <c r="D312" i="3" s="1"/>
  <c r="I314" i="3"/>
  <c r="H314" i="3" s="1"/>
  <c r="F314" i="3" s="1"/>
  <c r="D314" i="3" s="1"/>
  <c r="I316" i="3"/>
  <c r="H316" i="3" s="1"/>
  <c r="F316" i="3" s="1"/>
  <c r="D316" i="3" s="1"/>
  <c r="I318" i="3"/>
  <c r="H318" i="3" s="1"/>
  <c r="F318" i="3" s="1"/>
  <c r="D318" i="3" s="1"/>
  <c r="I375" i="3"/>
  <c r="H375" i="3" s="1"/>
  <c r="F375" i="3" s="1"/>
  <c r="D375" i="3" s="1"/>
  <c r="I377" i="3"/>
  <c r="H377" i="3" s="1"/>
  <c r="F377" i="3" s="1"/>
  <c r="D377" i="3" s="1"/>
  <c r="I379" i="3"/>
  <c r="H379" i="3" s="1"/>
  <c r="F379" i="3" s="1"/>
  <c r="D379" i="3" s="1"/>
  <c r="I381" i="3"/>
  <c r="H381" i="3" s="1"/>
  <c r="F381" i="3" s="1"/>
  <c r="D381" i="3" s="1"/>
  <c r="I383" i="3"/>
  <c r="H383" i="3" s="1"/>
  <c r="F383" i="3" s="1"/>
  <c r="D383" i="3" s="1"/>
  <c r="I385" i="3"/>
  <c r="H385" i="3" s="1"/>
  <c r="F385" i="3" s="1"/>
  <c r="D385" i="3" s="1"/>
  <c r="I387" i="3"/>
  <c r="H387" i="3" s="1"/>
  <c r="F387" i="3" s="1"/>
  <c r="D387" i="3" s="1"/>
  <c r="I389" i="3"/>
  <c r="H389" i="3" s="1"/>
  <c r="F389" i="3" s="1"/>
  <c r="D389" i="3" s="1"/>
  <c r="I391" i="3"/>
  <c r="H391" i="3" s="1"/>
  <c r="F391" i="3" s="1"/>
  <c r="D391" i="3" s="1"/>
  <c r="I393" i="3"/>
  <c r="H393" i="3" s="1"/>
  <c r="F393" i="3" s="1"/>
  <c r="D393" i="3" s="1"/>
  <c r="I395" i="3"/>
  <c r="H395" i="3" s="1"/>
  <c r="F395" i="3" s="1"/>
  <c r="D395" i="3" s="1"/>
  <c r="I397" i="3"/>
  <c r="H397" i="3" s="1"/>
  <c r="F397" i="3" s="1"/>
  <c r="D397" i="3" s="1"/>
  <c r="I399" i="3"/>
  <c r="H399" i="3" s="1"/>
  <c r="F399" i="3" s="1"/>
  <c r="D399" i="3" s="1"/>
  <c r="I401" i="3"/>
  <c r="H401" i="3" s="1"/>
  <c r="F401" i="3" s="1"/>
  <c r="D401" i="3" s="1"/>
  <c r="I403" i="3"/>
  <c r="H403" i="3" s="1"/>
  <c r="F403" i="3" s="1"/>
  <c r="D403" i="3" s="1"/>
  <c r="I405" i="3"/>
  <c r="H405" i="3" s="1"/>
  <c r="F405" i="3" s="1"/>
  <c r="D405" i="3" s="1"/>
  <c r="F478" i="3"/>
  <c r="D478" i="3" s="1"/>
  <c r="I503" i="3"/>
  <c r="H503" i="3" s="1"/>
  <c r="F503" i="3" s="1"/>
  <c r="D503" i="3" s="1"/>
  <c r="AB11" i="3"/>
  <c r="AB9" i="3"/>
  <c r="AF9" i="3" s="1"/>
  <c r="AB6" i="3"/>
  <c r="AF6" i="3" s="1"/>
  <c r="AB5" i="3"/>
  <c r="AF5" i="3" s="1"/>
  <c r="AB4" i="3"/>
  <c r="AF4" i="3" s="1"/>
  <c r="AB10" i="3" l="1"/>
  <c r="AF10" i="3" s="1"/>
  <c r="AF11" i="3"/>
  <c r="AB8" i="3"/>
  <c r="AF8" i="3" s="1"/>
  <c r="AB7" i="3"/>
  <c r="AF7" i="3" s="1"/>
  <c r="AQ7" i="1"/>
  <c r="AS4" i="3"/>
  <c r="Q1" i="2"/>
  <c r="P1" i="2"/>
  <c r="O1" i="2"/>
  <c r="AQ4" i="3" l="1"/>
  <c r="AR4" i="3"/>
  <c r="AT4" i="3" s="1"/>
  <c r="L11" i="3"/>
  <c r="K11" i="3"/>
  <c r="L10" i="3"/>
  <c r="K10" i="3"/>
  <c r="L9" i="3"/>
  <c r="K9" i="3"/>
  <c r="L8" i="3"/>
  <c r="K8" i="3"/>
  <c r="L7" i="3"/>
  <c r="K7" i="3"/>
  <c r="L6" i="3"/>
  <c r="K6" i="3"/>
  <c r="L5" i="3"/>
  <c r="K5" i="3"/>
  <c r="G11" i="3"/>
  <c r="G10" i="3"/>
  <c r="G9" i="3"/>
  <c r="G8" i="3"/>
  <c r="G7" i="3"/>
  <c r="G6" i="3"/>
  <c r="G5" i="3"/>
  <c r="G4" i="3"/>
  <c r="L4" i="3"/>
  <c r="K4" i="3"/>
  <c r="E11" i="3" l="1"/>
  <c r="E10" i="3"/>
  <c r="E9" i="3"/>
  <c r="E8" i="3"/>
  <c r="E7" i="3"/>
  <c r="E6" i="3"/>
  <c r="E5" i="3"/>
  <c r="E4" i="3"/>
  <c r="I11" i="3" l="1"/>
  <c r="H11" i="3" s="1"/>
  <c r="I6" i="3"/>
  <c r="H6" i="3" s="1"/>
  <c r="I7" i="3"/>
  <c r="H7" i="3" s="1"/>
  <c r="I10" i="3"/>
  <c r="H10" i="3" s="1"/>
  <c r="I4" i="3"/>
  <c r="H4" i="3" s="1"/>
  <c r="I8" i="3"/>
  <c r="H8" i="3" s="1"/>
  <c r="I5" i="3"/>
  <c r="H5" i="3" s="1"/>
  <c r="I9" i="3"/>
  <c r="H9" i="3" s="1"/>
  <c r="F6" i="3" l="1"/>
  <c r="D6" i="3" s="1"/>
  <c r="F11" i="3"/>
  <c r="D11" i="3" s="1"/>
  <c r="F10" i="3"/>
  <c r="D10" i="3" s="1"/>
  <c r="F9" i="3"/>
  <c r="D9" i="3" s="1"/>
  <c r="F7" i="3"/>
  <c r="D7" i="3" s="1"/>
  <c r="F5" i="3"/>
  <c r="D5" i="3" s="1"/>
  <c r="F4" i="3"/>
  <c r="D4" i="3" s="1"/>
  <c r="F8" i="3"/>
  <c r="D8" i="3" s="1"/>
  <c r="C594" i="3" l="1"/>
  <c r="B594" i="3" s="1"/>
  <c r="A594" i="3" s="1"/>
  <c r="C590" i="3"/>
  <c r="B590" i="3" s="1"/>
  <c r="A590" i="3" s="1"/>
  <c r="C586" i="3"/>
  <c r="B586" i="3" s="1"/>
  <c r="A586" i="3" s="1"/>
  <c r="C582" i="3"/>
  <c r="B582" i="3" s="1"/>
  <c r="A582" i="3" s="1"/>
  <c r="C578" i="3"/>
  <c r="B578" i="3" s="1"/>
  <c r="A578" i="3" s="1"/>
  <c r="C574" i="3"/>
  <c r="B574" i="3" s="1"/>
  <c r="A574" i="3" s="1"/>
  <c r="C570" i="3"/>
  <c r="B570" i="3" s="1"/>
  <c r="A570" i="3" s="1"/>
  <c r="C566" i="3"/>
  <c r="B566" i="3" s="1"/>
  <c r="A566" i="3" s="1"/>
  <c r="C562" i="3"/>
  <c r="B562" i="3" s="1"/>
  <c r="A562" i="3" s="1"/>
  <c r="C558" i="3"/>
  <c r="B558" i="3" s="1"/>
  <c r="A558" i="3" s="1"/>
  <c r="C554" i="3"/>
  <c r="B554" i="3" s="1"/>
  <c r="A554" i="3" s="1"/>
  <c r="C550" i="3"/>
  <c r="B550" i="3" s="1"/>
  <c r="A550" i="3" s="1"/>
  <c r="C546" i="3"/>
  <c r="B546" i="3" s="1"/>
  <c r="A546" i="3" s="1"/>
  <c r="C542" i="3"/>
  <c r="B542" i="3" s="1"/>
  <c r="A542" i="3" s="1"/>
  <c r="C538" i="3"/>
  <c r="B538" i="3" s="1"/>
  <c r="A538" i="3" s="1"/>
  <c r="C534" i="3"/>
  <c r="B534" i="3" s="1"/>
  <c r="A534" i="3" s="1"/>
  <c r="C530" i="3"/>
  <c r="B530" i="3" s="1"/>
  <c r="A530" i="3" s="1"/>
  <c r="C526" i="3"/>
  <c r="B526" i="3" s="1"/>
  <c r="A526" i="3" s="1"/>
  <c r="C522" i="3"/>
  <c r="B522" i="3" s="1"/>
  <c r="A522" i="3" s="1"/>
  <c r="C518" i="3"/>
  <c r="B518" i="3" s="1"/>
  <c r="A518" i="3" s="1"/>
  <c r="C514" i="3"/>
  <c r="B514" i="3" s="1"/>
  <c r="A514" i="3" s="1"/>
  <c r="C510" i="3"/>
  <c r="B510" i="3" s="1"/>
  <c r="A510" i="3" s="1"/>
  <c r="C506" i="3"/>
  <c r="B506" i="3" s="1"/>
  <c r="A506" i="3" s="1"/>
  <c r="C502" i="3"/>
  <c r="B502" i="3" s="1"/>
  <c r="A502" i="3" s="1"/>
  <c r="C498" i="3"/>
  <c r="B498" i="3" s="1"/>
  <c r="A498" i="3" s="1"/>
  <c r="C494" i="3"/>
  <c r="B494" i="3" s="1"/>
  <c r="A494" i="3" s="1"/>
  <c r="C490" i="3"/>
  <c r="B490" i="3" s="1"/>
  <c r="A490" i="3" s="1"/>
  <c r="C486" i="3"/>
  <c r="B486" i="3" s="1"/>
  <c r="A486" i="3" s="1"/>
  <c r="C482" i="3"/>
  <c r="B482" i="3" s="1"/>
  <c r="A482" i="3" s="1"/>
  <c r="C478" i="3"/>
  <c r="B478" i="3" s="1"/>
  <c r="A478" i="3" s="1"/>
  <c r="C474" i="3"/>
  <c r="B474" i="3" s="1"/>
  <c r="A474" i="3" s="1"/>
  <c r="C470" i="3"/>
  <c r="B470" i="3" s="1"/>
  <c r="A470" i="3" s="1"/>
  <c r="C466" i="3"/>
  <c r="B466" i="3" s="1"/>
  <c r="A466" i="3" s="1"/>
  <c r="C462" i="3"/>
  <c r="B462" i="3" s="1"/>
  <c r="A462" i="3" s="1"/>
  <c r="C458" i="3"/>
  <c r="B458" i="3" s="1"/>
  <c r="A458" i="3" s="1"/>
  <c r="C454" i="3"/>
  <c r="B454" i="3" s="1"/>
  <c r="A454" i="3" s="1"/>
  <c r="C450" i="3"/>
  <c r="B450" i="3" s="1"/>
  <c r="A450" i="3" s="1"/>
  <c r="C446" i="3"/>
  <c r="B446" i="3" s="1"/>
  <c r="A446" i="3" s="1"/>
  <c r="C442" i="3"/>
  <c r="B442" i="3" s="1"/>
  <c r="A442" i="3" s="1"/>
  <c r="C438" i="3"/>
  <c r="B438" i="3" s="1"/>
  <c r="A438" i="3" s="1"/>
  <c r="C434" i="3"/>
  <c r="B434" i="3" s="1"/>
  <c r="A434" i="3" s="1"/>
  <c r="C430" i="3"/>
  <c r="B430" i="3" s="1"/>
  <c r="A430" i="3" s="1"/>
  <c r="C426" i="3"/>
  <c r="B426" i="3" s="1"/>
  <c r="A426" i="3" s="1"/>
  <c r="C422" i="3"/>
  <c r="B422" i="3" s="1"/>
  <c r="A422" i="3" s="1"/>
  <c r="C418" i="3"/>
  <c r="B418" i="3" s="1"/>
  <c r="A418" i="3" s="1"/>
  <c r="C414" i="3"/>
  <c r="B414" i="3" s="1"/>
  <c r="A414" i="3" s="1"/>
  <c r="C410" i="3"/>
  <c r="B410" i="3" s="1"/>
  <c r="A410" i="3" s="1"/>
  <c r="C406" i="3"/>
  <c r="B406" i="3" s="1"/>
  <c r="A406" i="3" s="1"/>
  <c r="C402" i="3"/>
  <c r="B402" i="3" s="1"/>
  <c r="A402" i="3" s="1"/>
  <c r="C398" i="3"/>
  <c r="B398" i="3" s="1"/>
  <c r="A398" i="3" s="1"/>
  <c r="C394" i="3"/>
  <c r="B394" i="3" s="1"/>
  <c r="A394" i="3" s="1"/>
  <c r="C390" i="3"/>
  <c r="B390" i="3" s="1"/>
  <c r="A390" i="3" s="1"/>
  <c r="C386" i="3"/>
  <c r="B386" i="3" s="1"/>
  <c r="A386" i="3" s="1"/>
  <c r="C382" i="3"/>
  <c r="B382" i="3" s="1"/>
  <c r="A382" i="3" s="1"/>
  <c r="C378" i="3"/>
  <c r="B378" i="3" s="1"/>
  <c r="A378" i="3" s="1"/>
  <c r="C374" i="3"/>
  <c r="B374" i="3" s="1"/>
  <c r="A374" i="3" s="1"/>
  <c r="C370" i="3"/>
  <c r="B370" i="3" s="1"/>
  <c r="A370" i="3" s="1"/>
  <c r="C366" i="3"/>
  <c r="B366" i="3" s="1"/>
  <c r="A366" i="3" s="1"/>
  <c r="C362" i="3"/>
  <c r="B362" i="3" s="1"/>
  <c r="A362" i="3" s="1"/>
  <c r="C358" i="3"/>
  <c r="B358" i="3" s="1"/>
  <c r="A358" i="3" s="1"/>
  <c r="C354" i="3"/>
  <c r="B354" i="3" s="1"/>
  <c r="A354" i="3" s="1"/>
  <c r="C350" i="3"/>
  <c r="B350" i="3" s="1"/>
  <c r="A350" i="3" s="1"/>
  <c r="C346" i="3"/>
  <c r="B346" i="3" s="1"/>
  <c r="A346" i="3" s="1"/>
  <c r="C342" i="3"/>
  <c r="B342" i="3" s="1"/>
  <c r="A342" i="3" s="1"/>
  <c r="C338" i="3"/>
  <c r="B338" i="3" s="1"/>
  <c r="A338" i="3" s="1"/>
  <c r="C334" i="3"/>
  <c r="B334" i="3" s="1"/>
  <c r="A334" i="3" s="1"/>
  <c r="C330" i="3"/>
  <c r="B330" i="3" s="1"/>
  <c r="A330" i="3" s="1"/>
  <c r="C326" i="3"/>
  <c r="B326" i="3" s="1"/>
  <c r="A326" i="3" s="1"/>
  <c r="C322" i="3"/>
  <c r="B322" i="3" s="1"/>
  <c r="A322" i="3" s="1"/>
  <c r="C318" i="3"/>
  <c r="B318" i="3" s="1"/>
  <c r="A318" i="3" s="1"/>
  <c r="C314" i="3"/>
  <c r="B314" i="3" s="1"/>
  <c r="A314" i="3" s="1"/>
  <c r="C310" i="3"/>
  <c r="B310" i="3" s="1"/>
  <c r="A310" i="3" s="1"/>
  <c r="C306" i="3"/>
  <c r="B306" i="3" s="1"/>
  <c r="A306" i="3" s="1"/>
  <c r="C302" i="3"/>
  <c r="B302" i="3" s="1"/>
  <c r="A302" i="3" s="1"/>
  <c r="C298" i="3"/>
  <c r="B298" i="3" s="1"/>
  <c r="A298" i="3" s="1"/>
  <c r="C294" i="3"/>
  <c r="B294" i="3" s="1"/>
  <c r="A294" i="3" s="1"/>
  <c r="C290" i="3"/>
  <c r="B290" i="3" s="1"/>
  <c r="A290" i="3" s="1"/>
  <c r="C286" i="3"/>
  <c r="B286" i="3" s="1"/>
  <c r="A286" i="3" s="1"/>
  <c r="C282" i="3"/>
  <c r="B282" i="3" s="1"/>
  <c r="A282" i="3" s="1"/>
  <c r="C278" i="3"/>
  <c r="B278" i="3" s="1"/>
  <c r="A278" i="3" s="1"/>
  <c r="C274" i="3"/>
  <c r="B274" i="3" s="1"/>
  <c r="A274" i="3" s="1"/>
  <c r="C270" i="3"/>
  <c r="B270" i="3" s="1"/>
  <c r="A270" i="3" s="1"/>
  <c r="C266" i="3"/>
  <c r="B266" i="3" s="1"/>
  <c r="A266" i="3" s="1"/>
  <c r="C262" i="3"/>
  <c r="B262" i="3" s="1"/>
  <c r="A262" i="3" s="1"/>
  <c r="C258" i="3"/>
  <c r="B258" i="3" s="1"/>
  <c r="A258" i="3" s="1"/>
  <c r="C254" i="3"/>
  <c r="B254" i="3" s="1"/>
  <c r="A254" i="3" s="1"/>
  <c r="C250" i="3"/>
  <c r="B250" i="3" s="1"/>
  <c r="A250" i="3" s="1"/>
  <c r="C246" i="3"/>
  <c r="B246" i="3" s="1"/>
  <c r="A246" i="3" s="1"/>
  <c r="C242" i="3"/>
  <c r="B242" i="3" s="1"/>
  <c r="A242" i="3" s="1"/>
  <c r="C238" i="3"/>
  <c r="B238" i="3" s="1"/>
  <c r="A238" i="3" s="1"/>
  <c r="C234" i="3"/>
  <c r="B234" i="3" s="1"/>
  <c r="A234" i="3" s="1"/>
  <c r="C230" i="3"/>
  <c r="B230" i="3" s="1"/>
  <c r="A230" i="3" s="1"/>
  <c r="C226" i="3"/>
  <c r="B226" i="3" s="1"/>
  <c r="A226" i="3" s="1"/>
  <c r="C222" i="3"/>
  <c r="B222" i="3" s="1"/>
  <c r="A222" i="3" s="1"/>
  <c r="C218" i="3"/>
  <c r="B218" i="3" s="1"/>
  <c r="A218" i="3" s="1"/>
  <c r="C214" i="3"/>
  <c r="B214" i="3" s="1"/>
  <c r="A214" i="3" s="1"/>
  <c r="C210" i="3"/>
  <c r="B210" i="3" s="1"/>
  <c r="A210" i="3" s="1"/>
  <c r="C206" i="3"/>
  <c r="B206" i="3" s="1"/>
  <c r="A206" i="3" s="1"/>
  <c r="C202" i="3"/>
  <c r="B202" i="3" s="1"/>
  <c r="A202" i="3" s="1"/>
  <c r="C198" i="3"/>
  <c r="B198" i="3" s="1"/>
  <c r="A198" i="3" s="1"/>
  <c r="C194" i="3"/>
  <c r="B194" i="3" s="1"/>
  <c r="A194" i="3" s="1"/>
  <c r="C190" i="3"/>
  <c r="B190" i="3" s="1"/>
  <c r="A190" i="3" s="1"/>
  <c r="C186" i="3"/>
  <c r="B186" i="3" s="1"/>
  <c r="A186" i="3" s="1"/>
  <c r="C182" i="3"/>
  <c r="B182" i="3" s="1"/>
  <c r="A182" i="3" s="1"/>
  <c r="C178" i="3"/>
  <c r="B178" i="3" s="1"/>
  <c r="A178" i="3" s="1"/>
  <c r="C174" i="3"/>
  <c r="B174" i="3" s="1"/>
  <c r="A174" i="3" s="1"/>
  <c r="C170" i="3"/>
  <c r="B170" i="3" s="1"/>
  <c r="A170" i="3" s="1"/>
  <c r="C166" i="3"/>
  <c r="B166" i="3" s="1"/>
  <c r="A166" i="3" s="1"/>
  <c r="C162" i="3"/>
  <c r="B162" i="3" s="1"/>
  <c r="A162" i="3" s="1"/>
  <c r="C158" i="3"/>
  <c r="B158" i="3" s="1"/>
  <c r="A158" i="3" s="1"/>
  <c r="C154" i="3"/>
  <c r="B154" i="3" s="1"/>
  <c r="A154" i="3" s="1"/>
  <c r="C150" i="3"/>
  <c r="B150" i="3" s="1"/>
  <c r="A150" i="3" s="1"/>
  <c r="C146" i="3"/>
  <c r="B146" i="3" s="1"/>
  <c r="A146" i="3" s="1"/>
  <c r="C142" i="3"/>
  <c r="B142" i="3" s="1"/>
  <c r="A142" i="3" s="1"/>
  <c r="C138" i="3"/>
  <c r="B138" i="3" s="1"/>
  <c r="A138" i="3" s="1"/>
  <c r="C134" i="3"/>
  <c r="B134" i="3" s="1"/>
  <c r="A134" i="3" s="1"/>
  <c r="C130" i="3"/>
  <c r="B130" i="3" s="1"/>
  <c r="A130" i="3" s="1"/>
  <c r="C126" i="3"/>
  <c r="B126" i="3" s="1"/>
  <c r="A126" i="3" s="1"/>
  <c r="C122" i="3"/>
  <c r="B122" i="3" s="1"/>
  <c r="A122" i="3" s="1"/>
  <c r="C118" i="3"/>
  <c r="B118" i="3" s="1"/>
  <c r="A118" i="3" s="1"/>
  <c r="C114" i="3"/>
  <c r="B114" i="3" s="1"/>
  <c r="A114" i="3" s="1"/>
  <c r="C110" i="3"/>
  <c r="B110" i="3" s="1"/>
  <c r="A110" i="3" s="1"/>
  <c r="C106" i="3"/>
  <c r="B106" i="3" s="1"/>
  <c r="A106" i="3" s="1"/>
  <c r="C102" i="3"/>
  <c r="B102" i="3" s="1"/>
  <c r="A102" i="3" s="1"/>
  <c r="C98" i="3"/>
  <c r="B98" i="3" s="1"/>
  <c r="A98" i="3" s="1"/>
  <c r="C94" i="3"/>
  <c r="B94" i="3" s="1"/>
  <c r="A94" i="3" s="1"/>
  <c r="C90" i="3"/>
  <c r="B90" i="3" s="1"/>
  <c r="A90" i="3" s="1"/>
  <c r="C86" i="3"/>
  <c r="B86" i="3" s="1"/>
  <c r="A86" i="3" s="1"/>
  <c r="C82" i="3"/>
  <c r="B82" i="3" s="1"/>
  <c r="A82" i="3" s="1"/>
  <c r="C78" i="3"/>
  <c r="B78" i="3" s="1"/>
  <c r="A78" i="3" s="1"/>
  <c r="C74" i="3"/>
  <c r="B74" i="3" s="1"/>
  <c r="A74" i="3" s="1"/>
  <c r="C70" i="3"/>
  <c r="B70" i="3" s="1"/>
  <c r="A70" i="3" s="1"/>
  <c r="C66" i="3"/>
  <c r="B66" i="3" s="1"/>
  <c r="A66" i="3" s="1"/>
  <c r="C62" i="3"/>
  <c r="B62" i="3" s="1"/>
  <c r="A62" i="3" s="1"/>
  <c r="C58" i="3"/>
  <c r="B58" i="3" s="1"/>
  <c r="A58" i="3" s="1"/>
  <c r="C54" i="3"/>
  <c r="B54" i="3" s="1"/>
  <c r="A54" i="3" s="1"/>
  <c r="C50" i="3"/>
  <c r="B50" i="3" s="1"/>
  <c r="A50" i="3" s="1"/>
  <c r="C46" i="3"/>
  <c r="B46" i="3" s="1"/>
  <c r="A46" i="3" s="1"/>
  <c r="C42" i="3"/>
  <c r="B42" i="3" s="1"/>
  <c r="A42" i="3" s="1"/>
  <c r="C38" i="3"/>
  <c r="B38" i="3" s="1"/>
  <c r="A38" i="3" s="1"/>
  <c r="C34" i="3"/>
  <c r="B34" i="3" s="1"/>
  <c r="A34" i="3" s="1"/>
  <c r="C30" i="3"/>
  <c r="B30" i="3" s="1"/>
  <c r="A30" i="3" s="1"/>
  <c r="C26" i="3"/>
  <c r="B26" i="3" s="1"/>
  <c r="A26" i="3" s="1"/>
  <c r="C22" i="3"/>
  <c r="B22" i="3" s="1"/>
  <c r="A22" i="3" s="1"/>
  <c r="C18" i="3"/>
  <c r="B18" i="3" s="1"/>
  <c r="A18" i="3" s="1"/>
  <c r="C14" i="3"/>
  <c r="B14" i="3" s="1"/>
  <c r="A14" i="3" s="1"/>
  <c r="C10" i="3"/>
  <c r="B10" i="3" s="1"/>
  <c r="A10" i="3" s="1"/>
  <c r="C6" i="3"/>
  <c r="B6" i="3" s="1"/>
  <c r="A6" i="3" s="1"/>
  <c r="C593" i="3"/>
  <c r="B593" i="3" s="1"/>
  <c r="A593" i="3" s="1"/>
  <c r="C589" i="3"/>
  <c r="B589" i="3" s="1"/>
  <c r="A589" i="3" s="1"/>
  <c r="C585" i="3"/>
  <c r="B585" i="3" s="1"/>
  <c r="A585" i="3" s="1"/>
  <c r="C581" i="3"/>
  <c r="B581" i="3" s="1"/>
  <c r="A581" i="3" s="1"/>
  <c r="C577" i="3"/>
  <c r="B577" i="3" s="1"/>
  <c r="A577" i="3" s="1"/>
  <c r="C573" i="3"/>
  <c r="B573" i="3" s="1"/>
  <c r="A573" i="3" s="1"/>
  <c r="C569" i="3"/>
  <c r="B569" i="3" s="1"/>
  <c r="A569" i="3" s="1"/>
  <c r="C565" i="3"/>
  <c r="B565" i="3" s="1"/>
  <c r="A565" i="3" s="1"/>
  <c r="C561" i="3"/>
  <c r="B561" i="3" s="1"/>
  <c r="A561" i="3" s="1"/>
  <c r="C557" i="3"/>
  <c r="B557" i="3" s="1"/>
  <c r="A557" i="3" s="1"/>
  <c r="C553" i="3"/>
  <c r="B553" i="3" s="1"/>
  <c r="A553" i="3" s="1"/>
  <c r="C549" i="3"/>
  <c r="B549" i="3" s="1"/>
  <c r="A549" i="3" s="1"/>
  <c r="C545" i="3"/>
  <c r="B545" i="3" s="1"/>
  <c r="A545" i="3" s="1"/>
  <c r="C541" i="3"/>
  <c r="B541" i="3" s="1"/>
  <c r="A541" i="3" s="1"/>
  <c r="C537" i="3"/>
  <c r="B537" i="3" s="1"/>
  <c r="A537" i="3" s="1"/>
  <c r="C533" i="3"/>
  <c r="B533" i="3" s="1"/>
  <c r="A533" i="3" s="1"/>
  <c r="C529" i="3"/>
  <c r="B529" i="3" s="1"/>
  <c r="A529" i="3" s="1"/>
  <c r="C525" i="3"/>
  <c r="B525" i="3" s="1"/>
  <c r="A525" i="3" s="1"/>
  <c r="C521" i="3"/>
  <c r="B521" i="3" s="1"/>
  <c r="A521" i="3" s="1"/>
  <c r="C517" i="3"/>
  <c r="B517" i="3" s="1"/>
  <c r="A517" i="3" s="1"/>
  <c r="C513" i="3"/>
  <c r="B513" i="3" s="1"/>
  <c r="A513" i="3" s="1"/>
  <c r="C509" i="3"/>
  <c r="B509" i="3" s="1"/>
  <c r="A509" i="3" s="1"/>
  <c r="C505" i="3"/>
  <c r="B505" i="3" s="1"/>
  <c r="A505" i="3" s="1"/>
  <c r="C501" i="3"/>
  <c r="B501" i="3" s="1"/>
  <c r="A501" i="3" s="1"/>
  <c r="C497" i="3"/>
  <c r="B497" i="3" s="1"/>
  <c r="A497" i="3" s="1"/>
  <c r="C493" i="3"/>
  <c r="B493" i="3" s="1"/>
  <c r="A493" i="3" s="1"/>
  <c r="C489" i="3"/>
  <c r="B489" i="3" s="1"/>
  <c r="A489" i="3" s="1"/>
  <c r="C485" i="3"/>
  <c r="B485" i="3" s="1"/>
  <c r="A485" i="3" s="1"/>
  <c r="C481" i="3"/>
  <c r="B481" i="3" s="1"/>
  <c r="A481" i="3" s="1"/>
  <c r="C477" i="3"/>
  <c r="B477" i="3" s="1"/>
  <c r="A477" i="3" s="1"/>
  <c r="C473" i="3"/>
  <c r="B473" i="3" s="1"/>
  <c r="A473" i="3" s="1"/>
  <c r="C469" i="3"/>
  <c r="B469" i="3" s="1"/>
  <c r="A469" i="3" s="1"/>
  <c r="C465" i="3"/>
  <c r="B465" i="3" s="1"/>
  <c r="A465" i="3" s="1"/>
  <c r="C461" i="3"/>
  <c r="B461" i="3" s="1"/>
  <c r="A461" i="3" s="1"/>
  <c r="C457" i="3"/>
  <c r="B457" i="3" s="1"/>
  <c r="A457" i="3" s="1"/>
  <c r="C453" i="3"/>
  <c r="B453" i="3" s="1"/>
  <c r="A453" i="3" s="1"/>
  <c r="C449" i="3"/>
  <c r="B449" i="3" s="1"/>
  <c r="A449" i="3" s="1"/>
  <c r="C445" i="3"/>
  <c r="B445" i="3" s="1"/>
  <c r="A445" i="3" s="1"/>
  <c r="C441" i="3"/>
  <c r="B441" i="3" s="1"/>
  <c r="A441" i="3" s="1"/>
  <c r="C437" i="3"/>
  <c r="B437" i="3" s="1"/>
  <c r="A437" i="3" s="1"/>
  <c r="C433" i="3"/>
  <c r="B433" i="3" s="1"/>
  <c r="A433" i="3" s="1"/>
  <c r="C429" i="3"/>
  <c r="B429" i="3" s="1"/>
  <c r="A429" i="3" s="1"/>
  <c r="C425" i="3"/>
  <c r="B425" i="3" s="1"/>
  <c r="A425" i="3" s="1"/>
  <c r="C421" i="3"/>
  <c r="B421" i="3" s="1"/>
  <c r="A421" i="3" s="1"/>
  <c r="C417" i="3"/>
  <c r="B417" i="3" s="1"/>
  <c r="A417" i="3" s="1"/>
  <c r="C413" i="3"/>
  <c r="B413" i="3" s="1"/>
  <c r="A413" i="3" s="1"/>
  <c r="C409" i="3"/>
  <c r="B409" i="3" s="1"/>
  <c r="A409" i="3" s="1"/>
  <c r="C405" i="3"/>
  <c r="B405" i="3" s="1"/>
  <c r="A405" i="3" s="1"/>
  <c r="C401" i="3"/>
  <c r="B401" i="3" s="1"/>
  <c r="A401" i="3" s="1"/>
  <c r="C397" i="3"/>
  <c r="B397" i="3" s="1"/>
  <c r="A397" i="3" s="1"/>
  <c r="C393" i="3"/>
  <c r="B393" i="3" s="1"/>
  <c r="A393" i="3" s="1"/>
  <c r="C389" i="3"/>
  <c r="B389" i="3" s="1"/>
  <c r="A389" i="3" s="1"/>
  <c r="C385" i="3"/>
  <c r="B385" i="3" s="1"/>
  <c r="A385" i="3" s="1"/>
  <c r="C381" i="3"/>
  <c r="B381" i="3" s="1"/>
  <c r="A381" i="3" s="1"/>
  <c r="C377" i="3"/>
  <c r="B377" i="3" s="1"/>
  <c r="A377" i="3" s="1"/>
  <c r="C373" i="3"/>
  <c r="B373" i="3" s="1"/>
  <c r="A373" i="3" s="1"/>
  <c r="C369" i="3"/>
  <c r="B369" i="3" s="1"/>
  <c r="A369" i="3" s="1"/>
  <c r="C365" i="3"/>
  <c r="B365" i="3" s="1"/>
  <c r="A365" i="3" s="1"/>
  <c r="C361" i="3"/>
  <c r="B361" i="3" s="1"/>
  <c r="A361" i="3" s="1"/>
  <c r="C357" i="3"/>
  <c r="B357" i="3" s="1"/>
  <c r="A357" i="3" s="1"/>
  <c r="C353" i="3"/>
  <c r="B353" i="3" s="1"/>
  <c r="A353" i="3" s="1"/>
  <c r="C349" i="3"/>
  <c r="B349" i="3" s="1"/>
  <c r="A349" i="3" s="1"/>
  <c r="C345" i="3"/>
  <c r="B345" i="3" s="1"/>
  <c r="A345" i="3" s="1"/>
  <c r="C341" i="3"/>
  <c r="B341" i="3" s="1"/>
  <c r="A341" i="3" s="1"/>
  <c r="C337" i="3"/>
  <c r="B337" i="3" s="1"/>
  <c r="A337" i="3" s="1"/>
  <c r="C333" i="3"/>
  <c r="B333" i="3" s="1"/>
  <c r="A333" i="3" s="1"/>
  <c r="C329" i="3"/>
  <c r="B329" i="3" s="1"/>
  <c r="A329" i="3" s="1"/>
  <c r="C325" i="3"/>
  <c r="B325" i="3" s="1"/>
  <c r="A325" i="3" s="1"/>
  <c r="C321" i="3"/>
  <c r="B321" i="3" s="1"/>
  <c r="A321" i="3" s="1"/>
  <c r="C317" i="3"/>
  <c r="B317" i="3" s="1"/>
  <c r="A317" i="3" s="1"/>
  <c r="C313" i="3"/>
  <c r="B313" i="3" s="1"/>
  <c r="A313" i="3" s="1"/>
  <c r="C309" i="3"/>
  <c r="B309" i="3" s="1"/>
  <c r="A309" i="3" s="1"/>
  <c r="C305" i="3"/>
  <c r="B305" i="3" s="1"/>
  <c r="A305" i="3" s="1"/>
  <c r="C301" i="3"/>
  <c r="B301" i="3" s="1"/>
  <c r="A301" i="3" s="1"/>
  <c r="C297" i="3"/>
  <c r="B297" i="3" s="1"/>
  <c r="A297" i="3" s="1"/>
  <c r="C293" i="3"/>
  <c r="B293" i="3" s="1"/>
  <c r="A293" i="3" s="1"/>
  <c r="C289" i="3"/>
  <c r="B289" i="3" s="1"/>
  <c r="A289" i="3" s="1"/>
  <c r="C285" i="3"/>
  <c r="B285" i="3" s="1"/>
  <c r="A285" i="3" s="1"/>
  <c r="C281" i="3"/>
  <c r="B281" i="3" s="1"/>
  <c r="A281" i="3" s="1"/>
  <c r="C277" i="3"/>
  <c r="B277" i="3" s="1"/>
  <c r="A277" i="3" s="1"/>
  <c r="C273" i="3"/>
  <c r="B273" i="3" s="1"/>
  <c r="A273" i="3" s="1"/>
  <c r="C269" i="3"/>
  <c r="B269" i="3" s="1"/>
  <c r="A269" i="3" s="1"/>
  <c r="C265" i="3"/>
  <c r="B265" i="3" s="1"/>
  <c r="A265" i="3" s="1"/>
  <c r="C261" i="3"/>
  <c r="B261" i="3" s="1"/>
  <c r="A261" i="3" s="1"/>
  <c r="C257" i="3"/>
  <c r="B257" i="3" s="1"/>
  <c r="A257" i="3" s="1"/>
  <c r="C253" i="3"/>
  <c r="B253" i="3" s="1"/>
  <c r="A253" i="3" s="1"/>
  <c r="C249" i="3"/>
  <c r="B249" i="3" s="1"/>
  <c r="A249" i="3" s="1"/>
  <c r="C245" i="3"/>
  <c r="B245" i="3" s="1"/>
  <c r="A245" i="3" s="1"/>
  <c r="C241" i="3"/>
  <c r="B241" i="3" s="1"/>
  <c r="A241" i="3" s="1"/>
  <c r="C237" i="3"/>
  <c r="B237" i="3" s="1"/>
  <c r="A237" i="3" s="1"/>
  <c r="C233" i="3"/>
  <c r="B233" i="3" s="1"/>
  <c r="A233" i="3" s="1"/>
  <c r="C229" i="3"/>
  <c r="B229" i="3" s="1"/>
  <c r="A229" i="3" s="1"/>
  <c r="C225" i="3"/>
  <c r="B225" i="3" s="1"/>
  <c r="A225" i="3" s="1"/>
  <c r="C221" i="3"/>
  <c r="B221" i="3" s="1"/>
  <c r="A221" i="3" s="1"/>
  <c r="C217" i="3"/>
  <c r="B217" i="3" s="1"/>
  <c r="A217" i="3" s="1"/>
  <c r="C213" i="3"/>
  <c r="B213" i="3" s="1"/>
  <c r="A213" i="3" s="1"/>
  <c r="C209" i="3"/>
  <c r="B209" i="3" s="1"/>
  <c r="A209" i="3" s="1"/>
  <c r="C205" i="3"/>
  <c r="B205" i="3" s="1"/>
  <c r="A205" i="3" s="1"/>
  <c r="C201" i="3"/>
  <c r="B201" i="3" s="1"/>
  <c r="A201" i="3" s="1"/>
  <c r="C197" i="3"/>
  <c r="B197" i="3" s="1"/>
  <c r="A197" i="3" s="1"/>
  <c r="C193" i="3"/>
  <c r="B193" i="3" s="1"/>
  <c r="A193" i="3" s="1"/>
  <c r="C189" i="3"/>
  <c r="B189" i="3" s="1"/>
  <c r="A189" i="3" s="1"/>
  <c r="C185" i="3"/>
  <c r="B185" i="3" s="1"/>
  <c r="A185" i="3" s="1"/>
  <c r="C181" i="3"/>
  <c r="B181" i="3" s="1"/>
  <c r="A181" i="3" s="1"/>
  <c r="C177" i="3"/>
  <c r="B177" i="3" s="1"/>
  <c r="A177" i="3" s="1"/>
  <c r="C173" i="3"/>
  <c r="B173" i="3" s="1"/>
  <c r="A173" i="3" s="1"/>
  <c r="C169" i="3"/>
  <c r="B169" i="3" s="1"/>
  <c r="A169" i="3" s="1"/>
  <c r="C165" i="3"/>
  <c r="B165" i="3" s="1"/>
  <c r="A165" i="3" s="1"/>
  <c r="C161" i="3"/>
  <c r="B161" i="3" s="1"/>
  <c r="A161" i="3" s="1"/>
  <c r="C157" i="3"/>
  <c r="B157" i="3" s="1"/>
  <c r="A157" i="3" s="1"/>
  <c r="C153" i="3"/>
  <c r="B153" i="3" s="1"/>
  <c r="A153" i="3" s="1"/>
  <c r="C149" i="3"/>
  <c r="B149" i="3" s="1"/>
  <c r="A149" i="3" s="1"/>
  <c r="C145" i="3"/>
  <c r="B145" i="3" s="1"/>
  <c r="A145" i="3" s="1"/>
  <c r="C141" i="3"/>
  <c r="B141" i="3" s="1"/>
  <c r="A141" i="3" s="1"/>
  <c r="C137" i="3"/>
  <c r="B137" i="3" s="1"/>
  <c r="A137" i="3" s="1"/>
  <c r="C133" i="3"/>
  <c r="B133" i="3" s="1"/>
  <c r="A133" i="3" s="1"/>
  <c r="C129" i="3"/>
  <c r="B129" i="3" s="1"/>
  <c r="A129" i="3" s="1"/>
  <c r="C125" i="3"/>
  <c r="B125" i="3" s="1"/>
  <c r="A125" i="3" s="1"/>
  <c r="C121" i="3"/>
  <c r="B121" i="3" s="1"/>
  <c r="A121" i="3" s="1"/>
  <c r="C117" i="3"/>
  <c r="B117" i="3" s="1"/>
  <c r="A117" i="3" s="1"/>
  <c r="C113" i="3"/>
  <c r="B113" i="3" s="1"/>
  <c r="A113" i="3" s="1"/>
  <c r="C109" i="3"/>
  <c r="B109" i="3" s="1"/>
  <c r="A109" i="3" s="1"/>
  <c r="C105" i="3"/>
  <c r="B105" i="3" s="1"/>
  <c r="A105" i="3" s="1"/>
  <c r="C101" i="3"/>
  <c r="B101" i="3" s="1"/>
  <c r="A101" i="3" s="1"/>
  <c r="C97" i="3"/>
  <c r="B97" i="3" s="1"/>
  <c r="A97" i="3" s="1"/>
  <c r="C93" i="3"/>
  <c r="B93" i="3" s="1"/>
  <c r="A93" i="3" s="1"/>
  <c r="C89" i="3"/>
  <c r="B89" i="3" s="1"/>
  <c r="A89" i="3" s="1"/>
  <c r="C85" i="3"/>
  <c r="B85" i="3" s="1"/>
  <c r="A85" i="3" s="1"/>
  <c r="C81" i="3"/>
  <c r="B81" i="3" s="1"/>
  <c r="A81" i="3" s="1"/>
  <c r="C77" i="3"/>
  <c r="B77" i="3" s="1"/>
  <c r="A77" i="3" s="1"/>
  <c r="C73" i="3"/>
  <c r="B73" i="3" s="1"/>
  <c r="A73" i="3" s="1"/>
  <c r="C69" i="3"/>
  <c r="B69" i="3" s="1"/>
  <c r="A69" i="3" s="1"/>
  <c r="C65" i="3"/>
  <c r="B65" i="3" s="1"/>
  <c r="A65" i="3" s="1"/>
  <c r="C61" i="3"/>
  <c r="B61" i="3" s="1"/>
  <c r="A61" i="3" s="1"/>
  <c r="C57" i="3"/>
  <c r="B57" i="3" s="1"/>
  <c r="A57" i="3" s="1"/>
  <c r="C53" i="3"/>
  <c r="B53" i="3" s="1"/>
  <c r="A53" i="3" s="1"/>
  <c r="C49" i="3"/>
  <c r="B49" i="3" s="1"/>
  <c r="A49" i="3" s="1"/>
  <c r="C45" i="3"/>
  <c r="B45" i="3" s="1"/>
  <c r="A45" i="3" s="1"/>
  <c r="C41" i="3"/>
  <c r="B41" i="3" s="1"/>
  <c r="A41" i="3" s="1"/>
  <c r="C37" i="3"/>
  <c r="B37" i="3" s="1"/>
  <c r="A37" i="3" s="1"/>
  <c r="C33" i="3"/>
  <c r="B33" i="3" s="1"/>
  <c r="A33" i="3" s="1"/>
  <c r="C29" i="3"/>
  <c r="B29" i="3" s="1"/>
  <c r="A29" i="3" s="1"/>
  <c r="C25" i="3"/>
  <c r="B25" i="3" s="1"/>
  <c r="A25" i="3" s="1"/>
  <c r="C21" i="3"/>
  <c r="B21" i="3" s="1"/>
  <c r="A21" i="3" s="1"/>
  <c r="C17" i="3"/>
  <c r="B17" i="3" s="1"/>
  <c r="A17" i="3" s="1"/>
  <c r="C13" i="3"/>
  <c r="B13" i="3" s="1"/>
  <c r="A13" i="3" s="1"/>
  <c r="C9" i="3"/>
  <c r="B9" i="3" s="1"/>
  <c r="A9" i="3" s="1"/>
  <c r="C5" i="3"/>
  <c r="C592" i="3"/>
  <c r="B592" i="3" s="1"/>
  <c r="A592" i="3" s="1"/>
  <c r="C588" i="3"/>
  <c r="B588" i="3" s="1"/>
  <c r="A588" i="3" s="1"/>
  <c r="C584" i="3"/>
  <c r="B584" i="3" s="1"/>
  <c r="A584" i="3" s="1"/>
  <c r="C580" i="3"/>
  <c r="B580" i="3" s="1"/>
  <c r="A580" i="3" s="1"/>
  <c r="C576" i="3"/>
  <c r="B576" i="3" s="1"/>
  <c r="A576" i="3" s="1"/>
  <c r="C572" i="3"/>
  <c r="B572" i="3" s="1"/>
  <c r="A572" i="3" s="1"/>
  <c r="C568" i="3"/>
  <c r="B568" i="3" s="1"/>
  <c r="A568" i="3" s="1"/>
  <c r="C564" i="3"/>
  <c r="B564" i="3" s="1"/>
  <c r="A564" i="3" s="1"/>
  <c r="C560" i="3"/>
  <c r="B560" i="3" s="1"/>
  <c r="A560" i="3" s="1"/>
  <c r="C556" i="3"/>
  <c r="B556" i="3" s="1"/>
  <c r="A556" i="3" s="1"/>
  <c r="C552" i="3"/>
  <c r="B552" i="3" s="1"/>
  <c r="A552" i="3" s="1"/>
  <c r="C548" i="3"/>
  <c r="B548" i="3" s="1"/>
  <c r="A548" i="3" s="1"/>
  <c r="C544" i="3"/>
  <c r="B544" i="3" s="1"/>
  <c r="A544" i="3" s="1"/>
  <c r="C540" i="3"/>
  <c r="B540" i="3" s="1"/>
  <c r="A540" i="3" s="1"/>
  <c r="C536" i="3"/>
  <c r="B536" i="3" s="1"/>
  <c r="A536" i="3" s="1"/>
  <c r="C532" i="3"/>
  <c r="B532" i="3" s="1"/>
  <c r="A532" i="3" s="1"/>
  <c r="C528" i="3"/>
  <c r="B528" i="3" s="1"/>
  <c r="A528" i="3" s="1"/>
  <c r="C524" i="3"/>
  <c r="B524" i="3" s="1"/>
  <c r="A524" i="3" s="1"/>
  <c r="C520" i="3"/>
  <c r="B520" i="3" s="1"/>
  <c r="A520" i="3" s="1"/>
  <c r="C516" i="3"/>
  <c r="B516" i="3" s="1"/>
  <c r="A516" i="3" s="1"/>
  <c r="C512" i="3"/>
  <c r="B512" i="3" s="1"/>
  <c r="A512" i="3" s="1"/>
  <c r="C508" i="3"/>
  <c r="B508" i="3" s="1"/>
  <c r="A508" i="3" s="1"/>
  <c r="C504" i="3"/>
  <c r="B504" i="3" s="1"/>
  <c r="A504" i="3" s="1"/>
  <c r="C500" i="3"/>
  <c r="B500" i="3" s="1"/>
  <c r="A500" i="3" s="1"/>
  <c r="C496" i="3"/>
  <c r="B496" i="3" s="1"/>
  <c r="A496" i="3" s="1"/>
  <c r="C492" i="3"/>
  <c r="B492" i="3" s="1"/>
  <c r="A492" i="3" s="1"/>
  <c r="C488" i="3"/>
  <c r="B488" i="3" s="1"/>
  <c r="A488" i="3" s="1"/>
  <c r="C484" i="3"/>
  <c r="B484" i="3" s="1"/>
  <c r="A484" i="3" s="1"/>
  <c r="C480" i="3"/>
  <c r="B480" i="3" s="1"/>
  <c r="A480" i="3" s="1"/>
  <c r="C476" i="3"/>
  <c r="B476" i="3" s="1"/>
  <c r="A476" i="3" s="1"/>
  <c r="C472" i="3"/>
  <c r="B472" i="3" s="1"/>
  <c r="A472" i="3" s="1"/>
  <c r="C468" i="3"/>
  <c r="B468" i="3" s="1"/>
  <c r="A468" i="3" s="1"/>
  <c r="C464" i="3"/>
  <c r="B464" i="3" s="1"/>
  <c r="A464" i="3" s="1"/>
  <c r="C460" i="3"/>
  <c r="B460" i="3" s="1"/>
  <c r="A460" i="3" s="1"/>
  <c r="C456" i="3"/>
  <c r="B456" i="3" s="1"/>
  <c r="A456" i="3" s="1"/>
  <c r="C452" i="3"/>
  <c r="B452" i="3" s="1"/>
  <c r="A452" i="3" s="1"/>
  <c r="C448" i="3"/>
  <c r="B448" i="3" s="1"/>
  <c r="A448" i="3" s="1"/>
  <c r="C444" i="3"/>
  <c r="B444" i="3" s="1"/>
  <c r="A444" i="3" s="1"/>
  <c r="C440" i="3"/>
  <c r="B440" i="3" s="1"/>
  <c r="A440" i="3" s="1"/>
  <c r="C436" i="3"/>
  <c r="B436" i="3" s="1"/>
  <c r="A436" i="3" s="1"/>
  <c r="C432" i="3"/>
  <c r="B432" i="3" s="1"/>
  <c r="A432" i="3" s="1"/>
  <c r="C428" i="3"/>
  <c r="B428" i="3" s="1"/>
  <c r="A428" i="3" s="1"/>
  <c r="C424" i="3"/>
  <c r="B424" i="3" s="1"/>
  <c r="A424" i="3" s="1"/>
  <c r="C420" i="3"/>
  <c r="B420" i="3" s="1"/>
  <c r="A420" i="3" s="1"/>
  <c r="C416" i="3"/>
  <c r="B416" i="3" s="1"/>
  <c r="A416" i="3" s="1"/>
  <c r="C412" i="3"/>
  <c r="B412" i="3" s="1"/>
  <c r="A412" i="3" s="1"/>
  <c r="C408" i="3"/>
  <c r="B408" i="3" s="1"/>
  <c r="A408" i="3" s="1"/>
  <c r="C404" i="3"/>
  <c r="B404" i="3" s="1"/>
  <c r="A404" i="3" s="1"/>
  <c r="C400" i="3"/>
  <c r="B400" i="3" s="1"/>
  <c r="A400" i="3" s="1"/>
  <c r="C396" i="3"/>
  <c r="B396" i="3" s="1"/>
  <c r="A396" i="3" s="1"/>
  <c r="C392" i="3"/>
  <c r="B392" i="3" s="1"/>
  <c r="A392" i="3" s="1"/>
  <c r="C388" i="3"/>
  <c r="B388" i="3" s="1"/>
  <c r="A388" i="3" s="1"/>
  <c r="C384" i="3"/>
  <c r="B384" i="3" s="1"/>
  <c r="A384" i="3" s="1"/>
  <c r="C380" i="3"/>
  <c r="B380" i="3" s="1"/>
  <c r="A380" i="3" s="1"/>
  <c r="C376" i="3"/>
  <c r="B376" i="3" s="1"/>
  <c r="A376" i="3" s="1"/>
  <c r="C372" i="3"/>
  <c r="B372" i="3" s="1"/>
  <c r="A372" i="3" s="1"/>
  <c r="C368" i="3"/>
  <c r="B368" i="3" s="1"/>
  <c r="A368" i="3" s="1"/>
  <c r="C364" i="3"/>
  <c r="B364" i="3" s="1"/>
  <c r="A364" i="3" s="1"/>
  <c r="C360" i="3"/>
  <c r="B360" i="3" s="1"/>
  <c r="A360" i="3" s="1"/>
  <c r="C356" i="3"/>
  <c r="B356" i="3" s="1"/>
  <c r="A356" i="3" s="1"/>
  <c r="C352" i="3"/>
  <c r="B352" i="3" s="1"/>
  <c r="A352" i="3" s="1"/>
  <c r="C348" i="3"/>
  <c r="B348" i="3" s="1"/>
  <c r="A348" i="3" s="1"/>
  <c r="C344" i="3"/>
  <c r="B344" i="3" s="1"/>
  <c r="A344" i="3" s="1"/>
  <c r="C340" i="3"/>
  <c r="B340" i="3" s="1"/>
  <c r="A340" i="3" s="1"/>
  <c r="C336" i="3"/>
  <c r="B336" i="3" s="1"/>
  <c r="A336" i="3" s="1"/>
  <c r="C332" i="3"/>
  <c r="B332" i="3" s="1"/>
  <c r="A332" i="3" s="1"/>
  <c r="C328" i="3"/>
  <c r="B328" i="3" s="1"/>
  <c r="A328" i="3" s="1"/>
  <c r="C324" i="3"/>
  <c r="B324" i="3" s="1"/>
  <c r="A324" i="3" s="1"/>
  <c r="C320" i="3"/>
  <c r="B320" i="3" s="1"/>
  <c r="A320" i="3" s="1"/>
  <c r="C316" i="3"/>
  <c r="B316" i="3" s="1"/>
  <c r="A316" i="3" s="1"/>
  <c r="C312" i="3"/>
  <c r="B312" i="3" s="1"/>
  <c r="A312" i="3" s="1"/>
  <c r="C308" i="3"/>
  <c r="B308" i="3" s="1"/>
  <c r="A308" i="3" s="1"/>
  <c r="C304" i="3"/>
  <c r="B304" i="3" s="1"/>
  <c r="A304" i="3" s="1"/>
  <c r="C300" i="3"/>
  <c r="B300" i="3" s="1"/>
  <c r="A300" i="3" s="1"/>
  <c r="C296" i="3"/>
  <c r="B296" i="3" s="1"/>
  <c r="A296" i="3" s="1"/>
  <c r="C292" i="3"/>
  <c r="B292" i="3" s="1"/>
  <c r="A292" i="3" s="1"/>
  <c r="C288" i="3"/>
  <c r="B288" i="3" s="1"/>
  <c r="A288" i="3" s="1"/>
  <c r="C284" i="3"/>
  <c r="B284" i="3" s="1"/>
  <c r="A284" i="3" s="1"/>
  <c r="C280" i="3"/>
  <c r="B280" i="3" s="1"/>
  <c r="A280" i="3" s="1"/>
  <c r="C276" i="3"/>
  <c r="B276" i="3" s="1"/>
  <c r="A276" i="3" s="1"/>
  <c r="C272" i="3"/>
  <c r="B272" i="3" s="1"/>
  <c r="A272" i="3" s="1"/>
  <c r="C268" i="3"/>
  <c r="B268" i="3" s="1"/>
  <c r="A268" i="3" s="1"/>
  <c r="C264" i="3"/>
  <c r="B264" i="3" s="1"/>
  <c r="A264" i="3" s="1"/>
  <c r="C260" i="3"/>
  <c r="B260" i="3" s="1"/>
  <c r="A260" i="3" s="1"/>
  <c r="C256" i="3"/>
  <c r="B256" i="3" s="1"/>
  <c r="A256" i="3" s="1"/>
  <c r="C252" i="3"/>
  <c r="B252" i="3" s="1"/>
  <c r="A252" i="3" s="1"/>
  <c r="C248" i="3"/>
  <c r="B248" i="3" s="1"/>
  <c r="A248" i="3" s="1"/>
  <c r="C244" i="3"/>
  <c r="B244" i="3" s="1"/>
  <c r="A244" i="3" s="1"/>
  <c r="C240" i="3"/>
  <c r="B240" i="3" s="1"/>
  <c r="A240" i="3" s="1"/>
  <c r="C236" i="3"/>
  <c r="B236" i="3" s="1"/>
  <c r="A236" i="3" s="1"/>
  <c r="C232" i="3"/>
  <c r="B232" i="3" s="1"/>
  <c r="A232" i="3" s="1"/>
  <c r="C228" i="3"/>
  <c r="B228" i="3" s="1"/>
  <c r="A228" i="3" s="1"/>
  <c r="C224" i="3"/>
  <c r="B224" i="3" s="1"/>
  <c r="A224" i="3" s="1"/>
  <c r="C220" i="3"/>
  <c r="B220" i="3" s="1"/>
  <c r="A220" i="3" s="1"/>
  <c r="C216" i="3"/>
  <c r="B216" i="3" s="1"/>
  <c r="A216" i="3" s="1"/>
  <c r="C212" i="3"/>
  <c r="B212" i="3" s="1"/>
  <c r="A212" i="3" s="1"/>
  <c r="C208" i="3"/>
  <c r="B208" i="3" s="1"/>
  <c r="A208" i="3" s="1"/>
  <c r="C204" i="3"/>
  <c r="B204" i="3" s="1"/>
  <c r="A204" i="3" s="1"/>
  <c r="C200" i="3"/>
  <c r="B200" i="3" s="1"/>
  <c r="A200" i="3" s="1"/>
  <c r="C196" i="3"/>
  <c r="B196" i="3" s="1"/>
  <c r="A196" i="3" s="1"/>
  <c r="C192" i="3"/>
  <c r="B192" i="3" s="1"/>
  <c r="A192" i="3" s="1"/>
  <c r="C188" i="3"/>
  <c r="B188" i="3" s="1"/>
  <c r="A188" i="3" s="1"/>
  <c r="C184" i="3"/>
  <c r="B184" i="3" s="1"/>
  <c r="A184" i="3" s="1"/>
  <c r="C180" i="3"/>
  <c r="B180" i="3" s="1"/>
  <c r="A180" i="3" s="1"/>
  <c r="C176" i="3"/>
  <c r="B176" i="3" s="1"/>
  <c r="A176" i="3" s="1"/>
  <c r="C172" i="3"/>
  <c r="B172" i="3" s="1"/>
  <c r="A172" i="3" s="1"/>
  <c r="C168" i="3"/>
  <c r="B168" i="3" s="1"/>
  <c r="A168" i="3" s="1"/>
  <c r="C164" i="3"/>
  <c r="B164" i="3" s="1"/>
  <c r="A164" i="3" s="1"/>
  <c r="C160" i="3"/>
  <c r="B160" i="3" s="1"/>
  <c r="A160" i="3" s="1"/>
  <c r="C156" i="3"/>
  <c r="B156" i="3" s="1"/>
  <c r="A156" i="3" s="1"/>
  <c r="C152" i="3"/>
  <c r="B152" i="3" s="1"/>
  <c r="A152" i="3" s="1"/>
  <c r="C148" i="3"/>
  <c r="B148" i="3" s="1"/>
  <c r="A148" i="3" s="1"/>
  <c r="C144" i="3"/>
  <c r="B144" i="3" s="1"/>
  <c r="A144" i="3" s="1"/>
  <c r="C140" i="3"/>
  <c r="B140" i="3" s="1"/>
  <c r="A140" i="3" s="1"/>
  <c r="C136" i="3"/>
  <c r="B136" i="3" s="1"/>
  <c r="A136" i="3" s="1"/>
  <c r="C132" i="3"/>
  <c r="B132" i="3" s="1"/>
  <c r="A132" i="3" s="1"/>
  <c r="C128" i="3"/>
  <c r="B128" i="3" s="1"/>
  <c r="A128" i="3" s="1"/>
  <c r="C124" i="3"/>
  <c r="B124" i="3" s="1"/>
  <c r="A124" i="3" s="1"/>
  <c r="C120" i="3"/>
  <c r="B120" i="3" s="1"/>
  <c r="A120" i="3" s="1"/>
  <c r="C116" i="3"/>
  <c r="B116" i="3" s="1"/>
  <c r="A116" i="3" s="1"/>
  <c r="C112" i="3"/>
  <c r="B112" i="3" s="1"/>
  <c r="A112" i="3" s="1"/>
  <c r="C108" i="3"/>
  <c r="B108" i="3" s="1"/>
  <c r="A108" i="3" s="1"/>
  <c r="C104" i="3"/>
  <c r="B104" i="3" s="1"/>
  <c r="A104" i="3" s="1"/>
  <c r="C100" i="3"/>
  <c r="B100" i="3" s="1"/>
  <c r="A100" i="3" s="1"/>
  <c r="C96" i="3"/>
  <c r="B96" i="3" s="1"/>
  <c r="A96" i="3" s="1"/>
  <c r="C92" i="3"/>
  <c r="B92" i="3" s="1"/>
  <c r="A92" i="3" s="1"/>
  <c r="C88" i="3"/>
  <c r="B88" i="3" s="1"/>
  <c r="A88" i="3" s="1"/>
  <c r="C84" i="3"/>
  <c r="B84" i="3" s="1"/>
  <c r="A84" i="3" s="1"/>
  <c r="C80" i="3"/>
  <c r="B80" i="3" s="1"/>
  <c r="A80" i="3" s="1"/>
  <c r="C76" i="3"/>
  <c r="B76" i="3" s="1"/>
  <c r="A76" i="3" s="1"/>
  <c r="C72" i="3"/>
  <c r="B72" i="3" s="1"/>
  <c r="A72" i="3" s="1"/>
  <c r="C68" i="3"/>
  <c r="B68" i="3" s="1"/>
  <c r="A68" i="3" s="1"/>
  <c r="C64" i="3"/>
  <c r="B64" i="3" s="1"/>
  <c r="A64" i="3" s="1"/>
  <c r="C60" i="3"/>
  <c r="B60" i="3" s="1"/>
  <c r="A60" i="3" s="1"/>
  <c r="C56" i="3"/>
  <c r="B56" i="3" s="1"/>
  <c r="A56" i="3" s="1"/>
  <c r="C52" i="3"/>
  <c r="B52" i="3" s="1"/>
  <c r="A52" i="3" s="1"/>
  <c r="C48" i="3"/>
  <c r="B48" i="3" s="1"/>
  <c r="A48" i="3" s="1"/>
  <c r="C44" i="3"/>
  <c r="B44" i="3" s="1"/>
  <c r="A44" i="3" s="1"/>
  <c r="C40" i="3"/>
  <c r="B40" i="3" s="1"/>
  <c r="A40" i="3" s="1"/>
  <c r="C36" i="3"/>
  <c r="B36" i="3" s="1"/>
  <c r="A36" i="3" s="1"/>
  <c r="C32" i="3"/>
  <c r="B32" i="3" s="1"/>
  <c r="A32" i="3" s="1"/>
  <c r="C28" i="3"/>
  <c r="B28" i="3" s="1"/>
  <c r="A28" i="3" s="1"/>
  <c r="C24" i="3"/>
  <c r="B24" i="3" s="1"/>
  <c r="A24" i="3" s="1"/>
  <c r="C20" i="3"/>
  <c r="B20" i="3" s="1"/>
  <c r="A20" i="3" s="1"/>
  <c r="C16" i="3"/>
  <c r="B16" i="3" s="1"/>
  <c r="A16" i="3" s="1"/>
  <c r="C12" i="3"/>
  <c r="B12" i="3" s="1"/>
  <c r="A12" i="3" s="1"/>
  <c r="C8" i="3"/>
  <c r="B8" i="3" s="1"/>
  <c r="A8" i="3" s="1"/>
  <c r="C4" i="3"/>
  <c r="B4" i="3" s="1"/>
  <c r="A4" i="3" s="1"/>
  <c r="C591" i="3"/>
  <c r="B591" i="3" s="1"/>
  <c r="A591" i="3" s="1"/>
  <c r="C587" i="3"/>
  <c r="B587" i="3" s="1"/>
  <c r="A587" i="3" s="1"/>
  <c r="C583" i="3"/>
  <c r="B583" i="3" s="1"/>
  <c r="A583" i="3" s="1"/>
  <c r="C579" i="3"/>
  <c r="B579" i="3" s="1"/>
  <c r="A579" i="3" s="1"/>
  <c r="C575" i="3"/>
  <c r="B575" i="3" s="1"/>
  <c r="A575" i="3" s="1"/>
  <c r="C571" i="3"/>
  <c r="B571" i="3" s="1"/>
  <c r="A571" i="3" s="1"/>
  <c r="C567" i="3"/>
  <c r="B567" i="3" s="1"/>
  <c r="A567" i="3" s="1"/>
  <c r="C563" i="3"/>
  <c r="B563" i="3" s="1"/>
  <c r="A563" i="3" s="1"/>
  <c r="C559" i="3"/>
  <c r="B559" i="3" s="1"/>
  <c r="A559" i="3" s="1"/>
  <c r="C555" i="3"/>
  <c r="B555" i="3" s="1"/>
  <c r="A555" i="3" s="1"/>
  <c r="C551" i="3"/>
  <c r="B551" i="3" s="1"/>
  <c r="A551" i="3" s="1"/>
  <c r="C547" i="3"/>
  <c r="B547" i="3" s="1"/>
  <c r="A547" i="3" s="1"/>
  <c r="C543" i="3"/>
  <c r="B543" i="3" s="1"/>
  <c r="A543" i="3" s="1"/>
  <c r="C539" i="3"/>
  <c r="B539" i="3" s="1"/>
  <c r="A539" i="3" s="1"/>
  <c r="C535" i="3"/>
  <c r="B535" i="3" s="1"/>
  <c r="A535" i="3" s="1"/>
  <c r="C531" i="3"/>
  <c r="B531" i="3" s="1"/>
  <c r="A531" i="3" s="1"/>
  <c r="C527" i="3"/>
  <c r="B527" i="3" s="1"/>
  <c r="A527" i="3" s="1"/>
  <c r="C523" i="3"/>
  <c r="B523" i="3" s="1"/>
  <c r="A523" i="3" s="1"/>
  <c r="C519" i="3"/>
  <c r="B519" i="3" s="1"/>
  <c r="A519" i="3" s="1"/>
  <c r="C515" i="3"/>
  <c r="B515" i="3" s="1"/>
  <c r="A515" i="3" s="1"/>
  <c r="C511" i="3"/>
  <c r="B511" i="3" s="1"/>
  <c r="A511" i="3" s="1"/>
  <c r="C507" i="3"/>
  <c r="B507" i="3" s="1"/>
  <c r="A507" i="3" s="1"/>
  <c r="C503" i="3"/>
  <c r="B503" i="3" s="1"/>
  <c r="A503" i="3" s="1"/>
  <c r="C499" i="3"/>
  <c r="B499" i="3" s="1"/>
  <c r="A499" i="3" s="1"/>
  <c r="C495" i="3"/>
  <c r="B495" i="3" s="1"/>
  <c r="A495" i="3" s="1"/>
  <c r="C491" i="3"/>
  <c r="B491" i="3" s="1"/>
  <c r="A491" i="3" s="1"/>
  <c r="C487" i="3"/>
  <c r="B487" i="3" s="1"/>
  <c r="A487" i="3" s="1"/>
  <c r="C483" i="3"/>
  <c r="B483" i="3" s="1"/>
  <c r="A483" i="3" s="1"/>
  <c r="C479" i="3"/>
  <c r="B479" i="3" s="1"/>
  <c r="A479" i="3" s="1"/>
  <c r="C475" i="3"/>
  <c r="B475" i="3" s="1"/>
  <c r="A475" i="3" s="1"/>
  <c r="C471" i="3"/>
  <c r="B471" i="3" s="1"/>
  <c r="A471" i="3" s="1"/>
  <c r="C467" i="3"/>
  <c r="B467" i="3" s="1"/>
  <c r="A467" i="3" s="1"/>
  <c r="C463" i="3"/>
  <c r="B463" i="3" s="1"/>
  <c r="A463" i="3" s="1"/>
  <c r="C459" i="3"/>
  <c r="B459" i="3" s="1"/>
  <c r="A459" i="3" s="1"/>
  <c r="C455" i="3"/>
  <c r="B455" i="3" s="1"/>
  <c r="A455" i="3" s="1"/>
  <c r="C451" i="3"/>
  <c r="B451" i="3" s="1"/>
  <c r="A451" i="3" s="1"/>
  <c r="C447" i="3"/>
  <c r="B447" i="3" s="1"/>
  <c r="A447" i="3" s="1"/>
  <c r="C443" i="3"/>
  <c r="B443" i="3" s="1"/>
  <c r="A443" i="3" s="1"/>
  <c r="C439" i="3"/>
  <c r="B439" i="3" s="1"/>
  <c r="A439" i="3" s="1"/>
  <c r="C435" i="3"/>
  <c r="B435" i="3" s="1"/>
  <c r="A435" i="3" s="1"/>
  <c r="C431" i="3"/>
  <c r="B431" i="3" s="1"/>
  <c r="A431" i="3" s="1"/>
  <c r="C427" i="3"/>
  <c r="B427" i="3" s="1"/>
  <c r="A427" i="3" s="1"/>
  <c r="C423" i="3"/>
  <c r="B423" i="3" s="1"/>
  <c r="A423" i="3" s="1"/>
  <c r="C419" i="3"/>
  <c r="B419" i="3" s="1"/>
  <c r="A419" i="3" s="1"/>
  <c r="C415" i="3"/>
  <c r="B415" i="3" s="1"/>
  <c r="A415" i="3" s="1"/>
  <c r="C411" i="3"/>
  <c r="B411" i="3" s="1"/>
  <c r="A411" i="3" s="1"/>
  <c r="C407" i="3"/>
  <c r="B407" i="3" s="1"/>
  <c r="A407" i="3" s="1"/>
  <c r="C403" i="3"/>
  <c r="B403" i="3" s="1"/>
  <c r="A403" i="3" s="1"/>
  <c r="C399" i="3"/>
  <c r="B399" i="3" s="1"/>
  <c r="A399" i="3" s="1"/>
  <c r="C395" i="3"/>
  <c r="B395" i="3" s="1"/>
  <c r="A395" i="3" s="1"/>
  <c r="C391" i="3"/>
  <c r="B391" i="3" s="1"/>
  <c r="A391" i="3" s="1"/>
  <c r="C387" i="3"/>
  <c r="B387" i="3" s="1"/>
  <c r="A387" i="3" s="1"/>
  <c r="C383" i="3"/>
  <c r="B383" i="3" s="1"/>
  <c r="A383" i="3" s="1"/>
  <c r="C379" i="3"/>
  <c r="B379" i="3" s="1"/>
  <c r="A379" i="3" s="1"/>
  <c r="C375" i="3"/>
  <c r="B375" i="3" s="1"/>
  <c r="A375" i="3" s="1"/>
  <c r="C371" i="3"/>
  <c r="B371" i="3" s="1"/>
  <c r="A371" i="3" s="1"/>
  <c r="C367" i="3"/>
  <c r="B367" i="3" s="1"/>
  <c r="A367" i="3" s="1"/>
  <c r="C363" i="3"/>
  <c r="B363" i="3" s="1"/>
  <c r="A363" i="3" s="1"/>
  <c r="C359" i="3"/>
  <c r="B359" i="3" s="1"/>
  <c r="A359" i="3" s="1"/>
  <c r="C355" i="3"/>
  <c r="B355" i="3" s="1"/>
  <c r="A355" i="3" s="1"/>
  <c r="C351" i="3"/>
  <c r="B351" i="3" s="1"/>
  <c r="A351" i="3" s="1"/>
  <c r="C347" i="3"/>
  <c r="B347" i="3" s="1"/>
  <c r="A347" i="3" s="1"/>
  <c r="C343" i="3"/>
  <c r="B343" i="3" s="1"/>
  <c r="A343" i="3" s="1"/>
  <c r="C339" i="3"/>
  <c r="B339" i="3" s="1"/>
  <c r="A339" i="3" s="1"/>
  <c r="C335" i="3"/>
  <c r="B335" i="3" s="1"/>
  <c r="A335" i="3" s="1"/>
  <c r="C331" i="3"/>
  <c r="B331" i="3" s="1"/>
  <c r="A331" i="3" s="1"/>
  <c r="C327" i="3"/>
  <c r="B327" i="3" s="1"/>
  <c r="A327" i="3" s="1"/>
  <c r="C323" i="3"/>
  <c r="B323" i="3" s="1"/>
  <c r="A323" i="3" s="1"/>
  <c r="C319" i="3"/>
  <c r="B319" i="3" s="1"/>
  <c r="A319" i="3" s="1"/>
  <c r="C315" i="3"/>
  <c r="B315" i="3" s="1"/>
  <c r="A315" i="3" s="1"/>
  <c r="C311" i="3"/>
  <c r="B311" i="3" s="1"/>
  <c r="A311" i="3" s="1"/>
  <c r="C307" i="3"/>
  <c r="B307" i="3" s="1"/>
  <c r="A307" i="3" s="1"/>
  <c r="C303" i="3"/>
  <c r="B303" i="3" s="1"/>
  <c r="A303" i="3" s="1"/>
  <c r="C299" i="3"/>
  <c r="B299" i="3" s="1"/>
  <c r="A299" i="3" s="1"/>
  <c r="C295" i="3"/>
  <c r="B295" i="3" s="1"/>
  <c r="A295" i="3" s="1"/>
  <c r="C291" i="3"/>
  <c r="B291" i="3" s="1"/>
  <c r="A291" i="3" s="1"/>
  <c r="C287" i="3"/>
  <c r="B287" i="3" s="1"/>
  <c r="A287" i="3" s="1"/>
  <c r="C283" i="3"/>
  <c r="B283" i="3" s="1"/>
  <c r="A283" i="3" s="1"/>
  <c r="C279" i="3"/>
  <c r="B279" i="3" s="1"/>
  <c r="A279" i="3" s="1"/>
  <c r="C275" i="3"/>
  <c r="B275" i="3" s="1"/>
  <c r="A275" i="3" s="1"/>
  <c r="C271" i="3"/>
  <c r="B271" i="3" s="1"/>
  <c r="A271" i="3" s="1"/>
  <c r="C267" i="3"/>
  <c r="B267" i="3" s="1"/>
  <c r="A267" i="3" s="1"/>
  <c r="C263" i="3"/>
  <c r="B263" i="3" s="1"/>
  <c r="A263" i="3" s="1"/>
  <c r="C259" i="3"/>
  <c r="B259" i="3" s="1"/>
  <c r="A259" i="3" s="1"/>
  <c r="C255" i="3"/>
  <c r="B255" i="3" s="1"/>
  <c r="A255" i="3" s="1"/>
  <c r="C251" i="3"/>
  <c r="B251" i="3" s="1"/>
  <c r="A251" i="3" s="1"/>
  <c r="C247" i="3"/>
  <c r="B247" i="3" s="1"/>
  <c r="A247" i="3" s="1"/>
  <c r="C243" i="3"/>
  <c r="B243" i="3" s="1"/>
  <c r="A243" i="3" s="1"/>
  <c r="C239" i="3"/>
  <c r="B239" i="3" s="1"/>
  <c r="A239" i="3" s="1"/>
  <c r="C235" i="3"/>
  <c r="B235" i="3" s="1"/>
  <c r="A235" i="3" s="1"/>
  <c r="C231" i="3"/>
  <c r="B231" i="3" s="1"/>
  <c r="A231" i="3" s="1"/>
  <c r="C227" i="3"/>
  <c r="B227" i="3" s="1"/>
  <c r="A227" i="3" s="1"/>
  <c r="C223" i="3"/>
  <c r="B223" i="3" s="1"/>
  <c r="A223" i="3" s="1"/>
  <c r="C219" i="3"/>
  <c r="B219" i="3" s="1"/>
  <c r="A219" i="3" s="1"/>
  <c r="C215" i="3"/>
  <c r="B215" i="3" s="1"/>
  <c r="A215" i="3" s="1"/>
  <c r="C211" i="3"/>
  <c r="B211" i="3" s="1"/>
  <c r="A211" i="3" s="1"/>
  <c r="C207" i="3"/>
  <c r="B207" i="3" s="1"/>
  <c r="A207" i="3" s="1"/>
  <c r="C203" i="3"/>
  <c r="B203" i="3" s="1"/>
  <c r="A203" i="3" s="1"/>
  <c r="C199" i="3"/>
  <c r="B199" i="3" s="1"/>
  <c r="A199" i="3" s="1"/>
  <c r="C195" i="3"/>
  <c r="B195" i="3" s="1"/>
  <c r="A195" i="3" s="1"/>
  <c r="C191" i="3"/>
  <c r="B191" i="3" s="1"/>
  <c r="A191" i="3" s="1"/>
  <c r="C187" i="3"/>
  <c r="B187" i="3" s="1"/>
  <c r="A187" i="3" s="1"/>
  <c r="C183" i="3"/>
  <c r="B183" i="3" s="1"/>
  <c r="A183" i="3" s="1"/>
  <c r="C179" i="3"/>
  <c r="B179" i="3" s="1"/>
  <c r="A179" i="3" s="1"/>
  <c r="C175" i="3"/>
  <c r="B175" i="3" s="1"/>
  <c r="A175" i="3" s="1"/>
  <c r="C171" i="3"/>
  <c r="B171" i="3" s="1"/>
  <c r="A171" i="3" s="1"/>
  <c r="C167" i="3"/>
  <c r="B167" i="3" s="1"/>
  <c r="A167" i="3" s="1"/>
  <c r="C163" i="3"/>
  <c r="B163" i="3" s="1"/>
  <c r="A163" i="3" s="1"/>
  <c r="C159" i="3"/>
  <c r="B159" i="3" s="1"/>
  <c r="A159" i="3" s="1"/>
  <c r="C155" i="3"/>
  <c r="B155" i="3" s="1"/>
  <c r="A155" i="3" s="1"/>
  <c r="C151" i="3"/>
  <c r="B151" i="3" s="1"/>
  <c r="A151" i="3" s="1"/>
  <c r="C147" i="3"/>
  <c r="B147" i="3" s="1"/>
  <c r="A147" i="3" s="1"/>
  <c r="C143" i="3"/>
  <c r="B143" i="3" s="1"/>
  <c r="A143" i="3" s="1"/>
  <c r="C139" i="3"/>
  <c r="B139" i="3" s="1"/>
  <c r="A139" i="3" s="1"/>
  <c r="C135" i="3"/>
  <c r="B135" i="3" s="1"/>
  <c r="A135" i="3" s="1"/>
  <c r="C131" i="3"/>
  <c r="B131" i="3" s="1"/>
  <c r="A131" i="3" s="1"/>
  <c r="C127" i="3"/>
  <c r="B127" i="3" s="1"/>
  <c r="A127" i="3" s="1"/>
  <c r="C123" i="3"/>
  <c r="B123" i="3" s="1"/>
  <c r="A123" i="3" s="1"/>
  <c r="C119" i="3"/>
  <c r="B119" i="3" s="1"/>
  <c r="A119" i="3" s="1"/>
  <c r="C115" i="3"/>
  <c r="B115" i="3" s="1"/>
  <c r="A115" i="3" s="1"/>
  <c r="C111" i="3"/>
  <c r="B111" i="3" s="1"/>
  <c r="A111" i="3" s="1"/>
  <c r="C107" i="3"/>
  <c r="B107" i="3" s="1"/>
  <c r="A107" i="3" s="1"/>
  <c r="C103" i="3"/>
  <c r="B103" i="3" s="1"/>
  <c r="A103" i="3" s="1"/>
  <c r="C99" i="3"/>
  <c r="B99" i="3" s="1"/>
  <c r="A99" i="3" s="1"/>
  <c r="C95" i="3"/>
  <c r="B95" i="3" s="1"/>
  <c r="A95" i="3" s="1"/>
  <c r="C91" i="3"/>
  <c r="B91" i="3" s="1"/>
  <c r="A91" i="3" s="1"/>
  <c r="C87" i="3"/>
  <c r="B87" i="3" s="1"/>
  <c r="A87" i="3" s="1"/>
  <c r="C83" i="3"/>
  <c r="B83" i="3" s="1"/>
  <c r="A83" i="3" s="1"/>
  <c r="C79" i="3"/>
  <c r="B79" i="3" s="1"/>
  <c r="A79" i="3" s="1"/>
  <c r="C75" i="3"/>
  <c r="B75" i="3" s="1"/>
  <c r="A75" i="3" s="1"/>
  <c r="C71" i="3"/>
  <c r="B71" i="3" s="1"/>
  <c r="A71" i="3" s="1"/>
  <c r="C67" i="3"/>
  <c r="B67" i="3" s="1"/>
  <c r="A67" i="3" s="1"/>
  <c r="C63" i="3"/>
  <c r="B63" i="3" s="1"/>
  <c r="A63" i="3" s="1"/>
  <c r="C59" i="3"/>
  <c r="B59" i="3" s="1"/>
  <c r="A59" i="3" s="1"/>
  <c r="C55" i="3"/>
  <c r="B55" i="3" s="1"/>
  <c r="A55" i="3" s="1"/>
  <c r="C51" i="3"/>
  <c r="B51" i="3" s="1"/>
  <c r="A51" i="3" s="1"/>
  <c r="C47" i="3"/>
  <c r="B47" i="3" s="1"/>
  <c r="A47" i="3" s="1"/>
  <c r="C43" i="3"/>
  <c r="B43" i="3" s="1"/>
  <c r="A43" i="3" s="1"/>
  <c r="C39" i="3"/>
  <c r="B39" i="3" s="1"/>
  <c r="A39" i="3" s="1"/>
  <c r="C35" i="3"/>
  <c r="B35" i="3" s="1"/>
  <c r="A35" i="3" s="1"/>
  <c r="C31" i="3"/>
  <c r="B31" i="3" s="1"/>
  <c r="A31" i="3" s="1"/>
  <c r="C27" i="3"/>
  <c r="B27" i="3" s="1"/>
  <c r="A27" i="3" s="1"/>
  <c r="C23" i="3"/>
  <c r="B23" i="3" s="1"/>
  <c r="A23" i="3" s="1"/>
  <c r="C19" i="3"/>
  <c r="B19" i="3" s="1"/>
  <c r="A19" i="3" s="1"/>
  <c r="C15" i="3"/>
  <c r="B15" i="3" s="1"/>
  <c r="A15" i="3" s="1"/>
  <c r="C11" i="3"/>
  <c r="B11" i="3" s="1"/>
  <c r="A11" i="3" s="1"/>
  <c r="C7" i="3"/>
  <c r="B7" i="3" s="1"/>
  <c r="A7" i="3" s="1"/>
  <c r="B5" i="3"/>
  <c r="A5" i="3" s="1"/>
  <c r="I12" i="1" l="1"/>
  <c r="E12" i="1"/>
  <c r="L12" i="1"/>
  <c r="H12" i="1"/>
  <c r="D12" i="1"/>
  <c r="K12" i="1"/>
  <c r="G12" i="1"/>
  <c r="J12" i="1"/>
  <c r="F12" i="1"/>
  <c r="J11" i="1"/>
  <c r="F11" i="1"/>
  <c r="I11" i="1"/>
  <c r="E11" i="1"/>
  <c r="L11" i="1"/>
  <c r="H11" i="1"/>
  <c r="D11" i="1"/>
  <c r="K11" i="1"/>
  <c r="G11" i="1"/>
  <c r="J27" i="1"/>
  <c r="F27" i="1"/>
  <c r="I27" i="1"/>
  <c r="E27" i="1"/>
  <c r="L27" i="1"/>
  <c r="H27" i="1"/>
  <c r="D27" i="1"/>
  <c r="K27" i="1"/>
  <c r="G27" i="1"/>
  <c r="I28" i="1"/>
  <c r="E28" i="1"/>
  <c r="L28" i="1"/>
  <c r="H28" i="1"/>
  <c r="D28" i="1"/>
  <c r="K28" i="1"/>
  <c r="G28" i="1"/>
  <c r="J28" i="1"/>
  <c r="F28" i="1"/>
  <c r="L13" i="1"/>
  <c r="H13" i="1"/>
  <c r="D13" i="1"/>
  <c r="K13" i="1"/>
  <c r="G13" i="1"/>
  <c r="J13" i="1"/>
  <c r="F13" i="1"/>
  <c r="I13" i="1"/>
  <c r="E13" i="1"/>
  <c r="L29" i="1"/>
  <c r="H29" i="1"/>
  <c r="D29" i="1"/>
  <c r="K29" i="1"/>
  <c r="G29" i="1"/>
  <c r="J29" i="1"/>
  <c r="F29" i="1"/>
  <c r="I29" i="1"/>
  <c r="E29" i="1"/>
  <c r="K30" i="1"/>
  <c r="G30" i="1"/>
  <c r="J30" i="1"/>
  <c r="F30" i="1"/>
  <c r="I30" i="1"/>
  <c r="E30" i="1"/>
  <c r="L30" i="1"/>
  <c r="H30" i="1"/>
  <c r="D30" i="1"/>
  <c r="J15" i="1"/>
  <c r="F15" i="1"/>
  <c r="I15" i="1"/>
  <c r="E15" i="1"/>
  <c r="L15" i="1"/>
  <c r="H15" i="1"/>
  <c r="D15" i="1"/>
  <c r="K15" i="1"/>
  <c r="G15" i="1"/>
  <c r="J31" i="1"/>
  <c r="F31" i="1"/>
  <c r="I31" i="1"/>
  <c r="E31" i="1"/>
  <c r="L31" i="1"/>
  <c r="H31" i="1"/>
  <c r="D31" i="1"/>
  <c r="K31" i="1"/>
  <c r="G31" i="1"/>
  <c r="I16" i="1"/>
  <c r="E16" i="1"/>
  <c r="L16" i="1"/>
  <c r="H16" i="1"/>
  <c r="D16" i="1"/>
  <c r="K16" i="1"/>
  <c r="G16" i="1"/>
  <c r="J16" i="1"/>
  <c r="F16" i="1"/>
  <c r="I32" i="1"/>
  <c r="E32" i="1"/>
  <c r="L32" i="1"/>
  <c r="H32" i="1"/>
  <c r="D32" i="1"/>
  <c r="K32" i="1"/>
  <c r="G32" i="1"/>
  <c r="J32" i="1"/>
  <c r="F32" i="1"/>
  <c r="L17" i="1"/>
  <c r="H17" i="1"/>
  <c r="D17" i="1"/>
  <c r="K17" i="1"/>
  <c r="G17" i="1"/>
  <c r="J17" i="1"/>
  <c r="F17" i="1"/>
  <c r="I17" i="1"/>
  <c r="E17" i="1"/>
  <c r="L33" i="1"/>
  <c r="H33" i="1"/>
  <c r="D33" i="1"/>
  <c r="K33" i="1"/>
  <c r="G33" i="1"/>
  <c r="J33" i="1"/>
  <c r="F33" i="1"/>
  <c r="I33" i="1"/>
  <c r="E33" i="1"/>
  <c r="K14" i="1"/>
  <c r="G14" i="1"/>
  <c r="J14" i="1"/>
  <c r="F14" i="1"/>
  <c r="I14" i="1"/>
  <c r="E14" i="1"/>
  <c r="L14" i="1"/>
  <c r="H14" i="1"/>
  <c r="D14" i="1"/>
  <c r="J19" i="1"/>
  <c r="F19" i="1"/>
  <c r="I19" i="1"/>
  <c r="E19" i="1"/>
  <c r="L19" i="1"/>
  <c r="H19" i="1"/>
  <c r="D19" i="1"/>
  <c r="K19" i="1"/>
  <c r="G19" i="1"/>
  <c r="I20" i="1"/>
  <c r="E20" i="1"/>
  <c r="L20" i="1"/>
  <c r="H20" i="1"/>
  <c r="D20" i="1"/>
  <c r="K20" i="1"/>
  <c r="G20" i="1"/>
  <c r="J20" i="1"/>
  <c r="F20" i="1"/>
  <c r="L21" i="1"/>
  <c r="H21" i="1"/>
  <c r="D21" i="1"/>
  <c r="K21" i="1"/>
  <c r="G21" i="1"/>
  <c r="J21" i="1"/>
  <c r="F21" i="1"/>
  <c r="I21" i="1"/>
  <c r="E21" i="1"/>
  <c r="K26" i="1"/>
  <c r="G26" i="1"/>
  <c r="J26" i="1"/>
  <c r="F26" i="1"/>
  <c r="I26" i="1"/>
  <c r="E26" i="1"/>
  <c r="L26" i="1"/>
  <c r="H26" i="1"/>
  <c r="D26" i="1"/>
  <c r="K18" i="1"/>
  <c r="G18" i="1"/>
  <c r="J18" i="1"/>
  <c r="F18" i="1"/>
  <c r="I18" i="1"/>
  <c r="E18" i="1"/>
  <c r="L18" i="1"/>
  <c r="H18" i="1"/>
  <c r="D18" i="1"/>
  <c r="K22" i="1"/>
  <c r="G22" i="1"/>
  <c r="J22" i="1"/>
  <c r="F22" i="1"/>
  <c r="I22" i="1"/>
  <c r="E22" i="1"/>
  <c r="L22" i="1"/>
  <c r="H22" i="1"/>
  <c r="D22" i="1"/>
  <c r="J23" i="1"/>
  <c r="F23" i="1"/>
  <c r="I23" i="1"/>
  <c r="E23" i="1"/>
  <c r="L23" i="1"/>
  <c r="H23" i="1"/>
  <c r="D23" i="1"/>
  <c r="K23" i="1"/>
  <c r="G23" i="1"/>
  <c r="I24" i="1"/>
  <c r="E24" i="1"/>
  <c r="L24" i="1"/>
  <c r="H24" i="1"/>
  <c r="D24" i="1"/>
  <c r="K24" i="1"/>
  <c r="G24" i="1"/>
  <c r="J24" i="1"/>
  <c r="F24" i="1"/>
  <c r="L25" i="1"/>
  <c r="H25" i="1"/>
  <c r="D25" i="1"/>
  <c r="K25" i="1"/>
  <c r="G25" i="1"/>
  <c r="J25" i="1"/>
  <c r="F25" i="1"/>
  <c r="I25" i="1"/>
  <c r="E25" i="1"/>
  <c r="AP16" i="1"/>
  <c r="AL16" i="1"/>
  <c r="AF16" i="1"/>
  <c r="Z16" i="1"/>
  <c r="V16" i="1"/>
  <c r="Q16" i="1"/>
  <c r="M16" i="1"/>
  <c r="C16" i="1"/>
  <c r="AO16" i="1"/>
  <c r="AK16" i="1"/>
  <c r="AE16" i="1"/>
  <c r="Y16" i="1"/>
  <c r="U16" i="1"/>
  <c r="P16" i="1"/>
  <c r="B16" i="1"/>
  <c r="AN16" i="1"/>
  <c r="AJ16" i="1"/>
  <c r="AD16" i="1"/>
  <c r="X16" i="1"/>
  <c r="S16" i="1"/>
  <c r="O16" i="1"/>
  <c r="AQ16" i="1"/>
  <c r="AM16" i="1"/>
  <c r="AG16" i="1"/>
  <c r="AC16" i="1"/>
  <c r="W16" i="1"/>
  <c r="R16" i="1"/>
  <c r="N16" i="1"/>
  <c r="AA16" i="1"/>
  <c r="AH16" i="1"/>
  <c r="AB16" i="1"/>
  <c r="AI16" i="1"/>
  <c r="T16" i="1"/>
  <c r="AQ18" i="1"/>
  <c r="AM18" i="1"/>
  <c r="AG18" i="1"/>
  <c r="AC18" i="1"/>
  <c r="X18" i="1"/>
  <c r="S18" i="1"/>
  <c r="O18" i="1"/>
  <c r="AP18" i="1"/>
  <c r="AL18" i="1"/>
  <c r="AF18" i="1"/>
  <c r="AA18" i="1"/>
  <c r="W18" i="1"/>
  <c r="R18" i="1"/>
  <c r="N18" i="1"/>
  <c r="AO18" i="1"/>
  <c r="AK18" i="1"/>
  <c r="AE18" i="1"/>
  <c r="Z18" i="1"/>
  <c r="V18" i="1"/>
  <c r="Q18" i="1"/>
  <c r="M18" i="1"/>
  <c r="C18" i="1"/>
  <c r="AN18" i="1"/>
  <c r="AJ18" i="1"/>
  <c r="AD18" i="1"/>
  <c r="Y18" i="1"/>
  <c r="U18" i="1"/>
  <c r="P18" i="1"/>
  <c r="B18" i="1"/>
  <c r="AB18" i="1"/>
  <c r="AH18" i="1"/>
  <c r="T18" i="1"/>
  <c r="AI18" i="1"/>
  <c r="AQ14" i="1"/>
  <c r="AM14" i="1"/>
  <c r="AG14" i="1"/>
  <c r="AC14" i="1"/>
  <c r="X14" i="1"/>
  <c r="S14" i="1"/>
  <c r="O14" i="1"/>
  <c r="AP14" i="1"/>
  <c r="AL14" i="1"/>
  <c r="AF14" i="1"/>
  <c r="AA14" i="1"/>
  <c r="W14" i="1"/>
  <c r="R14" i="1"/>
  <c r="N14" i="1"/>
  <c r="C14" i="1"/>
  <c r="AO14" i="1"/>
  <c r="AK14" i="1"/>
  <c r="AE14" i="1"/>
  <c r="Z14" i="1"/>
  <c r="V14" i="1"/>
  <c r="Q14" i="1"/>
  <c r="M14" i="1"/>
  <c r="B14" i="1"/>
  <c r="AN14" i="1"/>
  <c r="AJ14" i="1"/>
  <c r="AD14" i="1"/>
  <c r="Y14" i="1"/>
  <c r="U14" i="1"/>
  <c r="P14" i="1"/>
  <c r="AH14" i="1"/>
  <c r="T14" i="1"/>
  <c r="AI14" i="1"/>
  <c r="AB14" i="1"/>
  <c r="AO15" i="1"/>
  <c r="AK15" i="1"/>
  <c r="AE15" i="1"/>
  <c r="Y15" i="1"/>
  <c r="U15" i="1"/>
  <c r="P15" i="1"/>
  <c r="AN15" i="1"/>
  <c r="AJ15" i="1"/>
  <c r="AD15" i="1"/>
  <c r="X15" i="1"/>
  <c r="S15" i="1"/>
  <c r="O15" i="1"/>
  <c r="AQ15" i="1"/>
  <c r="AM15" i="1"/>
  <c r="AG15" i="1"/>
  <c r="AC15" i="1"/>
  <c r="W15" i="1"/>
  <c r="R15" i="1"/>
  <c r="N15" i="1"/>
  <c r="C15" i="1"/>
  <c r="AP15" i="1"/>
  <c r="AL15" i="1"/>
  <c r="AF15" i="1"/>
  <c r="Z15" i="1"/>
  <c r="V15" i="1"/>
  <c r="Q15" i="1"/>
  <c r="M15" i="1"/>
  <c r="B15" i="1"/>
  <c r="AA15" i="1"/>
  <c r="AH15" i="1"/>
  <c r="T15" i="1"/>
  <c r="AB15" i="1"/>
  <c r="AI15" i="1"/>
  <c r="AN46" i="1"/>
  <c r="AJ46" i="1"/>
  <c r="AD46" i="1"/>
  <c r="Y46" i="1"/>
  <c r="U46" i="1"/>
  <c r="P46" i="1"/>
  <c r="L46" i="1"/>
  <c r="H46" i="1"/>
  <c r="D46" i="1"/>
  <c r="AQ46" i="1"/>
  <c r="AM46" i="1"/>
  <c r="AG46" i="1"/>
  <c r="AC46" i="1"/>
  <c r="X46" i="1"/>
  <c r="S46" i="1"/>
  <c r="O46" i="1"/>
  <c r="K46" i="1"/>
  <c r="G46" i="1"/>
  <c r="C46" i="1"/>
  <c r="AP46" i="1"/>
  <c r="AL46" i="1"/>
  <c r="AF46" i="1"/>
  <c r="AA46" i="1"/>
  <c r="W46" i="1"/>
  <c r="R46" i="1"/>
  <c r="N46" i="1"/>
  <c r="J46" i="1"/>
  <c r="F46" i="1"/>
  <c r="B46" i="1"/>
  <c r="AO46" i="1"/>
  <c r="AK46" i="1"/>
  <c r="AE46" i="1"/>
  <c r="Z46" i="1"/>
  <c r="V46" i="1"/>
  <c r="Q46" i="1"/>
  <c r="M46" i="1"/>
  <c r="I46" i="1"/>
  <c r="E46" i="1"/>
  <c r="T46" i="1"/>
  <c r="AH46" i="1"/>
  <c r="AB46" i="1"/>
  <c r="AI46" i="1"/>
  <c r="AO94" i="1"/>
  <c r="AK94" i="1"/>
  <c r="AE94" i="1"/>
  <c r="Z94" i="1"/>
  <c r="V94" i="1"/>
  <c r="Q94" i="1"/>
  <c r="M94" i="1"/>
  <c r="I94" i="1"/>
  <c r="E94" i="1"/>
  <c r="AN94" i="1"/>
  <c r="AJ94" i="1"/>
  <c r="AD94" i="1"/>
  <c r="Y94" i="1"/>
  <c r="U94" i="1"/>
  <c r="P94" i="1"/>
  <c r="L94" i="1"/>
  <c r="H94" i="1"/>
  <c r="D94" i="1"/>
  <c r="AQ94" i="1"/>
  <c r="AM94" i="1"/>
  <c r="AG94" i="1"/>
  <c r="AC94" i="1"/>
  <c r="X94" i="1"/>
  <c r="S94" i="1"/>
  <c r="O94" i="1"/>
  <c r="K94" i="1"/>
  <c r="G94" i="1"/>
  <c r="C94" i="1"/>
  <c r="AP94" i="1"/>
  <c r="AL94" i="1"/>
  <c r="AF94" i="1"/>
  <c r="AA94" i="1"/>
  <c r="W94" i="1"/>
  <c r="R94" i="1"/>
  <c r="N94" i="1"/>
  <c r="J94" i="1"/>
  <c r="F94" i="1"/>
  <c r="B94" i="1"/>
  <c r="T94" i="1"/>
  <c r="AH94" i="1"/>
  <c r="AI94" i="1"/>
  <c r="AB94" i="1"/>
  <c r="AN126" i="1"/>
  <c r="AJ126" i="1"/>
  <c r="AD126" i="1"/>
  <c r="Y126" i="1"/>
  <c r="U126" i="1"/>
  <c r="P126" i="1"/>
  <c r="L126" i="1"/>
  <c r="H126" i="1"/>
  <c r="D126" i="1"/>
  <c r="AQ126" i="1"/>
  <c r="AM126" i="1"/>
  <c r="AG126" i="1"/>
  <c r="AC126" i="1"/>
  <c r="X126" i="1"/>
  <c r="S126" i="1"/>
  <c r="O126" i="1"/>
  <c r="K126" i="1"/>
  <c r="G126" i="1"/>
  <c r="C126" i="1"/>
  <c r="AP126" i="1"/>
  <c r="AL126" i="1"/>
  <c r="AF126" i="1"/>
  <c r="AA126" i="1"/>
  <c r="W126" i="1"/>
  <c r="R126" i="1"/>
  <c r="N126" i="1"/>
  <c r="J126" i="1"/>
  <c r="F126" i="1"/>
  <c r="B126" i="1"/>
  <c r="AO126" i="1"/>
  <c r="AK126" i="1"/>
  <c r="AE126" i="1"/>
  <c r="Z126" i="1"/>
  <c r="V126" i="1"/>
  <c r="Q126" i="1"/>
  <c r="M126" i="1"/>
  <c r="I126" i="1"/>
  <c r="E126" i="1"/>
  <c r="AH126" i="1"/>
  <c r="T126" i="1"/>
  <c r="AI126" i="1"/>
  <c r="AB126" i="1"/>
  <c r="AP174" i="1"/>
  <c r="AL174" i="1"/>
  <c r="AF174" i="1"/>
  <c r="AA174" i="1"/>
  <c r="W174" i="1"/>
  <c r="R174" i="1"/>
  <c r="N174" i="1"/>
  <c r="J174" i="1"/>
  <c r="F174" i="1"/>
  <c r="B174" i="1"/>
  <c r="AO174" i="1"/>
  <c r="AK174" i="1"/>
  <c r="AE174" i="1"/>
  <c r="Z174" i="1"/>
  <c r="V174" i="1"/>
  <c r="Q174" i="1"/>
  <c r="M174" i="1"/>
  <c r="I174" i="1"/>
  <c r="E174" i="1"/>
  <c r="AN174" i="1"/>
  <c r="AJ174" i="1"/>
  <c r="AD174" i="1"/>
  <c r="Y174" i="1"/>
  <c r="U174" i="1"/>
  <c r="P174" i="1"/>
  <c r="L174" i="1"/>
  <c r="H174" i="1"/>
  <c r="D174" i="1"/>
  <c r="AQ174" i="1"/>
  <c r="AM174" i="1"/>
  <c r="AG174" i="1"/>
  <c r="AC174" i="1"/>
  <c r="X174" i="1"/>
  <c r="S174" i="1"/>
  <c r="O174" i="1"/>
  <c r="K174" i="1"/>
  <c r="G174" i="1"/>
  <c r="C174" i="1"/>
  <c r="AH174" i="1"/>
  <c r="AI174" i="1"/>
  <c r="T174" i="1"/>
  <c r="AB174" i="1"/>
  <c r="AP222" i="1"/>
  <c r="AL222" i="1"/>
  <c r="AF222" i="1"/>
  <c r="AA222" i="1"/>
  <c r="W222" i="1"/>
  <c r="R222" i="1"/>
  <c r="N222" i="1"/>
  <c r="J222" i="1"/>
  <c r="F222" i="1"/>
  <c r="B222" i="1"/>
  <c r="AO222" i="1"/>
  <c r="AK222" i="1"/>
  <c r="AE222" i="1"/>
  <c r="Z222" i="1"/>
  <c r="V222" i="1"/>
  <c r="Q222" i="1"/>
  <c r="M222" i="1"/>
  <c r="I222" i="1"/>
  <c r="E222" i="1"/>
  <c r="AN222" i="1"/>
  <c r="AJ222" i="1"/>
  <c r="AD222" i="1"/>
  <c r="Y222" i="1"/>
  <c r="U222" i="1"/>
  <c r="P222" i="1"/>
  <c r="L222" i="1"/>
  <c r="H222" i="1"/>
  <c r="D222" i="1"/>
  <c r="AQ222" i="1"/>
  <c r="AM222" i="1"/>
  <c r="AG222" i="1"/>
  <c r="AC222" i="1"/>
  <c r="X222" i="1"/>
  <c r="S222" i="1"/>
  <c r="O222" i="1"/>
  <c r="K222" i="1"/>
  <c r="G222" i="1"/>
  <c r="C222" i="1"/>
  <c r="AI222" i="1"/>
  <c r="AH222" i="1"/>
  <c r="T222" i="1"/>
  <c r="AB222" i="1"/>
  <c r="AO270" i="1"/>
  <c r="AK270" i="1"/>
  <c r="AE270" i="1"/>
  <c r="Z270" i="1"/>
  <c r="V270" i="1"/>
  <c r="Q270" i="1"/>
  <c r="M270" i="1"/>
  <c r="I270" i="1"/>
  <c r="E270" i="1"/>
  <c r="AN270" i="1"/>
  <c r="AJ270" i="1"/>
  <c r="AD270" i="1"/>
  <c r="Y270" i="1"/>
  <c r="U270" i="1"/>
  <c r="P270" i="1"/>
  <c r="L270" i="1"/>
  <c r="H270" i="1"/>
  <c r="D270" i="1"/>
  <c r="AQ270" i="1"/>
  <c r="AM270" i="1"/>
  <c r="AG270" i="1"/>
  <c r="AC270" i="1"/>
  <c r="X270" i="1"/>
  <c r="S270" i="1"/>
  <c r="O270" i="1"/>
  <c r="K270" i="1"/>
  <c r="G270" i="1"/>
  <c r="C270" i="1"/>
  <c r="AP270" i="1"/>
  <c r="AL270" i="1"/>
  <c r="AF270" i="1"/>
  <c r="AA270" i="1"/>
  <c r="W270" i="1"/>
  <c r="R270" i="1"/>
  <c r="N270" i="1"/>
  <c r="J270" i="1"/>
  <c r="F270" i="1"/>
  <c r="B270" i="1"/>
  <c r="AH270" i="1"/>
  <c r="AB270" i="1"/>
  <c r="AI270" i="1"/>
  <c r="T270" i="1"/>
  <c r="AP318" i="1"/>
  <c r="AL318" i="1"/>
  <c r="AF318" i="1"/>
  <c r="AA318" i="1"/>
  <c r="W318" i="1"/>
  <c r="R318" i="1"/>
  <c r="N318" i="1"/>
  <c r="J318" i="1"/>
  <c r="F318" i="1"/>
  <c r="B318" i="1"/>
  <c r="AO318" i="1"/>
  <c r="AK318" i="1"/>
  <c r="AE318" i="1"/>
  <c r="Z318" i="1"/>
  <c r="V318" i="1"/>
  <c r="Q318" i="1"/>
  <c r="M318" i="1"/>
  <c r="I318" i="1"/>
  <c r="E318" i="1"/>
  <c r="AN318" i="1"/>
  <c r="AJ318" i="1"/>
  <c r="AD318" i="1"/>
  <c r="Y318" i="1"/>
  <c r="U318" i="1"/>
  <c r="P318" i="1"/>
  <c r="L318" i="1"/>
  <c r="H318" i="1"/>
  <c r="D318" i="1"/>
  <c r="AQ318" i="1"/>
  <c r="AM318" i="1"/>
  <c r="AG318" i="1"/>
  <c r="AC318" i="1"/>
  <c r="X318" i="1"/>
  <c r="S318" i="1"/>
  <c r="O318" i="1"/>
  <c r="K318" i="1"/>
  <c r="G318" i="1"/>
  <c r="C318" i="1"/>
  <c r="AH318" i="1"/>
  <c r="AI318" i="1"/>
  <c r="AB318" i="1"/>
  <c r="T318" i="1"/>
  <c r="AP366" i="1"/>
  <c r="AL366" i="1"/>
  <c r="AF366" i="1"/>
  <c r="AA366" i="1"/>
  <c r="W366" i="1"/>
  <c r="R366" i="1"/>
  <c r="N366" i="1"/>
  <c r="J366" i="1"/>
  <c r="F366" i="1"/>
  <c r="B366" i="1"/>
  <c r="AO366" i="1"/>
  <c r="AK366" i="1"/>
  <c r="AE366" i="1"/>
  <c r="Z366" i="1"/>
  <c r="V366" i="1"/>
  <c r="Q366" i="1"/>
  <c r="M366" i="1"/>
  <c r="I366" i="1"/>
  <c r="E366" i="1"/>
  <c r="AN366" i="1"/>
  <c r="AJ366" i="1"/>
  <c r="AD366" i="1"/>
  <c r="Y366" i="1"/>
  <c r="U366" i="1"/>
  <c r="P366" i="1"/>
  <c r="L366" i="1"/>
  <c r="H366" i="1"/>
  <c r="D366" i="1"/>
  <c r="AQ366" i="1"/>
  <c r="AM366" i="1"/>
  <c r="AG366" i="1"/>
  <c r="AC366" i="1"/>
  <c r="X366" i="1"/>
  <c r="S366" i="1"/>
  <c r="O366" i="1"/>
  <c r="K366" i="1"/>
  <c r="G366" i="1"/>
  <c r="C366" i="1"/>
  <c r="T366" i="1"/>
  <c r="AB366" i="1"/>
  <c r="AH366" i="1"/>
  <c r="AI366" i="1"/>
  <c r="AN398" i="1"/>
  <c r="AJ398" i="1"/>
  <c r="AD398" i="1"/>
  <c r="Y398" i="1"/>
  <c r="U398" i="1"/>
  <c r="P398" i="1"/>
  <c r="L398" i="1"/>
  <c r="H398" i="1"/>
  <c r="D398" i="1"/>
  <c r="AQ398" i="1"/>
  <c r="AM398" i="1"/>
  <c r="AG398" i="1"/>
  <c r="AC398" i="1"/>
  <c r="X398" i="1"/>
  <c r="S398" i="1"/>
  <c r="O398" i="1"/>
  <c r="K398" i="1"/>
  <c r="G398" i="1"/>
  <c r="C398" i="1"/>
  <c r="AP398" i="1"/>
  <c r="AL398" i="1"/>
  <c r="AF398" i="1"/>
  <c r="AA398" i="1"/>
  <c r="W398" i="1"/>
  <c r="R398" i="1"/>
  <c r="N398" i="1"/>
  <c r="J398" i="1"/>
  <c r="F398" i="1"/>
  <c r="B398" i="1"/>
  <c r="AO398" i="1"/>
  <c r="AK398" i="1"/>
  <c r="AE398" i="1"/>
  <c r="Z398" i="1"/>
  <c r="V398" i="1"/>
  <c r="Q398" i="1"/>
  <c r="M398" i="1"/>
  <c r="I398" i="1"/>
  <c r="E398" i="1"/>
  <c r="T398" i="1"/>
  <c r="AH398" i="1"/>
  <c r="AI398" i="1"/>
  <c r="AB398" i="1"/>
  <c r="AO430" i="1"/>
  <c r="AK430" i="1"/>
  <c r="AE430" i="1"/>
  <c r="Z430" i="1"/>
  <c r="V430" i="1"/>
  <c r="Q430" i="1"/>
  <c r="M430" i="1"/>
  <c r="I430" i="1"/>
  <c r="E430" i="1"/>
  <c r="AN430" i="1"/>
  <c r="AJ430" i="1"/>
  <c r="AD430" i="1"/>
  <c r="Y430" i="1"/>
  <c r="U430" i="1"/>
  <c r="P430" i="1"/>
  <c r="L430" i="1"/>
  <c r="H430" i="1"/>
  <c r="D430" i="1"/>
  <c r="AQ430" i="1"/>
  <c r="AM430" i="1"/>
  <c r="AG430" i="1"/>
  <c r="AC430" i="1"/>
  <c r="X430" i="1"/>
  <c r="S430" i="1"/>
  <c r="O430" i="1"/>
  <c r="K430" i="1"/>
  <c r="G430" i="1"/>
  <c r="C430" i="1"/>
  <c r="AP430" i="1"/>
  <c r="AL430" i="1"/>
  <c r="AF430" i="1"/>
  <c r="AA430" i="1"/>
  <c r="W430" i="1"/>
  <c r="R430" i="1"/>
  <c r="N430" i="1"/>
  <c r="J430" i="1"/>
  <c r="F430" i="1"/>
  <c r="B430" i="1"/>
  <c r="T430" i="1"/>
  <c r="AH430" i="1"/>
  <c r="AI430" i="1"/>
  <c r="AB430" i="1"/>
  <c r="AN478" i="1"/>
  <c r="AJ478" i="1"/>
  <c r="AD478" i="1"/>
  <c r="AP478" i="1"/>
  <c r="AK478" i="1"/>
  <c r="AC478" i="1"/>
  <c r="X478" i="1"/>
  <c r="S478" i="1"/>
  <c r="O478" i="1"/>
  <c r="K478" i="1"/>
  <c r="G478" i="1"/>
  <c r="C478" i="1"/>
  <c r="AO478" i="1"/>
  <c r="AG478" i="1"/>
  <c r="AA478" i="1"/>
  <c r="W478" i="1"/>
  <c r="R478" i="1"/>
  <c r="N478" i="1"/>
  <c r="J478" i="1"/>
  <c r="F478" i="1"/>
  <c r="B478" i="1"/>
  <c r="AM478" i="1"/>
  <c r="AF478" i="1"/>
  <c r="Z478" i="1"/>
  <c r="V478" i="1"/>
  <c r="Q478" i="1"/>
  <c r="M478" i="1"/>
  <c r="I478" i="1"/>
  <c r="E478" i="1"/>
  <c r="AQ478" i="1"/>
  <c r="AL478" i="1"/>
  <c r="AE478" i="1"/>
  <c r="Y478" i="1"/>
  <c r="U478" i="1"/>
  <c r="P478" i="1"/>
  <c r="L478" i="1"/>
  <c r="H478" i="1"/>
  <c r="D478" i="1"/>
  <c r="T478" i="1"/>
  <c r="AH478" i="1"/>
  <c r="AB478" i="1"/>
  <c r="AI478" i="1"/>
  <c r="AA526" i="1"/>
  <c r="AN526" i="1"/>
  <c r="AJ526" i="1"/>
  <c r="AD526" i="1"/>
  <c r="X526" i="1"/>
  <c r="S526" i="1"/>
  <c r="O526" i="1"/>
  <c r="K526" i="1"/>
  <c r="G526" i="1"/>
  <c r="C526" i="1"/>
  <c r="AQ526" i="1"/>
  <c r="AM526" i="1"/>
  <c r="AG526" i="1"/>
  <c r="AC526" i="1"/>
  <c r="W526" i="1"/>
  <c r="R526" i="1"/>
  <c r="N526" i="1"/>
  <c r="J526" i="1"/>
  <c r="F526" i="1"/>
  <c r="B526" i="1"/>
  <c r="AP526" i="1"/>
  <c r="AF526" i="1"/>
  <c r="V526" i="1"/>
  <c r="M526" i="1"/>
  <c r="E526" i="1"/>
  <c r="AO526" i="1"/>
  <c r="AE526" i="1"/>
  <c r="U526" i="1"/>
  <c r="L526" i="1"/>
  <c r="D526" i="1"/>
  <c r="AL526" i="1"/>
  <c r="Z526" i="1"/>
  <c r="Q526" i="1"/>
  <c r="I526" i="1"/>
  <c r="AK526" i="1"/>
  <c r="Y526" i="1"/>
  <c r="P526" i="1"/>
  <c r="H526" i="1"/>
  <c r="AH526" i="1"/>
  <c r="T526" i="1"/>
  <c r="AI526" i="1"/>
  <c r="AB526" i="1"/>
  <c r="AO574" i="1"/>
  <c r="AK574" i="1"/>
  <c r="AE574" i="1"/>
  <c r="Y574" i="1"/>
  <c r="U574" i="1"/>
  <c r="P574" i="1"/>
  <c r="L574" i="1"/>
  <c r="H574" i="1"/>
  <c r="D574" i="1"/>
  <c r="AN574" i="1"/>
  <c r="AJ574" i="1"/>
  <c r="AD574" i="1"/>
  <c r="X574" i="1"/>
  <c r="S574" i="1"/>
  <c r="O574" i="1"/>
  <c r="K574" i="1"/>
  <c r="G574" i="1"/>
  <c r="C574" i="1"/>
  <c r="AL574" i="1"/>
  <c r="Z574" i="1"/>
  <c r="Q574" i="1"/>
  <c r="I574" i="1"/>
  <c r="AQ574" i="1"/>
  <c r="AG574" i="1"/>
  <c r="W574" i="1"/>
  <c r="N574" i="1"/>
  <c r="F574" i="1"/>
  <c r="AC574" i="1"/>
  <c r="J574" i="1"/>
  <c r="AP574" i="1"/>
  <c r="V574" i="1"/>
  <c r="E574" i="1"/>
  <c r="AM574" i="1"/>
  <c r="R574" i="1"/>
  <c r="B574" i="1"/>
  <c r="AF574" i="1"/>
  <c r="M574" i="1"/>
  <c r="AA574" i="1"/>
  <c r="AH574" i="1"/>
  <c r="AI574" i="1"/>
  <c r="AB574" i="1"/>
  <c r="T574" i="1"/>
  <c r="AQ47" i="1"/>
  <c r="AM47" i="1"/>
  <c r="AG47" i="1"/>
  <c r="AC47" i="1"/>
  <c r="W47" i="1"/>
  <c r="R47" i="1"/>
  <c r="N47" i="1"/>
  <c r="J47" i="1"/>
  <c r="F47" i="1"/>
  <c r="B47" i="1"/>
  <c r="AP47" i="1"/>
  <c r="AL47" i="1"/>
  <c r="AF47" i="1"/>
  <c r="Z47" i="1"/>
  <c r="V47" i="1"/>
  <c r="Q47" i="1"/>
  <c r="M47" i="1"/>
  <c r="I47" i="1"/>
  <c r="E47" i="1"/>
  <c r="AO47" i="1"/>
  <c r="AK47" i="1"/>
  <c r="AE47" i="1"/>
  <c r="Y47" i="1"/>
  <c r="U47" i="1"/>
  <c r="P47" i="1"/>
  <c r="L47" i="1"/>
  <c r="H47" i="1"/>
  <c r="D47" i="1"/>
  <c r="AN47" i="1"/>
  <c r="AJ47" i="1"/>
  <c r="AD47" i="1"/>
  <c r="X47" i="1"/>
  <c r="S47" i="1"/>
  <c r="O47" i="1"/>
  <c r="K47" i="1"/>
  <c r="G47" i="1"/>
  <c r="C47" i="1"/>
  <c r="T47" i="1"/>
  <c r="AA47" i="1"/>
  <c r="AB47" i="1"/>
  <c r="AH47" i="1"/>
  <c r="AI47" i="1"/>
  <c r="AN95" i="1"/>
  <c r="AJ95" i="1"/>
  <c r="AD95" i="1"/>
  <c r="X95" i="1"/>
  <c r="S95" i="1"/>
  <c r="O95" i="1"/>
  <c r="K95" i="1"/>
  <c r="G95" i="1"/>
  <c r="C95" i="1"/>
  <c r="AQ95" i="1"/>
  <c r="AM95" i="1"/>
  <c r="AG95" i="1"/>
  <c r="AC95" i="1"/>
  <c r="W95" i="1"/>
  <c r="R95" i="1"/>
  <c r="N95" i="1"/>
  <c r="J95" i="1"/>
  <c r="F95" i="1"/>
  <c r="B95" i="1"/>
  <c r="AP95" i="1"/>
  <c r="AL95" i="1"/>
  <c r="AF95" i="1"/>
  <c r="Z95" i="1"/>
  <c r="V95" i="1"/>
  <c r="Q95" i="1"/>
  <c r="M95" i="1"/>
  <c r="I95" i="1"/>
  <c r="E95" i="1"/>
  <c r="AO95" i="1"/>
  <c r="AK95" i="1"/>
  <c r="AE95" i="1"/>
  <c r="Y95" i="1"/>
  <c r="U95" i="1"/>
  <c r="P95" i="1"/>
  <c r="L95" i="1"/>
  <c r="H95" i="1"/>
  <c r="D95" i="1"/>
  <c r="AA95" i="1"/>
  <c r="T95" i="1"/>
  <c r="AH95" i="1"/>
  <c r="AB95" i="1"/>
  <c r="AI95" i="1"/>
  <c r="AP143" i="1"/>
  <c r="AL143" i="1"/>
  <c r="AF143" i="1"/>
  <c r="AA143" i="1"/>
  <c r="W143" i="1"/>
  <c r="R143" i="1"/>
  <c r="N143" i="1"/>
  <c r="J143" i="1"/>
  <c r="F143" i="1"/>
  <c r="B143" i="1"/>
  <c r="AO143" i="1"/>
  <c r="AK143" i="1"/>
  <c r="AE143" i="1"/>
  <c r="Z143" i="1"/>
  <c r="V143" i="1"/>
  <c r="Q143" i="1"/>
  <c r="M143" i="1"/>
  <c r="I143" i="1"/>
  <c r="E143" i="1"/>
  <c r="AN143" i="1"/>
  <c r="AJ143" i="1"/>
  <c r="AD143" i="1"/>
  <c r="Y143" i="1"/>
  <c r="U143" i="1"/>
  <c r="P143" i="1"/>
  <c r="L143" i="1"/>
  <c r="H143" i="1"/>
  <c r="D143" i="1"/>
  <c r="AQ143" i="1"/>
  <c r="AM143" i="1"/>
  <c r="AG143" i="1"/>
  <c r="AC143" i="1"/>
  <c r="X143" i="1"/>
  <c r="S143" i="1"/>
  <c r="O143" i="1"/>
  <c r="K143" i="1"/>
  <c r="G143" i="1"/>
  <c r="C143" i="1"/>
  <c r="AB143" i="1"/>
  <c r="AH143" i="1"/>
  <c r="AI143" i="1"/>
  <c r="T143" i="1"/>
  <c r="AN191" i="1"/>
  <c r="AJ191" i="1"/>
  <c r="AD191" i="1"/>
  <c r="Y191" i="1"/>
  <c r="U191" i="1"/>
  <c r="P191" i="1"/>
  <c r="L191" i="1"/>
  <c r="H191" i="1"/>
  <c r="D191" i="1"/>
  <c r="AQ191" i="1"/>
  <c r="AM191" i="1"/>
  <c r="AG191" i="1"/>
  <c r="AC191" i="1"/>
  <c r="X191" i="1"/>
  <c r="S191" i="1"/>
  <c r="O191" i="1"/>
  <c r="K191" i="1"/>
  <c r="G191" i="1"/>
  <c r="C191" i="1"/>
  <c r="AP191" i="1"/>
  <c r="AL191" i="1"/>
  <c r="AF191" i="1"/>
  <c r="AA191" i="1"/>
  <c r="W191" i="1"/>
  <c r="R191" i="1"/>
  <c r="N191" i="1"/>
  <c r="J191" i="1"/>
  <c r="F191" i="1"/>
  <c r="B191" i="1"/>
  <c r="AO191" i="1"/>
  <c r="AK191" i="1"/>
  <c r="AE191" i="1"/>
  <c r="Z191" i="1"/>
  <c r="V191" i="1"/>
  <c r="Q191" i="1"/>
  <c r="M191" i="1"/>
  <c r="I191" i="1"/>
  <c r="E191" i="1"/>
  <c r="AH191" i="1"/>
  <c r="AB191" i="1"/>
  <c r="T191" i="1"/>
  <c r="AI191" i="1"/>
  <c r="AN239" i="1"/>
  <c r="AJ239" i="1"/>
  <c r="AD239" i="1"/>
  <c r="Y239" i="1"/>
  <c r="U239" i="1"/>
  <c r="P239" i="1"/>
  <c r="L239" i="1"/>
  <c r="H239" i="1"/>
  <c r="D239" i="1"/>
  <c r="AQ239" i="1"/>
  <c r="AM239" i="1"/>
  <c r="AG239" i="1"/>
  <c r="AC239" i="1"/>
  <c r="X239" i="1"/>
  <c r="S239" i="1"/>
  <c r="O239" i="1"/>
  <c r="K239" i="1"/>
  <c r="G239" i="1"/>
  <c r="C239" i="1"/>
  <c r="AP239" i="1"/>
  <c r="AL239" i="1"/>
  <c r="AF239" i="1"/>
  <c r="AA239" i="1"/>
  <c r="W239" i="1"/>
  <c r="R239" i="1"/>
  <c r="N239" i="1"/>
  <c r="J239" i="1"/>
  <c r="F239" i="1"/>
  <c r="B239" i="1"/>
  <c r="AO239" i="1"/>
  <c r="AK239" i="1"/>
  <c r="AE239" i="1"/>
  <c r="Z239" i="1"/>
  <c r="V239" i="1"/>
  <c r="Q239" i="1"/>
  <c r="M239" i="1"/>
  <c r="I239" i="1"/>
  <c r="E239" i="1"/>
  <c r="AH239" i="1"/>
  <c r="AI239" i="1"/>
  <c r="AB239" i="1"/>
  <c r="T239" i="1"/>
  <c r="AQ287" i="1"/>
  <c r="AM287" i="1"/>
  <c r="AG287" i="1"/>
  <c r="AC287" i="1"/>
  <c r="X287" i="1"/>
  <c r="S287" i="1"/>
  <c r="O287" i="1"/>
  <c r="K287" i="1"/>
  <c r="G287" i="1"/>
  <c r="C287" i="1"/>
  <c r="AP287" i="1"/>
  <c r="AL287" i="1"/>
  <c r="AF287" i="1"/>
  <c r="AA287" i="1"/>
  <c r="W287" i="1"/>
  <c r="R287" i="1"/>
  <c r="N287" i="1"/>
  <c r="J287" i="1"/>
  <c r="F287" i="1"/>
  <c r="B287" i="1"/>
  <c r="AO287" i="1"/>
  <c r="AK287" i="1"/>
  <c r="AE287" i="1"/>
  <c r="Z287" i="1"/>
  <c r="V287" i="1"/>
  <c r="Q287" i="1"/>
  <c r="M287" i="1"/>
  <c r="I287" i="1"/>
  <c r="E287" i="1"/>
  <c r="AN287" i="1"/>
  <c r="AJ287" i="1"/>
  <c r="AD287" i="1"/>
  <c r="Y287" i="1"/>
  <c r="U287" i="1"/>
  <c r="P287" i="1"/>
  <c r="L287" i="1"/>
  <c r="H287" i="1"/>
  <c r="D287" i="1"/>
  <c r="AH287" i="1"/>
  <c r="AB287" i="1"/>
  <c r="AI287" i="1"/>
  <c r="T287" i="1"/>
  <c r="AN335" i="1"/>
  <c r="AJ335" i="1"/>
  <c r="AD335" i="1"/>
  <c r="Y335" i="1"/>
  <c r="U335" i="1"/>
  <c r="P335" i="1"/>
  <c r="L335" i="1"/>
  <c r="H335" i="1"/>
  <c r="D335" i="1"/>
  <c r="AQ335" i="1"/>
  <c r="AM335" i="1"/>
  <c r="AG335" i="1"/>
  <c r="AC335" i="1"/>
  <c r="X335" i="1"/>
  <c r="S335" i="1"/>
  <c r="O335" i="1"/>
  <c r="K335" i="1"/>
  <c r="G335" i="1"/>
  <c r="C335" i="1"/>
  <c r="AP335" i="1"/>
  <c r="AL335" i="1"/>
  <c r="AF335" i="1"/>
  <c r="AA335" i="1"/>
  <c r="W335" i="1"/>
  <c r="R335" i="1"/>
  <c r="N335" i="1"/>
  <c r="J335" i="1"/>
  <c r="F335" i="1"/>
  <c r="B335" i="1"/>
  <c r="AO335" i="1"/>
  <c r="AK335" i="1"/>
  <c r="AE335" i="1"/>
  <c r="Z335" i="1"/>
  <c r="V335" i="1"/>
  <c r="Q335" i="1"/>
  <c r="M335" i="1"/>
  <c r="I335" i="1"/>
  <c r="E335" i="1"/>
  <c r="AH335" i="1"/>
  <c r="AB335" i="1"/>
  <c r="T335" i="1"/>
  <c r="AI335" i="1"/>
  <c r="AN383" i="1"/>
  <c r="AJ383" i="1"/>
  <c r="AD383" i="1"/>
  <c r="Y383" i="1"/>
  <c r="U383" i="1"/>
  <c r="P383" i="1"/>
  <c r="L383" i="1"/>
  <c r="H383" i="1"/>
  <c r="D383" i="1"/>
  <c r="AQ383" i="1"/>
  <c r="AM383" i="1"/>
  <c r="AG383" i="1"/>
  <c r="AC383" i="1"/>
  <c r="X383" i="1"/>
  <c r="S383" i="1"/>
  <c r="O383" i="1"/>
  <c r="K383" i="1"/>
  <c r="G383" i="1"/>
  <c r="C383" i="1"/>
  <c r="AP383" i="1"/>
  <c r="AL383" i="1"/>
  <c r="AF383" i="1"/>
  <c r="AA383" i="1"/>
  <c r="W383" i="1"/>
  <c r="R383" i="1"/>
  <c r="N383" i="1"/>
  <c r="J383" i="1"/>
  <c r="F383" i="1"/>
  <c r="B383" i="1"/>
  <c r="AO383" i="1"/>
  <c r="AK383" i="1"/>
  <c r="AE383" i="1"/>
  <c r="Z383" i="1"/>
  <c r="V383" i="1"/>
  <c r="Q383" i="1"/>
  <c r="M383" i="1"/>
  <c r="I383" i="1"/>
  <c r="E383" i="1"/>
  <c r="T383" i="1"/>
  <c r="AH383" i="1"/>
  <c r="AB383" i="1"/>
  <c r="AI383" i="1"/>
  <c r="AQ431" i="1"/>
  <c r="AM431" i="1"/>
  <c r="AG431" i="1"/>
  <c r="AC431" i="1"/>
  <c r="X431" i="1"/>
  <c r="S431" i="1"/>
  <c r="O431" i="1"/>
  <c r="K431" i="1"/>
  <c r="G431" i="1"/>
  <c r="C431" i="1"/>
  <c r="AP431" i="1"/>
  <c r="AL431" i="1"/>
  <c r="AF431" i="1"/>
  <c r="AA431" i="1"/>
  <c r="W431" i="1"/>
  <c r="R431" i="1"/>
  <c r="N431" i="1"/>
  <c r="J431" i="1"/>
  <c r="F431" i="1"/>
  <c r="B431" i="1"/>
  <c r="AO431" i="1"/>
  <c r="AK431" i="1"/>
  <c r="AE431" i="1"/>
  <c r="Z431" i="1"/>
  <c r="V431" i="1"/>
  <c r="Q431" i="1"/>
  <c r="M431" i="1"/>
  <c r="I431" i="1"/>
  <c r="E431" i="1"/>
  <c r="AN431" i="1"/>
  <c r="AJ431" i="1"/>
  <c r="AD431" i="1"/>
  <c r="Y431" i="1"/>
  <c r="U431" i="1"/>
  <c r="P431" i="1"/>
  <c r="L431" i="1"/>
  <c r="H431" i="1"/>
  <c r="D431" i="1"/>
  <c r="AB431" i="1"/>
  <c r="AH431" i="1"/>
  <c r="T431" i="1"/>
  <c r="AI431" i="1"/>
  <c r="AP479" i="1"/>
  <c r="AL479" i="1"/>
  <c r="AF479" i="1"/>
  <c r="AA479" i="1"/>
  <c r="W479" i="1"/>
  <c r="R479" i="1"/>
  <c r="N479" i="1"/>
  <c r="J479" i="1"/>
  <c r="F479" i="1"/>
  <c r="B479" i="1"/>
  <c r="AO479" i="1"/>
  <c r="AJ479" i="1"/>
  <c r="AC479" i="1"/>
  <c r="V479" i="1"/>
  <c r="P479" i="1"/>
  <c r="K479" i="1"/>
  <c r="E479" i="1"/>
  <c r="AN479" i="1"/>
  <c r="AG479" i="1"/>
  <c r="Z479" i="1"/>
  <c r="U479" i="1"/>
  <c r="O479" i="1"/>
  <c r="I479" i="1"/>
  <c r="D479" i="1"/>
  <c r="AM479" i="1"/>
  <c r="AE479" i="1"/>
  <c r="Y479" i="1"/>
  <c r="S479" i="1"/>
  <c r="M479" i="1"/>
  <c r="H479" i="1"/>
  <c r="C479" i="1"/>
  <c r="AQ479" i="1"/>
  <c r="AK479" i="1"/>
  <c r="AD479" i="1"/>
  <c r="X479" i="1"/>
  <c r="Q479" i="1"/>
  <c r="L479" i="1"/>
  <c r="G479" i="1"/>
  <c r="AB479" i="1"/>
  <c r="AH479" i="1"/>
  <c r="T479" i="1"/>
  <c r="AI479" i="1"/>
  <c r="AP527" i="1"/>
  <c r="AL527" i="1"/>
  <c r="AF527" i="1"/>
  <c r="AA527" i="1"/>
  <c r="W527" i="1"/>
  <c r="R527" i="1"/>
  <c r="N527" i="1"/>
  <c r="J527" i="1"/>
  <c r="F527" i="1"/>
  <c r="B527" i="1"/>
  <c r="AO527" i="1"/>
  <c r="AK527" i="1"/>
  <c r="AE527" i="1"/>
  <c r="Z527" i="1"/>
  <c r="V527" i="1"/>
  <c r="Q527" i="1"/>
  <c r="M527" i="1"/>
  <c r="I527" i="1"/>
  <c r="E527" i="1"/>
  <c r="AN527" i="1"/>
  <c r="AJ527" i="1"/>
  <c r="AD527" i="1"/>
  <c r="Y527" i="1"/>
  <c r="U527" i="1"/>
  <c r="P527" i="1"/>
  <c r="L527" i="1"/>
  <c r="H527" i="1"/>
  <c r="D527" i="1"/>
  <c r="AM527" i="1"/>
  <c r="S527" i="1"/>
  <c r="C527" i="1"/>
  <c r="AG527" i="1"/>
  <c r="O527" i="1"/>
  <c r="AC527" i="1"/>
  <c r="K527" i="1"/>
  <c r="AQ527" i="1"/>
  <c r="X527" i="1"/>
  <c r="G527" i="1"/>
  <c r="T527" i="1"/>
  <c r="AH527" i="1"/>
  <c r="AB527" i="1"/>
  <c r="AI527" i="1"/>
  <c r="AO559" i="1"/>
  <c r="AK559" i="1"/>
  <c r="AE559" i="1"/>
  <c r="Z559" i="1"/>
  <c r="V559" i="1"/>
  <c r="Q559" i="1"/>
  <c r="M559" i="1"/>
  <c r="I559" i="1"/>
  <c r="E559" i="1"/>
  <c r="AN559" i="1"/>
  <c r="AJ559" i="1"/>
  <c r="AD559" i="1"/>
  <c r="Y559" i="1"/>
  <c r="U559" i="1"/>
  <c r="P559" i="1"/>
  <c r="L559" i="1"/>
  <c r="H559" i="1"/>
  <c r="D559" i="1"/>
  <c r="AL559" i="1"/>
  <c r="AA559" i="1"/>
  <c r="R559" i="1"/>
  <c r="J559" i="1"/>
  <c r="B559" i="1"/>
  <c r="AQ559" i="1"/>
  <c r="AG559" i="1"/>
  <c r="X559" i="1"/>
  <c r="O559" i="1"/>
  <c r="G559" i="1"/>
  <c r="AP559" i="1"/>
  <c r="AF559" i="1"/>
  <c r="W559" i="1"/>
  <c r="N559" i="1"/>
  <c r="F559" i="1"/>
  <c r="AM559" i="1"/>
  <c r="C559" i="1"/>
  <c r="AC559" i="1"/>
  <c r="S559" i="1"/>
  <c r="K559" i="1"/>
  <c r="AB559" i="1"/>
  <c r="AH559" i="1"/>
  <c r="T559" i="1"/>
  <c r="AI559" i="1"/>
  <c r="AQ32" i="1"/>
  <c r="AM32" i="1"/>
  <c r="AG32" i="1"/>
  <c r="AC32" i="1"/>
  <c r="X32" i="1"/>
  <c r="S32" i="1"/>
  <c r="O32" i="1"/>
  <c r="AP32" i="1"/>
  <c r="AL32" i="1"/>
  <c r="AF32" i="1"/>
  <c r="AA32" i="1"/>
  <c r="W32" i="1"/>
  <c r="R32" i="1"/>
  <c r="N32" i="1"/>
  <c r="AO32" i="1"/>
  <c r="AK32" i="1"/>
  <c r="AE32" i="1"/>
  <c r="Z32" i="1"/>
  <c r="V32" i="1"/>
  <c r="Q32" i="1"/>
  <c r="M32" i="1"/>
  <c r="C32" i="1"/>
  <c r="AN32" i="1"/>
  <c r="AJ32" i="1"/>
  <c r="AD32" i="1"/>
  <c r="Y32" i="1"/>
  <c r="U32" i="1"/>
  <c r="P32" i="1"/>
  <c r="B32" i="1"/>
  <c r="AH32" i="1"/>
  <c r="T32" i="1"/>
  <c r="AB32" i="1"/>
  <c r="AI32" i="1"/>
  <c r="AO80" i="1"/>
  <c r="AK80" i="1"/>
  <c r="AE80" i="1"/>
  <c r="Y80" i="1"/>
  <c r="U80" i="1"/>
  <c r="P80" i="1"/>
  <c r="L80" i="1"/>
  <c r="H80" i="1"/>
  <c r="D80" i="1"/>
  <c r="AN80" i="1"/>
  <c r="AJ80" i="1"/>
  <c r="AD80" i="1"/>
  <c r="X80" i="1"/>
  <c r="S80" i="1"/>
  <c r="O80" i="1"/>
  <c r="K80" i="1"/>
  <c r="G80" i="1"/>
  <c r="C80" i="1"/>
  <c r="AQ80" i="1"/>
  <c r="AM80" i="1"/>
  <c r="AG80" i="1"/>
  <c r="AC80" i="1"/>
  <c r="W80" i="1"/>
  <c r="R80" i="1"/>
  <c r="N80" i="1"/>
  <c r="J80" i="1"/>
  <c r="F80" i="1"/>
  <c r="B80" i="1"/>
  <c r="AP80" i="1"/>
  <c r="AL80" i="1"/>
  <c r="AF80" i="1"/>
  <c r="Z80" i="1"/>
  <c r="V80" i="1"/>
  <c r="Q80" i="1"/>
  <c r="M80" i="1"/>
  <c r="I80" i="1"/>
  <c r="E80" i="1"/>
  <c r="AA80" i="1"/>
  <c r="T80" i="1"/>
  <c r="AB80" i="1"/>
  <c r="AH80" i="1"/>
  <c r="AI80" i="1"/>
  <c r="AQ17" i="1"/>
  <c r="AM17" i="1"/>
  <c r="AG17" i="1"/>
  <c r="AC17" i="1"/>
  <c r="W17" i="1"/>
  <c r="R17" i="1"/>
  <c r="N17" i="1"/>
  <c r="AP17" i="1"/>
  <c r="AL17" i="1"/>
  <c r="AF17" i="1"/>
  <c r="Z17" i="1"/>
  <c r="V17" i="1"/>
  <c r="Q17" i="1"/>
  <c r="M17" i="1"/>
  <c r="C17" i="1"/>
  <c r="AO17" i="1"/>
  <c r="AK17" i="1"/>
  <c r="AE17" i="1"/>
  <c r="Y17" i="1"/>
  <c r="U17" i="1"/>
  <c r="P17" i="1"/>
  <c r="B17" i="1"/>
  <c r="AN17" i="1"/>
  <c r="AJ17" i="1"/>
  <c r="AD17" i="1"/>
  <c r="X17" i="1"/>
  <c r="S17" i="1"/>
  <c r="O17" i="1"/>
  <c r="AA17" i="1"/>
  <c r="AH17" i="1"/>
  <c r="AB17" i="1"/>
  <c r="AI17" i="1"/>
  <c r="T17" i="1"/>
  <c r="AQ26" i="1"/>
  <c r="AM26" i="1"/>
  <c r="AG26" i="1"/>
  <c r="AC26" i="1"/>
  <c r="X26" i="1"/>
  <c r="S26" i="1"/>
  <c r="O26" i="1"/>
  <c r="AP26" i="1"/>
  <c r="AL26" i="1"/>
  <c r="AF26" i="1"/>
  <c r="AA26" i="1"/>
  <c r="W26" i="1"/>
  <c r="R26" i="1"/>
  <c r="N26" i="1"/>
  <c r="AO26" i="1"/>
  <c r="AK26" i="1"/>
  <c r="AE26" i="1"/>
  <c r="Z26" i="1"/>
  <c r="V26" i="1"/>
  <c r="Q26" i="1"/>
  <c r="M26" i="1"/>
  <c r="AN26" i="1"/>
  <c r="AJ26" i="1"/>
  <c r="AD26" i="1"/>
  <c r="Y26" i="1"/>
  <c r="U26" i="1"/>
  <c r="P26" i="1"/>
  <c r="B26" i="1"/>
  <c r="C26" i="1"/>
  <c r="AH26" i="1"/>
  <c r="T26" i="1"/>
  <c r="AI26" i="1"/>
  <c r="AB26" i="1"/>
  <c r="AP42" i="1"/>
  <c r="AL42" i="1"/>
  <c r="AF42" i="1"/>
  <c r="AA42" i="1"/>
  <c r="W42" i="1"/>
  <c r="R42" i="1"/>
  <c r="N42" i="1"/>
  <c r="J42" i="1"/>
  <c r="F42" i="1"/>
  <c r="B42" i="1"/>
  <c r="AO42" i="1"/>
  <c r="AK42" i="1"/>
  <c r="AE42" i="1"/>
  <c r="Z42" i="1"/>
  <c r="V42" i="1"/>
  <c r="Q42" i="1"/>
  <c r="M42" i="1"/>
  <c r="I42" i="1"/>
  <c r="E42" i="1"/>
  <c r="AN42" i="1"/>
  <c r="AJ42" i="1"/>
  <c r="AD42" i="1"/>
  <c r="Y42" i="1"/>
  <c r="U42" i="1"/>
  <c r="P42" i="1"/>
  <c r="L42" i="1"/>
  <c r="H42" i="1"/>
  <c r="D42" i="1"/>
  <c r="AQ42" i="1"/>
  <c r="AM42" i="1"/>
  <c r="AG42" i="1"/>
  <c r="AC42" i="1"/>
  <c r="X42" i="1"/>
  <c r="S42" i="1"/>
  <c r="O42" i="1"/>
  <c r="K42" i="1"/>
  <c r="G42" i="1"/>
  <c r="C42" i="1"/>
  <c r="AH42" i="1"/>
  <c r="T42" i="1"/>
  <c r="AB42" i="1"/>
  <c r="AI42" i="1"/>
  <c r="AO58" i="1"/>
  <c r="AK58" i="1"/>
  <c r="AE58" i="1"/>
  <c r="Z58" i="1"/>
  <c r="V58" i="1"/>
  <c r="Q58" i="1"/>
  <c r="M58" i="1"/>
  <c r="I58" i="1"/>
  <c r="E58" i="1"/>
  <c r="AN58" i="1"/>
  <c r="AJ58" i="1"/>
  <c r="AD58" i="1"/>
  <c r="Y58" i="1"/>
  <c r="U58" i="1"/>
  <c r="P58" i="1"/>
  <c r="L58" i="1"/>
  <c r="H58" i="1"/>
  <c r="D58" i="1"/>
  <c r="AQ58" i="1"/>
  <c r="AM58" i="1"/>
  <c r="AG58" i="1"/>
  <c r="AC58" i="1"/>
  <c r="X58" i="1"/>
  <c r="S58" i="1"/>
  <c r="O58" i="1"/>
  <c r="K58" i="1"/>
  <c r="G58" i="1"/>
  <c r="C58" i="1"/>
  <c r="AP58" i="1"/>
  <c r="AL58" i="1"/>
  <c r="AF58" i="1"/>
  <c r="AA58" i="1"/>
  <c r="W58" i="1"/>
  <c r="R58" i="1"/>
  <c r="N58" i="1"/>
  <c r="J58" i="1"/>
  <c r="F58" i="1"/>
  <c r="B58" i="1"/>
  <c r="T58" i="1"/>
  <c r="AH58" i="1"/>
  <c r="AB58" i="1"/>
  <c r="AI58" i="1"/>
  <c r="AO74" i="1"/>
  <c r="AK74" i="1"/>
  <c r="AE74" i="1"/>
  <c r="Z74" i="1"/>
  <c r="V74" i="1"/>
  <c r="Q74" i="1"/>
  <c r="M74" i="1"/>
  <c r="I74" i="1"/>
  <c r="E74" i="1"/>
  <c r="AN74" i="1"/>
  <c r="AJ74" i="1"/>
  <c r="AD74" i="1"/>
  <c r="Y74" i="1"/>
  <c r="U74" i="1"/>
  <c r="P74" i="1"/>
  <c r="L74" i="1"/>
  <c r="H74" i="1"/>
  <c r="D74" i="1"/>
  <c r="AQ74" i="1"/>
  <c r="AM74" i="1"/>
  <c r="AG74" i="1"/>
  <c r="AC74" i="1"/>
  <c r="X74" i="1"/>
  <c r="S74" i="1"/>
  <c r="O74" i="1"/>
  <c r="K74" i="1"/>
  <c r="G74" i="1"/>
  <c r="C74" i="1"/>
  <c r="AP74" i="1"/>
  <c r="AL74" i="1"/>
  <c r="AF74" i="1"/>
  <c r="AA74" i="1"/>
  <c r="W74" i="1"/>
  <c r="R74" i="1"/>
  <c r="N74" i="1"/>
  <c r="J74" i="1"/>
  <c r="F74" i="1"/>
  <c r="B74" i="1"/>
  <c r="AH74" i="1"/>
  <c r="T74" i="1"/>
  <c r="AB74" i="1"/>
  <c r="AI74" i="1"/>
  <c r="AQ90" i="1"/>
  <c r="AM90" i="1"/>
  <c r="AG90" i="1"/>
  <c r="AC90" i="1"/>
  <c r="X90" i="1"/>
  <c r="S90" i="1"/>
  <c r="O90" i="1"/>
  <c r="K90" i="1"/>
  <c r="G90" i="1"/>
  <c r="C90" i="1"/>
  <c r="AP90" i="1"/>
  <c r="AL90" i="1"/>
  <c r="AF90" i="1"/>
  <c r="AA90" i="1"/>
  <c r="W90" i="1"/>
  <c r="R90" i="1"/>
  <c r="N90" i="1"/>
  <c r="J90" i="1"/>
  <c r="F90" i="1"/>
  <c r="B90" i="1"/>
  <c r="AO90" i="1"/>
  <c r="AK90" i="1"/>
  <c r="AE90" i="1"/>
  <c r="Z90" i="1"/>
  <c r="V90" i="1"/>
  <c r="Q90" i="1"/>
  <c r="M90" i="1"/>
  <c r="I90" i="1"/>
  <c r="E90" i="1"/>
  <c r="AN90" i="1"/>
  <c r="AJ90" i="1"/>
  <c r="AD90" i="1"/>
  <c r="Y90" i="1"/>
  <c r="U90" i="1"/>
  <c r="P90" i="1"/>
  <c r="L90" i="1"/>
  <c r="H90" i="1"/>
  <c r="D90" i="1"/>
  <c r="AH90" i="1"/>
  <c r="T90" i="1"/>
  <c r="AI90" i="1"/>
  <c r="AB90" i="1"/>
  <c r="AQ106" i="1"/>
  <c r="AM106" i="1"/>
  <c r="AG106" i="1"/>
  <c r="AC106" i="1"/>
  <c r="X106" i="1"/>
  <c r="R106" i="1"/>
  <c r="N106" i="1"/>
  <c r="J106" i="1"/>
  <c r="F106" i="1"/>
  <c r="B106" i="1"/>
  <c r="AP106" i="1"/>
  <c r="AL106" i="1"/>
  <c r="AF106" i="1"/>
  <c r="AA106" i="1"/>
  <c r="W106" i="1"/>
  <c r="Q106" i="1"/>
  <c r="M106" i="1"/>
  <c r="I106" i="1"/>
  <c r="E106" i="1"/>
  <c r="AO106" i="1"/>
  <c r="AK106" i="1"/>
  <c r="AE106" i="1"/>
  <c r="Z106" i="1"/>
  <c r="V106" i="1"/>
  <c r="P106" i="1"/>
  <c r="L106" i="1"/>
  <c r="H106" i="1"/>
  <c r="D106" i="1"/>
  <c r="AN106" i="1"/>
  <c r="AJ106" i="1"/>
  <c r="AD106" i="1"/>
  <c r="Y106" i="1"/>
  <c r="U106" i="1"/>
  <c r="O106" i="1"/>
  <c r="K106" i="1"/>
  <c r="G106" i="1"/>
  <c r="C106" i="1"/>
  <c r="AB106" i="1"/>
  <c r="S106" i="1"/>
  <c r="T106" i="1"/>
  <c r="AH106" i="1"/>
  <c r="AI106" i="1"/>
  <c r="AN122" i="1"/>
  <c r="AJ122" i="1"/>
  <c r="AD122" i="1"/>
  <c r="Y122" i="1"/>
  <c r="U122" i="1"/>
  <c r="P122" i="1"/>
  <c r="L122" i="1"/>
  <c r="H122" i="1"/>
  <c r="D122" i="1"/>
  <c r="AQ122" i="1"/>
  <c r="AM122" i="1"/>
  <c r="AG122" i="1"/>
  <c r="AC122" i="1"/>
  <c r="X122" i="1"/>
  <c r="S122" i="1"/>
  <c r="O122" i="1"/>
  <c r="K122" i="1"/>
  <c r="G122" i="1"/>
  <c r="C122" i="1"/>
  <c r="AP122" i="1"/>
  <c r="AL122" i="1"/>
  <c r="AF122" i="1"/>
  <c r="AA122" i="1"/>
  <c r="W122" i="1"/>
  <c r="R122" i="1"/>
  <c r="N122" i="1"/>
  <c r="J122" i="1"/>
  <c r="F122" i="1"/>
  <c r="B122" i="1"/>
  <c r="AO122" i="1"/>
  <c r="AK122" i="1"/>
  <c r="AE122" i="1"/>
  <c r="Z122" i="1"/>
  <c r="V122" i="1"/>
  <c r="Q122" i="1"/>
  <c r="M122" i="1"/>
  <c r="I122" i="1"/>
  <c r="E122" i="1"/>
  <c r="AH122" i="1"/>
  <c r="T122" i="1"/>
  <c r="AB122" i="1"/>
  <c r="AI122" i="1"/>
  <c r="AN138" i="1"/>
  <c r="AJ138" i="1"/>
  <c r="AD138" i="1"/>
  <c r="Y138" i="1"/>
  <c r="U138" i="1"/>
  <c r="P138" i="1"/>
  <c r="L138" i="1"/>
  <c r="H138" i="1"/>
  <c r="D138" i="1"/>
  <c r="AQ138" i="1"/>
  <c r="AM138" i="1"/>
  <c r="AG138" i="1"/>
  <c r="AC138" i="1"/>
  <c r="X138" i="1"/>
  <c r="S138" i="1"/>
  <c r="O138" i="1"/>
  <c r="K138" i="1"/>
  <c r="G138" i="1"/>
  <c r="C138" i="1"/>
  <c r="AP138" i="1"/>
  <c r="AL138" i="1"/>
  <c r="AF138" i="1"/>
  <c r="AA138" i="1"/>
  <c r="W138" i="1"/>
  <c r="R138" i="1"/>
  <c r="N138" i="1"/>
  <c r="J138" i="1"/>
  <c r="F138" i="1"/>
  <c r="B138" i="1"/>
  <c r="AO138" i="1"/>
  <c r="AK138" i="1"/>
  <c r="AE138" i="1"/>
  <c r="Z138" i="1"/>
  <c r="V138" i="1"/>
  <c r="Q138" i="1"/>
  <c r="M138" i="1"/>
  <c r="I138" i="1"/>
  <c r="E138" i="1"/>
  <c r="AH138" i="1"/>
  <c r="T138" i="1"/>
  <c r="AB138" i="1"/>
  <c r="AI138" i="1"/>
  <c r="AN154" i="1"/>
  <c r="AJ154" i="1"/>
  <c r="AD154" i="1"/>
  <c r="Y154" i="1"/>
  <c r="U154" i="1"/>
  <c r="P154" i="1"/>
  <c r="L154" i="1"/>
  <c r="H154" i="1"/>
  <c r="D154" i="1"/>
  <c r="AQ154" i="1"/>
  <c r="AM154" i="1"/>
  <c r="AG154" i="1"/>
  <c r="AC154" i="1"/>
  <c r="X154" i="1"/>
  <c r="S154" i="1"/>
  <c r="O154" i="1"/>
  <c r="K154" i="1"/>
  <c r="G154" i="1"/>
  <c r="C154" i="1"/>
  <c r="AP154" i="1"/>
  <c r="AL154" i="1"/>
  <c r="AF154" i="1"/>
  <c r="AA154" i="1"/>
  <c r="W154" i="1"/>
  <c r="R154" i="1"/>
  <c r="N154" i="1"/>
  <c r="J154" i="1"/>
  <c r="F154" i="1"/>
  <c r="B154" i="1"/>
  <c r="AO154" i="1"/>
  <c r="AK154" i="1"/>
  <c r="AE154" i="1"/>
  <c r="Z154" i="1"/>
  <c r="V154" i="1"/>
  <c r="Q154" i="1"/>
  <c r="M154" i="1"/>
  <c r="I154" i="1"/>
  <c r="E154" i="1"/>
  <c r="AH154" i="1"/>
  <c r="AB154" i="1"/>
  <c r="AI154" i="1"/>
  <c r="T154" i="1"/>
  <c r="AN170" i="1"/>
  <c r="AJ170" i="1"/>
  <c r="AD170" i="1"/>
  <c r="Y170" i="1"/>
  <c r="U170" i="1"/>
  <c r="P170" i="1"/>
  <c r="L170" i="1"/>
  <c r="H170" i="1"/>
  <c r="D170" i="1"/>
  <c r="AQ170" i="1"/>
  <c r="AM170" i="1"/>
  <c r="AG170" i="1"/>
  <c r="AC170" i="1"/>
  <c r="X170" i="1"/>
  <c r="S170" i="1"/>
  <c r="O170" i="1"/>
  <c r="K170" i="1"/>
  <c r="G170" i="1"/>
  <c r="C170" i="1"/>
  <c r="AP170" i="1"/>
  <c r="AL170" i="1"/>
  <c r="AF170" i="1"/>
  <c r="AA170" i="1"/>
  <c r="W170" i="1"/>
  <c r="R170" i="1"/>
  <c r="N170" i="1"/>
  <c r="J170" i="1"/>
  <c r="F170" i="1"/>
  <c r="B170" i="1"/>
  <c r="AO170" i="1"/>
  <c r="AK170" i="1"/>
  <c r="AE170" i="1"/>
  <c r="Z170" i="1"/>
  <c r="V170" i="1"/>
  <c r="Q170" i="1"/>
  <c r="M170" i="1"/>
  <c r="I170" i="1"/>
  <c r="E170" i="1"/>
  <c r="AH170" i="1"/>
  <c r="AB170" i="1"/>
  <c r="T170" i="1"/>
  <c r="AI170" i="1"/>
  <c r="AP186" i="1"/>
  <c r="AL186" i="1"/>
  <c r="AF186" i="1"/>
  <c r="AA186" i="1"/>
  <c r="W186" i="1"/>
  <c r="R186" i="1"/>
  <c r="N186" i="1"/>
  <c r="J186" i="1"/>
  <c r="F186" i="1"/>
  <c r="B186" i="1"/>
  <c r="AO186" i="1"/>
  <c r="AK186" i="1"/>
  <c r="AE186" i="1"/>
  <c r="Z186" i="1"/>
  <c r="V186" i="1"/>
  <c r="Q186" i="1"/>
  <c r="M186" i="1"/>
  <c r="I186" i="1"/>
  <c r="E186" i="1"/>
  <c r="AN186" i="1"/>
  <c r="AJ186" i="1"/>
  <c r="AD186" i="1"/>
  <c r="Y186" i="1"/>
  <c r="U186" i="1"/>
  <c r="P186" i="1"/>
  <c r="L186" i="1"/>
  <c r="H186" i="1"/>
  <c r="D186" i="1"/>
  <c r="AQ186" i="1"/>
  <c r="AM186" i="1"/>
  <c r="AG186" i="1"/>
  <c r="AC186" i="1"/>
  <c r="X186" i="1"/>
  <c r="S186" i="1"/>
  <c r="O186" i="1"/>
  <c r="K186" i="1"/>
  <c r="G186" i="1"/>
  <c r="C186" i="1"/>
  <c r="AH186" i="1"/>
  <c r="AB186" i="1"/>
  <c r="AI186" i="1"/>
  <c r="T186" i="1"/>
  <c r="AP202" i="1"/>
  <c r="AL202" i="1"/>
  <c r="AF202" i="1"/>
  <c r="AA202" i="1"/>
  <c r="W202" i="1"/>
  <c r="R202" i="1"/>
  <c r="N202" i="1"/>
  <c r="J202" i="1"/>
  <c r="F202" i="1"/>
  <c r="B202" i="1"/>
  <c r="AO202" i="1"/>
  <c r="AK202" i="1"/>
  <c r="AE202" i="1"/>
  <c r="Z202" i="1"/>
  <c r="V202" i="1"/>
  <c r="Q202" i="1"/>
  <c r="M202" i="1"/>
  <c r="I202" i="1"/>
  <c r="E202" i="1"/>
  <c r="AN202" i="1"/>
  <c r="AJ202" i="1"/>
  <c r="AD202" i="1"/>
  <c r="Y202" i="1"/>
  <c r="U202" i="1"/>
  <c r="P202" i="1"/>
  <c r="L202" i="1"/>
  <c r="H202" i="1"/>
  <c r="D202" i="1"/>
  <c r="AQ202" i="1"/>
  <c r="AM202" i="1"/>
  <c r="AG202" i="1"/>
  <c r="AC202" i="1"/>
  <c r="X202" i="1"/>
  <c r="S202" i="1"/>
  <c r="O202" i="1"/>
  <c r="K202" i="1"/>
  <c r="G202" i="1"/>
  <c r="C202" i="1"/>
  <c r="AH202" i="1"/>
  <c r="AI202" i="1"/>
  <c r="AB202" i="1"/>
  <c r="T202" i="1"/>
  <c r="AP218" i="1"/>
  <c r="AL218" i="1"/>
  <c r="AF218" i="1"/>
  <c r="AA218" i="1"/>
  <c r="W218" i="1"/>
  <c r="R218" i="1"/>
  <c r="N218" i="1"/>
  <c r="J218" i="1"/>
  <c r="F218" i="1"/>
  <c r="B218" i="1"/>
  <c r="AO218" i="1"/>
  <c r="AK218" i="1"/>
  <c r="AE218" i="1"/>
  <c r="Z218" i="1"/>
  <c r="V218" i="1"/>
  <c r="Q218" i="1"/>
  <c r="M218" i="1"/>
  <c r="I218" i="1"/>
  <c r="E218" i="1"/>
  <c r="AN218" i="1"/>
  <c r="AJ218" i="1"/>
  <c r="AD218" i="1"/>
  <c r="Y218" i="1"/>
  <c r="U218" i="1"/>
  <c r="P218" i="1"/>
  <c r="L218" i="1"/>
  <c r="H218" i="1"/>
  <c r="D218" i="1"/>
  <c r="AQ218" i="1"/>
  <c r="AM218" i="1"/>
  <c r="AG218" i="1"/>
  <c r="AC218" i="1"/>
  <c r="X218" i="1"/>
  <c r="S218" i="1"/>
  <c r="O218" i="1"/>
  <c r="K218" i="1"/>
  <c r="G218" i="1"/>
  <c r="C218" i="1"/>
  <c r="AH218" i="1"/>
  <c r="AI218" i="1"/>
  <c r="AB218" i="1"/>
  <c r="T218" i="1"/>
  <c r="AP234" i="1"/>
  <c r="AL234" i="1"/>
  <c r="AF234" i="1"/>
  <c r="AA234" i="1"/>
  <c r="W234" i="1"/>
  <c r="R234" i="1"/>
  <c r="N234" i="1"/>
  <c r="J234" i="1"/>
  <c r="F234" i="1"/>
  <c r="B234" i="1"/>
  <c r="AO234" i="1"/>
  <c r="AK234" i="1"/>
  <c r="AE234" i="1"/>
  <c r="Z234" i="1"/>
  <c r="V234" i="1"/>
  <c r="Q234" i="1"/>
  <c r="M234" i="1"/>
  <c r="I234" i="1"/>
  <c r="E234" i="1"/>
  <c r="AN234" i="1"/>
  <c r="AJ234" i="1"/>
  <c r="AD234" i="1"/>
  <c r="Y234" i="1"/>
  <c r="U234" i="1"/>
  <c r="P234" i="1"/>
  <c r="L234" i="1"/>
  <c r="H234" i="1"/>
  <c r="D234" i="1"/>
  <c r="AQ234" i="1"/>
  <c r="AM234" i="1"/>
  <c r="AG234" i="1"/>
  <c r="AC234" i="1"/>
  <c r="X234" i="1"/>
  <c r="S234" i="1"/>
  <c r="O234" i="1"/>
  <c r="K234" i="1"/>
  <c r="G234" i="1"/>
  <c r="C234" i="1"/>
  <c r="T234" i="1"/>
  <c r="AB234" i="1"/>
  <c r="AH234" i="1"/>
  <c r="AI234" i="1"/>
  <c r="AO250" i="1"/>
  <c r="AK250" i="1"/>
  <c r="AE250" i="1"/>
  <c r="Z250" i="1"/>
  <c r="V250" i="1"/>
  <c r="Q250" i="1"/>
  <c r="M250" i="1"/>
  <c r="I250" i="1"/>
  <c r="E250" i="1"/>
  <c r="AN250" i="1"/>
  <c r="AJ250" i="1"/>
  <c r="AD250" i="1"/>
  <c r="Y250" i="1"/>
  <c r="U250" i="1"/>
  <c r="P250" i="1"/>
  <c r="L250" i="1"/>
  <c r="H250" i="1"/>
  <c r="D250" i="1"/>
  <c r="AQ250" i="1"/>
  <c r="AM250" i="1"/>
  <c r="AG250" i="1"/>
  <c r="AC250" i="1"/>
  <c r="X250" i="1"/>
  <c r="S250" i="1"/>
  <c r="O250" i="1"/>
  <c r="K250" i="1"/>
  <c r="G250" i="1"/>
  <c r="C250" i="1"/>
  <c r="AP250" i="1"/>
  <c r="AL250" i="1"/>
  <c r="AF250" i="1"/>
  <c r="AA250" i="1"/>
  <c r="W250" i="1"/>
  <c r="R250" i="1"/>
  <c r="N250" i="1"/>
  <c r="J250" i="1"/>
  <c r="F250" i="1"/>
  <c r="B250" i="1"/>
  <c r="AB250" i="1"/>
  <c r="AH250" i="1"/>
  <c r="T250" i="1"/>
  <c r="AI250" i="1"/>
  <c r="AO266" i="1"/>
  <c r="AK266" i="1"/>
  <c r="AE266" i="1"/>
  <c r="Z266" i="1"/>
  <c r="V266" i="1"/>
  <c r="Q266" i="1"/>
  <c r="M266" i="1"/>
  <c r="I266" i="1"/>
  <c r="E266" i="1"/>
  <c r="AN266" i="1"/>
  <c r="AJ266" i="1"/>
  <c r="AD266" i="1"/>
  <c r="Y266" i="1"/>
  <c r="U266" i="1"/>
  <c r="P266" i="1"/>
  <c r="L266" i="1"/>
  <c r="H266" i="1"/>
  <c r="D266" i="1"/>
  <c r="AQ266" i="1"/>
  <c r="AM266" i="1"/>
  <c r="AG266" i="1"/>
  <c r="AC266" i="1"/>
  <c r="X266" i="1"/>
  <c r="S266" i="1"/>
  <c r="O266" i="1"/>
  <c r="K266" i="1"/>
  <c r="G266" i="1"/>
  <c r="C266" i="1"/>
  <c r="AP266" i="1"/>
  <c r="AL266" i="1"/>
  <c r="AF266" i="1"/>
  <c r="AA266" i="1"/>
  <c r="W266" i="1"/>
  <c r="R266" i="1"/>
  <c r="N266" i="1"/>
  <c r="J266" i="1"/>
  <c r="F266" i="1"/>
  <c r="B266" i="1"/>
  <c r="AH266" i="1"/>
  <c r="T266" i="1"/>
  <c r="AB266" i="1"/>
  <c r="AI266" i="1"/>
  <c r="AO282" i="1"/>
  <c r="AK282" i="1"/>
  <c r="AE282" i="1"/>
  <c r="Z282" i="1"/>
  <c r="V282" i="1"/>
  <c r="Q282" i="1"/>
  <c r="M282" i="1"/>
  <c r="I282" i="1"/>
  <c r="E282" i="1"/>
  <c r="AN282" i="1"/>
  <c r="AJ282" i="1"/>
  <c r="AD282" i="1"/>
  <c r="Y282" i="1"/>
  <c r="U282" i="1"/>
  <c r="P282" i="1"/>
  <c r="L282" i="1"/>
  <c r="H282" i="1"/>
  <c r="D282" i="1"/>
  <c r="AQ282" i="1"/>
  <c r="AM282" i="1"/>
  <c r="AG282" i="1"/>
  <c r="AC282" i="1"/>
  <c r="X282" i="1"/>
  <c r="S282" i="1"/>
  <c r="O282" i="1"/>
  <c r="K282" i="1"/>
  <c r="G282" i="1"/>
  <c r="C282" i="1"/>
  <c r="AP282" i="1"/>
  <c r="AL282" i="1"/>
  <c r="AF282" i="1"/>
  <c r="AA282" i="1"/>
  <c r="W282" i="1"/>
  <c r="R282" i="1"/>
  <c r="N282" i="1"/>
  <c r="J282" i="1"/>
  <c r="F282" i="1"/>
  <c r="B282" i="1"/>
  <c r="AH282" i="1"/>
  <c r="AB282" i="1"/>
  <c r="T282" i="1"/>
  <c r="AI282" i="1"/>
  <c r="AO298" i="1"/>
  <c r="AK298" i="1"/>
  <c r="AE298" i="1"/>
  <c r="Z298" i="1"/>
  <c r="V298" i="1"/>
  <c r="Q298" i="1"/>
  <c r="M298" i="1"/>
  <c r="I298" i="1"/>
  <c r="E298" i="1"/>
  <c r="AN298" i="1"/>
  <c r="AJ298" i="1"/>
  <c r="AD298" i="1"/>
  <c r="Y298" i="1"/>
  <c r="U298" i="1"/>
  <c r="P298" i="1"/>
  <c r="L298" i="1"/>
  <c r="H298" i="1"/>
  <c r="D298" i="1"/>
  <c r="AQ298" i="1"/>
  <c r="AM298" i="1"/>
  <c r="AG298" i="1"/>
  <c r="AC298" i="1"/>
  <c r="X298" i="1"/>
  <c r="S298" i="1"/>
  <c r="O298" i="1"/>
  <c r="K298" i="1"/>
  <c r="G298" i="1"/>
  <c r="C298" i="1"/>
  <c r="AP298" i="1"/>
  <c r="AL298" i="1"/>
  <c r="AF298" i="1"/>
  <c r="AA298" i="1"/>
  <c r="W298" i="1"/>
  <c r="R298" i="1"/>
  <c r="N298" i="1"/>
  <c r="J298" i="1"/>
  <c r="F298" i="1"/>
  <c r="B298" i="1"/>
  <c r="AH298" i="1"/>
  <c r="T298" i="1"/>
  <c r="AI298" i="1"/>
  <c r="AB298" i="1"/>
  <c r="AO314" i="1"/>
  <c r="AK314" i="1"/>
  <c r="AE314" i="1"/>
  <c r="AN314" i="1"/>
  <c r="AJ314" i="1"/>
  <c r="AD314" i="1"/>
  <c r="AQ314" i="1"/>
  <c r="AG314" i="1"/>
  <c r="Z314" i="1"/>
  <c r="V314" i="1"/>
  <c r="Q314" i="1"/>
  <c r="M314" i="1"/>
  <c r="I314" i="1"/>
  <c r="E314" i="1"/>
  <c r="AP314" i="1"/>
  <c r="AF314" i="1"/>
  <c r="Y314" i="1"/>
  <c r="U314" i="1"/>
  <c r="P314" i="1"/>
  <c r="L314" i="1"/>
  <c r="H314" i="1"/>
  <c r="D314" i="1"/>
  <c r="AM314" i="1"/>
  <c r="AC314" i="1"/>
  <c r="X314" i="1"/>
  <c r="S314" i="1"/>
  <c r="O314" i="1"/>
  <c r="K314" i="1"/>
  <c r="G314" i="1"/>
  <c r="C314" i="1"/>
  <c r="AL314" i="1"/>
  <c r="AA314" i="1"/>
  <c r="W314" i="1"/>
  <c r="R314" i="1"/>
  <c r="N314" i="1"/>
  <c r="J314" i="1"/>
  <c r="F314" i="1"/>
  <c r="B314" i="1"/>
  <c r="T314" i="1"/>
  <c r="AH314" i="1"/>
  <c r="AB314" i="1"/>
  <c r="AI314" i="1"/>
  <c r="AP330" i="1"/>
  <c r="AL330" i="1"/>
  <c r="AF330" i="1"/>
  <c r="AA330" i="1"/>
  <c r="W330" i="1"/>
  <c r="R330" i="1"/>
  <c r="N330" i="1"/>
  <c r="J330" i="1"/>
  <c r="F330" i="1"/>
  <c r="B330" i="1"/>
  <c r="AO330" i="1"/>
  <c r="AK330" i="1"/>
  <c r="AE330" i="1"/>
  <c r="Z330" i="1"/>
  <c r="V330" i="1"/>
  <c r="Q330" i="1"/>
  <c r="M330" i="1"/>
  <c r="I330" i="1"/>
  <c r="E330" i="1"/>
  <c r="AN330" i="1"/>
  <c r="AJ330" i="1"/>
  <c r="AD330" i="1"/>
  <c r="Y330" i="1"/>
  <c r="U330" i="1"/>
  <c r="P330" i="1"/>
  <c r="L330" i="1"/>
  <c r="H330" i="1"/>
  <c r="D330" i="1"/>
  <c r="AQ330" i="1"/>
  <c r="AM330" i="1"/>
  <c r="AG330" i="1"/>
  <c r="AC330" i="1"/>
  <c r="X330" i="1"/>
  <c r="S330" i="1"/>
  <c r="O330" i="1"/>
  <c r="K330" i="1"/>
  <c r="G330" i="1"/>
  <c r="C330" i="1"/>
  <c r="AH330" i="1"/>
  <c r="T330" i="1"/>
  <c r="AB330" i="1"/>
  <c r="AI330" i="1"/>
  <c r="AP346" i="1"/>
  <c r="AL346" i="1"/>
  <c r="AF346" i="1"/>
  <c r="AA346" i="1"/>
  <c r="W346" i="1"/>
  <c r="R346" i="1"/>
  <c r="N346" i="1"/>
  <c r="J346" i="1"/>
  <c r="F346" i="1"/>
  <c r="B346" i="1"/>
  <c r="AO346" i="1"/>
  <c r="AK346" i="1"/>
  <c r="AE346" i="1"/>
  <c r="Z346" i="1"/>
  <c r="V346" i="1"/>
  <c r="Q346" i="1"/>
  <c r="M346" i="1"/>
  <c r="I346" i="1"/>
  <c r="E346" i="1"/>
  <c r="AN346" i="1"/>
  <c r="AJ346" i="1"/>
  <c r="AD346" i="1"/>
  <c r="Y346" i="1"/>
  <c r="U346" i="1"/>
  <c r="P346" i="1"/>
  <c r="L346" i="1"/>
  <c r="H346" i="1"/>
  <c r="D346" i="1"/>
  <c r="AQ346" i="1"/>
  <c r="AM346" i="1"/>
  <c r="AG346" i="1"/>
  <c r="AC346" i="1"/>
  <c r="X346" i="1"/>
  <c r="S346" i="1"/>
  <c r="O346" i="1"/>
  <c r="K346" i="1"/>
  <c r="G346" i="1"/>
  <c r="C346" i="1"/>
  <c r="AI346" i="1"/>
  <c r="T346" i="1"/>
  <c r="AH346" i="1"/>
  <c r="AB346" i="1"/>
  <c r="AP362" i="1"/>
  <c r="AL362" i="1"/>
  <c r="AF362" i="1"/>
  <c r="AA362" i="1"/>
  <c r="W362" i="1"/>
  <c r="R362" i="1"/>
  <c r="N362" i="1"/>
  <c r="J362" i="1"/>
  <c r="F362" i="1"/>
  <c r="B362" i="1"/>
  <c r="AO362" i="1"/>
  <c r="AK362" i="1"/>
  <c r="AE362" i="1"/>
  <c r="Z362" i="1"/>
  <c r="V362" i="1"/>
  <c r="Q362" i="1"/>
  <c r="M362" i="1"/>
  <c r="I362" i="1"/>
  <c r="E362" i="1"/>
  <c r="AN362" i="1"/>
  <c r="AJ362" i="1"/>
  <c r="AD362" i="1"/>
  <c r="Y362" i="1"/>
  <c r="U362" i="1"/>
  <c r="P362" i="1"/>
  <c r="L362" i="1"/>
  <c r="H362" i="1"/>
  <c r="D362" i="1"/>
  <c r="AQ362" i="1"/>
  <c r="AM362" i="1"/>
  <c r="AG362" i="1"/>
  <c r="AC362" i="1"/>
  <c r="X362" i="1"/>
  <c r="S362" i="1"/>
  <c r="O362" i="1"/>
  <c r="K362" i="1"/>
  <c r="G362" i="1"/>
  <c r="C362" i="1"/>
  <c r="T362" i="1"/>
  <c r="AB362" i="1"/>
  <c r="AH362" i="1"/>
  <c r="AI362" i="1"/>
  <c r="AP378" i="1"/>
  <c r="AL378" i="1"/>
  <c r="AF378" i="1"/>
  <c r="AA378" i="1"/>
  <c r="W378" i="1"/>
  <c r="R378" i="1"/>
  <c r="N378" i="1"/>
  <c r="J378" i="1"/>
  <c r="F378" i="1"/>
  <c r="B378" i="1"/>
  <c r="AO378" i="1"/>
  <c r="AK378" i="1"/>
  <c r="AE378" i="1"/>
  <c r="Z378" i="1"/>
  <c r="V378" i="1"/>
  <c r="Q378" i="1"/>
  <c r="M378" i="1"/>
  <c r="I378" i="1"/>
  <c r="E378" i="1"/>
  <c r="AN378" i="1"/>
  <c r="AJ378" i="1"/>
  <c r="AD378" i="1"/>
  <c r="Y378" i="1"/>
  <c r="U378" i="1"/>
  <c r="P378" i="1"/>
  <c r="L378" i="1"/>
  <c r="H378" i="1"/>
  <c r="D378" i="1"/>
  <c r="AQ378" i="1"/>
  <c r="AM378" i="1"/>
  <c r="AG378" i="1"/>
  <c r="AC378" i="1"/>
  <c r="X378" i="1"/>
  <c r="S378" i="1"/>
  <c r="O378" i="1"/>
  <c r="K378" i="1"/>
  <c r="G378" i="1"/>
  <c r="C378" i="1"/>
  <c r="T378" i="1"/>
  <c r="AI378" i="1"/>
  <c r="AB378" i="1"/>
  <c r="AH378" i="1"/>
  <c r="AN394" i="1"/>
  <c r="AJ394" i="1"/>
  <c r="AD394" i="1"/>
  <c r="Y394" i="1"/>
  <c r="U394" i="1"/>
  <c r="P394" i="1"/>
  <c r="L394" i="1"/>
  <c r="H394" i="1"/>
  <c r="D394" i="1"/>
  <c r="AQ394" i="1"/>
  <c r="AM394" i="1"/>
  <c r="AG394" i="1"/>
  <c r="AC394" i="1"/>
  <c r="X394" i="1"/>
  <c r="S394" i="1"/>
  <c r="O394" i="1"/>
  <c r="K394" i="1"/>
  <c r="G394" i="1"/>
  <c r="C394" i="1"/>
  <c r="AP394" i="1"/>
  <c r="AL394" i="1"/>
  <c r="AF394" i="1"/>
  <c r="AA394" i="1"/>
  <c r="W394" i="1"/>
  <c r="R394" i="1"/>
  <c r="N394" i="1"/>
  <c r="J394" i="1"/>
  <c r="F394" i="1"/>
  <c r="B394" i="1"/>
  <c r="AO394" i="1"/>
  <c r="AK394" i="1"/>
  <c r="AE394" i="1"/>
  <c r="Z394" i="1"/>
  <c r="V394" i="1"/>
  <c r="Q394" i="1"/>
  <c r="M394" i="1"/>
  <c r="I394" i="1"/>
  <c r="E394" i="1"/>
  <c r="T394" i="1"/>
  <c r="AH394" i="1"/>
  <c r="AB394" i="1"/>
  <c r="AI394" i="1"/>
  <c r="AN410" i="1"/>
  <c r="AJ410" i="1"/>
  <c r="AD410" i="1"/>
  <c r="Y410" i="1"/>
  <c r="U410" i="1"/>
  <c r="P410" i="1"/>
  <c r="L410" i="1"/>
  <c r="H410" i="1"/>
  <c r="D410" i="1"/>
  <c r="AQ410" i="1"/>
  <c r="AM410" i="1"/>
  <c r="AG410" i="1"/>
  <c r="AC410" i="1"/>
  <c r="X410" i="1"/>
  <c r="S410" i="1"/>
  <c r="O410" i="1"/>
  <c r="K410" i="1"/>
  <c r="G410" i="1"/>
  <c r="C410" i="1"/>
  <c r="AP410" i="1"/>
  <c r="AL410" i="1"/>
  <c r="AF410" i="1"/>
  <c r="AA410" i="1"/>
  <c r="W410" i="1"/>
  <c r="R410" i="1"/>
  <c r="N410" i="1"/>
  <c r="J410" i="1"/>
  <c r="F410" i="1"/>
  <c r="B410" i="1"/>
  <c r="AO410" i="1"/>
  <c r="AK410" i="1"/>
  <c r="AE410" i="1"/>
  <c r="Z410" i="1"/>
  <c r="V410" i="1"/>
  <c r="Q410" i="1"/>
  <c r="M410" i="1"/>
  <c r="I410" i="1"/>
  <c r="E410" i="1"/>
  <c r="T410" i="1"/>
  <c r="AH410" i="1"/>
  <c r="AI410" i="1"/>
  <c r="AB410" i="1"/>
  <c r="AO426" i="1"/>
  <c r="AK426" i="1"/>
  <c r="AE426" i="1"/>
  <c r="Z426" i="1"/>
  <c r="V426" i="1"/>
  <c r="Q426" i="1"/>
  <c r="M426" i="1"/>
  <c r="I426" i="1"/>
  <c r="E426" i="1"/>
  <c r="AN426" i="1"/>
  <c r="AJ426" i="1"/>
  <c r="AD426" i="1"/>
  <c r="Y426" i="1"/>
  <c r="U426" i="1"/>
  <c r="P426" i="1"/>
  <c r="L426" i="1"/>
  <c r="H426" i="1"/>
  <c r="D426" i="1"/>
  <c r="AQ426" i="1"/>
  <c r="AM426" i="1"/>
  <c r="AG426" i="1"/>
  <c r="AC426" i="1"/>
  <c r="X426" i="1"/>
  <c r="S426" i="1"/>
  <c r="O426" i="1"/>
  <c r="K426" i="1"/>
  <c r="G426" i="1"/>
  <c r="C426" i="1"/>
  <c r="AL426" i="1"/>
  <c r="R426" i="1"/>
  <c r="B426" i="1"/>
  <c r="AF426" i="1"/>
  <c r="N426" i="1"/>
  <c r="AA426" i="1"/>
  <c r="J426" i="1"/>
  <c r="AP426" i="1"/>
  <c r="W426" i="1"/>
  <c r="F426" i="1"/>
  <c r="AH426" i="1"/>
  <c r="T426" i="1"/>
  <c r="AB426" i="1"/>
  <c r="AI426" i="1"/>
  <c r="AO442" i="1"/>
  <c r="AK442" i="1"/>
  <c r="AE442" i="1"/>
  <c r="Z442" i="1"/>
  <c r="V442" i="1"/>
  <c r="Q442" i="1"/>
  <c r="M442" i="1"/>
  <c r="I442" i="1"/>
  <c r="E442" i="1"/>
  <c r="AN442" i="1"/>
  <c r="AJ442" i="1"/>
  <c r="AD442" i="1"/>
  <c r="Y442" i="1"/>
  <c r="U442" i="1"/>
  <c r="P442" i="1"/>
  <c r="L442" i="1"/>
  <c r="H442" i="1"/>
  <c r="D442" i="1"/>
  <c r="AQ442" i="1"/>
  <c r="AM442" i="1"/>
  <c r="AG442" i="1"/>
  <c r="AC442" i="1"/>
  <c r="X442" i="1"/>
  <c r="S442" i="1"/>
  <c r="O442" i="1"/>
  <c r="K442" i="1"/>
  <c r="G442" i="1"/>
  <c r="C442" i="1"/>
  <c r="AP442" i="1"/>
  <c r="AL442" i="1"/>
  <c r="AF442" i="1"/>
  <c r="AA442" i="1"/>
  <c r="W442" i="1"/>
  <c r="R442" i="1"/>
  <c r="N442" i="1"/>
  <c r="J442" i="1"/>
  <c r="F442" i="1"/>
  <c r="B442" i="1"/>
  <c r="AB442" i="1"/>
  <c r="AH442" i="1"/>
  <c r="AI442" i="1"/>
  <c r="T442" i="1"/>
  <c r="AQ458" i="1"/>
  <c r="AM458" i="1"/>
  <c r="AG458" i="1"/>
  <c r="AC458" i="1"/>
  <c r="X458" i="1"/>
  <c r="S458" i="1"/>
  <c r="O458" i="1"/>
  <c r="K458" i="1"/>
  <c r="G458" i="1"/>
  <c r="C458" i="1"/>
  <c r="AP458" i="1"/>
  <c r="AK458" i="1"/>
  <c r="AD458" i="1"/>
  <c r="W458" i="1"/>
  <c r="Q458" i="1"/>
  <c r="L458" i="1"/>
  <c r="F458" i="1"/>
  <c r="AO458" i="1"/>
  <c r="AJ458" i="1"/>
  <c r="AA458" i="1"/>
  <c r="V458" i="1"/>
  <c r="P458" i="1"/>
  <c r="J458" i="1"/>
  <c r="E458" i="1"/>
  <c r="AN458" i="1"/>
  <c r="AF458" i="1"/>
  <c r="Z458" i="1"/>
  <c r="U458" i="1"/>
  <c r="N458" i="1"/>
  <c r="I458" i="1"/>
  <c r="D458" i="1"/>
  <c r="AL458" i="1"/>
  <c r="AE458" i="1"/>
  <c r="Y458" i="1"/>
  <c r="R458" i="1"/>
  <c r="M458" i="1"/>
  <c r="H458" i="1"/>
  <c r="B458" i="1"/>
  <c r="AB458" i="1"/>
  <c r="AH458" i="1"/>
  <c r="AI458" i="1"/>
  <c r="T458" i="1"/>
  <c r="AQ474" i="1"/>
  <c r="AM474" i="1"/>
  <c r="AG474" i="1"/>
  <c r="AC474" i="1"/>
  <c r="X474" i="1"/>
  <c r="S474" i="1"/>
  <c r="O474" i="1"/>
  <c r="K474" i="1"/>
  <c r="G474" i="1"/>
  <c r="C474" i="1"/>
  <c r="AP474" i="1"/>
  <c r="AL474" i="1"/>
  <c r="AF474" i="1"/>
  <c r="AA474" i="1"/>
  <c r="W474" i="1"/>
  <c r="R474" i="1"/>
  <c r="N474" i="1"/>
  <c r="J474" i="1"/>
  <c r="F474" i="1"/>
  <c r="B474" i="1"/>
  <c r="AO474" i="1"/>
  <c r="AK474" i="1"/>
  <c r="AE474" i="1"/>
  <c r="Z474" i="1"/>
  <c r="V474" i="1"/>
  <c r="Q474" i="1"/>
  <c r="M474" i="1"/>
  <c r="I474" i="1"/>
  <c r="E474" i="1"/>
  <c r="AN474" i="1"/>
  <c r="AJ474" i="1"/>
  <c r="AD474" i="1"/>
  <c r="Y474" i="1"/>
  <c r="U474" i="1"/>
  <c r="P474" i="1"/>
  <c r="L474" i="1"/>
  <c r="H474" i="1"/>
  <c r="D474" i="1"/>
  <c r="T474" i="1"/>
  <c r="AB474" i="1"/>
  <c r="AH474" i="1"/>
  <c r="AI474" i="1"/>
  <c r="AN490" i="1"/>
  <c r="AJ490" i="1"/>
  <c r="AD490" i="1"/>
  <c r="Y490" i="1"/>
  <c r="U490" i="1"/>
  <c r="P490" i="1"/>
  <c r="L490" i="1"/>
  <c r="H490" i="1"/>
  <c r="D490" i="1"/>
  <c r="AQ490" i="1"/>
  <c r="AM490" i="1"/>
  <c r="AG490" i="1"/>
  <c r="AC490" i="1"/>
  <c r="X490" i="1"/>
  <c r="S490" i="1"/>
  <c r="O490" i="1"/>
  <c r="K490" i="1"/>
  <c r="G490" i="1"/>
  <c r="C490" i="1"/>
  <c r="AP490" i="1"/>
  <c r="AL490" i="1"/>
  <c r="AF490" i="1"/>
  <c r="AA490" i="1"/>
  <c r="W490" i="1"/>
  <c r="R490" i="1"/>
  <c r="N490" i="1"/>
  <c r="J490" i="1"/>
  <c r="F490" i="1"/>
  <c r="B490" i="1"/>
  <c r="AK490" i="1"/>
  <c r="Q490" i="1"/>
  <c r="AE490" i="1"/>
  <c r="M490" i="1"/>
  <c r="Z490" i="1"/>
  <c r="I490" i="1"/>
  <c r="AO490" i="1"/>
  <c r="V490" i="1"/>
  <c r="E490" i="1"/>
  <c r="T490" i="1"/>
  <c r="AH490" i="1"/>
  <c r="AB490" i="1"/>
  <c r="AI490" i="1"/>
  <c r="AA506" i="1"/>
  <c r="AP506" i="1"/>
  <c r="AL506" i="1"/>
  <c r="AF506" i="1"/>
  <c r="Z506" i="1"/>
  <c r="V506" i="1"/>
  <c r="Q506" i="1"/>
  <c r="M506" i="1"/>
  <c r="I506" i="1"/>
  <c r="E506" i="1"/>
  <c r="AO506" i="1"/>
  <c r="AK506" i="1"/>
  <c r="AE506" i="1"/>
  <c r="Y506" i="1"/>
  <c r="U506" i="1"/>
  <c r="P506" i="1"/>
  <c r="L506" i="1"/>
  <c r="H506" i="1"/>
  <c r="D506" i="1"/>
  <c r="AN506" i="1"/>
  <c r="AJ506" i="1"/>
  <c r="AD506" i="1"/>
  <c r="X506" i="1"/>
  <c r="S506" i="1"/>
  <c r="O506" i="1"/>
  <c r="K506" i="1"/>
  <c r="G506" i="1"/>
  <c r="C506" i="1"/>
  <c r="AG506" i="1"/>
  <c r="N506" i="1"/>
  <c r="AC506" i="1"/>
  <c r="J506" i="1"/>
  <c r="AQ506" i="1"/>
  <c r="W506" i="1"/>
  <c r="F506" i="1"/>
  <c r="AM506" i="1"/>
  <c r="R506" i="1"/>
  <c r="B506" i="1"/>
  <c r="AH506" i="1"/>
  <c r="T506" i="1"/>
  <c r="AB506" i="1"/>
  <c r="AI506" i="1"/>
  <c r="AQ522" i="1"/>
  <c r="AM522" i="1"/>
  <c r="AG522" i="1"/>
  <c r="AC522" i="1"/>
  <c r="W522" i="1"/>
  <c r="R522" i="1"/>
  <c r="N522" i="1"/>
  <c r="J522" i="1"/>
  <c r="F522" i="1"/>
  <c r="B522" i="1"/>
  <c r="AL522" i="1"/>
  <c r="AE522" i="1"/>
  <c r="X522" i="1"/>
  <c r="Q522" i="1"/>
  <c r="L522" i="1"/>
  <c r="G522" i="1"/>
  <c r="AP522" i="1"/>
  <c r="AK522" i="1"/>
  <c r="AD522" i="1"/>
  <c r="V522" i="1"/>
  <c r="P522" i="1"/>
  <c r="K522" i="1"/>
  <c r="E522" i="1"/>
  <c r="AO522" i="1"/>
  <c r="AJ522" i="1"/>
  <c r="Z522" i="1"/>
  <c r="U522" i="1"/>
  <c r="O522" i="1"/>
  <c r="I522" i="1"/>
  <c r="D522" i="1"/>
  <c r="AF522" i="1"/>
  <c r="H522" i="1"/>
  <c r="Y522" i="1"/>
  <c r="C522" i="1"/>
  <c r="S522" i="1"/>
  <c r="AN522" i="1"/>
  <c r="M522" i="1"/>
  <c r="AH522" i="1"/>
  <c r="AA522" i="1"/>
  <c r="T522" i="1"/>
  <c r="AB522" i="1"/>
  <c r="AI522" i="1"/>
  <c r="AA538" i="1"/>
  <c r="AQ538" i="1"/>
  <c r="AM538" i="1"/>
  <c r="AG538" i="1"/>
  <c r="AC538" i="1"/>
  <c r="W538" i="1"/>
  <c r="R538" i="1"/>
  <c r="N538" i="1"/>
  <c r="J538" i="1"/>
  <c r="F538" i="1"/>
  <c r="B538" i="1"/>
  <c r="AP538" i="1"/>
  <c r="AL538" i="1"/>
  <c r="AF538" i="1"/>
  <c r="Z538" i="1"/>
  <c r="V538" i="1"/>
  <c r="Q538" i="1"/>
  <c r="M538" i="1"/>
  <c r="I538" i="1"/>
  <c r="E538" i="1"/>
  <c r="AO538" i="1"/>
  <c r="AK538" i="1"/>
  <c r="AE538" i="1"/>
  <c r="Y538" i="1"/>
  <c r="U538" i="1"/>
  <c r="P538" i="1"/>
  <c r="L538" i="1"/>
  <c r="H538" i="1"/>
  <c r="D538" i="1"/>
  <c r="AN538" i="1"/>
  <c r="S538" i="1"/>
  <c r="C538" i="1"/>
  <c r="AJ538" i="1"/>
  <c r="O538" i="1"/>
  <c r="AD538" i="1"/>
  <c r="K538" i="1"/>
  <c r="X538" i="1"/>
  <c r="G538" i="1"/>
  <c r="AH538" i="1"/>
  <c r="AB538" i="1"/>
  <c r="AI538" i="1"/>
  <c r="T538" i="1"/>
  <c r="AQ554" i="1"/>
  <c r="AM554" i="1"/>
  <c r="AG554" i="1"/>
  <c r="AC554" i="1"/>
  <c r="W554" i="1"/>
  <c r="R554" i="1"/>
  <c r="N554" i="1"/>
  <c r="J554" i="1"/>
  <c r="F554" i="1"/>
  <c r="B554" i="1"/>
  <c r="AP554" i="1"/>
  <c r="AL554" i="1"/>
  <c r="AF554" i="1"/>
  <c r="Z554" i="1"/>
  <c r="V554" i="1"/>
  <c r="Q554" i="1"/>
  <c r="M554" i="1"/>
  <c r="I554" i="1"/>
  <c r="E554" i="1"/>
  <c r="AJ554" i="1"/>
  <c r="X554" i="1"/>
  <c r="O554" i="1"/>
  <c r="G554" i="1"/>
  <c r="AO554" i="1"/>
  <c r="AE554" i="1"/>
  <c r="U554" i="1"/>
  <c r="L554" i="1"/>
  <c r="D554" i="1"/>
  <c r="AN554" i="1"/>
  <c r="AD554" i="1"/>
  <c r="S554" i="1"/>
  <c r="K554" i="1"/>
  <c r="C554" i="1"/>
  <c r="P554" i="1"/>
  <c r="H554" i="1"/>
  <c r="AK554" i="1"/>
  <c r="Y554" i="1"/>
  <c r="AB554" i="1"/>
  <c r="AH554" i="1"/>
  <c r="AA554" i="1"/>
  <c r="AI554" i="1"/>
  <c r="T554" i="1"/>
  <c r="AQ570" i="1"/>
  <c r="AM570" i="1"/>
  <c r="AG570" i="1"/>
  <c r="AC570" i="1"/>
  <c r="W570" i="1"/>
  <c r="R570" i="1"/>
  <c r="N570" i="1"/>
  <c r="J570" i="1"/>
  <c r="F570" i="1"/>
  <c r="B570" i="1"/>
  <c r="AL570" i="1"/>
  <c r="AE570" i="1"/>
  <c r="X570" i="1"/>
  <c r="Q570" i="1"/>
  <c r="L570" i="1"/>
  <c r="G570" i="1"/>
  <c r="AP570" i="1"/>
  <c r="AK570" i="1"/>
  <c r="AD570" i="1"/>
  <c r="V570" i="1"/>
  <c r="P570" i="1"/>
  <c r="K570" i="1"/>
  <c r="E570" i="1"/>
  <c r="AF570" i="1"/>
  <c r="S570" i="1"/>
  <c r="H570" i="1"/>
  <c r="AO570" i="1"/>
  <c r="Z570" i="1"/>
  <c r="O570" i="1"/>
  <c r="D570" i="1"/>
  <c r="AN570" i="1"/>
  <c r="Y570" i="1"/>
  <c r="M570" i="1"/>
  <c r="C570" i="1"/>
  <c r="AJ570" i="1"/>
  <c r="U570" i="1"/>
  <c r="I570" i="1"/>
  <c r="AA570" i="1"/>
  <c r="AH570" i="1"/>
  <c r="AB570" i="1"/>
  <c r="AI570" i="1"/>
  <c r="T570" i="1"/>
  <c r="AN586" i="1"/>
  <c r="AJ586" i="1"/>
  <c r="AP586" i="1"/>
  <c r="AK586" i="1"/>
  <c r="AD586" i="1"/>
  <c r="X586" i="1"/>
  <c r="S586" i="1"/>
  <c r="O586" i="1"/>
  <c r="K586" i="1"/>
  <c r="G586" i="1"/>
  <c r="C586" i="1"/>
  <c r="AO586" i="1"/>
  <c r="AG586" i="1"/>
  <c r="AC586" i="1"/>
  <c r="W586" i="1"/>
  <c r="R586" i="1"/>
  <c r="N586" i="1"/>
  <c r="J586" i="1"/>
  <c r="F586" i="1"/>
  <c r="B586" i="1"/>
  <c r="AF586" i="1"/>
  <c r="V586" i="1"/>
  <c r="M586" i="1"/>
  <c r="E586" i="1"/>
  <c r="AQ586" i="1"/>
  <c r="AE586" i="1"/>
  <c r="U586" i="1"/>
  <c r="L586" i="1"/>
  <c r="D586" i="1"/>
  <c r="AM586" i="1"/>
  <c r="Z586" i="1"/>
  <c r="Q586" i="1"/>
  <c r="I586" i="1"/>
  <c r="Y586" i="1"/>
  <c r="P586" i="1"/>
  <c r="AL586" i="1"/>
  <c r="H586" i="1"/>
  <c r="AB586" i="1"/>
  <c r="AA586" i="1"/>
  <c r="AH586" i="1"/>
  <c r="AI586" i="1"/>
  <c r="T586" i="1"/>
  <c r="AN27" i="1"/>
  <c r="AJ27" i="1"/>
  <c r="AD27" i="1"/>
  <c r="X27" i="1"/>
  <c r="S27" i="1"/>
  <c r="O27" i="1"/>
  <c r="AQ27" i="1"/>
  <c r="AM27" i="1"/>
  <c r="AG27" i="1"/>
  <c r="AC27" i="1"/>
  <c r="W27" i="1"/>
  <c r="R27" i="1"/>
  <c r="N27" i="1"/>
  <c r="AP27" i="1"/>
  <c r="AL27" i="1"/>
  <c r="AF27" i="1"/>
  <c r="Z27" i="1"/>
  <c r="V27" i="1"/>
  <c r="Q27" i="1"/>
  <c r="M27" i="1"/>
  <c r="C27" i="1"/>
  <c r="AO27" i="1"/>
  <c r="AK27" i="1"/>
  <c r="AE27" i="1"/>
  <c r="Y27" i="1"/>
  <c r="U27" i="1"/>
  <c r="P27" i="1"/>
  <c r="B27" i="1"/>
  <c r="T27" i="1"/>
  <c r="AB27" i="1"/>
  <c r="AA27" i="1"/>
  <c r="AH27" i="1"/>
  <c r="AI27" i="1"/>
  <c r="AO43" i="1"/>
  <c r="AK43" i="1"/>
  <c r="AE43" i="1"/>
  <c r="Y43" i="1"/>
  <c r="U43" i="1"/>
  <c r="P43" i="1"/>
  <c r="L43" i="1"/>
  <c r="H43" i="1"/>
  <c r="D43" i="1"/>
  <c r="AN43" i="1"/>
  <c r="AJ43" i="1"/>
  <c r="AD43" i="1"/>
  <c r="X43" i="1"/>
  <c r="S43" i="1"/>
  <c r="O43" i="1"/>
  <c r="K43" i="1"/>
  <c r="G43" i="1"/>
  <c r="C43" i="1"/>
  <c r="AQ43" i="1"/>
  <c r="AM43" i="1"/>
  <c r="AG43" i="1"/>
  <c r="AC43" i="1"/>
  <c r="W43" i="1"/>
  <c r="R43" i="1"/>
  <c r="N43" i="1"/>
  <c r="J43" i="1"/>
  <c r="F43" i="1"/>
  <c r="B43" i="1"/>
  <c r="AP43" i="1"/>
  <c r="AL43" i="1"/>
  <c r="AF43" i="1"/>
  <c r="Z43" i="1"/>
  <c r="V43" i="1"/>
  <c r="Q43" i="1"/>
  <c r="M43" i="1"/>
  <c r="I43" i="1"/>
  <c r="E43" i="1"/>
  <c r="T43" i="1"/>
  <c r="AB43" i="1"/>
  <c r="AA43" i="1"/>
  <c r="AH43" i="1"/>
  <c r="AI43" i="1"/>
  <c r="AN59" i="1"/>
  <c r="AJ59" i="1"/>
  <c r="AD59" i="1"/>
  <c r="X59" i="1"/>
  <c r="S59" i="1"/>
  <c r="O59" i="1"/>
  <c r="K59" i="1"/>
  <c r="G59" i="1"/>
  <c r="C59" i="1"/>
  <c r="AQ59" i="1"/>
  <c r="AM59" i="1"/>
  <c r="AG59" i="1"/>
  <c r="AC59" i="1"/>
  <c r="W59" i="1"/>
  <c r="R59" i="1"/>
  <c r="N59" i="1"/>
  <c r="J59" i="1"/>
  <c r="F59" i="1"/>
  <c r="B59" i="1"/>
  <c r="AP59" i="1"/>
  <c r="AL59" i="1"/>
  <c r="AF59" i="1"/>
  <c r="Z59" i="1"/>
  <c r="V59" i="1"/>
  <c r="Q59" i="1"/>
  <c r="M59" i="1"/>
  <c r="I59" i="1"/>
  <c r="E59" i="1"/>
  <c r="AO59" i="1"/>
  <c r="AK59" i="1"/>
  <c r="AE59" i="1"/>
  <c r="Y59" i="1"/>
  <c r="U59" i="1"/>
  <c r="P59" i="1"/>
  <c r="L59" i="1"/>
  <c r="H59" i="1"/>
  <c r="D59" i="1"/>
  <c r="AA59" i="1"/>
  <c r="T59" i="1"/>
  <c r="AB59" i="1"/>
  <c r="AH59" i="1"/>
  <c r="AI59" i="1"/>
  <c r="AN75" i="1"/>
  <c r="AJ75" i="1"/>
  <c r="AD75" i="1"/>
  <c r="X75" i="1"/>
  <c r="S75" i="1"/>
  <c r="O75" i="1"/>
  <c r="K75" i="1"/>
  <c r="G75" i="1"/>
  <c r="C75" i="1"/>
  <c r="AQ75" i="1"/>
  <c r="AM75" i="1"/>
  <c r="AG75" i="1"/>
  <c r="AC75" i="1"/>
  <c r="W75" i="1"/>
  <c r="R75" i="1"/>
  <c r="N75" i="1"/>
  <c r="J75" i="1"/>
  <c r="F75" i="1"/>
  <c r="B75" i="1"/>
  <c r="AP75" i="1"/>
  <c r="AL75" i="1"/>
  <c r="AF75" i="1"/>
  <c r="Z75" i="1"/>
  <c r="V75" i="1"/>
  <c r="Q75" i="1"/>
  <c r="M75" i="1"/>
  <c r="I75" i="1"/>
  <c r="E75" i="1"/>
  <c r="AO75" i="1"/>
  <c r="AK75" i="1"/>
  <c r="AE75" i="1"/>
  <c r="Y75" i="1"/>
  <c r="U75" i="1"/>
  <c r="P75" i="1"/>
  <c r="L75" i="1"/>
  <c r="H75" i="1"/>
  <c r="D75" i="1"/>
  <c r="AH75" i="1"/>
  <c r="AA75" i="1"/>
  <c r="T75" i="1"/>
  <c r="AI75" i="1"/>
  <c r="AB75" i="1"/>
  <c r="AP91" i="1"/>
  <c r="AL91" i="1"/>
  <c r="AF91" i="1"/>
  <c r="Z91" i="1"/>
  <c r="V91" i="1"/>
  <c r="Q91" i="1"/>
  <c r="M91" i="1"/>
  <c r="I91" i="1"/>
  <c r="E91" i="1"/>
  <c r="AO91" i="1"/>
  <c r="AK91" i="1"/>
  <c r="AE91" i="1"/>
  <c r="Y91" i="1"/>
  <c r="U91" i="1"/>
  <c r="P91" i="1"/>
  <c r="L91" i="1"/>
  <c r="H91" i="1"/>
  <c r="D91" i="1"/>
  <c r="AN91" i="1"/>
  <c r="AJ91" i="1"/>
  <c r="AD91" i="1"/>
  <c r="X91" i="1"/>
  <c r="S91" i="1"/>
  <c r="O91" i="1"/>
  <c r="K91" i="1"/>
  <c r="G91" i="1"/>
  <c r="C91" i="1"/>
  <c r="AQ91" i="1"/>
  <c r="AM91" i="1"/>
  <c r="AG91" i="1"/>
  <c r="AC91" i="1"/>
  <c r="W91" i="1"/>
  <c r="R91" i="1"/>
  <c r="N91" i="1"/>
  <c r="J91" i="1"/>
  <c r="F91" i="1"/>
  <c r="B91" i="1"/>
  <c r="AA91" i="1"/>
  <c r="AB91" i="1"/>
  <c r="AH91" i="1"/>
  <c r="AI91" i="1"/>
  <c r="T91" i="1"/>
  <c r="AO107" i="1"/>
  <c r="AK107" i="1"/>
  <c r="AE107" i="1"/>
  <c r="Z107" i="1"/>
  <c r="V107" i="1"/>
  <c r="Q107" i="1"/>
  <c r="M107" i="1"/>
  <c r="I107" i="1"/>
  <c r="E107" i="1"/>
  <c r="AN107" i="1"/>
  <c r="AJ107" i="1"/>
  <c r="AD107" i="1"/>
  <c r="Y107" i="1"/>
  <c r="U107" i="1"/>
  <c r="P107" i="1"/>
  <c r="L107" i="1"/>
  <c r="H107" i="1"/>
  <c r="D107" i="1"/>
  <c r="AQ107" i="1"/>
  <c r="AM107" i="1"/>
  <c r="AG107" i="1"/>
  <c r="AC107" i="1"/>
  <c r="X107" i="1"/>
  <c r="S107" i="1"/>
  <c r="O107" i="1"/>
  <c r="K107" i="1"/>
  <c r="G107" i="1"/>
  <c r="C107" i="1"/>
  <c r="AP107" i="1"/>
  <c r="AL107" i="1"/>
  <c r="AF107" i="1"/>
  <c r="AA107" i="1"/>
  <c r="W107" i="1"/>
  <c r="R107" i="1"/>
  <c r="N107" i="1"/>
  <c r="J107" i="1"/>
  <c r="F107" i="1"/>
  <c r="B107" i="1"/>
  <c r="AH107" i="1"/>
  <c r="AB107" i="1"/>
  <c r="T107" i="1"/>
  <c r="AI107" i="1"/>
  <c r="AP123" i="1"/>
  <c r="AL123" i="1"/>
  <c r="AF123" i="1"/>
  <c r="AA123" i="1"/>
  <c r="W123" i="1"/>
  <c r="R123" i="1"/>
  <c r="N123" i="1"/>
  <c r="J123" i="1"/>
  <c r="F123" i="1"/>
  <c r="B123" i="1"/>
  <c r="AO123" i="1"/>
  <c r="AK123" i="1"/>
  <c r="AE123" i="1"/>
  <c r="Z123" i="1"/>
  <c r="V123" i="1"/>
  <c r="Q123" i="1"/>
  <c r="M123" i="1"/>
  <c r="I123" i="1"/>
  <c r="E123" i="1"/>
  <c r="AN123" i="1"/>
  <c r="AJ123" i="1"/>
  <c r="AD123" i="1"/>
  <c r="Y123" i="1"/>
  <c r="U123" i="1"/>
  <c r="P123" i="1"/>
  <c r="L123" i="1"/>
  <c r="H123" i="1"/>
  <c r="D123" i="1"/>
  <c r="AQ123" i="1"/>
  <c r="AM123" i="1"/>
  <c r="AG123" i="1"/>
  <c r="AC123" i="1"/>
  <c r="X123" i="1"/>
  <c r="S123" i="1"/>
  <c r="O123" i="1"/>
  <c r="K123" i="1"/>
  <c r="G123" i="1"/>
  <c r="C123" i="1"/>
  <c r="AH123" i="1"/>
  <c r="AB123" i="1"/>
  <c r="T123" i="1"/>
  <c r="AI123" i="1"/>
  <c r="AP139" i="1"/>
  <c r="AL139" i="1"/>
  <c r="AF139" i="1"/>
  <c r="AA139" i="1"/>
  <c r="W139" i="1"/>
  <c r="R139" i="1"/>
  <c r="N139" i="1"/>
  <c r="J139" i="1"/>
  <c r="F139" i="1"/>
  <c r="B139" i="1"/>
  <c r="AO139" i="1"/>
  <c r="AK139" i="1"/>
  <c r="AE139" i="1"/>
  <c r="Z139" i="1"/>
  <c r="V139" i="1"/>
  <c r="Q139" i="1"/>
  <c r="M139" i="1"/>
  <c r="I139" i="1"/>
  <c r="E139" i="1"/>
  <c r="AN139" i="1"/>
  <c r="AJ139" i="1"/>
  <c r="AD139" i="1"/>
  <c r="Y139" i="1"/>
  <c r="U139" i="1"/>
  <c r="P139" i="1"/>
  <c r="L139" i="1"/>
  <c r="H139" i="1"/>
  <c r="D139" i="1"/>
  <c r="AQ139" i="1"/>
  <c r="AM139" i="1"/>
  <c r="AG139" i="1"/>
  <c r="AC139" i="1"/>
  <c r="X139" i="1"/>
  <c r="S139" i="1"/>
  <c r="O139" i="1"/>
  <c r="K139" i="1"/>
  <c r="G139" i="1"/>
  <c r="C139" i="1"/>
  <c r="AH139" i="1"/>
  <c r="AI139" i="1"/>
  <c r="AB139" i="1"/>
  <c r="T139" i="1"/>
  <c r="AP155" i="1"/>
  <c r="AL155" i="1"/>
  <c r="AF155" i="1"/>
  <c r="AA155" i="1"/>
  <c r="W155" i="1"/>
  <c r="R155" i="1"/>
  <c r="N155" i="1"/>
  <c r="J155" i="1"/>
  <c r="F155" i="1"/>
  <c r="B155" i="1"/>
  <c r="AO155" i="1"/>
  <c r="AK155" i="1"/>
  <c r="AE155" i="1"/>
  <c r="Z155" i="1"/>
  <c r="V155" i="1"/>
  <c r="Q155" i="1"/>
  <c r="M155" i="1"/>
  <c r="I155" i="1"/>
  <c r="E155" i="1"/>
  <c r="AN155" i="1"/>
  <c r="AJ155" i="1"/>
  <c r="AD155" i="1"/>
  <c r="Y155" i="1"/>
  <c r="U155" i="1"/>
  <c r="P155" i="1"/>
  <c r="L155" i="1"/>
  <c r="H155" i="1"/>
  <c r="D155" i="1"/>
  <c r="AQ155" i="1"/>
  <c r="AM155" i="1"/>
  <c r="AG155" i="1"/>
  <c r="AC155" i="1"/>
  <c r="X155" i="1"/>
  <c r="S155" i="1"/>
  <c r="O155" i="1"/>
  <c r="K155" i="1"/>
  <c r="G155" i="1"/>
  <c r="C155" i="1"/>
  <c r="AH155" i="1"/>
  <c r="AI155" i="1"/>
  <c r="AB155" i="1"/>
  <c r="T155" i="1"/>
  <c r="AN171" i="1"/>
  <c r="AJ171" i="1"/>
  <c r="AD171" i="1"/>
  <c r="Y171" i="1"/>
  <c r="U171" i="1"/>
  <c r="AQ171" i="1"/>
  <c r="AM171" i="1"/>
  <c r="AG171" i="1"/>
  <c r="AC171" i="1"/>
  <c r="X171" i="1"/>
  <c r="S171" i="1"/>
  <c r="AP171" i="1"/>
  <c r="AL171" i="1"/>
  <c r="AF171" i="1"/>
  <c r="AA171" i="1"/>
  <c r="W171" i="1"/>
  <c r="R171" i="1"/>
  <c r="AO171" i="1"/>
  <c r="V171" i="1"/>
  <c r="N171" i="1"/>
  <c r="J171" i="1"/>
  <c r="F171" i="1"/>
  <c r="B171" i="1"/>
  <c r="AK171" i="1"/>
  <c r="Q171" i="1"/>
  <c r="M171" i="1"/>
  <c r="I171" i="1"/>
  <c r="E171" i="1"/>
  <c r="AE171" i="1"/>
  <c r="P171" i="1"/>
  <c r="L171" i="1"/>
  <c r="H171" i="1"/>
  <c r="D171" i="1"/>
  <c r="Z171" i="1"/>
  <c r="O171" i="1"/>
  <c r="K171" i="1"/>
  <c r="G171" i="1"/>
  <c r="C171" i="1"/>
  <c r="AB171" i="1"/>
  <c r="AH171" i="1"/>
  <c r="AI171" i="1"/>
  <c r="T171" i="1"/>
  <c r="AN187" i="1"/>
  <c r="AJ187" i="1"/>
  <c r="AD187" i="1"/>
  <c r="Y187" i="1"/>
  <c r="U187" i="1"/>
  <c r="P187" i="1"/>
  <c r="L187" i="1"/>
  <c r="H187" i="1"/>
  <c r="D187" i="1"/>
  <c r="AQ187" i="1"/>
  <c r="AM187" i="1"/>
  <c r="AG187" i="1"/>
  <c r="AC187" i="1"/>
  <c r="X187" i="1"/>
  <c r="S187" i="1"/>
  <c r="O187" i="1"/>
  <c r="K187" i="1"/>
  <c r="G187" i="1"/>
  <c r="C187" i="1"/>
  <c r="AP187" i="1"/>
  <c r="AL187" i="1"/>
  <c r="AF187" i="1"/>
  <c r="AA187" i="1"/>
  <c r="W187" i="1"/>
  <c r="R187" i="1"/>
  <c r="N187" i="1"/>
  <c r="J187" i="1"/>
  <c r="F187" i="1"/>
  <c r="B187" i="1"/>
  <c r="AO187" i="1"/>
  <c r="AK187" i="1"/>
  <c r="AE187" i="1"/>
  <c r="Z187" i="1"/>
  <c r="V187" i="1"/>
  <c r="Q187" i="1"/>
  <c r="M187" i="1"/>
  <c r="I187" i="1"/>
  <c r="E187" i="1"/>
  <c r="AH187" i="1"/>
  <c r="AB187" i="1"/>
  <c r="T187" i="1"/>
  <c r="AI187" i="1"/>
  <c r="AN203" i="1"/>
  <c r="AJ203" i="1"/>
  <c r="AD203" i="1"/>
  <c r="Y203" i="1"/>
  <c r="U203" i="1"/>
  <c r="P203" i="1"/>
  <c r="L203" i="1"/>
  <c r="H203" i="1"/>
  <c r="D203" i="1"/>
  <c r="AQ203" i="1"/>
  <c r="AM203" i="1"/>
  <c r="AG203" i="1"/>
  <c r="AC203" i="1"/>
  <c r="X203" i="1"/>
  <c r="S203" i="1"/>
  <c r="O203" i="1"/>
  <c r="K203" i="1"/>
  <c r="G203" i="1"/>
  <c r="C203" i="1"/>
  <c r="AP203" i="1"/>
  <c r="AL203" i="1"/>
  <c r="AF203" i="1"/>
  <c r="AA203" i="1"/>
  <c r="W203" i="1"/>
  <c r="R203" i="1"/>
  <c r="N203" i="1"/>
  <c r="J203" i="1"/>
  <c r="F203" i="1"/>
  <c r="B203" i="1"/>
  <c r="AO203" i="1"/>
  <c r="AK203" i="1"/>
  <c r="AE203" i="1"/>
  <c r="Z203" i="1"/>
  <c r="V203" i="1"/>
  <c r="Q203" i="1"/>
  <c r="M203" i="1"/>
  <c r="I203" i="1"/>
  <c r="E203" i="1"/>
  <c r="AI203" i="1"/>
  <c r="AH203" i="1"/>
  <c r="AB203" i="1"/>
  <c r="T203" i="1"/>
  <c r="AN219" i="1"/>
  <c r="AJ219" i="1"/>
  <c r="AD219" i="1"/>
  <c r="Y219" i="1"/>
  <c r="U219" i="1"/>
  <c r="P219" i="1"/>
  <c r="L219" i="1"/>
  <c r="H219" i="1"/>
  <c r="D219" i="1"/>
  <c r="AQ219" i="1"/>
  <c r="AM219" i="1"/>
  <c r="AG219" i="1"/>
  <c r="AC219" i="1"/>
  <c r="X219" i="1"/>
  <c r="S219" i="1"/>
  <c r="O219" i="1"/>
  <c r="K219" i="1"/>
  <c r="G219" i="1"/>
  <c r="C219" i="1"/>
  <c r="AP219" i="1"/>
  <c r="AL219" i="1"/>
  <c r="AF219" i="1"/>
  <c r="AA219" i="1"/>
  <c r="W219" i="1"/>
  <c r="R219" i="1"/>
  <c r="N219" i="1"/>
  <c r="J219" i="1"/>
  <c r="F219" i="1"/>
  <c r="B219" i="1"/>
  <c r="AO219" i="1"/>
  <c r="AK219" i="1"/>
  <c r="AE219" i="1"/>
  <c r="Z219" i="1"/>
  <c r="V219" i="1"/>
  <c r="Q219" i="1"/>
  <c r="M219" i="1"/>
  <c r="I219" i="1"/>
  <c r="E219" i="1"/>
  <c r="AB219" i="1"/>
  <c r="AH219" i="1"/>
  <c r="T219" i="1"/>
  <c r="AI219" i="1"/>
  <c r="AN235" i="1"/>
  <c r="AJ235" i="1"/>
  <c r="AD235" i="1"/>
  <c r="Y235" i="1"/>
  <c r="U235" i="1"/>
  <c r="P235" i="1"/>
  <c r="L235" i="1"/>
  <c r="H235" i="1"/>
  <c r="D235" i="1"/>
  <c r="AQ235" i="1"/>
  <c r="AM235" i="1"/>
  <c r="AG235" i="1"/>
  <c r="AC235" i="1"/>
  <c r="X235" i="1"/>
  <c r="S235" i="1"/>
  <c r="O235" i="1"/>
  <c r="K235" i="1"/>
  <c r="G235" i="1"/>
  <c r="C235" i="1"/>
  <c r="AP235" i="1"/>
  <c r="AL235" i="1"/>
  <c r="AF235" i="1"/>
  <c r="AA235" i="1"/>
  <c r="W235" i="1"/>
  <c r="R235" i="1"/>
  <c r="N235" i="1"/>
  <c r="J235" i="1"/>
  <c r="F235" i="1"/>
  <c r="B235" i="1"/>
  <c r="AO235" i="1"/>
  <c r="AK235" i="1"/>
  <c r="AE235" i="1"/>
  <c r="Z235" i="1"/>
  <c r="V235" i="1"/>
  <c r="Q235" i="1"/>
  <c r="M235" i="1"/>
  <c r="I235" i="1"/>
  <c r="E235" i="1"/>
  <c r="AH235" i="1"/>
  <c r="T235" i="1"/>
  <c r="AB235" i="1"/>
  <c r="AI235" i="1"/>
  <c r="AQ251" i="1"/>
  <c r="AM251" i="1"/>
  <c r="AG251" i="1"/>
  <c r="AC251" i="1"/>
  <c r="X251" i="1"/>
  <c r="S251" i="1"/>
  <c r="O251" i="1"/>
  <c r="K251" i="1"/>
  <c r="G251" i="1"/>
  <c r="C251" i="1"/>
  <c r="AP251" i="1"/>
  <c r="AL251" i="1"/>
  <c r="AF251" i="1"/>
  <c r="AA251" i="1"/>
  <c r="W251" i="1"/>
  <c r="R251" i="1"/>
  <c r="N251" i="1"/>
  <c r="J251" i="1"/>
  <c r="F251" i="1"/>
  <c r="B251" i="1"/>
  <c r="AO251" i="1"/>
  <c r="AK251" i="1"/>
  <c r="AE251" i="1"/>
  <c r="Z251" i="1"/>
  <c r="V251" i="1"/>
  <c r="Q251" i="1"/>
  <c r="M251" i="1"/>
  <c r="I251" i="1"/>
  <c r="E251" i="1"/>
  <c r="AN251" i="1"/>
  <c r="AJ251" i="1"/>
  <c r="AD251" i="1"/>
  <c r="Y251" i="1"/>
  <c r="U251" i="1"/>
  <c r="P251" i="1"/>
  <c r="L251" i="1"/>
  <c r="H251" i="1"/>
  <c r="D251" i="1"/>
  <c r="T251" i="1"/>
  <c r="AH251" i="1"/>
  <c r="AB251" i="1"/>
  <c r="AI251" i="1"/>
  <c r="AQ267" i="1"/>
  <c r="AM267" i="1"/>
  <c r="AG267" i="1"/>
  <c r="AC267" i="1"/>
  <c r="X267" i="1"/>
  <c r="S267" i="1"/>
  <c r="O267" i="1"/>
  <c r="K267" i="1"/>
  <c r="G267" i="1"/>
  <c r="C267" i="1"/>
  <c r="AP267" i="1"/>
  <c r="AL267" i="1"/>
  <c r="AF267" i="1"/>
  <c r="AA267" i="1"/>
  <c r="W267" i="1"/>
  <c r="R267" i="1"/>
  <c r="N267" i="1"/>
  <c r="J267" i="1"/>
  <c r="F267" i="1"/>
  <c r="B267" i="1"/>
  <c r="AO267" i="1"/>
  <c r="AK267" i="1"/>
  <c r="AE267" i="1"/>
  <c r="Z267" i="1"/>
  <c r="V267" i="1"/>
  <c r="Q267" i="1"/>
  <c r="M267" i="1"/>
  <c r="I267" i="1"/>
  <c r="E267" i="1"/>
  <c r="AN267" i="1"/>
  <c r="AJ267" i="1"/>
  <c r="AD267" i="1"/>
  <c r="Y267" i="1"/>
  <c r="U267" i="1"/>
  <c r="P267" i="1"/>
  <c r="L267" i="1"/>
  <c r="H267" i="1"/>
  <c r="D267" i="1"/>
  <c r="AH267" i="1"/>
  <c r="AB267" i="1"/>
  <c r="T267" i="1"/>
  <c r="AI267" i="1"/>
  <c r="AQ283" i="1"/>
  <c r="AM283" i="1"/>
  <c r="AG283" i="1"/>
  <c r="AC283" i="1"/>
  <c r="X283" i="1"/>
  <c r="S283" i="1"/>
  <c r="O283" i="1"/>
  <c r="K283" i="1"/>
  <c r="G283" i="1"/>
  <c r="C283" i="1"/>
  <c r="AP283" i="1"/>
  <c r="AL283" i="1"/>
  <c r="AF283" i="1"/>
  <c r="AA283" i="1"/>
  <c r="W283" i="1"/>
  <c r="R283" i="1"/>
  <c r="N283" i="1"/>
  <c r="J283" i="1"/>
  <c r="F283" i="1"/>
  <c r="B283" i="1"/>
  <c r="AO283" i="1"/>
  <c r="AK283" i="1"/>
  <c r="AE283" i="1"/>
  <c r="Z283" i="1"/>
  <c r="V283" i="1"/>
  <c r="Q283" i="1"/>
  <c r="M283" i="1"/>
  <c r="I283" i="1"/>
  <c r="E283" i="1"/>
  <c r="AN283" i="1"/>
  <c r="AJ283" i="1"/>
  <c r="AD283" i="1"/>
  <c r="Y283" i="1"/>
  <c r="U283" i="1"/>
  <c r="P283" i="1"/>
  <c r="L283" i="1"/>
  <c r="H283" i="1"/>
  <c r="D283" i="1"/>
  <c r="AH283" i="1"/>
  <c r="AB283" i="1"/>
  <c r="AI283" i="1"/>
  <c r="T283" i="1"/>
  <c r="AQ299" i="1"/>
  <c r="AM299" i="1"/>
  <c r="AG299" i="1"/>
  <c r="AC299" i="1"/>
  <c r="X299" i="1"/>
  <c r="S299" i="1"/>
  <c r="O299" i="1"/>
  <c r="K299" i="1"/>
  <c r="G299" i="1"/>
  <c r="C299" i="1"/>
  <c r="AP299" i="1"/>
  <c r="AL299" i="1"/>
  <c r="AF299" i="1"/>
  <c r="AA299" i="1"/>
  <c r="W299" i="1"/>
  <c r="R299" i="1"/>
  <c r="N299" i="1"/>
  <c r="J299" i="1"/>
  <c r="F299" i="1"/>
  <c r="B299" i="1"/>
  <c r="AO299" i="1"/>
  <c r="AK299" i="1"/>
  <c r="AE299" i="1"/>
  <c r="Z299" i="1"/>
  <c r="V299" i="1"/>
  <c r="Q299" i="1"/>
  <c r="M299" i="1"/>
  <c r="I299" i="1"/>
  <c r="E299" i="1"/>
  <c r="AN299" i="1"/>
  <c r="AJ299" i="1"/>
  <c r="AD299" i="1"/>
  <c r="Y299" i="1"/>
  <c r="U299" i="1"/>
  <c r="P299" i="1"/>
  <c r="L299" i="1"/>
  <c r="H299" i="1"/>
  <c r="D299" i="1"/>
  <c r="AH299" i="1"/>
  <c r="AB299" i="1"/>
  <c r="T299" i="1"/>
  <c r="AI299" i="1"/>
  <c r="AQ315" i="1"/>
  <c r="AM315" i="1"/>
  <c r="AG315" i="1"/>
  <c r="AC315" i="1"/>
  <c r="X315" i="1"/>
  <c r="S315" i="1"/>
  <c r="O315" i="1"/>
  <c r="K315" i="1"/>
  <c r="G315" i="1"/>
  <c r="C315" i="1"/>
  <c r="AP315" i="1"/>
  <c r="AL315" i="1"/>
  <c r="AF315" i="1"/>
  <c r="AA315" i="1"/>
  <c r="W315" i="1"/>
  <c r="R315" i="1"/>
  <c r="N315" i="1"/>
  <c r="J315" i="1"/>
  <c r="F315" i="1"/>
  <c r="B315" i="1"/>
  <c r="AK315" i="1"/>
  <c r="Z315" i="1"/>
  <c r="Q315" i="1"/>
  <c r="I315" i="1"/>
  <c r="AJ315" i="1"/>
  <c r="Y315" i="1"/>
  <c r="P315" i="1"/>
  <c r="H315" i="1"/>
  <c r="AO315" i="1"/>
  <c r="AE315" i="1"/>
  <c r="V315" i="1"/>
  <c r="M315" i="1"/>
  <c r="E315" i="1"/>
  <c r="AN315" i="1"/>
  <c r="AD315" i="1"/>
  <c r="U315" i="1"/>
  <c r="L315" i="1"/>
  <c r="D315" i="1"/>
  <c r="T315" i="1"/>
  <c r="AI315" i="1"/>
  <c r="AH315" i="1"/>
  <c r="AB315" i="1"/>
  <c r="AN331" i="1"/>
  <c r="AJ331" i="1"/>
  <c r="AD331" i="1"/>
  <c r="Y331" i="1"/>
  <c r="U331" i="1"/>
  <c r="P331" i="1"/>
  <c r="L331" i="1"/>
  <c r="H331" i="1"/>
  <c r="D331" i="1"/>
  <c r="AQ331" i="1"/>
  <c r="AM331" i="1"/>
  <c r="AG331" i="1"/>
  <c r="AC331" i="1"/>
  <c r="X331" i="1"/>
  <c r="S331" i="1"/>
  <c r="O331" i="1"/>
  <c r="K331" i="1"/>
  <c r="G331" i="1"/>
  <c r="C331" i="1"/>
  <c r="AP331" i="1"/>
  <c r="AL331" i="1"/>
  <c r="AF331" i="1"/>
  <c r="AA331" i="1"/>
  <c r="W331" i="1"/>
  <c r="R331" i="1"/>
  <c r="N331" i="1"/>
  <c r="J331" i="1"/>
  <c r="F331" i="1"/>
  <c r="B331" i="1"/>
  <c r="AO331" i="1"/>
  <c r="AK331" i="1"/>
  <c r="AE331" i="1"/>
  <c r="Z331" i="1"/>
  <c r="V331" i="1"/>
  <c r="Q331" i="1"/>
  <c r="M331" i="1"/>
  <c r="I331" i="1"/>
  <c r="E331" i="1"/>
  <c r="AH331" i="1"/>
  <c r="AB331" i="1"/>
  <c r="T331" i="1"/>
  <c r="AI331" i="1"/>
  <c r="AN347" i="1"/>
  <c r="AJ347" i="1"/>
  <c r="AD347" i="1"/>
  <c r="Y347" i="1"/>
  <c r="U347" i="1"/>
  <c r="P347" i="1"/>
  <c r="L347" i="1"/>
  <c r="H347" i="1"/>
  <c r="D347" i="1"/>
  <c r="AQ347" i="1"/>
  <c r="AM347" i="1"/>
  <c r="AG347" i="1"/>
  <c r="AC347" i="1"/>
  <c r="X347" i="1"/>
  <c r="S347" i="1"/>
  <c r="O347" i="1"/>
  <c r="K347" i="1"/>
  <c r="G347" i="1"/>
  <c r="C347" i="1"/>
  <c r="AP347" i="1"/>
  <c r="AL347" i="1"/>
  <c r="AF347" i="1"/>
  <c r="AA347" i="1"/>
  <c r="W347" i="1"/>
  <c r="R347" i="1"/>
  <c r="N347" i="1"/>
  <c r="J347" i="1"/>
  <c r="F347" i="1"/>
  <c r="B347" i="1"/>
  <c r="AO347" i="1"/>
  <c r="AK347" i="1"/>
  <c r="AE347" i="1"/>
  <c r="Z347" i="1"/>
  <c r="V347" i="1"/>
  <c r="Q347" i="1"/>
  <c r="M347" i="1"/>
  <c r="I347" i="1"/>
  <c r="E347" i="1"/>
  <c r="T347" i="1"/>
  <c r="AH347" i="1"/>
  <c r="AI347" i="1"/>
  <c r="AB347" i="1"/>
  <c r="AN363" i="1"/>
  <c r="AJ363" i="1"/>
  <c r="AD363" i="1"/>
  <c r="Y363" i="1"/>
  <c r="U363" i="1"/>
  <c r="P363" i="1"/>
  <c r="L363" i="1"/>
  <c r="H363" i="1"/>
  <c r="D363" i="1"/>
  <c r="AQ363" i="1"/>
  <c r="AM363" i="1"/>
  <c r="AG363" i="1"/>
  <c r="AC363" i="1"/>
  <c r="X363" i="1"/>
  <c r="S363" i="1"/>
  <c r="O363" i="1"/>
  <c r="K363" i="1"/>
  <c r="G363" i="1"/>
  <c r="C363" i="1"/>
  <c r="AP363" i="1"/>
  <c r="AL363" i="1"/>
  <c r="AF363" i="1"/>
  <c r="AA363" i="1"/>
  <c r="W363" i="1"/>
  <c r="R363" i="1"/>
  <c r="N363" i="1"/>
  <c r="J363" i="1"/>
  <c r="F363" i="1"/>
  <c r="B363" i="1"/>
  <c r="AO363" i="1"/>
  <c r="AK363" i="1"/>
  <c r="AE363" i="1"/>
  <c r="Z363" i="1"/>
  <c r="V363" i="1"/>
  <c r="Q363" i="1"/>
  <c r="M363" i="1"/>
  <c r="I363" i="1"/>
  <c r="E363" i="1"/>
  <c r="T363" i="1"/>
  <c r="AB363" i="1"/>
  <c r="AH363" i="1"/>
  <c r="AI363" i="1"/>
  <c r="AN379" i="1"/>
  <c r="AJ379" i="1"/>
  <c r="AD379" i="1"/>
  <c r="Y379" i="1"/>
  <c r="U379" i="1"/>
  <c r="P379" i="1"/>
  <c r="L379" i="1"/>
  <c r="H379" i="1"/>
  <c r="D379" i="1"/>
  <c r="AQ379" i="1"/>
  <c r="AM379" i="1"/>
  <c r="AG379" i="1"/>
  <c r="AC379" i="1"/>
  <c r="X379" i="1"/>
  <c r="S379" i="1"/>
  <c r="O379" i="1"/>
  <c r="K379" i="1"/>
  <c r="G379" i="1"/>
  <c r="C379" i="1"/>
  <c r="AP379" i="1"/>
  <c r="AL379" i="1"/>
  <c r="AF379" i="1"/>
  <c r="AA379" i="1"/>
  <c r="W379" i="1"/>
  <c r="R379" i="1"/>
  <c r="N379" i="1"/>
  <c r="J379" i="1"/>
  <c r="F379" i="1"/>
  <c r="B379" i="1"/>
  <c r="AO379" i="1"/>
  <c r="AK379" i="1"/>
  <c r="AE379" i="1"/>
  <c r="Z379" i="1"/>
  <c r="V379" i="1"/>
  <c r="Q379" i="1"/>
  <c r="M379" i="1"/>
  <c r="I379" i="1"/>
  <c r="E379" i="1"/>
  <c r="T379" i="1"/>
  <c r="AH379" i="1"/>
  <c r="AB379" i="1"/>
  <c r="AI379" i="1"/>
  <c r="AP395" i="1"/>
  <c r="AL395" i="1"/>
  <c r="AF395" i="1"/>
  <c r="AA395" i="1"/>
  <c r="W395" i="1"/>
  <c r="R395" i="1"/>
  <c r="N395" i="1"/>
  <c r="J395" i="1"/>
  <c r="F395" i="1"/>
  <c r="B395" i="1"/>
  <c r="AO395" i="1"/>
  <c r="AK395" i="1"/>
  <c r="AE395" i="1"/>
  <c r="Z395" i="1"/>
  <c r="V395" i="1"/>
  <c r="Q395" i="1"/>
  <c r="M395" i="1"/>
  <c r="I395" i="1"/>
  <c r="E395" i="1"/>
  <c r="AN395" i="1"/>
  <c r="AJ395" i="1"/>
  <c r="AD395" i="1"/>
  <c r="Y395" i="1"/>
  <c r="U395" i="1"/>
  <c r="P395" i="1"/>
  <c r="L395" i="1"/>
  <c r="H395" i="1"/>
  <c r="D395" i="1"/>
  <c r="AQ395" i="1"/>
  <c r="AM395" i="1"/>
  <c r="AG395" i="1"/>
  <c r="AC395" i="1"/>
  <c r="X395" i="1"/>
  <c r="S395" i="1"/>
  <c r="O395" i="1"/>
  <c r="K395" i="1"/>
  <c r="G395" i="1"/>
  <c r="C395" i="1"/>
  <c r="T395" i="1"/>
  <c r="AH395" i="1"/>
  <c r="AI395" i="1"/>
  <c r="AB395" i="1"/>
  <c r="AP411" i="1"/>
  <c r="AL411" i="1"/>
  <c r="AF411" i="1"/>
  <c r="AA411" i="1"/>
  <c r="W411" i="1"/>
  <c r="R411" i="1"/>
  <c r="N411" i="1"/>
  <c r="J411" i="1"/>
  <c r="F411" i="1"/>
  <c r="B411" i="1"/>
  <c r="AO411" i="1"/>
  <c r="AK411" i="1"/>
  <c r="AE411" i="1"/>
  <c r="Z411" i="1"/>
  <c r="V411" i="1"/>
  <c r="Q411" i="1"/>
  <c r="M411" i="1"/>
  <c r="I411" i="1"/>
  <c r="E411" i="1"/>
  <c r="AN411" i="1"/>
  <c r="AJ411" i="1"/>
  <c r="AD411" i="1"/>
  <c r="Y411" i="1"/>
  <c r="U411" i="1"/>
  <c r="P411" i="1"/>
  <c r="L411" i="1"/>
  <c r="H411" i="1"/>
  <c r="D411" i="1"/>
  <c r="AQ411" i="1"/>
  <c r="AM411" i="1"/>
  <c r="AG411" i="1"/>
  <c r="AC411" i="1"/>
  <c r="X411" i="1"/>
  <c r="S411" i="1"/>
  <c r="O411" i="1"/>
  <c r="K411" i="1"/>
  <c r="G411" i="1"/>
  <c r="C411" i="1"/>
  <c r="AH411" i="1"/>
  <c r="T411" i="1"/>
  <c r="AB411" i="1"/>
  <c r="AI411" i="1"/>
  <c r="AQ427" i="1"/>
  <c r="AM427" i="1"/>
  <c r="AG427" i="1"/>
  <c r="AC427" i="1"/>
  <c r="X427" i="1"/>
  <c r="S427" i="1"/>
  <c r="O427" i="1"/>
  <c r="K427" i="1"/>
  <c r="G427" i="1"/>
  <c r="C427" i="1"/>
  <c r="AP427" i="1"/>
  <c r="AL427" i="1"/>
  <c r="AF427" i="1"/>
  <c r="AA427" i="1"/>
  <c r="W427" i="1"/>
  <c r="R427" i="1"/>
  <c r="N427" i="1"/>
  <c r="J427" i="1"/>
  <c r="F427" i="1"/>
  <c r="B427" i="1"/>
  <c r="AO427" i="1"/>
  <c r="AK427" i="1"/>
  <c r="AE427" i="1"/>
  <c r="Z427" i="1"/>
  <c r="V427" i="1"/>
  <c r="Q427" i="1"/>
  <c r="M427" i="1"/>
  <c r="I427" i="1"/>
  <c r="E427" i="1"/>
  <c r="AD427" i="1"/>
  <c r="L427" i="1"/>
  <c r="Y427" i="1"/>
  <c r="H427" i="1"/>
  <c r="AN427" i="1"/>
  <c r="U427" i="1"/>
  <c r="D427" i="1"/>
  <c r="AJ427" i="1"/>
  <c r="P427" i="1"/>
  <c r="AH427" i="1"/>
  <c r="T427" i="1"/>
  <c r="AI427" i="1"/>
  <c r="AB427" i="1"/>
  <c r="AQ443" i="1"/>
  <c r="AM443" i="1"/>
  <c r="AG443" i="1"/>
  <c r="AC443" i="1"/>
  <c r="X443" i="1"/>
  <c r="S443" i="1"/>
  <c r="O443" i="1"/>
  <c r="K443" i="1"/>
  <c r="G443" i="1"/>
  <c r="C443" i="1"/>
  <c r="AP443" i="1"/>
  <c r="AL443" i="1"/>
  <c r="AF443" i="1"/>
  <c r="AA443" i="1"/>
  <c r="W443" i="1"/>
  <c r="R443" i="1"/>
  <c r="N443" i="1"/>
  <c r="J443" i="1"/>
  <c r="F443" i="1"/>
  <c r="B443" i="1"/>
  <c r="AO443" i="1"/>
  <c r="AK443" i="1"/>
  <c r="AE443" i="1"/>
  <c r="Z443" i="1"/>
  <c r="V443" i="1"/>
  <c r="Q443" i="1"/>
  <c r="M443" i="1"/>
  <c r="I443" i="1"/>
  <c r="E443" i="1"/>
  <c r="AN443" i="1"/>
  <c r="AJ443" i="1"/>
  <c r="AD443" i="1"/>
  <c r="Y443" i="1"/>
  <c r="U443" i="1"/>
  <c r="P443" i="1"/>
  <c r="L443" i="1"/>
  <c r="H443" i="1"/>
  <c r="D443" i="1"/>
  <c r="AB443" i="1"/>
  <c r="AH443" i="1"/>
  <c r="T443" i="1"/>
  <c r="AI443" i="1"/>
  <c r="AO459" i="1"/>
  <c r="AK459" i="1"/>
  <c r="AE459" i="1"/>
  <c r="Z459" i="1"/>
  <c r="V459" i="1"/>
  <c r="Q459" i="1"/>
  <c r="M459" i="1"/>
  <c r="I459" i="1"/>
  <c r="E459" i="1"/>
  <c r="AP459" i="1"/>
  <c r="AJ459" i="1"/>
  <c r="AC459" i="1"/>
  <c r="W459" i="1"/>
  <c r="P459" i="1"/>
  <c r="K459" i="1"/>
  <c r="F459" i="1"/>
  <c r="AN459" i="1"/>
  <c r="AG459" i="1"/>
  <c r="AA459" i="1"/>
  <c r="U459" i="1"/>
  <c r="O459" i="1"/>
  <c r="J459" i="1"/>
  <c r="D459" i="1"/>
  <c r="AM459" i="1"/>
  <c r="AF459" i="1"/>
  <c r="Y459" i="1"/>
  <c r="S459" i="1"/>
  <c r="N459" i="1"/>
  <c r="H459" i="1"/>
  <c r="C459" i="1"/>
  <c r="AQ459" i="1"/>
  <c r="AL459" i="1"/>
  <c r="AD459" i="1"/>
  <c r="X459" i="1"/>
  <c r="R459" i="1"/>
  <c r="L459" i="1"/>
  <c r="G459" i="1"/>
  <c r="B459" i="1"/>
  <c r="AH459" i="1"/>
  <c r="AI459" i="1"/>
  <c r="T459" i="1"/>
  <c r="AB459" i="1"/>
  <c r="AO475" i="1"/>
  <c r="AK475" i="1"/>
  <c r="AE475" i="1"/>
  <c r="Z475" i="1"/>
  <c r="V475" i="1"/>
  <c r="Q475" i="1"/>
  <c r="M475" i="1"/>
  <c r="I475" i="1"/>
  <c r="E475" i="1"/>
  <c r="AN475" i="1"/>
  <c r="AJ475" i="1"/>
  <c r="AD475" i="1"/>
  <c r="Y475" i="1"/>
  <c r="U475" i="1"/>
  <c r="P475" i="1"/>
  <c r="L475" i="1"/>
  <c r="H475" i="1"/>
  <c r="D475" i="1"/>
  <c r="AQ475" i="1"/>
  <c r="AM475" i="1"/>
  <c r="AG475" i="1"/>
  <c r="AC475" i="1"/>
  <c r="X475" i="1"/>
  <c r="S475" i="1"/>
  <c r="O475" i="1"/>
  <c r="K475" i="1"/>
  <c r="G475" i="1"/>
  <c r="C475" i="1"/>
  <c r="AP475" i="1"/>
  <c r="AL475" i="1"/>
  <c r="AF475" i="1"/>
  <c r="AA475" i="1"/>
  <c r="W475" i="1"/>
  <c r="R475" i="1"/>
  <c r="N475" i="1"/>
  <c r="J475" i="1"/>
  <c r="F475" i="1"/>
  <c r="B475" i="1"/>
  <c r="AI475" i="1"/>
  <c r="AH475" i="1"/>
  <c r="T475" i="1"/>
  <c r="AB475" i="1"/>
  <c r="AP491" i="1"/>
  <c r="AL491" i="1"/>
  <c r="AF491" i="1"/>
  <c r="AA491" i="1"/>
  <c r="W491" i="1"/>
  <c r="R491" i="1"/>
  <c r="N491" i="1"/>
  <c r="J491" i="1"/>
  <c r="F491" i="1"/>
  <c r="B491" i="1"/>
  <c r="AO491" i="1"/>
  <c r="AK491" i="1"/>
  <c r="AE491" i="1"/>
  <c r="Z491" i="1"/>
  <c r="V491" i="1"/>
  <c r="Q491" i="1"/>
  <c r="M491" i="1"/>
  <c r="I491" i="1"/>
  <c r="E491" i="1"/>
  <c r="AN491" i="1"/>
  <c r="AJ491" i="1"/>
  <c r="AD491" i="1"/>
  <c r="Y491" i="1"/>
  <c r="U491" i="1"/>
  <c r="P491" i="1"/>
  <c r="L491" i="1"/>
  <c r="H491" i="1"/>
  <c r="D491" i="1"/>
  <c r="AC491" i="1"/>
  <c r="K491" i="1"/>
  <c r="AQ491" i="1"/>
  <c r="X491" i="1"/>
  <c r="G491" i="1"/>
  <c r="AM491" i="1"/>
  <c r="S491" i="1"/>
  <c r="C491" i="1"/>
  <c r="AG491" i="1"/>
  <c r="O491" i="1"/>
  <c r="T491" i="1"/>
  <c r="AH491" i="1"/>
  <c r="AB491" i="1"/>
  <c r="AI491" i="1"/>
  <c r="AN507" i="1"/>
  <c r="AJ507" i="1"/>
  <c r="AD507" i="1"/>
  <c r="Y507" i="1"/>
  <c r="U507" i="1"/>
  <c r="P507" i="1"/>
  <c r="L507" i="1"/>
  <c r="H507" i="1"/>
  <c r="D507" i="1"/>
  <c r="AQ507" i="1"/>
  <c r="AM507" i="1"/>
  <c r="AG507" i="1"/>
  <c r="AC507" i="1"/>
  <c r="X507" i="1"/>
  <c r="S507" i="1"/>
  <c r="O507" i="1"/>
  <c r="K507" i="1"/>
  <c r="G507" i="1"/>
  <c r="C507" i="1"/>
  <c r="AP507" i="1"/>
  <c r="AL507" i="1"/>
  <c r="AF507" i="1"/>
  <c r="AA507" i="1"/>
  <c r="W507" i="1"/>
  <c r="R507" i="1"/>
  <c r="N507" i="1"/>
  <c r="J507" i="1"/>
  <c r="F507" i="1"/>
  <c r="B507" i="1"/>
  <c r="Z507" i="1"/>
  <c r="I507" i="1"/>
  <c r="AO507" i="1"/>
  <c r="V507" i="1"/>
  <c r="E507" i="1"/>
  <c r="AK507" i="1"/>
  <c r="Q507" i="1"/>
  <c r="AE507" i="1"/>
  <c r="M507" i="1"/>
  <c r="AB507" i="1"/>
  <c r="AH507" i="1"/>
  <c r="T507" i="1"/>
  <c r="AI507" i="1"/>
  <c r="AO523" i="1"/>
  <c r="AK523" i="1"/>
  <c r="AE523" i="1"/>
  <c r="Z523" i="1"/>
  <c r="V523" i="1"/>
  <c r="Q523" i="1"/>
  <c r="M523" i="1"/>
  <c r="I523" i="1"/>
  <c r="E523" i="1"/>
  <c r="AN523" i="1"/>
  <c r="AJ523" i="1"/>
  <c r="AD523" i="1"/>
  <c r="Y523" i="1"/>
  <c r="U523" i="1"/>
  <c r="P523" i="1"/>
  <c r="L523" i="1"/>
  <c r="H523" i="1"/>
  <c r="AQ523" i="1"/>
  <c r="AG523" i="1"/>
  <c r="X523" i="1"/>
  <c r="O523" i="1"/>
  <c r="G523" i="1"/>
  <c r="B523" i="1"/>
  <c r="AP523" i="1"/>
  <c r="AF523" i="1"/>
  <c r="W523" i="1"/>
  <c r="N523" i="1"/>
  <c r="F523" i="1"/>
  <c r="AM523" i="1"/>
  <c r="AC523" i="1"/>
  <c r="S523" i="1"/>
  <c r="K523" i="1"/>
  <c r="D523" i="1"/>
  <c r="R523" i="1"/>
  <c r="J523" i="1"/>
  <c r="AL523" i="1"/>
  <c r="C523" i="1"/>
  <c r="AA523" i="1"/>
  <c r="AH523" i="1"/>
  <c r="T523" i="1"/>
  <c r="AB523" i="1"/>
  <c r="AI523" i="1"/>
  <c r="AO539" i="1"/>
  <c r="AK539" i="1"/>
  <c r="AE539" i="1"/>
  <c r="Z539" i="1"/>
  <c r="V539" i="1"/>
  <c r="Q539" i="1"/>
  <c r="M539" i="1"/>
  <c r="I539" i="1"/>
  <c r="E539" i="1"/>
  <c r="AN539" i="1"/>
  <c r="AJ539" i="1"/>
  <c r="AD539" i="1"/>
  <c r="Y539" i="1"/>
  <c r="U539" i="1"/>
  <c r="P539" i="1"/>
  <c r="L539" i="1"/>
  <c r="H539" i="1"/>
  <c r="D539" i="1"/>
  <c r="AQ539" i="1"/>
  <c r="AM539" i="1"/>
  <c r="AG539" i="1"/>
  <c r="AC539" i="1"/>
  <c r="X539" i="1"/>
  <c r="S539" i="1"/>
  <c r="O539" i="1"/>
  <c r="K539" i="1"/>
  <c r="G539" i="1"/>
  <c r="C539" i="1"/>
  <c r="AF539" i="1"/>
  <c r="N539" i="1"/>
  <c r="AA539" i="1"/>
  <c r="J539" i="1"/>
  <c r="AP539" i="1"/>
  <c r="W539" i="1"/>
  <c r="F539" i="1"/>
  <c r="AL539" i="1"/>
  <c r="R539" i="1"/>
  <c r="B539" i="1"/>
  <c r="AH539" i="1"/>
  <c r="T539" i="1"/>
  <c r="AB539" i="1"/>
  <c r="AI539" i="1"/>
  <c r="AN555" i="1"/>
  <c r="AJ555" i="1"/>
  <c r="AD555" i="1"/>
  <c r="AM555" i="1"/>
  <c r="AF555" i="1"/>
  <c r="Z555" i="1"/>
  <c r="V555" i="1"/>
  <c r="Q555" i="1"/>
  <c r="M555" i="1"/>
  <c r="I555" i="1"/>
  <c r="E555" i="1"/>
  <c r="AQ555" i="1"/>
  <c r="AL555" i="1"/>
  <c r="AE555" i="1"/>
  <c r="Y555" i="1"/>
  <c r="U555" i="1"/>
  <c r="P555" i="1"/>
  <c r="L555" i="1"/>
  <c r="H555" i="1"/>
  <c r="D555" i="1"/>
  <c r="AP555" i="1"/>
  <c r="AK555" i="1"/>
  <c r="AC555" i="1"/>
  <c r="X555" i="1"/>
  <c r="S555" i="1"/>
  <c r="O555" i="1"/>
  <c r="K555" i="1"/>
  <c r="AA555" i="1"/>
  <c r="J555" i="1"/>
  <c r="B555" i="1"/>
  <c r="W555" i="1"/>
  <c r="G555" i="1"/>
  <c r="AO555" i="1"/>
  <c r="R555" i="1"/>
  <c r="F555" i="1"/>
  <c r="N555" i="1"/>
  <c r="C555" i="1"/>
  <c r="AG555" i="1"/>
  <c r="AB555" i="1"/>
  <c r="AH555" i="1"/>
  <c r="T555" i="1"/>
  <c r="AI555" i="1"/>
  <c r="AP571" i="1"/>
  <c r="AL571" i="1"/>
  <c r="AF571" i="1"/>
  <c r="AA571" i="1"/>
  <c r="W571" i="1"/>
  <c r="R571" i="1"/>
  <c r="AO571" i="1"/>
  <c r="AK571" i="1"/>
  <c r="AE571" i="1"/>
  <c r="Z571" i="1"/>
  <c r="V571" i="1"/>
  <c r="Q571" i="1"/>
  <c r="M571" i="1"/>
  <c r="I571" i="1"/>
  <c r="E571" i="1"/>
  <c r="AM571" i="1"/>
  <c r="AC571" i="1"/>
  <c r="S571" i="1"/>
  <c r="L571" i="1"/>
  <c r="G571" i="1"/>
  <c r="B571" i="1"/>
  <c r="AJ571" i="1"/>
  <c r="Y571" i="1"/>
  <c r="P571" i="1"/>
  <c r="K571" i="1"/>
  <c r="F571" i="1"/>
  <c r="AD571" i="1"/>
  <c r="N571" i="1"/>
  <c r="C571" i="1"/>
  <c r="AQ571" i="1"/>
  <c r="X571" i="1"/>
  <c r="J571" i="1"/>
  <c r="AN571" i="1"/>
  <c r="U571" i="1"/>
  <c r="H571" i="1"/>
  <c r="AG571" i="1"/>
  <c r="O571" i="1"/>
  <c r="D571" i="1"/>
  <c r="AB571" i="1"/>
  <c r="AI571" i="1"/>
  <c r="T571" i="1"/>
  <c r="AH571" i="1"/>
  <c r="AP587" i="1"/>
  <c r="AL587" i="1"/>
  <c r="AF587" i="1"/>
  <c r="AA587" i="1"/>
  <c r="W587" i="1"/>
  <c r="R587" i="1"/>
  <c r="N587" i="1"/>
  <c r="J587" i="1"/>
  <c r="F587" i="1"/>
  <c r="B587" i="1"/>
  <c r="AO587" i="1"/>
  <c r="AJ587" i="1"/>
  <c r="AC587" i="1"/>
  <c r="V587" i="1"/>
  <c r="P587" i="1"/>
  <c r="K587" i="1"/>
  <c r="E587" i="1"/>
  <c r="AN587" i="1"/>
  <c r="AG587" i="1"/>
  <c r="Z587" i="1"/>
  <c r="U587" i="1"/>
  <c r="O587" i="1"/>
  <c r="I587" i="1"/>
  <c r="D587" i="1"/>
  <c r="AM587" i="1"/>
  <c r="Y587" i="1"/>
  <c r="M587" i="1"/>
  <c r="C587" i="1"/>
  <c r="AK587" i="1"/>
  <c r="X587" i="1"/>
  <c r="L587" i="1"/>
  <c r="AE587" i="1"/>
  <c r="S587" i="1"/>
  <c r="H587" i="1"/>
  <c r="AD587" i="1"/>
  <c r="Q587" i="1"/>
  <c r="AQ587" i="1"/>
  <c r="G587" i="1"/>
  <c r="T587" i="1"/>
  <c r="AH587" i="1"/>
  <c r="AB587" i="1"/>
  <c r="AI587" i="1"/>
  <c r="AO28" i="1"/>
  <c r="AK28" i="1"/>
  <c r="AE28" i="1"/>
  <c r="Y28" i="1"/>
  <c r="U28" i="1"/>
  <c r="P28" i="1"/>
  <c r="B28" i="1"/>
  <c r="AN28" i="1"/>
  <c r="AJ28" i="1"/>
  <c r="AD28" i="1"/>
  <c r="X28" i="1"/>
  <c r="S28" i="1"/>
  <c r="O28" i="1"/>
  <c r="AQ28" i="1"/>
  <c r="AM28" i="1"/>
  <c r="AG28" i="1"/>
  <c r="AC28" i="1"/>
  <c r="W28" i="1"/>
  <c r="R28" i="1"/>
  <c r="N28" i="1"/>
  <c r="AP28" i="1"/>
  <c r="AL28" i="1"/>
  <c r="AF28" i="1"/>
  <c r="Z28" i="1"/>
  <c r="V28" i="1"/>
  <c r="Q28" i="1"/>
  <c r="M28" i="1"/>
  <c r="C28" i="1"/>
  <c r="T28" i="1"/>
  <c r="AA28" i="1"/>
  <c r="AB28" i="1"/>
  <c r="AH28" i="1"/>
  <c r="AI28" i="1"/>
  <c r="AN44" i="1"/>
  <c r="AJ44" i="1"/>
  <c r="AD44" i="1"/>
  <c r="X44" i="1"/>
  <c r="S44" i="1"/>
  <c r="O44" i="1"/>
  <c r="K44" i="1"/>
  <c r="G44" i="1"/>
  <c r="C44" i="1"/>
  <c r="AQ44" i="1"/>
  <c r="AM44" i="1"/>
  <c r="AG44" i="1"/>
  <c r="AC44" i="1"/>
  <c r="W44" i="1"/>
  <c r="R44" i="1"/>
  <c r="N44" i="1"/>
  <c r="J44" i="1"/>
  <c r="F44" i="1"/>
  <c r="B44" i="1"/>
  <c r="AP44" i="1"/>
  <c r="AL44" i="1"/>
  <c r="AF44" i="1"/>
  <c r="Z44" i="1"/>
  <c r="V44" i="1"/>
  <c r="Q44" i="1"/>
  <c r="M44" i="1"/>
  <c r="I44" i="1"/>
  <c r="E44" i="1"/>
  <c r="AO44" i="1"/>
  <c r="AK44" i="1"/>
  <c r="AE44" i="1"/>
  <c r="Y44" i="1"/>
  <c r="U44" i="1"/>
  <c r="P44" i="1"/>
  <c r="L44" i="1"/>
  <c r="H44" i="1"/>
  <c r="D44" i="1"/>
  <c r="AA44" i="1"/>
  <c r="T44" i="1"/>
  <c r="AB44" i="1"/>
  <c r="AH44" i="1"/>
  <c r="AI44" i="1"/>
  <c r="AQ60" i="1"/>
  <c r="AM60" i="1"/>
  <c r="AG60" i="1"/>
  <c r="AC60" i="1"/>
  <c r="W60" i="1"/>
  <c r="R60" i="1"/>
  <c r="N60" i="1"/>
  <c r="J60" i="1"/>
  <c r="F60" i="1"/>
  <c r="B60" i="1"/>
  <c r="AP60" i="1"/>
  <c r="AL60" i="1"/>
  <c r="AF60" i="1"/>
  <c r="Z60" i="1"/>
  <c r="V60" i="1"/>
  <c r="Q60" i="1"/>
  <c r="M60" i="1"/>
  <c r="I60" i="1"/>
  <c r="E60" i="1"/>
  <c r="AO60" i="1"/>
  <c r="AK60" i="1"/>
  <c r="AE60" i="1"/>
  <c r="Y60" i="1"/>
  <c r="U60" i="1"/>
  <c r="P60" i="1"/>
  <c r="L60" i="1"/>
  <c r="H60" i="1"/>
  <c r="D60" i="1"/>
  <c r="AN60" i="1"/>
  <c r="AJ60" i="1"/>
  <c r="AD60" i="1"/>
  <c r="X60" i="1"/>
  <c r="S60" i="1"/>
  <c r="O60" i="1"/>
  <c r="K60" i="1"/>
  <c r="G60" i="1"/>
  <c r="C60" i="1"/>
  <c r="T60" i="1"/>
  <c r="AA60" i="1"/>
  <c r="AB60" i="1"/>
  <c r="AH60" i="1"/>
  <c r="AI60" i="1"/>
  <c r="AQ76" i="1"/>
  <c r="AM76" i="1"/>
  <c r="AG76" i="1"/>
  <c r="AC76" i="1"/>
  <c r="W76" i="1"/>
  <c r="R76" i="1"/>
  <c r="N76" i="1"/>
  <c r="J76" i="1"/>
  <c r="F76" i="1"/>
  <c r="B76" i="1"/>
  <c r="AP76" i="1"/>
  <c r="AL76" i="1"/>
  <c r="AF76" i="1"/>
  <c r="Z76" i="1"/>
  <c r="V76" i="1"/>
  <c r="Q76" i="1"/>
  <c r="M76" i="1"/>
  <c r="I76" i="1"/>
  <c r="E76" i="1"/>
  <c r="AO76" i="1"/>
  <c r="AK76" i="1"/>
  <c r="AE76" i="1"/>
  <c r="Y76" i="1"/>
  <c r="U76" i="1"/>
  <c r="P76" i="1"/>
  <c r="L76" i="1"/>
  <c r="H76" i="1"/>
  <c r="D76" i="1"/>
  <c r="AN76" i="1"/>
  <c r="AJ76" i="1"/>
  <c r="AD76" i="1"/>
  <c r="X76" i="1"/>
  <c r="S76" i="1"/>
  <c r="O76" i="1"/>
  <c r="K76" i="1"/>
  <c r="G76" i="1"/>
  <c r="C76" i="1"/>
  <c r="AA76" i="1"/>
  <c r="AH76" i="1"/>
  <c r="AI76" i="1"/>
  <c r="T76" i="1"/>
  <c r="AB76" i="1"/>
  <c r="AN92" i="1"/>
  <c r="AJ92" i="1"/>
  <c r="AD92" i="1"/>
  <c r="Y92" i="1"/>
  <c r="U92" i="1"/>
  <c r="P92" i="1"/>
  <c r="L92" i="1"/>
  <c r="H92" i="1"/>
  <c r="D92" i="1"/>
  <c r="AQ92" i="1"/>
  <c r="AM92" i="1"/>
  <c r="AG92" i="1"/>
  <c r="AC92" i="1"/>
  <c r="X92" i="1"/>
  <c r="S92" i="1"/>
  <c r="O92" i="1"/>
  <c r="K92" i="1"/>
  <c r="G92" i="1"/>
  <c r="C92" i="1"/>
  <c r="AP92" i="1"/>
  <c r="AL92" i="1"/>
  <c r="AF92" i="1"/>
  <c r="AA92" i="1"/>
  <c r="W92" i="1"/>
  <c r="R92" i="1"/>
  <c r="N92" i="1"/>
  <c r="J92" i="1"/>
  <c r="F92" i="1"/>
  <c r="B92" i="1"/>
  <c r="AO92" i="1"/>
  <c r="AK92" i="1"/>
  <c r="AE92" i="1"/>
  <c r="Z92" i="1"/>
  <c r="V92" i="1"/>
  <c r="Q92" i="1"/>
  <c r="M92" i="1"/>
  <c r="I92" i="1"/>
  <c r="E92" i="1"/>
  <c r="AH92" i="1"/>
  <c r="T92" i="1"/>
  <c r="AB92" i="1"/>
  <c r="AI92" i="1"/>
  <c r="AN108" i="1"/>
  <c r="AJ108" i="1"/>
  <c r="AD108" i="1"/>
  <c r="X108" i="1"/>
  <c r="S108" i="1"/>
  <c r="O108" i="1"/>
  <c r="K108" i="1"/>
  <c r="G108" i="1"/>
  <c r="C108" i="1"/>
  <c r="AQ108" i="1"/>
  <c r="AM108" i="1"/>
  <c r="AG108" i="1"/>
  <c r="AC108" i="1"/>
  <c r="W108" i="1"/>
  <c r="R108" i="1"/>
  <c r="N108" i="1"/>
  <c r="J108" i="1"/>
  <c r="F108" i="1"/>
  <c r="B108" i="1"/>
  <c r="AP108" i="1"/>
  <c r="AL108" i="1"/>
  <c r="AF108" i="1"/>
  <c r="Z108" i="1"/>
  <c r="V108" i="1"/>
  <c r="Q108" i="1"/>
  <c r="M108" i="1"/>
  <c r="I108" i="1"/>
  <c r="E108" i="1"/>
  <c r="AO108" i="1"/>
  <c r="AK108" i="1"/>
  <c r="AE108" i="1"/>
  <c r="Y108" i="1"/>
  <c r="U108" i="1"/>
  <c r="P108" i="1"/>
  <c r="L108" i="1"/>
  <c r="H108" i="1"/>
  <c r="D108" i="1"/>
  <c r="T108" i="1"/>
  <c r="AB108" i="1"/>
  <c r="AA108" i="1"/>
  <c r="AH108" i="1"/>
  <c r="AI108" i="1"/>
  <c r="AN124" i="1"/>
  <c r="AJ124" i="1"/>
  <c r="AD124" i="1"/>
  <c r="Y124" i="1"/>
  <c r="U124" i="1"/>
  <c r="P124" i="1"/>
  <c r="L124" i="1"/>
  <c r="H124" i="1"/>
  <c r="D124" i="1"/>
  <c r="AQ124" i="1"/>
  <c r="AM124" i="1"/>
  <c r="AG124" i="1"/>
  <c r="AC124" i="1"/>
  <c r="X124" i="1"/>
  <c r="S124" i="1"/>
  <c r="O124" i="1"/>
  <c r="K124" i="1"/>
  <c r="G124" i="1"/>
  <c r="C124" i="1"/>
  <c r="AP124" i="1"/>
  <c r="AL124" i="1"/>
  <c r="AF124" i="1"/>
  <c r="AA124" i="1"/>
  <c r="W124" i="1"/>
  <c r="R124" i="1"/>
  <c r="N124" i="1"/>
  <c r="J124" i="1"/>
  <c r="F124" i="1"/>
  <c r="B124" i="1"/>
  <c r="AO124" i="1"/>
  <c r="AK124" i="1"/>
  <c r="AE124" i="1"/>
  <c r="Z124" i="1"/>
  <c r="V124" i="1"/>
  <c r="Q124" i="1"/>
  <c r="M124" i="1"/>
  <c r="I124" i="1"/>
  <c r="E124" i="1"/>
  <c r="AH124" i="1"/>
  <c r="T124" i="1"/>
  <c r="AI124" i="1"/>
  <c r="AB124" i="1"/>
  <c r="AN140" i="1"/>
  <c r="AJ140" i="1"/>
  <c r="AD140" i="1"/>
  <c r="Y140" i="1"/>
  <c r="U140" i="1"/>
  <c r="P140" i="1"/>
  <c r="L140" i="1"/>
  <c r="H140" i="1"/>
  <c r="D140" i="1"/>
  <c r="AQ140" i="1"/>
  <c r="AM140" i="1"/>
  <c r="AG140" i="1"/>
  <c r="AC140" i="1"/>
  <c r="X140" i="1"/>
  <c r="S140" i="1"/>
  <c r="O140" i="1"/>
  <c r="K140" i="1"/>
  <c r="G140" i="1"/>
  <c r="C140" i="1"/>
  <c r="AP140" i="1"/>
  <c r="AL140" i="1"/>
  <c r="AF140" i="1"/>
  <c r="AA140" i="1"/>
  <c r="W140" i="1"/>
  <c r="R140" i="1"/>
  <c r="N140" i="1"/>
  <c r="J140" i="1"/>
  <c r="F140" i="1"/>
  <c r="B140" i="1"/>
  <c r="AO140" i="1"/>
  <c r="AK140" i="1"/>
  <c r="AE140" i="1"/>
  <c r="Z140" i="1"/>
  <c r="V140" i="1"/>
  <c r="Q140" i="1"/>
  <c r="M140" i="1"/>
  <c r="I140" i="1"/>
  <c r="E140" i="1"/>
  <c r="AH140" i="1"/>
  <c r="T140" i="1"/>
  <c r="AI140" i="1"/>
  <c r="AB140" i="1"/>
  <c r="AN156" i="1"/>
  <c r="AJ156" i="1"/>
  <c r="AD156" i="1"/>
  <c r="Y156" i="1"/>
  <c r="U156" i="1"/>
  <c r="P156" i="1"/>
  <c r="L156" i="1"/>
  <c r="H156" i="1"/>
  <c r="D156" i="1"/>
  <c r="AQ156" i="1"/>
  <c r="AM156" i="1"/>
  <c r="AG156" i="1"/>
  <c r="AC156" i="1"/>
  <c r="X156" i="1"/>
  <c r="S156" i="1"/>
  <c r="O156" i="1"/>
  <c r="K156" i="1"/>
  <c r="G156" i="1"/>
  <c r="C156" i="1"/>
  <c r="AP156" i="1"/>
  <c r="AL156" i="1"/>
  <c r="AF156" i="1"/>
  <c r="AA156" i="1"/>
  <c r="W156" i="1"/>
  <c r="R156" i="1"/>
  <c r="N156" i="1"/>
  <c r="J156" i="1"/>
  <c r="F156" i="1"/>
  <c r="B156" i="1"/>
  <c r="AO156" i="1"/>
  <c r="AK156" i="1"/>
  <c r="AE156" i="1"/>
  <c r="Z156" i="1"/>
  <c r="V156" i="1"/>
  <c r="Q156" i="1"/>
  <c r="M156" i="1"/>
  <c r="I156" i="1"/>
  <c r="E156" i="1"/>
  <c r="T156" i="1"/>
  <c r="AH156" i="1"/>
  <c r="AB156" i="1"/>
  <c r="AI156" i="1"/>
  <c r="AP172" i="1"/>
  <c r="AL172" i="1"/>
  <c r="AF172" i="1"/>
  <c r="AA172" i="1"/>
  <c r="W172" i="1"/>
  <c r="R172" i="1"/>
  <c r="N172" i="1"/>
  <c r="J172" i="1"/>
  <c r="F172" i="1"/>
  <c r="B172" i="1"/>
  <c r="AO172" i="1"/>
  <c r="AK172" i="1"/>
  <c r="AE172" i="1"/>
  <c r="Z172" i="1"/>
  <c r="V172" i="1"/>
  <c r="Q172" i="1"/>
  <c r="M172" i="1"/>
  <c r="I172" i="1"/>
  <c r="E172" i="1"/>
  <c r="AN172" i="1"/>
  <c r="AJ172" i="1"/>
  <c r="AD172" i="1"/>
  <c r="Y172" i="1"/>
  <c r="U172" i="1"/>
  <c r="P172" i="1"/>
  <c r="L172" i="1"/>
  <c r="H172" i="1"/>
  <c r="D172" i="1"/>
  <c r="AQ172" i="1"/>
  <c r="AM172" i="1"/>
  <c r="AG172" i="1"/>
  <c r="AC172" i="1"/>
  <c r="X172" i="1"/>
  <c r="S172" i="1"/>
  <c r="O172" i="1"/>
  <c r="K172" i="1"/>
  <c r="G172" i="1"/>
  <c r="C172" i="1"/>
  <c r="T172" i="1"/>
  <c r="AH172" i="1"/>
  <c r="AI172" i="1"/>
  <c r="AB172" i="1"/>
  <c r="AP188" i="1"/>
  <c r="AL188" i="1"/>
  <c r="AF188" i="1"/>
  <c r="AA188" i="1"/>
  <c r="W188" i="1"/>
  <c r="R188" i="1"/>
  <c r="N188" i="1"/>
  <c r="J188" i="1"/>
  <c r="F188" i="1"/>
  <c r="B188" i="1"/>
  <c r="AO188" i="1"/>
  <c r="AK188" i="1"/>
  <c r="AE188" i="1"/>
  <c r="Z188" i="1"/>
  <c r="V188" i="1"/>
  <c r="Q188" i="1"/>
  <c r="M188" i="1"/>
  <c r="I188" i="1"/>
  <c r="E188" i="1"/>
  <c r="AN188" i="1"/>
  <c r="AJ188" i="1"/>
  <c r="AD188" i="1"/>
  <c r="Y188" i="1"/>
  <c r="U188" i="1"/>
  <c r="P188" i="1"/>
  <c r="L188" i="1"/>
  <c r="H188" i="1"/>
  <c r="D188" i="1"/>
  <c r="AQ188" i="1"/>
  <c r="AM188" i="1"/>
  <c r="AG188" i="1"/>
  <c r="AC188" i="1"/>
  <c r="X188" i="1"/>
  <c r="S188" i="1"/>
  <c r="O188" i="1"/>
  <c r="K188" i="1"/>
  <c r="G188" i="1"/>
  <c r="C188" i="1"/>
  <c r="T188" i="1"/>
  <c r="AH188" i="1"/>
  <c r="AB188" i="1"/>
  <c r="AI188" i="1"/>
  <c r="AP204" i="1"/>
  <c r="AL204" i="1"/>
  <c r="AF204" i="1"/>
  <c r="AA204" i="1"/>
  <c r="W204" i="1"/>
  <c r="R204" i="1"/>
  <c r="N204" i="1"/>
  <c r="J204" i="1"/>
  <c r="F204" i="1"/>
  <c r="B204" i="1"/>
  <c r="AO204" i="1"/>
  <c r="AK204" i="1"/>
  <c r="AE204" i="1"/>
  <c r="Z204" i="1"/>
  <c r="V204" i="1"/>
  <c r="Q204" i="1"/>
  <c r="M204" i="1"/>
  <c r="I204" i="1"/>
  <c r="E204" i="1"/>
  <c r="AN204" i="1"/>
  <c r="AJ204" i="1"/>
  <c r="AD204" i="1"/>
  <c r="Y204" i="1"/>
  <c r="U204" i="1"/>
  <c r="P204" i="1"/>
  <c r="L204" i="1"/>
  <c r="H204" i="1"/>
  <c r="D204" i="1"/>
  <c r="AQ204" i="1"/>
  <c r="AM204" i="1"/>
  <c r="AG204" i="1"/>
  <c r="AC204" i="1"/>
  <c r="X204" i="1"/>
  <c r="S204" i="1"/>
  <c r="O204" i="1"/>
  <c r="K204" i="1"/>
  <c r="G204" i="1"/>
  <c r="C204" i="1"/>
  <c r="AH204" i="1"/>
  <c r="T204" i="1"/>
  <c r="AB204" i="1"/>
  <c r="AI204" i="1"/>
  <c r="AP220" i="1"/>
  <c r="AL220" i="1"/>
  <c r="AF220" i="1"/>
  <c r="AA220" i="1"/>
  <c r="W220" i="1"/>
  <c r="R220" i="1"/>
  <c r="N220" i="1"/>
  <c r="J220" i="1"/>
  <c r="F220" i="1"/>
  <c r="B220" i="1"/>
  <c r="AO220" i="1"/>
  <c r="AK220" i="1"/>
  <c r="AE220" i="1"/>
  <c r="Z220" i="1"/>
  <c r="V220" i="1"/>
  <c r="Q220" i="1"/>
  <c r="M220" i="1"/>
  <c r="I220" i="1"/>
  <c r="E220" i="1"/>
  <c r="AN220" i="1"/>
  <c r="AJ220" i="1"/>
  <c r="AD220" i="1"/>
  <c r="Y220" i="1"/>
  <c r="U220" i="1"/>
  <c r="P220" i="1"/>
  <c r="L220" i="1"/>
  <c r="H220" i="1"/>
  <c r="D220" i="1"/>
  <c r="AQ220" i="1"/>
  <c r="AM220" i="1"/>
  <c r="AG220" i="1"/>
  <c r="AC220" i="1"/>
  <c r="X220" i="1"/>
  <c r="S220" i="1"/>
  <c r="O220" i="1"/>
  <c r="K220" i="1"/>
  <c r="G220" i="1"/>
  <c r="C220" i="1"/>
  <c r="AH220" i="1"/>
  <c r="T220" i="1"/>
  <c r="AI220" i="1"/>
  <c r="AB220" i="1"/>
  <c r="AP236" i="1"/>
  <c r="AL236" i="1"/>
  <c r="AF236" i="1"/>
  <c r="AA236" i="1"/>
  <c r="W236" i="1"/>
  <c r="R236" i="1"/>
  <c r="N236" i="1"/>
  <c r="J236" i="1"/>
  <c r="F236" i="1"/>
  <c r="B236" i="1"/>
  <c r="AO236" i="1"/>
  <c r="AK236" i="1"/>
  <c r="AE236" i="1"/>
  <c r="Z236" i="1"/>
  <c r="V236" i="1"/>
  <c r="Q236" i="1"/>
  <c r="M236" i="1"/>
  <c r="I236" i="1"/>
  <c r="E236" i="1"/>
  <c r="AN236" i="1"/>
  <c r="AJ236" i="1"/>
  <c r="AD236" i="1"/>
  <c r="Y236" i="1"/>
  <c r="U236" i="1"/>
  <c r="P236" i="1"/>
  <c r="L236" i="1"/>
  <c r="H236" i="1"/>
  <c r="D236" i="1"/>
  <c r="AQ236" i="1"/>
  <c r="AM236" i="1"/>
  <c r="AG236" i="1"/>
  <c r="AC236" i="1"/>
  <c r="X236" i="1"/>
  <c r="S236" i="1"/>
  <c r="O236" i="1"/>
  <c r="K236" i="1"/>
  <c r="G236" i="1"/>
  <c r="C236" i="1"/>
  <c r="AI236" i="1"/>
  <c r="AB236" i="1"/>
  <c r="AH236" i="1"/>
  <c r="T236" i="1"/>
  <c r="AO252" i="1"/>
  <c r="AK252" i="1"/>
  <c r="AE252" i="1"/>
  <c r="Z252" i="1"/>
  <c r="V252" i="1"/>
  <c r="Q252" i="1"/>
  <c r="M252" i="1"/>
  <c r="I252" i="1"/>
  <c r="E252" i="1"/>
  <c r="AN252" i="1"/>
  <c r="AJ252" i="1"/>
  <c r="AD252" i="1"/>
  <c r="Y252" i="1"/>
  <c r="U252" i="1"/>
  <c r="P252" i="1"/>
  <c r="L252" i="1"/>
  <c r="H252" i="1"/>
  <c r="D252" i="1"/>
  <c r="AQ252" i="1"/>
  <c r="AM252" i="1"/>
  <c r="AG252" i="1"/>
  <c r="AC252" i="1"/>
  <c r="X252" i="1"/>
  <c r="S252" i="1"/>
  <c r="O252" i="1"/>
  <c r="K252" i="1"/>
  <c r="G252" i="1"/>
  <c r="C252" i="1"/>
  <c r="AP252" i="1"/>
  <c r="AL252" i="1"/>
  <c r="AF252" i="1"/>
  <c r="AA252" i="1"/>
  <c r="W252" i="1"/>
  <c r="R252" i="1"/>
  <c r="N252" i="1"/>
  <c r="J252" i="1"/>
  <c r="F252" i="1"/>
  <c r="B252" i="1"/>
  <c r="AB252" i="1"/>
  <c r="AH252" i="1"/>
  <c r="AI252" i="1"/>
  <c r="T252" i="1"/>
  <c r="AO268" i="1"/>
  <c r="AK268" i="1"/>
  <c r="AE268" i="1"/>
  <c r="Z268" i="1"/>
  <c r="V268" i="1"/>
  <c r="Q268" i="1"/>
  <c r="M268" i="1"/>
  <c r="I268" i="1"/>
  <c r="E268" i="1"/>
  <c r="AN268" i="1"/>
  <c r="AJ268" i="1"/>
  <c r="AD268" i="1"/>
  <c r="Y268" i="1"/>
  <c r="U268" i="1"/>
  <c r="P268" i="1"/>
  <c r="L268" i="1"/>
  <c r="H268" i="1"/>
  <c r="D268" i="1"/>
  <c r="AQ268" i="1"/>
  <c r="AM268" i="1"/>
  <c r="AG268" i="1"/>
  <c r="AC268" i="1"/>
  <c r="X268" i="1"/>
  <c r="S268" i="1"/>
  <c r="O268" i="1"/>
  <c r="K268" i="1"/>
  <c r="G268" i="1"/>
  <c r="C268" i="1"/>
  <c r="AP268" i="1"/>
  <c r="AL268" i="1"/>
  <c r="AF268" i="1"/>
  <c r="AA268" i="1"/>
  <c r="W268" i="1"/>
  <c r="R268" i="1"/>
  <c r="N268" i="1"/>
  <c r="J268" i="1"/>
  <c r="F268" i="1"/>
  <c r="B268" i="1"/>
  <c r="AH268" i="1"/>
  <c r="AI268" i="1"/>
  <c r="T268" i="1"/>
  <c r="AB268" i="1"/>
  <c r="AO284" i="1"/>
  <c r="AK284" i="1"/>
  <c r="AE284" i="1"/>
  <c r="Z284" i="1"/>
  <c r="V284" i="1"/>
  <c r="Q284" i="1"/>
  <c r="M284" i="1"/>
  <c r="I284" i="1"/>
  <c r="E284" i="1"/>
  <c r="AN284" i="1"/>
  <c r="AJ284" i="1"/>
  <c r="AD284" i="1"/>
  <c r="Y284" i="1"/>
  <c r="U284" i="1"/>
  <c r="P284" i="1"/>
  <c r="L284" i="1"/>
  <c r="H284" i="1"/>
  <c r="D284" i="1"/>
  <c r="AQ284" i="1"/>
  <c r="AM284" i="1"/>
  <c r="AG284" i="1"/>
  <c r="AC284" i="1"/>
  <c r="X284" i="1"/>
  <c r="S284" i="1"/>
  <c r="O284" i="1"/>
  <c r="K284" i="1"/>
  <c r="G284" i="1"/>
  <c r="C284" i="1"/>
  <c r="AP284" i="1"/>
  <c r="AL284" i="1"/>
  <c r="AF284" i="1"/>
  <c r="AA284" i="1"/>
  <c r="W284" i="1"/>
  <c r="R284" i="1"/>
  <c r="N284" i="1"/>
  <c r="J284" i="1"/>
  <c r="F284" i="1"/>
  <c r="B284" i="1"/>
  <c r="AH284" i="1"/>
  <c r="AB284" i="1"/>
  <c r="T284" i="1"/>
  <c r="AI284" i="1"/>
  <c r="AO300" i="1"/>
  <c r="AK300" i="1"/>
  <c r="AE300" i="1"/>
  <c r="Z300" i="1"/>
  <c r="V300" i="1"/>
  <c r="Q300" i="1"/>
  <c r="M300" i="1"/>
  <c r="I300" i="1"/>
  <c r="E300" i="1"/>
  <c r="AN300" i="1"/>
  <c r="AJ300" i="1"/>
  <c r="AD300" i="1"/>
  <c r="Y300" i="1"/>
  <c r="U300" i="1"/>
  <c r="P300" i="1"/>
  <c r="L300" i="1"/>
  <c r="H300" i="1"/>
  <c r="D300" i="1"/>
  <c r="AQ300" i="1"/>
  <c r="AM300" i="1"/>
  <c r="AG300" i="1"/>
  <c r="AC300" i="1"/>
  <c r="X300" i="1"/>
  <c r="S300" i="1"/>
  <c r="O300" i="1"/>
  <c r="K300" i="1"/>
  <c r="G300" i="1"/>
  <c r="C300" i="1"/>
  <c r="AP300" i="1"/>
  <c r="AL300" i="1"/>
  <c r="AF300" i="1"/>
  <c r="AA300" i="1"/>
  <c r="W300" i="1"/>
  <c r="R300" i="1"/>
  <c r="N300" i="1"/>
  <c r="J300" i="1"/>
  <c r="F300" i="1"/>
  <c r="B300" i="1"/>
  <c r="AH300" i="1"/>
  <c r="T300" i="1"/>
  <c r="AI300" i="1"/>
  <c r="AB300" i="1"/>
  <c r="AP316" i="1"/>
  <c r="AL316" i="1"/>
  <c r="AF316" i="1"/>
  <c r="AA316" i="1"/>
  <c r="AO316" i="1"/>
  <c r="AK316" i="1"/>
  <c r="AE316" i="1"/>
  <c r="Z316" i="1"/>
  <c r="V316" i="1"/>
  <c r="Q316" i="1"/>
  <c r="M316" i="1"/>
  <c r="I316" i="1"/>
  <c r="E316" i="1"/>
  <c r="AN316" i="1"/>
  <c r="AJ316" i="1"/>
  <c r="AD316" i="1"/>
  <c r="Y316" i="1"/>
  <c r="U316" i="1"/>
  <c r="P316" i="1"/>
  <c r="L316" i="1"/>
  <c r="H316" i="1"/>
  <c r="D316" i="1"/>
  <c r="AQ316" i="1"/>
  <c r="AM316" i="1"/>
  <c r="AG316" i="1"/>
  <c r="S316" i="1"/>
  <c r="K316" i="1"/>
  <c r="C316" i="1"/>
  <c r="AC316" i="1"/>
  <c r="R316" i="1"/>
  <c r="J316" i="1"/>
  <c r="B316" i="1"/>
  <c r="X316" i="1"/>
  <c r="O316" i="1"/>
  <c r="G316" i="1"/>
  <c r="W316" i="1"/>
  <c r="N316" i="1"/>
  <c r="F316" i="1"/>
  <c r="AH316" i="1"/>
  <c r="T316" i="1"/>
  <c r="AI316" i="1"/>
  <c r="AB316" i="1"/>
  <c r="AP332" i="1"/>
  <c r="AL332" i="1"/>
  <c r="AF332" i="1"/>
  <c r="AA332" i="1"/>
  <c r="W332" i="1"/>
  <c r="R332" i="1"/>
  <c r="N332" i="1"/>
  <c r="J332" i="1"/>
  <c r="F332" i="1"/>
  <c r="B332" i="1"/>
  <c r="AO332" i="1"/>
  <c r="AK332" i="1"/>
  <c r="AE332" i="1"/>
  <c r="Z332" i="1"/>
  <c r="V332" i="1"/>
  <c r="Q332" i="1"/>
  <c r="M332" i="1"/>
  <c r="I332" i="1"/>
  <c r="E332" i="1"/>
  <c r="AN332" i="1"/>
  <c r="AJ332" i="1"/>
  <c r="AD332" i="1"/>
  <c r="Y332" i="1"/>
  <c r="U332" i="1"/>
  <c r="P332" i="1"/>
  <c r="L332" i="1"/>
  <c r="H332" i="1"/>
  <c r="D332" i="1"/>
  <c r="AQ332" i="1"/>
  <c r="AM332" i="1"/>
  <c r="AG332" i="1"/>
  <c r="AC332" i="1"/>
  <c r="X332" i="1"/>
  <c r="S332" i="1"/>
  <c r="O332" i="1"/>
  <c r="K332" i="1"/>
  <c r="G332" i="1"/>
  <c r="C332" i="1"/>
  <c r="AH332" i="1"/>
  <c r="AI332" i="1"/>
  <c r="T332" i="1"/>
  <c r="AB332" i="1"/>
  <c r="AP348" i="1"/>
  <c r="AL348" i="1"/>
  <c r="AF348" i="1"/>
  <c r="AA348" i="1"/>
  <c r="W348" i="1"/>
  <c r="R348" i="1"/>
  <c r="N348" i="1"/>
  <c r="J348" i="1"/>
  <c r="F348" i="1"/>
  <c r="B348" i="1"/>
  <c r="AO348" i="1"/>
  <c r="AK348" i="1"/>
  <c r="AE348" i="1"/>
  <c r="Z348" i="1"/>
  <c r="V348" i="1"/>
  <c r="Q348" i="1"/>
  <c r="M348" i="1"/>
  <c r="I348" i="1"/>
  <c r="E348" i="1"/>
  <c r="AN348" i="1"/>
  <c r="AJ348" i="1"/>
  <c r="AD348" i="1"/>
  <c r="Y348" i="1"/>
  <c r="U348" i="1"/>
  <c r="P348" i="1"/>
  <c r="L348" i="1"/>
  <c r="H348" i="1"/>
  <c r="D348" i="1"/>
  <c r="AQ348" i="1"/>
  <c r="AM348" i="1"/>
  <c r="AG348" i="1"/>
  <c r="AC348" i="1"/>
  <c r="X348" i="1"/>
  <c r="S348" i="1"/>
  <c r="O348" i="1"/>
  <c r="K348" i="1"/>
  <c r="G348" i="1"/>
  <c r="C348" i="1"/>
  <c r="AH348" i="1"/>
  <c r="AB348" i="1"/>
  <c r="AI348" i="1"/>
  <c r="T348" i="1"/>
  <c r="AP364" i="1"/>
  <c r="AL364" i="1"/>
  <c r="AF364" i="1"/>
  <c r="AA364" i="1"/>
  <c r="W364" i="1"/>
  <c r="R364" i="1"/>
  <c r="N364" i="1"/>
  <c r="J364" i="1"/>
  <c r="F364" i="1"/>
  <c r="B364" i="1"/>
  <c r="AO364" i="1"/>
  <c r="AK364" i="1"/>
  <c r="AE364" i="1"/>
  <c r="Z364" i="1"/>
  <c r="V364" i="1"/>
  <c r="Q364" i="1"/>
  <c r="M364" i="1"/>
  <c r="I364" i="1"/>
  <c r="E364" i="1"/>
  <c r="AN364" i="1"/>
  <c r="AJ364" i="1"/>
  <c r="AD364" i="1"/>
  <c r="Y364" i="1"/>
  <c r="U364" i="1"/>
  <c r="P364" i="1"/>
  <c r="L364" i="1"/>
  <c r="H364" i="1"/>
  <c r="D364" i="1"/>
  <c r="AQ364" i="1"/>
  <c r="AM364" i="1"/>
  <c r="AG364" i="1"/>
  <c r="AC364" i="1"/>
  <c r="X364" i="1"/>
  <c r="S364" i="1"/>
  <c r="O364" i="1"/>
  <c r="K364" i="1"/>
  <c r="G364" i="1"/>
  <c r="C364" i="1"/>
  <c r="T364" i="1"/>
  <c r="AB364" i="1"/>
  <c r="AH364" i="1"/>
  <c r="AI364" i="1"/>
  <c r="AP380" i="1"/>
  <c r="AL380" i="1"/>
  <c r="AF380" i="1"/>
  <c r="AA380" i="1"/>
  <c r="W380" i="1"/>
  <c r="R380" i="1"/>
  <c r="N380" i="1"/>
  <c r="J380" i="1"/>
  <c r="F380" i="1"/>
  <c r="B380" i="1"/>
  <c r="AO380" i="1"/>
  <c r="AK380" i="1"/>
  <c r="AE380" i="1"/>
  <c r="Z380" i="1"/>
  <c r="V380" i="1"/>
  <c r="Q380" i="1"/>
  <c r="M380" i="1"/>
  <c r="I380" i="1"/>
  <c r="E380" i="1"/>
  <c r="AN380" i="1"/>
  <c r="AJ380" i="1"/>
  <c r="AD380" i="1"/>
  <c r="Y380" i="1"/>
  <c r="U380" i="1"/>
  <c r="P380" i="1"/>
  <c r="L380" i="1"/>
  <c r="H380" i="1"/>
  <c r="D380" i="1"/>
  <c r="AQ380" i="1"/>
  <c r="AM380" i="1"/>
  <c r="AG380" i="1"/>
  <c r="AC380" i="1"/>
  <c r="X380" i="1"/>
  <c r="S380" i="1"/>
  <c r="O380" i="1"/>
  <c r="K380" i="1"/>
  <c r="G380" i="1"/>
  <c r="C380" i="1"/>
  <c r="AB380" i="1"/>
  <c r="T380" i="1"/>
  <c r="AH380" i="1"/>
  <c r="AI380" i="1"/>
  <c r="AN396" i="1"/>
  <c r="AJ396" i="1"/>
  <c r="AD396" i="1"/>
  <c r="Y396" i="1"/>
  <c r="U396" i="1"/>
  <c r="P396" i="1"/>
  <c r="L396" i="1"/>
  <c r="H396" i="1"/>
  <c r="D396" i="1"/>
  <c r="AQ396" i="1"/>
  <c r="AM396" i="1"/>
  <c r="AG396" i="1"/>
  <c r="AC396" i="1"/>
  <c r="X396" i="1"/>
  <c r="S396" i="1"/>
  <c r="O396" i="1"/>
  <c r="K396" i="1"/>
  <c r="G396" i="1"/>
  <c r="C396" i="1"/>
  <c r="AP396" i="1"/>
  <c r="AL396" i="1"/>
  <c r="AF396" i="1"/>
  <c r="AA396" i="1"/>
  <c r="W396" i="1"/>
  <c r="R396" i="1"/>
  <c r="N396" i="1"/>
  <c r="J396" i="1"/>
  <c r="F396" i="1"/>
  <c r="B396" i="1"/>
  <c r="AO396" i="1"/>
  <c r="AK396" i="1"/>
  <c r="AE396" i="1"/>
  <c r="Z396" i="1"/>
  <c r="V396" i="1"/>
  <c r="Q396" i="1"/>
  <c r="M396" i="1"/>
  <c r="I396" i="1"/>
  <c r="E396" i="1"/>
  <c r="AH396" i="1"/>
  <c r="T396" i="1"/>
  <c r="AB396" i="1"/>
  <c r="AI396" i="1"/>
  <c r="AN412" i="1"/>
  <c r="AJ412" i="1"/>
  <c r="AD412" i="1"/>
  <c r="Y412" i="1"/>
  <c r="U412" i="1"/>
  <c r="P412" i="1"/>
  <c r="L412" i="1"/>
  <c r="H412" i="1"/>
  <c r="D412" i="1"/>
  <c r="AQ412" i="1"/>
  <c r="AM412" i="1"/>
  <c r="AG412" i="1"/>
  <c r="AC412" i="1"/>
  <c r="X412" i="1"/>
  <c r="S412" i="1"/>
  <c r="O412" i="1"/>
  <c r="K412" i="1"/>
  <c r="G412" i="1"/>
  <c r="C412" i="1"/>
  <c r="AP412" i="1"/>
  <c r="AL412" i="1"/>
  <c r="AF412" i="1"/>
  <c r="AA412" i="1"/>
  <c r="W412" i="1"/>
  <c r="R412" i="1"/>
  <c r="N412" i="1"/>
  <c r="J412" i="1"/>
  <c r="F412" i="1"/>
  <c r="B412" i="1"/>
  <c r="AO412" i="1"/>
  <c r="AK412" i="1"/>
  <c r="AE412" i="1"/>
  <c r="Z412" i="1"/>
  <c r="V412" i="1"/>
  <c r="Q412" i="1"/>
  <c r="M412" i="1"/>
  <c r="I412" i="1"/>
  <c r="E412" i="1"/>
  <c r="T412" i="1"/>
  <c r="AH412" i="1"/>
  <c r="AB412" i="1"/>
  <c r="AI412" i="1"/>
  <c r="AO428" i="1"/>
  <c r="AK428" i="1"/>
  <c r="AE428" i="1"/>
  <c r="Z428" i="1"/>
  <c r="V428" i="1"/>
  <c r="Q428" i="1"/>
  <c r="M428" i="1"/>
  <c r="I428" i="1"/>
  <c r="E428" i="1"/>
  <c r="AN428" i="1"/>
  <c r="AJ428" i="1"/>
  <c r="AD428" i="1"/>
  <c r="Y428" i="1"/>
  <c r="U428" i="1"/>
  <c r="P428" i="1"/>
  <c r="L428" i="1"/>
  <c r="H428" i="1"/>
  <c r="D428" i="1"/>
  <c r="AQ428" i="1"/>
  <c r="AM428" i="1"/>
  <c r="AG428" i="1"/>
  <c r="AC428" i="1"/>
  <c r="X428" i="1"/>
  <c r="S428" i="1"/>
  <c r="O428" i="1"/>
  <c r="K428" i="1"/>
  <c r="G428" i="1"/>
  <c r="C428" i="1"/>
  <c r="AP428" i="1"/>
  <c r="AL428" i="1"/>
  <c r="AF428" i="1"/>
  <c r="AA428" i="1"/>
  <c r="W428" i="1"/>
  <c r="F428" i="1"/>
  <c r="R428" i="1"/>
  <c r="B428" i="1"/>
  <c r="N428" i="1"/>
  <c r="J428" i="1"/>
  <c r="T428" i="1"/>
  <c r="AB428" i="1"/>
  <c r="AH428" i="1"/>
  <c r="AI428" i="1"/>
  <c r="AO444" i="1"/>
  <c r="AK444" i="1"/>
  <c r="AE444" i="1"/>
  <c r="Z444" i="1"/>
  <c r="V444" i="1"/>
  <c r="Q444" i="1"/>
  <c r="M444" i="1"/>
  <c r="I444" i="1"/>
  <c r="E444" i="1"/>
  <c r="AN444" i="1"/>
  <c r="AJ444" i="1"/>
  <c r="AD444" i="1"/>
  <c r="Y444" i="1"/>
  <c r="U444" i="1"/>
  <c r="P444" i="1"/>
  <c r="L444" i="1"/>
  <c r="H444" i="1"/>
  <c r="D444" i="1"/>
  <c r="AQ444" i="1"/>
  <c r="AM444" i="1"/>
  <c r="AG444" i="1"/>
  <c r="AC444" i="1"/>
  <c r="X444" i="1"/>
  <c r="S444" i="1"/>
  <c r="O444" i="1"/>
  <c r="K444" i="1"/>
  <c r="G444" i="1"/>
  <c r="C444" i="1"/>
  <c r="AP444" i="1"/>
  <c r="AL444" i="1"/>
  <c r="AF444" i="1"/>
  <c r="AA444" i="1"/>
  <c r="W444" i="1"/>
  <c r="R444" i="1"/>
  <c r="N444" i="1"/>
  <c r="J444" i="1"/>
  <c r="F444" i="1"/>
  <c r="B444" i="1"/>
  <c r="T444" i="1"/>
  <c r="AH444" i="1"/>
  <c r="AI444" i="1"/>
  <c r="AB444" i="1"/>
  <c r="AQ460" i="1"/>
  <c r="AM460" i="1"/>
  <c r="AG460" i="1"/>
  <c r="AC460" i="1"/>
  <c r="X460" i="1"/>
  <c r="S460" i="1"/>
  <c r="O460" i="1"/>
  <c r="K460" i="1"/>
  <c r="G460" i="1"/>
  <c r="C460" i="1"/>
  <c r="AP460" i="1"/>
  <c r="AO460" i="1"/>
  <c r="AJ460" i="1"/>
  <c r="AA460" i="1"/>
  <c r="V460" i="1"/>
  <c r="P460" i="1"/>
  <c r="J460" i="1"/>
  <c r="E460" i="1"/>
  <c r="AN460" i="1"/>
  <c r="AF460" i="1"/>
  <c r="Z460" i="1"/>
  <c r="U460" i="1"/>
  <c r="N460" i="1"/>
  <c r="I460" i="1"/>
  <c r="D460" i="1"/>
  <c r="AL460" i="1"/>
  <c r="AE460" i="1"/>
  <c r="Y460" i="1"/>
  <c r="R460" i="1"/>
  <c r="M460" i="1"/>
  <c r="H460" i="1"/>
  <c r="B460" i="1"/>
  <c r="AK460" i="1"/>
  <c r="AD460" i="1"/>
  <c r="W460" i="1"/>
  <c r="Q460" i="1"/>
  <c r="L460" i="1"/>
  <c r="F460" i="1"/>
  <c r="AB460" i="1"/>
  <c r="AI460" i="1"/>
  <c r="T460" i="1"/>
  <c r="AH460" i="1"/>
  <c r="AQ476" i="1"/>
  <c r="AM476" i="1"/>
  <c r="AG476" i="1"/>
  <c r="AC476" i="1"/>
  <c r="X476" i="1"/>
  <c r="S476" i="1"/>
  <c r="O476" i="1"/>
  <c r="K476" i="1"/>
  <c r="G476" i="1"/>
  <c r="C476" i="1"/>
  <c r="AP476" i="1"/>
  <c r="AL476" i="1"/>
  <c r="AF476" i="1"/>
  <c r="AA476" i="1"/>
  <c r="W476" i="1"/>
  <c r="R476" i="1"/>
  <c r="N476" i="1"/>
  <c r="J476" i="1"/>
  <c r="F476" i="1"/>
  <c r="B476" i="1"/>
  <c r="AO476" i="1"/>
  <c r="AK476" i="1"/>
  <c r="AE476" i="1"/>
  <c r="Z476" i="1"/>
  <c r="V476" i="1"/>
  <c r="Q476" i="1"/>
  <c r="M476" i="1"/>
  <c r="I476" i="1"/>
  <c r="E476" i="1"/>
  <c r="AN476" i="1"/>
  <c r="AJ476" i="1"/>
  <c r="AD476" i="1"/>
  <c r="Y476" i="1"/>
  <c r="U476" i="1"/>
  <c r="P476" i="1"/>
  <c r="L476" i="1"/>
  <c r="H476" i="1"/>
  <c r="D476" i="1"/>
  <c r="T476" i="1"/>
  <c r="AB476" i="1"/>
  <c r="AH476" i="1"/>
  <c r="AI476" i="1"/>
  <c r="AN492" i="1"/>
  <c r="AJ492" i="1"/>
  <c r="AD492" i="1"/>
  <c r="Y492" i="1"/>
  <c r="U492" i="1"/>
  <c r="P492" i="1"/>
  <c r="L492" i="1"/>
  <c r="H492" i="1"/>
  <c r="D492" i="1"/>
  <c r="AQ492" i="1"/>
  <c r="AM492" i="1"/>
  <c r="AG492" i="1"/>
  <c r="AC492" i="1"/>
  <c r="X492" i="1"/>
  <c r="S492" i="1"/>
  <c r="O492" i="1"/>
  <c r="K492" i="1"/>
  <c r="G492" i="1"/>
  <c r="C492" i="1"/>
  <c r="AP492" i="1"/>
  <c r="AL492" i="1"/>
  <c r="AF492" i="1"/>
  <c r="AA492" i="1"/>
  <c r="W492" i="1"/>
  <c r="R492" i="1"/>
  <c r="N492" i="1"/>
  <c r="J492" i="1"/>
  <c r="F492" i="1"/>
  <c r="B492" i="1"/>
  <c r="AO492" i="1"/>
  <c r="V492" i="1"/>
  <c r="E492" i="1"/>
  <c r="AK492" i="1"/>
  <c r="Q492" i="1"/>
  <c r="AE492" i="1"/>
  <c r="M492" i="1"/>
  <c r="Z492" i="1"/>
  <c r="I492" i="1"/>
  <c r="AB492" i="1"/>
  <c r="AI492" i="1"/>
  <c r="T492" i="1"/>
  <c r="AH492" i="1"/>
  <c r="AP508" i="1"/>
  <c r="AL508" i="1"/>
  <c r="AF508" i="1"/>
  <c r="AA508" i="1"/>
  <c r="W508" i="1"/>
  <c r="R508" i="1"/>
  <c r="N508" i="1"/>
  <c r="J508" i="1"/>
  <c r="F508" i="1"/>
  <c r="B508" i="1"/>
  <c r="AO508" i="1"/>
  <c r="AK508" i="1"/>
  <c r="AE508" i="1"/>
  <c r="Z508" i="1"/>
  <c r="V508" i="1"/>
  <c r="Q508" i="1"/>
  <c r="M508" i="1"/>
  <c r="I508" i="1"/>
  <c r="E508" i="1"/>
  <c r="AN508" i="1"/>
  <c r="AJ508" i="1"/>
  <c r="AD508" i="1"/>
  <c r="Y508" i="1"/>
  <c r="U508" i="1"/>
  <c r="P508" i="1"/>
  <c r="L508" i="1"/>
  <c r="H508" i="1"/>
  <c r="D508" i="1"/>
  <c r="AM508" i="1"/>
  <c r="S508" i="1"/>
  <c r="C508" i="1"/>
  <c r="AG508" i="1"/>
  <c r="O508" i="1"/>
  <c r="AC508" i="1"/>
  <c r="K508" i="1"/>
  <c r="AQ508" i="1"/>
  <c r="X508" i="1"/>
  <c r="G508" i="1"/>
  <c r="T508" i="1"/>
  <c r="AB508" i="1"/>
  <c r="AH508" i="1"/>
  <c r="AI508" i="1"/>
  <c r="AQ524" i="1"/>
  <c r="AM524" i="1"/>
  <c r="AG524" i="1"/>
  <c r="AC524" i="1"/>
  <c r="X524" i="1"/>
  <c r="S524" i="1"/>
  <c r="O524" i="1"/>
  <c r="K524" i="1"/>
  <c r="G524" i="1"/>
  <c r="C524" i="1"/>
  <c r="AP524" i="1"/>
  <c r="AL524" i="1"/>
  <c r="AF524" i="1"/>
  <c r="AA524" i="1"/>
  <c r="W524" i="1"/>
  <c r="R524" i="1"/>
  <c r="N524" i="1"/>
  <c r="J524" i="1"/>
  <c r="F524" i="1"/>
  <c r="B524" i="1"/>
  <c r="AK524" i="1"/>
  <c r="Z524" i="1"/>
  <c r="Q524" i="1"/>
  <c r="I524" i="1"/>
  <c r="AJ524" i="1"/>
  <c r="Y524" i="1"/>
  <c r="P524" i="1"/>
  <c r="H524" i="1"/>
  <c r="AO524" i="1"/>
  <c r="AE524" i="1"/>
  <c r="V524" i="1"/>
  <c r="M524" i="1"/>
  <c r="E524" i="1"/>
  <c r="L524" i="1"/>
  <c r="AN524" i="1"/>
  <c r="D524" i="1"/>
  <c r="AD524" i="1"/>
  <c r="U524" i="1"/>
  <c r="T524" i="1"/>
  <c r="AB524" i="1"/>
  <c r="AH524" i="1"/>
  <c r="AI524" i="1"/>
  <c r="AQ540" i="1"/>
  <c r="AM540" i="1"/>
  <c r="AG540" i="1"/>
  <c r="AC540" i="1"/>
  <c r="X540" i="1"/>
  <c r="S540" i="1"/>
  <c r="O540" i="1"/>
  <c r="K540" i="1"/>
  <c r="G540" i="1"/>
  <c r="C540" i="1"/>
  <c r="AP540" i="1"/>
  <c r="AL540" i="1"/>
  <c r="AF540" i="1"/>
  <c r="AA540" i="1"/>
  <c r="W540" i="1"/>
  <c r="R540" i="1"/>
  <c r="N540" i="1"/>
  <c r="J540" i="1"/>
  <c r="F540" i="1"/>
  <c r="B540" i="1"/>
  <c r="AO540" i="1"/>
  <c r="AK540" i="1"/>
  <c r="AE540" i="1"/>
  <c r="Z540" i="1"/>
  <c r="V540" i="1"/>
  <c r="Q540" i="1"/>
  <c r="M540" i="1"/>
  <c r="I540" i="1"/>
  <c r="E540" i="1"/>
  <c r="Y540" i="1"/>
  <c r="H540" i="1"/>
  <c r="AN540" i="1"/>
  <c r="U540" i="1"/>
  <c r="D540" i="1"/>
  <c r="AJ540" i="1"/>
  <c r="P540" i="1"/>
  <c r="L540" i="1"/>
  <c r="AD540" i="1"/>
  <c r="T540" i="1"/>
  <c r="AH540" i="1"/>
  <c r="AI540" i="1"/>
  <c r="AB540" i="1"/>
  <c r="AP556" i="1"/>
  <c r="AL556" i="1"/>
  <c r="AF556" i="1"/>
  <c r="AA556" i="1"/>
  <c r="W556" i="1"/>
  <c r="R556" i="1"/>
  <c r="N556" i="1"/>
  <c r="J556" i="1"/>
  <c r="F556" i="1"/>
  <c r="B556" i="1"/>
  <c r="AM556" i="1"/>
  <c r="AE556" i="1"/>
  <c r="Y556" i="1"/>
  <c r="S556" i="1"/>
  <c r="M556" i="1"/>
  <c r="H556" i="1"/>
  <c r="C556" i="1"/>
  <c r="AQ556" i="1"/>
  <c r="AK556" i="1"/>
  <c r="AD556" i="1"/>
  <c r="X556" i="1"/>
  <c r="Q556" i="1"/>
  <c r="L556" i="1"/>
  <c r="G556" i="1"/>
  <c r="AO556" i="1"/>
  <c r="AJ556" i="1"/>
  <c r="AC556" i="1"/>
  <c r="V556" i="1"/>
  <c r="P556" i="1"/>
  <c r="K556" i="1"/>
  <c r="E556" i="1"/>
  <c r="AG556" i="1"/>
  <c r="I556" i="1"/>
  <c r="Z556" i="1"/>
  <c r="D556" i="1"/>
  <c r="U556" i="1"/>
  <c r="AN556" i="1"/>
  <c r="O556" i="1"/>
  <c r="T556" i="1"/>
  <c r="AH556" i="1"/>
  <c r="AB556" i="1"/>
  <c r="AI556" i="1"/>
  <c r="AN572" i="1"/>
  <c r="AJ572" i="1"/>
  <c r="AD572" i="1"/>
  <c r="Y572" i="1"/>
  <c r="U572" i="1"/>
  <c r="P572" i="1"/>
  <c r="L572" i="1"/>
  <c r="H572" i="1"/>
  <c r="D572" i="1"/>
  <c r="AQ572" i="1"/>
  <c r="AM572" i="1"/>
  <c r="AG572" i="1"/>
  <c r="AC572" i="1"/>
  <c r="X572" i="1"/>
  <c r="S572" i="1"/>
  <c r="O572" i="1"/>
  <c r="K572" i="1"/>
  <c r="G572" i="1"/>
  <c r="C572" i="1"/>
  <c r="AO572" i="1"/>
  <c r="AE572" i="1"/>
  <c r="V572" i="1"/>
  <c r="M572" i="1"/>
  <c r="E572" i="1"/>
  <c r="AL572" i="1"/>
  <c r="AA572" i="1"/>
  <c r="R572" i="1"/>
  <c r="J572" i="1"/>
  <c r="B572" i="1"/>
  <c r="AP572" i="1"/>
  <c r="W572" i="1"/>
  <c r="F572" i="1"/>
  <c r="AK572" i="1"/>
  <c r="Q572" i="1"/>
  <c r="AF572" i="1"/>
  <c r="N572" i="1"/>
  <c r="I572" i="1"/>
  <c r="Z572" i="1"/>
  <c r="AH572" i="1"/>
  <c r="AB572" i="1"/>
  <c r="T572" i="1"/>
  <c r="AI572" i="1"/>
  <c r="AN588" i="1"/>
  <c r="AJ588" i="1"/>
  <c r="AD588" i="1"/>
  <c r="Y588" i="1"/>
  <c r="U588" i="1"/>
  <c r="P588" i="1"/>
  <c r="L588" i="1"/>
  <c r="H588" i="1"/>
  <c r="D588" i="1"/>
  <c r="AO588" i="1"/>
  <c r="AG588" i="1"/>
  <c r="AA588" i="1"/>
  <c r="V588" i="1"/>
  <c r="O588" i="1"/>
  <c r="J588" i="1"/>
  <c r="E588" i="1"/>
  <c r="AM588" i="1"/>
  <c r="AF588" i="1"/>
  <c r="Z588" i="1"/>
  <c r="S588" i="1"/>
  <c r="N588" i="1"/>
  <c r="I588" i="1"/>
  <c r="C588" i="1"/>
  <c r="AQ588" i="1"/>
  <c r="AE588" i="1"/>
  <c r="R588" i="1"/>
  <c r="G588" i="1"/>
  <c r="AP588" i="1"/>
  <c r="AC588" i="1"/>
  <c r="Q588" i="1"/>
  <c r="F588" i="1"/>
  <c r="AL588" i="1"/>
  <c r="X588" i="1"/>
  <c r="M588" i="1"/>
  <c r="B588" i="1"/>
  <c r="AK588" i="1"/>
  <c r="W588" i="1"/>
  <c r="K588" i="1"/>
  <c r="AH588" i="1"/>
  <c r="T588" i="1"/>
  <c r="AB588" i="1"/>
  <c r="AI588" i="1"/>
  <c r="AP29" i="1"/>
  <c r="AL29" i="1"/>
  <c r="AF29" i="1"/>
  <c r="Z29" i="1"/>
  <c r="V29" i="1"/>
  <c r="Q29" i="1"/>
  <c r="M29" i="1"/>
  <c r="C29" i="1"/>
  <c r="AO29" i="1"/>
  <c r="AK29" i="1"/>
  <c r="AE29" i="1"/>
  <c r="Y29" i="1"/>
  <c r="U29" i="1"/>
  <c r="P29" i="1"/>
  <c r="B29" i="1"/>
  <c r="AN29" i="1"/>
  <c r="AJ29" i="1"/>
  <c r="AD29" i="1"/>
  <c r="X29" i="1"/>
  <c r="S29" i="1"/>
  <c r="O29" i="1"/>
  <c r="AQ29" i="1"/>
  <c r="AM29" i="1"/>
  <c r="AG29" i="1"/>
  <c r="AC29" i="1"/>
  <c r="W29" i="1"/>
  <c r="R29" i="1"/>
  <c r="N29" i="1"/>
  <c r="AH29" i="1"/>
  <c r="AA29" i="1"/>
  <c r="AI29" i="1"/>
  <c r="T29" i="1"/>
  <c r="AB29" i="1"/>
  <c r="AP45" i="1"/>
  <c r="AL45" i="1"/>
  <c r="AF45" i="1"/>
  <c r="AA45" i="1"/>
  <c r="W45" i="1"/>
  <c r="R45" i="1"/>
  <c r="N45" i="1"/>
  <c r="J45" i="1"/>
  <c r="F45" i="1"/>
  <c r="B45" i="1"/>
  <c r="AO45" i="1"/>
  <c r="AK45" i="1"/>
  <c r="AE45" i="1"/>
  <c r="Z45" i="1"/>
  <c r="V45" i="1"/>
  <c r="Q45" i="1"/>
  <c r="M45" i="1"/>
  <c r="I45" i="1"/>
  <c r="E45" i="1"/>
  <c r="AN45" i="1"/>
  <c r="AJ45" i="1"/>
  <c r="AD45" i="1"/>
  <c r="Y45" i="1"/>
  <c r="U45" i="1"/>
  <c r="P45" i="1"/>
  <c r="L45" i="1"/>
  <c r="H45" i="1"/>
  <c r="D45" i="1"/>
  <c r="AQ45" i="1"/>
  <c r="AM45" i="1"/>
  <c r="AG45" i="1"/>
  <c r="AC45" i="1"/>
  <c r="X45" i="1"/>
  <c r="S45" i="1"/>
  <c r="O45" i="1"/>
  <c r="K45" i="1"/>
  <c r="G45" i="1"/>
  <c r="C45" i="1"/>
  <c r="AH45" i="1"/>
  <c r="T45" i="1"/>
  <c r="AI45" i="1"/>
  <c r="AB45" i="1"/>
  <c r="AP61" i="1"/>
  <c r="AL61" i="1"/>
  <c r="AF61" i="1"/>
  <c r="Z61" i="1"/>
  <c r="V61" i="1"/>
  <c r="Q61" i="1"/>
  <c r="M61" i="1"/>
  <c r="I61" i="1"/>
  <c r="E61" i="1"/>
  <c r="AO61" i="1"/>
  <c r="AK61" i="1"/>
  <c r="AE61" i="1"/>
  <c r="Y61" i="1"/>
  <c r="U61" i="1"/>
  <c r="P61" i="1"/>
  <c r="L61" i="1"/>
  <c r="H61" i="1"/>
  <c r="D61" i="1"/>
  <c r="AN61" i="1"/>
  <c r="AJ61" i="1"/>
  <c r="AD61" i="1"/>
  <c r="X61" i="1"/>
  <c r="S61" i="1"/>
  <c r="O61" i="1"/>
  <c r="K61" i="1"/>
  <c r="G61" i="1"/>
  <c r="C61" i="1"/>
  <c r="AQ61" i="1"/>
  <c r="AM61" i="1"/>
  <c r="AG61" i="1"/>
  <c r="AC61" i="1"/>
  <c r="W61" i="1"/>
  <c r="R61" i="1"/>
  <c r="N61" i="1"/>
  <c r="J61" i="1"/>
  <c r="F61" i="1"/>
  <c r="B61" i="1"/>
  <c r="AA61" i="1"/>
  <c r="AB61" i="1"/>
  <c r="AH61" i="1"/>
  <c r="AI61" i="1"/>
  <c r="T61" i="1"/>
  <c r="AO77" i="1"/>
  <c r="AK77" i="1"/>
  <c r="AE77" i="1"/>
  <c r="Z77" i="1"/>
  <c r="V77" i="1"/>
  <c r="Q77" i="1"/>
  <c r="M77" i="1"/>
  <c r="I77" i="1"/>
  <c r="E77" i="1"/>
  <c r="AN77" i="1"/>
  <c r="AJ77" i="1"/>
  <c r="AD77" i="1"/>
  <c r="Y77" i="1"/>
  <c r="U77" i="1"/>
  <c r="P77" i="1"/>
  <c r="L77" i="1"/>
  <c r="H77" i="1"/>
  <c r="D77" i="1"/>
  <c r="AQ77" i="1"/>
  <c r="AM77" i="1"/>
  <c r="AG77" i="1"/>
  <c r="AC77" i="1"/>
  <c r="X77" i="1"/>
  <c r="S77" i="1"/>
  <c r="O77" i="1"/>
  <c r="K77" i="1"/>
  <c r="G77" i="1"/>
  <c r="C77" i="1"/>
  <c r="AP77" i="1"/>
  <c r="AL77" i="1"/>
  <c r="AF77" i="1"/>
  <c r="AA77" i="1"/>
  <c r="W77" i="1"/>
  <c r="R77" i="1"/>
  <c r="N77" i="1"/>
  <c r="J77" i="1"/>
  <c r="F77" i="1"/>
  <c r="B77" i="1"/>
  <c r="AB77" i="1"/>
  <c r="AI77" i="1"/>
  <c r="T77" i="1"/>
  <c r="AH77" i="1"/>
  <c r="AQ93" i="1"/>
  <c r="AM93" i="1"/>
  <c r="AG93" i="1"/>
  <c r="AC93" i="1"/>
  <c r="W93" i="1"/>
  <c r="R93" i="1"/>
  <c r="N93" i="1"/>
  <c r="J93" i="1"/>
  <c r="F93" i="1"/>
  <c r="B93" i="1"/>
  <c r="AP93" i="1"/>
  <c r="AL93" i="1"/>
  <c r="AF93" i="1"/>
  <c r="Z93" i="1"/>
  <c r="V93" i="1"/>
  <c r="Q93" i="1"/>
  <c r="M93" i="1"/>
  <c r="I93" i="1"/>
  <c r="E93" i="1"/>
  <c r="AO93" i="1"/>
  <c r="AK93" i="1"/>
  <c r="AE93" i="1"/>
  <c r="Y93" i="1"/>
  <c r="U93" i="1"/>
  <c r="P93" i="1"/>
  <c r="L93" i="1"/>
  <c r="H93" i="1"/>
  <c r="D93" i="1"/>
  <c r="AN93" i="1"/>
  <c r="AJ93" i="1"/>
  <c r="AD93" i="1"/>
  <c r="X93" i="1"/>
  <c r="S93" i="1"/>
  <c r="O93" i="1"/>
  <c r="K93" i="1"/>
  <c r="G93" i="1"/>
  <c r="C93" i="1"/>
  <c r="T93" i="1"/>
  <c r="AA93" i="1"/>
  <c r="AB93" i="1"/>
  <c r="AI93" i="1"/>
  <c r="AH93" i="1"/>
  <c r="AP109" i="1"/>
  <c r="AL109" i="1"/>
  <c r="AF109" i="1"/>
  <c r="AA109" i="1"/>
  <c r="W109" i="1"/>
  <c r="R109" i="1"/>
  <c r="N109" i="1"/>
  <c r="J109" i="1"/>
  <c r="F109" i="1"/>
  <c r="B109" i="1"/>
  <c r="AO109" i="1"/>
  <c r="AK109" i="1"/>
  <c r="AE109" i="1"/>
  <c r="Z109" i="1"/>
  <c r="V109" i="1"/>
  <c r="Q109" i="1"/>
  <c r="M109" i="1"/>
  <c r="I109" i="1"/>
  <c r="E109" i="1"/>
  <c r="AN109" i="1"/>
  <c r="AJ109" i="1"/>
  <c r="AD109" i="1"/>
  <c r="Y109" i="1"/>
  <c r="U109" i="1"/>
  <c r="P109" i="1"/>
  <c r="L109" i="1"/>
  <c r="H109" i="1"/>
  <c r="D109" i="1"/>
  <c r="AQ109" i="1"/>
  <c r="AM109" i="1"/>
  <c r="AG109" i="1"/>
  <c r="AC109" i="1"/>
  <c r="X109" i="1"/>
  <c r="S109" i="1"/>
  <c r="O109" i="1"/>
  <c r="K109" i="1"/>
  <c r="G109" i="1"/>
  <c r="C109" i="1"/>
  <c r="T109" i="1"/>
  <c r="AH109" i="1"/>
  <c r="AB109" i="1"/>
  <c r="AI109" i="1"/>
  <c r="AP125" i="1"/>
  <c r="AL125" i="1"/>
  <c r="AF125" i="1"/>
  <c r="AA125" i="1"/>
  <c r="W125" i="1"/>
  <c r="R125" i="1"/>
  <c r="N125" i="1"/>
  <c r="J125" i="1"/>
  <c r="F125" i="1"/>
  <c r="B125" i="1"/>
  <c r="AO125" i="1"/>
  <c r="AK125" i="1"/>
  <c r="AE125" i="1"/>
  <c r="Z125" i="1"/>
  <c r="V125" i="1"/>
  <c r="Q125" i="1"/>
  <c r="M125" i="1"/>
  <c r="I125" i="1"/>
  <c r="E125" i="1"/>
  <c r="AN125" i="1"/>
  <c r="AJ125" i="1"/>
  <c r="AD125" i="1"/>
  <c r="Y125" i="1"/>
  <c r="U125" i="1"/>
  <c r="P125" i="1"/>
  <c r="L125" i="1"/>
  <c r="H125" i="1"/>
  <c r="D125" i="1"/>
  <c r="AQ125" i="1"/>
  <c r="AM125" i="1"/>
  <c r="AG125" i="1"/>
  <c r="AC125" i="1"/>
  <c r="X125" i="1"/>
  <c r="S125" i="1"/>
  <c r="O125" i="1"/>
  <c r="K125" i="1"/>
  <c r="G125" i="1"/>
  <c r="C125" i="1"/>
  <c r="T125" i="1"/>
  <c r="AH125" i="1"/>
  <c r="AB125" i="1"/>
  <c r="AI125" i="1"/>
  <c r="AP141" i="1"/>
  <c r="AL141" i="1"/>
  <c r="AF141" i="1"/>
  <c r="AA141" i="1"/>
  <c r="W141" i="1"/>
  <c r="R141" i="1"/>
  <c r="N141" i="1"/>
  <c r="J141" i="1"/>
  <c r="F141" i="1"/>
  <c r="B141" i="1"/>
  <c r="AO141" i="1"/>
  <c r="AK141" i="1"/>
  <c r="AE141" i="1"/>
  <c r="Z141" i="1"/>
  <c r="V141" i="1"/>
  <c r="Q141" i="1"/>
  <c r="M141" i="1"/>
  <c r="I141" i="1"/>
  <c r="E141" i="1"/>
  <c r="AN141" i="1"/>
  <c r="AJ141" i="1"/>
  <c r="AD141" i="1"/>
  <c r="Y141" i="1"/>
  <c r="U141" i="1"/>
  <c r="P141" i="1"/>
  <c r="L141" i="1"/>
  <c r="H141" i="1"/>
  <c r="D141" i="1"/>
  <c r="AQ141" i="1"/>
  <c r="AM141" i="1"/>
  <c r="AG141" i="1"/>
  <c r="AC141" i="1"/>
  <c r="X141" i="1"/>
  <c r="S141" i="1"/>
  <c r="O141" i="1"/>
  <c r="K141" i="1"/>
  <c r="G141" i="1"/>
  <c r="C141" i="1"/>
  <c r="T141" i="1"/>
  <c r="AH141" i="1"/>
  <c r="AB141" i="1"/>
  <c r="AI141" i="1"/>
  <c r="AP157" i="1"/>
  <c r="AL157" i="1"/>
  <c r="AF157" i="1"/>
  <c r="AA157" i="1"/>
  <c r="W157" i="1"/>
  <c r="R157" i="1"/>
  <c r="N157" i="1"/>
  <c r="J157" i="1"/>
  <c r="F157" i="1"/>
  <c r="B157" i="1"/>
  <c r="AO157" i="1"/>
  <c r="AK157" i="1"/>
  <c r="AE157" i="1"/>
  <c r="Z157" i="1"/>
  <c r="V157" i="1"/>
  <c r="Q157" i="1"/>
  <c r="M157" i="1"/>
  <c r="I157" i="1"/>
  <c r="E157" i="1"/>
  <c r="AN157" i="1"/>
  <c r="AJ157" i="1"/>
  <c r="AD157" i="1"/>
  <c r="Y157" i="1"/>
  <c r="U157" i="1"/>
  <c r="P157" i="1"/>
  <c r="L157" i="1"/>
  <c r="H157" i="1"/>
  <c r="D157" i="1"/>
  <c r="AQ157" i="1"/>
  <c r="AM157" i="1"/>
  <c r="AG157" i="1"/>
  <c r="AC157" i="1"/>
  <c r="X157" i="1"/>
  <c r="S157" i="1"/>
  <c r="O157" i="1"/>
  <c r="K157" i="1"/>
  <c r="G157" i="1"/>
  <c r="C157" i="1"/>
  <c r="T157" i="1"/>
  <c r="AH157" i="1"/>
  <c r="AB157" i="1"/>
  <c r="AI157" i="1"/>
  <c r="AN173" i="1"/>
  <c r="AJ173" i="1"/>
  <c r="AD173" i="1"/>
  <c r="Y173" i="1"/>
  <c r="U173" i="1"/>
  <c r="P173" i="1"/>
  <c r="L173" i="1"/>
  <c r="H173" i="1"/>
  <c r="D173" i="1"/>
  <c r="AQ173" i="1"/>
  <c r="AM173" i="1"/>
  <c r="AG173" i="1"/>
  <c r="AC173" i="1"/>
  <c r="X173" i="1"/>
  <c r="S173" i="1"/>
  <c r="O173" i="1"/>
  <c r="K173" i="1"/>
  <c r="G173" i="1"/>
  <c r="C173" i="1"/>
  <c r="AP173" i="1"/>
  <c r="AL173" i="1"/>
  <c r="AF173" i="1"/>
  <c r="AA173" i="1"/>
  <c r="W173" i="1"/>
  <c r="R173" i="1"/>
  <c r="N173" i="1"/>
  <c r="J173" i="1"/>
  <c r="F173" i="1"/>
  <c r="B173" i="1"/>
  <c r="AO173" i="1"/>
  <c r="AK173" i="1"/>
  <c r="AE173" i="1"/>
  <c r="Z173" i="1"/>
  <c r="V173" i="1"/>
  <c r="Q173" i="1"/>
  <c r="M173" i="1"/>
  <c r="I173" i="1"/>
  <c r="E173" i="1"/>
  <c r="T173" i="1"/>
  <c r="AH173" i="1"/>
  <c r="AI173" i="1"/>
  <c r="AB173" i="1"/>
  <c r="AN189" i="1"/>
  <c r="AJ189" i="1"/>
  <c r="AD189" i="1"/>
  <c r="Y189" i="1"/>
  <c r="U189" i="1"/>
  <c r="P189" i="1"/>
  <c r="L189" i="1"/>
  <c r="H189" i="1"/>
  <c r="D189" i="1"/>
  <c r="AQ189" i="1"/>
  <c r="AM189" i="1"/>
  <c r="AG189" i="1"/>
  <c r="AC189" i="1"/>
  <c r="X189" i="1"/>
  <c r="S189" i="1"/>
  <c r="O189" i="1"/>
  <c r="K189" i="1"/>
  <c r="G189" i="1"/>
  <c r="C189" i="1"/>
  <c r="AP189" i="1"/>
  <c r="AL189" i="1"/>
  <c r="AF189" i="1"/>
  <c r="AA189" i="1"/>
  <c r="W189" i="1"/>
  <c r="R189" i="1"/>
  <c r="N189" i="1"/>
  <c r="J189" i="1"/>
  <c r="F189" i="1"/>
  <c r="B189" i="1"/>
  <c r="AO189" i="1"/>
  <c r="AK189" i="1"/>
  <c r="AE189" i="1"/>
  <c r="Z189" i="1"/>
  <c r="V189" i="1"/>
  <c r="Q189" i="1"/>
  <c r="M189" i="1"/>
  <c r="I189" i="1"/>
  <c r="E189" i="1"/>
  <c r="T189" i="1"/>
  <c r="AH189" i="1"/>
  <c r="AB189" i="1"/>
  <c r="AI189" i="1"/>
  <c r="AN205" i="1"/>
  <c r="AJ205" i="1"/>
  <c r="AD205" i="1"/>
  <c r="Y205" i="1"/>
  <c r="U205" i="1"/>
  <c r="P205" i="1"/>
  <c r="L205" i="1"/>
  <c r="H205" i="1"/>
  <c r="D205" i="1"/>
  <c r="AQ205" i="1"/>
  <c r="AM205" i="1"/>
  <c r="AG205" i="1"/>
  <c r="AC205" i="1"/>
  <c r="X205" i="1"/>
  <c r="S205" i="1"/>
  <c r="O205" i="1"/>
  <c r="K205" i="1"/>
  <c r="G205" i="1"/>
  <c r="C205" i="1"/>
  <c r="AP205" i="1"/>
  <c r="AL205" i="1"/>
  <c r="AF205" i="1"/>
  <c r="AA205" i="1"/>
  <c r="W205" i="1"/>
  <c r="R205" i="1"/>
  <c r="N205" i="1"/>
  <c r="J205" i="1"/>
  <c r="F205" i="1"/>
  <c r="B205" i="1"/>
  <c r="AO205" i="1"/>
  <c r="AK205" i="1"/>
  <c r="AE205" i="1"/>
  <c r="Z205" i="1"/>
  <c r="V205" i="1"/>
  <c r="Q205" i="1"/>
  <c r="M205" i="1"/>
  <c r="I205" i="1"/>
  <c r="E205" i="1"/>
  <c r="T205" i="1"/>
  <c r="AH205" i="1"/>
  <c r="AB205" i="1"/>
  <c r="AI205" i="1"/>
  <c r="AN221" i="1"/>
  <c r="AJ221" i="1"/>
  <c r="AD221" i="1"/>
  <c r="Y221" i="1"/>
  <c r="U221" i="1"/>
  <c r="P221" i="1"/>
  <c r="L221" i="1"/>
  <c r="H221" i="1"/>
  <c r="D221" i="1"/>
  <c r="AQ221" i="1"/>
  <c r="AM221" i="1"/>
  <c r="AG221" i="1"/>
  <c r="AC221" i="1"/>
  <c r="X221" i="1"/>
  <c r="S221" i="1"/>
  <c r="O221" i="1"/>
  <c r="K221" i="1"/>
  <c r="G221" i="1"/>
  <c r="C221" i="1"/>
  <c r="AP221" i="1"/>
  <c r="AL221" i="1"/>
  <c r="AF221" i="1"/>
  <c r="AA221" i="1"/>
  <c r="W221" i="1"/>
  <c r="R221" i="1"/>
  <c r="N221" i="1"/>
  <c r="J221" i="1"/>
  <c r="F221" i="1"/>
  <c r="B221" i="1"/>
  <c r="AO221" i="1"/>
  <c r="AK221" i="1"/>
  <c r="AE221" i="1"/>
  <c r="Z221" i="1"/>
  <c r="V221" i="1"/>
  <c r="Q221" i="1"/>
  <c r="M221" i="1"/>
  <c r="I221" i="1"/>
  <c r="E221" i="1"/>
  <c r="T221" i="1"/>
  <c r="AH221" i="1"/>
  <c r="AI221" i="1"/>
  <c r="AB221" i="1"/>
  <c r="AN237" i="1"/>
  <c r="AJ237" i="1"/>
  <c r="AD237" i="1"/>
  <c r="Y237" i="1"/>
  <c r="U237" i="1"/>
  <c r="P237" i="1"/>
  <c r="L237" i="1"/>
  <c r="H237" i="1"/>
  <c r="D237" i="1"/>
  <c r="AQ237" i="1"/>
  <c r="AM237" i="1"/>
  <c r="AG237" i="1"/>
  <c r="AC237" i="1"/>
  <c r="X237" i="1"/>
  <c r="S237" i="1"/>
  <c r="O237" i="1"/>
  <c r="K237" i="1"/>
  <c r="G237" i="1"/>
  <c r="C237" i="1"/>
  <c r="AP237" i="1"/>
  <c r="AL237" i="1"/>
  <c r="AF237" i="1"/>
  <c r="AA237" i="1"/>
  <c r="W237" i="1"/>
  <c r="R237" i="1"/>
  <c r="N237" i="1"/>
  <c r="J237" i="1"/>
  <c r="F237" i="1"/>
  <c r="B237" i="1"/>
  <c r="AO237" i="1"/>
  <c r="AK237" i="1"/>
  <c r="AE237" i="1"/>
  <c r="Z237" i="1"/>
  <c r="V237" i="1"/>
  <c r="Q237" i="1"/>
  <c r="M237" i="1"/>
  <c r="I237" i="1"/>
  <c r="E237" i="1"/>
  <c r="T237" i="1"/>
  <c r="AH237" i="1"/>
  <c r="AB237" i="1"/>
  <c r="AI237" i="1"/>
  <c r="AQ253" i="1"/>
  <c r="AM253" i="1"/>
  <c r="AG253" i="1"/>
  <c r="AC253" i="1"/>
  <c r="X253" i="1"/>
  <c r="S253" i="1"/>
  <c r="O253" i="1"/>
  <c r="K253" i="1"/>
  <c r="G253" i="1"/>
  <c r="C253" i="1"/>
  <c r="AP253" i="1"/>
  <c r="AL253" i="1"/>
  <c r="AF253" i="1"/>
  <c r="AA253" i="1"/>
  <c r="W253" i="1"/>
  <c r="R253" i="1"/>
  <c r="N253" i="1"/>
  <c r="J253" i="1"/>
  <c r="F253" i="1"/>
  <c r="B253" i="1"/>
  <c r="AO253" i="1"/>
  <c r="AK253" i="1"/>
  <c r="AE253" i="1"/>
  <c r="Z253" i="1"/>
  <c r="V253" i="1"/>
  <c r="Q253" i="1"/>
  <c r="M253" i="1"/>
  <c r="I253" i="1"/>
  <c r="E253" i="1"/>
  <c r="AN253" i="1"/>
  <c r="AJ253" i="1"/>
  <c r="AD253" i="1"/>
  <c r="Y253" i="1"/>
  <c r="U253" i="1"/>
  <c r="P253" i="1"/>
  <c r="L253" i="1"/>
  <c r="H253" i="1"/>
  <c r="D253" i="1"/>
  <c r="AH253" i="1"/>
  <c r="AI253" i="1"/>
  <c r="AB253" i="1"/>
  <c r="T253" i="1"/>
  <c r="AQ269" i="1"/>
  <c r="AM269" i="1"/>
  <c r="AG269" i="1"/>
  <c r="AC269" i="1"/>
  <c r="X269" i="1"/>
  <c r="S269" i="1"/>
  <c r="O269" i="1"/>
  <c r="K269" i="1"/>
  <c r="G269" i="1"/>
  <c r="C269" i="1"/>
  <c r="AP269" i="1"/>
  <c r="AL269" i="1"/>
  <c r="AF269" i="1"/>
  <c r="AA269" i="1"/>
  <c r="W269" i="1"/>
  <c r="R269" i="1"/>
  <c r="N269" i="1"/>
  <c r="J269" i="1"/>
  <c r="F269" i="1"/>
  <c r="B269" i="1"/>
  <c r="AO269" i="1"/>
  <c r="AK269" i="1"/>
  <c r="AE269" i="1"/>
  <c r="Z269" i="1"/>
  <c r="V269" i="1"/>
  <c r="Q269" i="1"/>
  <c r="M269" i="1"/>
  <c r="I269" i="1"/>
  <c r="E269" i="1"/>
  <c r="AN269" i="1"/>
  <c r="AJ269" i="1"/>
  <c r="AD269" i="1"/>
  <c r="Y269" i="1"/>
  <c r="U269" i="1"/>
  <c r="P269" i="1"/>
  <c r="L269" i="1"/>
  <c r="H269" i="1"/>
  <c r="D269" i="1"/>
  <c r="T269" i="1"/>
  <c r="AH269" i="1"/>
  <c r="AB269" i="1"/>
  <c r="AI269" i="1"/>
  <c r="AQ285" i="1"/>
  <c r="AM285" i="1"/>
  <c r="AG285" i="1"/>
  <c r="AC285" i="1"/>
  <c r="X285" i="1"/>
  <c r="S285" i="1"/>
  <c r="O285" i="1"/>
  <c r="K285" i="1"/>
  <c r="G285" i="1"/>
  <c r="C285" i="1"/>
  <c r="AP285" i="1"/>
  <c r="AL285" i="1"/>
  <c r="AF285" i="1"/>
  <c r="AA285" i="1"/>
  <c r="W285" i="1"/>
  <c r="R285" i="1"/>
  <c r="N285" i="1"/>
  <c r="J285" i="1"/>
  <c r="F285" i="1"/>
  <c r="B285" i="1"/>
  <c r="AO285" i="1"/>
  <c r="AK285" i="1"/>
  <c r="AE285" i="1"/>
  <c r="Z285" i="1"/>
  <c r="V285" i="1"/>
  <c r="Q285" i="1"/>
  <c r="M285" i="1"/>
  <c r="I285" i="1"/>
  <c r="E285" i="1"/>
  <c r="AN285" i="1"/>
  <c r="AJ285" i="1"/>
  <c r="AD285" i="1"/>
  <c r="Y285" i="1"/>
  <c r="U285" i="1"/>
  <c r="P285" i="1"/>
  <c r="L285" i="1"/>
  <c r="H285" i="1"/>
  <c r="D285" i="1"/>
  <c r="T285" i="1"/>
  <c r="AH285" i="1"/>
  <c r="AI285" i="1"/>
  <c r="AB285" i="1"/>
  <c r="AQ301" i="1"/>
  <c r="AM301" i="1"/>
  <c r="AG301" i="1"/>
  <c r="AC301" i="1"/>
  <c r="X301" i="1"/>
  <c r="S301" i="1"/>
  <c r="O301" i="1"/>
  <c r="K301" i="1"/>
  <c r="G301" i="1"/>
  <c r="C301" i="1"/>
  <c r="AP301" i="1"/>
  <c r="AL301" i="1"/>
  <c r="AF301" i="1"/>
  <c r="AA301" i="1"/>
  <c r="W301" i="1"/>
  <c r="R301" i="1"/>
  <c r="N301" i="1"/>
  <c r="J301" i="1"/>
  <c r="F301" i="1"/>
  <c r="B301" i="1"/>
  <c r="AO301" i="1"/>
  <c r="AK301" i="1"/>
  <c r="AE301" i="1"/>
  <c r="Z301" i="1"/>
  <c r="V301" i="1"/>
  <c r="Q301" i="1"/>
  <c r="M301" i="1"/>
  <c r="I301" i="1"/>
  <c r="E301" i="1"/>
  <c r="AN301" i="1"/>
  <c r="AJ301" i="1"/>
  <c r="AD301" i="1"/>
  <c r="Y301" i="1"/>
  <c r="U301" i="1"/>
  <c r="P301" i="1"/>
  <c r="L301" i="1"/>
  <c r="H301" i="1"/>
  <c r="D301" i="1"/>
  <c r="AH301" i="1"/>
  <c r="T301" i="1"/>
  <c r="AB301" i="1"/>
  <c r="AI301" i="1"/>
  <c r="AN317" i="1"/>
  <c r="AJ317" i="1"/>
  <c r="AD317" i="1"/>
  <c r="Y317" i="1"/>
  <c r="U317" i="1"/>
  <c r="P317" i="1"/>
  <c r="L317" i="1"/>
  <c r="H317" i="1"/>
  <c r="D317" i="1"/>
  <c r="AQ317" i="1"/>
  <c r="AM317" i="1"/>
  <c r="AG317" i="1"/>
  <c r="AC317" i="1"/>
  <c r="X317" i="1"/>
  <c r="S317" i="1"/>
  <c r="O317" i="1"/>
  <c r="K317" i="1"/>
  <c r="G317" i="1"/>
  <c r="C317" i="1"/>
  <c r="AP317" i="1"/>
  <c r="AL317" i="1"/>
  <c r="AF317" i="1"/>
  <c r="AA317" i="1"/>
  <c r="W317" i="1"/>
  <c r="R317" i="1"/>
  <c r="N317" i="1"/>
  <c r="J317" i="1"/>
  <c r="F317" i="1"/>
  <c r="B317" i="1"/>
  <c r="AO317" i="1"/>
  <c r="AK317" i="1"/>
  <c r="AE317" i="1"/>
  <c r="Z317" i="1"/>
  <c r="V317" i="1"/>
  <c r="Q317" i="1"/>
  <c r="M317" i="1"/>
  <c r="I317" i="1"/>
  <c r="E317" i="1"/>
  <c r="AH317" i="1"/>
  <c r="AB317" i="1"/>
  <c r="T317" i="1"/>
  <c r="AI317" i="1"/>
  <c r="AN333" i="1"/>
  <c r="AJ333" i="1"/>
  <c r="AD333" i="1"/>
  <c r="Y333" i="1"/>
  <c r="U333" i="1"/>
  <c r="P333" i="1"/>
  <c r="L333" i="1"/>
  <c r="H333" i="1"/>
  <c r="D333" i="1"/>
  <c r="AQ333" i="1"/>
  <c r="AM333" i="1"/>
  <c r="AG333" i="1"/>
  <c r="AC333" i="1"/>
  <c r="X333" i="1"/>
  <c r="S333" i="1"/>
  <c r="O333" i="1"/>
  <c r="K333" i="1"/>
  <c r="G333" i="1"/>
  <c r="C333" i="1"/>
  <c r="AP333" i="1"/>
  <c r="AL333" i="1"/>
  <c r="AF333" i="1"/>
  <c r="AA333" i="1"/>
  <c r="W333" i="1"/>
  <c r="R333" i="1"/>
  <c r="N333" i="1"/>
  <c r="J333" i="1"/>
  <c r="F333" i="1"/>
  <c r="B333" i="1"/>
  <c r="AO333" i="1"/>
  <c r="AK333" i="1"/>
  <c r="AE333" i="1"/>
  <c r="Z333" i="1"/>
  <c r="V333" i="1"/>
  <c r="Q333" i="1"/>
  <c r="M333" i="1"/>
  <c r="I333" i="1"/>
  <c r="E333" i="1"/>
  <c r="AH333" i="1"/>
  <c r="AB333" i="1"/>
  <c r="AI333" i="1"/>
  <c r="T333" i="1"/>
  <c r="AN349" i="1"/>
  <c r="AJ349" i="1"/>
  <c r="AD349" i="1"/>
  <c r="Y349" i="1"/>
  <c r="U349" i="1"/>
  <c r="P349" i="1"/>
  <c r="L349" i="1"/>
  <c r="H349" i="1"/>
  <c r="D349" i="1"/>
  <c r="AQ349" i="1"/>
  <c r="AM349" i="1"/>
  <c r="AG349" i="1"/>
  <c r="AC349" i="1"/>
  <c r="X349" i="1"/>
  <c r="S349" i="1"/>
  <c r="O349" i="1"/>
  <c r="K349" i="1"/>
  <c r="G349" i="1"/>
  <c r="C349" i="1"/>
  <c r="AP349" i="1"/>
  <c r="AL349" i="1"/>
  <c r="AF349" i="1"/>
  <c r="AA349" i="1"/>
  <c r="W349" i="1"/>
  <c r="R349" i="1"/>
  <c r="N349" i="1"/>
  <c r="J349" i="1"/>
  <c r="F349" i="1"/>
  <c r="B349" i="1"/>
  <c r="AO349" i="1"/>
  <c r="AK349" i="1"/>
  <c r="AE349" i="1"/>
  <c r="Z349" i="1"/>
  <c r="V349" i="1"/>
  <c r="Q349" i="1"/>
  <c r="M349" i="1"/>
  <c r="I349" i="1"/>
  <c r="E349" i="1"/>
  <c r="AH349" i="1"/>
  <c r="T349" i="1"/>
  <c r="AB349" i="1"/>
  <c r="AI349" i="1"/>
  <c r="AN365" i="1"/>
  <c r="AJ365" i="1"/>
  <c r="AD365" i="1"/>
  <c r="Y365" i="1"/>
  <c r="U365" i="1"/>
  <c r="P365" i="1"/>
  <c r="L365" i="1"/>
  <c r="H365" i="1"/>
  <c r="D365" i="1"/>
  <c r="AQ365" i="1"/>
  <c r="AM365" i="1"/>
  <c r="AG365" i="1"/>
  <c r="AC365" i="1"/>
  <c r="X365" i="1"/>
  <c r="S365" i="1"/>
  <c r="O365" i="1"/>
  <c r="K365" i="1"/>
  <c r="G365" i="1"/>
  <c r="C365" i="1"/>
  <c r="AP365" i="1"/>
  <c r="AL365" i="1"/>
  <c r="AF365" i="1"/>
  <c r="AA365" i="1"/>
  <c r="W365" i="1"/>
  <c r="R365" i="1"/>
  <c r="N365" i="1"/>
  <c r="J365" i="1"/>
  <c r="F365" i="1"/>
  <c r="B365" i="1"/>
  <c r="AO365" i="1"/>
  <c r="AK365" i="1"/>
  <c r="AE365" i="1"/>
  <c r="Z365" i="1"/>
  <c r="V365" i="1"/>
  <c r="Q365" i="1"/>
  <c r="M365" i="1"/>
  <c r="I365" i="1"/>
  <c r="E365" i="1"/>
  <c r="AH365" i="1"/>
  <c r="T365" i="1"/>
  <c r="AB365" i="1"/>
  <c r="AI365" i="1"/>
  <c r="AN381" i="1"/>
  <c r="AJ381" i="1"/>
  <c r="AD381" i="1"/>
  <c r="Y381" i="1"/>
  <c r="U381" i="1"/>
  <c r="P381" i="1"/>
  <c r="L381" i="1"/>
  <c r="H381" i="1"/>
  <c r="D381" i="1"/>
  <c r="AQ381" i="1"/>
  <c r="AM381" i="1"/>
  <c r="AG381" i="1"/>
  <c r="AC381" i="1"/>
  <c r="X381" i="1"/>
  <c r="S381" i="1"/>
  <c r="O381" i="1"/>
  <c r="K381" i="1"/>
  <c r="G381" i="1"/>
  <c r="C381" i="1"/>
  <c r="AP381" i="1"/>
  <c r="AL381" i="1"/>
  <c r="AF381" i="1"/>
  <c r="AA381" i="1"/>
  <c r="W381" i="1"/>
  <c r="R381" i="1"/>
  <c r="N381" i="1"/>
  <c r="J381" i="1"/>
  <c r="F381" i="1"/>
  <c r="B381" i="1"/>
  <c r="AO381" i="1"/>
  <c r="AK381" i="1"/>
  <c r="AE381" i="1"/>
  <c r="Z381" i="1"/>
  <c r="V381" i="1"/>
  <c r="Q381" i="1"/>
  <c r="M381" i="1"/>
  <c r="I381" i="1"/>
  <c r="E381" i="1"/>
  <c r="AB381" i="1"/>
  <c r="T381" i="1"/>
  <c r="AH381" i="1"/>
  <c r="AI381" i="1"/>
  <c r="AP397" i="1"/>
  <c r="AL397" i="1"/>
  <c r="AF397" i="1"/>
  <c r="AA397" i="1"/>
  <c r="W397" i="1"/>
  <c r="R397" i="1"/>
  <c r="N397" i="1"/>
  <c r="J397" i="1"/>
  <c r="F397" i="1"/>
  <c r="B397" i="1"/>
  <c r="AO397" i="1"/>
  <c r="AK397" i="1"/>
  <c r="AE397" i="1"/>
  <c r="Z397" i="1"/>
  <c r="V397" i="1"/>
  <c r="Q397" i="1"/>
  <c r="M397" i="1"/>
  <c r="I397" i="1"/>
  <c r="E397" i="1"/>
  <c r="AN397" i="1"/>
  <c r="AJ397" i="1"/>
  <c r="AD397" i="1"/>
  <c r="Y397" i="1"/>
  <c r="U397" i="1"/>
  <c r="P397" i="1"/>
  <c r="L397" i="1"/>
  <c r="H397" i="1"/>
  <c r="D397" i="1"/>
  <c r="AQ397" i="1"/>
  <c r="AM397" i="1"/>
  <c r="AG397" i="1"/>
  <c r="AC397" i="1"/>
  <c r="X397" i="1"/>
  <c r="S397" i="1"/>
  <c r="O397" i="1"/>
  <c r="K397" i="1"/>
  <c r="G397" i="1"/>
  <c r="C397" i="1"/>
  <c r="AB397" i="1"/>
  <c r="AH397" i="1"/>
  <c r="AI397" i="1"/>
  <c r="T397" i="1"/>
  <c r="AP413" i="1"/>
  <c r="AL413" i="1"/>
  <c r="AF413" i="1"/>
  <c r="AA413" i="1"/>
  <c r="W413" i="1"/>
  <c r="R413" i="1"/>
  <c r="N413" i="1"/>
  <c r="J413" i="1"/>
  <c r="F413" i="1"/>
  <c r="B413" i="1"/>
  <c r="AO413" i="1"/>
  <c r="AK413" i="1"/>
  <c r="AE413" i="1"/>
  <c r="Z413" i="1"/>
  <c r="V413" i="1"/>
  <c r="Q413" i="1"/>
  <c r="M413" i="1"/>
  <c r="I413" i="1"/>
  <c r="E413" i="1"/>
  <c r="AN413" i="1"/>
  <c r="AJ413" i="1"/>
  <c r="AD413" i="1"/>
  <c r="Y413" i="1"/>
  <c r="U413" i="1"/>
  <c r="P413" i="1"/>
  <c r="L413" i="1"/>
  <c r="H413" i="1"/>
  <c r="D413" i="1"/>
  <c r="AQ413" i="1"/>
  <c r="AM413" i="1"/>
  <c r="AG413" i="1"/>
  <c r="AC413" i="1"/>
  <c r="X413" i="1"/>
  <c r="S413" i="1"/>
  <c r="O413" i="1"/>
  <c r="K413" i="1"/>
  <c r="G413" i="1"/>
  <c r="C413" i="1"/>
  <c r="AH413" i="1"/>
  <c r="T413" i="1"/>
  <c r="AI413" i="1"/>
  <c r="AB413" i="1"/>
  <c r="AQ429" i="1"/>
  <c r="AM429" i="1"/>
  <c r="AG429" i="1"/>
  <c r="AC429" i="1"/>
  <c r="X429" i="1"/>
  <c r="S429" i="1"/>
  <c r="O429" i="1"/>
  <c r="K429" i="1"/>
  <c r="G429" i="1"/>
  <c r="C429" i="1"/>
  <c r="AP429" i="1"/>
  <c r="AL429" i="1"/>
  <c r="AF429" i="1"/>
  <c r="AA429" i="1"/>
  <c r="W429" i="1"/>
  <c r="R429" i="1"/>
  <c r="N429" i="1"/>
  <c r="J429" i="1"/>
  <c r="F429" i="1"/>
  <c r="B429" i="1"/>
  <c r="AO429" i="1"/>
  <c r="AK429" i="1"/>
  <c r="AE429" i="1"/>
  <c r="Z429" i="1"/>
  <c r="V429" i="1"/>
  <c r="Q429" i="1"/>
  <c r="M429" i="1"/>
  <c r="I429" i="1"/>
  <c r="E429" i="1"/>
  <c r="AN429" i="1"/>
  <c r="AJ429" i="1"/>
  <c r="AD429" i="1"/>
  <c r="Y429" i="1"/>
  <c r="U429" i="1"/>
  <c r="P429" i="1"/>
  <c r="L429" i="1"/>
  <c r="H429" i="1"/>
  <c r="D429" i="1"/>
  <c r="AH429" i="1"/>
  <c r="AB429" i="1"/>
  <c r="AI429" i="1"/>
  <c r="T429" i="1"/>
  <c r="AQ445" i="1"/>
  <c r="AM445" i="1"/>
  <c r="AG445" i="1"/>
  <c r="AC445" i="1"/>
  <c r="X445" i="1"/>
  <c r="S445" i="1"/>
  <c r="O445" i="1"/>
  <c r="K445" i="1"/>
  <c r="G445" i="1"/>
  <c r="C445" i="1"/>
  <c r="AP445" i="1"/>
  <c r="AL445" i="1"/>
  <c r="AF445" i="1"/>
  <c r="AA445" i="1"/>
  <c r="W445" i="1"/>
  <c r="R445" i="1"/>
  <c r="N445" i="1"/>
  <c r="J445" i="1"/>
  <c r="F445" i="1"/>
  <c r="B445" i="1"/>
  <c r="AO445" i="1"/>
  <c r="AK445" i="1"/>
  <c r="AE445" i="1"/>
  <c r="Z445" i="1"/>
  <c r="V445" i="1"/>
  <c r="Q445" i="1"/>
  <c r="M445" i="1"/>
  <c r="I445" i="1"/>
  <c r="E445" i="1"/>
  <c r="AN445" i="1"/>
  <c r="AJ445" i="1"/>
  <c r="AD445" i="1"/>
  <c r="Y445" i="1"/>
  <c r="U445" i="1"/>
  <c r="P445" i="1"/>
  <c r="L445" i="1"/>
  <c r="H445" i="1"/>
  <c r="D445" i="1"/>
  <c r="AH445" i="1"/>
  <c r="AB445" i="1"/>
  <c r="T445" i="1"/>
  <c r="AI445" i="1"/>
  <c r="AO461" i="1"/>
  <c r="AK461" i="1"/>
  <c r="AE461" i="1"/>
  <c r="Z461" i="1"/>
  <c r="V461" i="1"/>
  <c r="Q461" i="1"/>
  <c r="M461" i="1"/>
  <c r="I461" i="1"/>
  <c r="E461" i="1"/>
  <c r="AN461" i="1"/>
  <c r="AJ461" i="1"/>
  <c r="AD461" i="1"/>
  <c r="Y461" i="1"/>
  <c r="U461" i="1"/>
  <c r="P461" i="1"/>
  <c r="L461" i="1"/>
  <c r="H461" i="1"/>
  <c r="D461" i="1"/>
  <c r="AQ461" i="1"/>
  <c r="AM461" i="1"/>
  <c r="AG461" i="1"/>
  <c r="AC461" i="1"/>
  <c r="X461" i="1"/>
  <c r="S461" i="1"/>
  <c r="O461" i="1"/>
  <c r="K461" i="1"/>
  <c r="G461" i="1"/>
  <c r="C461" i="1"/>
  <c r="AF461" i="1"/>
  <c r="N461" i="1"/>
  <c r="AA461" i="1"/>
  <c r="J461" i="1"/>
  <c r="AP461" i="1"/>
  <c r="W461" i="1"/>
  <c r="F461" i="1"/>
  <c r="AL461" i="1"/>
  <c r="R461" i="1"/>
  <c r="B461" i="1"/>
  <c r="AH461" i="1"/>
  <c r="T461" i="1"/>
  <c r="AB461" i="1"/>
  <c r="AI461" i="1"/>
  <c r="AO477" i="1"/>
  <c r="AK477" i="1"/>
  <c r="AE477" i="1"/>
  <c r="Z477" i="1"/>
  <c r="V477" i="1"/>
  <c r="Q477" i="1"/>
  <c r="M477" i="1"/>
  <c r="I477" i="1"/>
  <c r="E477" i="1"/>
  <c r="AN477" i="1"/>
  <c r="AJ477" i="1"/>
  <c r="AD477" i="1"/>
  <c r="Y477" i="1"/>
  <c r="U477" i="1"/>
  <c r="P477" i="1"/>
  <c r="L477" i="1"/>
  <c r="H477" i="1"/>
  <c r="D477" i="1"/>
  <c r="AQ477" i="1"/>
  <c r="AM477" i="1"/>
  <c r="AG477" i="1"/>
  <c r="AC477" i="1"/>
  <c r="X477" i="1"/>
  <c r="S477" i="1"/>
  <c r="O477" i="1"/>
  <c r="K477" i="1"/>
  <c r="G477" i="1"/>
  <c r="C477" i="1"/>
  <c r="AP477" i="1"/>
  <c r="AL477" i="1"/>
  <c r="AF477" i="1"/>
  <c r="AA477" i="1"/>
  <c r="W477" i="1"/>
  <c r="R477" i="1"/>
  <c r="N477" i="1"/>
  <c r="J477" i="1"/>
  <c r="F477" i="1"/>
  <c r="B477" i="1"/>
  <c r="T477" i="1"/>
  <c r="AH477" i="1"/>
  <c r="AB477" i="1"/>
  <c r="AI477" i="1"/>
  <c r="AP493" i="1"/>
  <c r="AL493" i="1"/>
  <c r="AF493" i="1"/>
  <c r="AA493" i="1"/>
  <c r="W493" i="1"/>
  <c r="R493" i="1"/>
  <c r="N493" i="1"/>
  <c r="J493" i="1"/>
  <c r="F493" i="1"/>
  <c r="B493" i="1"/>
  <c r="AO493" i="1"/>
  <c r="AK493" i="1"/>
  <c r="AE493" i="1"/>
  <c r="Z493" i="1"/>
  <c r="V493" i="1"/>
  <c r="Q493" i="1"/>
  <c r="M493" i="1"/>
  <c r="I493" i="1"/>
  <c r="E493" i="1"/>
  <c r="AN493" i="1"/>
  <c r="AJ493" i="1"/>
  <c r="AD493" i="1"/>
  <c r="Y493" i="1"/>
  <c r="U493" i="1"/>
  <c r="P493" i="1"/>
  <c r="L493" i="1"/>
  <c r="H493" i="1"/>
  <c r="D493" i="1"/>
  <c r="AG493" i="1"/>
  <c r="O493" i="1"/>
  <c r="AC493" i="1"/>
  <c r="K493" i="1"/>
  <c r="AQ493" i="1"/>
  <c r="X493" i="1"/>
  <c r="G493" i="1"/>
  <c r="AM493" i="1"/>
  <c r="S493" i="1"/>
  <c r="C493" i="1"/>
  <c r="AH493" i="1"/>
  <c r="T493" i="1"/>
  <c r="AI493" i="1"/>
  <c r="AB493" i="1"/>
  <c r="AN509" i="1"/>
  <c r="AJ509" i="1"/>
  <c r="AD509" i="1"/>
  <c r="Y509" i="1"/>
  <c r="U509" i="1"/>
  <c r="P509" i="1"/>
  <c r="L509" i="1"/>
  <c r="H509" i="1"/>
  <c r="D509" i="1"/>
  <c r="AQ509" i="1"/>
  <c r="AM509" i="1"/>
  <c r="AG509" i="1"/>
  <c r="AC509" i="1"/>
  <c r="X509" i="1"/>
  <c r="S509" i="1"/>
  <c r="O509" i="1"/>
  <c r="K509" i="1"/>
  <c r="G509" i="1"/>
  <c r="C509" i="1"/>
  <c r="AP509" i="1"/>
  <c r="AL509" i="1"/>
  <c r="AF509" i="1"/>
  <c r="AA509" i="1"/>
  <c r="W509" i="1"/>
  <c r="R509" i="1"/>
  <c r="N509" i="1"/>
  <c r="J509" i="1"/>
  <c r="F509" i="1"/>
  <c r="B509" i="1"/>
  <c r="AE509" i="1"/>
  <c r="M509" i="1"/>
  <c r="Z509" i="1"/>
  <c r="I509" i="1"/>
  <c r="AO509" i="1"/>
  <c r="V509" i="1"/>
  <c r="E509" i="1"/>
  <c r="AK509" i="1"/>
  <c r="Q509" i="1"/>
  <c r="T509" i="1"/>
  <c r="AB509" i="1"/>
  <c r="AH509" i="1"/>
  <c r="AI509" i="1"/>
  <c r="AO525" i="1"/>
  <c r="AK525" i="1"/>
  <c r="AE525" i="1"/>
  <c r="Z525" i="1"/>
  <c r="V525" i="1"/>
  <c r="Q525" i="1"/>
  <c r="M525" i="1"/>
  <c r="I525" i="1"/>
  <c r="E525" i="1"/>
  <c r="AN525" i="1"/>
  <c r="AJ525" i="1"/>
  <c r="AD525" i="1"/>
  <c r="Y525" i="1"/>
  <c r="U525" i="1"/>
  <c r="P525" i="1"/>
  <c r="L525" i="1"/>
  <c r="H525" i="1"/>
  <c r="D525" i="1"/>
  <c r="AM525" i="1"/>
  <c r="AC525" i="1"/>
  <c r="S525" i="1"/>
  <c r="K525" i="1"/>
  <c r="C525" i="1"/>
  <c r="AL525" i="1"/>
  <c r="AA525" i="1"/>
  <c r="R525" i="1"/>
  <c r="J525" i="1"/>
  <c r="B525" i="1"/>
  <c r="AQ525" i="1"/>
  <c r="AG525" i="1"/>
  <c r="X525" i="1"/>
  <c r="O525" i="1"/>
  <c r="G525" i="1"/>
  <c r="AP525" i="1"/>
  <c r="F525" i="1"/>
  <c r="AF525" i="1"/>
  <c r="W525" i="1"/>
  <c r="N525" i="1"/>
  <c r="T525" i="1"/>
  <c r="AH525" i="1"/>
  <c r="AB525" i="1"/>
  <c r="AI525" i="1"/>
  <c r="AO541" i="1"/>
  <c r="AK541" i="1"/>
  <c r="AE541" i="1"/>
  <c r="Z541" i="1"/>
  <c r="V541" i="1"/>
  <c r="Q541" i="1"/>
  <c r="M541" i="1"/>
  <c r="I541" i="1"/>
  <c r="E541" i="1"/>
  <c r="AN541" i="1"/>
  <c r="AJ541" i="1"/>
  <c r="AD541" i="1"/>
  <c r="Y541" i="1"/>
  <c r="U541" i="1"/>
  <c r="P541" i="1"/>
  <c r="L541" i="1"/>
  <c r="H541" i="1"/>
  <c r="D541" i="1"/>
  <c r="AQ541" i="1"/>
  <c r="AM541" i="1"/>
  <c r="AG541" i="1"/>
  <c r="AC541" i="1"/>
  <c r="X541" i="1"/>
  <c r="S541" i="1"/>
  <c r="O541" i="1"/>
  <c r="K541" i="1"/>
  <c r="G541" i="1"/>
  <c r="C541" i="1"/>
  <c r="AL541" i="1"/>
  <c r="R541" i="1"/>
  <c r="B541" i="1"/>
  <c r="AF541" i="1"/>
  <c r="N541" i="1"/>
  <c r="AA541" i="1"/>
  <c r="J541" i="1"/>
  <c r="AP541" i="1"/>
  <c r="W541" i="1"/>
  <c r="F541" i="1"/>
  <c r="AI541" i="1"/>
  <c r="AH541" i="1"/>
  <c r="T541" i="1"/>
  <c r="AB541" i="1"/>
  <c r="AN557" i="1"/>
  <c r="AJ557" i="1"/>
  <c r="AD557" i="1"/>
  <c r="Y557" i="1"/>
  <c r="U557" i="1"/>
  <c r="P557" i="1"/>
  <c r="L557" i="1"/>
  <c r="H557" i="1"/>
  <c r="D557" i="1"/>
  <c r="AQ557" i="1"/>
  <c r="AM557" i="1"/>
  <c r="AG557" i="1"/>
  <c r="AC557" i="1"/>
  <c r="X557" i="1"/>
  <c r="S557" i="1"/>
  <c r="O557" i="1"/>
  <c r="AO557" i="1"/>
  <c r="AE557" i="1"/>
  <c r="V557" i="1"/>
  <c r="M557" i="1"/>
  <c r="G557" i="1"/>
  <c r="B557" i="1"/>
  <c r="AL557" i="1"/>
  <c r="AA557" i="1"/>
  <c r="R557" i="1"/>
  <c r="K557" i="1"/>
  <c r="F557" i="1"/>
  <c r="AK557" i="1"/>
  <c r="Z557" i="1"/>
  <c r="Q557" i="1"/>
  <c r="J557" i="1"/>
  <c r="E557" i="1"/>
  <c r="N557" i="1"/>
  <c r="AP557" i="1"/>
  <c r="I557" i="1"/>
  <c r="AF557" i="1"/>
  <c r="C557" i="1"/>
  <c r="W557" i="1"/>
  <c r="T557" i="1"/>
  <c r="AH557" i="1"/>
  <c r="AB557" i="1"/>
  <c r="AI557" i="1"/>
  <c r="AP573" i="1"/>
  <c r="AL573" i="1"/>
  <c r="AF573" i="1"/>
  <c r="AA573" i="1"/>
  <c r="W573" i="1"/>
  <c r="R573" i="1"/>
  <c r="N573" i="1"/>
  <c r="J573" i="1"/>
  <c r="F573" i="1"/>
  <c r="B573" i="1"/>
  <c r="AO573" i="1"/>
  <c r="AK573" i="1"/>
  <c r="AE573" i="1"/>
  <c r="Z573" i="1"/>
  <c r="V573" i="1"/>
  <c r="Q573" i="1"/>
  <c r="M573" i="1"/>
  <c r="I573" i="1"/>
  <c r="E573" i="1"/>
  <c r="AQ573" i="1"/>
  <c r="AG573" i="1"/>
  <c r="X573" i="1"/>
  <c r="O573" i="1"/>
  <c r="G573" i="1"/>
  <c r="AN573" i="1"/>
  <c r="AD573" i="1"/>
  <c r="U573" i="1"/>
  <c r="L573" i="1"/>
  <c r="D573" i="1"/>
  <c r="AJ573" i="1"/>
  <c r="P573" i="1"/>
  <c r="AC573" i="1"/>
  <c r="K573" i="1"/>
  <c r="Y573" i="1"/>
  <c r="H573" i="1"/>
  <c r="AM573" i="1"/>
  <c r="S573" i="1"/>
  <c r="C573" i="1"/>
  <c r="T573" i="1"/>
  <c r="AH573" i="1"/>
  <c r="AB573" i="1"/>
  <c r="AI573" i="1"/>
  <c r="AP589" i="1"/>
  <c r="AL589" i="1"/>
  <c r="AF589" i="1"/>
  <c r="AA589" i="1"/>
  <c r="W589" i="1"/>
  <c r="R589" i="1"/>
  <c r="N589" i="1"/>
  <c r="J589" i="1"/>
  <c r="F589" i="1"/>
  <c r="B589" i="1"/>
  <c r="AN589" i="1"/>
  <c r="AG589" i="1"/>
  <c r="Z589" i="1"/>
  <c r="U589" i="1"/>
  <c r="O589" i="1"/>
  <c r="I589" i="1"/>
  <c r="D589" i="1"/>
  <c r="AM589" i="1"/>
  <c r="AE589" i="1"/>
  <c r="Y589" i="1"/>
  <c r="S589" i="1"/>
  <c r="M589" i="1"/>
  <c r="H589" i="1"/>
  <c r="C589" i="1"/>
  <c r="AK589" i="1"/>
  <c r="X589" i="1"/>
  <c r="L589" i="1"/>
  <c r="AJ589" i="1"/>
  <c r="V589" i="1"/>
  <c r="K589" i="1"/>
  <c r="AQ589" i="1"/>
  <c r="AD589" i="1"/>
  <c r="Q589" i="1"/>
  <c r="G589" i="1"/>
  <c r="AO589" i="1"/>
  <c r="AC589" i="1"/>
  <c r="E589" i="1"/>
  <c r="P589" i="1"/>
  <c r="AI589" i="1"/>
  <c r="AH589" i="1"/>
  <c r="T589" i="1"/>
  <c r="AB589" i="1"/>
  <c r="AN97" i="1"/>
  <c r="AJ97" i="1"/>
  <c r="AD97" i="1"/>
  <c r="Y97" i="1"/>
  <c r="U97" i="1"/>
  <c r="P97" i="1"/>
  <c r="L97" i="1"/>
  <c r="H97" i="1"/>
  <c r="D97" i="1"/>
  <c r="AQ97" i="1"/>
  <c r="AM97" i="1"/>
  <c r="AG97" i="1"/>
  <c r="AC97" i="1"/>
  <c r="X97" i="1"/>
  <c r="S97" i="1"/>
  <c r="O97" i="1"/>
  <c r="K97" i="1"/>
  <c r="G97" i="1"/>
  <c r="C97" i="1"/>
  <c r="AP97" i="1"/>
  <c r="AL97" i="1"/>
  <c r="AF97" i="1"/>
  <c r="AA97" i="1"/>
  <c r="W97" i="1"/>
  <c r="R97" i="1"/>
  <c r="N97" i="1"/>
  <c r="J97" i="1"/>
  <c r="F97" i="1"/>
  <c r="B97" i="1"/>
  <c r="AO97" i="1"/>
  <c r="AK97" i="1"/>
  <c r="AE97" i="1"/>
  <c r="Z97" i="1"/>
  <c r="V97" i="1"/>
  <c r="Q97" i="1"/>
  <c r="M97" i="1"/>
  <c r="I97" i="1"/>
  <c r="E97" i="1"/>
  <c r="T97" i="1"/>
  <c r="AH97" i="1"/>
  <c r="AB97" i="1"/>
  <c r="AI97" i="1"/>
  <c r="AO113" i="1"/>
  <c r="AK113" i="1"/>
  <c r="AE113" i="1"/>
  <c r="Y113" i="1"/>
  <c r="U113" i="1"/>
  <c r="P113" i="1"/>
  <c r="L113" i="1"/>
  <c r="H113" i="1"/>
  <c r="D113" i="1"/>
  <c r="AN113" i="1"/>
  <c r="AJ113" i="1"/>
  <c r="AD113" i="1"/>
  <c r="X113" i="1"/>
  <c r="S113" i="1"/>
  <c r="O113" i="1"/>
  <c r="K113" i="1"/>
  <c r="G113" i="1"/>
  <c r="C113" i="1"/>
  <c r="AQ113" i="1"/>
  <c r="AM113" i="1"/>
  <c r="AG113" i="1"/>
  <c r="AC113" i="1"/>
  <c r="W113" i="1"/>
  <c r="R113" i="1"/>
  <c r="N113" i="1"/>
  <c r="J113" i="1"/>
  <c r="F113" i="1"/>
  <c r="B113" i="1"/>
  <c r="AP113" i="1"/>
  <c r="AL113" i="1"/>
  <c r="AF113" i="1"/>
  <c r="Z113" i="1"/>
  <c r="V113" i="1"/>
  <c r="Q113" i="1"/>
  <c r="M113" i="1"/>
  <c r="I113" i="1"/>
  <c r="E113" i="1"/>
  <c r="T113" i="1"/>
  <c r="AA113" i="1"/>
  <c r="AH113" i="1"/>
  <c r="AI113" i="1"/>
  <c r="AB113" i="1"/>
  <c r="AP129" i="1"/>
  <c r="AL129" i="1"/>
  <c r="AF129" i="1"/>
  <c r="AA129" i="1"/>
  <c r="W129" i="1"/>
  <c r="R129" i="1"/>
  <c r="N129" i="1"/>
  <c r="J129" i="1"/>
  <c r="F129" i="1"/>
  <c r="B129" i="1"/>
  <c r="AO129" i="1"/>
  <c r="AK129" i="1"/>
  <c r="AE129" i="1"/>
  <c r="Z129" i="1"/>
  <c r="V129" i="1"/>
  <c r="Q129" i="1"/>
  <c r="M129" i="1"/>
  <c r="I129" i="1"/>
  <c r="E129" i="1"/>
  <c r="AN129" i="1"/>
  <c r="AJ129" i="1"/>
  <c r="AD129" i="1"/>
  <c r="Y129" i="1"/>
  <c r="U129" i="1"/>
  <c r="P129" i="1"/>
  <c r="L129" i="1"/>
  <c r="H129" i="1"/>
  <c r="D129" i="1"/>
  <c r="AQ129" i="1"/>
  <c r="AM129" i="1"/>
  <c r="AG129" i="1"/>
  <c r="AC129" i="1"/>
  <c r="X129" i="1"/>
  <c r="S129" i="1"/>
  <c r="O129" i="1"/>
  <c r="K129" i="1"/>
  <c r="G129" i="1"/>
  <c r="C129" i="1"/>
  <c r="AI129" i="1"/>
  <c r="AH129" i="1"/>
  <c r="T129" i="1"/>
  <c r="AB129" i="1"/>
  <c r="AP145" i="1"/>
  <c r="AL145" i="1"/>
  <c r="AF145" i="1"/>
  <c r="AA145" i="1"/>
  <c r="W145" i="1"/>
  <c r="R145" i="1"/>
  <c r="N145" i="1"/>
  <c r="J145" i="1"/>
  <c r="F145" i="1"/>
  <c r="B145" i="1"/>
  <c r="AO145" i="1"/>
  <c r="AK145" i="1"/>
  <c r="AE145" i="1"/>
  <c r="Z145" i="1"/>
  <c r="V145" i="1"/>
  <c r="Q145" i="1"/>
  <c r="M145" i="1"/>
  <c r="I145" i="1"/>
  <c r="E145" i="1"/>
  <c r="AN145" i="1"/>
  <c r="AJ145" i="1"/>
  <c r="AD145" i="1"/>
  <c r="Y145" i="1"/>
  <c r="U145" i="1"/>
  <c r="P145" i="1"/>
  <c r="L145" i="1"/>
  <c r="H145" i="1"/>
  <c r="D145" i="1"/>
  <c r="AQ145" i="1"/>
  <c r="AM145" i="1"/>
  <c r="AG145" i="1"/>
  <c r="AC145" i="1"/>
  <c r="X145" i="1"/>
  <c r="S145" i="1"/>
  <c r="O145" i="1"/>
  <c r="K145" i="1"/>
  <c r="G145" i="1"/>
  <c r="C145" i="1"/>
  <c r="T145" i="1"/>
  <c r="AI145" i="1"/>
  <c r="AH145" i="1"/>
  <c r="AB145" i="1"/>
  <c r="AP161" i="1"/>
  <c r="AL161" i="1"/>
  <c r="AF161" i="1"/>
  <c r="AA161" i="1"/>
  <c r="W161" i="1"/>
  <c r="R161" i="1"/>
  <c r="N161" i="1"/>
  <c r="J161" i="1"/>
  <c r="F161" i="1"/>
  <c r="B161" i="1"/>
  <c r="AO161" i="1"/>
  <c r="AK161" i="1"/>
  <c r="AE161" i="1"/>
  <c r="Z161" i="1"/>
  <c r="V161" i="1"/>
  <c r="Q161" i="1"/>
  <c r="M161" i="1"/>
  <c r="I161" i="1"/>
  <c r="E161" i="1"/>
  <c r="AN161" i="1"/>
  <c r="AJ161" i="1"/>
  <c r="AD161" i="1"/>
  <c r="Y161" i="1"/>
  <c r="U161" i="1"/>
  <c r="P161" i="1"/>
  <c r="L161" i="1"/>
  <c r="H161" i="1"/>
  <c r="D161" i="1"/>
  <c r="AQ161" i="1"/>
  <c r="AM161" i="1"/>
  <c r="AG161" i="1"/>
  <c r="AC161" i="1"/>
  <c r="X161" i="1"/>
  <c r="S161" i="1"/>
  <c r="O161" i="1"/>
  <c r="K161" i="1"/>
  <c r="G161" i="1"/>
  <c r="C161" i="1"/>
  <c r="T161" i="1"/>
  <c r="AH161" i="1"/>
  <c r="AB161" i="1"/>
  <c r="AI161" i="1"/>
  <c r="AN177" i="1"/>
  <c r="AJ177" i="1"/>
  <c r="AD177" i="1"/>
  <c r="Y177" i="1"/>
  <c r="U177" i="1"/>
  <c r="P177" i="1"/>
  <c r="L177" i="1"/>
  <c r="H177" i="1"/>
  <c r="D177" i="1"/>
  <c r="AQ177" i="1"/>
  <c r="AM177" i="1"/>
  <c r="AG177" i="1"/>
  <c r="AC177" i="1"/>
  <c r="X177" i="1"/>
  <c r="S177" i="1"/>
  <c r="O177" i="1"/>
  <c r="K177" i="1"/>
  <c r="G177" i="1"/>
  <c r="C177" i="1"/>
  <c r="AP177" i="1"/>
  <c r="AL177" i="1"/>
  <c r="AF177" i="1"/>
  <c r="AA177" i="1"/>
  <c r="W177" i="1"/>
  <c r="R177" i="1"/>
  <c r="N177" i="1"/>
  <c r="J177" i="1"/>
  <c r="F177" i="1"/>
  <c r="B177" i="1"/>
  <c r="AO177" i="1"/>
  <c r="AK177" i="1"/>
  <c r="AE177" i="1"/>
  <c r="Z177" i="1"/>
  <c r="V177" i="1"/>
  <c r="Q177" i="1"/>
  <c r="M177" i="1"/>
  <c r="I177" i="1"/>
  <c r="E177" i="1"/>
  <c r="AH177" i="1"/>
  <c r="T177" i="1"/>
  <c r="AI177" i="1"/>
  <c r="AB177" i="1"/>
  <c r="AN193" i="1"/>
  <c r="AJ193" i="1"/>
  <c r="AD193" i="1"/>
  <c r="Y193" i="1"/>
  <c r="U193" i="1"/>
  <c r="P193" i="1"/>
  <c r="L193" i="1"/>
  <c r="H193" i="1"/>
  <c r="D193" i="1"/>
  <c r="AQ193" i="1"/>
  <c r="AM193" i="1"/>
  <c r="AG193" i="1"/>
  <c r="AC193" i="1"/>
  <c r="X193" i="1"/>
  <c r="S193" i="1"/>
  <c r="O193" i="1"/>
  <c r="K193" i="1"/>
  <c r="G193" i="1"/>
  <c r="C193" i="1"/>
  <c r="AP193" i="1"/>
  <c r="AL193" i="1"/>
  <c r="AF193" i="1"/>
  <c r="AA193" i="1"/>
  <c r="W193" i="1"/>
  <c r="R193" i="1"/>
  <c r="N193" i="1"/>
  <c r="J193" i="1"/>
  <c r="F193" i="1"/>
  <c r="B193" i="1"/>
  <c r="AO193" i="1"/>
  <c r="AK193" i="1"/>
  <c r="AE193" i="1"/>
  <c r="Z193" i="1"/>
  <c r="V193" i="1"/>
  <c r="Q193" i="1"/>
  <c r="M193" i="1"/>
  <c r="I193" i="1"/>
  <c r="E193" i="1"/>
  <c r="T193" i="1"/>
  <c r="AH193" i="1"/>
  <c r="AB193" i="1"/>
  <c r="AI193" i="1"/>
  <c r="AN209" i="1"/>
  <c r="AJ209" i="1"/>
  <c r="AD209" i="1"/>
  <c r="Y209" i="1"/>
  <c r="U209" i="1"/>
  <c r="P209" i="1"/>
  <c r="L209" i="1"/>
  <c r="H209" i="1"/>
  <c r="D209" i="1"/>
  <c r="AQ209" i="1"/>
  <c r="AM209" i="1"/>
  <c r="AG209" i="1"/>
  <c r="AC209" i="1"/>
  <c r="X209" i="1"/>
  <c r="S209" i="1"/>
  <c r="O209" i="1"/>
  <c r="K209" i="1"/>
  <c r="G209" i="1"/>
  <c r="C209" i="1"/>
  <c r="AP209" i="1"/>
  <c r="AL209" i="1"/>
  <c r="AF209" i="1"/>
  <c r="AA209" i="1"/>
  <c r="W209" i="1"/>
  <c r="R209" i="1"/>
  <c r="N209" i="1"/>
  <c r="J209" i="1"/>
  <c r="F209" i="1"/>
  <c r="B209" i="1"/>
  <c r="AO209" i="1"/>
  <c r="AK209" i="1"/>
  <c r="AE209" i="1"/>
  <c r="Z209" i="1"/>
  <c r="V209" i="1"/>
  <c r="Q209" i="1"/>
  <c r="M209" i="1"/>
  <c r="I209" i="1"/>
  <c r="E209" i="1"/>
  <c r="AH209" i="1"/>
  <c r="T209" i="1"/>
  <c r="AI209" i="1"/>
  <c r="AB209" i="1"/>
  <c r="AN225" i="1"/>
  <c r="AJ225" i="1"/>
  <c r="AD225" i="1"/>
  <c r="Y225" i="1"/>
  <c r="U225" i="1"/>
  <c r="P225" i="1"/>
  <c r="L225" i="1"/>
  <c r="H225" i="1"/>
  <c r="D225" i="1"/>
  <c r="AQ225" i="1"/>
  <c r="AM225" i="1"/>
  <c r="AG225" i="1"/>
  <c r="AC225" i="1"/>
  <c r="X225" i="1"/>
  <c r="S225" i="1"/>
  <c r="O225" i="1"/>
  <c r="K225" i="1"/>
  <c r="G225" i="1"/>
  <c r="C225" i="1"/>
  <c r="AP225" i="1"/>
  <c r="AL225" i="1"/>
  <c r="AF225" i="1"/>
  <c r="AA225" i="1"/>
  <c r="W225" i="1"/>
  <c r="R225" i="1"/>
  <c r="N225" i="1"/>
  <c r="J225" i="1"/>
  <c r="F225" i="1"/>
  <c r="B225" i="1"/>
  <c r="AO225" i="1"/>
  <c r="AK225" i="1"/>
  <c r="AE225" i="1"/>
  <c r="Z225" i="1"/>
  <c r="V225" i="1"/>
  <c r="Q225" i="1"/>
  <c r="M225" i="1"/>
  <c r="I225" i="1"/>
  <c r="E225" i="1"/>
  <c r="AH225" i="1"/>
  <c r="AB225" i="1"/>
  <c r="T225" i="1"/>
  <c r="AI225" i="1"/>
  <c r="AN241" i="1"/>
  <c r="AJ241" i="1"/>
  <c r="AD241" i="1"/>
  <c r="Y241" i="1"/>
  <c r="U241" i="1"/>
  <c r="P241" i="1"/>
  <c r="L241" i="1"/>
  <c r="H241" i="1"/>
  <c r="D241" i="1"/>
  <c r="AQ241" i="1"/>
  <c r="AM241" i="1"/>
  <c r="AG241" i="1"/>
  <c r="AC241" i="1"/>
  <c r="X241" i="1"/>
  <c r="S241" i="1"/>
  <c r="O241" i="1"/>
  <c r="K241" i="1"/>
  <c r="G241" i="1"/>
  <c r="C241" i="1"/>
  <c r="AP241" i="1"/>
  <c r="AL241" i="1"/>
  <c r="AF241" i="1"/>
  <c r="AA241" i="1"/>
  <c r="W241" i="1"/>
  <c r="R241" i="1"/>
  <c r="N241" i="1"/>
  <c r="J241" i="1"/>
  <c r="F241" i="1"/>
  <c r="B241" i="1"/>
  <c r="AO241" i="1"/>
  <c r="AK241" i="1"/>
  <c r="AE241" i="1"/>
  <c r="Z241" i="1"/>
  <c r="V241" i="1"/>
  <c r="Q241" i="1"/>
  <c r="M241" i="1"/>
  <c r="I241" i="1"/>
  <c r="E241" i="1"/>
  <c r="AH241" i="1"/>
  <c r="T241" i="1"/>
  <c r="AB241" i="1"/>
  <c r="AI241" i="1"/>
  <c r="AQ257" i="1"/>
  <c r="AM257" i="1"/>
  <c r="AG257" i="1"/>
  <c r="AC257" i="1"/>
  <c r="X257" i="1"/>
  <c r="S257" i="1"/>
  <c r="O257" i="1"/>
  <c r="K257" i="1"/>
  <c r="G257" i="1"/>
  <c r="C257" i="1"/>
  <c r="AP257" i="1"/>
  <c r="AL257" i="1"/>
  <c r="AF257" i="1"/>
  <c r="AA257" i="1"/>
  <c r="W257" i="1"/>
  <c r="R257" i="1"/>
  <c r="N257" i="1"/>
  <c r="J257" i="1"/>
  <c r="F257" i="1"/>
  <c r="B257" i="1"/>
  <c r="AO257" i="1"/>
  <c r="AK257" i="1"/>
  <c r="AE257" i="1"/>
  <c r="Z257" i="1"/>
  <c r="V257" i="1"/>
  <c r="Q257" i="1"/>
  <c r="M257" i="1"/>
  <c r="I257" i="1"/>
  <c r="E257" i="1"/>
  <c r="AN257" i="1"/>
  <c r="AJ257" i="1"/>
  <c r="AD257" i="1"/>
  <c r="Y257" i="1"/>
  <c r="U257" i="1"/>
  <c r="P257" i="1"/>
  <c r="L257" i="1"/>
  <c r="H257" i="1"/>
  <c r="D257" i="1"/>
  <c r="AH257" i="1"/>
  <c r="AI257" i="1"/>
  <c r="AB257" i="1"/>
  <c r="T257" i="1"/>
  <c r="AQ273" i="1"/>
  <c r="AM273" i="1"/>
  <c r="AG273" i="1"/>
  <c r="AC273" i="1"/>
  <c r="X273" i="1"/>
  <c r="S273" i="1"/>
  <c r="O273" i="1"/>
  <c r="K273" i="1"/>
  <c r="G273" i="1"/>
  <c r="C273" i="1"/>
  <c r="AP273" i="1"/>
  <c r="AL273" i="1"/>
  <c r="AF273" i="1"/>
  <c r="AA273" i="1"/>
  <c r="W273" i="1"/>
  <c r="R273" i="1"/>
  <c r="N273" i="1"/>
  <c r="J273" i="1"/>
  <c r="F273" i="1"/>
  <c r="B273" i="1"/>
  <c r="AO273" i="1"/>
  <c r="AK273" i="1"/>
  <c r="AE273" i="1"/>
  <c r="Z273" i="1"/>
  <c r="V273" i="1"/>
  <c r="Q273" i="1"/>
  <c r="M273" i="1"/>
  <c r="I273" i="1"/>
  <c r="E273" i="1"/>
  <c r="AN273" i="1"/>
  <c r="AJ273" i="1"/>
  <c r="AD273" i="1"/>
  <c r="Y273" i="1"/>
  <c r="U273" i="1"/>
  <c r="P273" i="1"/>
  <c r="L273" i="1"/>
  <c r="H273" i="1"/>
  <c r="D273" i="1"/>
  <c r="T273" i="1"/>
  <c r="AH273" i="1"/>
  <c r="AI273" i="1"/>
  <c r="AB273" i="1"/>
  <c r="AQ289" i="1"/>
  <c r="AM289" i="1"/>
  <c r="AG289" i="1"/>
  <c r="AC289" i="1"/>
  <c r="X289" i="1"/>
  <c r="S289" i="1"/>
  <c r="O289" i="1"/>
  <c r="K289" i="1"/>
  <c r="G289" i="1"/>
  <c r="C289" i="1"/>
  <c r="AP289" i="1"/>
  <c r="AL289" i="1"/>
  <c r="AF289" i="1"/>
  <c r="AA289" i="1"/>
  <c r="W289" i="1"/>
  <c r="R289" i="1"/>
  <c r="N289" i="1"/>
  <c r="J289" i="1"/>
  <c r="F289" i="1"/>
  <c r="B289" i="1"/>
  <c r="AO289" i="1"/>
  <c r="AK289" i="1"/>
  <c r="AE289" i="1"/>
  <c r="Z289" i="1"/>
  <c r="V289" i="1"/>
  <c r="Q289" i="1"/>
  <c r="M289" i="1"/>
  <c r="I289" i="1"/>
  <c r="E289" i="1"/>
  <c r="AN289" i="1"/>
  <c r="AJ289" i="1"/>
  <c r="AD289" i="1"/>
  <c r="Y289" i="1"/>
  <c r="U289" i="1"/>
  <c r="P289" i="1"/>
  <c r="L289" i="1"/>
  <c r="H289" i="1"/>
  <c r="D289" i="1"/>
  <c r="AH289" i="1"/>
  <c r="T289" i="1"/>
  <c r="AI289" i="1"/>
  <c r="AB289" i="1"/>
  <c r="AQ305" i="1"/>
  <c r="AM305" i="1"/>
  <c r="AG305" i="1"/>
  <c r="AC305" i="1"/>
  <c r="X305" i="1"/>
  <c r="S305" i="1"/>
  <c r="O305" i="1"/>
  <c r="K305" i="1"/>
  <c r="G305" i="1"/>
  <c r="C305" i="1"/>
  <c r="AP305" i="1"/>
  <c r="AL305" i="1"/>
  <c r="AF305" i="1"/>
  <c r="AA305" i="1"/>
  <c r="W305" i="1"/>
  <c r="R305" i="1"/>
  <c r="N305" i="1"/>
  <c r="J305" i="1"/>
  <c r="F305" i="1"/>
  <c r="B305" i="1"/>
  <c r="AO305" i="1"/>
  <c r="AK305" i="1"/>
  <c r="AE305" i="1"/>
  <c r="Z305" i="1"/>
  <c r="V305" i="1"/>
  <c r="Q305" i="1"/>
  <c r="M305" i="1"/>
  <c r="I305" i="1"/>
  <c r="E305" i="1"/>
  <c r="AN305" i="1"/>
  <c r="AJ305" i="1"/>
  <c r="AD305" i="1"/>
  <c r="Y305" i="1"/>
  <c r="U305" i="1"/>
  <c r="P305" i="1"/>
  <c r="L305" i="1"/>
  <c r="H305" i="1"/>
  <c r="D305" i="1"/>
  <c r="AH305" i="1"/>
  <c r="T305" i="1"/>
  <c r="AI305" i="1"/>
  <c r="AB305" i="1"/>
  <c r="AN321" i="1"/>
  <c r="AJ321" i="1"/>
  <c r="AD321" i="1"/>
  <c r="Y321" i="1"/>
  <c r="U321" i="1"/>
  <c r="P321" i="1"/>
  <c r="L321" i="1"/>
  <c r="H321" i="1"/>
  <c r="D321" i="1"/>
  <c r="AQ321" i="1"/>
  <c r="AM321" i="1"/>
  <c r="AG321" i="1"/>
  <c r="AC321" i="1"/>
  <c r="X321" i="1"/>
  <c r="S321" i="1"/>
  <c r="O321" i="1"/>
  <c r="K321" i="1"/>
  <c r="G321" i="1"/>
  <c r="C321" i="1"/>
  <c r="AP321" i="1"/>
  <c r="AL321" i="1"/>
  <c r="AF321" i="1"/>
  <c r="AA321" i="1"/>
  <c r="W321" i="1"/>
  <c r="R321" i="1"/>
  <c r="N321" i="1"/>
  <c r="J321" i="1"/>
  <c r="F321" i="1"/>
  <c r="B321" i="1"/>
  <c r="AO321" i="1"/>
  <c r="AK321" i="1"/>
  <c r="AE321" i="1"/>
  <c r="Z321" i="1"/>
  <c r="V321" i="1"/>
  <c r="Q321" i="1"/>
  <c r="M321" i="1"/>
  <c r="I321" i="1"/>
  <c r="E321" i="1"/>
  <c r="AB321" i="1"/>
  <c r="AH321" i="1"/>
  <c r="T321" i="1"/>
  <c r="AI321" i="1"/>
  <c r="AN337" i="1"/>
  <c r="AJ337" i="1"/>
  <c r="AD337" i="1"/>
  <c r="Y337" i="1"/>
  <c r="U337" i="1"/>
  <c r="P337" i="1"/>
  <c r="L337" i="1"/>
  <c r="H337" i="1"/>
  <c r="D337" i="1"/>
  <c r="AQ337" i="1"/>
  <c r="AM337" i="1"/>
  <c r="AG337" i="1"/>
  <c r="AC337" i="1"/>
  <c r="X337" i="1"/>
  <c r="S337" i="1"/>
  <c r="O337" i="1"/>
  <c r="K337" i="1"/>
  <c r="G337" i="1"/>
  <c r="C337" i="1"/>
  <c r="AP337" i="1"/>
  <c r="AL337" i="1"/>
  <c r="AF337" i="1"/>
  <c r="AA337" i="1"/>
  <c r="W337" i="1"/>
  <c r="R337" i="1"/>
  <c r="N337" i="1"/>
  <c r="J337" i="1"/>
  <c r="F337" i="1"/>
  <c r="B337" i="1"/>
  <c r="AO337" i="1"/>
  <c r="AK337" i="1"/>
  <c r="AE337" i="1"/>
  <c r="Z337" i="1"/>
  <c r="V337" i="1"/>
  <c r="Q337" i="1"/>
  <c r="M337" i="1"/>
  <c r="I337" i="1"/>
  <c r="E337" i="1"/>
  <c r="AB337" i="1"/>
  <c r="AH337" i="1"/>
  <c r="AI337" i="1"/>
  <c r="T337" i="1"/>
  <c r="AN353" i="1"/>
  <c r="AJ353" i="1"/>
  <c r="AD353" i="1"/>
  <c r="Y353" i="1"/>
  <c r="U353" i="1"/>
  <c r="P353" i="1"/>
  <c r="L353" i="1"/>
  <c r="H353" i="1"/>
  <c r="D353" i="1"/>
  <c r="AQ353" i="1"/>
  <c r="AM353" i="1"/>
  <c r="AG353" i="1"/>
  <c r="AC353" i="1"/>
  <c r="X353" i="1"/>
  <c r="S353" i="1"/>
  <c r="O353" i="1"/>
  <c r="K353" i="1"/>
  <c r="G353" i="1"/>
  <c r="C353" i="1"/>
  <c r="AP353" i="1"/>
  <c r="AL353" i="1"/>
  <c r="AF353" i="1"/>
  <c r="AA353" i="1"/>
  <c r="W353" i="1"/>
  <c r="R353" i="1"/>
  <c r="N353" i="1"/>
  <c r="J353" i="1"/>
  <c r="F353" i="1"/>
  <c r="B353" i="1"/>
  <c r="AO353" i="1"/>
  <c r="AK353" i="1"/>
  <c r="AE353" i="1"/>
  <c r="Z353" i="1"/>
  <c r="V353" i="1"/>
  <c r="Q353" i="1"/>
  <c r="M353" i="1"/>
  <c r="I353" i="1"/>
  <c r="E353" i="1"/>
  <c r="AH353" i="1"/>
  <c r="T353" i="1"/>
  <c r="AB353" i="1"/>
  <c r="AI353" i="1"/>
  <c r="AN369" i="1"/>
  <c r="AJ369" i="1"/>
  <c r="AD369" i="1"/>
  <c r="Y369" i="1"/>
  <c r="U369" i="1"/>
  <c r="P369" i="1"/>
  <c r="L369" i="1"/>
  <c r="H369" i="1"/>
  <c r="D369" i="1"/>
  <c r="AQ369" i="1"/>
  <c r="AM369" i="1"/>
  <c r="AG369" i="1"/>
  <c r="AC369" i="1"/>
  <c r="X369" i="1"/>
  <c r="S369" i="1"/>
  <c r="O369" i="1"/>
  <c r="K369" i="1"/>
  <c r="G369" i="1"/>
  <c r="C369" i="1"/>
  <c r="AP369" i="1"/>
  <c r="AL369" i="1"/>
  <c r="AF369" i="1"/>
  <c r="AA369" i="1"/>
  <c r="W369" i="1"/>
  <c r="R369" i="1"/>
  <c r="N369" i="1"/>
  <c r="J369" i="1"/>
  <c r="F369" i="1"/>
  <c r="B369" i="1"/>
  <c r="AO369" i="1"/>
  <c r="AK369" i="1"/>
  <c r="AE369" i="1"/>
  <c r="Z369" i="1"/>
  <c r="V369" i="1"/>
  <c r="Q369" i="1"/>
  <c r="M369" i="1"/>
  <c r="I369" i="1"/>
  <c r="E369" i="1"/>
  <c r="AH369" i="1"/>
  <c r="T369" i="1"/>
  <c r="AB369" i="1"/>
  <c r="AI369" i="1"/>
  <c r="AP385" i="1"/>
  <c r="AL385" i="1"/>
  <c r="AF385" i="1"/>
  <c r="AA385" i="1"/>
  <c r="W385" i="1"/>
  <c r="R385" i="1"/>
  <c r="AO385" i="1"/>
  <c r="AK385" i="1"/>
  <c r="AE385" i="1"/>
  <c r="Z385" i="1"/>
  <c r="V385" i="1"/>
  <c r="Q385" i="1"/>
  <c r="AN385" i="1"/>
  <c r="AJ385" i="1"/>
  <c r="AD385" i="1"/>
  <c r="Y385" i="1"/>
  <c r="U385" i="1"/>
  <c r="AG385" i="1"/>
  <c r="P385" i="1"/>
  <c r="L385" i="1"/>
  <c r="H385" i="1"/>
  <c r="D385" i="1"/>
  <c r="AC385" i="1"/>
  <c r="O385" i="1"/>
  <c r="K385" i="1"/>
  <c r="G385" i="1"/>
  <c r="C385" i="1"/>
  <c r="AQ385" i="1"/>
  <c r="X385" i="1"/>
  <c r="N385" i="1"/>
  <c r="J385" i="1"/>
  <c r="F385" i="1"/>
  <c r="B385" i="1"/>
  <c r="AM385" i="1"/>
  <c r="S385" i="1"/>
  <c r="M385" i="1"/>
  <c r="I385" i="1"/>
  <c r="E385" i="1"/>
  <c r="AB385" i="1"/>
  <c r="T385" i="1"/>
  <c r="AH385" i="1"/>
  <c r="AI385" i="1"/>
  <c r="AP401" i="1"/>
  <c r="AL401" i="1"/>
  <c r="AF401" i="1"/>
  <c r="AA401" i="1"/>
  <c r="W401" i="1"/>
  <c r="R401" i="1"/>
  <c r="N401" i="1"/>
  <c r="J401" i="1"/>
  <c r="F401" i="1"/>
  <c r="B401" i="1"/>
  <c r="AO401" i="1"/>
  <c r="AK401" i="1"/>
  <c r="AE401" i="1"/>
  <c r="Z401" i="1"/>
  <c r="V401" i="1"/>
  <c r="Q401" i="1"/>
  <c r="M401" i="1"/>
  <c r="I401" i="1"/>
  <c r="E401" i="1"/>
  <c r="AN401" i="1"/>
  <c r="AJ401" i="1"/>
  <c r="AD401" i="1"/>
  <c r="Y401" i="1"/>
  <c r="U401" i="1"/>
  <c r="P401" i="1"/>
  <c r="L401" i="1"/>
  <c r="H401" i="1"/>
  <c r="D401" i="1"/>
  <c r="AQ401" i="1"/>
  <c r="AM401" i="1"/>
  <c r="AG401" i="1"/>
  <c r="AC401" i="1"/>
  <c r="X401" i="1"/>
  <c r="S401" i="1"/>
  <c r="O401" i="1"/>
  <c r="K401" i="1"/>
  <c r="G401" i="1"/>
  <c r="C401" i="1"/>
  <c r="AB401" i="1"/>
  <c r="AH401" i="1"/>
  <c r="T401" i="1"/>
  <c r="AI401" i="1"/>
  <c r="AP417" i="1"/>
  <c r="AL417" i="1"/>
  <c r="AF417" i="1"/>
  <c r="AA417" i="1"/>
  <c r="W417" i="1"/>
  <c r="R417" i="1"/>
  <c r="N417" i="1"/>
  <c r="J417" i="1"/>
  <c r="F417" i="1"/>
  <c r="B417" i="1"/>
  <c r="AO417" i="1"/>
  <c r="AK417" i="1"/>
  <c r="AE417" i="1"/>
  <c r="Z417" i="1"/>
  <c r="V417" i="1"/>
  <c r="Q417" i="1"/>
  <c r="M417" i="1"/>
  <c r="I417" i="1"/>
  <c r="E417" i="1"/>
  <c r="AN417" i="1"/>
  <c r="AJ417" i="1"/>
  <c r="AD417" i="1"/>
  <c r="Y417" i="1"/>
  <c r="U417" i="1"/>
  <c r="P417" i="1"/>
  <c r="L417" i="1"/>
  <c r="H417" i="1"/>
  <c r="D417" i="1"/>
  <c r="AQ417" i="1"/>
  <c r="AM417" i="1"/>
  <c r="AG417" i="1"/>
  <c r="AC417" i="1"/>
  <c r="X417" i="1"/>
  <c r="S417" i="1"/>
  <c r="O417" i="1"/>
  <c r="K417" i="1"/>
  <c r="G417" i="1"/>
  <c r="C417" i="1"/>
  <c r="AH417" i="1"/>
  <c r="AB417" i="1"/>
  <c r="T417" i="1"/>
  <c r="AI417" i="1"/>
  <c r="AQ433" i="1"/>
  <c r="AM433" i="1"/>
  <c r="AG433" i="1"/>
  <c r="AC433" i="1"/>
  <c r="X433" i="1"/>
  <c r="S433" i="1"/>
  <c r="O433" i="1"/>
  <c r="K433" i="1"/>
  <c r="G433" i="1"/>
  <c r="C433" i="1"/>
  <c r="AP433" i="1"/>
  <c r="AL433" i="1"/>
  <c r="AF433" i="1"/>
  <c r="AA433" i="1"/>
  <c r="W433" i="1"/>
  <c r="R433" i="1"/>
  <c r="N433" i="1"/>
  <c r="J433" i="1"/>
  <c r="F433" i="1"/>
  <c r="B433" i="1"/>
  <c r="AO433" i="1"/>
  <c r="AK433" i="1"/>
  <c r="AE433" i="1"/>
  <c r="Z433" i="1"/>
  <c r="V433" i="1"/>
  <c r="Q433" i="1"/>
  <c r="M433" i="1"/>
  <c r="I433" i="1"/>
  <c r="E433" i="1"/>
  <c r="AN433" i="1"/>
  <c r="AJ433" i="1"/>
  <c r="AD433" i="1"/>
  <c r="Y433" i="1"/>
  <c r="U433" i="1"/>
  <c r="P433" i="1"/>
  <c r="L433" i="1"/>
  <c r="H433" i="1"/>
  <c r="D433" i="1"/>
  <c r="AH433" i="1"/>
  <c r="AB433" i="1"/>
  <c r="T433" i="1"/>
  <c r="AI433" i="1"/>
  <c r="AQ449" i="1"/>
  <c r="AM449" i="1"/>
  <c r="AG449" i="1"/>
  <c r="AC449" i="1"/>
  <c r="X449" i="1"/>
  <c r="S449" i="1"/>
  <c r="O449" i="1"/>
  <c r="K449" i="1"/>
  <c r="G449" i="1"/>
  <c r="C449" i="1"/>
  <c r="AP449" i="1"/>
  <c r="AL449" i="1"/>
  <c r="AF449" i="1"/>
  <c r="AA449" i="1"/>
  <c r="W449" i="1"/>
  <c r="R449" i="1"/>
  <c r="N449" i="1"/>
  <c r="J449" i="1"/>
  <c r="F449" i="1"/>
  <c r="B449" i="1"/>
  <c r="AO449" i="1"/>
  <c r="AK449" i="1"/>
  <c r="AE449" i="1"/>
  <c r="Z449" i="1"/>
  <c r="V449" i="1"/>
  <c r="Q449" i="1"/>
  <c r="M449" i="1"/>
  <c r="I449" i="1"/>
  <c r="E449" i="1"/>
  <c r="AN449" i="1"/>
  <c r="AJ449" i="1"/>
  <c r="AD449" i="1"/>
  <c r="Y449" i="1"/>
  <c r="U449" i="1"/>
  <c r="P449" i="1"/>
  <c r="L449" i="1"/>
  <c r="H449" i="1"/>
  <c r="D449" i="1"/>
  <c r="AH449" i="1"/>
  <c r="AB449" i="1"/>
  <c r="T449" i="1"/>
  <c r="AI449" i="1"/>
  <c r="AO465" i="1"/>
  <c r="AK465" i="1"/>
  <c r="AE465" i="1"/>
  <c r="Z465" i="1"/>
  <c r="V465" i="1"/>
  <c r="Q465" i="1"/>
  <c r="M465" i="1"/>
  <c r="I465" i="1"/>
  <c r="E465" i="1"/>
  <c r="AN465" i="1"/>
  <c r="AJ465" i="1"/>
  <c r="AD465" i="1"/>
  <c r="Y465" i="1"/>
  <c r="U465" i="1"/>
  <c r="P465" i="1"/>
  <c r="L465" i="1"/>
  <c r="H465" i="1"/>
  <c r="D465" i="1"/>
  <c r="AQ465" i="1"/>
  <c r="AM465" i="1"/>
  <c r="AG465" i="1"/>
  <c r="AC465" i="1"/>
  <c r="X465" i="1"/>
  <c r="S465" i="1"/>
  <c r="O465" i="1"/>
  <c r="K465" i="1"/>
  <c r="G465" i="1"/>
  <c r="C465" i="1"/>
  <c r="AP465" i="1"/>
  <c r="W465" i="1"/>
  <c r="F465" i="1"/>
  <c r="AL465" i="1"/>
  <c r="R465" i="1"/>
  <c r="B465" i="1"/>
  <c r="AF465" i="1"/>
  <c r="N465" i="1"/>
  <c r="AA465" i="1"/>
  <c r="J465" i="1"/>
  <c r="AH465" i="1"/>
  <c r="T465" i="1"/>
  <c r="AB465" i="1"/>
  <c r="AI465" i="1"/>
  <c r="AP481" i="1"/>
  <c r="AL481" i="1"/>
  <c r="AF481" i="1"/>
  <c r="AA481" i="1"/>
  <c r="W481" i="1"/>
  <c r="R481" i="1"/>
  <c r="N481" i="1"/>
  <c r="J481" i="1"/>
  <c r="F481" i="1"/>
  <c r="B481" i="1"/>
  <c r="AO481" i="1"/>
  <c r="AK481" i="1"/>
  <c r="AE481" i="1"/>
  <c r="Z481" i="1"/>
  <c r="V481" i="1"/>
  <c r="Q481" i="1"/>
  <c r="M481" i="1"/>
  <c r="AN481" i="1"/>
  <c r="AJ481" i="1"/>
  <c r="AD481" i="1"/>
  <c r="Y481" i="1"/>
  <c r="U481" i="1"/>
  <c r="P481" i="1"/>
  <c r="L481" i="1"/>
  <c r="AQ481" i="1"/>
  <c r="X481" i="1"/>
  <c r="I481" i="1"/>
  <c r="D481" i="1"/>
  <c r="AM481" i="1"/>
  <c r="S481" i="1"/>
  <c r="H481" i="1"/>
  <c r="C481" i="1"/>
  <c r="AG481" i="1"/>
  <c r="O481" i="1"/>
  <c r="G481" i="1"/>
  <c r="AC481" i="1"/>
  <c r="K481" i="1"/>
  <c r="E481" i="1"/>
  <c r="T481" i="1"/>
  <c r="AB481" i="1"/>
  <c r="AH481" i="1"/>
  <c r="AI481" i="1"/>
  <c r="AO497" i="1"/>
  <c r="AK497" i="1"/>
  <c r="AE497" i="1"/>
  <c r="Z497" i="1"/>
  <c r="V497" i="1"/>
  <c r="Q497" i="1"/>
  <c r="M497" i="1"/>
  <c r="I497" i="1"/>
  <c r="E497" i="1"/>
  <c r="AN497" i="1"/>
  <c r="AJ497" i="1"/>
  <c r="AD497" i="1"/>
  <c r="Y497" i="1"/>
  <c r="U497" i="1"/>
  <c r="P497" i="1"/>
  <c r="L497" i="1"/>
  <c r="H497" i="1"/>
  <c r="D497" i="1"/>
  <c r="AQ497" i="1"/>
  <c r="AM497" i="1"/>
  <c r="AG497" i="1"/>
  <c r="AC497" i="1"/>
  <c r="X497" i="1"/>
  <c r="S497" i="1"/>
  <c r="O497" i="1"/>
  <c r="K497" i="1"/>
  <c r="G497" i="1"/>
  <c r="C497" i="1"/>
  <c r="AL497" i="1"/>
  <c r="R497" i="1"/>
  <c r="B497" i="1"/>
  <c r="AF497" i="1"/>
  <c r="N497" i="1"/>
  <c r="AA497" i="1"/>
  <c r="J497" i="1"/>
  <c r="AP497" i="1"/>
  <c r="W497" i="1"/>
  <c r="F497" i="1"/>
  <c r="AB497" i="1"/>
  <c r="AH497" i="1"/>
  <c r="T497" i="1"/>
  <c r="AI497" i="1"/>
  <c r="AO513" i="1"/>
  <c r="AK513" i="1"/>
  <c r="AE513" i="1"/>
  <c r="Z513" i="1"/>
  <c r="V513" i="1"/>
  <c r="Q513" i="1"/>
  <c r="M513" i="1"/>
  <c r="I513" i="1"/>
  <c r="E513" i="1"/>
  <c r="AN513" i="1"/>
  <c r="AJ513" i="1"/>
  <c r="AD513" i="1"/>
  <c r="Y513" i="1"/>
  <c r="U513" i="1"/>
  <c r="P513" i="1"/>
  <c r="L513" i="1"/>
  <c r="H513" i="1"/>
  <c r="D513" i="1"/>
  <c r="AQ513" i="1"/>
  <c r="AM513" i="1"/>
  <c r="AG513" i="1"/>
  <c r="AC513" i="1"/>
  <c r="X513" i="1"/>
  <c r="S513" i="1"/>
  <c r="O513" i="1"/>
  <c r="K513" i="1"/>
  <c r="G513" i="1"/>
  <c r="C513" i="1"/>
  <c r="AP513" i="1"/>
  <c r="W513" i="1"/>
  <c r="F513" i="1"/>
  <c r="AL513" i="1"/>
  <c r="R513" i="1"/>
  <c r="B513" i="1"/>
  <c r="AF513" i="1"/>
  <c r="N513" i="1"/>
  <c r="AA513" i="1"/>
  <c r="J513" i="1"/>
  <c r="AH513" i="1"/>
  <c r="AB513" i="1"/>
  <c r="AI513" i="1"/>
  <c r="T513" i="1"/>
  <c r="AP529" i="1"/>
  <c r="AL529" i="1"/>
  <c r="AF529" i="1"/>
  <c r="AA529" i="1"/>
  <c r="W529" i="1"/>
  <c r="R529" i="1"/>
  <c r="N529" i="1"/>
  <c r="J529" i="1"/>
  <c r="F529" i="1"/>
  <c r="B529" i="1"/>
  <c r="AO529" i="1"/>
  <c r="AK529" i="1"/>
  <c r="AE529" i="1"/>
  <c r="Z529" i="1"/>
  <c r="V529" i="1"/>
  <c r="Q529" i="1"/>
  <c r="M529" i="1"/>
  <c r="I529" i="1"/>
  <c r="E529" i="1"/>
  <c r="AN529" i="1"/>
  <c r="AJ529" i="1"/>
  <c r="AD529" i="1"/>
  <c r="Y529" i="1"/>
  <c r="U529" i="1"/>
  <c r="P529" i="1"/>
  <c r="L529" i="1"/>
  <c r="H529" i="1"/>
  <c r="D529" i="1"/>
  <c r="AQ529" i="1"/>
  <c r="X529" i="1"/>
  <c r="G529" i="1"/>
  <c r="AM529" i="1"/>
  <c r="S529" i="1"/>
  <c r="C529" i="1"/>
  <c r="AG529" i="1"/>
  <c r="O529" i="1"/>
  <c r="AC529" i="1"/>
  <c r="K529" i="1"/>
  <c r="AB529" i="1"/>
  <c r="AH529" i="1"/>
  <c r="T529" i="1"/>
  <c r="AI529" i="1"/>
  <c r="AP545" i="1"/>
  <c r="AL545" i="1"/>
  <c r="AF545" i="1"/>
  <c r="AA545" i="1"/>
  <c r="W545" i="1"/>
  <c r="R545" i="1"/>
  <c r="N545" i="1"/>
  <c r="J545" i="1"/>
  <c r="F545" i="1"/>
  <c r="B545" i="1"/>
  <c r="AO545" i="1"/>
  <c r="AK545" i="1"/>
  <c r="AE545" i="1"/>
  <c r="Z545" i="1"/>
  <c r="V545" i="1"/>
  <c r="Q545" i="1"/>
  <c r="M545" i="1"/>
  <c r="I545" i="1"/>
  <c r="E545" i="1"/>
  <c r="AN545" i="1"/>
  <c r="AJ545" i="1"/>
  <c r="AD545" i="1"/>
  <c r="Y545" i="1"/>
  <c r="U545" i="1"/>
  <c r="P545" i="1"/>
  <c r="L545" i="1"/>
  <c r="H545" i="1"/>
  <c r="D545" i="1"/>
  <c r="AC545" i="1"/>
  <c r="K545" i="1"/>
  <c r="AQ545" i="1"/>
  <c r="X545" i="1"/>
  <c r="G545" i="1"/>
  <c r="AM545" i="1"/>
  <c r="S545" i="1"/>
  <c r="C545" i="1"/>
  <c r="O545" i="1"/>
  <c r="AG545" i="1"/>
  <c r="AB545" i="1"/>
  <c r="T545" i="1"/>
  <c r="AH545" i="1"/>
  <c r="AI545" i="1"/>
  <c r="AO561" i="1"/>
  <c r="AK561" i="1"/>
  <c r="AE561" i="1"/>
  <c r="Z561" i="1"/>
  <c r="V561" i="1"/>
  <c r="Q561" i="1"/>
  <c r="M561" i="1"/>
  <c r="I561" i="1"/>
  <c r="E561" i="1"/>
  <c r="AN561" i="1"/>
  <c r="AJ561" i="1"/>
  <c r="AD561" i="1"/>
  <c r="Y561" i="1"/>
  <c r="U561" i="1"/>
  <c r="P561" i="1"/>
  <c r="L561" i="1"/>
  <c r="H561" i="1"/>
  <c r="D561" i="1"/>
  <c r="AP561" i="1"/>
  <c r="AF561" i="1"/>
  <c r="W561" i="1"/>
  <c r="N561" i="1"/>
  <c r="F561" i="1"/>
  <c r="AM561" i="1"/>
  <c r="AC561" i="1"/>
  <c r="S561" i="1"/>
  <c r="K561" i="1"/>
  <c r="C561" i="1"/>
  <c r="AL561" i="1"/>
  <c r="AA561" i="1"/>
  <c r="R561" i="1"/>
  <c r="J561" i="1"/>
  <c r="B561" i="1"/>
  <c r="X561" i="1"/>
  <c r="O561" i="1"/>
  <c r="AQ561" i="1"/>
  <c r="G561" i="1"/>
  <c r="AG561" i="1"/>
  <c r="AH561" i="1"/>
  <c r="AB561" i="1"/>
  <c r="AI561" i="1"/>
  <c r="T561" i="1"/>
  <c r="AQ577" i="1"/>
  <c r="AM577" i="1"/>
  <c r="AG577" i="1"/>
  <c r="AC577" i="1"/>
  <c r="X577" i="1"/>
  <c r="S577" i="1"/>
  <c r="O577" i="1"/>
  <c r="K577" i="1"/>
  <c r="G577" i="1"/>
  <c r="C577" i="1"/>
  <c r="AO577" i="1"/>
  <c r="AJ577" i="1"/>
  <c r="AA577" i="1"/>
  <c r="V577" i="1"/>
  <c r="P577" i="1"/>
  <c r="J577" i="1"/>
  <c r="E577" i="1"/>
  <c r="AN577" i="1"/>
  <c r="AF577" i="1"/>
  <c r="Z577" i="1"/>
  <c r="U577" i="1"/>
  <c r="N577" i="1"/>
  <c r="I577" i="1"/>
  <c r="D577" i="1"/>
  <c r="AL577" i="1"/>
  <c r="AE577" i="1"/>
  <c r="Y577" i="1"/>
  <c r="R577" i="1"/>
  <c r="M577" i="1"/>
  <c r="H577" i="1"/>
  <c r="B577" i="1"/>
  <c r="W577" i="1"/>
  <c r="AP577" i="1"/>
  <c r="Q577" i="1"/>
  <c r="AD577" i="1"/>
  <c r="L577" i="1"/>
  <c r="F577" i="1"/>
  <c r="AK577" i="1"/>
  <c r="T577" i="1"/>
  <c r="AH577" i="1"/>
  <c r="AI577" i="1"/>
  <c r="AB577" i="1"/>
  <c r="AO593" i="1"/>
  <c r="AK593" i="1"/>
  <c r="AE593" i="1"/>
  <c r="Z593" i="1"/>
  <c r="V593" i="1"/>
  <c r="Q593" i="1"/>
  <c r="AN593" i="1"/>
  <c r="AJ593" i="1"/>
  <c r="AD593" i="1"/>
  <c r="Y593" i="1"/>
  <c r="U593" i="1"/>
  <c r="P593" i="1"/>
  <c r="AQ593" i="1"/>
  <c r="AM593" i="1"/>
  <c r="AG593" i="1"/>
  <c r="X593" i="1"/>
  <c r="O593" i="1"/>
  <c r="K593" i="1"/>
  <c r="G593" i="1"/>
  <c r="C593" i="1"/>
  <c r="AF593" i="1"/>
  <c r="W593" i="1"/>
  <c r="N593" i="1"/>
  <c r="J593" i="1"/>
  <c r="F593" i="1"/>
  <c r="B593" i="1"/>
  <c r="AA593" i="1"/>
  <c r="L593" i="1"/>
  <c r="D593" i="1"/>
  <c r="AP593" i="1"/>
  <c r="S593" i="1"/>
  <c r="I593" i="1"/>
  <c r="R593" i="1"/>
  <c r="M593" i="1"/>
  <c r="AL593" i="1"/>
  <c r="H593" i="1"/>
  <c r="E593" i="1"/>
  <c r="AC593" i="1"/>
  <c r="AH593" i="1"/>
  <c r="AB593" i="1"/>
  <c r="T593" i="1"/>
  <c r="AI593" i="1"/>
  <c r="AO62" i="1"/>
  <c r="AK62" i="1"/>
  <c r="AE62" i="1"/>
  <c r="Z62" i="1"/>
  <c r="V62" i="1"/>
  <c r="P62" i="1"/>
  <c r="L62" i="1"/>
  <c r="H62" i="1"/>
  <c r="D62" i="1"/>
  <c r="AN62" i="1"/>
  <c r="AJ62" i="1"/>
  <c r="AD62" i="1"/>
  <c r="Y62" i="1"/>
  <c r="U62" i="1"/>
  <c r="O62" i="1"/>
  <c r="K62" i="1"/>
  <c r="G62" i="1"/>
  <c r="C62" i="1"/>
  <c r="AQ62" i="1"/>
  <c r="AM62" i="1"/>
  <c r="AG62" i="1"/>
  <c r="AC62" i="1"/>
  <c r="X62" i="1"/>
  <c r="R62" i="1"/>
  <c r="N62" i="1"/>
  <c r="J62" i="1"/>
  <c r="F62" i="1"/>
  <c r="B62" i="1"/>
  <c r="AP62" i="1"/>
  <c r="AL62" i="1"/>
  <c r="AF62" i="1"/>
  <c r="AA62" i="1"/>
  <c r="W62" i="1"/>
  <c r="Q62" i="1"/>
  <c r="M62" i="1"/>
  <c r="I62" i="1"/>
  <c r="E62" i="1"/>
  <c r="AB62" i="1"/>
  <c r="S62" i="1"/>
  <c r="T62" i="1"/>
  <c r="AH62" i="1"/>
  <c r="AI62" i="1"/>
  <c r="AN110" i="1"/>
  <c r="AJ110" i="1"/>
  <c r="AD110" i="1"/>
  <c r="Y110" i="1"/>
  <c r="U110" i="1"/>
  <c r="P110" i="1"/>
  <c r="L110" i="1"/>
  <c r="H110" i="1"/>
  <c r="D110" i="1"/>
  <c r="AQ110" i="1"/>
  <c r="AM110" i="1"/>
  <c r="AG110" i="1"/>
  <c r="AC110" i="1"/>
  <c r="X110" i="1"/>
  <c r="S110" i="1"/>
  <c r="O110" i="1"/>
  <c r="K110" i="1"/>
  <c r="G110" i="1"/>
  <c r="C110" i="1"/>
  <c r="AP110" i="1"/>
  <c r="AL110" i="1"/>
  <c r="AF110" i="1"/>
  <c r="AA110" i="1"/>
  <c r="W110" i="1"/>
  <c r="R110" i="1"/>
  <c r="N110" i="1"/>
  <c r="J110" i="1"/>
  <c r="F110" i="1"/>
  <c r="B110" i="1"/>
  <c r="AO110" i="1"/>
  <c r="AK110" i="1"/>
  <c r="AE110" i="1"/>
  <c r="Z110" i="1"/>
  <c r="V110" i="1"/>
  <c r="Q110" i="1"/>
  <c r="M110" i="1"/>
  <c r="I110" i="1"/>
  <c r="E110" i="1"/>
  <c r="T110" i="1"/>
  <c r="AH110" i="1"/>
  <c r="AB110" i="1"/>
  <c r="AI110" i="1"/>
  <c r="AN142" i="1"/>
  <c r="AJ142" i="1"/>
  <c r="AD142" i="1"/>
  <c r="Y142" i="1"/>
  <c r="U142" i="1"/>
  <c r="P142" i="1"/>
  <c r="L142" i="1"/>
  <c r="H142" i="1"/>
  <c r="D142" i="1"/>
  <c r="AQ142" i="1"/>
  <c r="AM142" i="1"/>
  <c r="AG142" i="1"/>
  <c r="AC142" i="1"/>
  <c r="X142" i="1"/>
  <c r="S142" i="1"/>
  <c r="O142" i="1"/>
  <c r="K142" i="1"/>
  <c r="G142" i="1"/>
  <c r="C142" i="1"/>
  <c r="AP142" i="1"/>
  <c r="AL142" i="1"/>
  <c r="AF142" i="1"/>
  <c r="AA142" i="1"/>
  <c r="W142" i="1"/>
  <c r="R142" i="1"/>
  <c r="N142" i="1"/>
  <c r="J142" i="1"/>
  <c r="F142" i="1"/>
  <c r="B142" i="1"/>
  <c r="AO142" i="1"/>
  <c r="AK142" i="1"/>
  <c r="AE142" i="1"/>
  <c r="Z142" i="1"/>
  <c r="V142" i="1"/>
  <c r="Q142" i="1"/>
  <c r="M142" i="1"/>
  <c r="I142" i="1"/>
  <c r="E142" i="1"/>
  <c r="AH142" i="1"/>
  <c r="AB142" i="1"/>
  <c r="T142" i="1"/>
  <c r="AI142" i="1"/>
  <c r="AP190" i="1"/>
  <c r="AL190" i="1"/>
  <c r="AF190" i="1"/>
  <c r="AA190" i="1"/>
  <c r="W190" i="1"/>
  <c r="R190" i="1"/>
  <c r="N190" i="1"/>
  <c r="J190" i="1"/>
  <c r="F190" i="1"/>
  <c r="B190" i="1"/>
  <c r="AO190" i="1"/>
  <c r="AK190" i="1"/>
  <c r="AE190" i="1"/>
  <c r="Z190" i="1"/>
  <c r="V190" i="1"/>
  <c r="Q190" i="1"/>
  <c r="M190" i="1"/>
  <c r="I190" i="1"/>
  <c r="E190" i="1"/>
  <c r="AN190" i="1"/>
  <c r="AJ190" i="1"/>
  <c r="AD190" i="1"/>
  <c r="Y190" i="1"/>
  <c r="U190" i="1"/>
  <c r="P190" i="1"/>
  <c r="L190" i="1"/>
  <c r="H190" i="1"/>
  <c r="D190" i="1"/>
  <c r="AQ190" i="1"/>
  <c r="AM190" i="1"/>
  <c r="AG190" i="1"/>
  <c r="AC190" i="1"/>
  <c r="X190" i="1"/>
  <c r="S190" i="1"/>
  <c r="O190" i="1"/>
  <c r="K190" i="1"/>
  <c r="G190" i="1"/>
  <c r="C190" i="1"/>
  <c r="AH190" i="1"/>
  <c r="AB190" i="1"/>
  <c r="AI190" i="1"/>
  <c r="T190" i="1"/>
  <c r="AP238" i="1"/>
  <c r="AL238" i="1"/>
  <c r="AF238" i="1"/>
  <c r="AA238" i="1"/>
  <c r="W238" i="1"/>
  <c r="R238" i="1"/>
  <c r="N238" i="1"/>
  <c r="J238" i="1"/>
  <c r="F238" i="1"/>
  <c r="B238" i="1"/>
  <c r="AO238" i="1"/>
  <c r="AK238" i="1"/>
  <c r="AE238" i="1"/>
  <c r="Z238" i="1"/>
  <c r="V238" i="1"/>
  <c r="Q238" i="1"/>
  <c r="M238" i="1"/>
  <c r="I238" i="1"/>
  <c r="E238" i="1"/>
  <c r="AN238" i="1"/>
  <c r="AJ238" i="1"/>
  <c r="AD238" i="1"/>
  <c r="Y238" i="1"/>
  <c r="U238" i="1"/>
  <c r="P238" i="1"/>
  <c r="L238" i="1"/>
  <c r="H238" i="1"/>
  <c r="D238" i="1"/>
  <c r="AQ238" i="1"/>
  <c r="AM238" i="1"/>
  <c r="AG238" i="1"/>
  <c r="AC238" i="1"/>
  <c r="X238" i="1"/>
  <c r="S238" i="1"/>
  <c r="O238" i="1"/>
  <c r="K238" i="1"/>
  <c r="G238" i="1"/>
  <c r="C238" i="1"/>
  <c r="T238" i="1"/>
  <c r="AH238" i="1"/>
  <c r="AB238" i="1"/>
  <c r="AI238" i="1"/>
  <c r="AO286" i="1"/>
  <c r="AK286" i="1"/>
  <c r="AE286" i="1"/>
  <c r="Z286" i="1"/>
  <c r="V286" i="1"/>
  <c r="Q286" i="1"/>
  <c r="M286" i="1"/>
  <c r="I286" i="1"/>
  <c r="E286" i="1"/>
  <c r="AN286" i="1"/>
  <c r="AJ286" i="1"/>
  <c r="AD286" i="1"/>
  <c r="Y286" i="1"/>
  <c r="U286" i="1"/>
  <c r="P286" i="1"/>
  <c r="L286" i="1"/>
  <c r="H286" i="1"/>
  <c r="D286" i="1"/>
  <c r="AQ286" i="1"/>
  <c r="AM286" i="1"/>
  <c r="AG286" i="1"/>
  <c r="AC286" i="1"/>
  <c r="X286" i="1"/>
  <c r="S286" i="1"/>
  <c r="O286" i="1"/>
  <c r="K286" i="1"/>
  <c r="G286" i="1"/>
  <c r="C286" i="1"/>
  <c r="AP286" i="1"/>
  <c r="AL286" i="1"/>
  <c r="AF286" i="1"/>
  <c r="AA286" i="1"/>
  <c r="W286" i="1"/>
  <c r="R286" i="1"/>
  <c r="N286" i="1"/>
  <c r="J286" i="1"/>
  <c r="F286" i="1"/>
  <c r="B286" i="1"/>
  <c r="AH286" i="1"/>
  <c r="AB286" i="1"/>
  <c r="T286" i="1"/>
  <c r="AI286" i="1"/>
  <c r="AP334" i="1"/>
  <c r="AL334" i="1"/>
  <c r="AF334" i="1"/>
  <c r="AA334" i="1"/>
  <c r="W334" i="1"/>
  <c r="R334" i="1"/>
  <c r="N334" i="1"/>
  <c r="J334" i="1"/>
  <c r="F334" i="1"/>
  <c r="B334" i="1"/>
  <c r="AO334" i="1"/>
  <c r="AK334" i="1"/>
  <c r="AE334" i="1"/>
  <c r="Z334" i="1"/>
  <c r="V334" i="1"/>
  <c r="Q334" i="1"/>
  <c r="M334" i="1"/>
  <c r="I334" i="1"/>
  <c r="E334" i="1"/>
  <c r="AN334" i="1"/>
  <c r="AJ334" i="1"/>
  <c r="AD334" i="1"/>
  <c r="Y334" i="1"/>
  <c r="U334" i="1"/>
  <c r="P334" i="1"/>
  <c r="L334" i="1"/>
  <c r="H334" i="1"/>
  <c r="D334" i="1"/>
  <c r="AQ334" i="1"/>
  <c r="AM334" i="1"/>
  <c r="AG334" i="1"/>
  <c r="AC334" i="1"/>
  <c r="X334" i="1"/>
  <c r="S334" i="1"/>
  <c r="O334" i="1"/>
  <c r="K334" i="1"/>
  <c r="G334" i="1"/>
  <c r="C334" i="1"/>
  <c r="T334" i="1"/>
  <c r="AH334" i="1"/>
  <c r="AI334" i="1"/>
  <c r="AB334" i="1"/>
  <c r="AP382" i="1"/>
  <c r="AL382" i="1"/>
  <c r="AF382" i="1"/>
  <c r="AA382" i="1"/>
  <c r="W382" i="1"/>
  <c r="R382" i="1"/>
  <c r="N382" i="1"/>
  <c r="J382" i="1"/>
  <c r="F382" i="1"/>
  <c r="B382" i="1"/>
  <c r="AO382" i="1"/>
  <c r="AK382" i="1"/>
  <c r="AE382" i="1"/>
  <c r="Z382" i="1"/>
  <c r="V382" i="1"/>
  <c r="Q382" i="1"/>
  <c r="M382" i="1"/>
  <c r="I382" i="1"/>
  <c r="E382" i="1"/>
  <c r="AN382" i="1"/>
  <c r="AJ382" i="1"/>
  <c r="AD382" i="1"/>
  <c r="Y382" i="1"/>
  <c r="U382" i="1"/>
  <c r="P382" i="1"/>
  <c r="L382" i="1"/>
  <c r="H382" i="1"/>
  <c r="D382" i="1"/>
  <c r="AQ382" i="1"/>
  <c r="AM382" i="1"/>
  <c r="AG382" i="1"/>
  <c r="AC382" i="1"/>
  <c r="X382" i="1"/>
  <c r="S382" i="1"/>
  <c r="O382" i="1"/>
  <c r="K382" i="1"/>
  <c r="G382" i="1"/>
  <c r="C382" i="1"/>
  <c r="AH382" i="1"/>
  <c r="AB382" i="1"/>
  <c r="T382" i="1"/>
  <c r="AI382" i="1"/>
  <c r="AN414" i="1"/>
  <c r="AJ414" i="1"/>
  <c r="AD414" i="1"/>
  <c r="Y414" i="1"/>
  <c r="U414" i="1"/>
  <c r="P414" i="1"/>
  <c r="L414" i="1"/>
  <c r="H414" i="1"/>
  <c r="D414" i="1"/>
  <c r="AQ414" i="1"/>
  <c r="AM414" i="1"/>
  <c r="AG414" i="1"/>
  <c r="AC414" i="1"/>
  <c r="X414" i="1"/>
  <c r="S414" i="1"/>
  <c r="O414" i="1"/>
  <c r="K414" i="1"/>
  <c r="G414" i="1"/>
  <c r="C414" i="1"/>
  <c r="AP414" i="1"/>
  <c r="AL414" i="1"/>
  <c r="AF414" i="1"/>
  <c r="AA414" i="1"/>
  <c r="W414" i="1"/>
  <c r="R414" i="1"/>
  <c r="N414" i="1"/>
  <c r="J414" i="1"/>
  <c r="F414" i="1"/>
  <c r="B414" i="1"/>
  <c r="AO414" i="1"/>
  <c r="AK414" i="1"/>
  <c r="AE414" i="1"/>
  <c r="Z414" i="1"/>
  <c r="V414" i="1"/>
  <c r="Q414" i="1"/>
  <c r="M414" i="1"/>
  <c r="I414" i="1"/>
  <c r="E414" i="1"/>
  <c r="AI414" i="1"/>
  <c r="AH414" i="1"/>
  <c r="T414" i="1"/>
  <c r="AB414" i="1"/>
  <c r="AQ462" i="1"/>
  <c r="AM462" i="1"/>
  <c r="AG462" i="1"/>
  <c r="AC462" i="1"/>
  <c r="X462" i="1"/>
  <c r="S462" i="1"/>
  <c r="O462" i="1"/>
  <c r="K462" i="1"/>
  <c r="G462" i="1"/>
  <c r="C462" i="1"/>
  <c r="AP462" i="1"/>
  <c r="AL462" i="1"/>
  <c r="AF462" i="1"/>
  <c r="AA462" i="1"/>
  <c r="W462" i="1"/>
  <c r="R462" i="1"/>
  <c r="N462" i="1"/>
  <c r="J462" i="1"/>
  <c r="F462" i="1"/>
  <c r="B462" i="1"/>
  <c r="AO462" i="1"/>
  <c r="AK462" i="1"/>
  <c r="AE462" i="1"/>
  <c r="Z462" i="1"/>
  <c r="V462" i="1"/>
  <c r="Q462" i="1"/>
  <c r="M462" i="1"/>
  <c r="I462" i="1"/>
  <c r="E462" i="1"/>
  <c r="Y462" i="1"/>
  <c r="H462" i="1"/>
  <c r="AN462" i="1"/>
  <c r="U462" i="1"/>
  <c r="D462" i="1"/>
  <c r="AJ462" i="1"/>
  <c r="P462" i="1"/>
  <c r="AD462" i="1"/>
  <c r="L462" i="1"/>
  <c r="AH462" i="1"/>
  <c r="AB462" i="1"/>
  <c r="T462" i="1"/>
  <c r="AI462" i="1"/>
  <c r="AQ510" i="1"/>
  <c r="AM510" i="1"/>
  <c r="AG510" i="1"/>
  <c r="AC510" i="1"/>
  <c r="W510" i="1"/>
  <c r="R510" i="1"/>
  <c r="N510" i="1"/>
  <c r="J510" i="1"/>
  <c r="F510" i="1"/>
  <c r="B510" i="1"/>
  <c r="AP510" i="1"/>
  <c r="AL510" i="1"/>
  <c r="AF510" i="1"/>
  <c r="Z510" i="1"/>
  <c r="V510" i="1"/>
  <c r="Q510" i="1"/>
  <c r="M510" i="1"/>
  <c r="I510" i="1"/>
  <c r="E510" i="1"/>
  <c r="AO510" i="1"/>
  <c r="AK510" i="1"/>
  <c r="AE510" i="1"/>
  <c r="Y510" i="1"/>
  <c r="U510" i="1"/>
  <c r="P510" i="1"/>
  <c r="L510" i="1"/>
  <c r="H510" i="1"/>
  <c r="D510" i="1"/>
  <c r="X510" i="1"/>
  <c r="G510" i="1"/>
  <c r="AN510" i="1"/>
  <c r="S510" i="1"/>
  <c r="C510" i="1"/>
  <c r="AJ510" i="1"/>
  <c r="O510" i="1"/>
  <c r="AD510" i="1"/>
  <c r="K510" i="1"/>
  <c r="AH510" i="1"/>
  <c r="T510" i="1"/>
  <c r="AA510" i="1"/>
  <c r="AI510" i="1"/>
  <c r="AB510" i="1"/>
  <c r="AA542" i="1"/>
  <c r="AN542" i="1"/>
  <c r="AJ542" i="1"/>
  <c r="AD542" i="1"/>
  <c r="X542" i="1"/>
  <c r="S542" i="1"/>
  <c r="O542" i="1"/>
  <c r="K542" i="1"/>
  <c r="G542" i="1"/>
  <c r="C542" i="1"/>
  <c r="AQ542" i="1"/>
  <c r="AM542" i="1"/>
  <c r="AG542" i="1"/>
  <c r="AC542" i="1"/>
  <c r="W542" i="1"/>
  <c r="R542" i="1"/>
  <c r="N542" i="1"/>
  <c r="J542" i="1"/>
  <c r="F542" i="1"/>
  <c r="B542" i="1"/>
  <c r="AP542" i="1"/>
  <c r="AL542" i="1"/>
  <c r="AF542" i="1"/>
  <c r="Z542" i="1"/>
  <c r="V542" i="1"/>
  <c r="Q542" i="1"/>
  <c r="M542" i="1"/>
  <c r="I542" i="1"/>
  <c r="E542" i="1"/>
  <c r="AE542" i="1"/>
  <c r="L542" i="1"/>
  <c r="Y542" i="1"/>
  <c r="H542" i="1"/>
  <c r="AO542" i="1"/>
  <c r="U542" i="1"/>
  <c r="D542" i="1"/>
  <c r="AK542" i="1"/>
  <c r="P542" i="1"/>
  <c r="AH542" i="1"/>
  <c r="T542" i="1"/>
  <c r="AI542" i="1"/>
  <c r="AB542" i="1"/>
  <c r="AQ31" i="1"/>
  <c r="AM31" i="1"/>
  <c r="AG31" i="1"/>
  <c r="AC31" i="1"/>
  <c r="W31" i="1"/>
  <c r="R31" i="1"/>
  <c r="N31" i="1"/>
  <c r="AP31" i="1"/>
  <c r="AL31" i="1"/>
  <c r="AF31" i="1"/>
  <c r="Z31" i="1"/>
  <c r="V31" i="1"/>
  <c r="Q31" i="1"/>
  <c r="M31" i="1"/>
  <c r="C31" i="1"/>
  <c r="AO31" i="1"/>
  <c r="AK31" i="1"/>
  <c r="AE31" i="1"/>
  <c r="Y31" i="1"/>
  <c r="U31" i="1"/>
  <c r="P31" i="1"/>
  <c r="B31" i="1"/>
  <c r="AN31" i="1"/>
  <c r="AJ31" i="1"/>
  <c r="AD31" i="1"/>
  <c r="X31" i="1"/>
  <c r="S31" i="1"/>
  <c r="O31" i="1"/>
  <c r="T31" i="1"/>
  <c r="AB31" i="1"/>
  <c r="AA31" i="1"/>
  <c r="AH31" i="1"/>
  <c r="AI31" i="1"/>
  <c r="AP79" i="1"/>
  <c r="AL79" i="1"/>
  <c r="AF79" i="1"/>
  <c r="Z79" i="1"/>
  <c r="V79" i="1"/>
  <c r="Q79" i="1"/>
  <c r="M79" i="1"/>
  <c r="I79" i="1"/>
  <c r="E79" i="1"/>
  <c r="AO79" i="1"/>
  <c r="AK79" i="1"/>
  <c r="AE79" i="1"/>
  <c r="Y79" i="1"/>
  <c r="U79" i="1"/>
  <c r="P79" i="1"/>
  <c r="L79" i="1"/>
  <c r="H79" i="1"/>
  <c r="D79" i="1"/>
  <c r="AN79" i="1"/>
  <c r="AJ79" i="1"/>
  <c r="AD79" i="1"/>
  <c r="X79" i="1"/>
  <c r="S79" i="1"/>
  <c r="O79" i="1"/>
  <c r="K79" i="1"/>
  <c r="G79" i="1"/>
  <c r="C79" i="1"/>
  <c r="AQ79" i="1"/>
  <c r="AM79" i="1"/>
  <c r="AG79" i="1"/>
  <c r="AC79" i="1"/>
  <c r="W79" i="1"/>
  <c r="R79" i="1"/>
  <c r="N79" i="1"/>
  <c r="J79" i="1"/>
  <c r="F79" i="1"/>
  <c r="B79" i="1"/>
  <c r="T79" i="1"/>
  <c r="AB79" i="1"/>
  <c r="AA79" i="1"/>
  <c r="AH79" i="1"/>
  <c r="AI79" i="1"/>
  <c r="AP127" i="1"/>
  <c r="AL127" i="1"/>
  <c r="AF127" i="1"/>
  <c r="AA127" i="1"/>
  <c r="W127" i="1"/>
  <c r="R127" i="1"/>
  <c r="N127" i="1"/>
  <c r="J127" i="1"/>
  <c r="F127" i="1"/>
  <c r="B127" i="1"/>
  <c r="AO127" i="1"/>
  <c r="AK127" i="1"/>
  <c r="AE127" i="1"/>
  <c r="Z127" i="1"/>
  <c r="V127" i="1"/>
  <c r="Q127" i="1"/>
  <c r="M127" i="1"/>
  <c r="I127" i="1"/>
  <c r="E127" i="1"/>
  <c r="AN127" i="1"/>
  <c r="AJ127" i="1"/>
  <c r="AD127" i="1"/>
  <c r="Y127" i="1"/>
  <c r="U127" i="1"/>
  <c r="P127" i="1"/>
  <c r="L127" i="1"/>
  <c r="H127" i="1"/>
  <c r="D127" i="1"/>
  <c r="AQ127" i="1"/>
  <c r="AM127" i="1"/>
  <c r="AG127" i="1"/>
  <c r="AC127" i="1"/>
  <c r="X127" i="1"/>
  <c r="S127" i="1"/>
  <c r="O127" i="1"/>
  <c r="K127" i="1"/>
  <c r="G127" i="1"/>
  <c r="C127" i="1"/>
  <c r="AH127" i="1"/>
  <c r="AB127" i="1"/>
  <c r="T127" i="1"/>
  <c r="AI127" i="1"/>
  <c r="AN175" i="1"/>
  <c r="AJ175" i="1"/>
  <c r="AD175" i="1"/>
  <c r="Y175" i="1"/>
  <c r="U175" i="1"/>
  <c r="P175" i="1"/>
  <c r="L175" i="1"/>
  <c r="H175" i="1"/>
  <c r="D175" i="1"/>
  <c r="AQ175" i="1"/>
  <c r="AM175" i="1"/>
  <c r="AG175" i="1"/>
  <c r="AC175" i="1"/>
  <c r="X175" i="1"/>
  <c r="S175" i="1"/>
  <c r="O175" i="1"/>
  <c r="K175" i="1"/>
  <c r="G175" i="1"/>
  <c r="C175" i="1"/>
  <c r="AP175" i="1"/>
  <c r="AL175" i="1"/>
  <c r="AF175" i="1"/>
  <c r="AA175" i="1"/>
  <c r="W175" i="1"/>
  <c r="R175" i="1"/>
  <c r="N175" i="1"/>
  <c r="J175" i="1"/>
  <c r="F175" i="1"/>
  <c r="B175" i="1"/>
  <c r="AO175" i="1"/>
  <c r="AK175" i="1"/>
  <c r="AE175" i="1"/>
  <c r="Z175" i="1"/>
  <c r="V175" i="1"/>
  <c r="Q175" i="1"/>
  <c r="M175" i="1"/>
  <c r="I175" i="1"/>
  <c r="E175" i="1"/>
  <c r="AB175" i="1"/>
  <c r="AH175" i="1"/>
  <c r="AI175" i="1"/>
  <c r="T175" i="1"/>
  <c r="AN223" i="1"/>
  <c r="AJ223" i="1"/>
  <c r="AD223" i="1"/>
  <c r="Y223" i="1"/>
  <c r="U223" i="1"/>
  <c r="P223" i="1"/>
  <c r="L223" i="1"/>
  <c r="H223" i="1"/>
  <c r="D223" i="1"/>
  <c r="AQ223" i="1"/>
  <c r="AM223" i="1"/>
  <c r="AG223" i="1"/>
  <c r="AC223" i="1"/>
  <c r="X223" i="1"/>
  <c r="S223" i="1"/>
  <c r="O223" i="1"/>
  <c r="K223" i="1"/>
  <c r="G223" i="1"/>
  <c r="C223" i="1"/>
  <c r="AP223" i="1"/>
  <c r="AL223" i="1"/>
  <c r="AF223" i="1"/>
  <c r="AA223" i="1"/>
  <c r="W223" i="1"/>
  <c r="R223" i="1"/>
  <c r="N223" i="1"/>
  <c r="J223" i="1"/>
  <c r="F223" i="1"/>
  <c r="B223" i="1"/>
  <c r="AO223" i="1"/>
  <c r="AK223" i="1"/>
  <c r="AE223" i="1"/>
  <c r="Z223" i="1"/>
  <c r="V223" i="1"/>
  <c r="Q223" i="1"/>
  <c r="M223" i="1"/>
  <c r="I223" i="1"/>
  <c r="E223" i="1"/>
  <c r="AH223" i="1"/>
  <c r="T223" i="1"/>
  <c r="AB223" i="1"/>
  <c r="AI223" i="1"/>
  <c r="AQ271" i="1"/>
  <c r="AM271" i="1"/>
  <c r="AG271" i="1"/>
  <c r="AC271" i="1"/>
  <c r="X271" i="1"/>
  <c r="S271" i="1"/>
  <c r="O271" i="1"/>
  <c r="K271" i="1"/>
  <c r="G271" i="1"/>
  <c r="C271" i="1"/>
  <c r="AP271" i="1"/>
  <c r="AL271" i="1"/>
  <c r="AF271" i="1"/>
  <c r="AA271" i="1"/>
  <c r="W271" i="1"/>
  <c r="R271" i="1"/>
  <c r="N271" i="1"/>
  <c r="J271" i="1"/>
  <c r="F271" i="1"/>
  <c r="B271" i="1"/>
  <c r="AO271" i="1"/>
  <c r="AK271" i="1"/>
  <c r="AE271" i="1"/>
  <c r="Z271" i="1"/>
  <c r="V271" i="1"/>
  <c r="Q271" i="1"/>
  <c r="M271" i="1"/>
  <c r="I271" i="1"/>
  <c r="E271" i="1"/>
  <c r="AN271" i="1"/>
  <c r="AJ271" i="1"/>
  <c r="AD271" i="1"/>
  <c r="Y271" i="1"/>
  <c r="U271" i="1"/>
  <c r="P271" i="1"/>
  <c r="L271" i="1"/>
  <c r="H271" i="1"/>
  <c r="D271" i="1"/>
  <c r="AH271" i="1"/>
  <c r="AB271" i="1"/>
  <c r="AI271" i="1"/>
  <c r="T271" i="1"/>
  <c r="AN319" i="1"/>
  <c r="AJ319" i="1"/>
  <c r="AD319" i="1"/>
  <c r="Y319" i="1"/>
  <c r="U319" i="1"/>
  <c r="P319" i="1"/>
  <c r="L319" i="1"/>
  <c r="H319" i="1"/>
  <c r="D319" i="1"/>
  <c r="AQ319" i="1"/>
  <c r="AM319" i="1"/>
  <c r="AG319" i="1"/>
  <c r="AC319" i="1"/>
  <c r="X319" i="1"/>
  <c r="S319" i="1"/>
  <c r="O319" i="1"/>
  <c r="K319" i="1"/>
  <c r="G319" i="1"/>
  <c r="C319" i="1"/>
  <c r="AP319" i="1"/>
  <c r="AL319" i="1"/>
  <c r="AF319" i="1"/>
  <c r="AA319" i="1"/>
  <c r="W319" i="1"/>
  <c r="R319" i="1"/>
  <c r="N319" i="1"/>
  <c r="J319" i="1"/>
  <c r="F319" i="1"/>
  <c r="B319" i="1"/>
  <c r="AO319" i="1"/>
  <c r="AK319" i="1"/>
  <c r="AE319" i="1"/>
  <c r="Z319" i="1"/>
  <c r="V319" i="1"/>
  <c r="Q319" i="1"/>
  <c r="M319" i="1"/>
  <c r="I319" i="1"/>
  <c r="E319" i="1"/>
  <c r="T319" i="1"/>
  <c r="AH319" i="1"/>
  <c r="AB319" i="1"/>
  <c r="AI319" i="1"/>
  <c r="AN367" i="1"/>
  <c r="AJ367" i="1"/>
  <c r="AD367" i="1"/>
  <c r="Y367" i="1"/>
  <c r="U367" i="1"/>
  <c r="P367" i="1"/>
  <c r="L367" i="1"/>
  <c r="H367" i="1"/>
  <c r="D367" i="1"/>
  <c r="AQ367" i="1"/>
  <c r="AM367" i="1"/>
  <c r="AG367" i="1"/>
  <c r="AC367" i="1"/>
  <c r="X367" i="1"/>
  <c r="S367" i="1"/>
  <c r="O367" i="1"/>
  <c r="K367" i="1"/>
  <c r="G367" i="1"/>
  <c r="C367" i="1"/>
  <c r="AP367" i="1"/>
  <c r="AL367" i="1"/>
  <c r="AF367" i="1"/>
  <c r="AA367" i="1"/>
  <c r="W367" i="1"/>
  <c r="R367" i="1"/>
  <c r="N367" i="1"/>
  <c r="J367" i="1"/>
  <c r="F367" i="1"/>
  <c r="B367" i="1"/>
  <c r="AO367" i="1"/>
  <c r="AK367" i="1"/>
  <c r="AE367" i="1"/>
  <c r="Z367" i="1"/>
  <c r="V367" i="1"/>
  <c r="Q367" i="1"/>
  <c r="M367" i="1"/>
  <c r="I367" i="1"/>
  <c r="E367" i="1"/>
  <c r="AH367" i="1"/>
  <c r="T367" i="1"/>
  <c r="AB367" i="1"/>
  <c r="AI367" i="1"/>
  <c r="AP415" i="1"/>
  <c r="AL415" i="1"/>
  <c r="AF415" i="1"/>
  <c r="AA415" i="1"/>
  <c r="W415" i="1"/>
  <c r="R415" i="1"/>
  <c r="N415" i="1"/>
  <c r="J415" i="1"/>
  <c r="F415" i="1"/>
  <c r="B415" i="1"/>
  <c r="AO415" i="1"/>
  <c r="AK415" i="1"/>
  <c r="AE415" i="1"/>
  <c r="Z415" i="1"/>
  <c r="V415" i="1"/>
  <c r="Q415" i="1"/>
  <c r="M415" i="1"/>
  <c r="I415" i="1"/>
  <c r="E415" i="1"/>
  <c r="AN415" i="1"/>
  <c r="AJ415" i="1"/>
  <c r="AD415" i="1"/>
  <c r="Y415" i="1"/>
  <c r="U415" i="1"/>
  <c r="P415" i="1"/>
  <c r="L415" i="1"/>
  <c r="H415" i="1"/>
  <c r="D415" i="1"/>
  <c r="AQ415" i="1"/>
  <c r="AM415" i="1"/>
  <c r="AG415" i="1"/>
  <c r="AC415" i="1"/>
  <c r="X415" i="1"/>
  <c r="S415" i="1"/>
  <c r="O415" i="1"/>
  <c r="K415" i="1"/>
  <c r="G415" i="1"/>
  <c r="C415" i="1"/>
  <c r="AH415" i="1"/>
  <c r="T415" i="1"/>
  <c r="AI415" i="1"/>
  <c r="AB415" i="1"/>
  <c r="AQ447" i="1"/>
  <c r="AM447" i="1"/>
  <c r="AG447" i="1"/>
  <c r="AC447" i="1"/>
  <c r="X447" i="1"/>
  <c r="S447" i="1"/>
  <c r="O447" i="1"/>
  <c r="K447" i="1"/>
  <c r="G447" i="1"/>
  <c r="C447" i="1"/>
  <c r="AP447" i="1"/>
  <c r="AL447" i="1"/>
  <c r="AF447" i="1"/>
  <c r="AA447" i="1"/>
  <c r="W447" i="1"/>
  <c r="R447" i="1"/>
  <c r="N447" i="1"/>
  <c r="J447" i="1"/>
  <c r="F447" i="1"/>
  <c r="B447" i="1"/>
  <c r="AO447" i="1"/>
  <c r="AK447" i="1"/>
  <c r="AE447" i="1"/>
  <c r="Z447" i="1"/>
  <c r="V447" i="1"/>
  <c r="Q447" i="1"/>
  <c r="M447" i="1"/>
  <c r="I447" i="1"/>
  <c r="E447" i="1"/>
  <c r="AN447" i="1"/>
  <c r="AJ447" i="1"/>
  <c r="AD447" i="1"/>
  <c r="Y447" i="1"/>
  <c r="U447" i="1"/>
  <c r="P447" i="1"/>
  <c r="L447" i="1"/>
  <c r="H447" i="1"/>
  <c r="D447" i="1"/>
  <c r="AH447" i="1"/>
  <c r="AI447" i="1"/>
  <c r="T447" i="1"/>
  <c r="AB447" i="1"/>
  <c r="AO495" i="1"/>
  <c r="AK495" i="1"/>
  <c r="AE495" i="1"/>
  <c r="Z495" i="1"/>
  <c r="V495" i="1"/>
  <c r="Q495" i="1"/>
  <c r="M495" i="1"/>
  <c r="I495" i="1"/>
  <c r="E495" i="1"/>
  <c r="AN495" i="1"/>
  <c r="AJ495" i="1"/>
  <c r="AD495" i="1"/>
  <c r="Y495" i="1"/>
  <c r="U495" i="1"/>
  <c r="P495" i="1"/>
  <c r="L495" i="1"/>
  <c r="H495" i="1"/>
  <c r="D495" i="1"/>
  <c r="AQ495" i="1"/>
  <c r="AM495" i="1"/>
  <c r="AG495" i="1"/>
  <c r="AC495" i="1"/>
  <c r="X495" i="1"/>
  <c r="S495" i="1"/>
  <c r="AF495" i="1"/>
  <c r="O495" i="1"/>
  <c r="G495" i="1"/>
  <c r="AA495" i="1"/>
  <c r="N495" i="1"/>
  <c r="F495" i="1"/>
  <c r="AP495" i="1"/>
  <c r="W495" i="1"/>
  <c r="K495" i="1"/>
  <c r="C495" i="1"/>
  <c r="AL495" i="1"/>
  <c r="R495" i="1"/>
  <c r="J495" i="1"/>
  <c r="B495" i="1"/>
  <c r="AB495" i="1"/>
  <c r="AH495" i="1"/>
  <c r="T495" i="1"/>
  <c r="AI495" i="1"/>
  <c r="AP543" i="1"/>
  <c r="AL543" i="1"/>
  <c r="AF543" i="1"/>
  <c r="AA543" i="1"/>
  <c r="W543" i="1"/>
  <c r="R543" i="1"/>
  <c r="N543" i="1"/>
  <c r="J543" i="1"/>
  <c r="F543" i="1"/>
  <c r="B543" i="1"/>
  <c r="AO543" i="1"/>
  <c r="AK543" i="1"/>
  <c r="AE543" i="1"/>
  <c r="Z543" i="1"/>
  <c r="V543" i="1"/>
  <c r="Q543" i="1"/>
  <c r="M543" i="1"/>
  <c r="I543" i="1"/>
  <c r="E543" i="1"/>
  <c r="AN543" i="1"/>
  <c r="AJ543" i="1"/>
  <c r="AD543" i="1"/>
  <c r="Y543" i="1"/>
  <c r="U543" i="1"/>
  <c r="P543" i="1"/>
  <c r="L543" i="1"/>
  <c r="H543" i="1"/>
  <c r="D543" i="1"/>
  <c r="AQ543" i="1"/>
  <c r="X543" i="1"/>
  <c r="G543" i="1"/>
  <c r="AM543" i="1"/>
  <c r="S543" i="1"/>
  <c r="C543" i="1"/>
  <c r="AG543" i="1"/>
  <c r="O543" i="1"/>
  <c r="AC543" i="1"/>
  <c r="K543" i="1"/>
  <c r="T543" i="1"/>
  <c r="AI543" i="1"/>
  <c r="AH543" i="1"/>
  <c r="AB543" i="1"/>
  <c r="AQ575" i="1"/>
  <c r="AM575" i="1"/>
  <c r="AG575" i="1"/>
  <c r="AC575" i="1"/>
  <c r="X575" i="1"/>
  <c r="S575" i="1"/>
  <c r="O575" i="1"/>
  <c r="K575" i="1"/>
  <c r="G575" i="1"/>
  <c r="C575" i="1"/>
  <c r="AP575" i="1"/>
  <c r="AL575" i="1"/>
  <c r="AF575" i="1"/>
  <c r="AA575" i="1"/>
  <c r="W575" i="1"/>
  <c r="R575" i="1"/>
  <c r="N575" i="1"/>
  <c r="J575" i="1"/>
  <c r="F575" i="1"/>
  <c r="B575" i="1"/>
  <c r="AN575" i="1"/>
  <c r="AD575" i="1"/>
  <c r="U575" i="1"/>
  <c r="L575" i="1"/>
  <c r="D575" i="1"/>
  <c r="AK575" i="1"/>
  <c r="Z575" i="1"/>
  <c r="Q575" i="1"/>
  <c r="I575" i="1"/>
  <c r="AO575" i="1"/>
  <c r="V575" i="1"/>
  <c r="E575" i="1"/>
  <c r="AJ575" i="1"/>
  <c r="P575" i="1"/>
  <c r="AE575" i="1"/>
  <c r="M575" i="1"/>
  <c r="Y575" i="1"/>
  <c r="H575" i="1"/>
  <c r="T575" i="1"/>
  <c r="AH575" i="1"/>
  <c r="AB575" i="1"/>
  <c r="AI575" i="1"/>
  <c r="AQ591" i="1"/>
  <c r="AM591" i="1"/>
  <c r="AG591" i="1"/>
  <c r="AC591" i="1"/>
  <c r="X591" i="1"/>
  <c r="S591" i="1"/>
  <c r="O591" i="1"/>
  <c r="K591" i="1"/>
  <c r="G591" i="1"/>
  <c r="C591" i="1"/>
  <c r="AP591" i="1"/>
  <c r="AL591" i="1"/>
  <c r="AF591" i="1"/>
  <c r="AA591" i="1"/>
  <c r="W591" i="1"/>
  <c r="R591" i="1"/>
  <c r="N591" i="1"/>
  <c r="J591" i="1"/>
  <c r="F591" i="1"/>
  <c r="B591" i="1"/>
  <c r="AJ591" i="1"/>
  <c r="Y591" i="1"/>
  <c r="P591" i="1"/>
  <c r="H591" i="1"/>
  <c r="AO591" i="1"/>
  <c r="AE591" i="1"/>
  <c r="V591" i="1"/>
  <c r="M591" i="1"/>
  <c r="E591" i="1"/>
  <c r="AD591" i="1"/>
  <c r="L591" i="1"/>
  <c r="Z591" i="1"/>
  <c r="I591" i="1"/>
  <c r="AN591" i="1"/>
  <c r="U591" i="1"/>
  <c r="D591" i="1"/>
  <c r="Q591" i="1"/>
  <c r="AK591" i="1"/>
  <c r="AB591" i="1"/>
  <c r="T591" i="1"/>
  <c r="AH591" i="1"/>
  <c r="AI591" i="1"/>
  <c r="AP48" i="1"/>
  <c r="AL48" i="1"/>
  <c r="AF48" i="1"/>
  <c r="Z48" i="1"/>
  <c r="V48" i="1"/>
  <c r="Q48" i="1"/>
  <c r="M48" i="1"/>
  <c r="I48" i="1"/>
  <c r="E48" i="1"/>
  <c r="AO48" i="1"/>
  <c r="AK48" i="1"/>
  <c r="AE48" i="1"/>
  <c r="Y48" i="1"/>
  <c r="U48" i="1"/>
  <c r="P48" i="1"/>
  <c r="L48" i="1"/>
  <c r="H48" i="1"/>
  <c r="D48" i="1"/>
  <c r="AN48" i="1"/>
  <c r="AJ48" i="1"/>
  <c r="AD48" i="1"/>
  <c r="X48" i="1"/>
  <c r="S48" i="1"/>
  <c r="O48" i="1"/>
  <c r="K48" i="1"/>
  <c r="G48" i="1"/>
  <c r="C48" i="1"/>
  <c r="AQ48" i="1"/>
  <c r="AM48" i="1"/>
  <c r="AG48" i="1"/>
  <c r="AC48" i="1"/>
  <c r="W48" i="1"/>
  <c r="R48" i="1"/>
  <c r="N48" i="1"/>
  <c r="J48" i="1"/>
  <c r="F48" i="1"/>
  <c r="B48" i="1"/>
  <c r="AB48" i="1"/>
  <c r="AA48" i="1"/>
  <c r="T48" i="1"/>
  <c r="AH48" i="1"/>
  <c r="AI48" i="1"/>
  <c r="AQ64" i="1"/>
  <c r="AM64" i="1"/>
  <c r="AG64" i="1"/>
  <c r="AC64" i="1"/>
  <c r="W64" i="1"/>
  <c r="R64" i="1"/>
  <c r="N64" i="1"/>
  <c r="J64" i="1"/>
  <c r="F64" i="1"/>
  <c r="B64" i="1"/>
  <c r="AP64" i="1"/>
  <c r="AL64" i="1"/>
  <c r="AF64" i="1"/>
  <c r="Z64" i="1"/>
  <c r="V64" i="1"/>
  <c r="Q64" i="1"/>
  <c r="M64" i="1"/>
  <c r="I64" i="1"/>
  <c r="E64" i="1"/>
  <c r="AO64" i="1"/>
  <c r="AK64" i="1"/>
  <c r="AE64" i="1"/>
  <c r="Y64" i="1"/>
  <c r="U64" i="1"/>
  <c r="P64" i="1"/>
  <c r="L64" i="1"/>
  <c r="H64" i="1"/>
  <c r="D64" i="1"/>
  <c r="AN64" i="1"/>
  <c r="AJ64" i="1"/>
  <c r="AD64" i="1"/>
  <c r="X64" i="1"/>
  <c r="S64" i="1"/>
  <c r="O64" i="1"/>
  <c r="K64" i="1"/>
  <c r="G64" i="1"/>
  <c r="C64" i="1"/>
  <c r="T64" i="1"/>
  <c r="AA64" i="1"/>
  <c r="AB64" i="1"/>
  <c r="AH64" i="1"/>
  <c r="AI64" i="1"/>
  <c r="AP112" i="1"/>
  <c r="AL112" i="1"/>
  <c r="AF112" i="1"/>
  <c r="AA112" i="1"/>
  <c r="W112" i="1"/>
  <c r="R112" i="1"/>
  <c r="N112" i="1"/>
  <c r="J112" i="1"/>
  <c r="F112" i="1"/>
  <c r="B112" i="1"/>
  <c r="AO112" i="1"/>
  <c r="AK112" i="1"/>
  <c r="AE112" i="1"/>
  <c r="Z112" i="1"/>
  <c r="V112" i="1"/>
  <c r="Q112" i="1"/>
  <c r="M112" i="1"/>
  <c r="I112" i="1"/>
  <c r="E112" i="1"/>
  <c r="AN112" i="1"/>
  <c r="AJ112" i="1"/>
  <c r="AD112" i="1"/>
  <c r="Y112" i="1"/>
  <c r="U112" i="1"/>
  <c r="P112" i="1"/>
  <c r="L112" i="1"/>
  <c r="H112" i="1"/>
  <c r="D112" i="1"/>
  <c r="AQ112" i="1"/>
  <c r="AM112" i="1"/>
  <c r="AG112" i="1"/>
  <c r="AC112" i="1"/>
  <c r="X112" i="1"/>
  <c r="S112" i="1"/>
  <c r="O112" i="1"/>
  <c r="K112" i="1"/>
  <c r="G112" i="1"/>
  <c r="C112" i="1"/>
  <c r="AH112" i="1"/>
  <c r="T112" i="1"/>
  <c r="AI112" i="1"/>
  <c r="AB112" i="1"/>
  <c r="AN144" i="1"/>
  <c r="AJ144" i="1"/>
  <c r="AD144" i="1"/>
  <c r="Y144" i="1"/>
  <c r="U144" i="1"/>
  <c r="P144" i="1"/>
  <c r="L144" i="1"/>
  <c r="H144" i="1"/>
  <c r="D144" i="1"/>
  <c r="AQ144" i="1"/>
  <c r="AM144" i="1"/>
  <c r="AG144" i="1"/>
  <c r="AC144" i="1"/>
  <c r="X144" i="1"/>
  <c r="S144" i="1"/>
  <c r="O144" i="1"/>
  <c r="K144" i="1"/>
  <c r="G144" i="1"/>
  <c r="C144" i="1"/>
  <c r="AP144" i="1"/>
  <c r="AL144" i="1"/>
  <c r="AF144" i="1"/>
  <c r="AA144" i="1"/>
  <c r="W144" i="1"/>
  <c r="R144" i="1"/>
  <c r="N144" i="1"/>
  <c r="J144" i="1"/>
  <c r="F144" i="1"/>
  <c r="B144" i="1"/>
  <c r="AO144" i="1"/>
  <c r="AK144" i="1"/>
  <c r="AE144" i="1"/>
  <c r="Z144" i="1"/>
  <c r="V144" i="1"/>
  <c r="Q144" i="1"/>
  <c r="M144" i="1"/>
  <c r="I144" i="1"/>
  <c r="E144" i="1"/>
  <c r="T144" i="1"/>
  <c r="AH144" i="1"/>
  <c r="AI144" i="1"/>
  <c r="AB144" i="1"/>
  <c r="AP176" i="1"/>
  <c r="AL176" i="1"/>
  <c r="AF176" i="1"/>
  <c r="AA176" i="1"/>
  <c r="W176" i="1"/>
  <c r="R176" i="1"/>
  <c r="N176" i="1"/>
  <c r="J176" i="1"/>
  <c r="F176" i="1"/>
  <c r="B176" i="1"/>
  <c r="AO176" i="1"/>
  <c r="AK176" i="1"/>
  <c r="AE176" i="1"/>
  <c r="Z176" i="1"/>
  <c r="V176" i="1"/>
  <c r="Q176" i="1"/>
  <c r="M176" i="1"/>
  <c r="I176" i="1"/>
  <c r="E176" i="1"/>
  <c r="AN176" i="1"/>
  <c r="AJ176" i="1"/>
  <c r="AD176" i="1"/>
  <c r="Y176" i="1"/>
  <c r="U176" i="1"/>
  <c r="P176" i="1"/>
  <c r="L176" i="1"/>
  <c r="H176" i="1"/>
  <c r="D176" i="1"/>
  <c r="AQ176" i="1"/>
  <c r="AM176" i="1"/>
  <c r="AG176" i="1"/>
  <c r="AC176" i="1"/>
  <c r="X176" i="1"/>
  <c r="S176" i="1"/>
  <c r="O176" i="1"/>
  <c r="K176" i="1"/>
  <c r="G176" i="1"/>
  <c r="C176" i="1"/>
  <c r="T176" i="1"/>
  <c r="AB176" i="1"/>
  <c r="AH176" i="1"/>
  <c r="AI176" i="1"/>
  <c r="AP208" i="1"/>
  <c r="AL208" i="1"/>
  <c r="AF208" i="1"/>
  <c r="AA208" i="1"/>
  <c r="W208" i="1"/>
  <c r="R208" i="1"/>
  <c r="N208" i="1"/>
  <c r="J208" i="1"/>
  <c r="F208" i="1"/>
  <c r="B208" i="1"/>
  <c r="AO208" i="1"/>
  <c r="AK208" i="1"/>
  <c r="AE208" i="1"/>
  <c r="Z208" i="1"/>
  <c r="V208" i="1"/>
  <c r="Q208" i="1"/>
  <c r="M208" i="1"/>
  <c r="I208" i="1"/>
  <c r="E208" i="1"/>
  <c r="AN208" i="1"/>
  <c r="AJ208" i="1"/>
  <c r="AD208" i="1"/>
  <c r="Y208" i="1"/>
  <c r="U208" i="1"/>
  <c r="P208" i="1"/>
  <c r="L208" i="1"/>
  <c r="H208" i="1"/>
  <c r="D208" i="1"/>
  <c r="AQ208" i="1"/>
  <c r="AM208" i="1"/>
  <c r="AG208" i="1"/>
  <c r="AC208" i="1"/>
  <c r="X208" i="1"/>
  <c r="S208" i="1"/>
  <c r="O208" i="1"/>
  <c r="K208" i="1"/>
  <c r="G208" i="1"/>
  <c r="C208" i="1"/>
  <c r="AH208" i="1"/>
  <c r="T208" i="1"/>
  <c r="AB208" i="1"/>
  <c r="AI208" i="1"/>
  <c r="AP240" i="1"/>
  <c r="AL240" i="1"/>
  <c r="AF240" i="1"/>
  <c r="AA240" i="1"/>
  <c r="W240" i="1"/>
  <c r="R240" i="1"/>
  <c r="N240" i="1"/>
  <c r="J240" i="1"/>
  <c r="F240" i="1"/>
  <c r="B240" i="1"/>
  <c r="AO240" i="1"/>
  <c r="AK240" i="1"/>
  <c r="AE240" i="1"/>
  <c r="Z240" i="1"/>
  <c r="V240" i="1"/>
  <c r="Q240" i="1"/>
  <c r="M240" i="1"/>
  <c r="I240" i="1"/>
  <c r="E240" i="1"/>
  <c r="AN240" i="1"/>
  <c r="AJ240" i="1"/>
  <c r="AD240" i="1"/>
  <c r="Y240" i="1"/>
  <c r="U240" i="1"/>
  <c r="P240" i="1"/>
  <c r="L240" i="1"/>
  <c r="H240" i="1"/>
  <c r="D240" i="1"/>
  <c r="AQ240" i="1"/>
  <c r="AM240" i="1"/>
  <c r="AG240" i="1"/>
  <c r="AC240" i="1"/>
  <c r="X240" i="1"/>
  <c r="S240" i="1"/>
  <c r="O240" i="1"/>
  <c r="K240" i="1"/>
  <c r="G240" i="1"/>
  <c r="C240" i="1"/>
  <c r="AH240" i="1"/>
  <c r="AB240" i="1"/>
  <c r="T240" i="1"/>
  <c r="AI240" i="1"/>
  <c r="AO256" i="1"/>
  <c r="AK256" i="1"/>
  <c r="AE256" i="1"/>
  <c r="Z256" i="1"/>
  <c r="V256" i="1"/>
  <c r="Q256" i="1"/>
  <c r="M256" i="1"/>
  <c r="I256" i="1"/>
  <c r="E256" i="1"/>
  <c r="AN256" i="1"/>
  <c r="AJ256" i="1"/>
  <c r="AD256" i="1"/>
  <c r="Y256" i="1"/>
  <c r="U256" i="1"/>
  <c r="P256" i="1"/>
  <c r="L256" i="1"/>
  <c r="H256" i="1"/>
  <c r="D256" i="1"/>
  <c r="AQ256" i="1"/>
  <c r="AM256" i="1"/>
  <c r="AG256" i="1"/>
  <c r="AC256" i="1"/>
  <c r="X256" i="1"/>
  <c r="S256" i="1"/>
  <c r="O256" i="1"/>
  <c r="K256" i="1"/>
  <c r="G256" i="1"/>
  <c r="C256" i="1"/>
  <c r="AP256" i="1"/>
  <c r="AL256" i="1"/>
  <c r="AF256" i="1"/>
  <c r="AA256" i="1"/>
  <c r="W256" i="1"/>
  <c r="R256" i="1"/>
  <c r="N256" i="1"/>
  <c r="J256" i="1"/>
  <c r="F256" i="1"/>
  <c r="B256" i="1"/>
  <c r="T256" i="1"/>
  <c r="AI256" i="1"/>
  <c r="AB256" i="1"/>
  <c r="AH256" i="1"/>
  <c r="AO288" i="1"/>
  <c r="AK288" i="1"/>
  <c r="AE288" i="1"/>
  <c r="Z288" i="1"/>
  <c r="V288" i="1"/>
  <c r="Q288" i="1"/>
  <c r="M288" i="1"/>
  <c r="I288" i="1"/>
  <c r="E288" i="1"/>
  <c r="AN288" i="1"/>
  <c r="AJ288" i="1"/>
  <c r="AD288" i="1"/>
  <c r="Y288" i="1"/>
  <c r="U288" i="1"/>
  <c r="P288" i="1"/>
  <c r="L288" i="1"/>
  <c r="H288" i="1"/>
  <c r="D288" i="1"/>
  <c r="AQ288" i="1"/>
  <c r="AM288" i="1"/>
  <c r="AG288" i="1"/>
  <c r="AC288" i="1"/>
  <c r="X288" i="1"/>
  <c r="S288" i="1"/>
  <c r="O288" i="1"/>
  <c r="K288" i="1"/>
  <c r="G288" i="1"/>
  <c r="C288" i="1"/>
  <c r="AP288" i="1"/>
  <c r="AL288" i="1"/>
  <c r="AF288" i="1"/>
  <c r="AA288" i="1"/>
  <c r="W288" i="1"/>
  <c r="R288" i="1"/>
  <c r="N288" i="1"/>
  <c r="J288" i="1"/>
  <c r="F288" i="1"/>
  <c r="B288" i="1"/>
  <c r="AH288" i="1"/>
  <c r="AB288" i="1"/>
  <c r="AI288" i="1"/>
  <c r="T288" i="1"/>
  <c r="AP320" i="1"/>
  <c r="AL320" i="1"/>
  <c r="AF320" i="1"/>
  <c r="AA320" i="1"/>
  <c r="W320" i="1"/>
  <c r="R320" i="1"/>
  <c r="N320" i="1"/>
  <c r="J320" i="1"/>
  <c r="F320" i="1"/>
  <c r="B320" i="1"/>
  <c r="AO320" i="1"/>
  <c r="AK320" i="1"/>
  <c r="AE320" i="1"/>
  <c r="Z320" i="1"/>
  <c r="V320" i="1"/>
  <c r="Q320" i="1"/>
  <c r="M320" i="1"/>
  <c r="I320" i="1"/>
  <c r="E320" i="1"/>
  <c r="AN320" i="1"/>
  <c r="AJ320" i="1"/>
  <c r="AD320" i="1"/>
  <c r="Y320" i="1"/>
  <c r="U320" i="1"/>
  <c r="P320" i="1"/>
  <c r="L320" i="1"/>
  <c r="H320" i="1"/>
  <c r="D320" i="1"/>
  <c r="AQ320" i="1"/>
  <c r="AM320" i="1"/>
  <c r="AG320" i="1"/>
  <c r="AC320" i="1"/>
  <c r="X320" i="1"/>
  <c r="S320" i="1"/>
  <c r="O320" i="1"/>
  <c r="K320" i="1"/>
  <c r="G320" i="1"/>
  <c r="C320" i="1"/>
  <c r="AH320" i="1"/>
  <c r="AB320" i="1"/>
  <c r="AI320" i="1"/>
  <c r="T320" i="1"/>
  <c r="AP352" i="1"/>
  <c r="AL352" i="1"/>
  <c r="AF352" i="1"/>
  <c r="AA352" i="1"/>
  <c r="W352" i="1"/>
  <c r="R352" i="1"/>
  <c r="N352" i="1"/>
  <c r="J352" i="1"/>
  <c r="F352" i="1"/>
  <c r="B352" i="1"/>
  <c r="AO352" i="1"/>
  <c r="AK352" i="1"/>
  <c r="AE352" i="1"/>
  <c r="Z352" i="1"/>
  <c r="V352" i="1"/>
  <c r="Q352" i="1"/>
  <c r="M352" i="1"/>
  <c r="I352" i="1"/>
  <c r="E352" i="1"/>
  <c r="AN352" i="1"/>
  <c r="AJ352" i="1"/>
  <c r="AD352" i="1"/>
  <c r="Y352" i="1"/>
  <c r="U352" i="1"/>
  <c r="P352" i="1"/>
  <c r="L352" i="1"/>
  <c r="H352" i="1"/>
  <c r="D352" i="1"/>
  <c r="AQ352" i="1"/>
  <c r="AM352" i="1"/>
  <c r="AG352" i="1"/>
  <c r="AC352" i="1"/>
  <c r="X352" i="1"/>
  <c r="S352" i="1"/>
  <c r="O352" i="1"/>
  <c r="K352" i="1"/>
  <c r="G352" i="1"/>
  <c r="C352" i="1"/>
  <c r="AH352" i="1"/>
  <c r="T352" i="1"/>
  <c r="AB352" i="1"/>
  <c r="AI352" i="1"/>
  <c r="AP384" i="1"/>
  <c r="AL384" i="1"/>
  <c r="AF384" i="1"/>
  <c r="AA384" i="1"/>
  <c r="W384" i="1"/>
  <c r="R384" i="1"/>
  <c r="N384" i="1"/>
  <c r="J384" i="1"/>
  <c r="F384" i="1"/>
  <c r="B384" i="1"/>
  <c r="AO384" i="1"/>
  <c r="AK384" i="1"/>
  <c r="AE384" i="1"/>
  <c r="Z384" i="1"/>
  <c r="V384" i="1"/>
  <c r="Q384" i="1"/>
  <c r="M384" i="1"/>
  <c r="I384" i="1"/>
  <c r="E384" i="1"/>
  <c r="AN384" i="1"/>
  <c r="AJ384" i="1"/>
  <c r="AD384" i="1"/>
  <c r="Y384" i="1"/>
  <c r="U384" i="1"/>
  <c r="P384" i="1"/>
  <c r="L384" i="1"/>
  <c r="H384" i="1"/>
  <c r="D384" i="1"/>
  <c r="AQ384" i="1"/>
  <c r="AM384" i="1"/>
  <c r="AG384" i="1"/>
  <c r="AC384" i="1"/>
  <c r="X384" i="1"/>
  <c r="S384" i="1"/>
  <c r="O384" i="1"/>
  <c r="K384" i="1"/>
  <c r="G384" i="1"/>
  <c r="C384" i="1"/>
  <c r="AB384" i="1"/>
  <c r="AH384" i="1"/>
  <c r="T384" i="1"/>
  <c r="AI384" i="1"/>
  <c r="AN416" i="1"/>
  <c r="AJ416" i="1"/>
  <c r="AD416" i="1"/>
  <c r="Y416" i="1"/>
  <c r="U416" i="1"/>
  <c r="P416" i="1"/>
  <c r="L416" i="1"/>
  <c r="H416" i="1"/>
  <c r="D416" i="1"/>
  <c r="AQ416" i="1"/>
  <c r="AM416" i="1"/>
  <c r="AG416" i="1"/>
  <c r="AC416" i="1"/>
  <c r="X416" i="1"/>
  <c r="S416" i="1"/>
  <c r="O416" i="1"/>
  <c r="K416" i="1"/>
  <c r="G416" i="1"/>
  <c r="C416" i="1"/>
  <c r="AP416" i="1"/>
  <c r="AL416" i="1"/>
  <c r="AF416" i="1"/>
  <c r="AA416" i="1"/>
  <c r="W416" i="1"/>
  <c r="R416" i="1"/>
  <c r="N416" i="1"/>
  <c r="J416" i="1"/>
  <c r="F416" i="1"/>
  <c r="B416" i="1"/>
  <c r="AO416" i="1"/>
  <c r="AK416" i="1"/>
  <c r="AE416" i="1"/>
  <c r="Z416" i="1"/>
  <c r="V416" i="1"/>
  <c r="Q416" i="1"/>
  <c r="M416" i="1"/>
  <c r="I416" i="1"/>
  <c r="E416" i="1"/>
  <c r="AH416" i="1"/>
  <c r="T416" i="1"/>
  <c r="AB416" i="1"/>
  <c r="AI416" i="1"/>
  <c r="AO448" i="1"/>
  <c r="AK448" i="1"/>
  <c r="AE448" i="1"/>
  <c r="Z448" i="1"/>
  <c r="V448" i="1"/>
  <c r="Q448" i="1"/>
  <c r="M448" i="1"/>
  <c r="I448" i="1"/>
  <c r="E448" i="1"/>
  <c r="AN448" i="1"/>
  <c r="AJ448" i="1"/>
  <c r="AD448" i="1"/>
  <c r="Y448" i="1"/>
  <c r="U448" i="1"/>
  <c r="P448" i="1"/>
  <c r="L448" i="1"/>
  <c r="H448" i="1"/>
  <c r="D448" i="1"/>
  <c r="AQ448" i="1"/>
  <c r="AM448" i="1"/>
  <c r="AG448" i="1"/>
  <c r="AC448" i="1"/>
  <c r="X448" i="1"/>
  <c r="S448" i="1"/>
  <c r="O448" i="1"/>
  <c r="K448" i="1"/>
  <c r="G448" i="1"/>
  <c r="C448" i="1"/>
  <c r="AP448" i="1"/>
  <c r="AL448" i="1"/>
  <c r="AF448" i="1"/>
  <c r="AA448" i="1"/>
  <c r="W448" i="1"/>
  <c r="R448" i="1"/>
  <c r="N448" i="1"/>
  <c r="J448" i="1"/>
  <c r="F448" i="1"/>
  <c r="B448" i="1"/>
  <c r="T448" i="1"/>
  <c r="AH448" i="1"/>
  <c r="AB448" i="1"/>
  <c r="AI448" i="1"/>
  <c r="AN480" i="1"/>
  <c r="AJ480" i="1"/>
  <c r="AD480" i="1"/>
  <c r="Y480" i="1"/>
  <c r="U480" i="1"/>
  <c r="P480" i="1"/>
  <c r="L480" i="1"/>
  <c r="H480" i="1"/>
  <c r="D480" i="1"/>
  <c r="AO480" i="1"/>
  <c r="AG480" i="1"/>
  <c r="AA480" i="1"/>
  <c r="V480" i="1"/>
  <c r="O480" i="1"/>
  <c r="J480" i="1"/>
  <c r="E480" i="1"/>
  <c r="AM480" i="1"/>
  <c r="AF480" i="1"/>
  <c r="Z480" i="1"/>
  <c r="S480" i="1"/>
  <c r="N480" i="1"/>
  <c r="I480" i="1"/>
  <c r="C480" i="1"/>
  <c r="AQ480" i="1"/>
  <c r="AL480" i="1"/>
  <c r="AE480" i="1"/>
  <c r="X480" i="1"/>
  <c r="R480" i="1"/>
  <c r="M480" i="1"/>
  <c r="G480" i="1"/>
  <c r="B480" i="1"/>
  <c r="AP480" i="1"/>
  <c r="AK480" i="1"/>
  <c r="AC480" i="1"/>
  <c r="W480" i="1"/>
  <c r="Q480" i="1"/>
  <c r="K480" i="1"/>
  <c r="F480" i="1"/>
  <c r="AH480" i="1"/>
  <c r="AB480" i="1"/>
  <c r="AI480" i="1"/>
  <c r="T480" i="1"/>
  <c r="AQ512" i="1"/>
  <c r="AM512" i="1"/>
  <c r="AG512" i="1"/>
  <c r="AC512" i="1"/>
  <c r="X512" i="1"/>
  <c r="S512" i="1"/>
  <c r="O512" i="1"/>
  <c r="K512" i="1"/>
  <c r="G512" i="1"/>
  <c r="C512" i="1"/>
  <c r="AP512" i="1"/>
  <c r="AL512" i="1"/>
  <c r="AF512" i="1"/>
  <c r="AA512" i="1"/>
  <c r="W512" i="1"/>
  <c r="R512" i="1"/>
  <c r="N512" i="1"/>
  <c r="J512" i="1"/>
  <c r="F512" i="1"/>
  <c r="B512" i="1"/>
  <c r="AO512" i="1"/>
  <c r="AK512" i="1"/>
  <c r="AE512" i="1"/>
  <c r="Z512" i="1"/>
  <c r="V512" i="1"/>
  <c r="Q512" i="1"/>
  <c r="M512" i="1"/>
  <c r="I512" i="1"/>
  <c r="E512" i="1"/>
  <c r="AD512" i="1"/>
  <c r="L512" i="1"/>
  <c r="Y512" i="1"/>
  <c r="H512" i="1"/>
  <c r="AN512" i="1"/>
  <c r="U512" i="1"/>
  <c r="D512" i="1"/>
  <c r="AJ512" i="1"/>
  <c r="P512" i="1"/>
  <c r="T512" i="1"/>
  <c r="AB512" i="1"/>
  <c r="AH512" i="1"/>
  <c r="AI512" i="1"/>
  <c r="AN544" i="1"/>
  <c r="AJ544" i="1"/>
  <c r="AD544" i="1"/>
  <c r="Y544" i="1"/>
  <c r="U544" i="1"/>
  <c r="P544" i="1"/>
  <c r="L544" i="1"/>
  <c r="H544" i="1"/>
  <c r="D544" i="1"/>
  <c r="AQ544" i="1"/>
  <c r="AM544" i="1"/>
  <c r="AG544" i="1"/>
  <c r="AC544" i="1"/>
  <c r="X544" i="1"/>
  <c r="S544" i="1"/>
  <c r="O544" i="1"/>
  <c r="K544" i="1"/>
  <c r="G544" i="1"/>
  <c r="C544" i="1"/>
  <c r="AP544" i="1"/>
  <c r="AL544" i="1"/>
  <c r="AF544" i="1"/>
  <c r="AA544" i="1"/>
  <c r="W544" i="1"/>
  <c r="R544" i="1"/>
  <c r="N544" i="1"/>
  <c r="J544" i="1"/>
  <c r="F544" i="1"/>
  <c r="B544" i="1"/>
  <c r="AK544" i="1"/>
  <c r="Q544" i="1"/>
  <c r="AE544" i="1"/>
  <c r="M544" i="1"/>
  <c r="Z544" i="1"/>
  <c r="I544" i="1"/>
  <c r="AO544" i="1"/>
  <c r="V544" i="1"/>
  <c r="E544" i="1"/>
  <c r="AH544" i="1"/>
  <c r="T544" i="1"/>
  <c r="AI544" i="1"/>
  <c r="AB544" i="1"/>
  <c r="AO576" i="1"/>
  <c r="AK576" i="1"/>
  <c r="AE576" i="1"/>
  <c r="Z576" i="1"/>
  <c r="V576" i="1"/>
  <c r="Q576" i="1"/>
  <c r="M576" i="1"/>
  <c r="I576" i="1"/>
  <c r="E576" i="1"/>
  <c r="AP576" i="1"/>
  <c r="AJ576" i="1"/>
  <c r="AC576" i="1"/>
  <c r="W576" i="1"/>
  <c r="P576" i="1"/>
  <c r="K576" i="1"/>
  <c r="F576" i="1"/>
  <c r="AN576" i="1"/>
  <c r="AG576" i="1"/>
  <c r="AA576" i="1"/>
  <c r="U576" i="1"/>
  <c r="O576" i="1"/>
  <c r="J576" i="1"/>
  <c r="D576" i="1"/>
  <c r="AM576" i="1"/>
  <c r="AF576" i="1"/>
  <c r="Y576" i="1"/>
  <c r="S576" i="1"/>
  <c r="AQ576" i="1"/>
  <c r="R576" i="1"/>
  <c r="G576" i="1"/>
  <c r="AL576" i="1"/>
  <c r="N576" i="1"/>
  <c r="C576" i="1"/>
  <c r="X576" i="1"/>
  <c r="L576" i="1"/>
  <c r="H576" i="1"/>
  <c r="AD576" i="1"/>
  <c r="B576" i="1"/>
  <c r="AB576" i="1"/>
  <c r="AH576" i="1"/>
  <c r="T576" i="1"/>
  <c r="AI576" i="1"/>
  <c r="AP65" i="1"/>
  <c r="AL65" i="1"/>
  <c r="AF65" i="1"/>
  <c r="Z65" i="1"/>
  <c r="V65" i="1"/>
  <c r="Q65" i="1"/>
  <c r="M65" i="1"/>
  <c r="I65" i="1"/>
  <c r="E65" i="1"/>
  <c r="AO65" i="1"/>
  <c r="AK65" i="1"/>
  <c r="AE65" i="1"/>
  <c r="Y65" i="1"/>
  <c r="U65" i="1"/>
  <c r="P65" i="1"/>
  <c r="L65" i="1"/>
  <c r="H65" i="1"/>
  <c r="D65" i="1"/>
  <c r="AN65" i="1"/>
  <c r="AJ65" i="1"/>
  <c r="AD65" i="1"/>
  <c r="X65" i="1"/>
  <c r="S65" i="1"/>
  <c r="O65" i="1"/>
  <c r="K65" i="1"/>
  <c r="G65" i="1"/>
  <c r="C65" i="1"/>
  <c r="AQ65" i="1"/>
  <c r="AM65" i="1"/>
  <c r="AG65" i="1"/>
  <c r="AC65" i="1"/>
  <c r="W65" i="1"/>
  <c r="R65" i="1"/>
  <c r="N65" i="1"/>
  <c r="J65" i="1"/>
  <c r="F65" i="1"/>
  <c r="B65" i="1"/>
  <c r="AA65" i="1"/>
  <c r="AB65" i="1"/>
  <c r="AH65" i="1"/>
  <c r="T65" i="1"/>
  <c r="AI65" i="1"/>
  <c r="AQ50" i="1"/>
  <c r="AM50" i="1"/>
  <c r="AG50" i="1"/>
  <c r="AC50" i="1"/>
  <c r="X50" i="1"/>
  <c r="S50" i="1"/>
  <c r="O50" i="1"/>
  <c r="K50" i="1"/>
  <c r="G50" i="1"/>
  <c r="C50" i="1"/>
  <c r="AP50" i="1"/>
  <c r="AL50" i="1"/>
  <c r="AF50" i="1"/>
  <c r="AA50" i="1"/>
  <c r="W50" i="1"/>
  <c r="R50" i="1"/>
  <c r="N50" i="1"/>
  <c r="J50" i="1"/>
  <c r="F50" i="1"/>
  <c r="B50" i="1"/>
  <c r="AO50" i="1"/>
  <c r="AK50" i="1"/>
  <c r="AE50" i="1"/>
  <c r="Z50" i="1"/>
  <c r="V50" i="1"/>
  <c r="Q50" i="1"/>
  <c r="M50" i="1"/>
  <c r="I50" i="1"/>
  <c r="E50" i="1"/>
  <c r="AN50" i="1"/>
  <c r="AJ50" i="1"/>
  <c r="AD50" i="1"/>
  <c r="Y50" i="1"/>
  <c r="U50" i="1"/>
  <c r="P50" i="1"/>
  <c r="L50" i="1"/>
  <c r="H50" i="1"/>
  <c r="D50" i="1"/>
  <c r="AH50" i="1"/>
  <c r="T50" i="1"/>
  <c r="AB50" i="1"/>
  <c r="AI50" i="1"/>
  <c r="AN66" i="1"/>
  <c r="AJ66" i="1"/>
  <c r="AD66" i="1"/>
  <c r="Y66" i="1"/>
  <c r="U66" i="1"/>
  <c r="P66" i="1"/>
  <c r="L66" i="1"/>
  <c r="H66" i="1"/>
  <c r="D66" i="1"/>
  <c r="AQ66" i="1"/>
  <c r="AM66" i="1"/>
  <c r="AG66" i="1"/>
  <c r="AC66" i="1"/>
  <c r="X66" i="1"/>
  <c r="S66" i="1"/>
  <c r="O66" i="1"/>
  <c r="K66" i="1"/>
  <c r="G66" i="1"/>
  <c r="C66" i="1"/>
  <c r="AP66" i="1"/>
  <c r="AL66" i="1"/>
  <c r="AF66" i="1"/>
  <c r="AA66" i="1"/>
  <c r="W66" i="1"/>
  <c r="R66" i="1"/>
  <c r="N66" i="1"/>
  <c r="J66" i="1"/>
  <c r="F66" i="1"/>
  <c r="B66" i="1"/>
  <c r="AO66" i="1"/>
  <c r="AK66" i="1"/>
  <c r="AE66" i="1"/>
  <c r="Z66" i="1"/>
  <c r="V66" i="1"/>
  <c r="Q66" i="1"/>
  <c r="M66" i="1"/>
  <c r="I66" i="1"/>
  <c r="E66" i="1"/>
  <c r="AH66" i="1"/>
  <c r="T66" i="1"/>
  <c r="AB66" i="1"/>
  <c r="AI66" i="1"/>
  <c r="AP82" i="1"/>
  <c r="AL82" i="1"/>
  <c r="AF82" i="1"/>
  <c r="AA82" i="1"/>
  <c r="W82" i="1"/>
  <c r="R82" i="1"/>
  <c r="N82" i="1"/>
  <c r="J82" i="1"/>
  <c r="F82" i="1"/>
  <c r="B82" i="1"/>
  <c r="AO82" i="1"/>
  <c r="AK82" i="1"/>
  <c r="AE82" i="1"/>
  <c r="Z82" i="1"/>
  <c r="V82" i="1"/>
  <c r="Q82" i="1"/>
  <c r="M82" i="1"/>
  <c r="I82" i="1"/>
  <c r="E82" i="1"/>
  <c r="AN82" i="1"/>
  <c r="AJ82" i="1"/>
  <c r="AD82" i="1"/>
  <c r="Y82" i="1"/>
  <c r="U82" i="1"/>
  <c r="P82" i="1"/>
  <c r="L82" i="1"/>
  <c r="H82" i="1"/>
  <c r="D82" i="1"/>
  <c r="AQ82" i="1"/>
  <c r="AM82" i="1"/>
  <c r="AG82" i="1"/>
  <c r="AC82" i="1"/>
  <c r="X82" i="1"/>
  <c r="S82" i="1"/>
  <c r="O82" i="1"/>
  <c r="K82" i="1"/>
  <c r="G82" i="1"/>
  <c r="C82" i="1"/>
  <c r="T82" i="1"/>
  <c r="AH82" i="1"/>
  <c r="AB82" i="1"/>
  <c r="AI82" i="1"/>
  <c r="AP98" i="1"/>
  <c r="AL98" i="1"/>
  <c r="AF98" i="1"/>
  <c r="AA98" i="1"/>
  <c r="W98" i="1"/>
  <c r="R98" i="1"/>
  <c r="N98" i="1"/>
  <c r="J98" i="1"/>
  <c r="F98" i="1"/>
  <c r="B98" i="1"/>
  <c r="AO98" i="1"/>
  <c r="AK98" i="1"/>
  <c r="AE98" i="1"/>
  <c r="Z98" i="1"/>
  <c r="V98" i="1"/>
  <c r="Q98" i="1"/>
  <c r="M98" i="1"/>
  <c r="I98" i="1"/>
  <c r="E98" i="1"/>
  <c r="AN98" i="1"/>
  <c r="AJ98" i="1"/>
  <c r="AD98" i="1"/>
  <c r="Y98" i="1"/>
  <c r="U98" i="1"/>
  <c r="P98" i="1"/>
  <c r="L98" i="1"/>
  <c r="H98" i="1"/>
  <c r="D98" i="1"/>
  <c r="AQ98" i="1"/>
  <c r="AM98" i="1"/>
  <c r="AG98" i="1"/>
  <c r="AC98" i="1"/>
  <c r="X98" i="1"/>
  <c r="S98" i="1"/>
  <c r="O98" i="1"/>
  <c r="K98" i="1"/>
  <c r="G98" i="1"/>
  <c r="C98" i="1"/>
  <c r="AH98" i="1"/>
  <c r="AB98" i="1"/>
  <c r="T98" i="1"/>
  <c r="AI98" i="1"/>
  <c r="AQ114" i="1"/>
  <c r="AM114" i="1"/>
  <c r="AG114" i="1"/>
  <c r="AC114" i="1"/>
  <c r="X114" i="1"/>
  <c r="S114" i="1"/>
  <c r="O114" i="1"/>
  <c r="K114" i="1"/>
  <c r="G114" i="1"/>
  <c r="C114" i="1"/>
  <c r="AP114" i="1"/>
  <c r="AL114" i="1"/>
  <c r="AF114" i="1"/>
  <c r="AA114" i="1"/>
  <c r="W114" i="1"/>
  <c r="R114" i="1"/>
  <c r="N114" i="1"/>
  <c r="J114" i="1"/>
  <c r="F114" i="1"/>
  <c r="B114" i="1"/>
  <c r="AO114" i="1"/>
  <c r="AK114" i="1"/>
  <c r="AE114" i="1"/>
  <c r="Z114" i="1"/>
  <c r="V114" i="1"/>
  <c r="Q114" i="1"/>
  <c r="M114" i="1"/>
  <c r="I114" i="1"/>
  <c r="E114" i="1"/>
  <c r="AN114" i="1"/>
  <c r="AJ114" i="1"/>
  <c r="AD114" i="1"/>
  <c r="Y114" i="1"/>
  <c r="U114" i="1"/>
  <c r="P114" i="1"/>
  <c r="L114" i="1"/>
  <c r="H114" i="1"/>
  <c r="D114" i="1"/>
  <c r="AH114" i="1"/>
  <c r="T114" i="1"/>
  <c r="AB114" i="1"/>
  <c r="AI114" i="1"/>
  <c r="AN130" i="1"/>
  <c r="AJ130" i="1"/>
  <c r="AD130" i="1"/>
  <c r="Y130" i="1"/>
  <c r="U130" i="1"/>
  <c r="P130" i="1"/>
  <c r="L130" i="1"/>
  <c r="H130" i="1"/>
  <c r="D130" i="1"/>
  <c r="AQ130" i="1"/>
  <c r="AM130" i="1"/>
  <c r="AG130" i="1"/>
  <c r="AC130" i="1"/>
  <c r="X130" i="1"/>
  <c r="S130" i="1"/>
  <c r="O130" i="1"/>
  <c r="K130" i="1"/>
  <c r="G130" i="1"/>
  <c r="C130" i="1"/>
  <c r="AP130" i="1"/>
  <c r="AL130" i="1"/>
  <c r="AF130" i="1"/>
  <c r="AA130" i="1"/>
  <c r="W130" i="1"/>
  <c r="R130" i="1"/>
  <c r="N130" i="1"/>
  <c r="J130" i="1"/>
  <c r="F130" i="1"/>
  <c r="B130" i="1"/>
  <c r="AO130" i="1"/>
  <c r="AK130" i="1"/>
  <c r="AE130" i="1"/>
  <c r="Z130" i="1"/>
  <c r="V130" i="1"/>
  <c r="Q130" i="1"/>
  <c r="M130" i="1"/>
  <c r="I130" i="1"/>
  <c r="E130" i="1"/>
  <c r="AH130" i="1"/>
  <c r="T130" i="1"/>
  <c r="AI130" i="1"/>
  <c r="AB130" i="1"/>
  <c r="AN146" i="1"/>
  <c r="AJ146" i="1"/>
  <c r="AD146" i="1"/>
  <c r="Y146" i="1"/>
  <c r="U146" i="1"/>
  <c r="P146" i="1"/>
  <c r="L146" i="1"/>
  <c r="H146" i="1"/>
  <c r="D146" i="1"/>
  <c r="AQ146" i="1"/>
  <c r="AM146" i="1"/>
  <c r="AG146" i="1"/>
  <c r="AC146" i="1"/>
  <c r="X146" i="1"/>
  <c r="S146" i="1"/>
  <c r="O146" i="1"/>
  <c r="K146" i="1"/>
  <c r="G146" i="1"/>
  <c r="C146" i="1"/>
  <c r="AP146" i="1"/>
  <c r="AL146" i="1"/>
  <c r="AF146" i="1"/>
  <c r="AA146" i="1"/>
  <c r="W146" i="1"/>
  <c r="R146" i="1"/>
  <c r="N146" i="1"/>
  <c r="J146" i="1"/>
  <c r="F146" i="1"/>
  <c r="B146" i="1"/>
  <c r="AO146" i="1"/>
  <c r="AK146" i="1"/>
  <c r="AE146" i="1"/>
  <c r="Z146" i="1"/>
  <c r="V146" i="1"/>
  <c r="Q146" i="1"/>
  <c r="M146" i="1"/>
  <c r="I146" i="1"/>
  <c r="E146" i="1"/>
  <c r="AH146" i="1"/>
  <c r="T146" i="1"/>
  <c r="AI146" i="1"/>
  <c r="AB146" i="1"/>
  <c r="AN162" i="1"/>
  <c r="AJ162" i="1"/>
  <c r="AD162" i="1"/>
  <c r="Y162" i="1"/>
  <c r="U162" i="1"/>
  <c r="P162" i="1"/>
  <c r="L162" i="1"/>
  <c r="H162" i="1"/>
  <c r="D162" i="1"/>
  <c r="AQ162" i="1"/>
  <c r="AM162" i="1"/>
  <c r="AG162" i="1"/>
  <c r="AC162" i="1"/>
  <c r="X162" i="1"/>
  <c r="S162" i="1"/>
  <c r="O162" i="1"/>
  <c r="K162" i="1"/>
  <c r="G162" i="1"/>
  <c r="C162" i="1"/>
  <c r="AP162" i="1"/>
  <c r="AL162" i="1"/>
  <c r="AF162" i="1"/>
  <c r="AA162" i="1"/>
  <c r="W162" i="1"/>
  <c r="R162" i="1"/>
  <c r="N162" i="1"/>
  <c r="J162" i="1"/>
  <c r="F162" i="1"/>
  <c r="B162" i="1"/>
  <c r="AO162" i="1"/>
  <c r="AK162" i="1"/>
  <c r="AE162" i="1"/>
  <c r="Z162" i="1"/>
  <c r="V162" i="1"/>
  <c r="Q162" i="1"/>
  <c r="M162" i="1"/>
  <c r="I162" i="1"/>
  <c r="E162" i="1"/>
  <c r="AH162" i="1"/>
  <c r="AI162" i="1"/>
  <c r="AB162" i="1"/>
  <c r="T162" i="1"/>
  <c r="AP178" i="1"/>
  <c r="AL178" i="1"/>
  <c r="AF178" i="1"/>
  <c r="AA178" i="1"/>
  <c r="W178" i="1"/>
  <c r="R178" i="1"/>
  <c r="N178" i="1"/>
  <c r="J178" i="1"/>
  <c r="F178" i="1"/>
  <c r="B178" i="1"/>
  <c r="AO178" i="1"/>
  <c r="AK178" i="1"/>
  <c r="AE178" i="1"/>
  <c r="Z178" i="1"/>
  <c r="V178" i="1"/>
  <c r="Q178" i="1"/>
  <c r="M178" i="1"/>
  <c r="I178" i="1"/>
  <c r="E178" i="1"/>
  <c r="AN178" i="1"/>
  <c r="AJ178" i="1"/>
  <c r="AD178" i="1"/>
  <c r="Y178" i="1"/>
  <c r="U178" i="1"/>
  <c r="P178" i="1"/>
  <c r="L178" i="1"/>
  <c r="H178" i="1"/>
  <c r="D178" i="1"/>
  <c r="AQ178" i="1"/>
  <c r="AM178" i="1"/>
  <c r="AG178" i="1"/>
  <c r="AC178" i="1"/>
  <c r="X178" i="1"/>
  <c r="S178" i="1"/>
  <c r="O178" i="1"/>
  <c r="K178" i="1"/>
  <c r="G178" i="1"/>
  <c r="C178" i="1"/>
  <c r="AH178" i="1"/>
  <c r="AB178" i="1"/>
  <c r="T178" i="1"/>
  <c r="AI178" i="1"/>
  <c r="AP194" i="1"/>
  <c r="AL194" i="1"/>
  <c r="AF194" i="1"/>
  <c r="AA194" i="1"/>
  <c r="W194" i="1"/>
  <c r="R194" i="1"/>
  <c r="N194" i="1"/>
  <c r="J194" i="1"/>
  <c r="F194" i="1"/>
  <c r="B194" i="1"/>
  <c r="AO194" i="1"/>
  <c r="AK194" i="1"/>
  <c r="AE194" i="1"/>
  <c r="Z194" i="1"/>
  <c r="V194" i="1"/>
  <c r="Q194" i="1"/>
  <c r="M194" i="1"/>
  <c r="I194" i="1"/>
  <c r="E194" i="1"/>
  <c r="AN194" i="1"/>
  <c r="AJ194" i="1"/>
  <c r="AD194" i="1"/>
  <c r="Y194" i="1"/>
  <c r="U194" i="1"/>
  <c r="P194" i="1"/>
  <c r="L194" i="1"/>
  <c r="H194" i="1"/>
  <c r="D194" i="1"/>
  <c r="AQ194" i="1"/>
  <c r="AM194" i="1"/>
  <c r="AG194" i="1"/>
  <c r="AC194" i="1"/>
  <c r="X194" i="1"/>
  <c r="S194" i="1"/>
  <c r="O194" i="1"/>
  <c r="K194" i="1"/>
  <c r="G194" i="1"/>
  <c r="C194" i="1"/>
  <c r="AH194" i="1"/>
  <c r="AB194" i="1"/>
  <c r="AI194" i="1"/>
  <c r="T194" i="1"/>
  <c r="AP210" i="1"/>
  <c r="AL210" i="1"/>
  <c r="AF210" i="1"/>
  <c r="AA210" i="1"/>
  <c r="W210" i="1"/>
  <c r="R210" i="1"/>
  <c r="N210" i="1"/>
  <c r="J210" i="1"/>
  <c r="F210" i="1"/>
  <c r="B210" i="1"/>
  <c r="AO210" i="1"/>
  <c r="AK210" i="1"/>
  <c r="AE210" i="1"/>
  <c r="Z210" i="1"/>
  <c r="V210" i="1"/>
  <c r="Q210" i="1"/>
  <c r="M210" i="1"/>
  <c r="I210" i="1"/>
  <c r="E210" i="1"/>
  <c r="AN210" i="1"/>
  <c r="AJ210" i="1"/>
  <c r="AD210" i="1"/>
  <c r="Y210" i="1"/>
  <c r="U210" i="1"/>
  <c r="P210" i="1"/>
  <c r="L210" i="1"/>
  <c r="H210" i="1"/>
  <c r="D210" i="1"/>
  <c r="AQ210" i="1"/>
  <c r="AM210" i="1"/>
  <c r="AG210" i="1"/>
  <c r="AC210" i="1"/>
  <c r="X210" i="1"/>
  <c r="S210" i="1"/>
  <c r="O210" i="1"/>
  <c r="K210" i="1"/>
  <c r="G210" i="1"/>
  <c r="C210" i="1"/>
  <c r="AH210" i="1"/>
  <c r="T210" i="1"/>
  <c r="AI210" i="1"/>
  <c r="AB210" i="1"/>
  <c r="AP226" i="1"/>
  <c r="AL226" i="1"/>
  <c r="AF226" i="1"/>
  <c r="AA226" i="1"/>
  <c r="W226" i="1"/>
  <c r="R226" i="1"/>
  <c r="N226" i="1"/>
  <c r="J226" i="1"/>
  <c r="F226" i="1"/>
  <c r="B226" i="1"/>
  <c r="AO226" i="1"/>
  <c r="AK226" i="1"/>
  <c r="AE226" i="1"/>
  <c r="Z226" i="1"/>
  <c r="V226" i="1"/>
  <c r="Q226" i="1"/>
  <c r="M226" i="1"/>
  <c r="I226" i="1"/>
  <c r="E226" i="1"/>
  <c r="AN226" i="1"/>
  <c r="AJ226" i="1"/>
  <c r="AD226" i="1"/>
  <c r="Y226" i="1"/>
  <c r="U226" i="1"/>
  <c r="P226" i="1"/>
  <c r="L226" i="1"/>
  <c r="H226" i="1"/>
  <c r="D226" i="1"/>
  <c r="AQ226" i="1"/>
  <c r="AM226" i="1"/>
  <c r="AG226" i="1"/>
  <c r="AC226" i="1"/>
  <c r="X226" i="1"/>
  <c r="S226" i="1"/>
  <c r="O226" i="1"/>
  <c r="K226" i="1"/>
  <c r="G226" i="1"/>
  <c r="C226" i="1"/>
  <c r="AB226" i="1"/>
  <c r="T226" i="1"/>
  <c r="AH226" i="1"/>
  <c r="AI226" i="1"/>
  <c r="AP242" i="1"/>
  <c r="AL242" i="1"/>
  <c r="AF242" i="1"/>
  <c r="AA242" i="1"/>
  <c r="W242" i="1"/>
  <c r="R242" i="1"/>
  <c r="N242" i="1"/>
  <c r="J242" i="1"/>
  <c r="F242" i="1"/>
  <c r="B242" i="1"/>
  <c r="AO242" i="1"/>
  <c r="AK242" i="1"/>
  <c r="AE242" i="1"/>
  <c r="Z242" i="1"/>
  <c r="V242" i="1"/>
  <c r="Q242" i="1"/>
  <c r="M242" i="1"/>
  <c r="I242" i="1"/>
  <c r="E242" i="1"/>
  <c r="AN242" i="1"/>
  <c r="AJ242" i="1"/>
  <c r="AD242" i="1"/>
  <c r="Y242" i="1"/>
  <c r="U242" i="1"/>
  <c r="P242" i="1"/>
  <c r="L242" i="1"/>
  <c r="H242" i="1"/>
  <c r="D242" i="1"/>
  <c r="AQ242" i="1"/>
  <c r="AM242" i="1"/>
  <c r="AG242" i="1"/>
  <c r="AC242" i="1"/>
  <c r="X242" i="1"/>
  <c r="S242" i="1"/>
  <c r="O242" i="1"/>
  <c r="K242" i="1"/>
  <c r="G242" i="1"/>
  <c r="C242" i="1"/>
  <c r="AB242" i="1"/>
  <c r="AI242" i="1"/>
  <c r="T242" i="1"/>
  <c r="AH242" i="1"/>
  <c r="AO258" i="1"/>
  <c r="AK258" i="1"/>
  <c r="AE258" i="1"/>
  <c r="Z258" i="1"/>
  <c r="V258" i="1"/>
  <c r="Q258" i="1"/>
  <c r="M258" i="1"/>
  <c r="I258" i="1"/>
  <c r="E258" i="1"/>
  <c r="AN258" i="1"/>
  <c r="AJ258" i="1"/>
  <c r="AD258" i="1"/>
  <c r="Y258" i="1"/>
  <c r="U258" i="1"/>
  <c r="P258" i="1"/>
  <c r="L258" i="1"/>
  <c r="H258" i="1"/>
  <c r="D258" i="1"/>
  <c r="AQ258" i="1"/>
  <c r="AM258" i="1"/>
  <c r="AG258" i="1"/>
  <c r="AC258" i="1"/>
  <c r="X258" i="1"/>
  <c r="S258" i="1"/>
  <c r="O258" i="1"/>
  <c r="K258" i="1"/>
  <c r="G258" i="1"/>
  <c r="C258" i="1"/>
  <c r="AP258" i="1"/>
  <c r="AL258" i="1"/>
  <c r="AF258" i="1"/>
  <c r="AA258" i="1"/>
  <c r="W258" i="1"/>
  <c r="R258" i="1"/>
  <c r="N258" i="1"/>
  <c r="J258" i="1"/>
  <c r="F258" i="1"/>
  <c r="B258" i="1"/>
  <c r="AI258" i="1"/>
  <c r="T258" i="1"/>
  <c r="AB258" i="1"/>
  <c r="AH258" i="1"/>
  <c r="AO274" i="1"/>
  <c r="AK274" i="1"/>
  <c r="AE274" i="1"/>
  <c r="Z274" i="1"/>
  <c r="V274" i="1"/>
  <c r="Q274" i="1"/>
  <c r="M274" i="1"/>
  <c r="I274" i="1"/>
  <c r="E274" i="1"/>
  <c r="AN274" i="1"/>
  <c r="AJ274" i="1"/>
  <c r="AD274" i="1"/>
  <c r="Y274" i="1"/>
  <c r="U274" i="1"/>
  <c r="P274" i="1"/>
  <c r="L274" i="1"/>
  <c r="H274" i="1"/>
  <c r="D274" i="1"/>
  <c r="AQ274" i="1"/>
  <c r="AM274" i="1"/>
  <c r="AG274" i="1"/>
  <c r="AC274" i="1"/>
  <c r="X274" i="1"/>
  <c r="S274" i="1"/>
  <c r="O274" i="1"/>
  <c r="K274" i="1"/>
  <c r="G274" i="1"/>
  <c r="C274" i="1"/>
  <c r="AP274" i="1"/>
  <c r="AL274" i="1"/>
  <c r="AF274" i="1"/>
  <c r="AA274" i="1"/>
  <c r="W274" i="1"/>
  <c r="R274" i="1"/>
  <c r="N274" i="1"/>
  <c r="J274" i="1"/>
  <c r="F274" i="1"/>
  <c r="B274" i="1"/>
  <c r="AH274" i="1"/>
  <c r="AI274" i="1"/>
  <c r="T274" i="1"/>
  <c r="AB274" i="1"/>
  <c r="AO290" i="1"/>
  <c r="AK290" i="1"/>
  <c r="AE290" i="1"/>
  <c r="Z290" i="1"/>
  <c r="V290" i="1"/>
  <c r="Q290" i="1"/>
  <c r="M290" i="1"/>
  <c r="I290" i="1"/>
  <c r="E290" i="1"/>
  <c r="AN290" i="1"/>
  <c r="AJ290" i="1"/>
  <c r="AD290" i="1"/>
  <c r="Y290" i="1"/>
  <c r="U290" i="1"/>
  <c r="P290" i="1"/>
  <c r="L290" i="1"/>
  <c r="H290" i="1"/>
  <c r="D290" i="1"/>
  <c r="AQ290" i="1"/>
  <c r="AM290" i="1"/>
  <c r="AG290" i="1"/>
  <c r="AC290" i="1"/>
  <c r="X290" i="1"/>
  <c r="S290" i="1"/>
  <c r="O290" i="1"/>
  <c r="K290" i="1"/>
  <c r="G290" i="1"/>
  <c r="C290" i="1"/>
  <c r="AP290" i="1"/>
  <c r="AL290" i="1"/>
  <c r="AF290" i="1"/>
  <c r="AA290" i="1"/>
  <c r="W290" i="1"/>
  <c r="R290" i="1"/>
  <c r="N290" i="1"/>
  <c r="J290" i="1"/>
  <c r="F290" i="1"/>
  <c r="B290" i="1"/>
  <c r="AI290" i="1"/>
  <c r="AH290" i="1"/>
  <c r="AB290" i="1"/>
  <c r="T290" i="1"/>
  <c r="AO306" i="1"/>
  <c r="AK306" i="1"/>
  <c r="AE306" i="1"/>
  <c r="Z306" i="1"/>
  <c r="V306" i="1"/>
  <c r="Q306" i="1"/>
  <c r="M306" i="1"/>
  <c r="I306" i="1"/>
  <c r="E306" i="1"/>
  <c r="AN306" i="1"/>
  <c r="AJ306" i="1"/>
  <c r="AD306" i="1"/>
  <c r="Y306" i="1"/>
  <c r="U306" i="1"/>
  <c r="P306" i="1"/>
  <c r="L306" i="1"/>
  <c r="H306" i="1"/>
  <c r="D306" i="1"/>
  <c r="AQ306" i="1"/>
  <c r="AM306" i="1"/>
  <c r="AG306" i="1"/>
  <c r="AC306" i="1"/>
  <c r="X306" i="1"/>
  <c r="S306" i="1"/>
  <c r="O306" i="1"/>
  <c r="K306" i="1"/>
  <c r="G306" i="1"/>
  <c r="C306" i="1"/>
  <c r="AP306" i="1"/>
  <c r="AL306" i="1"/>
  <c r="AF306" i="1"/>
  <c r="AA306" i="1"/>
  <c r="W306" i="1"/>
  <c r="R306" i="1"/>
  <c r="N306" i="1"/>
  <c r="J306" i="1"/>
  <c r="F306" i="1"/>
  <c r="B306" i="1"/>
  <c r="AH306" i="1"/>
  <c r="AB306" i="1"/>
  <c r="T306" i="1"/>
  <c r="AI306" i="1"/>
  <c r="AP322" i="1"/>
  <c r="AL322" i="1"/>
  <c r="AF322" i="1"/>
  <c r="AA322" i="1"/>
  <c r="W322" i="1"/>
  <c r="R322" i="1"/>
  <c r="N322" i="1"/>
  <c r="J322" i="1"/>
  <c r="F322" i="1"/>
  <c r="B322" i="1"/>
  <c r="AO322" i="1"/>
  <c r="AK322" i="1"/>
  <c r="AE322" i="1"/>
  <c r="Z322" i="1"/>
  <c r="V322" i="1"/>
  <c r="Q322" i="1"/>
  <c r="M322" i="1"/>
  <c r="I322" i="1"/>
  <c r="E322" i="1"/>
  <c r="AN322" i="1"/>
  <c r="AJ322" i="1"/>
  <c r="AD322" i="1"/>
  <c r="Y322" i="1"/>
  <c r="U322" i="1"/>
  <c r="P322" i="1"/>
  <c r="L322" i="1"/>
  <c r="H322" i="1"/>
  <c r="D322" i="1"/>
  <c r="AQ322" i="1"/>
  <c r="AM322" i="1"/>
  <c r="AG322" i="1"/>
  <c r="AC322" i="1"/>
  <c r="X322" i="1"/>
  <c r="S322" i="1"/>
  <c r="O322" i="1"/>
  <c r="K322" i="1"/>
  <c r="G322" i="1"/>
  <c r="C322" i="1"/>
  <c r="T322" i="1"/>
  <c r="AH322" i="1"/>
  <c r="AB322" i="1"/>
  <c r="AI322" i="1"/>
  <c r="AP338" i="1"/>
  <c r="AL338" i="1"/>
  <c r="AF338" i="1"/>
  <c r="AA338" i="1"/>
  <c r="W338" i="1"/>
  <c r="R338" i="1"/>
  <c r="N338" i="1"/>
  <c r="J338" i="1"/>
  <c r="F338" i="1"/>
  <c r="B338" i="1"/>
  <c r="AO338" i="1"/>
  <c r="AK338" i="1"/>
  <c r="AE338" i="1"/>
  <c r="Z338" i="1"/>
  <c r="V338" i="1"/>
  <c r="Q338" i="1"/>
  <c r="M338" i="1"/>
  <c r="I338" i="1"/>
  <c r="E338" i="1"/>
  <c r="AN338" i="1"/>
  <c r="AJ338" i="1"/>
  <c r="AD338" i="1"/>
  <c r="Y338" i="1"/>
  <c r="U338" i="1"/>
  <c r="P338" i="1"/>
  <c r="L338" i="1"/>
  <c r="H338" i="1"/>
  <c r="D338" i="1"/>
  <c r="AQ338" i="1"/>
  <c r="AM338" i="1"/>
  <c r="AG338" i="1"/>
  <c r="AC338" i="1"/>
  <c r="X338" i="1"/>
  <c r="S338" i="1"/>
  <c r="O338" i="1"/>
  <c r="K338" i="1"/>
  <c r="G338" i="1"/>
  <c r="C338" i="1"/>
  <c r="AH338" i="1"/>
  <c r="T338" i="1"/>
  <c r="AB338" i="1"/>
  <c r="AI338" i="1"/>
  <c r="AP354" i="1"/>
  <c r="AL354" i="1"/>
  <c r="AF354" i="1"/>
  <c r="AA354" i="1"/>
  <c r="W354" i="1"/>
  <c r="R354" i="1"/>
  <c r="N354" i="1"/>
  <c r="J354" i="1"/>
  <c r="F354" i="1"/>
  <c r="B354" i="1"/>
  <c r="AO354" i="1"/>
  <c r="AK354" i="1"/>
  <c r="AE354" i="1"/>
  <c r="Z354" i="1"/>
  <c r="V354" i="1"/>
  <c r="Q354" i="1"/>
  <c r="M354" i="1"/>
  <c r="I354" i="1"/>
  <c r="E354" i="1"/>
  <c r="AN354" i="1"/>
  <c r="AJ354" i="1"/>
  <c r="AD354" i="1"/>
  <c r="Y354" i="1"/>
  <c r="U354" i="1"/>
  <c r="P354" i="1"/>
  <c r="L354" i="1"/>
  <c r="H354" i="1"/>
  <c r="D354" i="1"/>
  <c r="AQ354" i="1"/>
  <c r="AM354" i="1"/>
  <c r="AG354" i="1"/>
  <c r="AC354" i="1"/>
  <c r="X354" i="1"/>
  <c r="S354" i="1"/>
  <c r="O354" i="1"/>
  <c r="K354" i="1"/>
  <c r="G354" i="1"/>
  <c r="C354" i="1"/>
  <c r="T354" i="1"/>
  <c r="AB354" i="1"/>
  <c r="AH354" i="1"/>
  <c r="AI354" i="1"/>
  <c r="AP370" i="1"/>
  <c r="AL370" i="1"/>
  <c r="AF370" i="1"/>
  <c r="AA370" i="1"/>
  <c r="W370" i="1"/>
  <c r="R370" i="1"/>
  <c r="N370" i="1"/>
  <c r="J370" i="1"/>
  <c r="F370" i="1"/>
  <c r="B370" i="1"/>
  <c r="AO370" i="1"/>
  <c r="AK370" i="1"/>
  <c r="AE370" i="1"/>
  <c r="Z370" i="1"/>
  <c r="V370" i="1"/>
  <c r="Q370" i="1"/>
  <c r="M370" i="1"/>
  <c r="I370" i="1"/>
  <c r="E370" i="1"/>
  <c r="AN370" i="1"/>
  <c r="AJ370" i="1"/>
  <c r="AD370" i="1"/>
  <c r="Y370" i="1"/>
  <c r="U370" i="1"/>
  <c r="P370" i="1"/>
  <c r="L370" i="1"/>
  <c r="H370" i="1"/>
  <c r="D370" i="1"/>
  <c r="AQ370" i="1"/>
  <c r="AM370" i="1"/>
  <c r="AG370" i="1"/>
  <c r="AC370" i="1"/>
  <c r="X370" i="1"/>
  <c r="S370" i="1"/>
  <c r="O370" i="1"/>
  <c r="K370" i="1"/>
  <c r="G370" i="1"/>
  <c r="C370" i="1"/>
  <c r="T370" i="1"/>
  <c r="AB370" i="1"/>
  <c r="AH370" i="1"/>
  <c r="AI370" i="1"/>
  <c r="AN386" i="1"/>
  <c r="AJ386" i="1"/>
  <c r="AD386" i="1"/>
  <c r="Y386" i="1"/>
  <c r="U386" i="1"/>
  <c r="P386" i="1"/>
  <c r="L386" i="1"/>
  <c r="H386" i="1"/>
  <c r="D386" i="1"/>
  <c r="AQ386" i="1"/>
  <c r="AM386" i="1"/>
  <c r="AG386" i="1"/>
  <c r="AC386" i="1"/>
  <c r="X386" i="1"/>
  <c r="S386" i="1"/>
  <c r="O386" i="1"/>
  <c r="K386" i="1"/>
  <c r="G386" i="1"/>
  <c r="C386" i="1"/>
  <c r="AP386" i="1"/>
  <c r="AL386" i="1"/>
  <c r="AF386" i="1"/>
  <c r="AA386" i="1"/>
  <c r="W386" i="1"/>
  <c r="R386" i="1"/>
  <c r="N386" i="1"/>
  <c r="J386" i="1"/>
  <c r="F386" i="1"/>
  <c r="B386" i="1"/>
  <c r="Z386" i="1"/>
  <c r="I386" i="1"/>
  <c r="AO386" i="1"/>
  <c r="V386" i="1"/>
  <c r="E386" i="1"/>
  <c r="AK386" i="1"/>
  <c r="Q386" i="1"/>
  <c r="AE386" i="1"/>
  <c r="M386" i="1"/>
  <c r="AH386" i="1"/>
  <c r="AB386" i="1"/>
  <c r="T386" i="1"/>
  <c r="AI386" i="1"/>
  <c r="AN402" i="1"/>
  <c r="AJ402" i="1"/>
  <c r="AD402" i="1"/>
  <c r="Y402" i="1"/>
  <c r="U402" i="1"/>
  <c r="P402" i="1"/>
  <c r="L402" i="1"/>
  <c r="H402" i="1"/>
  <c r="D402" i="1"/>
  <c r="AQ402" i="1"/>
  <c r="AM402" i="1"/>
  <c r="AG402" i="1"/>
  <c r="AC402" i="1"/>
  <c r="X402" i="1"/>
  <c r="S402" i="1"/>
  <c r="O402" i="1"/>
  <c r="K402" i="1"/>
  <c r="G402" i="1"/>
  <c r="C402" i="1"/>
  <c r="AP402" i="1"/>
  <c r="AL402" i="1"/>
  <c r="AF402" i="1"/>
  <c r="AA402" i="1"/>
  <c r="W402" i="1"/>
  <c r="R402" i="1"/>
  <c r="N402" i="1"/>
  <c r="J402" i="1"/>
  <c r="F402" i="1"/>
  <c r="B402" i="1"/>
  <c r="AO402" i="1"/>
  <c r="AK402" i="1"/>
  <c r="AE402" i="1"/>
  <c r="Z402" i="1"/>
  <c r="V402" i="1"/>
  <c r="Q402" i="1"/>
  <c r="M402" i="1"/>
  <c r="I402" i="1"/>
  <c r="E402" i="1"/>
  <c r="T402" i="1"/>
  <c r="AH402" i="1"/>
  <c r="AB402" i="1"/>
  <c r="AI402" i="1"/>
  <c r="AN418" i="1"/>
  <c r="AJ418" i="1"/>
  <c r="AD418" i="1"/>
  <c r="Y418" i="1"/>
  <c r="U418" i="1"/>
  <c r="P418" i="1"/>
  <c r="L418" i="1"/>
  <c r="H418" i="1"/>
  <c r="D418" i="1"/>
  <c r="AQ418" i="1"/>
  <c r="AM418" i="1"/>
  <c r="AG418" i="1"/>
  <c r="AC418" i="1"/>
  <c r="X418" i="1"/>
  <c r="S418" i="1"/>
  <c r="O418" i="1"/>
  <c r="K418" i="1"/>
  <c r="G418" i="1"/>
  <c r="C418" i="1"/>
  <c r="AP418" i="1"/>
  <c r="AL418" i="1"/>
  <c r="AF418" i="1"/>
  <c r="AA418" i="1"/>
  <c r="W418" i="1"/>
  <c r="R418" i="1"/>
  <c r="N418" i="1"/>
  <c r="J418" i="1"/>
  <c r="F418" i="1"/>
  <c r="B418" i="1"/>
  <c r="AO418" i="1"/>
  <c r="AK418" i="1"/>
  <c r="AE418" i="1"/>
  <c r="Z418" i="1"/>
  <c r="V418" i="1"/>
  <c r="Q418" i="1"/>
  <c r="M418" i="1"/>
  <c r="I418" i="1"/>
  <c r="E418" i="1"/>
  <c r="T418" i="1"/>
  <c r="AH418" i="1"/>
  <c r="AB418" i="1"/>
  <c r="AI418" i="1"/>
  <c r="AO434" i="1"/>
  <c r="AK434" i="1"/>
  <c r="AE434" i="1"/>
  <c r="Z434" i="1"/>
  <c r="V434" i="1"/>
  <c r="Q434" i="1"/>
  <c r="M434" i="1"/>
  <c r="I434" i="1"/>
  <c r="E434" i="1"/>
  <c r="AN434" i="1"/>
  <c r="AJ434" i="1"/>
  <c r="AD434" i="1"/>
  <c r="Y434" i="1"/>
  <c r="U434" i="1"/>
  <c r="P434" i="1"/>
  <c r="L434" i="1"/>
  <c r="H434" i="1"/>
  <c r="D434" i="1"/>
  <c r="AQ434" i="1"/>
  <c r="AM434" i="1"/>
  <c r="AG434" i="1"/>
  <c r="AC434" i="1"/>
  <c r="X434" i="1"/>
  <c r="S434" i="1"/>
  <c r="O434" i="1"/>
  <c r="K434" i="1"/>
  <c r="G434" i="1"/>
  <c r="C434" i="1"/>
  <c r="AP434" i="1"/>
  <c r="AL434" i="1"/>
  <c r="AF434" i="1"/>
  <c r="AA434" i="1"/>
  <c r="W434" i="1"/>
  <c r="R434" i="1"/>
  <c r="N434" i="1"/>
  <c r="J434" i="1"/>
  <c r="F434" i="1"/>
  <c r="B434" i="1"/>
  <c r="T434" i="1"/>
  <c r="AH434" i="1"/>
  <c r="AB434" i="1"/>
  <c r="AI434" i="1"/>
  <c r="AO450" i="1"/>
  <c r="AK450" i="1"/>
  <c r="AE450" i="1"/>
  <c r="Z450" i="1"/>
  <c r="V450" i="1"/>
  <c r="Q450" i="1"/>
  <c r="M450" i="1"/>
  <c r="I450" i="1"/>
  <c r="E450" i="1"/>
  <c r="AN450" i="1"/>
  <c r="AJ450" i="1"/>
  <c r="AD450" i="1"/>
  <c r="Y450" i="1"/>
  <c r="U450" i="1"/>
  <c r="P450" i="1"/>
  <c r="L450" i="1"/>
  <c r="H450" i="1"/>
  <c r="D450" i="1"/>
  <c r="AQ450" i="1"/>
  <c r="AM450" i="1"/>
  <c r="AG450" i="1"/>
  <c r="AC450" i="1"/>
  <c r="X450" i="1"/>
  <c r="S450" i="1"/>
  <c r="O450" i="1"/>
  <c r="K450" i="1"/>
  <c r="G450" i="1"/>
  <c r="C450" i="1"/>
  <c r="AP450" i="1"/>
  <c r="AL450" i="1"/>
  <c r="AF450" i="1"/>
  <c r="AA450" i="1"/>
  <c r="W450" i="1"/>
  <c r="R450" i="1"/>
  <c r="N450" i="1"/>
  <c r="J450" i="1"/>
  <c r="F450" i="1"/>
  <c r="B450" i="1"/>
  <c r="T450" i="1"/>
  <c r="AH450" i="1"/>
  <c r="AB450" i="1"/>
  <c r="AI450" i="1"/>
  <c r="AQ466" i="1"/>
  <c r="AM466" i="1"/>
  <c r="AG466" i="1"/>
  <c r="AC466" i="1"/>
  <c r="X466" i="1"/>
  <c r="S466" i="1"/>
  <c r="O466" i="1"/>
  <c r="K466" i="1"/>
  <c r="G466" i="1"/>
  <c r="C466" i="1"/>
  <c r="AP466" i="1"/>
  <c r="AL466" i="1"/>
  <c r="AF466" i="1"/>
  <c r="AA466" i="1"/>
  <c r="W466" i="1"/>
  <c r="R466" i="1"/>
  <c r="N466" i="1"/>
  <c r="J466" i="1"/>
  <c r="F466" i="1"/>
  <c r="B466" i="1"/>
  <c r="AO466" i="1"/>
  <c r="AK466" i="1"/>
  <c r="AE466" i="1"/>
  <c r="Z466" i="1"/>
  <c r="V466" i="1"/>
  <c r="Q466" i="1"/>
  <c r="M466" i="1"/>
  <c r="I466" i="1"/>
  <c r="E466" i="1"/>
  <c r="AN466" i="1"/>
  <c r="AJ466" i="1"/>
  <c r="AD466" i="1"/>
  <c r="Y466" i="1"/>
  <c r="U466" i="1"/>
  <c r="P466" i="1"/>
  <c r="L466" i="1"/>
  <c r="H466" i="1"/>
  <c r="D466" i="1"/>
  <c r="T466" i="1"/>
  <c r="AB466" i="1"/>
  <c r="AH466" i="1"/>
  <c r="AI466" i="1"/>
  <c r="AN482" i="1"/>
  <c r="AJ482" i="1"/>
  <c r="AD482" i="1"/>
  <c r="Y482" i="1"/>
  <c r="U482" i="1"/>
  <c r="P482" i="1"/>
  <c r="L482" i="1"/>
  <c r="H482" i="1"/>
  <c r="D482" i="1"/>
  <c r="AQ482" i="1"/>
  <c r="AM482" i="1"/>
  <c r="AG482" i="1"/>
  <c r="AC482" i="1"/>
  <c r="X482" i="1"/>
  <c r="S482" i="1"/>
  <c r="O482" i="1"/>
  <c r="K482" i="1"/>
  <c r="G482" i="1"/>
  <c r="C482" i="1"/>
  <c r="AP482" i="1"/>
  <c r="AL482" i="1"/>
  <c r="AF482" i="1"/>
  <c r="AA482" i="1"/>
  <c r="W482" i="1"/>
  <c r="R482" i="1"/>
  <c r="N482" i="1"/>
  <c r="J482" i="1"/>
  <c r="F482" i="1"/>
  <c r="B482" i="1"/>
  <c r="AK482" i="1"/>
  <c r="Q482" i="1"/>
  <c r="AE482" i="1"/>
  <c r="M482" i="1"/>
  <c r="Z482" i="1"/>
  <c r="I482" i="1"/>
  <c r="AO482" i="1"/>
  <c r="V482" i="1"/>
  <c r="E482" i="1"/>
  <c r="AH482" i="1"/>
  <c r="AB482" i="1"/>
  <c r="AI482" i="1"/>
  <c r="T482" i="1"/>
  <c r="AN498" i="1"/>
  <c r="AJ498" i="1"/>
  <c r="AD498" i="1"/>
  <c r="X498" i="1"/>
  <c r="S498" i="1"/>
  <c r="O498" i="1"/>
  <c r="K498" i="1"/>
  <c r="G498" i="1"/>
  <c r="C498" i="1"/>
  <c r="AQ498" i="1"/>
  <c r="AM498" i="1"/>
  <c r="AG498" i="1"/>
  <c r="AC498" i="1"/>
  <c r="W498" i="1"/>
  <c r="R498" i="1"/>
  <c r="N498" i="1"/>
  <c r="J498" i="1"/>
  <c r="F498" i="1"/>
  <c r="B498" i="1"/>
  <c r="AP498" i="1"/>
  <c r="AL498" i="1"/>
  <c r="AF498" i="1"/>
  <c r="Z498" i="1"/>
  <c r="V498" i="1"/>
  <c r="Q498" i="1"/>
  <c r="M498" i="1"/>
  <c r="I498" i="1"/>
  <c r="E498" i="1"/>
  <c r="AE498" i="1"/>
  <c r="L498" i="1"/>
  <c r="Y498" i="1"/>
  <c r="H498" i="1"/>
  <c r="AO498" i="1"/>
  <c r="U498" i="1"/>
  <c r="D498" i="1"/>
  <c r="AK498" i="1"/>
  <c r="P498" i="1"/>
  <c r="T498" i="1"/>
  <c r="AH498" i="1"/>
  <c r="AA498" i="1"/>
  <c r="AB498" i="1"/>
  <c r="AI498" i="1"/>
  <c r="AN514" i="1"/>
  <c r="AJ514" i="1"/>
  <c r="AD514" i="1"/>
  <c r="X514" i="1"/>
  <c r="S514" i="1"/>
  <c r="O514" i="1"/>
  <c r="K514" i="1"/>
  <c r="G514" i="1"/>
  <c r="C514" i="1"/>
  <c r="AQ514" i="1"/>
  <c r="AM514" i="1"/>
  <c r="AG514" i="1"/>
  <c r="AC514" i="1"/>
  <c r="W514" i="1"/>
  <c r="R514" i="1"/>
  <c r="N514" i="1"/>
  <c r="J514" i="1"/>
  <c r="F514" i="1"/>
  <c r="B514" i="1"/>
  <c r="AP514" i="1"/>
  <c r="AL514" i="1"/>
  <c r="AF514" i="1"/>
  <c r="Z514" i="1"/>
  <c r="V514" i="1"/>
  <c r="Q514" i="1"/>
  <c r="M514" i="1"/>
  <c r="I514" i="1"/>
  <c r="E514" i="1"/>
  <c r="AK514" i="1"/>
  <c r="P514" i="1"/>
  <c r="AE514" i="1"/>
  <c r="L514" i="1"/>
  <c r="Y514" i="1"/>
  <c r="H514" i="1"/>
  <c r="AO514" i="1"/>
  <c r="U514" i="1"/>
  <c r="D514" i="1"/>
  <c r="T514" i="1"/>
  <c r="AH514" i="1"/>
  <c r="AA514" i="1"/>
  <c r="AI514" i="1"/>
  <c r="AB514" i="1"/>
  <c r="AO530" i="1"/>
  <c r="AK530" i="1"/>
  <c r="AE530" i="1"/>
  <c r="Y530" i="1"/>
  <c r="U530" i="1"/>
  <c r="P530" i="1"/>
  <c r="L530" i="1"/>
  <c r="H530" i="1"/>
  <c r="D530" i="1"/>
  <c r="AN530" i="1"/>
  <c r="AJ530" i="1"/>
  <c r="AD530" i="1"/>
  <c r="X530" i="1"/>
  <c r="S530" i="1"/>
  <c r="O530" i="1"/>
  <c r="K530" i="1"/>
  <c r="G530" i="1"/>
  <c r="C530" i="1"/>
  <c r="AQ530" i="1"/>
  <c r="AM530" i="1"/>
  <c r="AG530" i="1"/>
  <c r="AC530" i="1"/>
  <c r="W530" i="1"/>
  <c r="R530" i="1"/>
  <c r="N530" i="1"/>
  <c r="J530" i="1"/>
  <c r="F530" i="1"/>
  <c r="B530" i="1"/>
  <c r="AL530" i="1"/>
  <c r="Q530" i="1"/>
  <c r="AF530" i="1"/>
  <c r="M530" i="1"/>
  <c r="Z530" i="1"/>
  <c r="I530" i="1"/>
  <c r="E530" i="1"/>
  <c r="AP530" i="1"/>
  <c r="V530" i="1"/>
  <c r="AH530" i="1"/>
  <c r="AA530" i="1"/>
  <c r="T530" i="1"/>
  <c r="AB530" i="1"/>
  <c r="AI530" i="1"/>
  <c r="AO546" i="1"/>
  <c r="AK546" i="1"/>
  <c r="AE546" i="1"/>
  <c r="Y546" i="1"/>
  <c r="U546" i="1"/>
  <c r="P546" i="1"/>
  <c r="L546" i="1"/>
  <c r="H546" i="1"/>
  <c r="D546" i="1"/>
  <c r="AN546" i="1"/>
  <c r="AJ546" i="1"/>
  <c r="AD546" i="1"/>
  <c r="X546" i="1"/>
  <c r="S546" i="1"/>
  <c r="O546" i="1"/>
  <c r="K546" i="1"/>
  <c r="G546" i="1"/>
  <c r="C546" i="1"/>
  <c r="AQ546" i="1"/>
  <c r="AM546" i="1"/>
  <c r="AG546" i="1"/>
  <c r="AC546" i="1"/>
  <c r="W546" i="1"/>
  <c r="R546" i="1"/>
  <c r="N546" i="1"/>
  <c r="J546" i="1"/>
  <c r="F546" i="1"/>
  <c r="B546" i="1"/>
  <c r="AP546" i="1"/>
  <c r="V546" i="1"/>
  <c r="E546" i="1"/>
  <c r="AL546" i="1"/>
  <c r="Q546" i="1"/>
  <c r="AF546" i="1"/>
  <c r="M546" i="1"/>
  <c r="Z546" i="1"/>
  <c r="I546" i="1"/>
  <c r="AH546" i="1"/>
  <c r="AA546" i="1"/>
  <c r="AB546" i="1"/>
  <c r="T546" i="1"/>
  <c r="AI546" i="1"/>
  <c r="AA562" i="1"/>
  <c r="AN562" i="1"/>
  <c r="AJ562" i="1"/>
  <c r="AD562" i="1"/>
  <c r="X562" i="1"/>
  <c r="S562" i="1"/>
  <c r="O562" i="1"/>
  <c r="K562" i="1"/>
  <c r="G562" i="1"/>
  <c r="C562" i="1"/>
  <c r="AQ562" i="1"/>
  <c r="AM562" i="1"/>
  <c r="AG562" i="1"/>
  <c r="AC562" i="1"/>
  <c r="W562" i="1"/>
  <c r="R562" i="1"/>
  <c r="N562" i="1"/>
  <c r="J562" i="1"/>
  <c r="F562" i="1"/>
  <c r="B562" i="1"/>
  <c r="AK562" i="1"/>
  <c r="Y562" i="1"/>
  <c r="P562" i="1"/>
  <c r="H562" i="1"/>
  <c r="AP562" i="1"/>
  <c r="AF562" i="1"/>
  <c r="V562" i="1"/>
  <c r="M562" i="1"/>
  <c r="E562" i="1"/>
  <c r="AO562" i="1"/>
  <c r="AE562" i="1"/>
  <c r="U562" i="1"/>
  <c r="L562" i="1"/>
  <c r="D562" i="1"/>
  <c r="Q562" i="1"/>
  <c r="I562" i="1"/>
  <c r="AL562" i="1"/>
  <c r="Z562" i="1"/>
  <c r="AB562" i="1"/>
  <c r="AH562" i="1"/>
  <c r="T562" i="1"/>
  <c r="AI562" i="1"/>
  <c r="AA578" i="1"/>
  <c r="AP578" i="1"/>
  <c r="AL578" i="1"/>
  <c r="AF578" i="1"/>
  <c r="Z578" i="1"/>
  <c r="V578" i="1"/>
  <c r="Q578" i="1"/>
  <c r="M578" i="1"/>
  <c r="I578" i="1"/>
  <c r="E578" i="1"/>
  <c r="AO578" i="1"/>
  <c r="AJ578" i="1"/>
  <c r="AC578" i="1"/>
  <c r="U578" i="1"/>
  <c r="O578" i="1"/>
  <c r="J578" i="1"/>
  <c r="D578" i="1"/>
  <c r="AN578" i="1"/>
  <c r="AG578" i="1"/>
  <c r="Y578" i="1"/>
  <c r="S578" i="1"/>
  <c r="N578" i="1"/>
  <c r="H578" i="1"/>
  <c r="C578" i="1"/>
  <c r="AM578" i="1"/>
  <c r="AE578" i="1"/>
  <c r="X578" i="1"/>
  <c r="R578" i="1"/>
  <c r="L578" i="1"/>
  <c r="G578" i="1"/>
  <c r="B578" i="1"/>
  <c r="AD578" i="1"/>
  <c r="F578" i="1"/>
  <c r="W578" i="1"/>
  <c r="AK578" i="1"/>
  <c r="P578" i="1"/>
  <c r="K578" i="1"/>
  <c r="AQ578" i="1"/>
  <c r="AH578" i="1"/>
  <c r="AB578" i="1"/>
  <c r="AI578" i="1"/>
  <c r="T578" i="1"/>
  <c r="AN594" i="1"/>
  <c r="AJ594" i="1"/>
  <c r="AD594" i="1"/>
  <c r="X594" i="1"/>
  <c r="S594" i="1"/>
  <c r="O594" i="1"/>
  <c r="K594" i="1"/>
  <c r="G594" i="1"/>
  <c r="C594" i="1"/>
  <c r="AQ594" i="1"/>
  <c r="AM594" i="1"/>
  <c r="AG594" i="1"/>
  <c r="AC594" i="1"/>
  <c r="W594" i="1"/>
  <c r="R594" i="1"/>
  <c r="N594" i="1"/>
  <c r="J594" i="1"/>
  <c r="F594" i="1"/>
  <c r="B594" i="1"/>
  <c r="AP594" i="1"/>
  <c r="AL594" i="1"/>
  <c r="AF594" i="1"/>
  <c r="Z594" i="1"/>
  <c r="V594" i="1"/>
  <c r="Q594" i="1"/>
  <c r="M594" i="1"/>
  <c r="I594" i="1"/>
  <c r="E594" i="1"/>
  <c r="Y594" i="1"/>
  <c r="H594" i="1"/>
  <c r="AO594" i="1"/>
  <c r="U594" i="1"/>
  <c r="D594" i="1"/>
  <c r="AA594" i="1"/>
  <c r="L594" i="1"/>
  <c r="AK594" i="1"/>
  <c r="AE594" i="1"/>
  <c r="P594" i="1"/>
  <c r="T594" i="1"/>
  <c r="AH594" i="1"/>
  <c r="AB594" i="1"/>
  <c r="AI594" i="1"/>
  <c r="AN19" i="1"/>
  <c r="AJ19" i="1"/>
  <c r="AD19" i="1"/>
  <c r="X19" i="1"/>
  <c r="S19" i="1"/>
  <c r="O19" i="1"/>
  <c r="AQ19" i="1"/>
  <c r="AM19" i="1"/>
  <c r="AG19" i="1"/>
  <c r="AC19" i="1"/>
  <c r="W19" i="1"/>
  <c r="R19" i="1"/>
  <c r="N19" i="1"/>
  <c r="AP19" i="1"/>
  <c r="AL19" i="1"/>
  <c r="AF19" i="1"/>
  <c r="Z19" i="1"/>
  <c r="V19" i="1"/>
  <c r="Q19" i="1"/>
  <c r="M19" i="1"/>
  <c r="C19" i="1"/>
  <c r="AO19" i="1"/>
  <c r="AK19" i="1"/>
  <c r="AE19" i="1"/>
  <c r="Y19" i="1"/>
  <c r="U19" i="1"/>
  <c r="P19" i="1"/>
  <c r="B19" i="1"/>
  <c r="T19" i="1"/>
  <c r="AB19" i="1"/>
  <c r="AA19" i="1"/>
  <c r="AH19" i="1"/>
  <c r="AI19" i="1"/>
  <c r="AO35" i="1"/>
  <c r="AK35" i="1"/>
  <c r="AE35" i="1"/>
  <c r="Y35" i="1"/>
  <c r="U35" i="1"/>
  <c r="P35" i="1"/>
  <c r="L35" i="1"/>
  <c r="H35" i="1"/>
  <c r="D35" i="1"/>
  <c r="AN35" i="1"/>
  <c r="AJ35" i="1"/>
  <c r="AD35" i="1"/>
  <c r="X35" i="1"/>
  <c r="S35" i="1"/>
  <c r="O35" i="1"/>
  <c r="K35" i="1"/>
  <c r="G35" i="1"/>
  <c r="C35" i="1"/>
  <c r="AQ35" i="1"/>
  <c r="AM35" i="1"/>
  <c r="AG35" i="1"/>
  <c r="AC35" i="1"/>
  <c r="W35" i="1"/>
  <c r="R35" i="1"/>
  <c r="N35" i="1"/>
  <c r="J35" i="1"/>
  <c r="F35" i="1"/>
  <c r="B35" i="1"/>
  <c r="AP35" i="1"/>
  <c r="AL35" i="1"/>
  <c r="AF35" i="1"/>
  <c r="Z35" i="1"/>
  <c r="V35" i="1"/>
  <c r="Q35" i="1"/>
  <c r="M35" i="1"/>
  <c r="I35" i="1"/>
  <c r="E35" i="1"/>
  <c r="T35" i="1"/>
  <c r="AA35" i="1"/>
  <c r="AH35" i="1"/>
  <c r="AB35" i="1"/>
  <c r="AI35" i="1"/>
  <c r="AP51" i="1"/>
  <c r="AL51" i="1"/>
  <c r="AF51" i="1"/>
  <c r="Z51" i="1"/>
  <c r="V51" i="1"/>
  <c r="Q51" i="1"/>
  <c r="M51" i="1"/>
  <c r="I51" i="1"/>
  <c r="E51" i="1"/>
  <c r="AO51" i="1"/>
  <c r="AK51" i="1"/>
  <c r="AE51" i="1"/>
  <c r="Y51" i="1"/>
  <c r="U51" i="1"/>
  <c r="P51" i="1"/>
  <c r="L51" i="1"/>
  <c r="H51" i="1"/>
  <c r="D51" i="1"/>
  <c r="AN51" i="1"/>
  <c r="AJ51" i="1"/>
  <c r="AD51" i="1"/>
  <c r="X51" i="1"/>
  <c r="S51" i="1"/>
  <c r="O51" i="1"/>
  <c r="K51" i="1"/>
  <c r="G51" i="1"/>
  <c r="C51" i="1"/>
  <c r="AQ51" i="1"/>
  <c r="AM51" i="1"/>
  <c r="AG51" i="1"/>
  <c r="AC51" i="1"/>
  <c r="W51" i="1"/>
  <c r="R51" i="1"/>
  <c r="N51" i="1"/>
  <c r="J51" i="1"/>
  <c r="F51" i="1"/>
  <c r="B51" i="1"/>
  <c r="AH51" i="1"/>
  <c r="AA51" i="1"/>
  <c r="T51" i="1"/>
  <c r="AI51" i="1"/>
  <c r="AB51" i="1"/>
  <c r="AP67" i="1"/>
  <c r="AL67" i="1"/>
  <c r="AF67" i="1"/>
  <c r="AA67" i="1"/>
  <c r="W67" i="1"/>
  <c r="R67" i="1"/>
  <c r="N67" i="1"/>
  <c r="J67" i="1"/>
  <c r="F67" i="1"/>
  <c r="B67" i="1"/>
  <c r="AO67" i="1"/>
  <c r="AK67" i="1"/>
  <c r="AE67" i="1"/>
  <c r="Z67" i="1"/>
  <c r="V67" i="1"/>
  <c r="Q67" i="1"/>
  <c r="M67" i="1"/>
  <c r="I67" i="1"/>
  <c r="E67" i="1"/>
  <c r="AN67" i="1"/>
  <c r="AJ67" i="1"/>
  <c r="AD67" i="1"/>
  <c r="Y67" i="1"/>
  <c r="U67" i="1"/>
  <c r="P67" i="1"/>
  <c r="L67" i="1"/>
  <c r="H67" i="1"/>
  <c r="D67" i="1"/>
  <c r="AQ67" i="1"/>
  <c r="AM67" i="1"/>
  <c r="AG67" i="1"/>
  <c r="AC67" i="1"/>
  <c r="X67" i="1"/>
  <c r="S67" i="1"/>
  <c r="O67" i="1"/>
  <c r="K67" i="1"/>
  <c r="G67" i="1"/>
  <c r="C67" i="1"/>
  <c r="AH67" i="1"/>
  <c r="T67" i="1"/>
  <c r="AB67" i="1"/>
  <c r="AI67" i="1"/>
  <c r="AO83" i="1"/>
  <c r="AK83" i="1"/>
  <c r="AE83" i="1"/>
  <c r="Y83" i="1"/>
  <c r="U83" i="1"/>
  <c r="P83" i="1"/>
  <c r="L83" i="1"/>
  <c r="H83" i="1"/>
  <c r="D83" i="1"/>
  <c r="AN83" i="1"/>
  <c r="AJ83" i="1"/>
  <c r="AD83" i="1"/>
  <c r="X83" i="1"/>
  <c r="S83" i="1"/>
  <c r="O83" i="1"/>
  <c r="K83" i="1"/>
  <c r="G83" i="1"/>
  <c r="C83" i="1"/>
  <c r="AQ83" i="1"/>
  <c r="AM83" i="1"/>
  <c r="AG83" i="1"/>
  <c r="AC83" i="1"/>
  <c r="W83" i="1"/>
  <c r="R83" i="1"/>
  <c r="N83" i="1"/>
  <c r="J83" i="1"/>
  <c r="F83" i="1"/>
  <c r="B83" i="1"/>
  <c r="AP83" i="1"/>
  <c r="AL83" i="1"/>
  <c r="AF83" i="1"/>
  <c r="Z83" i="1"/>
  <c r="V83" i="1"/>
  <c r="Q83" i="1"/>
  <c r="M83" i="1"/>
  <c r="I83" i="1"/>
  <c r="E83" i="1"/>
  <c r="T83" i="1"/>
  <c r="AA83" i="1"/>
  <c r="AB83" i="1"/>
  <c r="AH83" i="1"/>
  <c r="AI83" i="1"/>
  <c r="AN99" i="1"/>
  <c r="AJ99" i="1"/>
  <c r="AD99" i="1"/>
  <c r="Y99" i="1"/>
  <c r="U99" i="1"/>
  <c r="P99" i="1"/>
  <c r="L99" i="1"/>
  <c r="H99" i="1"/>
  <c r="D99" i="1"/>
  <c r="AQ99" i="1"/>
  <c r="AM99" i="1"/>
  <c r="AG99" i="1"/>
  <c r="AC99" i="1"/>
  <c r="X99" i="1"/>
  <c r="S99" i="1"/>
  <c r="O99" i="1"/>
  <c r="K99" i="1"/>
  <c r="G99" i="1"/>
  <c r="C99" i="1"/>
  <c r="AP99" i="1"/>
  <c r="AL99" i="1"/>
  <c r="AF99" i="1"/>
  <c r="AA99" i="1"/>
  <c r="W99" i="1"/>
  <c r="R99" i="1"/>
  <c r="N99" i="1"/>
  <c r="J99" i="1"/>
  <c r="F99" i="1"/>
  <c r="B99" i="1"/>
  <c r="AO99" i="1"/>
  <c r="AK99" i="1"/>
  <c r="AE99" i="1"/>
  <c r="Z99" i="1"/>
  <c r="V99" i="1"/>
  <c r="Q99" i="1"/>
  <c r="M99" i="1"/>
  <c r="I99" i="1"/>
  <c r="E99" i="1"/>
  <c r="AH99" i="1"/>
  <c r="AB99" i="1"/>
  <c r="AI99" i="1"/>
  <c r="T99" i="1"/>
  <c r="AP115" i="1"/>
  <c r="AL115" i="1"/>
  <c r="AF115" i="1"/>
  <c r="AA115" i="1"/>
  <c r="W115" i="1"/>
  <c r="Q115" i="1"/>
  <c r="M115" i="1"/>
  <c r="I115" i="1"/>
  <c r="E115" i="1"/>
  <c r="AO115" i="1"/>
  <c r="AK115" i="1"/>
  <c r="AE115" i="1"/>
  <c r="Z115" i="1"/>
  <c r="V115" i="1"/>
  <c r="P115" i="1"/>
  <c r="L115" i="1"/>
  <c r="H115" i="1"/>
  <c r="D115" i="1"/>
  <c r="AN115" i="1"/>
  <c r="AJ115" i="1"/>
  <c r="AD115" i="1"/>
  <c r="Y115" i="1"/>
  <c r="U115" i="1"/>
  <c r="O115" i="1"/>
  <c r="K115" i="1"/>
  <c r="G115" i="1"/>
  <c r="C115" i="1"/>
  <c r="AQ115" i="1"/>
  <c r="AM115" i="1"/>
  <c r="AG115" i="1"/>
  <c r="AC115" i="1"/>
  <c r="X115" i="1"/>
  <c r="R115" i="1"/>
  <c r="N115" i="1"/>
  <c r="J115" i="1"/>
  <c r="F115" i="1"/>
  <c r="B115" i="1"/>
  <c r="AB115" i="1"/>
  <c r="S115" i="1"/>
  <c r="T115" i="1"/>
  <c r="AH115" i="1"/>
  <c r="AI115" i="1"/>
  <c r="AP131" i="1"/>
  <c r="AL131" i="1"/>
  <c r="AF131" i="1"/>
  <c r="AA131" i="1"/>
  <c r="W131" i="1"/>
  <c r="R131" i="1"/>
  <c r="N131" i="1"/>
  <c r="J131" i="1"/>
  <c r="F131" i="1"/>
  <c r="B131" i="1"/>
  <c r="AO131" i="1"/>
  <c r="AK131" i="1"/>
  <c r="AE131" i="1"/>
  <c r="Z131" i="1"/>
  <c r="V131" i="1"/>
  <c r="Q131" i="1"/>
  <c r="M131" i="1"/>
  <c r="I131" i="1"/>
  <c r="E131" i="1"/>
  <c r="AN131" i="1"/>
  <c r="AJ131" i="1"/>
  <c r="AD131" i="1"/>
  <c r="Y131" i="1"/>
  <c r="U131" i="1"/>
  <c r="P131" i="1"/>
  <c r="L131" i="1"/>
  <c r="H131" i="1"/>
  <c r="D131" i="1"/>
  <c r="AQ131" i="1"/>
  <c r="AM131" i="1"/>
  <c r="AG131" i="1"/>
  <c r="AC131" i="1"/>
  <c r="X131" i="1"/>
  <c r="S131" i="1"/>
  <c r="O131" i="1"/>
  <c r="K131" i="1"/>
  <c r="G131" i="1"/>
  <c r="C131" i="1"/>
  <c r="AB131" i="1"/>
  <c r="AH131" i="1"/>
  <c r="AI131" i="1"/>
  <c r="T131" i="1"/>
  <c r="AP147" i="1"/>
  <c r="AL147" i="1"/>
  <c r="AF147" i="1"/>
  <c r="AA147" i="1"/>
  <c r="W147" i="1"/>
  <c r="R147" i="1"/>
  <c r="N147" i="1"/>
  <c r="J147" i="1"/>
  <c r="F147" i="1"/>
  <c r="B147" i="1"/>
  <c r="AO147" i="1"/>
  <c r="AK147" i="1"/>
  <c r="AE147" i="1"/>
  <c r="Z147" i="1"/>
  <c r="V147" i="1"/>
  <c r="Q147" i="1"/>
  <c r="M147" i="1"/>
  <c r="I147" i="1"/>
  <c r="E147" i="1"/>
  <c r="AN147" i="1"/>
  <c r="AJ147" i="1"/>
  <c r="AD147" i="1"/>
  <c r="Y147" i="1"/>
  <c r="U147" i="1"/>
  <c r="P147" i="1"/>
  <c r="L147" i="1"/>
  <c r="H147" i="1"/>
  <c r="D147" i="1"/>
  <c r="AQ147" i="1"/>
  <c r="AM147" i="1"/>
  <c r="AG147" i="1"/>
  <c r="AC147" i="1"/>
  <c r="X147" i="1"/>
  <c r="S147" i="1"/>
  <c r="O147" i="1"/>
  <c r="K147" i="1"/>
  <c r="G147" i="1"/>
  <c r="C147" i="1"/>
  <c r="AH147" i="1"/>
  <c r="AI147" i="1"/>
  <c r="AB147" i="1"/>
  <c r="T147" i="1"/>
  <c r="AP163" i="1"/>
  <c r="AL163" i="1"/>
  <c r="AF163" i="1"/>
  <c r="AA163" i="1"/>
  <c r="W163" i="1"/>
  <c r="R163" i="1"/>
  <c r="N163" i="1"/>
  <c r="J163" i="1"/>
  <c r="F163" i="1"/>
  <c r="B163" i="1"/>
  <c r="AO163" i="1"/>
  <c r="AK163" i="1"/>
  <c r="AE163" i="1"/>
  <c r="Z163" i="1"/>
  <c r="V163" i="1"/>
  <c r="Q163" i="1"/>
  <c r="M163" i="1"/>
  <c r="I163" i="1"/>
  <c r="E163" i="1"/>
  <c r="AN163" i="1"/>
  <c r="AJ163" i="1"/>
  <c r="AD163" i="1"/>
  <c r="Y163" i="1"/>
  <c r="U163" i="1"/>
  <c r="P163" i="1"/>
  <c r="L163" i="1"/>
  <c r="H163" i="1"/>
  <c r="D163" i="1"/>
  <c r="AQ163" i="1"/>
  <c r="AM163" i="1"/>
  <c r="AG163" i="1"/>
  <c r="AC163" i="1"/>
  <c r="X163" i="1"/>
  <c r="S163" i="1"/>
  <c r="O163" i="1"/>
  <c r="K163" i="1"/>
  <c r="G163" i="1"/>
  <c r="C163" i="1"/>
  <c r="AB163" i="1"/>
  <c r="AH163" i="1"/>
  <c r="T163" i="1"/>
  <c r="AI163" i="1"/>
  <c r="AN179" i="1"/>
  <c r="AJ179" i="1"/>
  <c r="AD179" i="1"/>
  <c r="Y179" i="1"/>
  <c r="U179" i="1"/>
  <c r="P179" i="1"/>
  <c r="L179" i="1"/>
  <c r="H179" i="1"/>
  <c r="D179" i="1"/>
  <c r="AQ179" i="1"/>
  <c r="AM179" i="1"/>
  <c r="AG179" i="1"/>
  <c r="AC179" i="1"/>
  <c r="X179" i="1"/>
  <c r="S179" i="1"/>
  <c r="O179" i="1"/>
  <c r="K179" i="1"/>
  <c r="G179" i="1"/>
  <c r="C179" i="1"/>
  <c r="AP179" i="1"/>
  <c r="AL179" i="1"/>
  <c r="AF179" i="1"/>
  <c r="AA179" i="1"/>
  <c r="W179" i="1"/>
  <c r="R179" i="1"/>
  <c r="N179" i="1"/>
  <c r="J179" i="1"/>
  <c r="F179" i="1"/>
  <c r="B179" i="1"/>
  <c r="AO179" i="1"/>
  <c r="AK179" i="1"/>
  <c r="AE179" i="1"/>
  <c r="Z179" i="1"/>
  <c r="V179" i="1"/>
  <c r="Q179" i="1"/>
  <c r="M179" i="1"/>
  <c r="I179" i="1"/>
  <c r="E179" i="1"/>
  <c r="AH179" i="1"/>
  <c r="AB179" i="1"/>
  <c r="AI179" i="1"/>
  <c r="T179" i="1"/>
  <c r="AN195" i="1"/>
  <c r="AJ195" i="1"/>
  <c r="AD195" i="1"/>
  <c r="Y195" i="1"/>
  <c r="U195" i="1"/>
  <c r="P195" i="1"/>
  <c r="L195" i="1"/>
  <c r="H195" i="1"/>
  <c r="D195" i="1"/>
  <c r="AQ195" i="1"/>
  <c r="AM195" i="1"/>
  <c r="AG195" i="1"/>
  <c r="AC195" i="1"/>
  <c r="X195" i="1"/>
  <c r="S195" i="1"/>
  <c r="O195" i="1"/>
  <c r="K195" i="1"/>
  <c r="G195" i="1"/>
  <c r="C195" i="1"/>
  <c r="AP195" i="1"/>
  <c r="AL195" i="1"/>
  <c r="AF195" i="1"/>
  <c r="AA195" i="1"/>
  <c r="W195" i="1"/>
  <c r="R195" i="1"/>
  <c r="N195" i="1"/>
  <c r="J195" i="1"/>
  <c r="F195" i="1"/>
  <c r="B195" i="1"/>
  <c r="AO195" i="1"/>
  <c r="AK195" i="1"/>
  <c r="AE195" i="1"/>
  <c r="Z195" i="1"/>
  <c r="V195" i="1"/>
  <c r="Q195" i="1"/>
  <c r="M195" i="1"/>
  <c r="I195" i="1"/>
  <c r="E195" i="1"/>
  <c r="AI195" i="1"/>
  <c r="AH195" i="1"/>
  <c r="AB195" i="1"/>
  <c r="T195" i="1"/>
  <c r="AN211" i="1"/>
  <c r="AJ211" i="1"/>
  <c r="AD211" i="1"/>
  <c r="Y211" i="1"/>
  <c r="U211" i="1"/>
  <c r="P211" i="1"/>
  <c r="L211" i="1"/>
  <c r="H211" i="1"/>
  <c r="D211" i="1"/>
  <c r="AQ211" i="1"/>
  <c r="AM211" i="1"/>
  <c r="AG211" i="1"/>
  <c r="AC211" i="1"/>
  <c r="X211" i="1"/>
  <c r="S211" i="1"/>
  <c r="O211" i="1"/>
  <c r="K211" i="1"/>
  <c r="G211" i="1"/>
  <c r="C211" i="1"/>
  <c r="AP211" i="1"/>
  <c r="AL211" i="1"/>
  <c r="AF211" i="1"/>
  <c r="AA211" i="1"/>
  <c r="W211" i="1"/>
  <c r="R211" i="1"/>
  <c r="N211" i="1"/>
  <c r="J211" i="1"/>
  <c r="F211" i="1"/>
  <c r="B211" i="1"/>
  <c r="AO211" i="1"/>
  <c r="AK211" i="1"/>
  <c r="AE211" i="1"/>
  <c r="Z211" i="1"/>
  <c r="V211" i="1"/>
  <c r="Q211" i="1"/>
  <c r="M211" i="1"/>
  <c r="I211" i="1"/>
  <c r="E211" i="1"/>
  <c r="AB211" i="1"/>
  <c r="AH211" i="1"/>
  <c r="AI211" i="1"/>
  <c r="T211" i="1"/>
  <c r="AN227" i="1"/>
  <c r="AJ227" i="1"/>
  <c r="AD227" i="1"/>
  <c r="Y227" i="1"/>
  <c r="U227" i="1"/>
  <c r="P227" i="1"/>
  <c r="L227" i="1"/>
  <c r="H227" i="1"/>
  <c r="D227" i="1"/>
  <c r="AQ227" i="1"/>
  <c r="AM227" i="1"/>
  <c r="AG227" i="1"/>
  <c r="AC227" i="1"/>
  <c r="X227" i="1"/>
  <c r="S227" i="1"/>
  <c r="O227" i="1"/>
  <c r="K227" i="1"/>
  <c r="G227" i="1"/>
  <c r="C227" i="1"/>
  <c r="AP227" i="1"/>
  <c r="AL227" i="1"/>
  <c r="AF227" i="1"/>
  <c r="AA227" i="1"/>
  <c r="W227" i="1"/>
  <c r="R227" i="1"/>
  <c r="N227" i="1"/>
  <c r="J227" i="1"/>
  <c r="F227" i="1"/>
  <c r="B227" i="1"/>
  <c r="AO227" i="1"/>
  <c r="AK227" i="1"/>
  <c r="AE227" i="1"/>
  <c r="Z227" i="1"/>
  <c r="V227" i="1"/>
  <c r="Q227" i="1"/>
  <c r="M227" i="1"/>
  <c r="I227" i="1"/>
  <c r="E227" i="1"/>
  <c r="AH227" i="1"/>
  <c r="T227" i="1"/>
  <c r="AI227" i="1"/>
  <c r="AB227" i="1"/>
  <c r="AQ243" i="1"/>
  <c r="AP243" i="1"/>
  <c r="AL243" i="1"/>
  <c r="AF243" i="1"/>
  <c r="AO243" i="1"/>
  <c r="AK243" i="1"/>
  <c r="AE243" i="1"/>
  <c r="AN243" i="1"/>
  <c r="AD243" i="1"/>
  <c r="Y243" i="1"/>
  <c r="U243" i="1"/>
  <c r="P243" i="1"/>
  <c r="L243" i="1"/>
  <c r="H243" i="1"/>
  <c r="D243" i="1"/>
  <c r="AM243" i="1"/>
  <c r="AC243" i="1"/>
  <c r="X243" i="1"/>
  <c r="S243" i="1"/>
  <c r="O243" i="1"/>
  <c r="K243" i="1"/>
  <c r="G243" i="1"/>
  <c r="C243" i="1"/>
  <c r="AJ243" i="1"/>
  <c r="AA243" i="1"/>
  <c r="W243" i="1"/>
  <c r="R243" i="1"/>
  <c r="N243" i="1"/>
  <c r="J243" i="1"/>
  <c r="F243" i="1"/>
  <c r="B243" i="1"/>
  <c r="AG243" i="1"/>
  <c r="Z243" i="1"/>
  <c r="V243" i="1"/>
  <c r="Q243" i="1"/>
  <c r="M243" i="1"/>
  <c r="I243" i="1"/>
  <c r="E243" i="1"/>
  <c r="AH243" i="1"/>
  <c r="AB243" i="1"/>
  <c r="AI243" i="1"/>
  <c r="T243" i="1"/>
  <c r="AQ259" i="1"/>
  <c r="AM259" i="1"/>
  <c r="AG259" i="1"/>
  <c r="AC259" i="1"/>
  <c r="X259" i="1"/>
  <c r="S259" i="1"/>
  <c r="O259" i="1"/>
  <c r="K259" i="1"/>
  <c r="G259" i="1"/>
  <c r="C259" i="1"/>
  <c r="AP259" i="1"/>
  <c r="AL259" i="1"/>
  <c r="AF259" i="1"/>
  <c r="AA259" i="1"/>
  <c r="W259" i="1"/>
  <c r="R259" i="1"/>
  <c r="N259" i="1"/>
  <c r="J259" i="1"/>
  <c r="F259" i="1"/>
  <c r="B259" i="1"/>
  <c r="AO259" i="1"/>
  <c r="AK259" i="1"/>
  <c r="AE259" i="1"/>
  <c r="Z259" i="1"/>
  <c r="V259" i="1"/>
  <c r="Q259" i="1"/>
  <c r="M259" i="1"/>
  <c r="I259" i="1"/>
  <c r="E259" i="1"/>
  <c r="AN259" i="1"/>
  <c r="AJ259" i="1"/>
  <c r="AD259" i="1"/>
  <c r="Y259" i="1"/>
  <c r="U259" i="1"/>
  <c r="P259" i="1"/>
  <c r="L259" i="1"/>
  <c r="H259" i="1"/>
  <c r="D259" i="1"/>
  <c r="AH259" i="1"/>
  <c r="AB259" i="1"/>
  <c r="AI259" i="1"/>
  <c r="T259" i="1"/>
  <c r="AQ275" i="1"/>
  <c r="AM275" i="1"/>
  <c r="AG275" i="1"/>
  <c r="AC275" i="1"/>
  <c r="X275" i="1"/>
  <c r="S275" i="1"/>
  <c r="O275" i="1"/>
  <c r="K275" i="1"/>
  <c r="G275" i="1"/>
  <c r="C275" i="1"/>
  <c r="AP275" i="1"/>
  <c r="AL275" i="1"/>
  <c r="AF275" i="1"/>
  <c r="AA275" i="1"/>
  <c r="W275" i="1"/>
  <c r="R275" i="1"/>
  <c r="N275" i="1"/>
  <c r="J275" i="1"/>
  <c r="F275" i="1"/>
  <c r="B275" i="1"/>
  <c r="AO275" i="1"/>
  <c r="AK275" i="1"/>
  <c r="AE275" i="1"/>
  <c r="Z275" i="1"/>
  <c r="V275" i="1"/>
  <c r="Q275" i="1"/>
  <c r="M275" i="1"/>
  <c r="I275" i="1"/>
  <c r="E275" i="1"/>
  <c r="AN275" i="1"/>
  <c r="AJ275" i="1"/>
  <c r="AD275" i="1"/>
  <c r="Y275" i="1"/>
  <c r="U275" i="1"/>
  <c r="P275" i="1"/>
  <c r="L275" i="1"/>
  <c r="H275" i="1"/>
  <c r="D275" i="1"/>
  <c r="AB275" i="1"/>
  <c r="AH275" i="1"/>
  <c r="AI275" i="1"/>
  <c r="T275" i="1"/>
  <c r="AQ291" i="1"/>
  <c r="AM291" i="1"/>
  <c r="AG291" i="1"/>
  <c r="AC291" i="1"/>
  <c r="X291" i="1"/>
  <c r="S291" i="1"/>
  <c r="O291" i="1"/>
  <c r="K291" i="1"/>
  <c r="G291" i="1"/>
  <c r="C291" i="1"/>
  <c r="AP291" i="1"/>
  <c r="AL291" i="1"/>
  <c r="AF291" i="1"/>
  <c r="AA291" i="1"/>
  <c r="W291" i="1"/>
  <c r="R291" i="1"/>
  <c r="N291" i="1"/>
  <c r="J291" i="1"/>
  <c r="F291" i="1"/>
  <c r="B291" i="1"/>
  <c r="AO291" i="1"/>
  <c r="AK291" i="1"/>
  <c r="AE291" i="1"/>
  <c r="Z291" i="1"/>
  <c r="V291" i="1"/>
  <c r="Q291" i="1"/>
  <c r="M291" i="1"/>
  <c r="I291" i="1"/>
  <c r="E291" i="1"/>
  <c r="AN291" i="1"/>
  <c r="AJ291" i="1"/>
  <c r="AD291" i="1"/>
  <c r="Y291" i="1"/>
  <c r="U291" i="1"/>
  <c r="P291" i="1"/>
  <c r="L291" i="1"/>
  <c r="H291" i="1"/>
  <c r="D291" i="1"/>
  <c r="T291" i="1"/>
  <c r="AH291" i="1"/>
  <c r="AB291" i="1"/>
  <c r="AI291" i="1"/>
  <c r="AQ307" i="1"/>
  <c r="AM307" i="1"/>
  <c r="AG307" i="1"/>
  <c r="AC307" i="1"/>
  <c r="X307" i="1"/>
  <c r="S307" i="1"/>
  <c r="O307" i="1"/>
  <c r="K307" i="1"/>
  <c r="G307" i="1"/>
  <c r="C307" i="1"/>
  <c r="AP307" i="1"/>
  <c r="AL307" i="1"/>
  <c r="AF307" i="1"/>
  <c r="AA307" i="1"/>
  <c r="W307" i="1"/>
  <c r="R307" i="1"/>
  <c r="N307" i="1"/>
  <c r="J307" i="1"/>
  <c r="F307" i="1"/>
  <c r="B307" i="1"/>
  <c r="AO307" i="1"/>
  <c r="AK307" i="1"/>
  <c r="AE307" i="1"/>
  <c r="Z307" i="1"/>
  <c r="V307" i="1"/>
  <c r="Q307" i="1"/>
  <c r="M307" i="1"/>
  <c r="I307" i="1"/>
  <c r="E307" i="1"/>
  <c r="AN307" i="1"/>
  <c r="AJ307" i="1"/>
  <c r="AD307" i="1"/>
  <c r="Y307" i="1"/>
  <c r="U307" i="1"/>
  <c r="P307" i="1"/>
  <c r="L307" i="1"/>
  <c r="H307" i="1"/>
  <c r="D307" i="1"/>
  <c r="AH307" i="1"/>
  <c r="T307" i="1"/>
  <c r="AB307" i="1"/>
  <c r="AI307" i="1"/>
  <c r="AN323" i="1"/>
  <c r="AJ323" i="1"/>
  <c r="AD323" i="1"/>
  <c r="Y323" i="1"/>
  <c r="U323" i="1"/>
  <c r="P323" i="1"/>
  <c r="L323" i="1"/>
  <c r="H323" i="1"/>
  <c r="D323" i="1"/>
  <c r="AQ323" i="1"/>
  <c r="AM323" i="1"/>
  <c r="AG323" i="1"/>
  <c r="AC323" i="1"/>
  <c r="X323" i="1"/>
  <c r="S323" i="1"/>
  <c r="O323" i="1"/>
  <c r="K323" i="1"/>
  <c r="G323" i="1"/>
  <c r="C323" i="1"/>
  <c r="AP323" i="1"/>
  <c r="AL323" i="1"/>
  <c r="AF323" i="1"/>
  <c r="AA323" i="1"/>
  <c r="W323" i="1"/>
  <c r="R323" i="1"/>
  <c r="N323" i="1"/>
  <c r="J323" i="1"/>
  <c r="F323" i="1"/>
  <c r="B323" i="1"/>
  <c r="AO323" i="1"/>
  <c r="AK323" i="1"/>
  <c r="AE323" i="1"/>
  <c r="Z323" i="1"/>
  <c r="V323" i="1"/>
  <c r="Q323" i="1"/>
  <c r="M323" i="1"/>
  <c r="I323" i="1"/>
  <c r="E323" i="1"/>
  <c r="T323" i="1"/>
  <c r="AH323" i="1"/>
  <c r="AB323" i="1"/>
  <c r="AI323" i="1"/>
  <c r="AN339" i="1"/>
  <c r="AJ339" i="1"/>
  <c r="AD339" i="1"/>
  <c r="Y339" i="1"/>
  <c r="U339" i="1"/>
  <c r="P339" i="1"/>
  <c r="L339" i="1"/>
  <c r="H339" i="1"/>
  <c r="D339" i="1"/>
  <c r="AQ339" i="1"/>
  <c r="AM339" i="1"/>
  <c r="AG339" i="1"/>
  <c r="AC339" i="1"/>
  <c r="X339" i="1"/>
  <c r="S339" i="1"/>
  <c r="O339" i="1"/>
  <c r="K339" i="1"/>
  <c r="G339" i="1"/>
  <c r="C339" i="1"/>
  <c r="AP339" i="1"/>
  <c r="AL339" i="1"/>
  <c r="AF339" i="1"/>
  <c r="AA339" i="1"/>
  <c r="W339" i="1"/>
  <c r="R339" i="1"/>
  <c r="N339" i="1"/>
  <c r="J339" i="1"/>
  <c r="F339" i="1"/>
  <c r="B339" i="1"/>
  <c r="AO339" i="1"/>
  <c r="AK339" i="1"/>
  <c r="AE339" i="1"/>
  <c r="Z339" i="1"/>
  <c r="V339" i="1"/>
  <c r="Q339" i="1"/>
  <c r="M339" i="1"/>
  <c r="I339" i="1"/>
  <c r="E339" i="1"/>
  <c r="T339" i="1"/>
  <c r="AI339" i="1"/>
  <c r="AB339" i="1"/>
  <c r="AH339" i="1"/>
  <c r="AN355" i="1"/>
  <c r="AJ355" i="1"/>
  <c r="AD355" i="1"/>
  <c r="Y355" i="1"/>
  <c r="U355" i="1"/>
  <c r="P355" i="1"/>
  <c r="L355" i="1"/>
  <c r="H355" i="1"/>
  <c r="D355" i="1"/>
  <c r="AQ355" i="1"/>
  <c r="AM355" i="1"/>
  <c r="AG355" i="1"/>
  <c r="AC355" i="1"/>
  <c r="X355" i="1"/>
  <c r="S355" i="1"/>
  <c r="O355" i="1"/>
  <c r="K355" i="1"/>
  <c r="G355" i="1"/>
  <c r="C355" i="1"/>
  <c r="AP355" i="1"/>
  <c r="AL355" i="1"/>
  <c r="AF355" i="1"/>
  <c r="AA355" i="1"/>
  <c r="W355" i="1"/>
  <c r="R355" i="1"/>
  <c r="N355" i="1"/>
  <c r="J355" i="1"/>
  <c r="F355" i="1"/>
  <c r="B355" i="1"/>
  <c r="AO355" i="1"/>
  <c r="AK355" i="1"/>
  <c r="AE355" i="1"/>
  <c r="Z355" i="1"/>
  <c r="V355" i="1"/>
  <c r="Q355" i="1"/>
  <c r="M355" i="1"/>
  <c r="I355" i="1"/>
  <c r="E355" i="1"/>
  <c r="T355" i="1"/>
  <c r="AB355" i="1"/>
  <c r="AH355" i="1"/>
  <c r="AI355" i="1"/>
  <c r="AN371" i="1"/>
  <c r="AJ371" i="1"/>
  <c r="AD371" i="1"/>
  <c r="Y371" i="1"/>
  <c r="U371" i="1"/>
  <c r="P371" i="1"/>
  <c r="L371" i="1"/>
  <c r="H371" i="1"/>
  <c r="D371" i="1"/>
  <c r="AQ371" i="1"/>
  <c r="AM371" i="1"/>
  <c r="AG371" i="1"/>
  <c r="AC371" i="1"/>
  <c r="X371" i="1"/>
  <c r="S371" i="1"/>
  <c r="O371" i="1"/>
  <c r="K371" i="1"/>
  <c r="G371" i="1"/>
  <c r="C371" i="1"/>
  <c r="AP371" i="1"/>
  <c r="AL371" i="1"/>
  <c r="AF371" i="1"/>
  <c r="AA371" i="1"/>
  <c r="W371" i="1"/>
  <c r="R371" i="1"/>
  <c r="N371" i="1"/>
  <c r="J371" i="1"/>
  <c r="F371" i="1"/>
  <c r="B371" i="1"/>
  <c r="AO371" i="1"/>
  <c r="AK371" i="1"/>
  <c r="AE371" i="1"/>
  <c r="Z371" i="1"/>
  <c r="V371" i="1"/>
  <c r="Q371" i="1"/>
  <c r="M371" i="1"/>
  <c r="I371" i="1"/>
  <c r="E371" i="1"/>
  <c r="T371" i="1"/>
  <c r="AB371" i="1"/>
  <c r="AH371" i="1"/>
  <c r="AI371" i="1"/>
  <c r="AP387" i="1"/>
  <c r="AL387" i="1"/>
  <c r="AF387" i="1"/>
  <c r="AA387" i="1"/>
  <c r="W387" i="1"/>
  <c r="R387" i="1"/>
  <c r="N387" i="1"/>
  <c r="J387" i="1"/>
  <c r="F387" i="1"/>
  <c r="B387" i="1"/>
  <c r="AO387" i="1"/>
  <c r="AK387" i="1"/>
  <c r="AE387" i="1"/>
  <c r="Z387" i="1"/>
  <c r="V387" i="1"/>
  <c r="Q387" i="1"/>
  <c r="M387" i="1"/>
  <c r="I387" i="1"/>
  <c r="E387" i="1"/>
  <c r="AN387" i="1"/>
  <c r="AJ387" i="1"/>
  <c r="AD387" i="1"/>
  <c r="Y387" i="1"/>
  <c r="U387" i="1"/>
  <c r="P387" i="1"/>
  <c r="L387" i="1"/>
  <c r="H387" i="1"/>
  <c r="D387" i="1"/>
  <c r="AM387" i="1"/>
  <c r="S387" i="1"/>
  <c r="C387" i="1"/>
  <c r="AG387" i="1"/>
  <c r="O387" i="1"/>
  <c r="AC387" i="1"/>
  <c r="K387" i="1"/>
  <c r="AQ387" i="1"/>
  <c r="X387" i="1"/>
  <c r="G387" i="1"/>
  <c r="AH387" i="1"/>
  <c r="T387" i="1"/>
  <c r="AB387" i="1"/>
  <c r="AI387" i="1"/>
  <c r="AP403" i="1"/>
  <c r="AL403" i="1"/>
  <c r="AF403" i="1"/>
  <c r="AA403" i="1"/>
  <c r="W403" i="1"/>
  <c r="R403" i="1"/>
  <c r="N403" i="1"/>
  <c r="J403" i="1"/>
  <c r="F403" i="1"/>
  <c r="B403" i="1"/>
  <c r="AO403" i="1"/>
  <c r="AK403" i="1"/>
  <c r="AE403" i="1"/>
  <c r="Z403" i="1"/>
  <c r="V403" i="1"/>
  <c r="Q403" i="1"/>
  <c r="M403" i="1"/>
  <c r="I403" i="1"/>
  <c r="E403" i="1"/>
  <c r="AN403" i="1"/>
  <c r="AJ403" i="1"/>
  <c r="AD403" i="1"/>
  <c r="Y403" i="1"/>
  <c r="U403" i="1"/>
  <c r="P403" i="1"/>
  <c r="L403" i="1"/>
  <c r="H403" i="1"/>
  <c r="D403" i="1"/>
  <c r="AQ403" i="1"/>
  <c r="AM403" i="1"/>
  <c r="AG403" i="1"/>
  <c r="AC403" i="1"/>
  <c r="X403" i="1"/>
  <c r="S403" i="1"/>
  <c r="O403" i="1"/>
  <c r="K403" i="1"/>
  <c r="G403" i="1"/>
  <c r="C403" i="1"/>
  <c r="AH403" i="1"/>
  <c r="T403" i="1"/>
  <c r="AB403" i="1"/>
  <c r="AI403" i="1"/>
  <c r="AP419" i="1"/>
  <c r="AL419" i="1"/>
  <c r="AF419" i="1"/>
  <c r="AA419" i="1"/>
  <c r="W419" i="1"/>
  <c r="R419" i="1"/>
  <c r="N419" i="1"/>
  <c r="J419" i="1"/>
  <c r="F419" i="1"/>
  <c r="B419" i="1"/>
  <c r="AO419" i="1"/>
  <c r="AK419" i="1"/>
  <c r="AE419" i="1"/>
  <c r="Z419" i="1"/>
  <c r="V419" i="1"/>
  <c r="Q419" i="1"/>
  <c r="M419" i="1"/>
  <c r="I419" i="1"/>
  <c r="E419" i="1"/>
  <c r="AN419" i="1"/>
  <c r="AJ419" i="1"/>
  <c r="AD419" i="1"/>
  <c r="Y419" i="1"/>
  <c r="U419" i="1"/>
  <c r="P419" i="1"/>
  <c r="L419" i="1"/>
  <c r="H419" i="1"/>
  <c r="D419" i="1"/>
  <c r="AQ419" i="1"/>
  <c r="AM419" i="1"/>
  <c r="AG419" i="1"/>
  <c r="AC419" i="1"/>
  <c r="X419" i="1"/>
  <c r="S419" i="1"/>
  <c r="O419" i="1"/>
  <c r="K419" i="1"/>
  <c r="G419" i="1"/>
  <c r="C419" i="1"/>
  <c r="AI419" i="1"/>
  <c r="AH419" i="1"/>
  <c r="T419" i="1"/>
  <c r="AB419" i="1"/>
  <c r="AQ435" i="1"/>
  <c r="AM435" i="1"/>
  <c r="AG435" i="1"/>
  <c r="AC435" i="1"/>
  <c r="X435" i="1"/>
  <c r="S435" i="1"/>
  <c r="O435" i="1"/>
  <c r="K435" i="1"/>
  <c r="G435" i="1"/>
  <c r="C435" i="1"/>
  <c r="AP435" i="1"/>
  <c r="AL435" i="1"/>
  <c r="AF435" i="1"/>
  <c r="AA435" i="1"/>
  <c r="W435" i="1"/>
  <c r="R435" i="1"/>
  <c r="N435" i="1"/>
  <c r="J435" i="1"/>
  <c r="F435" i="1"/>
  <c r="B435" i="1"/>
  <c r="AO435" i="1"/>
  <c r="AK435" i="1"/>
  <c r="AE435" i="1"/>
  <c r="Z435" i="1"/>
  <c r="V435" i="1"/>
  <c r="Q435" i="1"/>
  <c r="M435" i="1"/>
  <c r="I435" i="1"/>
  <c r="E435" i="1"/>
  <c r="AN435" i="1"/>
  <c r="AJ435" i="1"/>
  <c r="AD435" i="1"/>
  <c r="Y435" i="1"/>
  <c r="U435" i="1"/>
  <c r="P435" i="1"/>
  <c r="L435" i="1"/>
  <c r="H435" i="1"/>
  <c r="D435" i="1"/>
  <c r="AB435" i="1"/>
  <c r="T435" i="1"/>
  <c r="AI435" i="1"/>
  <c r="AH435" i="1"/>
  <c r="AQ451" i="1"/>
  <c r="AM451" i="1"/>
  <c r="AG451" i="1"/>
  <c r="AC451" i="1"/>
  <c r="X451" i="1"/>
  <c r="S451" i="1"/>
  <c r="O451" i="1"/>
  <c r="K451" i="1"/>
  <c r="G451" i="1"/>
  <c r="C451" i="1"/>
  <c r="AP451" i="1"/>
  <c r="AL451" i="1"/>
  <c r="AF451" i="1"/>
  <c r="AA451" i="1"/>
  <c r="W451" i="1"/>
  <c r="R451" i="1"/>
  <c r="N451" i="1"/>
  <c r="J451" i="1"/>
  <c r="F451" i="1"/>
  <c r="B451" i="1"/>
  <c r="AO451" i="1"/>
  <c r="AK451" i="1"/>
  <c r="AE451" i="1"/>
  <c r="Z451" i="1"/>
  <c r="V451" i="1"/>
  <c r="Q451" i="1"/>
  <c r="M451" i="1"/>
  <c r="I451" i="1"/>
  <c r="E451" i="1"/>
  <c r="AN451" i="1"/>
  <c r="AJ451" i="1"/>
  <c r="AD451" i="1"/>
  <c r="Y451" i="1"/>
  <c r="U451" i="1"/>
  <c r="P451" i="1"/>
  <c r="L451" i="1"/>
  <c r="H451" i="1"/>
  <c r="D451" i="1"/>
  <c r="AH451" i="1"/>
  <c r="AI451" i="1"/>
  <c r="AB451" i="1"/>
  <c r="T451" i="1"/>
  <c r="AO467" i="1"/>
  <c r="AK467" i="1"/>
  <c r="AE467" i="1"/>
  <c r="Z467" i="1"/>
  <c r="V467" i="1"/>
  <c r="Q467" i="1"/>
  <c r="M467" i="1"/>
  <c r="I467" i="1"/>
  <c r="E467" i="1"/>
  <c r="AN467" i="1"/>
  <c r="AJ467" i="1"/>
  <c r="AD467" i="1"/>
  <c r="Y467" i="1"/>
  <c r="U467" i="1"/>
  <c r="P467" i="1"/>
  <c r="L467" i="1"/>
  <c r="H467" i="1"/>
  <c r="D467" i="1"/>
  <c r="AQ467" i="1"/>
  <c r="AM467" i="1"/>
  <c r="AG467" i="1"/>
  <c r="AC467" i="1"/>
  <c r="X467" i="1"/>
  <c r="S467" i="1"/>
  <c r="O467" i="1"/>
  <c r="K467" i="1"/>
  <c r="G467" i="1"/>
  <c r="C467" i="1"/>
  <c r="AP467" i="1"/>
  <c r="AL467" i="1"/>
  <c r="AF467" i="1"/>
  <c r="AA467" i="1"/>
  <c r="W467" i="1"/>
  <c r="R467" i="1"/>
  <c r="N467" i="1"/>
  <c r="J467" i="1"/>
  <c r="F467" i="1"/>
  <c r="B467" i="1"/>
  <c r="AH467" i="1"/>
  <c r="T467" i="1"/>
  <c r="AB467" i="1"/>
  <c r="AI467" i="1"/>
  <c r="AP483" i="1"/>
  <c r="AL483" i="1"/>
  <c r="AF483" i="1"/>
  <c r="AA483" i="1"/>
  <c r="W483" i="1"/>
  <c r="R483" i="1"/>
  <c r="N483" i="1"/>
  <c r="J483" i="1"/>
  <c r="F483" i="1"/>
  <c r="B483" i="1"/>
  <c r="AO483" i="1"/>
  <c r="AK483" i="1"/>
  <c r="AE483" i="1"/>
  <c r="Z483" i="1"/>
  <c r="V483" i="1"/>
  <c r="Q483" i="1"/>
  <c r="M483" i="1"/>
  <c r="I483" i="1"/>
  <c r="E483" i="1"/>
  <c r="AN483" i="1"/>
  <c r="AJ483" i="1"/>
  <c r="AD483" i="1"/>
  <c r="Y483" i="1"/>
  <c r="U483" i="1"/>
  <c r="P483" i="1"/>
  <c r="L483" i="1"/>
  <c r="H483" i="1"/>
  <c r="D483" i="1"/>
  <c r="AC483" i="1"/>
  <c r="K483" i="1"/>
  <c r="AQ483" i="1"/>
  <c r="X483" i="1"/>
  <c r="G483" i="1"/>
  <c r="AM483" i="1"/>
  <c r="S483" i="1"/>
  <c r="C483" i="1"/>
  <c r="AG483" i="1"/>
  <c r="O483" i="1"/>
  <c r="T483" i="1"/>
  <c r="AB483" i="1"/>
  <c r="AH483" i="1"/>
  <c r="AI483" i="1"/>
  <c r="AP499" i="1"/>
  <c r="AL499" i="1"/>
  <c r="AF499" i="1"/>
  <c r="AA499" i="1"/>
  <c r="W499" i="1"/>
  <c r="R499" i="1"/>
  <c r="N499" i="1"/>
  <c r="J499" i="1"/>
  <c r="F499" i="1"/>
  <c r="B499" i="1"/>
  <c r="AO499" i="1"/>
  <c r="AK499" i="1"/>
  <c r="AE499" i="1"/>
  <c r="Z499" i="1"/>
  <c r="V499" i="1"/>
  <c r="Q499" i="1"/>
  <c r="M499" i="1"/>
  <c r="I499" i="1"/>
  <c r="E499" i="1"/>
  <c r="AN499" i="1"/>
  <c r="AJ499" i="1"/>
  <c r="AD499" i="1"/>
  <c r="Y499" i="1"/>
  <c r="U499" i="1"/>
  <c r="P499" i="1"/>
  <c r="L499" i="1"/>
  <c r="H499" i="1"/>
  <c r="D499" i="1"/>
  <c r="AQ499" i="1"/>
  <c r="X499" i="1"/>
  <c r="G499" i="1"/>
  <c r="AM499" i="1"/>
  <c r="S499" i="1"/>
  <c r="C499" i="1"/>
  <c r="AG499" i="1"/>
  <c r="O499" i="1"/>
  <c r="AC499" i="1"/>
  <c r="K499" i="1"/>
  <c r="AH499" i="1"/>
  <c r="AB499" i="1"/>
  <c r="AI499" i="1"/>
  <c r="T499" i="1"/>
  <c r="AP515" i="1"/>
  <c r="AL515" i="1"/>
  <c r="AF515" i="1"/>
  <c r="AA515" i="1"/>
  <c r="W515" i="1"/>
  <c r="R515" i="1"/>
  <c r="N515" i="1"/>
  <c r="J515" i="1"/>
  <c r="F515" i="1"/>
  <c r="B515" i="1"/>
  <c r="AO515" i="1"/>
  <c r="AK515" i="1"/>
  <c r="AE515" i="1"/>
  <c r="Z515" i="1"/>
  <c r="V515" i="1"/>
  <c r="Q515" i="1"/>
  <c r="M515" i="1"/>
  <c r="I515" i="1"/>
  <c r="E515" i="1"/>
  <c r="AN515" i="1"/>
  <c r="AJ515" i="1"/>
  <c r="AD515" i="1"/>
  <c r="Y515" i="1"/>
  <c r="U515" i="1"/>
  <c r="P515" i="1"/>
  <c r="L515" i="1"/>
  <c r="H515" i="1"/>
  <c r="D515" i="1"/>
  <c r="AC515" i="1"/>
  <c r="K515" i="1"/>
  <c r="AQ515" i="1"/>
  <c r="X515" i="1"/>
  <c r="G515" i="1"/>
  <c r="AM515" i="1"/>
  <c r="S515" i="1"/>
  <c r="C515" i="1"/>
  <c r="AG515" i="1"/>
  <c r="O515" i="1"/>
  <c r="AH515" i="1"/>
  <c r="T515" i="1"/>
  <c r="AB515" i="1"/>
  <c r="AI515" i="1"/>
  <c r="AQ531" i="1"/>
  <c r="AM531" i="1"/>
  <c r="AG531" i="1"/>
  <c r="AC531" i="1"/>
  <c r="X531" i="1"/>
  <c r="S531" i="1"/>
  <c r="O531" i="1"/>
  <c r="K531" i="1"/>
  <c r="G531" i="1"/>
  <c r="C531" i="1"/>
  <c r="AP531" i="1"/>
  <c r="AL531" i="1"/>
  <c r="AF531" i="1"/>
  <c r="AA531" i="1"/>
  <c r="W531" i="1"/>
  <c r="R531" i="1"/>
  <c r="N531" i="1"/>
  <c r="J531" i="1"/>
  <c r="F531" i="1"/>
  <c r="B531" i="1"/>
  <c r="AO531" i="1"/>
  <c r="AK531" i="1"/>
  <c r="AE531" i="1"/>
  <c r="Z531" i="1"/>
  <c r="V531" i="1"/>
  <c r="Q531" i="1"/>
  <c r="M531" i="1"/>
  <c r="I531" i="1"/>
  <c r="E531" i="1"/>
  <c r="AD531" i="1"/>
  <c r="L531" i="1"/>
  <c r="Y531" i="1"/>
  <c r="H531" i="1"/>
  <c r="AN531" i="1"/>
  <c r="U531" i="1"/>
  <c r="D531" i="1"/>
  <c r="AJ531" i="1"/>
  <c r="P531" i="1"/>
  <c r="AB531" i="1"/>
  <c r="AI531" i="1"/>
  <c r="AH531" i="1"/>
  <c r="T531" i="1"/>
  <c r="AQ547" i="1"/>
  <c r="AM547" i="1"/>
  <c r="AG547" i="1"/>
  <c r="AC547" i="1"/>
  <c r="X547" i="1"/>
  <c r="S547" i="1"/>
  <c r="O547" i="1"/>
  <c r="K547" i="1"/>
  <c r="G547" i="1"/>
  <c r="C547" i="1"/>
  <c r="AP547" i="1"/>
  <c r="AL547" i="1"/>
  <c r="AF547" i="1"/>
  <c r="AA547" i="1"/>
  <c r="W547" i="1"/>
  <c r="R547" i="1"/>
  <c r="N547" i="1"/>
  <c r="J547" i="1"/>
  <c r="F547" i="1"/>
  <c r="B547" i="1"/>
  <c r="AO547" i="1"/>
  <c r="AK547" i="1"/>
  <c r="AE547" i="1"/>
  <c r="Z547" i="1"/>
  <c r="V547" i="1"/>
  <c r="Q547" i="1"/>
  <c r="M547" i="1"/>
  <c r="I547" i="1"/>
  <c r="E547" i="1"/>
  <c r="AJ547" i="1"/>
  <c r="P547" i="1"/>
  <c r="AD547" i="1"/>
  <c r="L547" i="1"/>
  <c r="Y547" i="1"/>
  <c r="H547" i="1"/>
  <c r="D547" i="1"/>
  <c r="AN547" i="1"/>
  <c r="U547" i="1"/>
  <c r="T547" i="1"/>
  <c r="AB547" i="1"/>
  <c r="AH547" i="1"/>
  <c r="AI547" i="1"/>
  <c r="AP563" i="1"/>
  <c r="AL563" i="1"/>
  <c r="AF563" i="1"/>
  <c r="AA563" i="1"/>
  <c r="W563" i="1"/>
  <c r="R563" i="1"/>
  <c r="N563" i="1"/>
  <c r="J563" i="1"/>
  <c r="F563" i="1"/>
  <c r="B563" i="1"/>
  <c r="AO563" i="1"/>
  <c r="AK563" i="1"/>
  <c r="AE563" i="1"/>
  <c r="Z563" i="1"/>
  <c r="V563" i="1"/>
  <c r="Q563" i="1"/>
  <c r="M563" i="1"/>
  <c r="I563" i="1"/>
  <c r="E563" i="1"/>
  <c r="AM563" i="1"/>
  <c r="AC563" i="1"/>
  <c r="S563" i="1"/>
  <c r="K563" i="1"/>
  <c r="C563" i="1"/>
  <c r="AJ563" i="1"/>
  <c r="Y563" i="1"/>
  <c r="P563" i="1"/>
  <c r="H563" i="1"/>
  <c r="AQ563" i="1"/>
  <c r="AG563" i="1"/>
  <c r="X563" i="1"/>
  <c r="O563" i="1"/>
  <c r="G563" i="1"/>
  <c r="L563" i="1"/>
  <c r="AN563" i="1"/>
  <c r="D563" i="1"/>
  <c r="AD563" i="1"/>
  <c r="U563" i="1"/>
  <c r="AH563" i="1"/>
  <c r="AB563" i="1"/>
  <c r="T563" i="1"/>
  <c r="AI563" i="1"/>
  <c r="AN579" i="1"/>
  <c r="AJ579" i="1"/>
  <c r="AD579" i="1"/>
  <c r="Y579" i="1"/>
  <c r="U579" i="1"/>
  <c r="P579" i="1"/>
  <c r="L579" i="1"/>
  <c r="H579" i="1"/>
  <c r="D579" i="1"/>
  <c r="AO579" i="1"/>
  <c r="AG579" i="1"/>
  <c r="AA579" i="1"/>
  <c r="V579" i="1"/>
  <c r="O579" i="1"/>
  <c r="J579" i="1"/>
  <c r="E579" i="1"/>
  <c r="AM579" i="1"/>
  <c r="AF579" i="1"/>
  <c r="Z579" i="1"/>
  <c r="S579" i="1"/>
  <c r="N579" i="1"/>
  <c r="I579" i="1"/>
  <c r="C579" i="1"/>
  <c r="AQ579" i="1"/>
  <c r="AL579" i="1"/>
  <c r="AE579" i="1"/>
  <c r="X579" i="1"/>
  <c r="R579" i="1"/>
  <c r="M579" i="1"/>
  <c r="G579" i="1"/>
  <c r="B579" i="1"/>
  <c r="AK579" i="1"/>
  <c r="K579" i="1"/>
  <c r="AC579" i="1"/>
  <c r="F579" i="1"/>
  <c r="AP579" i="1"/>
  <c r="W579" i="1"/>
  <c r="Q579" i="1"/>
  <c r="AH579" i="1"/>
  <c r="AB579" i="1"/>
  <c r="T579" i="1"/>
  <c r="AI579" i="1"/>
  <c r="AP595" i="1"/>
  <c r="AL595" i="1"/>
  <c r="AF595" i="1"/>
  <c r="AA595" i="1"/>
  <c r="W595" i="1"/>
  <c r="R595" i="1"/>
  <c r="N595" i="1"/>
  <c r="J595" i="1"/>
  <c r="F595" i="1"/>
  <c r="B595" i="1"/>
  <c r="AO595" i="1"/>
  <c r="AK595" i="1"/>
  <c r="AE595" i="1"/>
  <c r="Z595" i="1"/>
  <c r="V595" i="1"/>
  <c r="Q595" i="1"/>
  <c r="M595" i="1"/>
  <c r="I595" i="1"/>
  <c r="E595" i="1"/>
  <c r="AN595" i="1"/>
  <c r="AJ595" i="1"/>
  <c r="AD595" i="1"/>
  <c r="Y595" i="1"/>
  <c r="U595" i="1"/>
  <c r="P595" i="1"/>
  <c r="L595" i="1"/>
  <c r="H595" i="1"/>
  <c r="D595" i="1"/>
  <c r="AM595" i="1"/>
  <c r="S595" i="1"/>
  <c r="C595" i="1"/>
  <c r="AG595" i="1"/>
  <c r="O595" i="1"/>
  <c r="AQ595" i="1"/>
  <c r="G595" i="1"/>
  <c r="AC595" i="1"/>
  <c r="X595" i="1"/>
  <c r="K595" i="1"/>
  <c r="AB595" i="1"/>
  <c r="T595" i="1"/>
  <c r="AH595" i="1"/>
  <c r="AI595" i="1"/>
  <c r="AO20" i="1"/>
  <c r="AK20" i="1"/>
  <c r="AE20" i="1"/>
  <c r="Y20" i="1"/>
  <c r="U20" i="1"/>
  <c r="P20" i="1"/>
  <c r="B20" i="1"/>
  <c r="AN20" i="1"/>
  <c r="AJ20" i="1"/>
  <c r="AD20" i="1"/>
  <c r="X20" i="1"/>
  <c r="S20" i="1"/>
  <c r="O20" i="1"/>
  <c r="AQ20" i="1"/>
  <c r="AM20" i="1"/>
  <c r="AG20" i="1"/>
  <c r="AC20" i="1"/>
  <c r="W20" i="1"/>
  <c r="R20" i="1"/>
  <c r="N20" i="1"/>
  <c r="AP20" i="1"/>
  <c r="AL20" i="1"/>
  <c r="AF20" i="1"/>
  <c r="Z20" i="1"/>
  <c r="V20" i="1"/>
  <c r="Q20" i="1"/>
  <c r="M20" i="1"/>
  <c r="C20" i="1"/>
  <c r="T20" i="1"/>
  <c r="AA20" i="1"/>
  <c r="AB20" i="1"/>
  <c r="AH20" i="1"/>
  <c r="AI20" i="1"/>
  <c r="AN36" i="1"/>
  <c r="AJ36" i="1"/>
  <c r="AD36" i="1"/>
  <c r="X36" i="1"/>
  <c r="S36" i="1"/>
  <c r="O36" i="1"/>
  <c r="K36" i="1"/>
  <c r="G36" i="1"/>
  <c r="C36" i="1"/>
  <c r="AQ36" i="1"/>
  <c r="AM36" i="1"/>
  <c r="AG36" i="1"/>
  <c r="AC36" i="1"/>
  <c r="W36" i="1"/>
  <c r="R36" i="1"/>
  <c r="N36" i="1"/>
  <c r="J36" i="1"/>
  <c r="F36" i="1"/>
  <c r="B36" i="1"/>
  <c r="AP36" i="1"/>
  <c r="AL36" i="1"/>
  <c r="AF36" i="1"/>
  <c r="Z36" i="1"/>
  <c r="V36" i="1"/>
  <c r="Q36" i="1"/>
  <c r="M36" i="1"/>
  <c r="I36" i="1"/>
  <c r="E36" i="1"/>
  <c r="AO36" i="1"/>
  <c r="AK36" i="1"/>
  <c r="AE36" i="1"/>
  <c r="Y36" i="1"/>
  <c r="U36" i="1"/>
  <c r="P36" i="1"/>
  <c r="L36" i="1"/>
  <c r="H36" i="1"/>
  <c r="D36" i="1"/>
  <c r="AA36" i="1"/>
  <c r="T36" i="1"/>
  <c r="AH36" i="1"/>
  <c r="AB36" i="1"/>
  <c r="AI36" i="1"/>
  <c r="AO52" i="1"/>
  <c r="AK52" i="1"/>
  <c r="AE52" i="1"/>
  <c r="Y52" i="1"/>
  <c r="U52" i="1"/>
  <c r="P52" i="1"/>
  <c r="L52" i="1"/>
  <c r="H52" i="1"/>
  <c r="D52" i="1"/>
  <c r="AN52" i="1"/>
  <c r="AJ52" i="1"/>
  <c r="AD52" i="1"/>
  <c r="X52" i="1"/>
  <c r="S52" i="1"/>
  <c r="O52" i="1"/>
  <c r="K52" i="1"/>
  <c r="G52" i="1"/>
  <c r="C52" i="1"/>
  <c r="AQ52" i="1"/>
  <c r="AM52" i="1"/>
  <c r="AG52" i="1"/>
  <c r="AC52" i="1"/>
  <c r="W52" i="1"/>
  <c r="R52" i="1"/>
  <c r="N52" i="1"/>
  <c r="J52" i="1"/>
  <c r="F52" i="1"/>
  <c r="B52" i="1"/>
  <c r="AP52" i="1"/>
  <c r="AL52" i="1"/>
  <c r="AF52" i="1"/>
  <c r="Z52" i="1"/>
  <c r="V52" i="1"/>
  <c r="Q52" i="1"/>
  <c r="M52" i="1"/>
  <c r="I52" i="1"/>
  <c r="E52" i="1"/>
  <c r="AA52" i="1"/>
  <c r="AB52" i="1"/>
  <c r="AI52" i="1"/>
  <c r="T52" i="1"/>
  <c r="AH52" i="1"/>
  <c r="AO68" i="1"/>
  <c r="AK68" i="1"/>
  <c r="AE68" i="1"/>
  <c r="Y68" i="1"/>
  <c r="U68" i="1"/>
  <c r="P68" i="1"/>
  <c r="L68" i="1"/>
  <c r="H68" i="1"/>
  <c r="D68" i="1"/>
  <c r="AN68" i="1"/>
  <c r="AJ68" i="1"/>
  <c r="AD68" i="1"/>
  <c r="X68" i="1"/>
  <c r="S68" i="1"/>
  <c r="O68" i="1"/>
  <c r="K68" i="1"/>
  <c r="G68" i="1"/>
  <c r="C68" i="1"/>
  <c r="AQ68" i="1"/>
  <c r="AM68" i="1"/>
  <c r="AG68" i="1"/>
  <c r="AC68" i="1"/>
  <c r="W68" i="1"/>
  <c r="R68" i="1"/>
  <c r="N68" i="1"/>
  <c r="J68" i="1"/>
  <c r="F68" i="1"/>
  <c r="B68" i="1"/>
  <c r="AP68" i="1"/>
  <c r="AL68" i="1"/>
  <c r="AF68" i="1"/>
  <c r="Z68" i="1"/>
  <c r="V68" i="1"/>
  <c r="Q68" i="1"/>
  <c r="M68" i="1"/>
  <c r="I68" i="1"/>
  <c r="E68" i="1"/>
  <c r="AH68" i="1"/>
  <c r="AA68" i="1"/>
  <c r="AB68" i="1"/>
  <c r="AI68" i="1"/>
  <c r="T68" i="1"/>
  <c r="AN84" i="1"/>
  <c r="AJ84" i="1"/>
  <c r="AD84" i="1"/>
  <c r="X84" i="1"/>
  <c r="S84" i="1"/>
  <c r="O84" i="1"/>
  <c r="K84" i="1"/>
  <c r="G84" i="1"/>
  <c r="C84" i="1"/>
  <c r="AQ84" i="1"/>
  <c r="AM84" i="1"/>
  <c r="AG84" i="1"/>
  <c r="AC84" i="1"/>
  <c r="W84" i="1"/>
  <c r="R84" i="1"/>
  <c r="N84" i="1"/>
  <c r="J84" i="1"/>
  <c r="F84" i="1"/>
  <c r="B84" i="1"/>
  <c r="AP84" i="1"/>
  <c r="AL84" i="1"/>
  <c r="AF84" i="1"/>
  <c r="Z84" i="1"/>
  <c r="V84" i="1"/>
  <c r="Q84" i="1"/>
  <c r="M84" i="1"/>
  <c r="I84" i="1"/>
  <c r="E84" i="1"/>
  <c r="AO84" i="1"/>
  <c r="AK84" i="1"/>
  <c r="AE84" i="1"/>
  <c r="Y84" i="1"/>
  <c r="U84" i="1"/>
  <c r="P84" i="1"/>
  <c r="L84" i="1"/>
  <c r="H84" i="1"/>
  <c r="D84" i="1"/>
  <c r="T84" i="1"/>
  <c r="AA84" i="1"/>
  <c r="AB84" i="1"/>
  <c r="AH84" i="1"/>
  <c r="AI84" i="1"/>
  <c r="AQ100" i="1"/>
  <c r="AM100" i="1"/>
  <c r="AG100" i="1"/>
  <c r="AC100" i="1"/>
  <c r="W100" i="1"/>
  <c r="R100" i="1"/>
  <c r="N100" i="1"/>
  <c r="J100" i="1"/>
  <c r="F100" i="1"/>
  <c r="B100" i="1"/>
  <c r="AP100" i="1"/>
  <c r="AL100" i="1"/>
  <c r="AF100" i="1"/>
  <c r="Z100" i="1"/>
  <c r="V100" i="1"/>
  <c r="Q100" i="1"/>
  <c r="M100" i="1"/>
  <c r="I100" i="1"/>
  <c r="E100" i="1"/>
  <c r="AO100" i="1"/>
  <c r="AK100" i="1"/>
  <c r="AE100" i="1"/>
  <c r="Y100" i="1"/>
  <c r="U100" i="1"/>
  <c r="P100" i="1"/>
  <c r="L100" i="1"/>
  <c r="H100" i="1"/>
  <c r="D100" i="1"/>
  <c r="AN100" i="1"/>
  <c r="AJ100" i="1"/>
  <c r="AD100" i="1"/>
  <c r="X100" i="1"/>
  <c r="S100" i="1"/>
  <c r="O100" i="1"/>
  <c r="K100" i="1"/>
  <c r="G100" i="1"/>
  <c r="C100" i="1"/>
  <c r="T100" i="1"/>
  <c r="AH100" i="1"/>
  <c r="AA100" i="1"/>
  <c r="AI100" i="1"/>
  <c r="AB100" i="1"/>
  <c r="AN116" i="1"/>
  <c r="AJ116" i="1"/>
  <c r="AD116" i="1"/>
  <c r="Y116" i="1"/>
  <c r="U116" i="1"/>
  <c r="P116" i="1"/>
  <c r="L116" i="1"/>
  <c r="H116" i="1"/>
  <c r="D116" i="1"/>
  <c r="AQ116" i="1"/>
  <c r="AM116" i="1"/>
  <c r="AG116" i="1"/>
  <c r="AC116" i="1"/>
  <c r="X116" i="1"/>
  <c r="S116" i="1"/>
  <c r="O116" i="1"/>
  <c r="K116" i="1"/>
  <c r="G116" i="1"/>
  <c r="C116" i="1"/>
  <c r="AP116" i="1"/>
  <c r="AL116" i="1"/>
  <c r="AF116" i="1"/>
  <c r="AA116" i="1"/>
  <c r="W116" i="1"/>
  <c r="R116" i="1"/>
  <c r="N116" i="1"/>
  <c r="J116" i="1"/>
  <c r="F116" i="1"/>
  <c r="B116" i="1"/>
  <c r="AO116" i="1"/>
  <c r="AK116" i="1"/>
  <c r="AE116" i="1"/>
  <c r="Z116" i="1"/>
  <c r="V116" i="1"/>
  <c r="Q116" i="1"/>
  <c r="M116" i="1"/>
  <c r="I116" i="1"/>
  <c r="E116" i="1"/>
  <c r="T116" i="1"/>
  <c r="AH116" i="1"/>
  <c r="AI116" i="1"/>
  <c r="AB116" i="1"/>
  <c r="AN132" i="1"/>
  <c r="AJ132" i="1"/>
  <c r="AD132" i="1"/>
  <c r="Y132" i="1"/>
  <c r="U132" i="1"/>
  <c r="P132" i="1"/>
  <c r="L132" i="1"/>
  <c r="H132" i="1"/>
  <c r="D132" i="1"/>
  <c r="AQ132" i="1"/>
  <c r="AM132" i="1"/>
  <c r="AG132" i="1"/>
  <c r="AC132" i="1"/>
  <c r="X132" i="1"/>
  <c r="S132" i="1"/>
  <c r="O132" i="1"/>
  <c r="K132" i="1"/>
  <c r="G132" i="1"/>
  <c r="C132" i="1"/>
  <c r="AP132" i="1"/>
  <c r="AL132" i="1"/>
  <c r="AF132" i="1"/>
  <c r="AA132" i="1"/>
  <c r="W132" i="1"/>
  <c r="R132" i="1"/>
  <c r="N132" i="1"/>
  <c r="J132" i="1"/>
  <c r="F132" i="1"/>
  <c r="B132" i="1"/>
  <c r="AO132" i="1"/>
  <c r="AK132" i="1"/>
  <c r="AE132" i="1"/>
  <c r="Z132" i="1"/>
  <c r="V132" i="1"/>
  <c r="Q132" i="1"/>
  <c r="M132" i="1"/>
  <c r="I132" i="1"/>
  <c r="E132" i="1"/>
  <c r="AH132" i="1"/>
  <c r="T132" i="1"/>
  <c r="AI132" i="1"/>
  <c r="AB132" i="1"/>
  <c r="AN148" i="1"/>
  <c r="AJ148" i="1"/>
  <c r="AD148" i="1"/>
  <c r="Y148" i="1"/>
  <c r="U148" i="1"/>
  <c r="P148" i="1"/>
  <c r="L148" i="1"/>
  <c r="H148" i="1"/>
  <c r="D148" i="1"/>
  <c r="AQ148" i="1"/>
  <c r="AM148" i="1"/>
  <c r="AG148" i="1"/>
  <c r="AC148" i="1"/>
  <c r="X148" i="1"/>
  <c r="S148" i="1"/>
  <c r="O148" i="1"/>
  <c r="K148" i="1"/>
  <c r="G148" i="1"/>
  <c r="C148" i="1"/>
  <c r="AP148" i="1"/>
  <c r="AL148" i="1"/>
  <c r="AF148" i="1"/>
  <c r="AA148" i="1"/>
  <c r="W148" i="1"/>
  <c r="R148" i="1"/>
  <c r="N148" i="1"/>
  <c r="J148" i="1"/>
  <c r="F148" i="1"/>
  <c r="B148" i="1"/>
  <c r="AO148" i="1"/>
  <c r="AK148" i="1"/>
  <c r="AE148" i="1"/>
  <c r="Z148" i="1"/>
  <c r="V148" i="1"/>
  <c r="Q148" i="1"/>
  <c r="M148" i="1"/>
  <c r="I148" i="1"/>
  <c r="E148" i="1"/>
  <c r="AH148" i="1"/>
  <c r="AI148" i="1"/>
  <c r="T148" i="1"/>
  <c r="AB148" i="1"/>
  <c r="AN164" i="1"/>
  <c r="AJ164" i="1"/>
  <c r="AD164" i="1"/>
  <c r="Y164" i="1"/>
  <c r="U164" i="1"/>
  <c r="P164" i="1"/>
  <c r="L164" i="1"/>
  <c r="H164" i="1"/>
  <c r="D164" i="1"/>
  <c r="AQ164" i="1"/>
  <c r="AM164" i="1"/>
  <c r="AG164" i="1"/>
  <c r="AC164" i="1"/>
  <c r="X164" i="1"/>
  <c r="S164" i="1"/>
  <c r="O164" i="1"/>
  <c r="K164" i="1"/>
  <c r="G164" i="1"/>
  <c r="C164" i="1"/>
  <c r="AP164" i="1"/>
  <c r="AL164" i="1"/>
  <c r="AF164" i="1"/>
  <c r="AA164" i="1"/>
  <c r="W164" i="1"/>
  <c r="R164" i="1"/>
  <c r="N164" i="1"/>
  <c r="J164" i="1"/>
  <c r="F164" i="1"/>
  <c r="B164" i="1"/>
  <c r="AO164" i="1"/>
  <c r="AK164" i="1"/>
  <c r="AE164" i="1"/>
  <c r="Z164" i="1"/>
  <c r="V164" i="1"/>
  <c r="Q164" i="1"/>
  <c r="M164" i="1"/>
  <c r="I164" i="1"/>
  <c r="E164" i="1"/>
  <c r="T164" i="1"/>
  <c r="AH164" i="1"/>
  <c r="AB164" i="1"/>
  <c r="AI164" i="1"/>
  <c r="AP180" i="1"/>
  <c r="AL180" i="1"/>
  <c r="AF180" i="1"/>
  <c r="AA180" i="1"/>
  <c r="W180" i="1"/>
  <c r="R180" i="1"/>
  <c r="N180" i="1"/>
  <c r="J180" i="1"/>
  <c r="F180" i="1"/>
  <c r="B180" i="1"/>
  <c r="AO180" i="1"/>
  <c r="AK180" i="1"/>
  <c r="AE180" i="1"/>
  <c r="Z180" i="1"/>
  <c r="V180" i="1"/>
  <c r="Q180" i="1"/>
  <c r="M180" i="1"/>
  <c r="I180" i="1"/>
  <c r="E180" i="1"/>
  <c r="AN180" i="1"/>
  <c r="AJ180" i="1"/>
  <c r="AD180" i="1"/>
  <c r="Y180" i="1"/>
  <c r="U180" i="1"/>
  <c r="P180" i="1"/>
  <c r="L180" i="1"/>
  <c r="H180" i="1"/>
  <c r="D180" i="1"/>
  <c r="AQ180" i="1"/>
  <c r="AM180" i="1"/>
  <c r="AG180" i="1"/>
  <c r="AC180" i="1"/>
  <c r="X180" i="1"/>
  <c r="S180" i="1"/>
  <c r="O180" i="1"/>
  <c r="K180" i="1"/>
  <c r="G180" i="1"/>
  <c r="C180" i="1"/>
  <c r="T180" i="1"/>
  <c r="AH180" i="1"/>
  <c r="AI180" i="1"/>
  <c r="AB180" i="1"/>
  <c r="AP196" i="1"/>
  <c r="AL196" i="1"/>
  <c r="AF196" i="1"/>
  <c r="AA196" i="1"/>
  <c r="W196" i="1"/>
  <c r="R196" i="1"/>
  <c r="N196" i="1"/>
  <c r="J196" i="1"/>
  <c r="F196" i="1"/>
  <c r="B196" i="1"/>
  <c r="AO196" i="1"/>
  <c r="AK196" i="1"/>
  <c r="AE196" i="1"/>
  <c r="Z196" i="1"/>
  <c r="V196" i="1"/>
  <c r="Q196" i="1"/>
  <c r="M196" i="1"/>
  <c r="I196" i="1"/>
  <c r="E196" i="1"/>
  <c r="AN196" i="1"/>
  <c r="AJ196" i="1"/>
  <c r="AD196" i="1"/>
  <c r="Y196" i="1"/>
  <c r="U196" i="1"/>
  <c r="P196" i="1"/>
  <c r="L196" i="1"/>
  <c r="H196" i="1"/>
  <c r="D196" i="1"/>
  <c r="AQ196" i="1"/>
  <c r="AM196" i="1"/>
  <c r="AG196" i="1"/>
  <c r="AC196" i="1"/>
  <c r="X196" i="1"/>
  <c r="S196" i="1"/>
  <c r="O196" i="1"/>
  <c r="K196" i="1"/>
  <c r="G196" i="1"/>
  <c r="C196" i="1"/>
  <c r="AH196" i="1"/>
  <c r="AB196" i="1"/>
  <c r="AI196" i="1"/>
  <c r="T196" i="1"/>
  <c r="AP212" i="1"/>
  <c r="AL212" i="1"/>
  <c r="AF212" i="1"/>
  <c r="AA212" i="1"/>
  <c r="W212" i="1"/>
  <c r="R212" i="1"/>
  <c r="N212" i="1"/>
  <c r="J212" i="1"/>
  <c r="F212" i="1"/>
  <c r="B212" i="1"/>
  <c r="AO212" i="1"/>
  <c r="AK212" i="1"/>
  <c r="AE212" i="1"/>
  <c r="Z212" i="1"/>
  <c r="V212" i="1"/>
  <c r="Q212" i="1"/>
  <c r="M212" i="1"/>
  <c r="I212" i="1"/>
  <c r="E212" i="1"/>
  <c r="AN212" i="1"/>
  <c r="AJ212" i="1"/>
  <c r="AD212" i="1"/>
  <c r="Y212" i="1"/>
  <c r="U212" i="1"/>
  <c r="P212" i="1"/>
  <c r="L212" i="1"/>
  <c r="H212" i="1"/>
  <c r="D212" i="1"/>
  <c r="AQ212" i="1"/>
  <c r="AM212" i="1"/>
  <c r="AG212" i="1"/>
  <c r="AC212" i="1"/>
  <c r="X212" i="1"/>
  <c r="S212" i="1"/>
  <c r="O212" i="1"/>
  <c r="K212" i="1"/>
  <c r="G212" i="1"/>
  <c r="C212" i="1"/>
  <c r="T212" i="1"/>
  <c r="AH212" i="1"/>
  <c r="AI212" i="1"/>
  <c r="AB212" i="1"/>
  <c r="AP228" i="1"/>
  <c r="AL228" i="1"/>
  <c r="AF228" i="1"/>
  <c r="AA228" i="1"/>
  <c r="W228" i="1"/>
  <c r="R228" i="1"/>
  <c r="N228" i="1"/>
  <c r="J228" i="1"/>
  <c r="F228" i="1"/>
  <c r="B228" i="1"/>
  <c r="AO228" i="1"/>
  <c r="AK228" i="1"/>
  <c r="AE228" i="1"/>
  <c r="Z228" i="1"/>
  <c r="V228" i="1"/>
  <c r="Q228" i="1"/>
  <c r="M228" i="1"/>
  <c r="I228" i="1"/>
  <c r="E228" i="1"/>
  <c r="AN228" i="1"/>
  <c r="AJ228" i="1"/>
  <c r="AD228" i="1"/>
  <c r="Y228" i="1"/>
  <c r="U228" i="1"/>
  <c r="P228" i="1"/>
  <c r="L228" i="1"/>
  <c r="H228" i="1"/>
  <c r="D228" i="1"/>
  <c r="AQ228" i="1"/>
  <c r="AM228" i="1"/>
  <c r="AG228" i="1"/>
  <c r="AC228" i="1"/>
  <c r="X228" i="1"/>
  <c r="S228" i="1"/>
  <c r="O228" i="1"/>
  <c r="K228" i="1"/>
  <c r="G228" i="1"/>
  <c r="C228" i="1"/>
  <c r="AB228" i="1"/>
  <c r="AH228" i="1"/>
  <c r="AI228" i="1"/>
  <c r="T228" i="1"/>
  <c r="AO244" i="1"/>
  <c r="AK244" i="1"/>
  <c r="AE244" i="1"/>
  <c r="Z244" i="1"/>
  <c r="V244" i="1"/>
  <c r="Q244" i="1"/>
  <c r="M244" i="1"/>
  <c r="I244" i="1"/>
  <c r="E244" i="1"/>
  <c r="AN244" i="1"/>
  <c r="AJ244" i="1"/>
  <c r="AD244" i="1"/>
  <c r="Y244" i="1"/>
  <c r="U244" i="1"/>
  <c r="P244" i="1"/>
  <c r="L244" i="1"/>
  <c r="H244" i="1"/>
  <c r="D244" i="1"/>
  <c r="AQ244" i="1"/>
  <c r="AM244" i="1"/>
  <c r="AG244" i="1"/>
  <c r="AC244" i="1"/>
  <c r="X244" i="1"/>
  <c r="S244" i="1"/>
  <c r="O244" i="1"/>
  <c r="K244" i="1"/>
  <c r="G244" i="1"/>
  <c r="C244" i="1"/>
  <c r="AP244" i="1"/>
  <c r="AL244" i="1"/>
  <c r="AF244" i="1"/>
  <c r="AA244" i="1"/>
  <c r="W244" i="1"/>
  <c r="R244" i="1"/>
  <c r="N244" i="1"/>
  <c r="J244" i="1"/>
  <c r="F244" i="1"/>
  <c r="B244" i="1"/>
  <c r="T244" i="1"/>
  <c r="AB244" i="1"/>
  <c r="AH244" i="1"/>
  <c r="AI244" i="1"/>
  <c r="AO260" i="1"/>
  <c r="AK260" i="1"/>
  <c r="AE260" i="1"/>
  <c r="Z260" i="1"/>
  <c r="V260" i="1"/>
  <c r="Q260" i="1"/>
  <c r="M260" i="1"/>
  <c r="I260" i="1"/>
  <c r="E260" i="1"/>
  <c r="AN260" i="1"/>
  <c r="AJ260" i="1"/>
  <c r="AD260" i="1"/>
  <c r="Y260" i="1"/>
  <c r="U260" i="1"/>
  <c r="P260" i="1"/>
  <c r="L260" i="1"/>
  <c r="H260" i="1"/>
  <c r="D260" i="1"/>
  <c r="AQ260" i="1"/>
  <c r="AM260" i="1"/>
  <c r="AG260" i="1"/>
  <c r="AC260" i="1"/>
  <c r="X260" i="1"/>
  <c r="S260" i="1"/>
  <c r="O260" i="1"/>
  <c r="K260" i="1"/>
  <c r="G260" i="1"/>
  <c r="C260" i="1"/>
  <c r="AP260" i="1"/>
  <c r="AL260" i="1"/>
  <c r="AF260" i="1"/>
  <c r="AA260" i="1"/>
  <c r="W260" i="1"/>
  <c r="R260" i="1"/>
  <c r="N260" i="1"/>
  <c r="J260" i="1"/>
  <c r="F260" i="1"/>
  <c r="B260" i="1"/>
  <c r="AB260" i="1"/>
  <c r="AH260" i="1"/>
  <c r="AI260" i="1"/>
  <c r="T260" i="1"/>
  <c r="AO276" i="1"/>
  <c r="AK276" i="1"/>
  <c r="AE276" i="1"/>
  <c r="Z276" i="1"/>
  <c r="V276" i="1"/>
  <c r="Q276" i="1"/>
  <c r="M276" i="1"/>
  <c r="I276" i="1"/>
  <c r="E276" i="1"/>
  <c r="AN276" i="1"/>
  <c r="AJ276" i="1"/>
  <c r="AD276" i="1"/>
  <c r="Y276" i="1"/>
  <c r="U276" i="1"/>
  <c r="P276" i="1"/>
  <c r="L276" i="1"/>
  <c r="H276" i="1"/>
  <c r="D276" i="1"/>
  <c r="AQ276" i="1"/>
  <c r="AM276" i="1"/>
  <c r="AG276" i="1"/>
  <c r="AC276" i="1"/>
  <c r="X276" i="1"/>
  <c r="S276" i="1"/>
  <c r="O276" i="1"/>
  <c r="K276" i="1"/>
  <c r="G276" i="1"/>
  <c r="C276" i="1"/>
  <c r="AP276" i="1"/>
  <c r="AL276" i="1"/>
  <c r="AF276" i="1"/>
  <c r="AA276" i="1"/>
  <c r="W276" i="1"/>
  <c r="R276" i="1"/>
  <c r="N276" i="1"/>
  <c r="J276" i="1"/>
  <c r="F276" i="1"/>
  <c r="B276" i="1"/>
  <c r="AH276" i="1"/>
  <c r="T276" i="1"/>
  <c r="AI276" i="1"/>
  <c r="AB276" i="1"/>
  <c r="AO292" i="1"/>
  <c r="AK292" i="1"/>
  <c r="AE292" i="1"/>
  <c r="Z292" i="1"/>
  <c r="V292" i="1"/>
  <c r="Q292" i="1"/>
  <c r="M292" i="1"/>
  <c r="I292" i="1"/>
  <c r="E292" i="1"/>
  <c r="AN292" i="1"/>
  <c r="AJ292" i="1"/>
  <c r="AD292" i="1"/>
  <c r="Y292" i="1"/>
  <c r="U292" i="1"/>
  <c r="P292" i="1"/>
  <c r="L292" i="1"/>
  <c r="H292" i="1"/>
  <c r="D292" i="1"/>
  <c r="AQ292" i="1"/>
  <c r="AM292" i="1"/>
  <c r="AG292" i="1"/>
  <c r="AC292" i="1"/>
  <c r="X292" i="1"/>
  <c r="S292" i="1"/>
  <c r="O292" i="1"/>
  <c r="K292" i="1"/>
  <c r="G292" i="1"/>
  <c r="C292" i="1"/>
  <c r="AP292" i="1"/>
  <c r="AL292" i="1"/>
  <c r="AF292" i="1"/>
  <c r="AA292" i="1"/>
  <c r="W292" i="1"/>
  <c r="R292" i="1"/>
  <c r="N292" i="1"/>
  <c r="J292" i="1"/>
  <c r="F292" i="1"/>
  <c r="B292" i="1"/>
  <c r="AH292" i="1"/>
  <c r="AB292" i="1"/>
  <c r="T292" i="1"/>
  <c r="AI292" i="1"/>
  <c r="AO308" i="1"/>
  <c r="AK308" i="1"/>
  <c r="AE308" i="1"/>
  <c r="Z308" i="1"/>
  <c r="V308" i="1"/>
  <c r="Q308" i="1"/>
  <c r="M308" i="1"/>
  <c r="I308" i="1"/>
  <c r="E308" i="1"/>
  <c r="AN308" i="1"/>
  <c r="AJ308" i="1"/>
  <c r="AD308" i="1"/>
  <c r="Y308" i="1"/>
  <c r="U308" i="1"/>
  <c r="P308" i="1"/>
  <c r="L308" i="1"/>
  <c r="H308" i="1"/>
  <c r="D308" i="1"/>
  <c r="AQ308" i="1"/>
  <c r="AM308" i="1"/>
  <c r="AG308" i="1"/>
  <c r="AC308" i="1"/>
  <c r="X308" i="1"/>
  <c r="S308" i="1"/>
  <c r="O308" i="1"/>
  <c r="K308" i="1"/>
  <c r="G308" i="1"/>
  <c r="C308" i="1"/>
  <c r="AP308" i="1"/>
  <c r="AL308" i="1"/>
  <c r="AF308" i="1"/>
  <c r="AA308" i="1"/>
  <c r="W308" i="1"/>
  <c r="R308" i="1"/>
  <c r="N308" i="1"/>
  <c r="J308" i="1"/>
  <c r="F308" i="1"/>
  <c r="B308" i="1"/>
  <c r="AH308" i="1"/>
  <c r="T308" i="1"/>
  <c r="AB308" i="1"/>
  <c r="AI308" i="1"/>
  <c r="AP324" i="1"/>
  <c r="AL324" i="1"/>
  <c r="AF324" i="1"/>
  <c r="AA324" i="1"/>
  <c r="W324" i="1"/>
  <c r="R324" i="1"/>
  <c r="N324" i="1"/>
  <c r="J324" i="1"/>
  <c r="F324" i="1"/>
  <c r="B324" i="1"/>
  <c r="AO324" i="1"/>
  <c r="AK324" i="1"/>
  <c r="AE324" i="1"/>
  <c r="Z324" i="1"/>
  <c r="V324" i="1"/>
  <c r="Q324" i="1"/>
  <c r="M324" i="1"/>
  <c r="I324" i="1"/>
  <c r="E324" i="1"/>
  <c r="AN324" i="1"/>
  <c r="AJ324" i="1"/>
  <c r="AD324" i="1"/>
  <c r="Y324" i="1"/>
  <c r="U324" i="1"/>
  <c r="P324" i="1"/>
  <c r="L324" i="1"/>
  <c r="H324" i="1"/>
  <c r="D324" i="1"/>
  <c r="AQ324" i="1"/>
  <c r="AM324" i="1"/>
  <c r="AG324" i="1"/>
  <c r="AC324" i="1"/>
  <c r="X324" i="1"/>
  <c r="S324" i="1"/>
  <c r="O324" i="1"/>
  <c r="K324" i="1"/>
  <c r="G324" i="1"/>
  <c r="C324" i="1"/>
  <c r="AH324" i="1"/>
  <c r="AI324" i="1"/>
  <c r="AB324" i="1"/>
  <c r="T324" i="1"/>
  <c r="AP340" i="1"/>
  <c r="AL340" i="1"/>
  <c r="AF340" i="1"/>
  <c r="AA340" i="1"/>
  <c r="W340" i="1"/>
  <c r="R340" i="1"/>
  <c r="N340" i="1"/>
  <c r="J340" i="1"/>
  <c r="F340" i="1"/>
  <c r="B340" i="1"/>
  <c r="AO340" i="1"/>
  <c r="AK340" i="1"/>
  <c r="AE340" i="1"/>
  <c r="Z340" i="1"/>
  <c r="V340" i="1"/>
  <c r="Q340" i="1"/>
  <c r="M340" i="1"/>
  <c r="I340" i="1"/>
  <c r="E340" i="1"/>
  <c r="AN340" i="1"/>
  <c r="AJ340" i="1"/>
  <c r="AD340" i="1"/>
  <c r="Y340" i="1"/>
  <c r="U340" i="1"/>
  <c r="P340" i="1"/>
  <c r="L340" i="1"/>
  <c r="H340" i="1"/>
  <c r="D340" i="1"/>
  <c r="AQ340" i="1"/>
  <c r="AM340" i="1"/>
  <c r="AG340" i="1"/>
  <c r="AC340" i="1"/>
  <c r="X340" i="1"/>
  <c r="S340" i="1"/>
  <c r="O340" i="1"/>
  <c r="K340" i="1"/>
  <c r="G340" i="1"/>
  <c r="C340" i="1"/>
  <c r="AH340" i="1"/>
  <c r="T340" i="1"/>
  <c r="AI340" i="1"/>
  <c r="AB340" i="1"/>
  <c r="AP356" i="1"/>
  <c r="AL356" i="1"/>
  <c r="AF356" i="1"/>
  <c r="AA356" i="1"/>
  <c r="W356" i="1"/>
  <c r="R356" i="1"/>
  <c r="N356" i="1"/>
  <c r="J356" i="1"/>
  <c r="F356" i="1"/>
  <c r="B356" i="1"/>
  <c r="AO356" i="1"/>
  <c r="AK356" i="1"/>
  <c r="AE356" i="1"/>
  <c r="Z356" i="1"/>
  <c r="V356" i="1"/>
  <c r="Q356" i="1"/>
  <c r="M356" i="1"/>
  <c r="I356" i="1"/>
  <c r="E356" i="1"/>
  <c r="AN356" i="1"/>
  <c r="AJ356" i="1"/>
  <c r="AD356" i="1"/>
  <c r="Y356" i="1"/>
  <c r="U356" i="1"/>
  <c r="P356" i="1"/>
  <c r="L356" i="1"/>
  <c r="H356" i="1"/>
  <c r="D356" i="1"/>
  <c r="AQ356" i="1"/>
  <c r="AM356" i="1"/>
  <c r="AG356" i="1"/>
  <c r="AC356" i="1"/>
  <c r="X356" i="1"/>
  <c r="S356" i="1"/>
  <c r="O356" i="1"/>
  <c r="K356" i="1"/>
  <c r="G356" i="1"/>
  <c r="C356" i="1"/>
  <c r="T356" i="1"/>
  <c r="AB356" i="1"/>
  <c r="AH356" i="1"/>
  <c r="AI356" i="1"/>
  <c r="AP372" i="1"/>
  <c r="AL372" i="1"/>
  <c r="AF372" i="1"/>
  <c r="AA372" i="1"/>
  <c r="W372" i="1"/>
  <c r="R372" i="1"/>
  <c r="N372" i="1"/>
  <c r="J372" i="1"/>
  <c r="F372" i="1"/>
  <c r="B372" i="1"/>
  <c r="AO372" i="1"/>
  <c r="AK372" i="1"/>
  <c r="AE372" i="1"/>
  <c r="Z372" i="1"/>
  <c r="V372" i="1"/>
  <c r="Q372" i="1"/>
  <c r="M372" i="1"/>
  <c r="I372" i="1"/>
  <c r="E372" i="1"/>
  <c r="AN372" i="1"/>
  <c r="AJ372" i="1"/>
  <c r="AD372" i="1"/>
  <c r="Y372" i="1"/>
  <c r="U372" i="1"/>
  <c r="P372" i="1"/>
  <c r="L372" i="1"/>
  <c r="H372" i="1"/>
  <c r="D372" i="1"/>
  <c r="AQ372" i="1"/>
  <c r="AM372" i="1"/>
  <c r="AG372" i="1"/>
  <c r="AC372" i="1"/>
  <c r="X372" i="1"/>
  <c r="S372" i="1"/>
  <c r="O372" i="1"/>
  <c r="K372" i="1"/>
  <c r="G372" i="1"/>
  <c r="C372" i="1"/>
  <c r="T372" i="1"/>
  <c r="AB372" i="1"/>
  <c r="AH372" i="1"/>
  <c r="AI372" i="1"/>
  <c r="AN388" i="1"/>
  <c r="AJ388" i="1"/>
  <c r="AD388" i="1"/>
  <c r="Y388" i="1"/>
  <c r="U388" i="1"/>
  <c r="P388" i="1"/>
  <c r="L388" i="1"/>
  <c r="H388" i="1"/>
  <c r="D388" i="1"/>
  <c r="AQ388" i="1"/>
  <c r="AM388" i="1"/>
  <c r="AG388" i="1"/>
  <c r="AC388" i="1"/>
  <c r="X388" i="1"/>
  <c r="S388" i="1"/>
  <c r="O388" i="1"/>
  <c r="K388" i="1"/>
  <c r="G388" i="1"/>
  <c r="C388" i="1"/>
  <c r="AP388" i="1"/>
  <c r="AL388" i="1"/>
  <c r="AF388" i="1"/>
  <c r="AA388" i="1"/>
  <c r="W388" i="1"/>
  <c r="R388" i="1"/>
  <c r="N388" i="1"/>
  <c r="J388" i="1"/>
  <c r="F388" i="1"/>
  <c r="B388" i="1"/>
  <c r="AE388" i="1"/>
  <c r="M388" i="1"/>
  <c r="Z388" i="1"/>
  <c r="I388" i="1"/>
  <c r="AO388" i="1"/>
  <c r="V388" i="1"/>
  <c r="E388" i="1"/>
  <c r="AK388" i="1"/>
  <c r="Q388" i="1"/>
  <c r="AB388" i="1"/>
  <c r="T388" i="1"/>
  <c r="AH388" i="1"/>
  <c r="AI388" i="1"/>
  <c r="AN404" i="1"/>
  <c r="AJ404" i="1"/>
  <c r="AD404" i="1"/>
  <c r="Y404" i="1"/>
  <c r="U404" i="1"/>
  <c r="P404" i="1"/>
  <c r="L404" i="1"/>
  <c r="H404" i="1"/>
  <c r="D404" i="1"/>
  <c r="AQ404" i="1"/>
  <c r="AM404" i="1"/>
  <c r="AG404" i="1"/>
  <c r="AC404" i="1"/>
  <c r="X404" i="1"/>
  <c r="S404" i="1"/>
  <c r="O404" i="1"/>
  <c r="K404" i="1"/>
  <c r="G404" i="1"/>
  <c r="C404" i="1"/>
  <c r="AP404" i="1"/>
  <c r="AL404" i="1"/>
  <c r="AF404" i="1"/>
  <c r="AA404" i="1"/>
  <c r="W404" i="1"/>
  <c r="R404" i="1"/>
  <c r="N404" i="1"/>
  <c r="J404" i="1"/>
  <c r="F404" i="1"/>
  <c r="B404" i="1"/>
  <c r="AO404" i="1"/>
  <c r="AK404" i="1"/>
  <c r="AE404" i="1"/>
  <c r="Z404" i="1"/>
  <c r="V404" i="1"/>
  <c r="Q404" i="1"/>
  <c r="M404" i="1"/>
  <c r="I404" i="1"/>
  <c r="E404" i="1"/>
  <c r="T404" i="1"/>
  <c r="AB404" i="1"/>
  <c r="AH404" i="1"/>
  <c r="AI404" i="1"/>
  <c r="AN420" i="1"/>
  <c r="AJ420" i="1"/>
  <c r="AD420" i="1"/>
  <c r="Y420" i="1"/>
  <c r="U420" i="1"/>
  <c r="P420" i="1"/>
  <c r="L420" i="1"/>
  <c r="H420" i="1"/>
  <c r="D420" i="1"/>
  <c r="AQ420" i="1"/>
  <c r="AM420" i="1"/>
  <c r="AG420" i="1"/>
  <c r="AC420" i="1"/>
  <c r="X420" i="1"/>
  <c r="S420" i="1"/>
  <c r="O420" i="1"/>
  <c r="K420" i="1"/>
  <c r="G420" i="1"/>
  <c r="C420" i="1"/>
  <c r="AP420" i="1"/>
  <c r="AL420" i="1"/>
  <c r="AF420" i="1"/>
  <c r="AA420" i="1"/>
  <c r="W420" i="1"/>
  <c r="R420" i="1"/>
  <c r="N420" i="1"/>
  <c r="J420" i="1"/>
  <c r="F420" i="1"/>
  <c r="B420" i="1"/>
  <c r="AO420" i="1"/>
  <c r="AK420" i="1"/>
  <c r="AE420" i="1"/>
  <c r="Z420" i="1"/>
  <c r="V420" i="1"/>
  <c r="Q420" i="1"/>
  <c r="M420" i="1"/>
  <c r="I420" i="1"/>
  <c r="E420" i="1"/>
  <c r="AB420" i="1"/>
  <c r="AH420" i="1"/>
  <c r="T420" i="1"/>
  <c r="AI420" i="1"/>
  <c r="AO436" i="1"/>
  <c r="AK436" i="1"/>
  <c r="AE436" i="1"/>
  <c r="Z436" i="1"/>
  <c r="V436" i="1"/>
  <c r="Q436" i="1"/>
  <c r="M436" i="1"/>
  <c r="I436" i="1"/>
  <c r="E436" i="1"/>
  <c r="AN436" i="1"/>
  <c r="AJ436" i="1"/>
  <c r="AD436" i="1"/>
  <c r="Y436" i="1"/>
  <c r="U436" i="1"/>
  <c r="P436" i="1"/>
  <c r="L436" i="1"/>
  <c r="H436" i="1"/>
  <c r="D436" i="1"/>
  <c r="AQ436" i="1"/>
  <c r="AM436" i="1"/>
  <c r="AG436" i="1"/>
  <c r="AC436" i="1"/>
  <c r="X436" i="1"/>
  <c r="S436" i="1"/>
  <c r="O436" i="1"/>
  <c r="K436" i="1"/>
  <c r="G436" i="1"/>
  <c r="C436" i="1"/>
  <c r="AP436" i="1"/>
  <c r="AL436" i="1"/>
  <c r="AF436" i="1"/>
  <c r="AA436" i="1"/>
  <c r="W436" i="1"/>
  <c r="R436" i="1"/>
  <c r="N436" i="1"/>
  <c r="J436" i="1"/>
  <c r="F436" i="1"/>
  <c r="B436" i="1"/>
  <c r="AH436" i="1"/>
  <c r="T436" i="1"/>
  <c r="AB436" i="1"/>
  <c r="AI436" i="1"/>
  <c r="AO452" i="1"/>
  <c r="AK452" i="1"/>
  <c r="AE452" i="1"/>
  <c r="Z452" i="1"/>
  <c r="V452" i="1"/>
  <c r="Q452" i="1"/>
  <c r="M452" i="1"/>
  <c r="I452" i="1"/>
  <c r="E452" i="1"/>
  <c r="AN452" i="1"/>
  <c r="AJ452" i="1"/>
  <c r="AD452" i="1"/>
  <c r="Y452" i="1"/>
  <c r="U452" i="1"/>
  <c r="P452" i="1"/>
  <c r="L452" i="1"/>
  <c r="H452" i="1"/>
  <c r="D452" i="1"/>
  <c r="AQ452" i="1"/>
  <c r="AM452" i="1"/>
  <c r="AG452" i="1"/>
  <c r="AC452" i="1"/>
  <c r="X452" i="1"/>
  <c r="S452" i="1"/>
  <c r="O452" i="1"/>
  <c r="K452" i="1"/>
  <c r="G452" i="1"/>
  <c r="C452" i="1"/>
  <c r="AP452" i="1"/>
  <c r="AL452" i="1"/>
  <c r="AF452" i="1"/>
  <c r="AA452" i="1"/>
  <c r="W452" i="1"/>
  <c r="R452" i="1"/>
  <c r="N452" i="1"/>
  <c r="J452" i="1"/>
  <c r="F452" i="1"/>
  <c r="B452" i="1"/>
  <c r="AI452" i="1"/>
  <c r="T452" i="1"/>
  <c r="AB452" i="1"/>
  <c r="AH452" i="1"/>
  <c r="AQ468" i="1"/>
  <c r="AM468" i="1"/>
  <c r="AG468" i="1"/>
  <c r="AC468" i="1"/>
  <c r="X468" i="1"/>
  <c r="S468" i="1"/>
  <c r="O468" i="1"/>
  <c r="K468" i="1"/>
  <c r="G468" i="1"/>
  <c r="C468" i="1"/>
  <c r="AP468" i="1"/>
  <c r="AL468" i="1"/>
  <c r="AF468" i="1"/>
  <c r="AA468" i="1"/>
  <c r="W468" i="1"/>
  <c r="R468" i="1"/>
  <c r="N468" i="1"/>
  <c r="J468" i="1"/>
  <c r="F468" i="1"/>
  <c r="B468" i="1"/>
  <c r="AO468" i="1"/>
  <c r="AK468" i="1"/>
  <c r="AE468" i="1"/>
  <c r="Z468" i="1"/>
  <c r="V468" i="1"/>
  <c r="Q468" i="1"/>
  <c r="M468" i="1"/>
  <c r="I468" i="1"/>
  <c r="E468" i="1"/>
  <c r="AN468" i="1"/>
  <c r="AJ468" i="1"/>
  <c r="AD468" i="1"/>
  <c r="Y468" i="1"/>
  <c r="U468" i="1"/>
  <c r="P468" i="1"/>
  <c r="L468" i="1"/>
  <c r="H468" i="1"/>
  <c r="D468" i="1"/>
  <c r="AB468" i="1"/>
  <c r="AH468" i="1"/>
  <c r="T468" i="1"/>
  <c r="AI468" i="1"/>
  <c r="AN484" i="1"/>
  <c r="AJ484" i="1"/>
  <c r="AD484" i="1"/>
  <c r="Y484" i="1"/>
  <c r="U484" i="1"/>
  <c r="P484" i="1"/>
  <c r="L484" i="1"/>
  <c r="H484" i="1"/>
  <c r="D484" i="1"/>
  <c r="AQ484" i="1"/>
  <c r="AM484" i="1"/>
  <c r="AG484" i="1"/>
  <c r="AC484" i="1"/>
  <c r="X484" i="1"/>
  <c r="S484" i="1"/>
  <c r="O484" i="1"/>
  <c r="K484" i="1"/>
  <c r="G484" i="1"/>
  <c r="C484" i="1"/>
  <c r="AP484" i="1"/>
  <c r="AL484" i="1"/>
  <c r="AF484" i="1"/>
  <c r="AA484" i="1"/>
  <c r="W484" i="1"/>
  <c r="R484" i="1"/>
  <c r="N484" i="1"/>
  <c r="J484" i="1"/>
  <c r="F484" i="1"/>
  <c r="B484" i="1"/>
  <c r="AO484" i="1"/>
  <c r="V484" i="1"/>
  <c r="E484" i="1"/>
  <c r="AK484" i="1"/>
  <c r="Q484" i="1"/>
  <c r="AE484" i="1"/>
  <c r="M484" i="1"/>
  <c r="Z484" i="1"/>
  <c r="I484" i="1"/>
  <c r="AH484" i="1"/>
  <c r="AB484" i="1"/>
  <c r="T484" i="1"/>
  <c r="AI484" i="1"/>
  <c r="AN500" i="1"/>
  <c r="AJ500" i="1"/>
  <c r="AD500" i="1"/>
  <c r="Y500" i="1"/>
  <c r="U500" i="1"/>
  <c r="P500" i="1"/>
  <c r="L500" i="1"/>
  <c r="H500" i="1"/>
  <c r="D500" i="1"/>
  <c r="AQ500" i="1"/>
  <c r="AM500" i="1"/>
  <c r="AG500" i="1"/>
  <c r="AC500" i="1"/>
  <c r="X500" i="1"/>
  <c r="S500" i="1"/>
  <c r="O500" i="1"/>
  <c r="K500" i="1"/>
  <c r="G500" i="1"/>
  <c r="C500" i="1"/>
  <c r="AP500" i="1"/>
  <c r="AL500" i="1"/>
  <c r="AF500" i="1"/>
  <c r="AA500" i="1"/>
  <c r="W500" i="1"/>
  <c r="R500" i="1"/>
  <c r="N500" i="1"/>
  <c r="J500" i="1"/>
  <c r="F500" i="1"/>
  <c r="B500" i="1"/>
  <c r="AK500" i="1"/>
  <c r="Q500" i="1"/>
  <c r="AE500" i="1"/>
  <c r="M500" i="1"/>
  <c r="Z500" i="1"/>
  <c r="I500" i="1"/>
  <c r="AO500" i="1"/>
  <c r="V500" i="1"/>
  <c r="E500" i="1"/>
  <c r="AB500" i="1"/>
  <c r="AI500" i="1"/>
  <c r="AH500" i="1"/>
  <c r="T500" i="1"/>
  <c r="AN516" i="1"/>
  <c r="AJ516" i="1"/>
  <c r="AD516" i="1"/>
  <c r="Y516" i="1"/>
  <c r="U516" i="1"/>
  <c r="P516" i="1"/>
  <c r="L516" i="1"/>
  <c r="H516" i="1"/>
  <c r="D516" i="1"/>
  <c r="AQ516" i="1"/>
  <c r="AM516" i="1"/>
  <c r="AG516" i="1"/>
  <c r="AC516" i="1"/>
  <c r="X516" i="1"/>
  <c r="S516" i="1"/>
  <c r="O516" i="1"/>
  <c r="K516" i="1"/>
  <c r="G516" i="1"/>
  <c r="C516" i="1"/>
  <c r="AP516" i="1"/>
  <c r="AL516" i="1"/>
  <c r="AF516" i="1"/>
  <c r="AA516" i="1"/>
  <c r="W516" i="1"/>
  <c r="R516" i="1"/>
  <c r="N516" i="1"/>
  <c r="J516" i="1"/>
  <c r="F516" i="1"/>
  <c r="B516" i="1"/>
  <c r="AO516" i="1"/>
  <c r="V516" i="1"/>
  <c r="E516" i="1"/>
  <c r="AK516" i="1"/>
  <c r="Q516" i="1"/>
  <c r="AE516" i="1"/>
  <c r="M516" i="1"/>
  <c r="Z516" i="1"/>
  <c r="I516" i="1"/>
  <c r="AI516" i="1"/>
  <c r="T516" i="1"/>
  <c r="AB516" i="1"/>
  <c r="AH516" i="1"/>
  <c r="AO532" i="1"/>
  <c r="AK532" i="1"/>
  <c r="AE532" i="1"/>
  <c r="Z532" i="1"/>
  <c r="V532" i="1"/>
  <c r="Q532" i="1"/>
  <c r="M532" i="1"/>
  <c r="I532" i="1"/>
  <c r="E532" i="1"/>
  <c r="AN532" i="1"/>
  <c r="AJ532" i="1"/>
  <c r="AD532" i="1"/>
  <c r="Y532" i="1"/>
  <c r="U532" i="1"/>
  <c r="P532" i="1"/>
  <c r="L532" i="1"/>
  <c r="H532" i="1"/>
  <c r="D532" i="1"/>
  <c r="AQ532" i="1"/>
  <c r="AM532" i="1"/>
  <c r="AG532" i="1"/>
  <c r="AC532" i="1"/>
  <c r="X532" i="1"/>
  <c r="S532" i="1"/>
  <c r="O532" i="1"/>
  <c r="K532" i="1"/>
  <c r="G532" i="1"/>
  <c r="C532" i="1"/>
  <c r="AP532" i="1"/>
  <c r="W532" i="1"/>
  <c r="F532" i="1"/>
  <c r="AL532" i="1"/>
  <c r="R532" i="1"/>
  <c r="B532" i="1"/>
  <c r="AF532" i="1"/>
  <c r="N532" i="1"/>
  <c r="AA532" i="1"/>
  <c r="J532" i="1"/>
  <c r="AH532" i="1"/>
  <c r="T532" i="1"/>
  <c r="AB532" i="1"/>
  <c r="AI532" i="1"/>
  <c r="AO548" i="1"/>
  <c r="AK548" i="1"/>
  <c r="AE548" i="1"/>
  <c r="Z548" i="1"/>
  <c r="V548" i="1"/>
  <c r="Q548" i="1"/>
  <c r="M548" i="1"/>
  <c r="I548" i="1"/>
  <c r="E548" i="1"/>
  <c r="AN548" i="1"/>
  <c r="AJ548" i="1"/>
  <c r="AD548" i="1"/>
  <c r="Y548" i="1"/>
  <c r="U548" i="1"/>
  <c r="P548" i="1"/>
  <c r="L548" i="1"/>
  <c r="H548" i="1"/>
  <c r="D548" i="1"/>
  <c r="AL548" i="1"/>
  <c r="AA548" i="1"/>
  <c r="R548" i="1"/>
  <c r="J548" i="1"/>
  <c r="B548" i="1"/>
  <c r="AQ548" i="1"/>
  <c r="AG548" i="1"/>
  <c r="X548" i="1"/>
  <c r="O548" i="1"/>
  <c r="G548" i="1"/>
  <c r="AP548" i="1"/>
  <c r="AF548" i="1"/>
  <c r="W548" i="1"/>
  <c r="N548" i="1"/>
  <c r="F548" i="1"/>
  <c r="S548" i="1"/>
  <c r="K548" i="1"/>
  <c r="AM548" i="1"/>
  <c r="C548" i="1"/>
  <c r="AC548" i="1"/>
  <c r="T548" i="1"/>
  <c r="AH548" i="1"/>
  <c r="AB548" i="1"/>
  <c r="AI548" i="1"/>
  <c r="AN564" i="1"/>
  <c r="AJ564" i="1"/>
  <c r="AD564" i="1"/>
  <c r="Y564" i="1"/>
  <c r="U564" i="1"/>
  <c r="P564" i="1"/>
  <c r="L564" i="1"/>
  <c r="H564" i="1"/>
  <c r="D564" i="1"/>
  <c r="AQ564" i="1"/>
  <c r="AM564" i="1"/>
  <c r="AG564" i="1"/>
  <c r="AC564" i="1"/>
  <c r="X564" i="1"/>
  <c r="S564" i="1"/>
  <c r="O564" i="1"/>
  <c r="K564" i="1"/>
  <c r="G564" i="1"/>
  <c r="C564" i="1"/>
  <c r="AO564" i="1"/>
  <c r="AE564" i="1"/>
  <c r="V564" i="1"/>
  <c r="M564" i="1"/>
  <c r="E564" i="1"/>
  <c r="AL564" i="1"/>
  <c r="AA564" i="1"/>
  <c r="R564" i="1"/>
  <c r="J564" i="1"/>
  <c r="B564" i="1"/>
  <c r="AK564" i="1"/>
  <c r="Z564" i="1"/>
  <c r="Q564" i="1"/>
  <c r="I564" i="1"/>
  <c r="AP564" i="1"/>
  <c r="F564" i="1"/>
  <c r="AF564" i="1"/>
  <c r="W564" i="1"/>
  <c r="N564" i="1"/>
  <c r="T564" i="1"/>
  <c r="AH564" i="1"/>
  <c r="AB564" i="1"/>
  <c r="AI564" i="1"/>
  <c r="AP580" i="1"/>
  <c r="AL580" i="1"/>
  <c r="AF580" i="1"/>
  <c r="AA580" i="1"/>
  <c r="W580" i="1"/>
  <c r="R580" i="1"/>
  <c r="N580" i="1"/>
  <c r="J580" i="1"/>
  <c r="F580" i="1"/>
  <c r="B580" i="1"/>
  <c r="AN580" i="1"/>
  <c r="AG580" i="1"/>
  <c r="Z580" i="1"/>
  <c r="U580" i="1"/>
  <c r="O580" i="1"/>
  <c r="I580" i="1"/>
  <c r="D580" i="1"/>
  <c r="AM580" i="1"/>
  <c r="AE580" i="1"/>
  <c r="Y580" i="1"/>
  <c r="S580" i="1"/>
  <c r="M580" i="1"/>
  <c r="H580" i="1"/>
  <c r="C580" i="1"/>
  <c r="AQ580" i="1"/>
  <c r="AK580" i="1"/>
  <c r="AD580" i="1"/>
  <c r="X580" i="1"/>
  <c r="Q580" i="1"/>
  <c r="L580" i="1"/>
  <c r="G580" i="1"/>
  <c r="AO580" i="1"/>
  <c r="P580" i="1"/>
  <c r="AJ580" i="1"/>
  <c r="K580" i="1"/>
  <c r="AC580" i="1"/>
  <c r="V580" i="1"/>
  <c r="E580" i="1"/>
  <c r="AI580" i="1"/>
  <c r="AH580" i="1"/>
  <c r="T580" i="1"/>
  <c r="AB580" i="1"/>
  <c r="AN596" i="1"/>
  <c r="AJ596" i="1"/>
  <c r="AD596" i="1"/>
  <c r="Y596" i="1"/>
  <c r="U596" i="1"/>
  <c r="P596" i="1"/>
  <c r="L596" i="1"/>
  <c r="H596" i="1"/>
  <c r="D596" i="1"/>
  <c r="AQ596" i="1"/>
  <c r="AM596" i="1"/>
  <c r="AG596" i="1"/>
  <c r="AC596" i="1"/>
  <c r="X596" i="1"/>
  <c r="S596" i="1"/>
  <c r="O596" i="1"/>
  <c r="K596" i="1"/>
  <c r="G596" i="1"/>
  <c r="C596" i="1"/>
  <c r="AP596" i="1"/>
  <c r="AL596" i="1"/>
  <c r="AF596" i="1"/>
  <c r="AA596" i="1"/>
  <c r="W596" i="1"/>
  <c r="R596" i="1"/>
  <c r="N596" i="1"/>
  <c r="J596" i="1"/>
  <c r="F596" i="1"/>
  <c r="B596" i="1"/>
  <c r="AE596" i="1"/>
  <c r="M596" i="1"/>
  <c r="Z596" i="1"/>
  <c r="I596" i="1"/>
  <c r="AK596" i="1"/>
  <c r="V596" i="1"/>
  <c r="Q596" i="1"/>
  <c r="E596" i="1"/>
  <c r="AO596" i="1"/>
  <c r="AH596" i="1"/>
  <c r="AB596" i="1"/>
  <c r="T596" i="1"/>
  <c r="AI596" i="1"/>
  <c r="AP21" i="1"/>
  <c r="AL21" i="1"/>
  <c r="AF21" i="1"/>
  <c r="Z21" i="1"/>
  <c r="V21" i="1"/>
  <c r="Q21" i="1"/>
  <c r="M21" i="1"/>
  <c r="C21" i="1"/>
  <c r="AO21" i="1"/>
  <c r="AK21" i="1"/>
  <c r="AE21" i="1"/>
  <c r="Y21" i="1"/>
  <c r="U21" i="1"/>
  <c r="P21" i="1"/>
  <c r="B21" i="1"/>
  <c r="AN21" i="1"/>
  <c r="AJ21" i="1"/>
  <c r="AD21" i="1"/>
  <c r="X21" i="1"/>
  <c r="S21" i="1"/>
  <c r="O21" i="1"/>
  <c r="AQ21" i="1"/>
  <c r="AM21" i="1"/>
  <c r="AG21" i="1"/>
  <c r="AC21" i="1"/>
  <c r="W21" i="1"/>
  <c r="R21" i="1"/>
  <c r="N21" i="1"/>
  <c r="T21" i="1"/>
  <c r="AA21" i="1"/>
  <c r="AB21" i="1"/>
  <c r="AH21" i="1"/>
  <c r="AI21" i="1"/>
  <c r="AP37" i="1"/>
  <c r="AL37" i="1"/>
  <c r="AF37" i="1"/>
  <c r="AA37" i="1"/>
  <c r="W37" i="1"/>
  <c r="R37" i="1"/>
  <c r="N37" i="1"/>
  <c r="J37" i="1"/>
  <c r="F37" i="1"/>
  <c r="B37" i="1"/>
  <c r="AO37" i="1"/>
  <c r="AK37" i="1"/>
  <c r="AE37" i="1"/>
  <c r="Z37" i="1"/>
  <c r="V37" i="1"/>
  <c r="Q37" i="1"/>
  <c r="M37" i="1"/>
  <c r="I37" i="1"/>
  <c r="E37" i="1"/>
  <c r="AN37" i="1"/>
  <c r="AJ37" i="1"/>
  <c r="AD37" i="1"/>
  <c r="Y37" i="1"/>
  <c r="U37" i="1"/>
  <c r="P37" i="1"/>
  <c r="L37" i="1"/>
  <c r="H37" i="1"/>
  <c r="D37" i="1"/>
  <c r="AQ37" i="1"/>
  <c r="AM37" i="1"/>
  <c r="AG37" i="1"/>
  <c r="AC37" i="1"/>
  <c r="X37" i="1"/>
  <c r="S37" i="1"/>
  <c r="O37" i="1"/>
  <c r="K37" i="1"/>
  <c r="G37" i="1"/>
  <c r="C37" i="1"/>
  <c r="AB37" i="1"/>
  <c r="AH37" i="1"/>
  <c r="T37" i="1"/>
  <c r="AI37" i="1"/>
  <c r="AN53" i="1"/>
  <c r="AJ53" i="1"/>
  <c r="AD53" i="1"/>
  <c r="X53" i="1"/>
  <c r="S53" i="1"/>
  <c r="O53" i="1"/>
  <c r="K53" i="1"/>
  <c r="G53" i="1"/>
  <c r="C53" i="1"/>
  <c r="AQ53" i="1"/>
  <c r="AM53" i="1"/>
  <c r="AG53" i="1"/>
  <c r="AC53" i="1"/>
  <c r="W53" i="1"/>
  <c r="R53" i="1"/>
  <c r="N53" i="1"/>
  <c r="J53" i="1"/>
  <c r="F53" i="1"/>
  <c r="B53" i="1"/>
  <c r="AP53" i="1"/>
  <c r="AL53" i="1"/>
  <c r="AF53" i="1"/>
  <c r="Z53" i="1"/>
  <c r="V53" i="1"/>
  <c r="Q53" i="1"/>
  <c r="M53" i="1"/>
  <c r="I53" i="1"/>
  <c r="E53" i="1"/>
  <c r="AO53" i="1"/>
  <c r="AK53" i="1"/>
  <c r="AE53" i="1"/>
  <c r="Y53" i="1"/>
  <c r="U53" i="1"/>
  <c r="P53" i="1"/>
  <c r="L53" i="1"/>
  <c r="H53" i="1"/>
  <c r="D53" i="1"/>
  <c r="AA53" i="1"/>
  <c r="T53" i="1"/>
  <c r="AB53" i="1"/>
  <c r="AI53" i="1"/>
  <c r="AH53" i="1"/>
  <c r="AN69" i="1"/>
  <c r="AJ69" i="1"/>
  <c r="AD69" i="1"/>
  <c r="X69" i="1"/>
  <c r="S69" i="1"/>
  <c r="O69" i="1"/>
  <c r="K69" i="1"/>
  <c r="G69" i="1"/>
  <c r="C69" i="1"/>
  <c r="AQ69" i="1"/>
  <c r="AM69" i="1"/>
  <c r="AG69" i="1"/>
  <c r="AC69" i="1"/>
  <c r="W69" i="1"/>
  <c r="R69" i="1"/>
  <c r="N69" i="1"/>
  <c r="J69" i="1"/>
  <c r="F69" i="1"/>
  <c r="B69" i="1"/>
  <c r="AP69" i="1"/>
  <c r="AL69" i="1"/>
  <c r="AF69" i="1"/>
  <c r="Z69" i="1"/>
  <c r="V69" i="1"/>
  <c r="Q69" i="1"/>
  <c r="M69" i="1"/>
  <c r="I69" i="1"/>
  <c r="E69" i="1"/>
  <c r="AO69" i="1"/>
  <c r="AK69" i="1"/>
  <c r="AE69" i="1"/>
  <c r="Y69" i="1"/>
  <c r="U69" i="1"/>
  <c r="P69" i="1"/>
  <c r="L69" i="1"/>
  <c r="H69" i="1"/>
  <c r="D69" i="1"/>
  <c r="AB69" i="1"/>
  <c r="AA69" i="1"/>
  <c r="AI69" i="1"/>
  <c r="AH69" i="1"/>
  <c r="T69" i="1"/>
  <c r="AQ85" i="1"/>
  <c r="AM85" i="1"/>
  <c r="AG85" i="1"/>
  <c r="AC85" i="1"/>
  <c r="W85" i="1"/>
  <c r="R85" i="1"/>
  <c r="N85" i="1"/>
  <c r="J85" i="1"/>
  <c r="F85" i="1"/>
  <c r="B85" i="1"/>
  <c r="AP85" i="1"/>
  <c r="AL85" i="1"/>
  <c r="AF85" i="1"/>
  <c r="Z85" i="1"/>
  <c r="V85" i="1"/>
  <c r="Q85" i="1"/>
  <c r="M85" i="1"/>
  <c r="I85" i="1"/>
  <c r="E85" i="1"/>
  <c r="AO85" i="1"/>
  <c r="AK85" i="1"/>
  <c r="AE85" i="1"/>
  <c r="Y85" i="1"/>
  <c r="U85" i="1"/>
  <c r="P85" i="1"/>
  <c r="L85" i="1"/>
  <c r="H85" i="1"/>
  <c r="D85" i="1"/>
  <c r="AN85" i="1"/>
  <c r="AJ85" i="1"/>
  <c r="AD85" i="1"/>
  <c r="X85" i="1"/>
  <c r="S85" i="1"/>
  <c r="O85" i="1"/>
  <c r="K85" i="1"/>
  <c r="G85" i="1"/>
  <c r="C85" i="1"/>
  <c r="AH85" i="1"/>
  <c r="T85" i="1"/>
  <c r="AA85" i="1"/>
  <c r="AB85" i="1"/>
  <c r="AI85" i="1"/>
  <c r="AP101" i="1"/>
  <c r="AL101" i="1"/>
  <c r="AF101" i="1"/>
  <c r="Z101" i="1"/>
  <c r="V101" i="1"/>
  <c r="Q101" i="1"/>
  <c r="M101" i="1"/>
  <c r="I101" i="1"/>
  <c r="E101" i="1"/>
  <c r="AO101" i="1"/>
  <c r="AK101" i="1"/>
  <c r="AE101" i="1"/>
  <c r="Y101" i="1"/>
  <c r="U101" i="1"/>
  <c r="P101" i="1"/>
  <c r="L101" i="1"/>
  <c r="H101" i="1"/>
  <c r="D101" i="1"/>
  <c r="AN101" i="1"/>
  <c r="AJ101" i="1"/>
  <c r="AD101" i="1"/>
  <c r="X101" i="1"/>
  <c r="S101" i="1"/>
  <c r="O101" i="1"/>
  <c r="K101" i="1"/>
  <c r="G101" i="1"/>
  <c r="C101" i="1"/>
  <c r="AQ101" i="1"/>
  <c r="AM101" i="1"/>
  <c r="AG101" i="1"/>
  <c r="AC101" i="1"/>
  <c r="W101" i="1"/>
  <c r="R101" i="1"/>
  <c r="N101" i="1"/>
  <c r="J101" i="1"/>
  <c r="F101" i="1"/>
  <c r="B101" i="1"/>
  <c r="AA101" i="1"/>
  <c r="T101" i="1"/>
  <c r="AH101" i="1"/>
  <c r="AB101" i="1"/>
  <c r="AI101" i="1"/>
  <c r="AP117" i="1"/>
  <c r="AL117" i="1"/>
  <c r="AF117" i="1"/>
  <c r="AA117" i="1"/>
  <c r="W117" i="1"/>
  <c r="R117" i="1"/>
  <c r="N117" i="1"/>
  <c r="J117" i="1"/>
  <c r="F117" i="1"/>
  <c r="B117" i="1"/>
  <c r="AO117" i="1"/>
  <c r="AK117" i="1"/>
  <c r="AE117" i="1"/>
  <c r="Z117" i="1"/>
  <c r="V117" i="1"/>
  <c r="Q117" i="1"/>
  <c r="M117" i="1"/>
  <c r="I117" i="1"/>
  <c r="E117" i="1"/>
  <c r="AN117" i="1"/>
  <c r="AJ117" i="1"/>
  <c r="AD117" i="1"/>
  <c r="Y117" i="1"/>
  <c r="U117" i="1"/>
  <c r="P117" i="1"/>
  <c r="L117" i="1"/>
  <c r="H117" i="1"/>
  <c r="D117" i="1"/>
  <c r="AQ117" i="1"/>
  <c r="AM117" i="1"/>
  <c r="AG117" i="1"/>
  <c r="AC117" i="1"/>
  <c r="X117" i="1"/>
  <c r="S117" i="1"/>
  <c r="O117" i="1"/>
  <c r="K117" i="1"/>
  <c r="G117" i="1"/>
  <c r="C117" i="1"/>
  <c r="T117" i="1"/>
  <c r="AH117" i="1"/>
  <c r="AI117" i="1"/>
  <c r="AB117" i="1"/>
  <c r="AP133" i="1"/>
  <c r="AL133" i="1"/>
  <c r="AF133" i="1"/>
  <c r="AA133" i="1"/>
  <c r="W133" i="1"/>
  <c r="R133" i="1"/>
  <c r="N133" i="1"/>
  <c r="J133" i="1"/>
  <c r="F133" i="1"/>
  <c r="B133" i="1"/>
  <c r="AO133" i="1"/>
  <c r="AK133" i="1"/>
  <c r="AE133" i="1"/>
  <c r="Z133" i="1"/>
  <c r="V133" i="1"/>
  <c r="Q133" i="1"/>
  <c r="M133" i="1"/>
  <c r="I133" i="1"/>
  <c r="E133" i="1"/>
  <c r="AN133" i="1"/>
  <c r="AJ133" i="1"/>
  <c r="AD133" i="1"/>
  <c r="Y133" i="1"/>
  <c r="U133" i="1"/>
  <c r="P133" i="1"/>
  <c r="L133" i="1"/>
  <c r="H133" i="1"/>
  <c r="D133" i="1"/>
  <c r="AQ133" i="1"/>
  <c r="AM133" i="1"/>
  <c r="AG133" i="1"/>
  <c r="AC133" i="1"/>
  <c r="X133" i="1"/>
  <c r="S133" i="1"/>
  <c r="O133" i="1"/>
  <c r="K133" i="1"/>
  <c r="G133" i="1"/>
  <c r="C133" i="1"/>
  <c r="T133" i="1"/>
  <c r="AI133" i="1"/>
  <c r="AH133" i="1"/>
  <c r="AB133" i="1"/>
  <c r="AP149" i="1"/>
  <c r="AL149" i="1"/>
  <c r="AF149" i="1"/>
  <c r="AA149" i="1"/>
  <c r="W149" i="1"/>
  <c r="R149" i="1"/>
  <c r="N149" i="1"/>
  <c r="J149" i="1"/>
  <c r="F149" i="1"/>
  <c r="B149" i="1"/>
  <c r="AO149" i="1"/>
  <c r="AK149" i="1"/>
  <c r="AE149" i="1"/>
  <c r="Z149" i="1"/>
  <c r="V149" i="1"/>
  <c r="Q149" i="1"/>
  <c r="M149" i="1"/>
  <c r="I149" i="1"/>
  <c r="E149" i="1"/>
  <c r="AN149" i="1"/>
  <c r="AJ149" i="1"/>
  <c r="AD149" i="1"/>
  <c r="Y149" i="1"/>
  <c r="U149" i="1"/>
  <c r="P149" i="1"/>
  <c r="L149" i="1"/>
  <c r="H149" i="1"/>
  <c r="D149" i="1"/>
  <c r="AQ149" i="1"/>
  <c r="AM149" i="1"/>
  <c r="AG149" i="1"/>
  <c r="AC149" i="1"/>
  <c r="X149" i="1"/>
  <c r="S149" i="1"/>
  <c r="O149" i="1"/>
  <c r="K149" i="1"/>
  <c r="G149" i="1"/>
  <c r="C149" i="1"/>
  <c r="AH149" i="1"/>
  <c r="T149" i="1"/>
  <c r="AI149" i="1"/>
  <c r="AB149" i="1"/>
  <c r="AP165" i="1"/>
  <c r="AL165" i="1"/>
  <c r="AF165" i="1"/>
  <c r="AA165" i="1"/>
  <c r="W165" i="1"/>
  <c r="R165" i="1"/>
  <c r="N165" i="1"/>
  <c r="J165" i="1"/>
  <c r="F165" i="1"/>
  <c r="B165" i="1"/>
  <c r="AO165" i="1"/>
  <c r="AK165" i="1"/>
  <c r="AE165" i="1"/>
  <c r="Z165" i="1"/>
  <c r="V165" i="1"/>
  <c r="Q165" i="1"/>
  <c r="M165" i="1"/>
  <c r="I165" i="1"/>
  <c r="E165" i="1"/>
  <c r="AN165" i="1"/>
  <c r="AJ165" i="1"/>
  <c r="AD165" i="1"/>
  <c r="Y165" i="1"/>
  <c r="U165" i="1"/>
  <c r="P165" i="1"/>
  <c r="L165" i="1"/>
  <c r="H165" i="1"/>
  <c r="D165" i="1"/>
  <c r="AQ165" i="1"/>
  <c r="AM165" i="1"/>
  <c r="AG165" i="1"/>
  <c r="AC165" i="1"/>
  <c r="X165" i="1"/>
  <c r="S165" i="1"/>
  <c r="O165" i="1"/>
  <c r="K165" i="1"/>
  <c r="G165" i="1"/>
  <c r="C165" i="1"/>
  <c r="T165" i="1"/>
  <c r="AI165" i="1"/>
  <c r="AH165" i="1"/>
  <c r="AB165" i="1"/>
  <c r="AN181" i="1"/>
  <c r="AJ181" i="1"/>
  <c r="AD181" i="1"/>
  <c r="Y181" i="1"/>
  <c r="U181" i="1"/>
  <c r="P181" i="1"/>
  <c r="L181" i="1"/>
  <c r="H181" i="1"/>
  <c r="D181" i="1"/>
  <c r="AQ181" i="1"/>
  <c r="AM181" i="1"/>
  <c r="AG181" i="1"/>
  <c r="AC181" i="1"/>
  <c r="X181" i="1"/>
  <c r="S181" i="1"/>
  <c r="O181" i="1"/>
  <c r="K181" i="1"/>
  <c r="G181" i="1"/>
  <c r="C181" i="1"/>
  <c r="AP181" i="1"/>
  <c r="AL181" i="1"/>
  <c r="AF181" i="1"/>
  <c r="AA181" i="1"/>
  <c r="W181" i="1"/>
  <c r="R181" i="1"/>
  <c r="N181" i="1"/>
  <c r="J181" i="1"/>
  <c r="F181" i="1"/>
  <c r="B181" i="1"/>
  <c r="AO181" i="1"/>
  <c r="AK181" i="1"/>
  <c r="AE181" i="1"/>
  <c r="Z181" i="1"/>
  <c r="V181" i="1"/>
  <c r="Q181" i="1"/>
  <c r="M181" i="1"/>
  <c r="I181" i="1"/>
  <c r="E181" i="1"/>
  <c r="T181" i="1"/>
  <c r="AH181" i="1"/>
  <c r="AI181" i="1"/>
  <c r="AB181" i="1"/>
  <c r="AN197" i="1"/>
  <c r="AJ197" i="1"/>
  <c r="AD197" i="1"/>
  <c r="Y197" i="1"/>
  <c r="U197" i="1"/>
  <c r="P197" i="1"/>
  <c r="L197" i="1"/>
  <c r="H197" i="1"/>
  <c r="D197" i="1"/>
  <c r="AQ197" i="1"/>
  <c r="AM197" i="1"/>
  <c r="AG197" i="1"/>
  <c r="AC197" i="1"/>
  <c r="X197" i="1"/>
  <c r="S197" i="1"/>
  <c r="O197" i="1"/>
  <c r="K197" i="1"/>
  <c r="G197" i="1"/>
  <c r="C197" i="1"/>
  <c r="AP197" i="1"/>
  <c r="AL197" i="1"/>
  <c r="AF197" i="1"/>
  <c r="AA197" i="1"/>
  <c r="W197" i="1"/>
  <c r="R197" i="1"/>
  <c r="N197" i="1"/>
  <c r="J197" i="1"/>
  <c r="F197" i="1"/>
  <c r="B197" i="1"/>
  <c r="AO197" i="1"/>
  <c r="AK197" i="1"/>
  <c r="AE197" i="1"/>
  <c r="Z197" i="1"/>
  <c r="V197" i="1"/>
  <c r="Q197" i="1"/>
  <c r="M197" i="1"/>
  <c r="I197" i="1"/>
  <c r="E197" i="1"/>
  <c r="T197" i="1"/>
  <c r="AH197" i="1"/>
  <c r="AI197" i="1"/>
  <c r="AB197" i="1"/>
  <c r="AN213" i="1"/>
  <c r="AJ213" i="1"/>
  <c r="AD213" i="1"/>
  <c r="Y213" i="1"/>
  <c r="U213" i="1"/>
  <c r="P213" i="1"/>
  <c r="L213" i="1"/>
  <c r="H213" i="1"/>
  <c r="D213" i="1"/>
  <c r="AQ213" i="1"/>
  <c r="AM213" i="1"/>
  <c r="AG213" i="1"/>
  <c r="AC213" i="1"/>
  <c r="X213" i="1"/>
  <c r="S213" i="1"/>
  <c r="O213" i="1"/>
  <c r="K213" i="1"/>
  <c r="G213" i="1"/>
  <c r="C213" i="1"/>
  <c r="AP213" i="1"/>
  <c r="AL213" i="1"/>
  <c r="AF213" i="1"/>
  <c r="AA213" i="1"/>
  <c r="W213" i="1"/>
  <c r="R213" i="1"/>
  <c r="N213" i="1"/>
  <c r="J213" i="1"/>
  <c r="F213" i="1"/>
  <c r="B213" i="1"/>
  <c r="AO213" i="1"/>
  <c r="AK213" i="1"/>
  <c r="AE213" i="1"/>
  <c r="Z213" i="1"/>
  <c r="V213" i="1"/>
  <c r="Q213" i="1"/>
  <c r="M213" i="1"/>
  <c r="I213" i="1"/>
  <c r="E213" i="1"/>
  <c r="AH213" i="1"/>
  <c r="T213" i="1"/>
  <c r="AB213" i="1"/>
  <c r="AI213" i="1"/>
  <c r="AN229" i="1"/>
  <c r="AJ229" i="1"/>
  <c r="AD229" i="1"/>
  <c r="Y229" i="1"/>
  <c r="U229" i="1"/>
  <c r="P229" i="1"/>
  <c r="L229" i="1"/>
  <c r="H229" i="1"/>
  <c r="D229" i="1"/>
  <c r="AQ229" i="1"/>
  <c r="AM229" i="1"/>
  <c r="AG229" i="1"/>
  <c r="AC229" i="1"/>
  <c r="X229" i="1"/>
  <c r="S229" i="1"/>
  <c r="O229" i="1"/>
  <c r="K229" i="1"/>
  <c r="G229" i="1"/>
  <c r="C229" i="1"/>
  <c r="AP229" i="1"/>
  <c r="AL229" i="1"/>
  <c r="AF229" i="1"/>
  <c r="AA229" i="1"/>
  <c r="W229" i="1"/>
  <c r="R229" i="1"/>
  <c r="N229" i="1"/>
  <c r="J229" i="1"/>
  <c r="F229" i="1"/>
  <c r="B229" i="1"/>
  <c r="AO229" i="1"/>
  <c r="AK229" i="1"/>
  <c r="AE229" i="1"/>
  <c r="Z229" i="1"/>
  <c r="V229" i="1"/>
  <c r="Q229" i="1"/>
  <c r="M229" i="1"/>
  <c r="I229" i="1"/>
  <c r="E229" i="1"/>
  <c r="AH229" i="1"/>
  <c r="AB229" i="1"/>
  <c r="T229" i="1"/>
  <c r="AI229" i="1"/>
  <c r="AQ245" i="1"/>
  <c r="AM245" i="1"/>
  <c r="AG245" i="1"/>
  <c r="AC245" i="1"/>
  <c r="X245" i="1"/>
  <c r="S245" i="1"/>
  <c r="O245" i="1"/>
  <c r="K245" i="1"/>
  <c r="G245" i="1"/>
  <c r="C245" i="1"/>
  <c r="AP245" i="1"/>
  <c r="AL245" i="1"/>
  <c r="AF245" i="1"/>
  <c r="AA245" i="1"/>
  <c r="W245" i="1"/>
  <c r="R245" i="1"/>
  <c r="N245" i="1"/>
  <c r="J245" i="1"/>
  <c r="F245" i="1"/>
  <c r="B245" i="1"/>
  <c r="AO245" i="1"/>
  <c r="AK245" i="1"/>
  <c r="AE245" i="1"/>
  <c r="Z245" i="1"/>
  <c r="V245" i="1"/>
  <c r="Q245" i="1"/>
  <c r="M245" i="1"/>
  <c r="I245" i="1"/>
  <c r="E245" i="1"/>
  <c r="AN245" i="1"/>
  <c r="AJ245" i="1"/>
  <c r="AD245" i="1"/>
  <c r="Y245" i="1"/>
  <c r="U245" i="1"/>
  <c r="P245" i="1"/>
  <c r="L245" i="1"/>
  <c r="H245" i="1"/>
  <c r="D245" i="1"/>
  <c r="AH245" i="1"/>
  <c r="AI245" i="1"/>
  <c r="AB245" i="1"/>
  <c r="T245" i="1"/>
  <c r="AQ261" i="1"/>
  <c r="AM261" i="1"/>
  <c r="AG261" i="1"/>
  <c r="AC261" i="1"/>
  <c r="X261" i="1"/>
  <c r="S261" i="1"/>
  <c r="O261" i="1"/>
  <c r="K261" i="1"/>
  <c r="G261" i="1"/>
  <c r="C261" i="1"/>
  <c r="AP261" i="1"/>
  <c r="AL261" i="1"/>
  <c r="AF261" i="1"/>
  <c r="AA261" i="1"/>
  <c r="W261" i="1"/>
  <c r="R261" i="1"/>
  <c r="N261" i="1"/>
  <c r="J261" i="1"/>
  <c r="F261" i="1"/>
  <c r="B261" i="1"/>
  <c r="AO261" i="1"/>
  <c r="AK261" i="1"/>
  <c r="AE261" i="1"/>
  <c r="Z261" i="1"/>
  <c r="V261" i="1"/>
  <c r="Q261" i="1"/>
  <c r="M261" i="1"/>
  <c r="I261" i="1"/>
  <c r="E261" i="1"/>
  <c r="AN261" i="1"/>
  <c r="AJ261" i="1"/>
  <c r="AD261" i="1"/>
  <c r="Y261" i="1"/>
  <c r="U261" i="1"/>
  <c r="P261" i="1"/>
  <c r="L261" i="1"/>
  <c r="H261" i="1"/>
  <c r="D261" i="1"/>
  <c r="AH261" i="1"/>
  <c r="AI261" i="1"/>
  <c r="T261" i="1"/>
  <c r="AB261" i="1"/>
  <c r="AQ277" i="1"/>
  <c r="AM277" i="1"/>
  <c r="AG277" i="1"/>
  <c r="AC277" i="1"/>
  <c r="X277" i="1"/>
  <c r="S277" i="1"/>
  <c r="O277" i="1"/>
  <c r="K277" i="1"/>
  <c r="G277" i="1"/>
  <c r="C277" i="1"/>
  <c r="AP277" i="1"/>
  <c r="AL277" i="1"/>
  <c r="AF277" i="1"/>
  <c r="AA277" i="1"/>
  <c r="W277" i="1"/>
  <c r="R277" i="1"/>
  <c r="N277" i="1"/>
  <c r="J277" i="1"/>
  <c r="F277" i="1"/>
  <c r="B277" i="1"/>
  <c r="AO277" i="1"/>
  <c r="AK277" i="1"/>
  <c r="AE277" i="1"/>
  <c r="Z277" i="1"/>
  <c r="V277" i="1"/>
  <c r="Q277" i="1"/>
  <c r="M277" i="1"/>
  <c r="I277" i="1"/>
  <c r="E277" i="1"/>
  <c r="AN277" i="1"/>
  <c r="AJ277" i="1"/>
  <c r="AD277" i="1"/>
  <c r="Y277" i="1"/>
  <c r="U277" i="1"/>
  <c r="P277" i="1"/>
  <c r="L277" i="1"/>
  <c r="H277" i="1"/>
  <c r="D277" i="1"/>
  <c r="AH277" i="1"/>
  <c r="T277" i="1"/>
  <c r="AB277" i="1"/>
  <c r="AI277" i="1"/>
  <c r="AQ293" i="1"/>
  <c r="AM293" i="1"/>
  <c r="AG293" i="1"/>
  <c r="AC293" i="1"/>
  <c r="X293" i="1"/>
  <c r="S293" i="1"/>
  <c r="O293" i="1"/>
  <c r="K293" i="1"/>
  <c r="G293" i="1"/>
  <c r="C293" i="1"/>
  <c r="AP293" i="1"/>
  <c r="AL293" i="1"/>
  <c r="AF293" i="1"/>
  <c r="AA293" i="1"/>
  <c r="W293" i="1"/>
  <c r="R293" i="1"/>
  <c r="N293" i="1"/>
  <c r="J293" i="1"/>
  <c r="F293" i="1"/>
  <c r="B293" i="1"/>
  <c r="AO293" i="1"/>
  <c r="AK293" i="1"/>
  <c r="AE293" i="1"/>
  <c r="Z293" i="1"/>
  <c r="V293" i="1"/>
  <c r="Q293" i="1"/>
  <c r="M293" i="1"/>
  <c r="I293" i="1"/>
  <c r="E293" i="1"/>
  <c r="AN293" i="1"/>
  <c r="AJ293" i="1"/>
  <c r="AD293" i="1"/>
  <c r="Y293" i="1"/>
  <c r="U293" i="1"/>
  <c r="P293" i="1"/>
  <c r="L293" i="1"/>
  <c r="H293" i="1"/>
  <c r="D293" i="1"/>
  <c r="AH293" i="1"/>
  <c r="T293" i="1"/>
  <c r="AI293" i="1"/>
  <c r="AB293" i="1"/>
  <c r="AQ309" i="1"/>
  <c r="AM309" i="1"/>
  <c r="AG309" i="1"/>
  <c r="AC309" i="1"/>
  <c r="X309" i="1"/>
  <c r="S309" i="1"/>
  <c r="O309" i="1"/>
  <c r="K309" i="1"/>
  <c r="G309" i="1"/>
  <c r="C309" i="1"/>
  <c r="AP309" i="1"/>
  <c r="AL309" i="1"/>
  <c r="AF309" i="1"/>
  <c r="AA309" i="1"/>
  <c r="W309" i="1"/>
  <c r="R309" i="1"/>
  <c r="N309" i="1"/>
  <c r="J309" i="1"/>
  <c r="F309" i="1"/>
  <c r="B309" i="1"/>
  <c r="AO309" i="1"/>
  <c r="AK309" i="1"/>
  <c r="AE309" i="1"/>
  <c r="Z309" i="1"/>
  <c r="V309" i="1"/>
  <c r="Q309" i="1"/>
  <c r="M309" i="1"/>
  <c r="I309" i="1"/>
  <c r="E309" i="1"/>
  <c r="AN309" i="1"/>
  <c r="AJ309" i="1"/>
  <c r="AD309" i="1"/>
  <c r="Y309" i="1"/>
  <c r="U309" i="1"/>
  <c r="P309" i="1"/>
  <c r="L309" i="1"/>
  <c r="H309" i="1"/>
  <c r="D309" i="1"/>
  <c r="AH309" i="1"/>
  <c r="AB309" i="1"/>
  <c r="T309" i="1"/>
  <c r="AI309" i="1"/>
  <c r="AN325" i="1"/>
  <c r="AJ325" i="1"/>
  <c r="AD325" i="1"/>
  <c r="Y325" i="1"/>
  <c r="U325" i="1"/>
  <c r="P325" i="1"/>
  <c r="L325" i="1"/>
  <c r="H325" i="1"/>
  <c r="D325" i="1"/>
  <c r="AQ325" i="1"/>
  <c r="AM325" i="1"/>
  <c r="AG325" i="1"/>
  <c r="AC325" i="1"/>
  <c r="X325" i="1"/>
  <c r="S325" i="1"/>
  <c r="O325" i="1"/>
  <c r="K325" i="1"/>
  <c r="G325" i="1"/>
  <c r="C325" i="1"/>
  <c r="AP325" i="1"/>
  <c r="AL325" i="1"/>
  <c r="AF325" i="1"/>
  <c r="AA325" i="1"/>
  <c r="W325" i="1"/>
  <c r="R325" i="1"/>
  <c r="N325" i="1"/>
  <c r="J325" i="1"/>
  <c r="F325" i="1"/>
  <c r="B325" i="1"/>
  <c r="AO325" i="1"/>
  <c r="AK325" i="1"/>
  <c r="AE325" i="1"/>
  <c r="Z325" i="1"/>
  <c r="V325" i="1"/>
  <c r="Q325" i="1"/>
  <c r="M325" i="1"/>
  <c r="I325" i="1"/>
  <c r="E325" i="1"/>
  <c r="AB325" i="1"/>
  <c r="AH325" i="1"/>
  <c r="AI325" i="1"/>
  <c r="T325" i="1"/>
  <c r="AN341" i="1"/>
  <c r="AJ341" i="1"/>
  <c r="AD341" i="1"/>
  <c r="Y341" i="1"/>
  <c r="U341" i="1"/>
  <c r="P341" i="1"/>
  <c r="L341" i="1"/>
  <c r="H341" i="1"/>
  <c r="D341" i="1"/>
  <c r="AQ341" i="1"/>
  <c r="AM341" i="1"/>
  <c r="AG341" i="1"/>
  <c r="AC341" i="1"/>
  <c r="X341" i="1"/>
  <c r="S341" i="1"/>
  <c r="O341" i="1"/>
  <c r="K341" i="1"/>
  <c r="G341" i="1"/>
  <c r="C341" i="1"/>
  <c r="AP341" i="1"/>
  <c r="AL341" i="1"/>
  <c r="AF341" i="1"/>
  <c r="AA341" i="1"/>
  <c r="W341" i="1"/>
  <c r="R341" i="1"/>
  <c r="N341" i="1"/>
  <c r="J341" i="1"/>
  <c r="F341" i="1"/>
  <c r="B341" i="1"/>
  <c r="AO341" i="1"/>
  <c r="AK341" i="1"/>
  <c r="AE341" i="1"/>
  <c r="Z341" i="1"/>
  <c r="V341" i="1"/>
  <c r="Q341" i="1"/>
  <c r="M341" i="1"/>
  <c r="I341" i="1"/>
  <c r="E341" i="1"/>
  <c r="AH341" i="1"/>
  <c r="AB341" i="1"/>
  <c r="T341" i="1"/>
  <c r="AI341" i="1"/>
  <c r="AN357" i="1"/>
  <c r="AJ357" i="1"/>
  <c r="AD357" i="1"/>
  <c r="Y357" i="1"/>
  <c r="U357" i="1"/>
  <c r="P357" i="1"/>
  <c r="L357" i="1"/>
  <c r="H357" i="1"/>
  <c r="D357" i="1"/>
  <c r="AQ357" i="1"/>
  <c r="AM357" i="1"/>
  <c r="AG357" i="1"/>
  <c r="AC357" i="1"/>
  <c r="X357" i="1"/>
  <c r="S357" i="1"/>
  <c r="O357" i="1"/>
  <c r="K357" i="1"/>
  <c r="G357" i="1"/>
  <c r="C357" i="1"/>
  <c r="AP357" i="1"/>
  <c r="AL357" i="1"/>
  <c r="AF357" i="1"/>
  <c r="AA357" i="1"/>
  <c r="W357" i="1"/>
  <c r="R357" i="1"/>
  <c r="N357" i="1"/>
  <c r="J357" i="1"/>
  <c r="F357" i="1"/>
  <c r="B357" i="1"/>
  <c r="AO357" i="1"/>
  <c r="AK357" i="1"/>
  <c r="AE357" i="1"/>
  <c r="Z357" i="1"/>
  <c r="V357" i="1"/>
  <c r="Q357" i="1"/>
  <c r="M357" i="1"/>
  <c r="I357" i="1"/>
  <c r="E357" i="1"/>
  <c r="AH357" i="1"/>
  <c r="T357" i="1"/>
  <c r="AB357" i="1"/>
  <c r="AI357" i="1"/>
  <c r="AN373" i="1"/>
  <c r="AJ373" i="1"/>
  <c r="AD373" i="1"/>
  <c r="Y373" i="1"/>
  <c r="U373" i="1"/>
  <c r="P373" i="1"/>
  <c r="L373" i="1"/>
  <c r="H373" i="1"/>
  <c r="D373" i="1"/>
  <c r="AQ373" i="1"/>
  <c r="AM373" i="1"/>
  <c r="AG373" i="1"/>
  <c r="AC373" i="1"/>
  <c r="X373" i="1"/>
  <c r="S373" i="1"/>
  <c r="O373" i="1"/>
  <c r="K373" i="1"/>
  <c r="G373" i="1"/>
  <c r="C373" i="1"/>
  <c r="AP373" i="1"/>
  <c r="AL373" i="1"/>
  <c r="AF373" i="1"/>
  <c r="AA373" i="1"/>
  <c r="W373" i="1"/>
  <c r="R373" i="1"/>
  <c r="N373" i="1"/>
  <c r="J373" i="1"/>
  <c r="F373" i="1"/>
  <c r="B373" i="1"/>
  <c r="AO373" i="1"/>
  <c r="AK373" i="1"/>
  <c r="AE373" i="1"/>
  <c r="Z373" i="1"/>
  <c r="V373" i="1"/>
  <c r="Q373" i="1"/>
  <c r="M373" i="1"/>
  <c r="I373" i="1"/>
  <c r="E373" i="1"/>
  <c r="AH373" i="1"/>
  <c r="AB373" i="1"/>
  <c r="T373" i="1"/>
  <c r="AI373" i="1"/>
  <c r="AP389" i="1"/>
  <c r="AL389" i="1"/>
  <c r="AF389" i="1"/>
  <c r="AA389" i="1"/>
  <c r="W389" i="1"/>
  <c r="R389" i="1"/>
  <c r="N389" i="1"/>
  <c r="J389" i="1"/>
  <c r="F389" i="1"/>
  <c r="B389" i="1"/>
  <c r="AO389" i="1"/>
  <c r="AK389" i="1"/>
  <c r="AE389" i="1"/>
  <c r="Z389" i="1"/>
  <c r="V389" i="1"/>
  <c r="Q389" i="1"/>
  <c r="M389" i="1"/>
  <c r="I389" i="1"/>
  <c r="E389" i="1"/>
  <c r="AN389" i="1"/>
  <c r="AJ389" i="1"/>
  <c r="AD389" i="1"/>
  <c r="Y389" i="1"/>
  <c r="U389" i="1"/>
  <c r="P389" i="1"/>
  <c r="L389" i="1"/>
  <c r="H389" i="1"/>
  <c r="D389" i="1"/>
  <c r="AQ389" i="1"/>
  <c r="AM389" i="1"/>
  <c r="AG389" i="1"/>
  <c r="AC389" i="1"/>
  <c r="X389" i="1"/>
  <c r="G389" i="1"/>
  <c r="S389" i="1"/>
  <c r="C389" i="1"/>
  <c r="O389" i="1"/>
  <c r="K389" i="1"/>
  <c r="AB389" i="1"/>
  <c r="AH389" i="1"/>
  <c r="AI389" i="1"/>
  <c r="T389" i="1"/>
  <c r="AP405" i="1"/>
  <c r="AL405" i="1"/>
  <c r="AF405" i="1"/>
  <c r="AA405" i="1"/>
  <c r="W405" i="1"/>
  <c r="R405" i="1"/>
  <c r="N405" i="1"/>
  <c r="J405" i="1"/>
  <c r="F405" i="1"/>
  <c r="B405" i="1"/>
  <c r="AO405" i="1"/>
  <c r="AK405" i="1"/>
  <c r="AE405" i="1"/>
  <c r="Z405" i="1"/>
  <c r="V405" i="1"/>
  <c r="Q405" i="1"/>
  <c r="M405" i="1"/>
  <c r="I405" i="1"/>
  <c r="E405" i="1"/>
  <c r="AN405" i="1"/>
  <c r="AJ405" i="1"/>
  <c r="AD405" i="1"/>
  <c r="Y405" i="1"/>
  <c r="U405" i="1"/>
  <c r="P405" i="1"/>
  <c r="L405" i="1"/>
  <c r="H405" i="1"/>
  <c r="D405" i="1"/>
  <c r="AQ405" i="1"/>
  <c r="AM405" i="1"/>
  <c r="AG405" i="1"/>
  <c r="AC405" i="1"/>
  <c r="X405" i="1"/>
  <c r="S405" i="1"/>
  <c r="O405" i="1"/>
  <c r="K405" i="1"/>
  <c r="G405" i="1"/>
  <c r="C405" i="1"/>
  <c r="AB405" i="1"/>
  <c r="AH405" i="1"/>
  <c r="AI405" i="1"/>
  <c r="T405" i="1"/>
  <c r="AP421" i="1"/>
  <c r="AL421" i="1"/>
  <c r="AF421" i="1"/>
  <c r="AA421" i="1"/>
  <c r="W421" i="1"/>
  <c r="R421" i="1"/>
  <c r="N421" i="1"/>
  <c r="J421" i="1"/>
  <c r="F421" i="1"/>
  <c r="B421" i="1"/>
  <c r="AO421" i="1"/>
  <c r="AK421" i="1"/>
  <c r="AE421" i="1"/>
  <c r="Z421" i="1"/>
  <c r="V421" i="1"/>
  <c r="Q421" i="1"/>
  <c r="M421" i="1"/>
  <c r="I421" i="1"/>
  <c r="E421" i="1"/>
  <c r="AN421" i="1"/>
  <c r="AJ421" i="1"/>
  <c r="AD421" i="1"/>
  <c r="Y421" i="1"/>
  <c r="U421" i="1"/>
  <c r="P421" i="1"/>
  <c r="L421" i="1"/>
  <c r="H421" i="1"/>
  <c r="D421" i="1"/>
  <c r="AQ421" i="1"/>
  <c r="AM421" i="1"/>
  <c r="AG421" i="1"/>
  <c r="AC421" i="1"/>
  <c r="X421" i="1"/>
  <c r="S421" i="1"/>
  <c r="O421" i="1"/>
  <c r="K421" i="1"/>
  <c r="G421" i="1"/>
  <c r="C421" i="1"/>
  <c r="AH421" i="1"/>
  <c r="AI421" i="1"/>
  <c r="T421" i="1"/>
  <c r="AB421" i="1"/>
  <c r="AQ437" i="1"/>
  <c r="AM437" i="1"/>
  <c r="AG437" i="1"/>
  <c r="AC437" i="1"/>
  <c r="X437" i="1"/>
  <c r="S437" i="1"/>
  <c r="O437" i="1"/>
  <c r="K437" i="1"/>
  <c r="G437" i="1"/>
  <c r="C437" i="1"/>
  <c r="AP437" i="1"/>
  <c r="AL437" i="1"/>
  <c r="AF437" i="1"/>
  <c r="AA437" i="1"/>
  <c r="W437" i="1"/>
  <c r="R437" i="1"/>
  <c r="N437" i="1"/>
  <c r="J437" i="1"/>
  <c r="F437" i="1"/>
  <c r="B437" i="1"/>
  <c r="AO437" i="1"/>
  <c r="AK437" i="1"/>
  <c r="AE437" i="1"/>
  <c r="Z437" i="1"/>
  <c r="V437" i="1"/>
  <c r="Q437" i="1"/>
  <c r="M437" i="1"/>
  <c r="I437" i="1"/>
  <c r="E437" i="1"/>
  <c r="AN437" i="1"/>
  <c r="AJ437" i="1"/>
  <c r="AD437" i="1"/>
  <c r="Y437" i="1"/>
  <c r="U437" i="1"/>
  <c r="P437" i="1"/>
  <c r="L437" i="1"/>
  <c r="H437" i="1"/>
  <c r="D437" i="1"/>
  <c r="T437" i="1"/>
  <c r="AH437" i="1"/>
  <c r="AB437" i="1"/>
  <c r="AI437" i="1"/>
  <c r="AQ453" i="1"/>
  <c r="AM453" i="1"/>
  <c r="AG453" i="1"/>
  <c r="AC453" i="1"/>
  <c r="X453" i="1"/>
  <c r="S453" i="1"/>
  <c r="O453" i="1"/>
  <c r="K453" i="1"/>
  <c r="G453" i="1"/>
  <c r="C453" i="1"/>
  <c r="AP453" i="1"/>
  <c r="AL453" i="1"/>
  <c r="AF453" i="1"/>
  <c r="AA453" i="1"/>
  <c r="W453" i="1"/>
  <c r="R453" i="1"/>
  <c r="N453" i="1"/>
  <c r="J453" i="1"/>
  <c r="F453" i="1"/>
  <c r="B453" i="1"/>
  <c r="AO453" i="1"/>
  <c r="AK453" i="1"/>
  <c r="AE453" i="1"/>
  <c r="Z453" i="1"/>
  <c r="V453" i="1"/>
  <c r="Q453" i="1"/>
  <c r="M453" i="1"/>
  <c r="I453" i="1"/>
  <c r="E453" i="1"/>
  <c r="AN453" i="1"/>
  <c r="AJ453" i="1"/>
  <c r="AD453" i="1"/>
  <c r="Y453" i="1"/>
  <c r="U453" i="1"/>
  <c r="P453" i="1"/>
  <c r="L453" i="1"/>
  <c r="H453" i="1"/>
  <c r="D453" i="1"/>
  <c r="AH453" i="1"/>
  <c r="AB453" i="1"/>
  <c r="AI453" i="1"/>
  <c r="T453" i="1"/>
  <c r="AO469" i="1"/>
  <c r="AK469" i="1"/>
  <c r="AE469" i="1"/>
  <c r="Z469" i="1"/>
  <c r="V469" i="1"/>
  <c r="Q469" i="1"/>
  <c r="M469" i="1"/>
  <c r="I469" i="1"/>
  <c r="E469" i="1"/>
  <c r="AN469" i="1"/>
  <c r="AJ469" i="1"/>
  <c r="AD469" i="1"/>
  <c r="Y469" i="1"/>
  <c r="U469" i="1"/>
  <c r="P469" i="1"/>
  <c r="L469" i="1"/>
  <c r="H469" i="1"/>
  <c r="D469" i="1"/>
  <c r="AQ469" i="1"/>
  <c r="AM469" i="1"/>
  <c r="AG469" i="1"/>
  <c r="AC469" i="1"/>
  <c r="X469" i="1"/>
  <c r="S469" i="1"/>
  <c r="O469" i="1"/>
  <c r="K469" i="1"/>
  <c r="G469" i="1"/>
  <c r="C469" i="1"/>
  <c r="AP469" i="1"/>
  <c r="AL469" i="1"/>
  <c r="AF469" i="1"/>
  <c r="AA469" i="1"/>
  <c r="W469" i="1"/>
  <c r="R469" i="1"/>
  <c r="N469" i="1"/>
  <c r="J469" i="1"/>
  <c r="F469" i="1"/>
  <c r="B469" i="1"/>
  <c r="AH469" i="1"/>
  <c r="AI469" i="1"/>
  <c r="AB469" i="1"/>
  <c r="T469" i="1"/>
  <c r="AP485" i="1"/>
  <c r="AL485" i="1"/>
  <c r="AF485" i="1"/>
  <c r="AA485" i="1"/>
  <c r="W485" i="1"/>
  <c r="R485" i="1"/>
  <c r="N485" i="1"/>
  <c r="J485" i="1"/>
  <c r="F485" i="1"/>
  <c r="B485" i="1"/>
  <c r="AO485" i="1"/>
  <c r="AK485" i="1"/>
  <c r="AE485" i="1"/>
  <c r="Z485" i="1"/>
  <c r="V485" i="1"/>
  <c r="Q485" i="1"/>
  <c r="M485" i="1"/>
  <c r="I485" i="1"/>
  <c r="E485" i="1"/>
  <c r="AN485" i="1"/>
  <c r="AJ485" i="1"/>
  <c r="AD485" i="1"/>
  <c r="Y485" i="1"/>
  <c r="U485" i="1"/>
  <c r="P485" i="1"/>
  <c r="L485" i="1"/>
  <c r="H485" i="1"/>
  <c r="D485" i="1"/>
  <c r="AG485" i="1"/>
  <c r="O485" i="1"/>
  <c r="AC485" i="1"/>
  <c r="K485" i="1"/>
  <c r="AQ485" i="1"/>
  <c r="X485" i="1"/>
  <c r="G485" i="1"/>
  <c r="AM485" i="1"/>
  <c r="S485" i="1"/>
  <c r="C485" i="1"/>
  <c r="T485" i="1"/>
  <c r="AB485" i="1"/>
  <c r="AH485" i="1"/>
  <c r="AI485" i="1"/>
  <c r="AP501" i="1"/>
  <c r="AL501" i="1"/>
  <c r="AF501" i="1"/>
  <c r="AA501" i="1"/>
  <c r="W501" i="1"/>
  <c r="R501" i="1"/>
  <c r="N501" i="1"/>
  <c r="J501" i="1"/>
  <c r="F501" i="1"/>
  <c r="B501" i="1"/>
  <c r="AO501" i="1"/>
  <c r="AK501" i="1"/>
  <c r="AE501" i="1"/>
  <c r="Z501" i="1"/>
  <c r="V501" i="1"/>
  <c r="Q501" i="1"/>
  <c r="M501" i="1"/>
  <c r="I501" i="1"/>
  <c r="E501" i="1"/>
  <c r="AN501" i="1"/>
  <c r="AJ501" i="1"/>
  <c r="AD501" i="1"/>
  <c r="Y501" i="1"/>
  <c r="U501" i="1"/>
  <c r="P501" i="1"/>
  <c r="L501" i="1"/>
  <c r="H501" i="1"/>
  <c r="D501" i="1"/>
  <c r="AC501" i="1"/>
  <c r="K501" i="1"/>
  <c r="AQ501" i="1"/>
  <c r="X501" i="1"/>
  <c r="G501" i="1"/>
  <c r="AM501" i="1"/>
  <c r="S501" i="1"/>
  <c r="C501" i="1"/>
  <c r="AG501" i="1"/>
  <c r="O501" i="1"/>
  <c r="AB501" i="1"/>
  <c r="T501" i="1"/>
  <c r="AH501" i="1"/>
  <c r="AI501" i="1"/>
  <c r="AP517" i="1"/>
  <c r="AL517" i="1"/>
  <c r="AF517" i="1"/>
  <c r="AA517" i="1"/>
  <c r="W517" i="1"/>
  <c r="R517" i="1"/>
  <c r="N517" i="1"/>
  <c r="J517" i="1"/>
  <c r="F517" i="1"/>
  <c r="B517" i="1"/>
  <c r="AO517" i="1"/>
  <c r="AK517" i="1"/>
  <c r="AE517" i="1"/>
  <c r="Z517" i="1"/>
  <c r="V517" i="1"/>
  <c r="Q517" i="1"/>
  <c r="M517" i="1"/>
  <c r="I517" i="1"/>
  <c r="E517" i="1"/>
  <c r="AN517" i="1"/>
  <c r="AJ517" i="1"/>
  <c r="AD517" i="1"/>
  <c r="Y517" i="1"/>
  <c r="U517" i="1"/>
  <c r="P517" i="1"/>
  <c r="L517" i="1"/>
  <c r="H517" i="1"/>
  <c r="D517" i="1"/>
  <c r="AG517" i="1"/>
  <c r="O517" i="1"/>
  <c r="AC517" i="1"/>
  <c r="K517" i="1"/>
  <c r="AQ517" i="1"/>
  <c r="X517" i="1"/>
  <c r="G517" i="1"/>
  <c r="AM517" i="1"/>
  <c r="S517" i="1"/>
  <c r="C517" i="1"/>
  <c r="AH517" i="1"/>
  <c r="T517" i="1"/>
  <c r="AB517" i="1"/>
  <c r="AI517" i="1"/>
  <c r="AQ533" i="1"/>
  <c r="AM533" i="1"/>
  <c r="AG533" i="1"/>
  <c r="AC533" i="1"/>
  <c r="X533" i="1"/>
  <c r="S533" i="1"/>
  <c r="O533" i="1"/>
  <c r="K533" i="1"/>
  <c r="G533" i="1"/>
  <c r="C533" i="1"/>
  <c r="AP533" i="1"/>
  <c r="AL533" i="1"/>
  <c r="AF533" i="1"/>
  <c r="AA533" i="1"/>
  <c r="W533" i="1"/>
  <c r="R533" i="1"/>
  <c r="N533" i="1"/>
  <c r="J533" i="1"/>
  <c r="F533" i="1"/>
  <c r="B533" i="1"/>
  <c r="AO533" i="1"/>
  <c r="AK533" i="1"/>
  <c r="AE533" i="1"/>
  <c r="Z533" i="1"/>
  <c r="V533" i="1"/>
  <c r="Q533" i="1"/>
  <c r="M533" i="1"/>
  <c r="I533" i="1"/>
  <c r="E533" i="1"/>
  <c r="AJ533" i="1"/>
  <c r="P533" i="1"/>
  <c r="AD533" i="1"/>
  <c r="L533" i="1"/>
  <c r="Y533" i="1"/>
  <c r="H533" i="1"/>
  <c r="U533" i="1"/>
  <c r="D533" i="1"/>
  <c r="AN533" i="1"/>
  <c r="T533" i="1"/>
  <c r="AB533" i="1"/>
  <c r="AH533" i="1"/>
  <c r="AI533" i="1"/>
  <c r="AQ549" i="1"/>
  <c r="AM549" i="1"/>
  <c r="AG549" i="1"/>
  <c r="AC549" i="1"/>
  <c r="X549" i="1"/>
  <c r="S549" i="1"/>
  <c r="O549" i="1"/>
  <c r="K549" i="1"/>
  <c r="G549" i="1"/>
  <c r="C549" i="1"/>
  <c r="AP549" i="1"/>
  <c r="AL549" i="1"/>
  <c r="AF549" i="1"/>
  <c r="AA549" i="1"/>
  <c r="W549" i="1"/>
  <c r="R549" i="1"/>
  <c r="N549" i="1"/>
  <c r="J549" i="1"/>
  <c r="F549" i="1"/>
  <c r="B549" i="1"/>
  <c r="AN549" i="1"/>
  <c r="AD549" i="1"/>
  <c r="U549" i="1"/>
  <c r="L549" i="1"/>
  <c r="D549" i="1"/>
  <c r="AK549" i="1"/>
  <c r="Z549" i="1"/>
  <c r="Q549" i="1"/>
  <c r="I549" i="1"/>
  <c r="AJ549" i="1"/>
  <c r="Y549" i="1"/>
  <c r="P549" i="1"/>
  <c r="H549" i="1"/>
  <c r="M549" i="1"/>
  <c r="AO549" i="1"/>
  <c r="E549" i="1"/>
  <c r="AE549" i="1"/>
  <c r="V549" i="1"/>
  <c r="T549" i="1"/>
  <c r="AH549" i="1"/>
  <c r="AI549" i="1"/>
  <c r="AB549" i="1"/>
  <c r="AP565" i="1"/>
  <c r="AL565" i="1"/>
  <c r="AF565" i="1"/>
  <c r="AA565" i="1"/>
  <c r="W565" i="1"/>
  <c r="R565" i="1"/>
  <c r="N565" i="1"/>
  <c r="J565" i="1"/>
  <c r="F565" i="1"/>
  <c r="B565" i="1"/>
  <c r="AO565" i="1"/>
  <c r="AK565" i="1"/>
  <c r="AE565" i="1"/>
  <c r="Z565" i="1"/>
  <c r="V565" i="1"/>
  <c r="Q565" i="1"/>
  <c r="M565" i="1"/>
  <c r="I565" i="1"/>
  <c r="E565" i="1"/>
  <c r="AQ565" i="1"/>
  <c r="AG565" i="1"/>
  <c r="X565" i="1"/>
  <c r="O565" i="1"/>
  <c r="G565" i="1"/>
  <c r="AN565" i="1"/>
  <c r="AD565" i="1"/>
  <c r="U565" i="1"/>
  <c r="L565" i="1"/>
  <c r="D565" i="1"/>
  <c r="AM565" i="1"/>
  <c r="AC565" i="1"/>
  <c r="S565" i="1"/>
  <c r="K565" i="1"/>
  <c r="C565" i="1"/>
  <c r="AJ565" i="1"/>
  <c r="Y565" i="1"/>
  <c r="P565" i="1"/>
  <c r="H565" i="1"/>
  <c r="AH565" i="1"/>
  <c r="T565" i="1"/>
  <c r="AB565" i="1"/>
  <c r="AI565" i="1"/>
  <c r="AN581" i="1"/>
  <c r="AJ581" i="1"/>
  <c r="AD581" i="1"/>
  <c r="Y581" i="1"/>
  <c r="U581" i="1"/>
  <c r="P581" i="1"/>
  <c r="L581" i="1"/>
  <c r="H581" i="1"/>
  <c r="D581" i="1"/>
  <c r="AM581" i="1"/>
  <c r="AF581" i="1"/>
  <c r="Z581" i="1"/>
  <c r="S581" i="1"/>
  <c r="N581" i="1"/>
  <c r="I581" i="1"/>
  <c r="C581" i="1"/>
  <c r="AQ581" i="1"/>
  <c r="AL581" i="1"/>
  <c r="AE581" i="1"/>
  <c r="X581" i="1"/>
  <c r="R581" i="1"/>
  <c r="M581" i="1"/>
  <c r="G581" i="1"/>
  <c r="B581" i="1"/>
  <c r="AP581" i="1"/>
  <c r="AK581" i="1"/>
  <c r="AC581" i="1"/>
  <c r="W581" i="1"/>
  <c r="Q581" i="1"/>
  <c r="K581" i="1"/>
  <c r="F581" i="1"/>
  <c r="V581" i="1"/>
  <c r="AO581" i="1"/>
  <c r="O581" i="1"/>
  <c r="E581" i="1"/>
  <c r="AG581" i="1"/>
  <c r="AA581" i="1"/>
  <c r="J581" i="1"/>
  <c r="T581" i="1"/>
  <c r="AI581" i="1"/>
  <c r="AH581" i="1"/>
  <c r="AB581" i="1"/>
  <c r="AP597" i="1"/>
  <c r="AL597" i="1"/>
  <c r="AF597" i="1"/>
  <c r="AA597" i="1"/>
  <c r="W597" i="1"/>
  <c r="R597" i="1"/>
  <c r="N597" i="1"/>
  <c r="J597" i="1"/>
  <c r="F597" i="1"/>
  <c r="B597" i="1"/>
  <c r="AO597" i="1"/>
  <c r="AK597" i="1"/>
  <c r="AE597" i="1"/>
  <c r="Z597" i="1"/>
  <c r="V597" i="1"/>
  <c r="Q597" i="1"/>
  <c r="M597" i="1"/>
  <c r="I597" i="1"/>
  <c r="E597" i="1"/>
  <c r="AN597" i="1"/>
  <c r="AJ597" i="1"/>
  <c r="AD597" i="1"/>
  <c r="Y597" i="1"/>
  <c r="U597" i="1"/>
  <c r="P597" i="1"/>
  <c r="L597" i="1"/>
  <c r="H597" i="1"/>
  <c r="D597" i="1"/>
  <c r="AQ597" i="1"/>
  <c r="X597" i="1"/>
  <c r="G597" i="1"/>
  <c r="AM597" i="1"/>
  <c r="S597" i="1"/>
  <c r="C597" i="1"/>
  <c r="AC597" i="1"/>
  <c r="O597" i="1"/>
  <c r="AG597" i="1"/>
  <c r="K597" i="1"/>
  <c r="AH597" i="1"/>
  <c r="AB597" i="1"/>
  <c r="T597" i="1"/>
  <c r="AI597" i="1"/>
  <c r="AP11" i="1"/>
  <c r="AL11" i="1"/>
  <c r="AF11" i="1"/>
  <c r="Z11" i="1"/>
  <c r="V11" i="1"/>
  <c r="Q11" i="1"/>
  <c r="M11" i="1"/>
  <c r="AO11" i="1"/>
  <c r="AK11" i="1"/>
  <c r="AE11" i="1"/>
  <c r="Y11" i="1"/>
  <c r="U11" i="1"/>
  <c r="P11" i="1"/>
  <c r="AN11" i="1"/>
  <c r="AJ11" i="1"/>
  <c r="AD11" i="1"/>
  <c r="X11" i="1"/>
  <c r="S11" i="1"/>
  <c r="O11" i="1"/>
  <c r="C11" i="1"/>
  <c r="AQ11" i="1"/>
  <c r="AM11" i="1"/>
  <c r="AG11" i="1"/>
  <c r="AC11" i="1"/>
  <c r="W11" i="1"/>
  <c r="R11" i="1"/>
  <c r="N11" i="1"/>
  <c r="B11" i="1"/>
  <c r="AA11" i="1"/>
  <c r="AB11" i="1"/>
  <c r="T11" i="1"/>
  <c r="AH11" i="1"/>
  <c r="AI11" i="1"/>
  <c r="AP30" i="1"/>
  <c r="AL30" i="1"/>
  <c r="AF30" i="1"/>
  <c r="AA30" i="1"/>
  <c r="W30" i="1"/>
  <c r="R30" i="1"/>
  <c r="N30" i="1"/>
  <c r="AO30" i="1"/>
  <c r="AK30" i="1"/>
  <c r="AE30" i="1"/>
  <c r="Z30" i="1"/>
  <c r="V30" i="1"/>
  <c r="Q30" i="1"/>
  <c r="M30" i="1"/>
  <c r="C30" i="1"/>
  <c r="AN30" i="1"/>
  <c r="AJ30" i="1"/>
  <c r="AD30" i="1"/>
  <c r="Y30" i="1"/>
  <c r="U30" i="1"/>
  <c r="P30" i="1"/>
  <c r="B30" i="1"/>
  <c r="AQ30" i="1"/>
  <c r="AM30" i="1"/>
  <c r="AG30" i="1"/>
  <c r="AC30" i="1"/>
  <c r="X30" i="1"/>
  <c r="S30" i="1"/>
  <c r="O30" i="1"/>
  <c r="AI30" i="1"/>
  <c r="AH30" i="1"/>
  <c r="T30" i="1"/>
  <c r="AB30" i="1"/>
  <c r="AQ78" i="1"/>
  <c r="AM78" i="1"/>
  <c r="AG78" i="1"/>
  <c r="AC78" i="1"/>
  <c r="X78" i="1"/>
  <c r="S78" i="1"/>
  <c r="O78" i="1"/>
  <c r="K78" i="1"/>
  <c r="G78" i="1"/>
  <c r="C78" i="1"/>
  <c r="AP78" i="1"/>
  <c r="AL78" i="1"/>
  <c r="AF78" i="1"/>
  <c r="AA78" i="1"/>
  <c r="W78" i="1"/>
  <c r="R78" i="1"/>
  <c r="N78" i="1"/>
  <c r="J78" i="1"/>
  <c r="F78" i="1"/>
  <c r="B78" i="1"/>
  <c r="AO78" i="1"/>
  <c r="AK78" i="1"/>
  <c r="AE78" i="1"/>
  <c r="Z78" i="1"/>
  <c r="V78" i="1"/>
  <c r="Q78" i="1"/>
  <c r="M78" i="1"/>
  <c r="I78" i="1"/>
  <c r="E78" i="1"/>
  <c r="AN78" i="1"/>
  <c r="AJ78" i="1"/>
  <c r="AD78" i="1"/>
  <c r="Y78" i="1"/>
  <c r="U78" i="1"/>
  <c r="P78" i="1"/>
  <c r="L78" i="1"/>
  <c r="H78" i="1"/>
  <c r="D78" i="1"/>
  <c r="T78" i="1"/>
  <c r="AH78" i="1"/>
  <c r="AI78" i="1"/>
  <c r="AB78" i="1"/>
  <c r="AN158" i="1"/>
  <c r="AJ158" i="1"/>
  <c r="AD158" i="1"/>
  <c r="Y158" i="1"/>
  <c r="U158" i="1"/>
  <c r="P158" i="1"/>
  <c r="L158" i="1"/>
  <c r="H158" i="1"/>
  <c r="D158" i="1"/>
  <c r="AQ158" i="1"/>
  <c r="AM158" i="1"/>
  <c r="AG158" i="1"/>
  <c r="AC158" i="1"/>
  <c r="X158" i="1"/>
  <c r="S158" i="1"/>
  <c r="O158" i="1"/>
  <c r="K158" i="1"/>
  <c r="G158" i="1"/>
  <c r="C158" i="1"/>
  <c r="AP158" i="1"/>
  <c r="AL158" i="1"/>
  <c r="AF158" i="1"/>
  <c r="AA158" i="1"/>
  <c r="W158" i="1"/>
  <c r="R158" i="1"/>
  <c r="N158" i="1"/>
  <c r="J158" i="1"/>
  <c r="F158" i="1"/>
  <c r="B158" i="1"/>
  <c r="AO158" i="1"/>
  <c r="AK158" i="1"/>
  <c r="AE158" i="1"/>
  <c r="Z158" i="1"/>
  <c r="V158" i="1"/>
  <c r="Q158" i="1"/>
  <c r="M158" i="1"/>
  <c r="I158" i="1"/>
  <c r="E158" i="1"/>
  <c r="AH158" i="1"/>
  <c r="T158" i="1"/>
  <c r="AI158" i="1"/>
  <c r="AB158" i="1"/>
  <c r="AP206" i="1"/>
  <c r="AL206" i="1"/>
  <c r="AF206" i="1"/>
  <c r="AA206" i="1"/>
  <c r="W206" i="1"/>
  <c r="R206" i="1"/>
  <c r="N206" i="1"/>
  <c r="J206" i="1"/>
  <c r="F206" i="1"/>
  <c r="B206" i="1"/>
  <c r="AO206" i="1"/>
  <c r="AK206" i="1"/>
  <c r="AE206" i="1"/>
  <c r="Z206" i="1"/>
  <c r="V206" i="1"/>
  <c r="Q206" i="1"/>
  <c r="M206" i="1"/>
  <c r="I206" i="1"/>
  <c r="E206" i="1"/>
  <c r="AN206" i="1"/>
  <c r="AJ206" i="1"/>
  <c r="AD206" i="1"/>
  <c r="Y206" i="1"/>
  <c r="U206" i="1"/>
  <c r="P206" i="1"/>
  <c r="L206" i="1"/>
  <c r="H206" i="1"/>
  <c r="D206" i="1"/>
  <c r="AQ206" i="1"/>
  <c r="AM206" i="1"/>
  <c r="AG206" i="1"/>
  <c r="AC206" i="1"/>
  <c r="X206" i="1"/>
  <c r="S206" i="1"/>
  <c r="O206" i="1"/>
  <c r="K206" i="1"/>
  <c r="G206" i="1"/>
  <c r="C206" i="1"/>
  <c r="AH206" i="1"/>
  <c r="AI206" i="1"/>
  <c r="T206" i="1"/>
  <c r="AB206" i="1"/>
  <c r="AO254" i="1"/>
  <c r="AK254" i="1"/>
  <c r="AE254" i="1"/>
  <c r="Z254" i="1"/>
  <c r="V254" i="1"/>
  <c r="Q254" i="1"/>
  <c r="M254" i="1"/>
  <c r="I254" i="1"/>
  <c r="E254" i="1"/>
  <c r="AN254" i="1"/>
  <c r="AJ254" i="1"/>
  <c r="AD254" i="1"/>
  <c r="Y254" i="1"/>
  <c r="U254" i="1"/>
  <c r="P254" i="1"/>
  <c r="L254" i="1"/>
  <c r="H254" i="1"/>
  <c r="D254" i="1"/>
  <c r="AQ254" i="1"/>
  <c r="AM254" i="1"/>
  <c r="AG254" i="1"/>
  <c r="AC254" i="1"/>
  <c r="X254" i="1"/>
  <c r="S254" i="1"/>
  <c r="O254" i="1"/>
  <c r="K254" i="1"/>
  <c r="G254" i="1"/>
  <c r="C254" i="1"/>
  <c r="AP254" i="1"/>
  <c r="AL254" i="1"/>
  <c r="AF254" i="1"/>
  <c r="AA254" i="1"/>
  <c r="W254" i="1"/>
  <c r="R254" i="1"/>
  <c r="N254" i="1"/>
  <c r="J254" i="1"/>
  <c r="F254" i="1"/>
  <c r="B254" i="1"/>
  <c r="AI254" i="1"/>
  <c r="AH254" i="1"/>
  <c r="T254" i="1"/>
  <c r="AB254" i="1"/>
  <c r="AO302" i="1"/>
  <c r="AK302" i="1"/>
  <c r="AE302" i="1"/>
  <c r="Z302" i="1"/>
  <c r="V302" i="1"/>
  <c r="Q302" i="1"/>
  <c r="M302" i="1"/>
  <c r="I302" i="1"/>
  <c r="E302" i="1"/>
  <c r="AN302" i="1"/>
  <c r="AJ302" i="1"/>
  <c r="AD302" i="1"/>
  <c r="Y302" i="1"/>
  <c r="U302" i="1"/>
  <c r="P302" i="1"/>
  <c r="L302" i="1"/>
  <c r="H302" i="1"/>
  <c r="D302" i="1"/>
  <c r="AQ302" i="1"/>
  <c r="AM302" i="1"/>
  <c r="AG302" i="1"/>
  <c r="AC302" i="1"/>
  <c r="X302" i="1"/>
  <c r="S302" i="1"/>
  <c r="O302" i="1"/>
  <c r="K302" i="1"/>
  <c r="G302" i="1"/>
  <c r="C302" i="1"/>
  <c r="AP302" i="1"/>
  <c r="AL302" i="1"/>
  <c r="AF302" i="1"/>
  <c r="AA302" i="1"/>
  <c r="W302" i="1"/>
  <c r="R302" i="1"/>
  <c r="N302" i="1"/>
  <c r="J302" i="1"/>
  <c r="F302" i="1"/>
  <c r="B302" i="1"/>
  <c r="AH302" i="1"/>
  <c r="AB302" i="1"/>
  <c r="AI302" i="1"/>
  <c r="T302" i="1"/>
  <c r="AP350" i="1"/>
  <c r="AL350" i="1"/>
  <c r="AF350" i="1"/>
  <c r="AA350" i="1"/>
  <c r="W350" i="1"/>
  <c r="R350" i="1"/>
  <c r="N350" i="1"/>
  <c r="J350" i="1"/>
  <c r="F350" i="1"/>
  <c r="B350" i="1"/>
  <c r="AO350" i="1"/>
  <c r="AK350" i="1"/>
  <c r="AE350" i="1"/>
  <c r="Z350" i="1"/>
  <c r="V350" i="1"/>
  <c r="Q350" i="1"/>
  <c r="M350" i="1"/>
  <c r="I350" i="1"/>
  <c r="E350" i="1"/>
  <c r="AN350" i="1"/>
  <c r="AJ350" i="1"/>
  <c r="AD350" i="1"/>
  <c r="Y350" i="1"/>
  <c r="U350" i="1"/>
  <c r="P350" i="1"/>
  <c r="L350" i="1"/>
  <c r="H350" i="1"/>
  <c r="D350" i="1"/>
  <c r="AQ350" i="1"/>
  <c r="AM350" i="1"/>
  <c r="AG350" i="1"/>
  <c r="AC350" i="1"/>
  <c r="X350" i="1"/>
  <c r="S350" i="1"/>
  <c r="O350" i="1"/>
  <c r="K350" i="1"/>
  <c r="G350" i="1"/>
  <c r="C350" i="1"/>
  <c r="T350" i="1"/>
  <c r="AB350" i="1"/>
  <c r="AH350" i="1"/>
  <c r="AI350" i="1"/>
  <c r="AO446" i="1"/>
  <c r="AK446" i="1"/>
  <c r="AE446" i="1"/>
  <c r="Z446" i="1"/>
  <c r="V446" i="1"/>
  <c r="Q446" i="1"/>
  <c r="M446" i="1"/>
  <c r="I446" i="1"/>
  <c r="E446" i="1"/>
  <c r="AN446" i="1"/>
  <c r="AJ446" i="1"/>
  <c r="AD446" i="1"/>
  <c r="Y446" i="1"/>
  <c r="U446" i="1"/>
  <c r="P446" i="1"/>
  <c r="L446" i="1"/>
  <c r="H446" i="1"/>
  <c r="D446" i="1"/>
  <c r="AQ446" i="1"/>
  <c r="AM446" i="1"/>
  <c r="AG446" i="1"/>
  <c r="AC446" i="1"/>
  <c r="X446" i="1"/>
  <c r="S446" i="1"/>
  <c r="O446" i="1"/>
  <c r="K446" i="1"/>
  <c r="G446" i="1"/>
  <c r="C446" i="1"/>
  <c r="AP446" i="1"/>
  <c r="AL446" i="1"/>
  <c r="AF446" i="1"/>
  <c r="AA446" i="1"/>
  <c r="W446" i="1"/>
  <c r="R446" i="1"/>
  <c r="N446" i="1"/>
  <c r="J446" i="1"/>
  <c r="F446" i="1"/>
  <c r="B446" i="1"/>
  <c r="T446" i="1"/>
  <c r="AB446" i="1"/>
  <c r="AH446" i="1"/>
  <c r="AI446" i="1"/>
  <c r="AQ494" i="1"/>
  <c r="AM494" i="1"/>
  <c r="AG494" i="1"/>
  <c r="AC494" i="1"/>
  <c r="X494" i="1"/>
  <c r="S494" i="1"/>
  <c r="AP494" i="1"/>
  <c r="AL494" i="1"/>
  <c r="AF494" i="1"/>
  <c r="AA494" i="1"/>
  <c r="W494" i="1"/>
  <c r="AO494" i="1"/>
  <c r="AE494" i="1"/>
  <c r="V494" i="1"/>
  <c r="P494" i="1"/>
  <c r="L494" i="1"/>
  <c r="H494" i="1"/>
  <c r="D494" i="1"/>
  <c r="AN494" i="1"/>
  <c r="AD494" i="1"/>
  <c r="U494" i="1"/>
  <c r="O494" i="1"/>
  <c r="K494" i="1"/>
  <c r="G494" i="1"/>
  <c r="C494" i="1"/>
  <c r="AK494" i="1"/>
  <c r="Z494" i="1"/>
  <c r="R494" i="1"/>
  <c r="N494" i="1"/>
  <c r="J494" i="1"/>
  <c r="F494" i="1"/>
  <c r="B494" i="1"/>
  <c r="AJ494" i="1"/>
  <c r="I494" i="1"/>
  <c r="Y494" i="1"/>
  <c r="E494" i="1"/>
  <c r="Q494" i="1"/>
  <c r="M494" i="1"/>
  <c r="AI494" i="1"/>
  <c r="AH494" i="1"/>
  <c r="T494" i="1"/>
  <c r="AB494" i="1"/>
  <c r="AA558" i="1"/>
  <c r="AQ558" i="1"/>
  <c r="AM558" i="1"/>
  <c r="AG558" i="1"/>
  <c r="AC558" i="1"/>
  <c r="W558" i="1"/>
  <c r="R558" i="1"/>
  <c r="N558" i="1"/>
  <c r="J558" i="1"/>
  <c r="F558" i="1"/>
  <c r="B558" i="1"/>
  <c r="AP558" i="1"/>
  <c r="AL558" i="1"/>
  <c r="AF558" i="1"/>
  <c r="Z558" i="1"/>
  <c r="V558" i="1"/>
  <c r="Q558" i="1"/>
  <c r="M558" i="1"/>
  <c r="I558" i="1"/>
  <c r="E558" i="1"/>
  <c r="AJ558" i="1"/>
  <c r="X558" i="1"/>
  <c r="O558" i="1"/>
  <c r="G558" i="1"/>
  <c r="AO558" i="1"/>
  <c r="AE558" i="1"/>
  <c r="U558" i="1"/>
  <c r="L558" i="1"/>
  <c r="D558" i="1"/>
  <c r="AN558" i="1"/>
  <c r="AD558" i="1"/>
  <c r="S558" i="1"/>
  <c r="K558" i="1"/>
  <c r="C558" i="1"/>
  <c r="H558" i="1"/>
  <c r="AK558" i="1"/>
  <c r="Y558" i="1"/>
  <c r="P558" i="1"/>
  <c r="AB558" i="1"/>
  <c r="AH558" i="1"/>
  <c r="T558" i="1"/>
  <c r="AI558" i="1"/>
  <c r="AO590" i="1"/>
  <c r="AK590" i="1"/>
  <c r="AE590" i="1"/>
  <c r="Y590" i="1"/>
  <c r="U590" i="1"/>
  <c r="P590" i="1"/>
  <c r="L590" i="1"/>
  <c r="H590" i="1"/>
  <c r="D590" i="1"/>
  <c r="AN590" i="1"/>
  <c r="AJ590" i="1"/>
  <c r="AD590" i="1"/>
  <c r="X590" i="1"/>
  <c r="S590" i="1"/>
  <c r="AP590" i="1"/>
  <c r="AF590" i="1"/>
  <c r="V590" i="1"/>
  <c r="N590" i="1"/>
  <c r="I590" i="1"/>
  <c r="C590" i="1"/>
  <c r="AM590" i="1"/>
  <c r="AC590" i="1"/>
  <c r="R590" i="1"/>
  <c r="M590" i="1"/>
  <c r="G590" i="1"/>
  <c r="B590" i="1"/>
  <c r="AL590" i="1"/>
  <c r="Q590" i="1"/>
  <c r="F590" i="1"/>
  <c r="AG590" i="1"/>
  <c r="O590" i="1"/>
  <c r="E590" i="1"/>
  <c r="Z590" i="1"/>
  <c r="K590" i="1"/>
  <c r="AQ590" i="1"/>
  <c r="W590" i="1"/>
  <c r="J590" i="1"/>
  <c r="T590" i="1"/>
  <c r="AH590" i="1"/>
  <c r="AA590" i="1"/>
  <c r="AB590" i="1"/>
  <c r="AI590" i="1"/>
  <c r="AN63" i="1"/>
  <c r="AJ63" i="1"/>
  <c r="AD63" i="1"/>
  <c r="X63" i="1"/>
  <c r="S63" i="1"/>
  <c r="O63" i="1"/>
  <c r="K63" i="1"/>
  <c r="G63" i="1"/>
  <c r="C63" i="1"/>
  <c r="AQ63" i="1"/>
  <c r="AM63" i="1"/>
  <c r="AG63" i="1"/>
  <c r="AC63" i="1"/>
  <c r="W63" i="1"/>
  <c r="R63" i="1"/>
  <c r="N63" i="1"/>
  <c r="J63" i="1"/>
  <c r="F63" i="1"/>
  <c r="B63" i="1"/>
  <c r="AP63" i="1"/>
  <c r="AL63" i="1"/>
  <c r="AF63" i="1"/>
  <c r="Z63" i="1"/>
  <c r="V63" i="1"/>
  <c r="Q63" i="1"/>
  <c r="M63" i="1"/>
  <c r="I63" i="1"/>
  <c r="E63" i="1"/>
  <c r="AO63" i="1"/>
  <c r="AK63" i="1"/>
  <c r="AE63" i="1"/>
  <c r="Y63" i="1"/>
  <c r="U63" i="1"/>
  <c r="P63" i="1"/>
  <c r="L63" i="1"/>
  <c r="H63" i="1"/>
  <c r="D63" i="1"/>
  <c r="AA63" i="1"/>
  <c r="T63" i="1"/>
  <c r="AI63" i="1"/>
  <c r="AH63" i="1"/>
  <c r="AB63" i="1"/>
  <c r="AN111" i="1"/>
  <c r="AJ111" i="1"/>
  <c r="AD111" i="1"/>
  <c r="X111" i="1"/>
  <c r="R111" i="1"/>
  <c r="N111" i="1"/>
  <c r="J111" i="1"/>
  <c r="F111" i="1"/>
  <c r="B111" i="1"/>
  <c r="AQ111" i="1"/>
  <c r="AM111" i="1"/>
  <c r="AG111" i="1"/>
  <c r="AC111" i="1"/>
  <c r="W111" i="1"/>
  <c r="Q111" i="1"/>
  <c r="M111" i="1"/>
  <c r="I111" i="1"/>
  <c r="E111" i="1"/>
  <c r="AP111" i="1"/>
  <c r="AL111" i="1"/>
  <c r="AF111" i="1"/>
  <c r="Z111" i="1"/>
  <c r="V111" i="1"/>
  <c r="P111" i="1"/>
  <c r="L111" i="1"/>
  <c r="H111" i="1"/>
  <c r="D111" i="1"/>
  <c r="AO111" i="1"/>
  <c r="AK111" i="1"/>
  <c r="AE111" i="1"/>
  <c r="Y111" i="1"/>
  <c r="U111" i="1"/>
  <c r="O111" i="1"/>
  <c r="K111" i="1"/>
  <c r="G111" i="1"/>
  <c r="C111" i="1"/>
  <c r="T111" i="1"/>
  <c r="AA111" i="1"/>
  <c r="S111" i="1"/>
  <c r="AB111" i="1"/>
  <c r="AH111" i="1"/>
  <c r="AI111" i="1"/>
  <c r="AP159" i="1"/>
  <c r="AL159" i="1"/>
  <c r="AF159" i="1"/>
  <c r="AA159" i="1"/>
  <c r="W159" i="1"/>
  <c r="R159" i="1"/>
  <c r="N159" i="1"/>
  <c r="J159" i="1"/>
  <c r="F159" i="1"/>
  <c r="B159" i="1"/>
  <c r="AO159" i="1"/>
  <c r="AK159" i="1"/>
  <c r="AE159" i="1"/>
  <c r="Z159" i="1"/>
  <c r="V159" i="1"/>
  <c r="Q159" i="1"/>
  <c r="M159" i="1"/>
  <c r="I159" i="1"/>
  <c r="E159" i="1"/>
  <c r="AN159" i="1"/>
  <c r="AJ159" i="1"/>
  <c r="AD159" i="1"/>
  <c r="Y159" i="1"/>
  <c r="U159" i="1"/>
  <c r="P159" i="1"/>
  <c r="L159" i="1"/>
  <c r="H159" i="1"/>
  <c r="D159" i="1"/>
  <c r="AQ159" i="1"/>
  <c r="AM159" i="1"/>
  <c r="AG159" i="1"/>
  <c r="AC159" i="1"/>
  <c r="X159" i="1"/>
  <c r="S159" i="1"/>
  <c r="O159" i="1"/>
  <c r="K159" i="1"/>
  <c r="G159" i="1"/>
  <c r="C159" i="1"/>
  <c r="AB159" i="1"/>
  <c r="AH159" i="1"/>
  <c r="AI159" i="1"/>
  <c r="T159" i="1"/>
  <c r="AN207" i="1"/>
  <c r="AJ207" i="1"/>
  <c r="AD207" i="1"/>
  <c r="Y207" i="1"/>
  <c r="U207" i="1"/>
  <c r="P207" i="1"/>
  <c r="L207" i="1"/>
  <c r="H207" i="1"/>
  <c r="D207" i="1"/>
  <c r="AQ207" i="1"/>
  <c r="AM207" i="1"/>
  <c r="AG207" i="1"/>
  <c r="AC207" i="1"/>
  <c r="X207" i="1"/>
  <c r="S207" i="1"/>
  <c r="O207" i="1"/>
  <c r="K207" i="1"/>
  <c r="G207" i="1"/>
  <c r="C207" i="1"/>
  <c r="AP207" i="1"/>
  <c r="AL207" i="1"/>
  <c r="AF207" i="1"/>
  <c r="AA207" i="1"/>
  <c r="W207" i="1"/>
  <c r="R207" i="1"/>
  <c r="N207" i="1"/>
  <c r="J207" i="1"/>
  <c r="F207" i="1"/>
  <c r="B207" i="1"/>
  <c r="AO207" i="1"/>
  <c r="AK207" i="1"/>
  <c r="AE207" i="1"/>
  <c r="Z207" i="1"/>
  <c r="V207" i="1"/>
  <c r="Q207" i="1"/>
  <c r="M207" i="1"/>
  <c r="I207" i="1"/>
  <c r="E207" i="1"/>
  <c r="AB207" i="1"/>
  <c r="AH207" i="1"/>
  <c r="AI207" i="1"/>
  <c r="T207" i="1"/>
  <c r="AQ255" i="1"/>
  <c r="AM255" i="1"/>
  <c r="AG255" i="1"/>
  <c r="AC255" i="1"/>
  <c r="X255" i="1"/>
  <c r="S255" i="1"/>
  <c r="O255" i="1"/>
  <c r="K255" i="1"/>
  <c r="G255" i="1"/>
  <c r="C255" i="1"/>
  <c r="AP255" i="1"/>
  <c r="AL255" i="1"/>
  <c r="AF255" i="1"/>
  <c r="AA255" i="1"/>
  <c r="W255" i="1"/>
  <c r="R255" i="1"/>
  <c r="N255" i="1"/>
  <c r="J255" i="1"/>
  <c r="F255" i="1"/>
  <c r="B255" i="1"/>
  <c r="AO255" i="1"/>
  <c r="AK255" i="1"/>
  <c r="AE255" i="1"/>
  <c r="Z255" i="1"/>
  <c r="V255" i="1"/>
  <c r="Q255" i="1"/>
  <c r="M255" i="1"/>
  <c r="I255" i="1"/>
  <c r="E255" i="1"/>
  <c r="AN255" i="1"/>
  <c r="AJ255" i="1"/>
  <c r="AD255" i="1"/>
  <c r="Y255" i="1"/>
  <c r="U255" i="1"/>
  <c r="P255" i="1"/>
  <c r="L255" i="1"/>
  <c r="H255" i="1"/>
  <c r="D255" i="1"/>
  <c r="AH255" i="1"/>
  <c r="T255" i="1"/>
  <c r="AB255" i="1"/>
  <c r="AI255" i="1"/>
  <c r="AQ303" i="1"/>
  <c r="AM303" i="1"/>
  <c r="AG303" i="1"/>
  <c r="AC303" i="1"/>
  <c r="X303" i="1"/>
  <c r="S303" i="1"/>
  <c r="O303" i="1"/>
  <c r="K303" i="1"/>
  <c r="G303" i="1"/>
  <c r="C303" i="1"/>
  <c r="AP303" i="1"/>
  <c r="AL303" i="1"/>
  <c r="AF303" i="1"/>
  <c r="AA303" i="1"/>
  <c r="W303" i="1"/>
  <c r="R303" i="1"/>
  <c r="N303" i="1"/>
  <c r="J303" i="1"/>
  <c r="F303" i="1"/>
  <c r="B303" i="1"/>
  <c r="AO303" i="1"/>
  <c r="AK303" i="1"/>
  <c r="AE303" i="1"/>
  <c r="Z303" i="1"/>
  <c r="V303" i="1"/>
  <c r="Q303" i="1"/>
  <c r="M303" i="1"/>
  <c r="I303" i="1"/>
  <c r="E303" i="1"/>
  <c r="AN303" i="1"/>
  <c r="AJ303" i="1"/>
  <c r="AD303" i="1"/>
  <c r="Y303" i="1"/>
  <c r="U303" i="1"/>
  <c r="P303" i="1"/>
  <c r="L303" i="1"/>
  <c r="H303" i="1"/>
  <c r="D303" i="1"/>
  <c r="T303" i="1"/>
  <c r="AB303" i="1"/>
  <c r="AH303" i="1"/>
  <c r="AI303" i="1"/>
  <c r="AN351" i="1"/>
  <c r="AJ351" i="1"/>
  <c r="AD351" i="1"/>
  <c r="Y351" i="1"/>
  <c r="U351" i="1"/>
  <c r="P351" i="1"/>
  <c r="L351" i="1"/>
  <c r="H351" i="1"/>
  <c r="D351" i="1"/>
  <c r="AQ351" i="1"/>
  <c r="AM351" i="1"/>
  <c r="AG351" i="1"/>
  <c r="AC351" i="1"/>
  <c r="X351" i="1"/>
  <c r="S351" i="1"/>
  <c r="O351" i="1"/>
  <c r="K351" i="1"/>
  <c r="G351" i="1"/>
  <c r="C351" i="1"/>
  <c r="AP351" i="1"/>
  <c r="AL351" i="1"/>
  <c r="AF351" i="1"/>
  <c r="AA351" i="1"/>
  <c r="W351" i="1"/>
  <c r="R351" i="1"/>
  <c r="N351" i="1"/>
  <c r="J351" i="1"/>
  <c r="F351" i="1"/>
  <c r="B351" i="1"/>
  <c r="AO351" i="1"/>
  <c r="AK351" i="1"/>
  <c r="AE351" i="1"/>
  <c r="Z351" i="1"/>
  <c r="V351" i="1"/>
  <c r="Q351" i="1"/>
  <c r="M351" i="1"/>
  <c r="I351" i="1"/>
  <c r="E351" i="1"/>
  <c r="AH351" i="1"/>
  <c r="T351" i="1"/>
  <c r="AB351" i="1"/>
  <c r="AI351" i="1"/>
  <c r="AP399" i="1"/>
  <c r="AL399" i="1"/>
  <c r="AF399" i="1"/>
  <c r="AA399" i="1"/>
  <c r="W399" i="1"/>
  <c r="R399" i="1"/>
  <c r="N399" i="1"/>
  <c r="J399" i="1"/>
  <c r="F399" i="1"/>
  <c r="B399" i="1"/>
  <c r="AO399" i="1"/>
  <c r="AK399" i="1"/>
  <c r="AE399" i="1"/>
  <c r="Z399" i="1"/>
  <c r="V399" i="1"/>
  <c r="Q399" i="1"/>
  <c r="M399" i="1"/>
  <c r="I399" i="1"/>
  <c r="E399" i="1"/>
  <c r="AN399" i="1"/>
  <c r="AJ399" i="1"/>
  <c r="AD399" i="1"/>
  <c r="Y399" i="1"/>
  <c r="U399" i="1"/>
  <c r="P399" i="1"/>
  <c r="L399" i="1"/>
  <c r="H399" i="1"/>
  <c r="D399" i="1"/>
  <c r="AQ399" i="1"/>
  <c r="AM399" i="1"/>
  <c r="AG399" i="1"/>
  <c r="AC399" i="1"/>
  <c r="X399" i="1"/>
  <c r="S399" i="1"/>
  <c r="O399" i="1"/>
  <c r="K399" i="1"/>
  <c r="G399" i="1"/>
  <c r="C399" i="1"/>
  <c r="AH399" i="1"/>
  <c r="T399" i="1"/>
  <c r="AI399" i="1"/>
  <c r="AB399" i="1"/>
  <c r="AO463" i="1"/>
  <c r="AK463" i="1"/>
  <c r="AE463" i="1"/>
  <c r="Z463" i="1"/>
  <c r="V463" i="1"/>
  <c r="Q463" i="1"/>
  <c r="M463" i="1"/>
  <c r="I463" i="1"/>
  <c r="E463" i="1"/>
  <c r="AN463" i="1"/>
  <c r="AJ463" i="1"/>
  <c r="AD463" i="1"/>
  <c r="Y463" i="1"/>
  <c r="U463" i="1"/>
  <c r="P463" i="1"/>
  <c r="L463" i="1"/>
  <c r="H463" i="1"/>
  <c r="D463" i="1"/>
  <c r="AQ463" i="1"/>
  <c r="AM463" i="1"/>
  <c r="AG463" i="1"/>
  <c r="AC463" i="1"/>
  <c r="X463" i="1"/>
  <c r="S463" i="1"/>
  <c r="O463" i="1"/>
  <c r="K463" i="1"/>
  <c r="G463" i="1"/>
  <c r="C463" i="1"/>
  <c r="AL463" i="1"/>
  <c r="R463" i="1"/>
  <c r="B463" i="1"/>
  <c r="AF463" i="1"/>
  <c r="N463" i="1"/>
  <c r="AA463" i="1"/>
  <c r="J463" i="1"/>
  <c r="AP463" i="1"/>
  <c r="W463" i="1"/>
  <c r="F463" i="1"/>
  <c r="AH463" i="1"/>
  <c r="AB463" i="1"/>
  <c r="AI463" i="1"/>
  <c r="T463" i="1"/>
  <c r="AO511" i="1"/>
  <c r="AK511" i="1"/>
  <c r="AE511" i="1"/>
  <c r="Z511" i="1"/>
  <c r="V511" i="1"/>
  <c r="Q511" i="1"/>
  <c r="M511" i="1"/>
  <c r="I511" i="1"/>
  <c r="E511" i="1"/>
  <c r="AN511" i="1"/>
  <c r="AJ511" i="1"/>
  <c r="AD511" i="1"/>
  <c r="Y511" i="1"/>
  <c r="U511" i="1"/>
  <c r="P511" i="1"/>
  <c r="L511" i="1"/>
  <c r="H511" i="1"/>
  <c r="D511" i="1"/>
  <c r="AQ511" i="1"/>
  <c r="AM511" i="1"/>
  <c r="AG511" i="1"/>
  <c r="AC511" i="1"/>
  <c r="X511" i="1"/>
  <c r="S511" i="1"/>
  <c r="O511" i="1"/>
  <c r="K511" i="1"/>
  <c r="G511" i="1"/>
  <c r="C511" i="1"/>
  <c r="AL511" i="1"/>
  <c r="R511" i="1"/>
  <c r="B511" i="1"/>
  <c r="AF511" i="1"/>
  <c r="N511" i="1"/>
  <c r="AA511" i="1"/>
  <c r="J511" i="1"/>
  <c r="AP511" i="1"/>
  <c r="W511" i="1"/>
  <c r="F511" i="1"/>
  <c r="AH511" i="1"/>
  <c r="T511" i="1"/>
  <c r="AB511" i="1"/>
  <c r="AI511" i="1"/>
  <c r="AP96" i="1"/>
  <c r="AL96" i="1"/>
  <c r="AF96" i="1"/>
  <c r="AA96" i="1"/>
  <c r="W96" i="1"/>
  <c r="R96" i="1"/>
  <c r="N96" i="1"/>
  <c r="J96" i="1"/>
  <c r="F96" i="1"/>
  <c r="B96" i="1"/>
  <c r="AO96" i="1"/>
  <c r="AK96" i="1"/>
  <c r="AE96" i="1"/>
  <c r="Z96" i="1"/>
  <c r="V96" i="1"/>
  <c r="Q96" i="1"/>
  <c r="M96" i="1"/>
  <c r="I96" i="1"/>
  <c r="E96" i="1"/>
  <c r="AN96" i="1"/>
  <c r="AJ96" i="1"/>
  <c r="AD96" i="1"/>
  <c r="Y96" i="1"/>
  <c r="U96" i="1"/>
  <c r="P96" i="1"/>
  <c r="L96" i="1"/>
  <c r="H96" i="1"/>
  <c r="D96" i="1"/>
  <c r="AQ96" i="1"/>
  <c r="AM96" i="1"/>
  <c r="AG96" i="1"/>
  <c r="AC96" i="1"/>
  <c r="X96" i="1"/>
  <c r="S96" i="1"/>
  <c r="O96" i="1"/>
  <c r="K96" i="1"/>
  <c r="G96" i="1"/>
  <c r="C96" i="1"/>
  <c r="T96" i="1"/>
  <c r="AH96" i="1"/>
  <c r="AB96" i="1"/>
  <c r="AI96" i="1"/>
  <c r="AN128" i="1"/>
  <c r="AJ128" i="1"/>
  <c r="AD128" i="1"/>
  <c r="Y128" i="1"/>
  <c r="U128" i="1"/>
  <c r="P128" i="1"/>
  <c r="L128" i="1"/>
  <c r="H128" i="1"/>
  <c r="D128" i="1"/>
  <c r="AQ128" i="1"/>
  <c r="AM128" i="1"/>
  <c r="AG128" i="1"/>
  <c r="AC128" i="1"/>
  <c r="X128" i="1"/>
  <c r="S128" i="1"/>
  <c r="O128" i="1"/>
  <c r="K128" i="1"/>
  <c r="G128" i="1"/>
  <c r="C128" i="1"/>
  <c r="AP128" i="1"/>
  <c r="AL128" i="1"/>
  <c r="AF128" i="1"/>
  <c r="AA128" i="1"/>
  <c r="W128" i="1"/>
  <c r="R128" i="1"/>
  <c r="N128" i="1"/>
  <c r="J128" i="1"/>
  <c r="F128" i="1"/>
  <c r="B128" i="1"/>
  <c r="AO128" i="1"/>
  <c r="AK128" i="1"/>
  <c r="AE128" i="1"/>
  <c r="Z128" i="1"/>
  <c r="V128" i="1"/>
  <c r="Q128" i="1"/>
  <c r="M128" i="1"/>
  <c r="I128" i="1"/>
  <c r="E128" i="1"/>
  <c r="AH128" i="1"/>
  <c r="AI128" i="1"/>
  <c r="T128" i="1"/>
  <c r="AB128" i="1"/>
  <c r="AN160" i="1"/>
  <c r="AJ160" i="1"/>
  <c r="AD160" i="1"/>
  <c r="Y160" i="1"/>
  <c r="U160" i="1"/>
  <c r="P160" i="1"/>
  <c r="L160" i="1"/>
  <c r="H160" i="1"/>
  <c r="D160" i="1"/>
  <c r="AQ160" i="1"/>
  <c r="AM160" i="1"/>
  <c r="AG160" i="1"/>
  <c r="AC160" i="1"/>
  <c r="X160" i="1"/>
  <c r="S160" i="1"/>
  <c r="O160" i="1"/>
  <c r="K160" i="1"/>
  <c r="G160" i="1"/>
  <c r="C160" i="1"/>
  <c r="AP160" i="1"/>
  <c r="AL160" i="1"/>
  <c r="AF160" i="1"/>
  <c r="AA160" i="1"/>
  <c r="W160" i="1"/>
  <c r="R160" i="1"/>
  <c r="N160" i="1"/>
  <c r="J160" i="1"/>
  <c r="F160" i="1"/>
  <c r="B160" i="1"/>
  <c r="AO160" i="1"/>
  <c r="AK160" i="1"/>
  <c r="AE160" i="1"/>
  <c r="Z160" i="1"/>
  <c r="V160" i="1"/>
  <c r="Q160" i="1"/>
  <c r="M160" i="1"/>
  <c r="I160" i="1"/>
  <c r="E160" i="1"/>
  <c r="AH160" i="1"/>
  <c r="T160" i="1"/>
  <c r="AB160" i="1"/>
  <c r="AI160" i="1"/>
  <c r="AP192" i="1"/>
  <c r="AL192" i="1"/>
  <c r="AF192" i="1"/>
  <c r="AA192" i="1"/>
  <c r="W192" i="1"/>
  <c r="R192" i="1"/>
  <c r="N192" i="1"/>
  <c r="J192" i="1"/>
  <c r="F192" i="1"/>
  <c r="B192" i="1"/>
  <c r="AO192" i="1"/>
  <c r="AK192" i="1"/>
  <c r="AE192" i="1"/>
  <c r="Z192" i="1"/>
  <c r="V192" i="1"/>
  <c r="Q192" i="1"/>
  <c r="M192" i="1"/>
  <c r="I192" i="1"/>
  <c r="E192" i="1"/>
  <c r="AN192" i="1"/>
  <c r="AJ192" i="1"/>
  <c r="AD192" i="1"/>
  <c r="Y192" i="1"/>
  <c r="U192" i="1"/>
  <c r="P192" i="1"/>
  <c r="L192" i="1"/>
  <c r="H192" i="1"/>
  <c r="D192" i="1"/>
  <c r="AQ192" i="1"/>
  <c r="AM192" i="1"/>
  <c r="AG192" i="1"/>
  <c r="AC192" i="1"/>
  <c r="X192" i="1"/>
  <c r="S192" i="1"/>
  <c r="O192" i="1"/>
  <c r="K192" i="1"/>
  <c r="G192" i="1"/>
  <c r="C192" i="1"/>
  <c r="T192" i="1"/>
  <c r="AH192" i="1"/>
  <c r="AB192" i="1"/>
  <c r="AI192" i="1"/>
  <c r="AP224" i="1"/>
  <c r="AL224" i="1"/>
  <c r="AF224" i="1"/>
  <c r="AA224" i="1"/>
  <c r="W224" i="1"/>
  <c r="R224" i="1"/>
  <c r="N224" i="1"/>
  <c r="J224" i="1"/>
  <c r="F224" i="1"/>
  <c r="B224" i="1"/>
  <c r="AO224" i="1"/>
  <c r="AK224" i="1"/>
  <c r="AE224" i="1"/>
  <c r="Z224" i="1"/>
  <c r="V224" i="1"/>
  <c r="Q224" i="1"/>
  <c r="M224" i="1"/>
  <c r="I224" i="1"/>
  <c r="E224" i="1"/>
  <c r="AN224" i="1"/>
  <c r="AJ224" i="1"/>
  <c r="AD224" i="1"/>
  <c r="Y224" i="1"/>
  <c r="U224" i="1"/>
  <c r="P224" i="1"/>
  <c r="L224" i="1"/>
  <c r="H224" i="1"/>
  <c r="D224" i="1"/>
  <c r="AQ224" i="1"/>
  <c r="AM224" i="1"/>
  <c r="AG224" i="1"/>
  <c r="AC224" i="1"/>
  <c r="X224" i="1"/>
  <c r="S224" i="1"/>
  <c r="O224" i="1"/>
  <c r="K224" i="1"/>
  <c r="G224" i="1"/>
  <c r="C224" i="1"/>
  <c r="AB224" i="1"/>
  <c r="AH224" i="1"/>
  <c r="T224" i="1"/>
  <c r="AI224" i="1"/>
  <c r="AO272" i="1"/>
  <c r="AK272" i="1"/>
  <c r="AE272" i="1"/>
  <c r="Z272" i="1"/>
  <c r="V272" i="1"/>
  <c r="Q272" i="1"/>
  <c r="M272" i="1"/>
  <c r="I272" i="1"/>
  <c r="E272" i="1"/>
  <c r="AN272" i="1"/>
  <c r="AJ272" i="1"/>
  <c r="AD272" i="1"/>
  <c r="Y272" i="1"/>
  <c r="U272" i="1"/>
  <c r="P272" i="1"/>
  <c r="L272" i="1"/>
  <c r="H272" i="1"/>
  <c r="D272" i="1"/>
  <c r="AQ272" i="1"/>
  <c r="AM272" i="1"/>
  <c r="AG272" i="1"/>
  <c r="AC272" i="1"/>
  <c r="X272" i="1"/>
  <c r="S272" i="1"/>
  <c r="O272" i="1"/>
  <c r="K272" i="1"/>
  <c r="G272" i="1"/>
  <c r="C272" i="1"/>
  <c r="AP272" i="1"/>
  <c r="AL272" i="1"/>
  <c r="AF272" i="1"/>
  <c r="AA272" i="1"/>
  <c r="W272" i="1"/>
  <c r="R272" i="1"/>
  <c r="N272" i="1"/>
  <c r="J272" i="1"/>
  <c r="F272" i="1"/>
  <c r="B272" i="1"/>
  <c r="AH272" i="1"/>
  <c r="AB272" i="1"/>
  <c r="T272" i="1"/>
  <c r="AI272" i="1"/>
  <c r="AO304" i="1"/>
  <c r="AK304" i="1"/>
  <c r="AE304" i="1"/>
  <c r="Z304" i="1"/>
  <c r="V304" i="1"/>
  <c r="Q304" i="1"/>
  <c r="M304" i="1"/>
  <c r="I304" i="1"/>
  <c r="E304" i="1"/>
  <c r="AN304" i="1"/>
  <c r="AJ304" i="1"/>
  <c r="AD304" i="1"/>
  <c r="Y304" i="1"/>
  <c r="U304" i="1"/>
  <c r="P304" i="1"/>
  <c r="L304" i="1"/>
  <c r="H304" i="1"/>
  <c r="D304" i="1"/>
  <c r="AQ304" i="1"/>
  <c r="AM304" i="1"/>
  <c r="AG304" i="1"/>
  <c r="AC304" i="1"/>
  <c r="X304" i="1"/>
  <c r="S304" i="1"/>
  <c r="O304" i="1"/>
  <c r="K304" i="1"/>
  <c r="G304" i="1"/>
  <c r="C304" i="1"/>
  <c r="AP304" i="1"/>
  <c r="AL304" i="1"/>
  <c r="AF304" i="1"/>
  <c r="AA304" i="1"/>
  <c r="W304" i="1"/>
  <c r="R304" i="1"/>
  <c r="N304" i="1"/>
  <c r="J304" i="1"/>
  <c r="F304" i="1"/>
  <c r="B304" i="1"/>
  <c r="AH304" i="1"/>
  <c r="T304" i="1"/>
  <c r="AB304" i="1"/>
  <c r="AI304" i="1"/>
  <c r="AP336" i="1"/>
  <c r="AL336" i="1"/>
  <c r="AF336" i="1"/>
  <c r="AA336" i="1"/>
  <c r="W336" i="1"/>
  <c r="R336" i="1"/>
  <c r="N336" i="1"/>
  <c r="J336" i="1"/>
  <c r="F336" i="1"/>
  <c r="B336" i="1"/>
  <c r="AO336" i="1"/>
  <c r="AK336" i="1"/>
  <c r="AE336" i="1"/>
  <c r="Z336" i="1"/>
  <c r="V336" i="1"/>
  <c r="Q336" i="1"/>
  <c r="M336" i="1"/>
  <c r="I336" i="1"/>
  <c r="E336" i="1"/>
  <c r="AN336" i="1"/>
  <c r="AJ336" i="1"/>
  <c r="AD336" i="1"/>
  <c r="Y336" i="1"/>
  <c r="U336" i="1"/>
  <c r="P336" i="1"/>
  <c r="L336" i="1"/>
  <c r="H336" i="1"/>
  <c r="D336" i="1"/>
  <c r="AQ336" i="1"/>
  <c r="AM336" i="1"/>
  <c r="AG336" i="1"/>
  <c r="AC336" i="1"/>
  <c r="X336" i="1"/>
  <c r="S336" i="1"/>
  <c r="O336" i="1"/>
  <c r="K336" i="1"/>
  <c r="G336" i="1"/>
  <c r="C336" i="1"/>
  <c r="AH336" i="1"/>
  <c r="AI336" i="1"/>
  <c r="T336" i="1"/>
  <c r="AB336" i="1"/>
  <c r="AP368" i="1"/>
  <c r="AL368" i="1"/>
  <c r="AF368" i="1"/>
  <c r="AA368" i="1"/>
  <c r="W368" i="1"/>
  <c r="R368" i="1"/>
  <c r="N368" i="1"/>
  <c r="J368" i="1"/>
  <c r="F368" i="1"/>
  <c r="B368" i="1"/>
  <c r="AO368" i="1"/>
  <c r="AK368" i="1"/>
  <c r="AE368" i="1"/>
  <c r="Z368" i="1"/>
  <c r="V368" i="1"/>
  <c r="Q368" i="1"/>
  <c r="M368" i="1"/>
  <c r="I368" i="1"/>
  <c r="E368" i="1"/>
  <c r="AN368" i="1"/>
  <c r="AJ368" i="1"/>
  <c r="AD368" i="1"/>
  <c r="Y368" i="1"/>
  <c r="U368" i="1"/>
  <c r="P368" i="1"/>
  <c r="L368" i="1"/>
  <c r="H368" i="1"/>
  <c r="D368" i="1"/>
  <c r="AQ368" i="1"/>
  <c r="AM368" i="1"/>
  <c r="AG368" i="1"/>
  <c r="AC368" i="1"/>
  <c r="X368" i="1"/>
  <c r="S368" i="1"/>
  <c r="O368" i="1"/>
  <c r="K368" i="1"/>
  <c r="G368" i="1"/>
  <c r="C368" i="1"/>
  <c r="AH368" i="1"/>
  <c r="T368" i="1"/>
  <c r="AB368" i="1"/>
  <c r="AI368" i="1"/>
  <c r="AN400" i="1"/>
  <c r="AJ400" i="1"/>
  <c r="AD400" i="1"/>
  <c r="Y400" i="1"/>
  <c r="U400" i="1"/>
  <c r="P400" i="1"/>
  <c r="L400" i="1"/>
  <c r="H400" i="1"/>
  <c r="D400" i="1"/>
  <c r="AQ400" i="1"/>
  <c r="AM400" i="1"/>
  <c r="AG400" i="1"/>
  <c r="AC400" i="1"/>
  <c r="X400" i="1"/>
  <c r="S400" i="1"/>
  <c r="O400" i="1"/>
  <c r="K400" i="1"/>
  <c r="G400" i="1"/>
  <c r="C400" i="1"/>
  <c r="AP400" i="1"/>
  <c r="AL400" i="1"/>
  <c r="AF400" i="1"/>
  <c r="AA400" i="1"/>
  <c r="W400" i="1"/>
  <c r="R400" i="1"/>
  <c r="N400" i="1"/>
  <c r="J400" i="1"/>
  <c r="F400" i="1"/>
  <c r="B400" i="1"/>
  <c r="AO400" i="1"/>
  <c r="AK400" i="1"/>
  <c r="AE400" i="1"/>
  <c r="Z400" i="1"/>
  <c r="V400" i="1"/>
  <c r="Q400" i="1"/>
  <c r="M400" i="1"/>
  <c r="I400" i="1"/>
  <c r="E400" i="1"/>
  <c r="AH400" i="1"/>
  <c r="AB400" i="1"/>
  <c r="T400" i="1"/>
  <c r="AI400" i="1"/>
  <c r="AO432" i="1"/>
  <c r="AK432" i="1"/>
  <c r="AE432" i="1"/>
  <c r="Z432" i="1"/>
  <c r="V432" i="1"/>
  <c r="Q432" i="1"/>
  <c r="M432" i="1"/>
  <c r="I432" i="1"/>
  <c r="E432" i="1"/>
  <c r="AN432" i="1"/>
  <c r="AJ432" i="1"/>
  <c r="AD432" i="1"/>
  <c r="Y432" i="1"/>
  <c r="U432" i="1"/>
  <c r="P432" i="1"/>
  <c r="L432" i="1"/>
  <c r="H432" i="1"/>
  <c r="D432" i="1"/>
  <c r="AQ432" i="1"/>
  <c r="AM432" i="1"/>
  <c r="AG432" i="1"/>
  <c r="AC432" i="1"/>
  <c r="X432" i="1"/>
  <c r="S432" i="1"/>
  <c r="O432" i="1"/>
  <c r="K432" i="1"/>
  <c r="G432" i="1"/>
  <c r="C432" i="1"/>
  <c r="AP432" i="1"/>
  <c r="AL432" i="1"/>
  <c r="AF432" i="1"/>
  <c r="AA432" i="1"/>
  <c r="W432" i="1"/>
  <c r="R432" i="1"/>
  <c r="N432" i="1"/>
  <c r="J432" i="1"/>
  <c r="F432" i="1"/>
  <c r="B432" i="1"/>
  <c r="AH432" i="1"/>
  <c r="AB432" i="1"/>
  <c r="T432" i="1"/>
  <c r="AI432" i="1"/>
  <c r="AQ464" i="1"/>
  <c r="AM464" i="1"/>
  <c r="AG464" i="1"/>
  <c r="AC464" i="1"/>
  <c r="X464" i="1"/>
  <c r="S464" i="1"/>
  <c r="O464" i="1"/>
  <c r="K464" i="1"/>
  <c r="G464" i="1"/>
  <c r="C464" i="1"/>
  <c r="AP464" i="1"/>
  <c r="AL464" i="1"/>
  <c r="AF464" i="1"/>
  <c r="AA464" i="1"/>
  <c r="W464" i="1"/>
  <c r="R464" i="1"/>
  <c r="N464" i="1"/>
  <c r="J464" i="1"/>
  <c r="F464" i="1"/>
  <c r="B464" i="1"/>
  <c r="AO464" i="1"/>
  <c r="AK464" i="1"/>
  <c r="AE464" i="1"/>
  <c r="Z464" i="1"/>
  <c r="V464" i="1"/>
  <c r="Q464" i="1"/>
  <c r="M464" i="1"/>
  <c r="I464" i="1"/>
  <c r="E464" i="1"/>
  <c r="AD464" i="1"/>
  <c r="L464" i="1"/>
  <c r="Y464" i="1"/>
  <c r="H464" i="1"/>
  <c r="AN464" i="1"/>
  <c r="U464" i="1"/>
  <c r="D464" i="1"/>
  <c r="AJ464" i="1"/>
  <c r="P464" i="1"/>
  <c r="T464" i="1"/>
  <c r="AB464" i="1"/>
  <c r="AH464" i="1"/>
  <c r="AI464" i="1"/>
  <c r="AQ496" i="1"/>
  <c r="AM496" i="1"/>
  <c r="AG496" i="1"/>
  <c r="AC496" i="1"/>
  <c r="X496" i="1"/>
  <c r="S496" i="1"/>
  <c r="O496" i="1"/>
  <c r="K496" i="1"/>
  <c r="G496" i="1"/>
  <c r="C496" i="1"/>
  <c r="AP496" i="1"/>
  <c r="AL496" i="1"/>
  <c r="AF496" i="1"/>
  <c r="AA496" i="1"/>
  <c r="W496" i="1"/>
  <c r="R496" i="1"/>
  <c r="N496" i="1"/>
  <c r="J496" i="1"/>
  <c r="F496" i="1"/>
  <c r="B496" i="1"/>
  <c r="AO496" i="1"/>
  <c r="AK496" i="1"/>
  <c r="AE496" i="1"/>
  <c r="Z496" i="1"/>
  <c r="V496" i="1"/>
  <c r="Q496" i="1"/>
  <c r="M496" i="1"/>
  <c r="I496" i="1"/>
  <c r="E496" i="1"/>
  <c r="Y496" i="1"/>
  <c r="H496" i="1"/>
  <c r="AN496" i="1"/>
  <c r="U496" i="1"/>
  <c r="D496" i="1"/>
  <c r="AJ496" i="1"/>
  <c r="P496" i="1"/>
  <c r="AD496" i="1"/>
  <c r="L496" i="1"/>
  <c r="T496" i="1"/>
  <c r="AB496" i="1"/>
  <c r="AH496" i="1"/>
  <c r="AI496" i="1"/>
  <c r="AN528" i="1"/>
  <c r="AJ528" i="1"/>
  <c r="AD528" i="1"/>
  <c r="Y528" i="1"/>
  <c r="U528" i="1"/>
  <c r="P528" i="1"/>
  <c r="L528" i="1"/>
  <c r="H528" i="1"/>
  <c r="D528" i="1"/>
  <c r="AQ528" i="1"/>
  <c r="AM528" i="1"/>
  <c r="AG528" i="1"/>
  <c r="AC528" i="1"/>
  <c r="X528" i="1"/>
  <c r="S528" i="1"/>
  <c r="O528" i="1"/>
  <c r="K528" i="1"/>
  <c r="G528" i="1"/>
  <c r="C528" i="1"/>
  <c r="AP528" i="1"/>
  <c r="AL528" i="1"/>
  <c r="AF528" i="1"/>
  <c r="AA528" i="1"/>
  <c r="W528" i="1"/>
  <c r="R528" i="1"/>
  <c r="N528" i="1"/>
  <c r="J528" i="1"/>
  <c r="F528" i="1"/>
  <c r="B528" i="1"/>
  <c r="AE528" i="1"/>
  <c r="M528" i="1"/>
  <c r="Z528" i="1"/>
  <c r="I528" i="1"/>
  <c r="AO528" i="1"/>
  <c r="V528" i="1"/>
  <c r="E528" i="1"/>
  <c r="Q528" i="1"/>
  <c r="AK528" i="1"/>
  <c r="AH528" i="1"/>
  <c r="T528" i="1"/>
  <c r="AB528" i="1"/>
  <c r="AI528" i="1"/>
  <c r="AQ560" i="1"/>
  <c r="AM560" i="1"/>
  <c r="AG560" i="1"/>
  <c r="AC560" i="1"/>
  <c r="X560" i="1"/>
  <c r="S560" i="1"/>
  <c r="O560" i="1"/>
  <c r="K560" i="1"/>
  <c r="G560" i="1"/>
  <c r="C560" i="1"/>
  <c r="AP560" i="1"/>
  <c r="AL560" i="1"/>
  <c r="AF560" i="1"/>
  <c r="AA560" i="1"/>
  <c r="W560" i="1"/>
  <c r="R560" i="1"/>
  <c r="N560" i="1"/>
  <c r="J560" i="1"/>
  <c r="F560" i="1"/>
  <c r="B560" i="1"/>
  <c r="AN560" i="1"/>
  <c r="AD560" i="1"/>
  <c r="U560" i="1"/>
  <c r="L560" i="1"/>
  <c r="D560" i="1"/>
  <c r="AK560" i="1"/>
  <c r="Z560" i="1"/>
  <c r="Q560" i="1"/>
  <c r="I560" i="1"/>
  <c r="AJ560" i="1"/>
  <c r="Y560" i="1"/>
  <c r="P560" i="1"/>
  <c r="H560" i="1"/>
  <c r="AE560" i="1"/>
  <c r="V560" i="1"/>
  <c r="M560" i="1"/>
  <c r="AO560" i="1"/>
  <c r="E560" i="1"/>
  <c r="T560" i="1"/>
  <c r="AH560" i="1"/>
  <c r="AI560" i="1"/>
  <c r="AB560" i="1"/>
  <c r="AO592" i="1"/>
  <c r="AK592" i="1"/>
  <c r="AE592" i="1"/>
  <c r="Z592" i="1"/>
  <c r="V592" i="1"/>
  <c r="Q592" i="1"/>
  <c r="M592" i="1"/>
  <c r="I592" i="1"/>
  <c r="E592" i="1"/>
  <c r="AN592" i="1"/>
  <c r="AJ592" i="1"/>
  <c r="AD592" i="1"/>
  <c r="Y592" i="1"/>
  <c r="U592" i="1"/>
  <c r="P592" i="1"/>
  <c r="L592" i="1"/>
  <c r="H592" i="1"/>
  <c r="D592" i="1"/>
  <c r="AL592" i="1"/>
  <c r="AA592" i="1"/>
  <c r="R592" i="1"/>
  <c r="J592" i="1"/>
  <c r="B592" i="1"/>
  <c r="AQ592" i="1"/>
  <c r="AG592" i="1"/>
  <c r="X592" i="1"/>
  <c r="O592" i="1"/>
  <c r="G592" i="1"/>
  <c r="AP592" i="1"/>
  <c r="W592" i="1"/>
  <c r="F592" i="1"/>
  <c r="AM592" i="1"/>
  <c r="S592" i="1"/>
  <c r="C592" i="1"/>
  <c r="AF592" i="1"/>
  <c r="N592" i="1"/>
  <c r="AC592" i="1"/>
  <c r="K592" i="1"/>
  <c r="AH592" i="1"/>
  <c r="AB592" i="1"/>
  <c r="T592" i="1"/>
  <c r="AI592" i="1"/>
  <c r="AN33" i="1"/>
  <c r="AJ33" i="1"/>
  <c r="AD33" i="1"/>
  <c r="X33" i="1"/>
  <c r="S33" i="1"/>
  <c r="O33" i="1"/>
  <c r="AQ33" i="1"/>
  <c r="AM33" i="1"/>
  <c r="AG33" i="1"/>
  <c r="AC33" i="1"/>
  <c r="W33" i="1"/>
  <c r="R33" i="1"/>
  <c r="N33" i="1"/>
  <c r="AP33" i="1"/>
  <c r="AL33" i="1"/>
  <c r="AF33" i="1"/>
  <c r="Z33" i="1"/>
  <c r="V33" i="1"/>
  <c r="Q33" i="1"/>
  <c r="M33" i="1"/>
  <c r="C33" i="1"/>
  <c r="AO33" i="1"/>
  <c r="AK33" i="1"/>
  <c r="AE33" i="1"/>
  <c r="Y33" i="1"/>
  <c r="U33" i="1"/>
  <c r="P33" i="1"/>
  <c r="B33" i="1"/>
  <c r="AA33" i="1"/>
  <c r="AH33" i="1"/>
  <c r="AB33" i="1"/>
  <c r="AI33" i="1"/>
  <c r="T33" i="1"/>
  <c r="AO49" i="1"/>
  <c r="AK49" i="1"/>
  <c r="AE49" i="1"/>
  <c r="Y49" i="1"/>
  <c r="U49" i="1"/>
  <c r="P49" i="1"/>
  <c r="L49" i="1"/>
  <c r="H49" i="1"/>
  <c r="D49" i="1"/>
  <c r="AN49" i="1"/>
  <c r="AJ49" i="1"/>
  <c r="AD49" i="1"/>
  <c r="X49" i="1"/>
  <c r="S49" i="1"/>
  <c r="O49" i="1"/>
  <c r="K49" i="1"/>
  <c r="G49" i="1"/>
  <c r="C49" i="1"/>
  <c r="AQ49" i="1"/>
  <c r="AM49" i="1"/>
  <c r="AG49" i="1"/>
  <c r="AC49" i="1"/>
  <c r="W49" i="1"/>
  <c r="R49" i="1"/>
  <c r="N49" i="1"/>
  <c r="J49" i="1"/>
  <c r="F49" i="1"/>
  <c r="B49" i="1"/>
  <c r="AP49" i="1"/>
  <c r="AL49" i="1"/>
  <c r="AF49" i="1"/>
  <c r="Z49" i="1"/>
  <c r="V49" i="1"/>
  <c r="Q49" i="1"/>
  <c r="M49" i="1"/>
  <c r="I49" i="1"/>
  <c r="E49" i="1"/>
  <c r="AA49" i="1"/>
  <c r="AI49" i="1"/>
  <c r="T49" i="1"/>
  <c r="AB49" i="1"/>
  <c r="AH49" i="1"/>
  <c r="AN81" i="1"/>
  <c r="AJ81" i="1"/>
  <c r="AD81" i="1"/>
  <c r="X81" i="1"/>
  <c r="S81" i="1"/>
  <c r="O81" i="1"/>
  <c r="K81" i="1"/>
  <c r="G81" i="1"/>
  <c r="C81" i="1"/>
  <c r="AQ81" i="1"/>
  <c r="AM81" i="1"/>
  <c r="AG81" i="1"/>
  <c r="AC81" i="1"/>
  <c r="W81" i="1"/>
  <c r="R81" i="1"/>
  <c r="N81" i="1"/>
  <c r="J81" i="1"/>
  <c r="F81" i="1"/>
  <c r="B81" i="1"/>
  <c r="AP81" i="1"/>
  <c r="AL81" i="1"/>
  <c r="AF81" i="1"/>
  <c r="Z81" i="1"/>
  <c r="V81" i="1"/>
  <c r="Q81" i="1"/>
  <c r="M81" i="1"/>
  <c r="I81" i="1"/>
  <c r="E81" i="1"/>
  <c r="AO81" i="1"/>
  <c r="AK81" i="1"/>
  <c r="AE81" i="1"/>
  <c r="Y81" i="1"/>
  <c r="U81" i="1"/>
  <c r="P81" i="1"/>
  <c r="L81" i="1"/>
  <c r="H81" i="1"/>
  <c r="D81" i="1"/>
  <c r="AA81" i="1"/>
  <c r="AB81" i="1"/>
  <c r="AI81" i="1"/>
  <c r="T81" i="1"/>
  <c r="AH81" i="1"/>
  <c r="AP34" i="1"/>
  <c r="AL34" i="1"/>
  <c r="AF34" i="1"/>
  <c r="AA34" i="1"/>
  <c r="W34" i="1"/>
  <c r="R34" i="1"/>
  <c r="N34" i="1"/>
  <c r="J34" i="1"/>
  <c r="F34" i="1"/>
  <c r="B34" i="1"/>
  <c r="AO34" i="1"/>
  <c r="AK34" i="1"/>
  <c r="AE34" i="1"/>
  <c r="Z34" i="1"/>
  <c r="V34" i="1"/>
  <c r="Q34" i="1"/>
  <c r="M34" i="1"/>
  <c r="I34" i="1"/>
  <c r="E34" i="1"/>
  <c r="AN34" i="1"/>
  <c r="AJ34" i="1"/>
  <c r="AD34" i="1"/>
  <c r="Y34" i="1"/>
  <c r="U34" i="1"/>
  <c r="P34" i="1"/>
  <c r="L34" i="1"/>
  <c r="H34" i="1"/>
  <c r="D34" i="1"/>
  <c r="AQ34" i="1"/>
  <c r="AM34" i="1"/>
  <c r="AG34" i="1"/>
  <c r="AC34" i="1"/>
  <c r="X34" i="1"/>
  <c r="S34" i="1"/>
  <c r="O34" i="1"/>
  <c r="K34" i="1"/>
  <c r="G34" i="1"/>
  <c r="C34" i="1"/>
  <c r="AH34" i="1"/>
  <c r="AB34" i="1"/>
  <c r="T34" i="1"/>
  <c r="AI34" i="1"/>
  <c r="AP13" i="1"/>
  <c r="AL13" i="1"/>
  <c r="AF13" i="1"/>
  <c r="Z13" i="1"/>
  <c r="V13" i="1"/>
  <c r="Q13" i="1"/>
  <c r="M13" i="1"/>
  <c r="B13" i="1"/>
  <c r="AO13" i="1"/>
  <c r="AK13" i="1"/>
  <c r="AE13" i="1"/>
  <c r="Y13" i="1"/>
  <c r="U13" i="1"/>
  <c r="P13" i="1"/>
  <c r="AN13" i="1"/>
  <c r="AJ13" i="1"/>
  <c r="AD13" i="1"/>
  <c r="X13" i="1"/>
  <c r="S13" i="1"/>
  <c r="O13" i="1"/>
  <c r="AQ13" i="1"/>
  <c r="AM13" i="1"/>
  <c r="AG13" i="1"/>
  <c r="AC13" i="1"/>
  <c r="W13" i="1"/>
  <c r="R13" i="1"/>
  <c r="N13" i="1"/>
  <c r="C13" i="1"/>
  <c r="AA13" i="1"/>
  <c r="AH13" i="1"/>
  <c r="AB13" i="1"/>
  <c r="AI13" i="1"/>
  <c r="T13" i="1"/>
  <c r="AN12" i="1"/>
  <c r="AJ12" i="1"/>
  <c r="AD12" i="1"/>
  <c r="X12" i="1"/>
  <c r="S12" i="1"/>
  <c r="O12" i="1"/>
  <c r="AQ12" i="1"/>
  <c r="AM12" i="1"/>
  <c r="AG12" i="1"/>
  <c r="AC12" i="1"/>
  <c r="W12" i="1"/>
  <c r="R12" i="1"/>
  <c r="N12" i="1"/>
  <c r="C12" i="1"/>
  <c r="AP12" i="1"/>
  <c r="AL12" i="1"/>
  <c r="AF12" i="1"/>
  <c r="Z12" i="1"/>
  <c r="V12" i="1"/>
  <c r="Q12" i="1"/>
  <c r="M12" i="1"/>
  <c r="B12" i="1"/>
  <c r="AO12" i="1"/>
  <c r="AK12" i="1"/>
  <c r="AE12" i="1"/>
  <c r="Y12" i="1"/>
  <c r="U12" i="1"/>
  <c r="P12" i="1"/>
  <c r="AA12" i="1"/>
  <c r="AH12" i="1"/>
  <c r="AB12" i="1"/>
  <c r="T12" i="1"/>
  <c r="AI12" i="1"/>
  <c r="AP22" i="1"/>
  <c r="AL22" i="1"/>
  <c r="AF22" i="1"/>
  <c r="AA22" i="1"/>
  <c r="W22" i="1"/>
  <c r="R22" i="1"/>
  <c r="N22" i="1"/>
  <c r="AO22" i="1"/>
  <c r="AK22" i="1"/>
  <c r="AE22" i="1"/>
  <c r="Z22" i="1"/>
  <c r="V22" i="1"/>
  <c r="Q22" i="1"/>
  <c r="M22" i="1"/>
  <c r="C22" i="1"/>
  <c r="AN22" i="1"/>
  <c r="AJ22" i="1"/>
  <c r="AD22" i="1"/>
  <c r="Y22" i="1"/>
  <c r="U22" i="1"/>
  <c r="P22" i="1"/>
  <c r="B22" i="1"/>
  <c r="AQ22" i="1"/>
  <c r="AM22" i="1"/>
  <c r="AG22" i="1"/>
  <c r="AC22" i="1"/>
  <c r="X22" i="1"/>
  <c r="S22" i="1"/>
  <c r="O22" i="1"/>
  <c r="T22" i="1"/>
  <c r="AH22" i="1"/>
  <c r="AB22" i="1"/>
  <c r="AI22" i="1"/>
  <c r="AN38" i="1"/>
  <c r="AJ38" i="1"/>
  <c r="AD38" i="1"/>
  <c r="Y38" i="1"/>
  <c r="U38" i="1"/>
  <c r="P38" i="1"/>
  <c r="L38" i="1"/>
  <c r="H38" i="1"/>
  <c r="D38" i="1"/>
  <c r="AQ38" i="1"/>
  <c r="AM38" i="1"/>
  <c r="AG38" i="1"/>
  <c r="AC38" i="1"/>
  <c r="X38" i="1"/>
  <c r="S38" i="1"/>
  <c r="O38" i="1"/>
  <c r="K38" i="1"/>
  <c r="G38" i="1"/>
  <c r="C38" i="1"/>
  <c r="AP38" i="1"/>
  <c r="AL38" i="1"/>
  <c r="AF38" i="1"/>
  <c r="AA38" i="1"/>
  <c r="W38" i="1"/>
  <c r="R38" i="1"/>
  <c r="N38" i="1"/>
  <c r="J38" i="1"/>
  <c r="F38" i="1"/>
  <c r="B38" i="1"/>
  <c r="AO38" i="1"/>
  <c r="AK38" i="1"/>
  <c r="AE38" i="1"/>
  <c r="Z38" i="1"/>
  <c r="V38" i="1"/>
  <c r="Q38" i="1"/>
  <c r="M38" i="1"/>
  <c r="I38" i="1"/>
  <c r="E38" i="1"/>
  <c r="T38" i="1"/>
  <c r="AH38" i="1"/>
  <c r="AB38" i="1"/>
  <c r="AI38" i="1"/>
  <c r="AP54" i="1"/>
  <c r="AL54" i="1"/>
  <c r="AF54" i="1"/>
  <c r="AA54" i="1"/>
  <c r="W54" i="1"/>
  <c r="R54" i="1"/>
  <c r="N54" i="1"/>
  <c r="J54" i="1"/>
  <c r="F54" i="1"/>
  <c r="B54" i="1"/>
  <c r="AO54" i="1"/>
  <c r="AK54" i="1"/>
  <c r="AE54" i="1"/>
  <c r="Z54" i="1"/>
  <c r="V54" i="1"/>
  <c r="Q54" i="1"/>
  <c r="M54" i="1"/>
  <c r="I54" i="1"/>
  <c r="E54" i="1"/>
  <c r="AN54" i="1"/>
  <c r="AJ54" i="1"/>
  <c r="AD54" i="1"/>
  <c r="Y54" i="1"/>
  <c r="U54" i="1"/>
  <c r="P54" i="1"/>
  <c r="L54" i="1"/>
  <c r="H54" i="1"/>
  <c r="D54" i="1"/>
  <c r="AQ54" i="1"/>
  <c r="AM54" i="1"/>
  <c r="AG54" i="1"/>
  <c r="AC54" i="1"/>
  <c r="X54" i="1"/>
  <c r="S54" i="1"/>
  <c r="O54" i="1"/>
  <c r="K54" i="1"/>
  <c r="G54" i="1"/>
  <c r="C54" i="1"/>
  <c r="AH54" i="1"/>
  <c r="T54" i="1"/>
  <c r="AI54" i="1"/>
  <c r="AB54" i="1"/>
  <c r="AP70" i="1"/>
  <c r="AL70" i="1"/>
  <c r="AF70" i="1"/>
  <c r="AA70" i="1"/>
  <c r="W70" i="1"/>
  <c r="R70" i="1"/>
  <c r="N70" i="1"/>
  <c r="J70" i="1"/>
  <c r="F70" i="1"/>
  <c r="B70" i="1"/>
  <c r="AO70" i="1"/>
  <c r="AK70" i="1"/>
  <c r="AE70" i="1"/>
  <c r="Z70" i="1"/>
  <c r="V70" i="1"/>
  <c r="Q70" i="1"/>
  <c r="M70" i="1"/>
  <c r="I70" i="1"/>
  <c r="E70" i="1"/>
  <c r="AN70" i="1"/>
  <c r="AJ70" i="1"/>
  <c r="AD70" i="1"/>
  <c r="Y70" i="1"/>
  <c r="U70" i="1"/>
  <c r="P70" i="1"/>
  <c r="L70" i="1"/>
  <c r="H70" i="1"/>
  <c r="D70" i="1"/>
  <c r="AQ70" i="1"/>
  <c r="AM70" i="1"/>
  <c r="AG70" i="1"/>
  <c r="AC70" i="1"/>
  <c r="X70" i="1"/>
  <c r="S70" i="1"/>
  <c r="O70" i="1"/>
  <c r="K70" i="1"/>
  <c r="G70" i="1"/>
  <c r="C70" i="1"/>
  <c r="AH70" i="1"/>
  <c r="T70" i="1"/>
  <c r="AI70" i="1"/>
  <c r="AB70" i="1"/>
  <c r="AO86" i="1"/>
  <c r="AK86" i="1"/>
  <c r="AE86" i="1"/>
  <c r="Z86" i="1"/>
  <c r="V86" i="1"/>
  <c r="Q86" i="1"/>
  <c r="M86" i="1"/>
  <c r="I86" i="1"/>
  <c r="E86" i="1"/>
  <c r="AN86" i="1"/>
  <c r="AJ86" i="1"/>
  <c r="AD86" i="1"/>
  <c r="Y86" i="1"/>
  <c r="U86" i="1"/>
  <c r="P86" i="1"/>
  <c r="L86" i="1"/>
  <c r="H86" i="1"/>
  <c r="D86" i="1"/>
  <c r="AQ86" i="1"/>
  <c r="AM86" i="1"/>
  <c r="AG86" i="1"/>
  <c r="AC86" i="1"/>
  <c r="X86" i="1"/>
  <c r="S86" i="1"/>
  <c r="O86" i="1"/>
  <c r="K86" i="1"/>
  <c r="G86" i="1"/>
  <c r="C86" i="1"/>
  <c r="AP86" i="1"/>
  <c r="AL86" i="1"/>
  <c r="AF86" i="1"/>
  <c r="AA86" i="1"/>
  <c r="W86" i="1"/>
  <c r="R86" i="1"/>
  <c r="N86" i="1"/>
  <c r="J86" i="1"/>
  <c r="F86" i="1"/>
  <c r="B86" i="1"/>
  <c r="T86" i="1"/>
  <c r="AH86" i="1"/>
  <c r="AI86" i="1"/>
  <c r="AB86" i="1"/>
  <c r="AN102" i="1"/>
  <c r="AJ102" i="1"/>
  <c r="AD102" i="1"/>
  <c r="Y102" i="1"/>
  <c r="U102" i="1"/>
  <c r="P102" i="1"/>
  <c r="L102" i="1"/>
  <c r="H102" i="1"/>
  <c r="D102" i="1"/>
  <c r="AQ102" i="1"/>
  <c r="AM102" i="1"/>
  <c r="AG102" i="1"/>
  <c r="AC102" i="1"/>
  <c r="X102" i="1"/>
  <c r="S102" i="1"/>
  <c r="O102" i="1"/>
  <c r="K102" i="1"/>
  <c r="G102" i="1"/>
  <c r="C102" i="1"/>
  <c r="AP102" i="1"/>
  <c r="AL102" i="1"/>
  <c r="AF102" i="1"/>
  <c r="AA102" i="1"/>
  <c r="W102" i="1"/>
  <c r="R102" i="1"/>
  <c r="N102" i="1"/>
  <c r="J102" i="1"/>
  <c r="F102" i="1"/>
  <c r="B102" i="1"/>
  <c r="AO102" i="1"/>
  <c r="AK102" i="1"/>
  <c r="AE102" i="1"/>
  <c r="Z102" i="1"/>
  <c r="V102" i="1"/>
  <c r="Q102" i="1"/>
  <c r="M102" i="1"/>
  <c r="I102" i="1"/>
  <c r="E102" i="1"/>
  <c r="AH102" i="1"/>
  <c r="T102" i="1"/>
  <c r="AI102" i="1"/>
  <c r="AB102" i="1"/>
  <c r="AN118" i="1"/>
  <c r="AJ118" i="1"/>
  <c r="AD118" i="1"/>
  <c r="Y118" i="1"/>
  <c r="U118" i="1"/>
  <c r="P118" i="1"/>
  <c r="L118" i="1"/>
  <c r="H118" i="1"/>
  <c r="D118" i="1"/>
  <c r="AQ118" i="1"/>
  <c r="AM118" i="1"/>
  <c r="AG118" i="1"/>
  <c r="AC118" i="1"/>
  <c r="X118" i="1"/>
  <c r="S118" i="1"/>
  <c r="O118" i="1"/>
  <c r="K118" i="1"/>
  <c r="G118" i="1"/>
  <c r="C118" i="1"/>
  <c r="AP118" i="1"/>
  <c r="AL118" i="1"/>
  <c r="AF118" i="1"/>
  <c r="AA118" i="1"/>
  <c r="W118" i="1"/>
  <c r="R118" i="1"/>
  <c r="N118" i="1"/>
  <c r="J118" i="1"/>
  <c r="F118" i="1"/>
  <c r="B118" i="1"/>
  <c r="AO118" i="1"/>
  <c r="AK118" i="1"/>
  <c r="AE118" i="1"/>
  <c r="Z118" i="1"/>
  <c r="V118" i="1"/>
  <c r="Q118" i="1"/>
  <c r="M118" i="1"/>
  <c r="I118" i="1"/>
  <c r="E118" i="1"/>
  <c r="T118" i="1"/>
  <c r="AH118" i="1"/>
  <c r="AB118" i="1"/>
  <c r="AI118" i="1"/>
  <c r="AN134" i="1"/>
  <c r="AJ134" i="1"/>
  <c r="AD134" i="1"/>
  <c r="Y134" i="1"/>
  <c r="U134" i="1"/>
  <c r="P134" i="1"/>
  <c r="L134" i="1"/>
  <c r="H134" i="1"/>
  <c r="D134" i="1"/>
  <c r="AQ134" i="1"/>
  <c r="AM134" i="1"/>
  <c r="AG134" i="1"/>
  <c r="AC134" i="1"/>
  <c r="X134" i="1"/>
  <c r="S134" i="1"/>
  <c r="O134" i="1"/>
  <c r="K134" i="1"/>
  <c r="G134" i="1"/>
  <c r="C134" i="1"/>
  <c r="AP134" i="1"/>
  <c r="AL134" i="1"/>
  <c r="AF134" i="1"/>
  <c r="AA134" i="1"/>
  <c r="W134" i="1"/>
  <c r="R134" i="1"/>
  <c r="N134" i="1"/>
  <c r="J134" i="1"/>
  <c r="F134" i="1"/>
  <c r="B134" i="1"/>
  <c r="AO134" i="1"/>
  <c r="AK134" i="1"/>
  <c r="AE134" i="1"/>
  <c r="Z134" i="1"/>
  <c r="V134" i="1"/>
  <c r="Q134" i="1"/>
  <c r="M134" i="1"/>
  <c r="I134" i="1"/>
  <c r="E134" i="1"/>
  <c r="AH134" i="1"/>
  <c r="AB134" i="1"/>
  <c r="T134" i="1"/>
  <c r="AI134" i="1"/>
  <c r="AN150" i="1"/>
  <c r="AJ150" i="1"/>
  <c r="AD150" i="1"/>
  <c r="Y150" i="1"/>
  <c r="U150" i="1"/>
  <c r="P150" i="1"/>
  <c r="L150" i="1"/>
  <c r="H150" i="1"/>
  <c r="D150" i="1"/>
  <c r="AQ150" i="1"/>
  <c r="AM150" i="1"/>
  <c r="AG150" i="1"/>
  <c r="AC150" i="1"/>
  <c r="X150" i="1"/>
  <c r="S150" i="1"/>
  <c r="O150" i="1"/>
  <c r="K150" i="1"/>
  <c r="G150" i="1"/>
  <c r="C150" i="1"/>
  <c r="AP150" i="1"/>
  <c r="AL150" i="1"/>
  <c r="AF150" i="1"/>
  <c r="AA150" i="1"/>
  <c r="W150" i="1"/>
  <c r="R150" i="1"/>
  <c r="N150" i="1"/>
  <c r="J150" i="1"/>
  <c r="F150" i="1"/>
  <c r="B150" i="1"/>
  <c r="AO150" i="1"/>
  <c r="AK150" i="1"/>
  <c r="AE150" i="1"/>
  <c r="Z150" i="1"/>
  <c r="V150" i="1"/>
  <c r="Q150" i="1"/>
  <c r="M150" i="1"/>
  <c r="I150" i="1"/>
  <c r="E150" i="1"/>
  <c r="AH150" i="1"/>
  <c r="AB150" i="1"/>
  <c r="T150" i="1"/>
  <c r="AI150" i="1"/>
  <c r="AN166" i="1"/>
  <c r="AJ166" i="1"/>
  <c r="AD166" i="1"/>
  <c r="Y166" i="1"/>
  <c r="U166" i="1"/>
  <c r="P166" i="1"/>
  <c r="L166" i="1"/>
  <c r="H166" i="1"/>
  <c r="D166" i="1"/>
  <c r="AQ166" i="1"/>
  <c r="AM166" i="1"/>
  <c r="AG166" i="1"/>
  <c r="AC166" i="1"/>
  <c r="X166" i="1"/>
  <c r="S166" i="1"/>
  <c r="O166" i="1"/>
  <c r="K166" i="1"/>
  <c r="G166" i="1"/>
  <c r="C166" i="1"/>
  <c r="AP166" i="1"/>
  <c r="AL166" i="1"/>
  <c r="AF166" i="1"/>
  <c r="AA166" i="1"/>
  <c r="W166" i="1"/>
  <c r="R166" i="1"/>
  <c r="N166" i="1"/>
  <c r="J166" i="1"/>
  <c r="F166" i="1"/>
  <c r="B166" i="1"/>
  <c r="AO166" i="1"/>
  <c r="AK166" i="1"/>
  <c r="AE166" i="1"/>
  <c r="Z166" i="1"/>
  <c r="V166" i="1"/>
  <c r="Q166" i="1"/>
  <c r="M166" i="1"/>
  <c r="I166" i="1"/>
  <c r="E166" i="1"/>
  <c r="AH166" i="1"/>
  <c r="AB166" i="1"/>
  <c r="T166" i="1"/>
  <c r="AI166" i="1"/>
  <c r="AP182" i="1"/>
  <c r="AL182" i="1"/>
  <c r="AF182" i="1"/>
  <c r="AA182" i="1"/>
  <c r="W182" i="1"/>
  <c r="R182" i="1"/>
  <c r="N182" i="1"/>
  <c r="J182" i="1"/>
  <c r="F182" i="1"/>
  <c r="B182" i="1"/>
  <c r="AO182" i="1"/>
  <c r="AK182" i="1"/>
  <c r="AE182" i="1"/>
  <c r="Z182" i="1"/>
  <c r="V182" i="1"/>
  <c r="Q182" i="1"/>
  <c r="M182" i="1"/>
  <c r="I182" i="1"/>
  <c r="E182" i="1"/>
  <c r="AN182" i="1"/>
  <c r="AJ182" i="1"/>
  <c r="AD182" i="1"/>
  <c r="Y182" i="1"/>
  <c r="U182" i="1"/>
  <c r="P182" i="1"/>
  <c r="L182" i="1"/>
  <c r="H182" i="1"/>
  <c r="D182" i="1"/>
  <c r="AQ182" i="1"/>
  <c r="AM182" i="1"/>
  <c r="AG182" i="1"/>
  <c r="AC182" i="1"/>
  <c r="X182" i="1"/>
  <c r="S182" i="1"/>
  <c r="O182" i="1"/>
  <c r="K182" i="1"/>
  <c r="G182" i="1"/>
  <c r="C182" i="1"/>
  <c r="AH182" i="1"/>
  <c r="T182" i="1"/>
  <c r="AB182" i="1"/>
  <c r="AI182" i="1"/>
  <c r="AP198" i="1"/>
  <c r="AL198" i="1"/>
  <c r="AF198" i="1"/>
  <c r="AA198" i="1"/>
  <c r="W198" i="1"/>
  <c r="R198" i="1"/>
  <c r="N198" i="1"/>
  <c r="J198" i="1"/>
  <c r="F198" i="1"/>
  <c r="B198" i="1"/>
  <c r="AO198" i="1"/>
  <c r="AK198" i="1"/>
  <c r="AE198" i="1"/>
  <c r="Z198" i="1"/>
  <c r="V198" i="1"/>
  <c r="Q198" i="1"/>
  <c r="M198" i="1"/>
  <c r="I198" i="1"/>
  <c r="E198" i="1"/>
  <c r="AN198" i="1"/>
  <c r="AJ198" i="1"/>
  <c r="AD198" i="1"/>
  <c r="Y198" i="1"/>
  <c r="U198" i="1"/>
  <c r="P198" i="1"/>
  <c r="L198" i="1"/>
  <c r="H198" i="1"/>
  <c r="D198" i="1"/>
  <c r="AQ198" i="1"/>
  <c r="AM198" i="1"/>
  <c r="AG198" i="1"/>
  <c r="AC198" i="1"/>
  <c r="X198" i="1"/>
  <c r="S198" i="1"/>
  <c r="O198" i="1"/>
  <c r="K198" i="1"/>
  <c r="G198" i="1"/>
  <c r="C198" i="1"/>
  <c r="AH198" i="1"/>
  <c r="AI198" i="1"/>
  <c r="T198" i="1"/>
  <c r="AB198" i="1"/>
  <c r="AP214" i="1"/>
  <c r="AL214" i="1"/>
  <c r="AF214" i="1"/>
  <c r="AA214" i="1"/>
  <c r="W214" i="1"/>
  <c r="R214" i="1"/>
  <c r="N214" i="1"/>
  <c r="J214" i="1"/>
  <c r="F214" i="1"/>
  <c r="B214" i="1"/>
  <c r="AO214" i="1"/>
  <c r="AK214" i="1"/>
  <c r="AE214" i="1"/>
  <c r="Z214" i="1"/>
  <c r="V214" i="1"/>
  <c r="Q214" i="1"/>
  <c r="M214" i="1"/>
  <c r="I214" i="1"/>
  <c r="E214" i="1"/>
  <c r="AN214" i="1"/>
  <c r="AJ214" i="1"/>
  <c r="AD214" i="1"/>
  <c r="Y214" i="1"/>
  <c r="U214" i="1"/>
  <c r="P214" i="1"/>
  <c r="L214" i="1"/>
  <c r="H214" i="1"/>
  <c r="D214" i="1"/>
  <c r="AQ214" i="1"/>
  <c r="AM214" i="1"/>
  <c r="AG214" i="1"/>
  <c r="AC214" i="1"/>
  <c r="X214" i="1"/>
  <c r="S214" i="1"/>
  <c r="O214" i="1"/>
  <c r="K214" i="1"/>
  <c r="G214" i="1"/>
  <c r="C214" i="1"/>
  <c r="AH214" i="1"/>
  <c r="AI214" i="1"/>
  <c r="AB214" i="1"/>
  <c r="T214" i="1"/>
  <c r="AP230" i="1"/>
  <c r="AL230" i="1"/>
  <c r="AF230" i="1"/>
  <c r="AA230" i="1"/>
  <c r="W230" i="1"/>
  <c r="R230" i="1"/>
  <c r="N230" i="1"/>
  <c r="J230" i="1"/>
  <c r="F230" i="1"/>
  <c r="B230" i="1"/>
  <c r="AO230" i="1"/>
  <c r="AK230" i="1"/>
  <c r="AE230" i="1"/>
  <c r="Z230" i="1"/>
  <c r="V230" i="1"/>
  <c r="Q230" i="1"/>
  <c r="M230" i="1"/>
  <c r="I230" i="1"/>
  <c r="E230" i="1"/>
  <c r="AN230" i="1"/>
  <c r="AJ230" i="1"/>
  <c r="AD230" i="1"/>
  <c r="Y230" i="1"/>
  <c r="U230" i="1"/>
  <c r="P230" i="1"/>
  <c r="L230" i="1"/>
  <c r="H230" i="1"/>
  <c r="D230" i="1"/>
  <c r="AQ230" i="1"/>
  <c r="AM230" i="1"/>
  <c r="AG230" i="1"/>
  <c r="AC230" i="1"/>
  <c r="X230" i="1"/>
  <c r="S230" i="1"/>
  <c r="O230" i="1"/>
  <c r="K230" i="1"/>
  <c r="G230" i="1"/>
  <c r="C230" i="1"/>
  <c r="AH230" i="1"/>
  <c r="AB230" i="1"/>
  <c r="T230" i="1"/>
  <c r="AI230" i="1"/>
  <c r="AO246" i="1"/>
  <c r="AK246" i="1"/>
  <c r="AE246" i="1"/>
  <c r="Z246" i="1"/>
  <c r="V246" i="1"/>
  <c r="Q246" i="1"/>
  <c r="M246" i="1"/>
  <c r="I246" i="1"/>
  <c r="E246" i="1"/>
  <c r="AN246" i="1"/>
  <c r="AJ246" i="1"/>
  <c r="AD246" i="1"/>
  <c r="Y246" i="1"/>
  <c r="U246" i="1"/>
  <c r="P246" i="1"/>
  <c r="L246" i="1"/>
  <c r="H246" i="1"/>
  <c r="D246" i="1"/>
  <c r="AQ246" i="1"/>
  <c r="AM246" i="1"/>
  <c r="AG246" i="1"/>
  <c r="AC246" i="1"/>
  <c r="X246" i="1"/>
  <c r="S246" i="1"/>
  <c r="O246" i="1"/>
  <c r="K246" i="1"/>
  <c r="G246" i="1"/>
  <c r="C246" i="1"/>
  <c r="AP246" i="1"/>
  <c r="AL246" i="1"/>
  <c r="AF246" i="1"/>
  <c r="AA246" i="1"/>
  <c r="W246" i="1"/>
  <c r="R246" i="1"/>
  <c r="N246" i="1"/>
  <c r="J246" i="1"/>
  <c r="F246" i="1"/>
  <c r="B246" i="1"/>
  <c r="AB246" i="1"/>
  <c r="AH246" i="1"/>
  <c r="T246" i="1"/>
  <c r="AI246" i="1"/>
  <c r="AO262" i="1"/>
  <c r="AK262" i="1"/>
  <c r="AE262" i="1"/>
  <c r="Z262" i="1"/>
  <c r="V262" i="1"/>
  <c r="Q262" i="1"/>
  <c r="M262" i="1"/>
  <c r="I262" i="1"/>
  <c r="E262" i="1"/>
  <c r="AN262" i="1"/>
  <c r="AJ262" i="1"/>
  <c r="AD262" i="1"/>
  <c r="Y262" i="1"/>
  <c r="U262" i="1"/>
  <c r="P262" i="1"/>
  <c r="L262" i="1"/>
  <c r="H262" i="1"/>
  <c r="D262" i="1"/>
  <c r="AQ262" i="1"/>
  <c r="AM262" i="1"/>
  <c r="AG262" i="1"/>
  <c r="AC262" i="1"/>
  <c r="X262" i="1"/>
  <c r="S262" i="1"/>
  <c r="O262" i="1"/>
  <c r="K262" i="1"/>
  <c r="G262" i="1"/>
  <c r="C262" i="1"/>
  <c r="AP262" i="1"/>
  <c r="AL262" i="1"/>
  <c r="AF262" i="1"/>
  <c r="AA262" i="1"/>
  <c r="W262" i="1"/>
  <c r="R262" i="1"/>
  <c r="N262" i="1"/>
  <c r="J262" i="1"/>
  <c r="F262" i="1"/>
  <c r="B262" i="1"/>
  <c r="AI262" i="1"/>
  <c r="AB262" i="1"/>
  <c r="T262" i="1"/>
  <c r="AH262" i="1"/>
  <c r="AO278" i="1"/>
  <c r="AK278" i="1"/>
  <c r="AE278" i="1"/>
  <c r="Z278" i="1"/>
  <c r="V278" i="1"/>
  <c r="Q278" i="1"/>
  <c r="M278" i="1"/>
  <c r="I278" i="1"/>
  <c r="E278" i="1"/>
  <c r="AN278" i="1"/>
  <c r="AJ278" i="1"/>
  <c r="AD278" i="1"/>
  <c r="Y278" i="1"/>
  <c r="U278" i="1"/>
  <c r="P278" i="1"/>
  <c r="L278" i="1"/>
  <c r="H278" i="1"/>
  <c r="D278" i="1"/>
  <c r="AQ278" i="1"/>
  <c r="AM278" i="1"/>
  <c r="AG278" i="1"/>
  <c r="AC278" i="1"/>
  <c r="X278" i="1"/>
  <c r="S278" i="1"/>
  <c r="O278" i="1"/>
  <c r="K278" i="1"/>
  <c r="G278" i="1"/>
  <c r="C278" i="1"/>
  <c r="AP278" i="1"/>
  <c r="AL278" i="1"/>
  <c r="AF278" i="1"/>
  <c r="AA278" i="1"/>
  <c r="W278" i="1"/>
  <c r="R278" i="1"/>
  <c r="N278" i="1"/>
  <c r="J278" i="1"/>
  <c r="F278" i="1"/>
  <c r="B278" i="1"/>
  <c r="AI278" i="1"/>
  <c r="AH278" i="1"/>
  <c r="AB278" i="1"/>
  <c r="T278" i="1"/>
  <c r="AO294" i="1"/>
  <c r="AK294" i="1"/>
  <c r="AE294" i="1"/>
  <c r="Z294" i="1"/>
  <c r="V294" i="1"/>
  <c r="Q294" i="1"/>
  <c r="M294" i="1"/>
  <c r="I294" i="1"/>
  <c r="E294" i="1"/>
  <c r="AN294" i="1"/>
  <c r="AJ294" i="1"/>
  <c r="AD294" i="1"/>
  <c r="Y294" i="1"/>
  <c r="U294" i="1"/>
  <c r="P294" i="1"/>
  <c r="L294" i="1"/>
  <c r="H294" i="1"/>
  <c r="D294" i="1"/>
  <c r="AQ294" i="1"/>
  <c r="AM294" i="1"/>
  <c r="AG294" i="1"/>
  <c r="AC294" i="1"/>
  <c r="X294" i="1"/>
  <c r="S294" i="1"/>
  <c r="O294" i="1"/>
  <c r="K294" i="1"/>
  <c r="G294" i="1"/>
  <c r="C294" i="1"/>
  <c r="AP294" i="1"/>
  <c r="AL294" i="1"/>
  <c r="AF294" i="1"/>
  <c r="AA294" i="1"/>
  <c r="W294" i="1"/>
  <c r="R294" i="1"/>
  <c r="N294" i="1"/>
  <c r="J294" i="1"/>
  <c r="F294" i="1"/>
  <c r="B294" i="1"/>
  <c r="AH294" i="1"/>
  <c r="AI294" i="1"/>
  <c r="T294" i="1"/>
  <c r="AB294" i="1"/>
  <c r="AO310" i="1"/>
  <c r="AK310" i="1"/>
  <c r="AE310" i="1"/>
  <c r="Z310" i="1"/>
  <c r="V310" i="1"/>
  <c r="Q310" i="1"/>
  <c r="M310" i="1"/>
  <c r="I310" i="1"/>
  <c r="E310" i="1"/>
  <c r="AN310" i="1"/>
  <c r="AJ310" i="1"/>
  <c r="AD310" i="1"/>
  <c r="Y310" i="1"/>
  <c r="U310" i="1"/>
  <c r="P310" i="1"/>
  <c r="L310" i="1"/>
  <c r="H310" i="1"/>
  <c r="D310" i="1"/>
  <c r="AQ310" i="1"/>
  <c r="AM310" i="1"/>
  <c r="AG310" i="1"/>
  <c r="AC310" i="1"/>
  <c r="X310" i="1"/>
  <c r="S310" i="1"/>
  <c r="O310" i="1"/>
  <c r="K310" i="1"/>
  <c r="G310" i="1"/>
  <c r="C310" i="1"/>
  <c r="AP310" i="1"/>
  <c r="AL310" i="1"/>
  <c r="AF310" i="1"/>
  <c r="AA310" i="1"/>
  <c r="W310" i="1"/>
  <c r="R310" i="1"/>
  <c r="N310" i="1"/>
  <c r="J310" i="1"/>
  <c r="F310" i="1"/>
  <c r="B310" i="1"/>
  <c r="T310" i="1"/>
  <c r="AH310" i="1"/>
  <c r="AI310" i="1"/>
  <c r="AB310" i="1"/>
  <c r="AP326" i="1"/>
  <c r="AL326" i="1"/>
  <c r="AF326" i="1"/>
  <c r="AA326" i="1"/>
  <c r="W326" i="1"/>
  <c r="R326" i="1"/>
  <c r="N326" i="1"/>
  <c r="J326" i="1"/>
  <c r="F326" i="1"/>
  <c r="B326" i="1"/>
  <c r="AO326" i="1"/>
  <c r="AK326" i="1"/>
  <c r="AE326" i="1"/>
  <c r="Z326" i="1"/>
  <c r="V326" i="1"/>
  <c r="Q326" i="1"/>
  <c r="M326" i="1"/>
  <c r="I326" i="1"/>
  <c r="E326" i="1"/>
  <c r="AN326" i="1"/>
  <c r="AJ326" i="1"/>
  <c r="AD326" i="1"/>
  <c r="Y326" i="1"/>
  <c r="U326" i="1"/>
  <c r="P326" i="1"/>
  <c r="L326" i="1"/>
  <c r="H326" i="1"/>
  <c r="D326" i="1"/>
  <c r="AQ326" i="1"/>
  <c r="AM326" i="1"/>
  <c r="AG326" i="1"/>
  <c r="AC326" i="1"/>
  <c r="X326" i="1"/>
  <c r="S326" i="1"/>
  <c r="O326" i="1"/>
  <c r="K326" i="1"/>
  <c r="G326" i="1"/>
  <c r="C326" i="1"/>
  <c r="AI326" i="1"/>
  <c r="T326" i="1"/>
  <c r="AH326" i="1"/>
  <c r="AB326" i="1"/>
  <c r="AP342" i="1"/>
  <c r="AL342" i="1"/>
  <c r="AF342" i="1"/>
  <c r="AA342" i="1"/>
  <c r="W342" i="1"/>
  <c r="R342" i="1"/>
  <c r="N342" i="1"/>
  <c r="J342" i="1"/>
  <c r="F342" i="1"/>
  <c r="B342" i="1"/>
  <c r="AO342" i="1"/>
  <c r="AK342" i="1"/>
  <c r="AE342" i="1"/>
  <c r="Z342" i="1"/>
  <c r="V342" i="1"/>
  <c r="Q342" i="1"/>
  <c r="M342" i="1"/>
  <c r="I342" i="1"/>
  <c r="E342" i="1"/>
  <c r="AN342" i="1"/>
  <c r="AJ342" i="1"/>
  <c r="AD342" i="1"/>
  <c r="Y342" i="1"/>
  <c r="U342" i="1"/>
  <c r="P342" i="1"/>
  <c r="L342" i="1"/>
  <c r="H342" i="1"/>
  <c r="D342" i="1"/>
  <c r="AQ342" i="1"/>
  <c r="AM342" i="1"/>
  <c r="AG342" i="1"/>
  <c r="AC342" i="1"/>
  <c r="X342" i="1"/>
  <c r="S342" i="1"/>
  <c r="O342" i="1"/>
  <c r="K342" i="1"/>
  <c r="G342" i="1"/>
  <c r="C342" i="1"/>
  <c r="AH342" i="1"/>
  <c r="AB342" i="1"/>
  <c r="AI342" i="1"/>
  <c r="T342" i="1"/>
  <c r="AP358" i="1"/>
  <c r="AL358" i="1"/>
  <c r="AF358" i="1"/>
  <c r="AA358" i="1"/>
  <c r="W358" i="1"/>
  <c r="R358" i="1"/>
  <c r="N358" i="1"/>
  <c r="J358" i="1"/>
  <c r="F358" i="1"/>
  <c r="B358" i="1"/>
  <c r="AO358" i="1"/>
  <c r="AK358" i="1"/>
  <c r="AE358" i="1"/>
  <c r="Z358" i="1"/>
  <c r="V358" i="1"/>
  <c r="Q358" i="1"/>
  <c r="M358" i="1"/>
  <c r="I358" i="1"/>
  <c r="E358" i="1"/>
  <c r="AN358" i="1"/>
  <c r="AJ358" i="1"/>
  <c r="AD358" i="1"/>
  <c r="Y358" i="1"/>
  <c r="U358" i="1"/>
  <c r="P358" i="1"/>
  <c r="L358" i="1"/>
  <c r="H358" i="1"/>
  <c r="D358" i="1"/>
  <c r="AQ358" i="1"/>
  <c r="AM358" i="1"/>
  <c r="AG358" i="1"/>
  <c r="AC358" i="1"/>
  <c r="X358" i="1"/>
  <c r="S358" i="1"/>
  <c r="O358" i="1"/>
  <c r="K358" i="1"/>
  <c r="G358" i="1"/>
  <c r="C358" i="1"/>
  <c r="T358" i="1"/>
  <c r="AB358" i="1"/>
  <c r="AH358" i="1"/>
  <c r="AI358" i="1"/>
  <c r="AP374" i="1"/>
  <c r="AL374" i="1"/>
  <c r="AF374" i="1"/>
  <c r="AA374" i="1"/>
  <c r="W374" i="1"/>
  <c r="R374" i="1"/>
  <c r="N374" i="1"/>
  <c r="J374" i="1"/>
  <c r="F374" i="1"/>
  <c r="B374" i="1"/>
  <c r="AO374" i="1"/>
  <c r="AK374" i="1"/>
  <c r="AE374" i="1"/>
  <c r="Z374" i="1"/>
  <c r="V374" i="1"/>
  <c r="Q374" i="1"/>
  <c r="M374" i="1"/>
  <c r="I374" i="1"/>
  <c r="E374" i="1"/>
  <c r="AN374" i="1"/>
  <c r="AJ374" i="1"/>
  <c r="AD374" i="1"/>
  <c r="Y374" i="1"/>
  <c r="U374" i="1"/>
  <c r="P374" i="1"/>
  <c r="L374" i="1"/>
  <c r="H374" i="1"/>
  <c r="D374" i="1"/>
  <c r="AQ374" i="1"/>
  <c r="AM374" i="1"/>
  <c r="AG374" i="1"/>
  <c r="AC374" i="1"/>
  <c r="X374" i="1"/>
  <c r="S374" i="1"/>
  <c r="O374" i="1"/>
  <c r="K374" i="1"/>
  <c r="G374" i="1"/>
  <c r="C374" i="1"/>
  <c r="T374" i="1"/>
  <c r="AB374" i="1"/>
  <c r="AH374" i="1"/>
  <c r="AI374" i="1"/>
  <c r="AN390" i="1"/>
  <c r="AJ390" i="1"/>
  <c r="AD390" i="1"/>
  <c r="Y390" i="1"/>
  <c r="U390" i="1"/>
  <c r="P390" i="1"/>
  <c r="L390" i="1"/>
  <c r="H390" i="1"/>
  <c r="D390" i="1"/>
  <c r="AQ390" i="1"/>
  <c r="AM390" i="1"/>
  <c r="AG390" i="1"/>
  <c r="AC390" i="1"/>
  <c r="X390" i="1"/>
  <c r="S390" i="1"/>
  <c r="O390" i="1"/>
  <c r="K390" i="1"/>
  <c r="G390" i="1"/>
  <c r="C390" i="1"/>
  <c r="AP390" i="1"/>
  <c r="AL390" i="1"/>
  <c r="AF390" i="1"/>
  <c r="AA390" i="1"/>
  <c r="W390" i="1"/>
  <c r="R390" i="1"/>
  <c r="N390" i="1"/>
  <c r="J390" i="1"/>
  <c r="F390" i="1"/>
  <c r="B390" i="1"/>
  <c r="AO390" i="1"/>
  <c r="AK390" i="1"/>
  <c r="AE390" i="1"/>
  <c r="Z390" i="1"/>
  <c r="V390" i="1"/>
  <c r="Q390" i="1"/>
  <c r="M390" i="1"/>
  <c r="I390" i="1"/>
  <c r="E390" i="1"/>
  <c r="AI390" i="1"/>
  <c r="T390" i="1"/>
  <c r="AH390" i="1"/>
  <c r="AB390" i="1"/>
  <c r="AN406" i="1"/>
  <c r="AJ406" i="1"/>
  <c r="AD406" i="1"/>
  <c r="Y406" i="1"/>
  <c r="U406" i="1"/>
  <c r="P406" i="1"/>
  <c r="L406" i="1"/>
  <c r="H406" i="1"/>
  <c r="D406" i="1"/>
  <c r="AQ406" i="1"/>
  <c r="AM406" i="1"/>
  <c r="AG406" i="1"/>
  <c r="AC406" i="1"/>
  <c r="X406" i="1"/>
  <c r="S406" i="1"/>
  <c r="O406" i="1"/>
  <c r="K406" i="1"/>
  <c r="G406" i="1"/>
  <c r="C406" i="1"/>
  <c r="AP406" i="1"/>
  <c r="AL406" i="1"/>
  <c r="AF406" i="1"/>
  <c r="AA406" i="1"/>
  <c r="W406" i="1"/>
  <c r="R406" i="1"/>
  <c r="N406" i="1"/>
  <c r="J406" i="1"/>
  <c r="F406" i="1"/>
  <c r="B406" i="1"/>
  <c r="AO406" i="1"/>
  <c r="AK406" i="1"/>
  <c r="AE406" i="1"/>
  <c r="Z406" i="1"/>
  <c r="V406" i="1"/>
  <c r="Q406" i="1"/>
  <c r="M406" i="1"/>
  <c r="I406" i="1"/>
  <c r="E406" i="1"/>
  <c r="T406" i="1"/>
  <c r="AH406" i="1"/>
  <c r="AB406" i="1"/>
  <c r="AI406" i="1"/>
  <c r="AN422" i="1"/>
  <c r="AJ422" i="1"/>
  <c r="AD422" i="1"/>
  <c r="Y422" i="1"/>
  <c r="U422" i="1"/>
  <c r="P422" i="1"/>
  <c r="L422" i="1"/>
  <c r="H422" i="1"/>
  <c r="D422" i="1"/>
  <c r="AQ422" i="1"/>
  <c r="AM422" i="1"/>
  <c r="AG422" i="1"/>
  <c r="AC422" i="1"/>
  <c r="X422" i="1"/>
  <c r="S422" i="1"/>
  <c r="O422" i="1"/>
  <c r="K422" i="1"/>
  <c r="G422" i="1"/>
  <c r="C422" i="1"/>
  <c r="AP422" i="1"/>
  <c r="AL422" i="1"/>
  <c r="AF422" i="1"/>
  <c r="AA422" i="1"/>
  <c r="W422" i="1"/>
  <c r="R422" i="1"/>
  <c r="N422" i="1"/>
  <c r="J422" i="1"/>
  <c r="F422" i="1"/>
  <c r="B422" i="1"/>
  <c r="AO422" i="1"/>
  <c r="AK422" i="1"/>
  <c r="AE422" i="1"/>
  <c r="Z422" i="1"/>
  <c r="V422" i="1"/>
  <c r="Q422" i="1"/>
  <c r="M422" i="1"/>
  <c r="I422" i="1"/>
  <c r="E422" i="1"/>
  <c r="T422" i="1"/>
  <c r="AI422" i="1"/>
  <c r="AH422" i="1"/>
  <c r="AB422" i="1"/>
  <c r="AO438" i="1"/>
  <c r="AK438" i="1"/>
  <c r="AE438" i="1"/>
  <c r="Z438" i="1"/>
  <c r="V438" i="1"/>
  <c r="Q438" i="1"/>
  <c r="M438" i="1"/>
  <c r="I438" i="1"/>
  <c r="E438" i="1"/>
  <c r="AN438" i="1"/>
  <c r="AJ438" i="1"/>
  <c r="AD438" i="1"/>
  <c r="Y438" i="1"/>
  <c r="U438" i="1"/>
  <c r="P438" i="1"/>
  <c r="L438" i="1"/>
  <c r="H438" i="1"/>
  <c r="D438" i="1"/>
  <c r="AQ438" i="1"/>
  <c r="AM438" i="1"/>
  <c r="AG438" i="1"/>
  <c r="AC438" i="1"/>
  <c r="X438" i="1"/>
  <c r="S438" i="1"/>
  <c r="O438" i="1"/>
  <c r="K438" i="1"/>
  <c r="G438" i="1"/>
  <c r="C438" i="1"/>
  <c r="AP438" i="1"/>
  <c r="AL438" i="1"/>
  <c r="AF438" i="1"/>
  <c r="AA438" i="1"/>
  <c r="W438" i="1"/>
  <c r="R438" i="1"/>
  <c r="N438" i="1"/>
  <c r="J438" i="1"/>
  <c r="F438" i="1"/>
  <c r="B438" i="1"/>
  <c r="AH438" i="1"/>
  <c r="AB438" i="1"/>
  <c r="AI438" i="1"/>
  <c r="T438" i="1"/>
  <c r="AO454" i="1"/>
  <c r="AK454" i="1"/>
  <c r="AE454" i="1"/>
  <c r="Z454" i="1"/>
  <c r="V454" i="1"/>
  <c r="Q454" i="1"/>
  <c r="M454" i="1"/>
  <c r="I454" i="1"/>
  <c r="E454" i="1"/>
  <c r="AN454" i="1"/>
  <c r="AJ454" i="1"/>
  <c r="AD454" i="1"/>
  <c r="Y454" i="1"/>
  <c r="U454" i="1"/>
  <c r="P454" i="1"/>
  <c r="L454" i="1"/>
  <c r="H454" i="1"/>
  <c r="D454" i="1"/>
  <c r="AQ454" i="1"/>
  <c r="AM454" i="1"/>
  <c r="AG454" i="1"/>
  <c r="AC454" i="1"/>
  <c r="X454" i="1"/>
  <c r="S454" i="1"/>
  <c r="O454" i="1"/>
  <c r="K454" i="1"/>
  <c r="G454" i="1"/>
  <c r="C454" i="1"/>
  <c r="AP454" i="1"/>
  <c r="AL454" i="1"/>
  <c r="AF454" i="1"/>
  <c r="AA454" i="1"/>
  <c r="W454" i="1"/>
  <c r="R454" i="1"/>
  <c r="N454" i="1"/>
  <c r="J454" i="1"/>
  <c r="F454" i="1"/>
  <c r="B454" i="1"/>
  <c r="AH454" i="1"/>
  <c r="AB454" i="1"/>
  <c r="AI454" i="1"/>
  <c r="T454" i="1"/>
  <c r="AQ470" i="1"/>
  <c r="AM470" i="1"/>
  <c r="AG470" i="1"/>
  <c r="AC470" i="1"/>
  <c r="X470" i="1"/>
  <c r="S470" i="1"/>
  <c r="O470" i="1"/>
  <c r="K470" i="1"/>
  <c r="G470" i="1"/>
  <c r="C470" i="1"/>
  <c r="AP470" i="1"/>
  <c r="AL470" i="1"/>
  <c r="AF470" i="1"/>
  <c r="AA470" i="1"/>
  <c r="W470" i="1"/>
  <c r="R470" i="1"/>
  <c r="N470" i="1"/>
  <c r="J470" i="1"/>
  <c r="F470" i="1"/>
  <c r="B470" i="1"/>
  <c r="AO470" i="1"/>
  <c r="AK470" i="1"/>
  <c r="AE470" i="1"/>
  <c r="Z470" i="1"/>
  <c r="V470" i="1"/>
  <c r="Q470" i="1"/>
  <c r="M470" i="1"/>
  <c r="I470" i="1"/>
  <c r="E470" i="1"/>
  <c r="AN470" i="1"/>
  <c r="AJ470" i="1"/>
  <c r="AD470" i="1"/>
  <c r="Y470" i="1"/>
  <c r="U470" i="1"/>
  <c r="P470" i="1"/>
  <c r="L470" i="1"/>
  <c r="H470" i="1"/>
  <c r="D470" i="1"/>
  <c r="AB470" i="1"/>
  <c r="AH470" i="1"/>
  <c r="T470" i="1"/>
  <c r="AI470" i="1"/>
  <c r="AN486" i="1"/>
  <c r="AJ486" i="1"/>
  <c r="AD486" i="1"/>
  <c r="Y486" i="1"/>
  <c r="U486" i="1"/>
  <c r="P486" i="1"/>
  <c r="L486" i="1"/>
  <c r="H486" i="1"/>
  <c r="D486" i="1"/>
  <c r="AQ486" i="1"/>
  <c r="AM486" i="1"/>
  <c r="AG486" i="1"/>
  <c r="AC486" i="1"/>
  <c r="X486" i="1"/>
  <c r="S486" i="1"/>
  <c r="O486" i="1"/>
  <c r="K486" i="1"/>
  <c r="G486" i="1"/>
  <c r="C486" i="1"/>
  <c r="AP486" i="1"/>
  <c r="AL486" i="1"/>
  <c r="AF486" i="1"/>
  <c r="AA486" i="1"/>
  <c r="W486" i="1"/>
  <c r="R486" i="1"/>
  <c r="N486" i="1"/>
  <c r="J486" i="1"/>
  <c r="F486" i="1"/>
  <c r="B486" i="1"/>
  <c r="Z486" i="1"/>
  <c r="I486" i="1"/>
  <c r="AO486" i="1"/>
  <c r="V486" i="1"/>
  <c r="E486" i="1"/>
  <c r="AK486" i="1"/>
  <c r="Q486" i="1"/>
  <c r="AE486" i="1"/>
  <c r="M486" i="1"/>
  <c r="T486" i="1"/>
  <c r="AH486" i="1"/>
  <c r="AI486" i="1"/>
  <c r="AB486" i="1"/>
  <c r="AA502" i="1"/>
  <c r="AO502" i="1"/>
  <c r="AK502" i="1"/>
  <c r="AE502" i="1"/>
  <c r="Y502" i="1"/>
  <c r="U502" i="1"/>
  <c r="P502" i="1"/>
  <c r="L502" i="1"/>
  <c r="H502" i="1"/>
  <c r="D502" i="1"/>
  <c r="AN502" i="1"/>
  <c r="AJ502" i="1"/>
  <c r="AD502" i="1"/>
  <c r="X502" i="1"/>
  <c r="S502" i="1"/>
  <c r="O502" i="1"/>
  <c r="K502" i="1"/>
  <c r="G502" i="1"/>
  <c r="C502" i="1"/>
  <c r="AQ502" i="1"/>
  <c r="AM502" i="1"/>
  <c r="AG502" i="1"/>
  <c r="AC502" i="1"/>
  <c r="W502" i="1"/>
  <c r="R502" i="1"/>
  <c r="N502" i="1"/>
  <c r="J502" i="1"/>
  <c r="F502" i="1"/>
  <c r="B502" i="1"/>
  <c r="AP502" i="1"/>
  <c r="V502" i="1"/>
  <c r="E502" i="1"/>
  <c r="AL502" i="1"/>
  <c r="Q502" i="1"/>
  <c r="AF502" i="1"/>
  <c r="M502" i="1"/>
  <c r="Z502" i="1"/>
  <c r="I502" i="1"/>
  <c r="AH502" i="1"/>
  <c r="T502" i="1"/>
  <c r="AI502" i="1"/>
  <c r="AB502" i="1"/>
  <c r="AA518" i="1"/>
  <c r="AP518" i="1"/>
  <c r="AL518" i="1"/>
  <c r="AF518" i="1"/>
  <c r="Z518" i="1"/>
  <c r="V518" i="1"/>
  <c r="Q518" i="1"/>
  <c r="M518" i="1"/>
  <c r="I518" i="1"/>
  <c r="AN518" i="1"/>
  <c r="AG518" i="1"/>
  <c r="Y518" i="1"/>
  <c r="S518" i="1"/>
  <c r="N518" i="1"/>
  <c r="H518" i="1"/>
  <c r="D518" i="1"/>
  <c r="AM518" i="1"/>
  <c r="AE518" i="1"/>
  <c r="X518" i="1"/>
  <c r="R518" i="1"/>
  <c r="L518" i="1"/>
  <c r="G518" i="1"/>
  <c r="C518" i="1"/>
  <c r="AQ518" i="1"/>
  <c r="AK518" i="1"/>
  <c r="AD518" i="1"/>
  <c r="W518" i="1"/>
  <c r="P518" i="1"/>
  <c r="K518" i="1"/>
  <c r="F518" i="1"/>
  <c r="B518" i="1"/>
  <c r="AJ518" i="1"/>
  <c r="J518" i="1"/>
  <c r="AC518" i="1"/>
  <c r="E518" i="1"/>
  <c r="U518" i="1"/>
  <c r="AO518" i="1"/>
  <c r="O518" i="1"/>
  <c r="AH518" i="1"/>
  <c r="T518" i="1"/>
  <c r="AI518" i="1"/>
  <c r="AB518" i="1"/>
  <c r="AP534" i="1"/>
  <c r="AL534" i="1"/>
  <c r="AF534" i="1"/>
  <c r="Z534" i="1"/>
  <c r="V534" i="1"/>
  <c r="Q534" i="1"/>
  <c r="M534" i="1"/>
  <c r="I534" i="1"/>
  <c r="E534" i="1"/>
  <c r="AO534" i="1"/>
  <c r="AK534" i="1"/>
  <c r="AE534" i="1"/>
  <c r="Y534" i="1"/>
  <c r="U534" i="1"/>
  <c r="P534" i="1"/>
  <c r="L534" i="1"/>
  <c r="H534" i="1"/>
  <c r="D534" i="1"/>
  <c r="AN534" i="1"/>
  <c r="AJ534" i="1"/>
  <c r="AD534" i="1"/>
  <c r="X534" i="1"/>
  <c r="S534" i="1"/>
  <c r="O534" i="1"/>
  <c r="K534" i="1"/>
  <c r="G534" i="1"/>
  <c r="C534" i="1"/>
  <c r="AC534" i="1"/>
  <c r="J534" i="1"/>
  <c r="AQ534" i="1"/>
  <c r="W534" i="1"/>
  <c r="F534" i="1"/>
  <c r="AM534" i="1"/>
  <c r="R534" i="1"/>
  <c r="B534" i="1"/>
  <c r="AG534" i="1"/>
  <c r="N534" i="1"/>
  <c r="AH534" i="1"/>
  <c r="AA534" i="1"/>
  <c r="T534" i="1"/>
  <c r="AB534" i="1"/>
  <c r="AI534" i="1"/>
  <c r="AP550" i="1"/>
  <c r="AL550" i="1"/>
  <c r="AF550" i="1"/>
  <c r="Z550" i="1"/>
  <c r="V550" i="1"/>
  <c r="Q550" i="1"/>
  <c r="M550" i="1"/>
  <c r="I550" i="1"/>
  <c r="E550" i="1"/>
  <c r="AO550" i="1"/>
  <c r="AK550" i="1"/>
  <c r="AE550" i="1"/>
  <c r="Y550" i="1"/>
  <c r="U550" i="1"/>
  <c r="P550" i="1"/>
  <c r="L550" i="1"/>
  <c r="H550" i="1"/>
  <c r="D550" i="1"/>
  <c r="AQ550" i="1"/>
  <c r="AG550" i="1"/>
  <c r="W550" i="1"/>
  <c r="N550" i="1"/>
  <c r="F550" i="1"/>
  <c r="AN550" i="1"/>
  <c r="AD550" i="1"/>
  <c r="S550" i="1"/>
  <c r="K550" i="1"/>
  <c r="C550" i="1"/>
  <c r="AM550" i="1"/>
  <c r="AC550" i="1"/>
  <c r="R550" i="1"/>
  <c r="J550" i="1"/>
  <c r="B550" i="1"/>
  <c r="G550" i="1"/>
  <c r="AJ550" i="1"/>
  <c r="X550" i="1"/>
  <c r="O550" i="1"/>
  <c r="AH550" i="1"/>
  <c r="AB550" i="1"/>
  <c r="AA550" i="1"/>
  <c r="T550" i="1"/>
  <c r="AI550" i="1"/>
  <c r="AO566" i="1"/>
  <c r="AK566" i="1"/>
  <c r="AE566" i="1"/>
  <c r="Y566" i="1"/>
  <c r="U566" i="1"/>
  <c r="P566" i="1"/>
  <c r="L566" i="1"/>
  <c r="H566" i="1"/>
  <c r="D566" i="1"/>
  <c r="AN566" i="1"/>
  <c r="AJ566" i="1"/>
  <c r="AD566" i="1"/>
  <c r="X566" i="1"/>
  <c r="S566" i="1"/>
  <c r="O566" i="1"/>
  <c r="K566" i="1"/>
  <c r="G566" i="1"/>
  <c r="C566" i="1"/>
  <c r="AL566" i="1"/>
  <c r="Z566" i="1"/>
  <c r="Q566" i="1"/>
  <c r="I566" i="1"/>
  <c r="AQ566" i="1"/>
  <c r="AG566" i="1"/>
  <c r="W566" i="1"/>
  <c r="N566" i="1"/>
  <c r="F566" i="1"/>
  <c r="AP566" i="1"/>
  <c r="AF566" i="1"/>
  <c r="V566" i="1"/>
  <c r="M566" i="1"/>
  <c r="E566" i="1"/>
  <c r="AC566" i="1"/>
  <c r="R566" i="1"/>
  <c r="J566" i="1"/>
  <c r="AM566" i="1"/>
  <c r="B566" i="1"/>
  <c r="AA566" i="1"/>
  <c r="AH566" i="1"/>
  <c r="AB566" i="1"/>
  <c r="T566" i="1"/>
  <c r="AI566" i="1"/>
  <c r="AA582" i="1"/>
  <c r="AQ582" i="1"/>
  <c r="AM582" i="1"/>
  <c r="AG582" i="1"/>
  <c r="AC582" i="1"/>
  <c r="W582" i="1"/>
  <c r="R582" i="1"/>
  <c r="N582" i="1"/>
  <c r="J582" i="1"/>
  <c r="F582" i="1"/>
  <c r="B582" i="1"/>
  <c r="AN582" i="1"/>
  <c r="AF582" i="1"/>
  <c r="Y582" i="1"/>
  <c r="S582" i="1"/>
  <c r="M582" i="1"/>
  <c r="H582" i="1"/>
  <c r="C582" i="1"/>
  <c r="AL582" i="1"/>
  <c r="AE582" i="1"/>
  <c r="X582" i="1"/>
  <c r="Q582" i="1"/>
  <c r="L582" i="1"/>
  <c r="G582" i="1"/>
  <c r="AP582" i="1"/>
  <c r="AK582" i="1"/>
  <c r="AD582" i="1"/>
  <c r="V582" i="1"/>
  <c r="P582" i="1"/>
  <c r="K582" i="1"/>
  <c r="E582" i="1"/>
  <c r="Z582" i="1"/>
  <c r="D582" i="1"/>
  <c r="U582" i="1"/>
  <c r="I582" i="1"/>
  <c r="AO582" i="1"/>
  <c r="AJ582" i="1"/>
  <c r="O582" i="1"/>
  <c r="AH582" i="1"/>
  <c r="AB582" i="1"/>
  <c r="AI582" i="1"/>
  <c r="T582" i="1"/>
  <c r="AO598" i="1"/>
  <c r="AK598" i="1"/>
  <c r="AE598" i="1"/>
  <c r="Y598" i="1"/>
  <c r="U598" i="1"/>
  <c r="P598" i="1"/>
  <c r="L598" i="1"/>
  <c r="H598" i="1"/>
  <c r="D598" i="1"/>
  <c r="AN598" i="1"/>
  <c r="AJ598" i="1"/>
  <c r="AD598" i="1"/>
  <c r="X598" i="1"/>
  <c r="S598" i="1"/>
  <c r="O598" i="1"/>
  <c r="K598" i="1"/>
  <c r="G598" i="1"/>
  <c r="C598" i="1"/>
  <c r="AA598" i="1"/>
  <c r="AQ598" i="1"/>
  <c r="AM598" i="1"/>
  <c r="AG598" i="1"/>
  <c r="AC598" i="1"/>
  <c r="W598" i="1"/>
  <c r="R598" i="1"/>
  <c r="N598" i="1"/>
  <c r="J598" i="1"/>
  <c r="F598" i="1"/>
  <c r="B598" i="1"/>
  <c r="AL598" i="1"/>
  <c r="Q598" i="1"/>
  <c r="AF598" i="1"/>
  <c r="M598" i="1"/>
  <c r="V598" i="1"/>
  <c r="I598" i="1"/>
  <c r="E598" i="1"/>
  <c r="AP598" i="1"/>
  <c r="Z598" i="1"/>
  <c r="T598" i="1"/>
  <c r="AH598" i="1"/>
  <c r="AB598" i="1"/>
  <c r="AI598" i="1"/>
  <c r="AQ23" i="1"/>
  <c r="AM23" i="1"/>
  <c r="AG23" i="1"/>
  <c r="AC23" i="1"/>
  <c r="W23" i="1"/>
  <c r="R23" i="1"/>
  <c r="N23" i="1"/>
  <c r="AP23" i="1"/>
  <c r="AL23" i="1"/>
  <c r="AF23" i="1"/>
  <c r="Z23" i="1"/>
  <c r="V23" i="1"/>
  <c r="Q23" i="1"/>
  <c r="M23" i="1"/>
  <c r="C23" i="1"/>
  <c r="AO23" i="1"/>
  <c r="AK23" i="1"/>
  <c r="AE23" i="1"/>
  <c r="Y23" i="1"/>
  <c r="U23" i="1"/>
  <c r="P23" i="1"/>
  <c r="B23" i="1"/>
  <c r="AN23" i="1"/>
  <c r="AJ23" i="1"/>
  <c r="AD23" i="1"/>
  <c r="X23" i="1"/>
  <c r="S23" i="1"/>
  <c r="O23" i="1"/>
  <c r="T23" i="1"/>
  <c r="AB23" i="1"/>
  <c r="AA23" i="1"/>
  <c r="AH23" i="1"/>
  <c r="AI23" i="1"/>
  <c r="AQ39" i="1"/>
  <c r="AM39" i="1"/>
  <c r="AG39" i="1"/>
  <c r="AC39" i="1"/>
  <c r="W39" i="1"/>
  <c r="R39" i="1"/>
  <c r="N39" i="1"/>
  <c r="J39" i="1"/>
  <c r="F39" i="1"/>
  <c r="B39" i="1"/>
  <c r="AP39" i="1"/>
  <c r="AL39" i="1"/>
  <c r="AF39" i="1"/>
  <c r="Z39" i="1"/>
  <c r="V39" i="1"/>
  <c r="Q39" i="1"/>
  <c r="M39" i="1"/>
  <c r="I39" i="1"/>
  <c r="E39" i="1"/>
  <c r="AO39" i="1"/>
  <c r="AK39" i="1"/>
  <c r="AE39" i="1"/>
  <c r="Y39" i="1"/>
  <c r="U39" i="1"/>
  <c r="P39" i="1"/>
  <c r="L39" i="1"/>
  <c r="H39" i="1"/>
  <c r="D39" i="1"/>
  <c r="AN39" i="1"/>
  <c r="AJ39" i="1"/>
  <c r="AD39" i="1"/>
  <c r="X39" i="1"/>
  <c r="S39" i="1"/>
  <c r="O39" i="1"/>
  <c r="K39" i="1"/>
  <c r="G39" i="1"/>
  <c r="C39" i="1"/>
  <c r="T39" i="1"/>
  <c r="AB39" i="1"/>
  <c r="AA39" i="1"/>
  <c r="AH39" i="1"/>
  <c r="AI39" i="1"/>
  <c r="AO55" i="1"/>
  <c r="AK55" i="1"/>
  <c r="AE55" i="1"/>
  <c r="Y55" i="1"/>
  <c r="U55" i="1"/>
  <c r="P55" i="1"/>
  <c r="L55" i="1"/>
  <c r="H55" i="1"/>
  <c r="D55" i="1"/>
  <c r="AN55" i="1"/>
  <c r="AJ55" i="1"/>
  <c r="AD55" i="1"/>
  <c r="X55" i="1"/>
  <c r="S55" i="1"/>
  <c r="O55" i="1"/>
  <c r="K55" i="1"/>
  <c r="G55" i="1"/>
  <c r="C55" i="1"/>
  <c r="AQ55" i="1"/>
  <c r="AM55" i="1"/>
  <c r="AG55" i="1"/>
  <c r="AC55" i="1"/>
  <c r="W55" i="1"/>
  <c r="R55" i="1"/>
  <c r="N55" i="1"/>
  <c r="J55" i="1"/>
  <c r="F55" i="1"/>
  <c r="B55" i="1"/>
  <c r="AP55" i="1"/>
  <c r="AL55" i="1"/>
  <c r="AF55" i="1"/>
  <c r="Z55" i="1"/>
  <c r="V55" i="1"/>
  <c r="Q55" i="1"/>
  <c r="M55" i="1"/>
  <c r="I55" i="1"/>
  <c r="E55" i="1"/>
  <c r="T55" i="1"/>
  <c r="AA55" i="1"/>
  <c r="AB55" i="1"/>
  <c r="AH55" i="1"/>
  <c r="AI55" i="1"/>
  <c r="AO71" i="1"/>
  <c r="AK71" i="1"/>
  <c r="AE71" i="1"/>
  <c r="Y71" i="1"/>
  <c r="U71" i="1"/>
  <c r="P71" i="1"/>
  <c r="L71" i="1"/>
  <c r="H71" i="1"/>
  <c r="D71" i="1"/>
  <c r="AN71" i="1"/>
  <c r="AJ71" i="1"/>
  <c r="AD71" i="1"/>
  <c r="X71" i="1"/>
  <c r="S71" i="1"/>
  <c r="O71" i="1"/>
  <c r="K71" i="1"/>
  <c r="G71" i="1"/>
  <c r="C71" i="1"/>
  <c r="AQ71" i="1"/>
  <c r="AM71" i="1"/>
  <c r="AG71" i="1"/>
  <c r="AC71" i="1"/>
  <c r="W71" i="1"/>
  <c r="R71" i="1"/>
  <c r="N71" i="1"/>
  <c r="J71" i="1"/>
  <c r="F71" i="1"/>
  <c r="B71" i="1"/>
  <c r="AP71" i="1"/>
  <c r="AL71" i="1"/>
  <c r="AF71" i="1"/>
  <c r="Z71" i="1"/>
  <c r="V71" i="1"/>
  <c r="Q71" i="1"/>
  <c r="M71" i="1"/>
  <c r="I71" i="1"/>
  <c r="E71" i="1"/>
  <c r="T71" i="1"/>
  <c r="AH71" i="1"/>
  <c r="AA71" i="1"/>
  <c r="AI71" i="1"/>
  <c r="AB71" i="1"/>
  <c r="AN87" i="1"/>
  <c r="AJ87" i="1"/>
  <c r="AD87" i="1"/>
  <c r="X87" i="1"/>
  <c r="S87" i="1"/>
  <c r="O87" i="1"/>
  <c r="K87" i="1"/>
  <c r="G87" i="1"/>
  <c r="C87" i="1"/>
  <c r="AQ87" i="1"/>
  <c r="AM87" i="1"/>
  <c r="AG87" i="1"/>
  <c r="AC87" i="1"/>
  <c r="W87" i="1"/>
  <c r="R87" i="1"/>
  <c r="N87" i="1"/>
  <c r="J87" i="1"/>
  <c r="F87" i="1"/>
  <c r="B87" i="1"/>
  <c r="AP87" i="1"/>
  <c r="AL87" i="1"/>
  <c r="AF87" i="1"/>
  <c r="Z87" i="1"/>
  <c r="V87" i="1"/>
  <c r="Q87" i="1"/>
  <c r="M87" i="1"/>
  <c r="I87" i="1"/>
  <c r="E87" i="1"/>
  <c r="AO87" i="1"/>
  <c r="AK87" i="1"/>
  <c r="AE87" i="1"/>
  <c r="Y87" i="1"/>
  <c r="U87" i="1"/>
  <c r="P87" i="1"/>
  <c r="L87" i="1"/>
  <c r="H87" i="1"/>
  <c r="D87" i="1"/>
  <c r="T87" i="1"/>
  <c r="AA87" i="1"/>
  <c r="AH87" i="1"/>
  <c r="AB87" i="1"/>
  <c r="AI87" i="1"/>
  <c r="AQ103" i="1"/>
  <c r="AM103" i="1"/>
  <c r="AG103" i="1"/>
  <c r="AC103" i="1"/>
  <c r="W103" i="1"/>
  <c r="R103" i="1"/>
  <c r="N103" i="1"/>
  <c r="J103" i="1"/>
  <c r="F103" i="1"/>
  <c r="B103" i="1"/>
  <c r="AP103" i="1"/>
  <c r="AL103" i="1"/>
  <c r="AF103" i="1"/>
  <c r="Z103" i="1"/>
  <c r="V103" i="1"/>
  <c r="Q103" i="1"/>
  <c r="M103" i="1"/>
  <c r="I103" i="1"/>
  <c r="E103" i="1"/>
  <c r="AO103" i="1"/>
  <c r="AK103" i="1"/>
  <c r="AE103" i="1"/>
  <c r="Y103" i="1"/>
  <c r="U103" i="1"/>
  <c r="P103" i="1"/>
  <c r="L103" i="1"/>
  <c r="H103" i="1"/>
  <c r="D103" i="1"/>
  <c r="AN103" i="1"/>
  <c r="AJ103" i="1"/>
  <c r="AD103" i="1"/>
  <c r="X103" i="1"/>
  <c r="S103" i="1"/>
  <c r="O103" i="1"/>
  <c r="K103" i="1"/>
  <c r="G103" i="1"/>
  <c r="C103" i="1"/>
  <c r="AA103" i="1"/>
  <c r="AI103" i="1"/>
  <c r="T103" i="1"/>
  <c r="AH103" i="1"/>
  <c r="AB103" i="1"/>
  <c r="AP119" i="1"/>
  <c r="AL119" i="1"/>
  <c r="AF119" i="1"/>
  <c r="AA119" i="1"/>
  <c r="W119" i="1"/>
  <c r="R119" i="1"/>
  <c r="N119" i="1"/>
  <c r="J119" i="1"/>
  <c r="F119" i="1"/>
  <c r="B119" i="1"/>
  <c r="AO119" i="1"/>
  <c r="AK119" i="1"/>
  <c r="AE119" i="1"/>
  <c r="Z119" i="1"/>
  <c r="V119" i="1"/>
  <c r="Q119" i="1"/>
  <c r="M119" i="1"/>
  <c r="I119" i="1"/>
  <c r="E119" i="1"/>
  <c r="AN119" i="1"/>
  <c r="AJ119" i="1"/>
  <c r="AD119" i="1"/>
  <c r="Y119" i="1"/>
  <c r="U119" i="1"/>
  <c r="P119" i="1"/>
  <c r="L119" i="1"/>
  <c r="H119" i="1"/>
  <c r="D119" i="1"/>
  <c r="AQ119" i="1"/>
  <c r="AM119" i="1"/>
  <c r="AG119" i="1"/>
  <c r="AC119" i="1"/>
  <c r="X119" i="1"/>
  <c r="S119" i="1"/>
  <c r="O119" i="1"/>
  <c r="K119" i="1"/>
  <c r="G119" i="1"/>
  <c r="C119" i="1"/>
  <c r="AB119" i="1"/>
  <c r="AH119" i="1"/>
  <c r="T119" i="1"/>
  <c r="AI119" i="1"/>
  <c r="AP135" i="1"/>
  <c r="AL135" i="1"/>
  <c r="AF135" i="1"/>
  <c r="AA135" i="1"/>
  <c r="W135" i="1"/>
  <c r="R135" i="1"/>
  <c r="N135" i="1"/>
  <c r="J135" i="1"/>
  <c r="F135" i="1"/>
  <c r="B135" i="1"/>
  <c r="AO135" i="1"/>
  <c r="AK135" i="1"/>
  <c r="AE135" i="1"/>
  <c r="Z135" i="1"/>
  <c r="V135" i="1"/>
  <c r="Q135" i="1"/>
  <c r="M135" i="1"/>
  <c r="I135" i="1"/>
  <c r="E135" i="1"/>
  <c r="AN135" i="1"/>
  <c r="AJ135" i="1"/>
  <c r="AD135" i="1"/>
  <c r="Y135" i="1"/>
  <c r="U135" i="1"/>
  <c r="P135" i="1"/>
  <c r="L135" i="1"/>
  <c r="H135" i="1"/>
  <c r="D135" i="1"/>
  <c r="AQ135" i="1"/>
  <c r="AM135" i="1"/>
  <c r="AG135" i="1"/>
  <c r="AC135" i="1"/>
  <c r="X135" i="1"/>
  <c r="S135" i="1"/>
  <c r="O135" i="1"/>
  <c r="K135" i="1"/>
  <c r="G135" i="1"/>
  <c r="C135" i="1"/>
  <c r="AH135" i="1"/>
  <c r="AB135" i="1"/>
  <c r="T135" i="1"/>
  <c r="AI135" i="1"/>
  <c r="AP151" i="1"/>
  <c r="AL151" i="1"/>
  <c r="AF151" i="1"/>
  <c r="AA151" i="1"/>
  <c r="W151" i="1"/>
  <c r="R151" i="1"/>
  <c r="N151" i="1"/>
  <c r="J151" i="1"/>
  <c r="F151" i="1"/>
  <c r="B151" i="1"/>
  <c r="AO151" i="1"/>
  <c r="AK151" i="1"/>
  <c r="AE151" i="1"/>
  <c r="Z151" i="1"/>
  <c r="V151" i="1"/>
  <c r="Q151" i="1"/>
  <c r="M151" i="1"/>
  <c r="I151" i="1"/>
  <c r="E151" i="1"/>
  <c r="AN151" i="1"/>
  <c r="AJ151" i="1"/>
  <c r="AD151" i="1"/>
  <c r="Y151" i="1"/>
  <c r="U151" i="1"/>
  <c r="P151" i="1"/>
  <c r="L151" i="1"/>
  <c r="H151" i="1"/>
  <c r="D151" i="1"/>
  <c r="AQ151" i="1"/>
  <c r="AM151" i="1"/>
  <c r="AG151" i="1"/>
  <c r="AC151" i="1"/>
  <c r="X151" i="1"/>
  <c r="S151" i="1"/>
  <c r="O151" i="1"/>
  <c r="K151" i="1"/>
  <c r="G151" i="1"/>
  <c r="C151" i="1"/>
  <c r="AH151" i="1"/>
  <c r="AB151" i="1"/>
  <c r="AI151" i="1"/>
  <c r="T151" i="1"/>
  <c r="AP167" i="1"/>
  <c r="AL167" i="1"/>
  <c r="AF167" i="1"/>
  <c r="AA167" i="1"/>
  <c r="W167" i="1"/>
  <c r="R167" i="1"/>
  <c r="N167" i="1"/>
  <c r="J167" i="1"/>
  <c r="F167" i="1"/>
  <c r="B167" i="1"/>
  <c r="AO167" i="1"/>
  <c r="AK167" i="1"/>
  <c r="AE167" i="1"/>
  <c r="Z167" i="1"/>
  <c r="V167" i="1"/>
  <c r="Q167" i="1"/>
  <c r="M167" i="1"/>
  <c r="I167" i="1"/>
  <c r="E167" i="1"/>
  <c r="AN167" i="1"/>
  <c r="AJ167" i="1"/>
  <c r="AD167" i="1"/>
  <c r="Y167" i="1"/>
  <c r="U167" i="1"/>
  <c r="P167" i="1"/>
  <c r="L167" i="1"/>
  <c r="H167" i="1"/>
  <c r="D167" i="1"/>
  <c r="AQ167" i="1"/>
  <c r="AM167" i="1"/>
  <c r="AG167" i="1"/>
  <c r="AC167" i="1"/>
  <c r="X167" i="1"/>
  <c r="S167" i="1"/>
  <c r="O167" i="1"/>
  <c r="K167" i="1"/>
  <c r="G167" i="1"/>
  <c r="C167" i="1"/>
  <c r="AH167" i="1"/>
  <c r="AB167" i="1"/>
  <c r="T167" i="1"/>
  <c r="AI167" i="1"/>
  <c r="AN183" i="1"/>
  <c r="AJ183" i="1"/>
  <c r="AD183" i="1"/>
  <c r="Y183" i="1"/>
  <c r="U183" i="1"/>
  <c r="P183" i="1"/>
  <c r="L183" i="1"/>
  <c r="H183" i="1"/>
  <c r="D183" i="1"/>
  <c r="AQ183" i="1"/>
  <c r="AM183" i="1"/>
  <c r="AG183" i="1"/>
  <c r="AC183" i="1"/>
  <c r="X183" i="1"/>
  <c r="S183" i="1"/>
  <c r="O183" i="1"/>
  <c r="K183" i="1"/>
  <c r="G183" i="1"/>
  <c r="C183" i="1"/>
  <c r="AP183" i="1"/>
  <c r="AL183" i="1"/>
  <c r="AF183" i="1"/>
  <c r="AA183" i="1"/>
  <c r="W183" i="1"/>
  <c r="R183" i="1"/>
  <c r="N183" i="1"/>
  <c r="J183" i="1"/>
  <c r="F183" i="1"/>
  <c r="B183" i="1"/>
  <c r="AO183" i="1"/>
  <c r="AK183" i="1"/>
  <c r="AE183" i="1"/>
  <c r="Z183" i="1"/>
  <c r="V183" i="1"/>
  <c r="Q183" i="1"/>
  <c r="M183" i="1"/>
  <c r="I183" i="1"/>
  <c r="E183" i="1"/>
  <c r="AB183" i="1"/>
  <c r="AH183" i="1"/>
  <c r="T183" i="1"/>
  <c r="AI183" i="1"/>
  <c r="AN199" i="1"/>
  <c r="AJ199" i="1"/>
  <c r="AD199" i="1"/>
  <c r="Y199" i="1"/>
  <c r="U199" i="1"/>
  <c r="P199" i="1"/>
  <c r="L199" i="1"/>
  <c r="H199" i="1"/>
  <c r="D199" i="1"/>
  <c r="AQ199" i="1"/>
  <c r="AM199" i="1"/>
  <c r="AG199" i="1"/>
  <c r="AC199" i="1"/>
  <c r="X199" i="1"/>
  <c r="S199" i="1"/>
  <c r="O199" i="1"/>
  <c r="K199" i="1"/>
  <c r="G199" i="1"/>
  <c r="C199" i="1"/>
  <c r="AP199" i="1"/>
  <c r="AL199" i="1"/>
  <c r="AF199" i="1"/>
  <c r="AA199" i="1"/>
  <c r="W199" i="1"/>
  <c r="R199" i="1"/>
  <c r="N199" i="1"/>
  <c r="J199" i="1"/>
  <c r="F199" i="1"/>
  <c r="B199" i="1"/>
  <c r="AO199" i="1"/>
  <c r="AK199" i="1"/>
  <c r="AE199" i="1"/>
  <c r="Z199" i="1"/>
  <c r="V199" i="1"/>
  <c r="Q199" i="1"/>
  <c r="M199" i="1"/>
  <c r="I199" i="1"/>
  <c r="E199" i="1"/>
  <c r="AB199" i="1"/>
  <c r="AI199" i="1"/>
  <c r="AH199" i="1"/>
  <c r="T199" i="1"/>
  <c r="AN215" i="1"/>
  <c r="AJ215" i="1"/>
  <c r="AD215" i="1"/>
  <c r="Y215" i="1"/>
  <c r="U215" i="1"/>
  <c r="P215" i="1"/>
  <c r="L215" i="1"/>
  <c r="H215" i="1"/>
  <c r="D215" i="1"/>
  <c r="AQ215" i="1"/>
  <c r="AM215" i="1"/>
  <c r="AG215" i="1"/>
  <c r="AC215" i="1"/>
  <c r="X215" i="1"/>
  <c r="S215" i="1"/>
  <c r="O215" i="1"/>
  <c r="K215" i="1"/>
  <c r="G215" i="1"/>
  <c r="C215" i="1"/>
  <c r="AP215" i="1"/>
  <c r="AL215" i="1"/>
  <c r="AF215" i="1"/>
  <c r="AA215" i="1"/>
  <c r="W215" i="1"/>
  <c r="R215" i="1"/>
  <c r="N215" i="1"/>
  <c r="J215" i="1"/>
  <c r="F215" i="1"/>
  <c r="B215" i="1"/>
  <c r="AO215" i="1"/>
  <c r="AK215" i="1"/>
  <c r="AE215" i="1"/>
  <c r="Z215" i="1"/>
  <c r="V215" i="1"/>
  <c r="Q215" i="1"/>
  <c r="M215" i="1"/>
  <c r="I215" i="1"/>
  <c r="E215" i="1"/>
  <c r="AB215" i="1"/>
  <c r="AH215" i="1"/>
  <c r="AI215" i="1"/>
  <c r="T215" i="1"/>
  <c r="AN231" i="1"/>
  <c r="AJ231" i="1"/>
  <c r="AD231" i="1"/>
  <c r="Y231" i="1"/>
  <c r="U231" i="1"/>
  <c r="P231" i="1"/>
  <c r="L231" i="1"/>
  <c r="H231" i="1"/>
  <c r="D231" i="1"/>
  <c r="AQ231" i="1"/>
  <c r="AM231" i="1"/>
  <c r="AG231" i="1"/>
  <c r="AC231" i="1"/>
  <c r="X231" i="1"/>
  <c r="S231" i="1"/>
  <c r="O231" i="1"/>
  <c r="K231" i="1"/>
  <c r="G231" i="1"/>
  <c r="C231" i="1"/>
  <c r="AP231" i="1"/>
  <c r="AL231" i="1"/>
  <c r="AF231" i="1"/>
  <c r="AA231" i="1"/>
  <c r="W231" i="1"/>
  <c r="R231" i="1"/>
  <c r="N231" i="1"/>
  <c r="J231" i="1"/>
  <c r="F231" i="1"/>
  <c r="B231" i="1"/>
  <c r="AO231" i="1"/>
  <c r="AK231" i="1"/>
  <c r="AE231" i="1"/>
  <c r="Z231" i="1"/>
  <c r="V231" i="1"/>
  <c r="Q231" i="1"/>
  <c r="M231" i="1"/>
  <c r="I231" i="1"/>
  <c r="E231" i="1"/>
  <c r="T231" i="1"/>
  <c r="AH231" i="1"/>
  <c r="AB231" i="1"/>
  <c r="AI231" i="1"/>
  <c r="AQ247" i="1"/>
  <c r="AM247" i="1"/>
  <c r="AG247" i="1"/>
  <c r="AC247" i="1"/>
  <c r="X247" i="1"/>
  <c r="S247" i="1"/>
  <c r="O247" i="1"/>
  <c r="K247" i="1"/>
  <c r="G247" i="1"/>
  <c r="C247" i="1"/>
  <c r="AP247" i="1"/>
  <c r="AL247" i="1"/>
  <c r="AF247" i="1"/>
  <c r="AA247" i="1"/>
  <c r="W247" i="1"/>
  <c r="R247" i="1"/>
  <c r="N247" i="1"/>
  <c r="J247" i="1"/>
  <c r="F247" i="1"/>
  <c r="B247" i="1"/>
  <c r="AO247" i="1"/>
  <c r="AK247" i="1"/>
  <c r="AE247" i="1"/>
  <c r="Z247" i="1"/>
  <c r="V247" i="1"/>
  <c r="Q247" i="1"/>
  <c r="M247" i="1"/>
  <c r="I247" i="1"/>
  <c r="E247" i="1"/>
  <c r="AN247" i="1"/>
  <c r="AJ247" i="1"/>
  <c r="AD247" i="1"/>
  <c r="Y247" i="1"/>
  <c r="U247" i="1"/>
  <c r="P247" i="1"/>
  <c r="L247" i="1"/>
  <c r="H247" i="1"/>
  <c r="D247" i="1"/>
  <c r="AH247" i="1"/>
  <c r="AI247" i="1"/>
  <c r="AB247" i="1"/>
  <c r="T247" i="1"/>
  <c r="AQ263" i="1"/>
  <c r="AM263" i="1"/>
  <c r="AG263" i="1"/>
  <c r="AC263" i="1"/>
  <c r="X263" i="1"/>
  <c r="S263" i="1"/>
  <c r="O263" i="1"/>
  <c r="K263" i="1"/>
  <c r="G263" i="1"/>
  <c r="C263" i="1"/>
  <c r="AP263" i="1"/>
  <c r="AL263" i="1"/>
  <c r="AF263" i="1"/>
  <c r="AA263" i="1"/>
  <c r="W263" i="1"/>
  <c r="R263" i="1"/>
  <c r="N263" i="1"/>
  <c r="J263" i="1"/>
  <c r="F263" i="1"/>
  <c r="B263" i="1"/>
  <c r="AO263" i="1"/>
  <c r="AK263" i="1"/>
  <c r="AE263" i="1"/>
  <c r="Z263" i="1"/>
  <c r="V263" i="1"/>
  <c r="Q263" i="1"/>
  <c r="M263" i="1"/>
  <c r="I263" i="1"/>
  <c r="E263" i="1"/>
  <c r="AN263" i="1"/>
  <c r="AJ263" i="1"/>
  <c r="AD263" i="1"/>
  <c r="Y263" i="1"/>
  <c r="U263" i="1"/>
  <c r="P263" i="1"/>
  <c r="L263" i="1"/>
  <c r="H263" i="1"/>
  <c r="D263" i="1"/>
  <c r="AB263" i="1"/>
  <c r="AH263" i="1"/>
  <c r="AI263" i="1"/>
  <c r="T263" i="1"/>
  <c r="AQ279" i="1"/>
  <c r="AM279" i="1"/>
  <c r="AG279" i="1"/>
  <c r="AC279" i="1"/>
  <c r="X279" i="1"/>
  <c r="S279" i="1"/>
  <c r="O279" i="1"/>
  <c r="K279" i="1"/>
  <c r="G279" i="1"/>
  <c r="C279" i="1"/>
  <c r="AP279" i="1"/>
  <c r="AL279" i="1"/>
  <c r="AF279" i="1"/>
  <c r="AA279" i="1"/>
  <c r="W279" i="1"/>
  <c r="R279" i="1"/>
  <c r="N279" i="1"/>
  <c r="J279" i="1"/>
  <c r="F279" i="1"/>
  <c r="B279" i="1"/>
  <c r="AO279" i="1"/>
  <c r="AK279" i="1"/>
  <c r="AE279" i="1"/>
  <c r="Z279" i="1"/>
  <c r="V279" i="1"/>
  <c r="Q279" i="1"/>
  <c r="M279" i="1"/>
  <c r="I279" i="1"/>
  <c r="E279" i="1"/>
  <c r="AN279" i="1"/>
  <c r="AJ279" i="1"/>
  <c r="AD279" i="1"/>
  <c r="Y279" i="1"/>
  <c r="U279" i="1"/>
  <c r="P279" i="1"/>
  <c r="L279" i="1"/>
  <c r="H279" i="1"/>
  <c r="D279" i="1"/>
  <c r="AI279" i="1"/>
  <c r="AH279" i="1"/>
  <c r="AB279" i="1"/>
  <c r="T279" i="1"/>
  <c r="AQ295" i="1"/>
  <c r="AM295" i="1"/>
  <c r="AG295" i="1"/>
  <c r="AC295" i="1"/>
  <c r="X295" i="1"/>
  <c r="S295" i="1"/>
  <c r="O295" i="1"/>
  <c r="K295" i="1"/>
  <c r="G295" i="1"/>
  <c r="C295" i="1"/>
  <c r="AP295" i="1"/>
  <c r="AL295" i="1"/>
  <c r="AF295" i="1"/>
  <c r="AA295" i="1"/>
  <c r="W295" i="1"/>
  <c r="R295" i="1"/>
  <c r="N295" i="1"/>
  <c r="J295" i="1"/>
  <c r="F295" i="1"/>
  <c r="B295" i="1"/>
  <c r="AO295" i="1"/>
  <c r="AK295" i="1"/>
  <c r="AE295" i="1"/>
  <c r="Z295" i="1"/>
  <c r="V295" i="1"/>
  <c r="Q295" i="1"/>
  <c r="M295" i="1"/>
  <c r="I295" i="1"/>
  <c r="E295" i="1"/>
  <c r="AN295" i="1"/>
  <c r="AJ295" i="1"/>
  <c r="AD295" i="1"/>
  <c r="Y295" i="1"/>
  <c r="U295" i="1"/>
  <c r="P295" i="1"/>
  <c r="L295" i="1"/>
  <c r="H295" i="1"/>
  <c r="D295" i="1"/>
  <c r="AB295" i="1"/>
  <c r="T295" i="1"/>
  <c r="AH295" i="1"/>
  <c r="AI295" i="1"/>
  <c r="AQ311" i="1"/>
  <c r="AM311" i="1"/>
  <c r="AG311" i="1"/>
  <c r="AC311" i="1"/>
  <c r="X311" i="1"/>
  <c r="S311" i="1"/>
  <c r="O311" i="1"/>
  <c r="K311" i="1"/>
  <c r="G311" i="1"/>
  <c r="C311" i="1"/>
  <c r="AP311" i="1"/>
  <c r="AL311" i="1"/>
  <c r="AF311" i="1"/>
  <c r="AA311" i="1"/>
  <c r="W311" i="1"/>
  <c r="R311" i="1"/>
  <c r="N311" i="1"/>
  <c r="J311" i="1"/>
  <c r="F311" i="1"/>
  <c r="B311" i="1"/>
  <c r="AO311" i="1"/>
  <c r="AK311" i="1"/>
  <c r="AE311" i="1"/>
  <c r="Z311" i="1"/>
  <c r="V311" i="1"/>
  <c r="Q311" i="1"/>
  <c r="M311" i="1"/>
  <c r="I311" i="1"/>
  <c r="E311" i="1"/>
  <c r="AN311" i="1"/>
  <c r="AJ311" i="1"/>
  <c r="AD311" i="1"/>
  <c r="Y311" i="1"/>
  <c r="U311" i="1"/>
  <c r="P311" i="1"/>
  <c r="L311" i="1"/>
  <c r="H311" i="1"/>
  <c r="D311" i="1"/>
  <c r="T311" i="1"/>
  <c r="AH311" i="1"/>
  <c r="AB311" i="1"/>
  <c r="AI311" i="1"/>
  <c r="AN327" i="1"/>
  <c r="AJ327" i="1"/>
  <c r="AD327" i="1"/>
  <c r="Y327" i="1"/>
  <c r="U327" i="1"/>
  <c r="P327" i="1"/>
  <c r="L327" i="1"/>
  <c r="H327" i="1"/>
  <c r="D327" i="1"/>
  <c r="AQ327" i="1"/>
  <c r="AM327" i="1"/>
  <c r="AG327" i="1"/>
  <c r="AC327" i="1"/>
  <c r="X327" i="1"/>
  <c r="S327" i="1"/>
  <c r="O327" i="1"/>
  <c r="K327" i="1"/>
  <c r="G327" i="1"/>
  <c r="C327" i="1"/>
  <c r="AP327" i="1"/>
  <c r="AL327" i="1"/>
  <c r="AF327" i="1"/>
  <c r="AA327" i="1"/>
  <c r="W327" i="1"/>
  <c r="R327" i="1"/>
  <c r="N327" i="1"/>
  <c r="J327" i="1"/>
  <c r="F327" i="1"/>
  <c r="B327" i="1"/>
  <c r="AO327" i="1"/>
  <c r="AK327" i="1"/>
  <c r="AE327" i="1"/>
  <c r="Z327" i="1"/>
  <c r="V327" i="1"/>
  <c r="Q327" i="1"/>
  <c r="M327" i="1"/>
  <c r="I327" i="1"/>
  <c r="E327" i="1"/>
  <c r="AH327" i="1"/>
  <c r="T327" i="1"/>
  <c r="AB327" i="1"/>
  <c r="AI327" i="1"/>
  <c r="AN343" i="1"/>
  <c r="AJ343" i="1"/>
  <c r="AD343" i="1"/>
  <c r="Y343" i="1"/>
  <c r="U343" i="1"/>
  <c r="P343" i="1"/>
  <c r="L343" i="1"/>
  <c r="H343" i="1"/>
  <c r="D343" i="1"/>
  <c r="AQ343" i="1"/>
  <c r="AM343" i="1"/>
  <c r="AG343" i="1"/>
  <c r="AC343" i="1"/>
  <c r="X343" i="1"/>
  <c r="S343" i="1"/>
  <c r="O343" i="1"/>
  <c r="K343" i="1"/>
  <c r="G343" i="1"/>
  <c r="C343" i="1"/>
  <c r="AP343" i="1"/>
  <c r="AL343" i="1"/>
  <c r="AF343" i="1"/>
  <c r="AA343" i="1"/>
  <c r="W343" i="1"/>
  <c r="R343" i="1"/>
  <c r="N343" i="1"/>
  <c r="J343" i="1"/>
  <c r="F343" i="1"/>
  <c r="B343" i="1"/>
  <c r="AO343" i="1"/>
  <c r="AK343" i="1"/>
  <c r="AE343" i="1"/>
  <c r="Z343" i="1"/>
  <c r="V343" i="1"/>
  <c r="Q343" i="1"/>
  <c r="M343" i="1"/>
  <c r="I343" i="1"/>
  <c r="E343" i="1"/>
  <c r="T343" i="1"/>
  <c r="AH343" i="1"/>
  <c r="AB343" i="1"/>
  <c r="AI343" i="1"/>
  <c r="AN359" i="1"/>
  <c r="AJ359" i="1"/>
  <c r="AD359" i="1"/>
  <c r="Y359" i="1"/>
  <c r="U359" i="1"/>
  <c r="P359" i="1"/>
  <c r="L359" i="1"/>
  <c r="H359" i="1"/>
  <c r="D359" i="1"/>
  <c r="AQ359" i="1"/>
  <c r="AM359" i="1"/>
  <c r="AG359" i="1"/>
  <c r="AC359" i="1"/>
  <c r="X359" i="1"/>
  <c r="S359" i="1"/>
  <c r="O359" i="1"/>
  <c r="K359" i="1"/>
  <c r="G359" i="1"/>
  <c r="C359" i="1"/>
  <c r="AP359" i="1"/>
  <c r="AL359" i="1"/>
  <c r="AF359" i="1"/>
  <c r="AA359" i="1"/>
  <c r="W359" i="1"/>
  <c r="R359" i="1"/>
  <c r="N359" i="1"/>
  <c r="J359" i="1"/>
  <c r="F359" i="1"/>
  <c r="B359" i="1"/>
  <c r="AO359" i="1"/>
  <c r="AK359" i="1"/>
  <c r="AE359" i="1"/>
  <c r="Z359" i="1"/>
  <c r="V359" i="1"/>
  <c r="Q359" i="1"/>
  <c r="M359" i="1"/>
  <c r="I359" i="1"/>
  <c r="E359" i="1"/>
  <c r="AH359" i="1"/>
  <c r="T359" i="1"/>
  <c r="AB359" i="1"/>
  <c r="AI359" i="1"/>
  <c r="AN375" i="1"/>
  <c r="AJ375" i="1"/>
  <c r="AD375" i="1"/>
  <c r="Y375" i="1"/>
  <c r="U375" i="1"/>
  <c r="P375" i="1"/>
  <c r="L375" i="1"/>
  <c r="H375" i="1"/>
  <c r="D375" i="1"/>
  <c r="AQ375" i="1"/>
  <c r="AM375" i="1"/>
  <c r="AG375" i="1"/>
  <c r="AC375" i="1"/>
  <c r="X375" i="1"/>
  <c r="S375" i="1"/>
  <c r="O375" i="1"/>
  <c r="K375" i="1"/>
  <c r="G375" i="1"/>
  <c r="C375" i="1"/>
  <c r="AP375" i="1"/>
  <c r="AL375" i="1"/>
  <c r="AF375" i="1"/>
  <c r="AA375" i="1"/>
  <c r="W375" i="1"/>
  <c r="R375" i="1"/>
  <c r="N375" i="1"/>
  <c r="J375" i="1"/>
  <c r="F375" i="1"/>
  <c r="B375" i="1"/>
  <c r="AO375" i="1"/>
  <c r="AK375" i="1"/>
  <c r="AE375" i="1"/>
  <c r="Z375" i="1"/>
  <c r="V375" i="1"/>
  <c r="Q375" i="1"/>
  <c r="M375" i="1"/>
  <c r="I375" i="1"/>
  <c r="E375" i="1"/>
  <c r="T375" i="1"/>
  <c r="AB375" i="1"/>
  <c r="AH375" i="1"/>
  <c r="AI375" i="1"/>
  <c r="AP391" i="1"/>
  <c r="AL391" i="1"/>
  <c r="AF391" i="1"/>
  <c r="AA391" i="1"/>
  <c r="W391" i="1"/>
  <c r="R391" i="1"/>
  <c r="N391" i="1"/>
  <c r="J391" i="1"/>
  <c r="F391" i="1"/>
  <c r="B391" i="1"/>
  <c r="AO391" i="1"/>
  <c r="AK391" i="1"/>
  <c r="AE391" i="1"/>
  <c r="Z391" i="1"/>
  <c r="V391" i="1"/>
  <c r="Q391" i="1"/>
  <c r="M391" i="1"/>
  <c r="I391" i="1"/>
  <c r="E391" i="1"/>
  <c r="AN391" i="1"/>
  <c r="AJ391" i="1"/>
  <c r="AD391" i="1"/>
  <c r="Y391" i="1"/>
  <c r="U391" i="1"/>
  <c r="P391" i="1"/>
  <c r="L391" i="1"/>
  <c r="H391" i="1"/>
  <c r="D391" i="1"/>
  <c r="AQ391" i="1"/>
  <c r="AM391" i="1"/>
  <c r="AG391" i="1"/>
  <c r="AC391" i="1"/>
  <c r="X391" i="1"/>
  <c r="S391" i="1"/>
  <c r="O391" i="1"/>
  <c r="K391" i="1"/>
  <c r="G391" i="1"/>
  <c r="C391" i="1"/>
  <c r="T391" i="1"/>
  <c r="AH391" i="1"/>
  <c r="AB391" i="1"/>
  <c r="AI391" i="1"/>
  <c r="AP407" i="1"/>
  <c r="AL407" i="1"/>
  <c r="AF407" i="1"/>
  <c r="AA407" i="1"/>
  <c r="W407" i="1"/>
  <c r="R407" i="1"/>
  <c r="N407" i="1"/>
  <c r="J407" i="1"/>
  <c r="F407" i="1"/>
  <c r="B407" i="1"/>
  <c r="AO407" i="1"/>
  <c r="AK407" i="1"/>
  <c r="AE407" i="1"/>
  <c r="Z407" i="1"/>
  <c r="V407" i="1"/>
  <c r="Q407" i="1"/>
  <c r="M407" i="1"/>
  <c r="I407" i="1"/>
  <c r="E407" i="1"/>
  <c r="AN407" i="1"/>
  <c r="AJ407" i="1"/>
  <c r="AD407" i="1"/>
  <c r="Y407" i="1"/>
  <c r="U407" i="1"/>
  <c r="P407" i="1"/>
  <c r="L407" i="1"/>
  <c r="H407" i="1"/>
  <c r="D407" i="1"/>
  <c r="AQ407" i="1"/>
  <c r="AM407" i="1"/>
  <c r="AG407" i="1"/>
  <c r="AC407" i="1"/>
  <c r="X407" i="1"/>
  <c r="S407" i="1"/>
  <c r="O407" i="1"/>
  <c r="K407" i="1"/>
  <c r="G407" i="1"/>
  <c r="C407" i="1"/>
  <c r="T407" i="1"/>
  <c r="AH407" i="1"/>
  <c r="AB407" i="1"/>
  <c r="AI407" i="1"/>
  <c r="AP423" i="1"/>
  <c r="AL423" i="1"/>
  <c r="AF423" i="1"/>
  <c r="AN423" i="1"/>
  <c r="AG423" i="1"/>
  <c r="AA423" i="1"/>
  <c r="W423" i="1"/>
  <c r="R423" i="1"/>
  <c r="N423" i="1"/>
  <c r="J423" i="1"/>
  <c r="F423" i="1"/>
  <c r="B423" i="1"/>
  <c r="AM423" i="1"/>
  <c r="AE423" i="1"/>
  <c r="Z423" i="1"/>
  <c r="V423" i="1"/>
  <c r="Q423" i="1"/>
  <c r="M423" i="1"/>
  <c r="I423" i="1"/>
  <c r="E423" i="1"/>
  <c r="AQ423" i="1"/>
  <c r="AK423" i="1"/>
  <c r="AD423" i="1"/>
  <c r="Y423" i="1"/>
  <c r="U423" i="1"/>
  <c r="P423" i="1"/>
  <c r="L423" i="1"/>
  <c r="H423" i="1"/>
  <c r="D423" i="1"/>
  <c r="AO423" i="1"/>
  <c r="AJ423" i="1"/>
  <c r="AC423" i="1"/>
  <c r="X423" i="1"/>
  <c r="S423" i="1"/>
  <c r="O423" i="1"/>
  <c r="K423" i="1"/>
  <c r="G423" i="1"/>
  <c r="C423" i="1"/>
  <c r="AH423" i="1"/>
  <c r="AB423" i="1"/>
  <c r="AI423" i="1"/>
  <c r="T423" i="1"/>
  <c r="AQ439" i="1"/>
  <c r="AM439" i="1"/>
  <c r="AG439" i="1"/>
  <c r="AC439" i="1"/>
  <c r="X439" i="1"/>
  <c r="S439" i="1"/>
  <c r="O439" i="1"/>
  <c r="K439" i="1"/>
  <c r="G439" i="1"/>
  <c r="C439" i="1"/>
  <c r="AP439" i="1"/>
  <c r="AL439" i="1"/>
  <c r="AF439" i="1"/>
  <c r="AA439" i="1"/>
  <c r="W439" i="1"/>
  <c r="R439" i="1"/>
  <c r="N439" i="1"/>
  <c r="J439" i="1"/>
  <c r="F439" i="1"/>
  <c r="B439" i="1"/>
  <c r="AO439" i="1"/>
  <c r="AK439" i="1"/>
  <c r="AE439" i="1"/>
  <c r="Z439" i="1"/>
  <c r="V439" i="1"/>
  <c r="Q439" i="1"/>
  <c r="M439" i="1"/>
  <c r="I439" i="1"/>
  <c r="E439" i="1"/>
  <c r="AN439" i="1"/>
  <c r="AJ439" i="1"/>
  <c r="AD439" i="1"/>
  <c r="Y439" i="1"/>
  <c r="U439" i="1"/>
  <c r="P439" i="1"/>
  <c r="L439" i="1"/>
  <c r="H439" i="1"/>
  <c r="D439" i="1"/>
  <c r="AH439" i="1"/>
  <c r="T439" i="1"/>
  <c r="AI439" i="1"/>
  <c r="AB439" i="1"/>
  <c r="AQ455" i="1"/>
  <c r="AM455" i="1"/>
  <c r="AG455" i="1"/>
  <c r="AC455" i="1"/>
  <c r="X455" i="1"/>
  <c r="S455" i="1"/>
  <c r="O455" i="1"/>
  <c r="K455" i="1"/>
  <c r="G455" i="1"/>
  <c r="C455" i="1"/>
  <c r="AP455" i="1"/>
  <c r="AL455" i="1"/>
  <c r="AF455" i="1"/>
  <c r="AA455" i="1"/>
  <c r="W455" i="1"/>
  <c r="R455" i="1"/>
  <c r="N455" i="1"/>
  <c r="J455" i="1"/>
  <c r="F455" i="1"/>
  <c r="B455" i="1"/>
  <c r="AO455" i="1"/>
  <c r="AK455" i="1"/>
  <c r="AE455" i="1"/>
  <c r="Z455" i="1"/>
  <c r="V455" i="1"/>
  <c r="Q455" i="1"/>
  <c r="M455" i="1"/>
  <c r="I455" i="1"/>
  <c r="E455" i="1"/>
  <c r="AN455" i="1"/>
  <c r="AJ455" i="1"/>
  <c r="AD455" i="1"/>
  <c r="Y455" i="1"/>
  <c r="U455" i="1"/>
  <c r="P455" i="1"/>
  <c r="L455" i="1"/>
  <c r="H455" i="1"/>
  <c r="D455" i="1"/>
  <c r="AI455" i="1"/>
  <c r="AH455" i="1"/>
  <c r="T455" i="1"/>
  <c r="AB455" i="1"/>
  <c r="AO471" i="1"/>
  <c r="AK471" i="1"/>
  <c r="AE471" i="1"/>
  <c r="Z471" i="1"/>
  <c r="V471" i="1"/>
  <c r="Q471" i="1"/>
  <c r="M471" i="1"/>
  <c r="I471" i="1"/>
  <c r="E471" i="1"/>
  <c r="AN471" i="1"/>
  <c r="AJ471" i="1"/>
  <c r="AD471" i="1"/>
  <c r="Y471" i="1"/>
  <c r="U471" i="1"/>
  <c r="P471" i="1"/>
  <c r="L471" i="1"/>
  <c r="H471" i="1"/>
  <c r="D471" i="1"/>
  <c r="AQ471" i="1"/>
  <c r="AM471" i="1"/>
  <c r="AG471" i="1"/>
  <c r="AC471" i="1"/>
  <c r="X471" i="1"/>
  <c r="S471" i="1"/>
  <c r="O471" i="1"/>
  <c r="K471" i="1"/>
  <c r="G471" i="1"/>
  <c r="C471" i="1"/>
  <c r="AP471" i="1"/>
  <c r="AL471" i="1"/>
  <c r="AF471" i="1"/>
  <c r="AA471" i="1"/>
  <c r="W471" i="1"/>
  <c r="R471" i="1"/>
  <c r="N471" i="1"/>
  <c r="J471" i="1"/>
  <c r="F471" i="1"/>
  <c r="B471" i="1"/>
  <c r="AH471" i="1"/>
  <c r="AB471" i="1"/>
  <c r="T471" i="1"/>
  <c r="AI471" i="1"/>
  <c r="AP487" i="1"/>
  <c r="AL487" i="1"/>
  <c r="AF487" i="1"/>
  <c r="AA487" i="1"/>
  <c r="W487" i="1"/>
  <c r="R487" i="1"/>
  <c r="N487" i="1"/>
  <c r="J487" i="1"/>
  <c r="F487" i="1"/>
  <c r="B487" i="1"/>
  <c r="AO487" i="1"/>
  <c r="AK487" i="1"/>
  <c r="AE487" i="1"/>
  <c r="Z487" i="1"/>
  <c r="V487" i="1"/>
  <c r="Q487" i="1"/>
  <c r="M487" i="1"/>
  <c r="I487" i="1"/>
  <c r="E487" i="1"/>
  <c r="AN487" i="1"/>
  <c r="AJ487" i="1"/>
  <c r="AD487" i="1"/>
  <c r="Y487" i="1"/>
  <c r="U487" i="1"/>
  <c r="P487" i="1"/>
  <c r="L487" i="1"/>
  <c r="H487" i="1"/>
  <c r="D487" i="1"/>
  <c r="AM487" i="1"/>
  <c r="S487" i="1"/>
  <c r="C487" i="1"/>
  <c r="AG487" i="1"/>
  <c r="O487" i="1"/>
  <c r="AC487" i="1"/>
  <c r="K487" i="1"/>
  <c r="AQ487" i="1"/>
  <c r="X487" i="1"/>
  <c r="G487" i="1"/>
  <c r="AH487" i="1"/>
  <c r="AB487" i="1"/>
  <c r="T487" i="1"/>
  <c r="AI487" i="1"/>
  <c r="AQ503" i="1"/>
  <c r="AM503" i="1"/>
  <c r="AG503" i="1"/>
  <c r="AC503" i="1"/>
  <c r="X503" i="1"/>
  <c r="S503" i="1"/>
  <c r="O503" i="1"/>
  <c r="K503" i="1"/>
  <c r="G503" i="1"/>
  <c r="C503" i="1"/>
  <c r="AP503" i="1"/>
  <c r="AL503" i="1"/>
  <c r="AF503" i="1"/>
  <c r="AA503" i="1"/>
  <c r="W503" i="1"/>
  <c r="R503" i="1"/>
  <c r="N503" i="1"/>
  <c r="J503" i="1"/>
  <c r="F503" i="1"/>
  <c r="B503" i="1"/>
  <c r="AO503" i="1"/>
  <c r="AK503" i="1"/>
  <c r="AE503" i="1"/>
  <c r="Z503" i="1"/>
  <c r="V503" i="1"/>
  <c r="Q503" i="1"/>
  <c r="M503" i="1"/>
  <c r="I503" i="1"/>
  <c r="E503" i="1"/>
  <c r="AJ503" i="1"/>
  <c r="P503" i="1"/>
  <c r="AD503" i="1"/>
  <c r="L503" i="1"/>
  <c r="Y503" i="1"/>
  <c r="H503" i="1"/>
  <c r="AN503" i="1"/>
  <c r="U503" i="1"/>
  <c r="D503" i="1"/>
  <c r="AB503" i="1"/>
  <c r="AH503" i="1"/>
  <c r="T503" i="1"/>
  <c r="AI503" i="1"/>
  <c r="AN519" i="1"/>
  <c r="AJ519" i="1"/>
  <c r="AD519" i="1"/>
  <c r="Y519" i="1"/>
  <c r="U519" i="1"/>
  <c r="P519" i="1"/>
  <c r="L519" i="1"/>
  <c r="H519" i="1"/>
  <c r="D519" i="1"/>
  <c r="AM519" i="1"/>
  <c r="AF519" i="1"/>
  <c r="Z519" i="1"/>
  <c r="S519" i="1"/>
  <c r="N519" i="1"/>
  <c r="I519" i="1"/>
  <c r="C519" i="1"/>
  <c r="AQ519" i="1"/>
  <c r="AL519" i="1"/>
  <c r="AE519" i="1"/>
  <c r="X519" i="1"/>
  <c r="R519" i="1"/>
  <c r="M519" i="1"/>
  <c r="G519" i="1"/>
  <c r="B519" i="1"/>
  <c r="AP519" i="1"/>
  <c r="AK519" i="1"/>
  <c r="AC519" i="1"/>
  <c r="W519" i="1"/>
  <c r="Q519" i="1"/>
  <c r="K519" i="1"/>
  <c r="F519" i="1"/>
  <c r="AO519" i="1"/>
  <c r="O519" i="1"/>
  <c r="AG519" i="1"/>
  <c r="J519" i="1"/>
  <c r="AA519" i="1"/>
  <c r="E519" i="1"/>
  <c r="V519" i="1"/>
  <c r="AB519" i="1"/>
  <c r="AH519" i="1"/>
  <c r="AI519" i="1"/>
  <c r="T519" i="1"/>
  <c r="AN535" i="1"/>
  <c r="AJ535" i="1"/>
  <c r="AD535" i="1"/>
  <c r="Y535" i="1"/>
  <c r="U535" i="1"/>
  <c r="P535" i="1"/>
  <c r="L535" i="1"/>
  <c r="H535" i="1"/>
  <c r="D535" i="1"/>
  <c r="AQ535" i="1"/>
  <c r="AM535" i="1"/>
  <c r="AG535" i="1"/>
  <c r="AC535" i="1"/>
  <c r="X535" i="1"/>
  <c r="S535" i="1"/>
  <c r="O535" i="1"/>
  <c r="K535" i="1"/>
  <c r="G535" i="1"/>
  <c r="C535" i="1"/>
  <c r="AP535" i="1"/>
  <c r="AL535" i="1"/>
  <c r="AF535" i="1"/>
  <c r="AA535" i="1"/>
  <c r="W535" i="1"/>
  <c r="R535" i="1"/>
  <c r="N535" i="1"/>
  <c r="J535" i="1"/>
  <c r="F535" i="1"/>
  <c r="B535" i="1"/>
  <c r="AO535" i="1"/>
  <c r="V535" i="1"/>
  <c r="E535" i="1"/>
  <c r="AK535" i="1"/>
  <c r="Q535" i="1"/>
  <c r="AE535" i="1"/>
  <c r="M535" i="1"/>
  <c r="I535" i="1"/>
  <c r="Z535" i="1"/>
  <c r="AB535" i="1"/>
  <c r="AH535" i="1"/>
  <c r="T535" i="1"/>
  <c r="AI535" i="1"/>
  <c r="AN551" i="1"/>
  <c r="AJ551" i="1"/>
  <c r="AD551" i="1"/>
  <c r="Y551" i="1"/>
  <c r="U551" i="1"/>
  <c r="P551" i="1"/>
  <c r="L551" i="1"/>
  <c r="H551" i="1"/>
  <c r="D551" i="1"/>
  <c r="AQ551" i="1"/>
  <c r="AM551" i="1"/>
  <c r="AG551" i="1"/>
  <c r="AC551" i="1"/>
  <c r="X551" i="1"/>
  <c r="S551" i="1"/>
  <c r="O551" i="1"/>
  <c r="K551" i="1"/>
  <c r="G551" i="1"/>
  <c r="C551" i="1"/>
  <c r="AK551" i="1"/>
  <c r="Z551" i="1"/>
  <c r="Q551" i="1"/>
  <c r="I551" i="1"/>
  <c r="AP551" i="1"/>
  <c r="AF551" i="1"/>
  <c r="W551" i="1"/>
  <c r="N551" i="1"/>
  <c r="F551" i="1"/>
  <c r="AO551" i="1"/>
  <c r="AE551" i="1"/>
  <c r="V551" i="1"/>
  <c r="M551" i="1"/>
  <c r="E551" i="1"/>
  <c r="AL551" i="1"/>
  <c r="B551" i="1"/>
  <c r="AA551" i="1"/>
  <c r="R551" i="1"/>
  <c r="J551" i="1"/>
  <c r="T551" i="1"/>
  <c r="AH551" i="1"/>
  <c r="AB551" i="1"/>
  <c r="AI551" i="1"/>
  <c r="AN567" i="1"/>
  <c r="AM567" i="1"/>
  <c r="AG567" i="1"/>
  <c r="AC567" i="1"/>
  <c r="X567" i="1"/>
  <c r="S567" i="1"/>
  <c r="O567" i="1"/>
  <c r="K567" i="1"/>
  <c r="G567" i="1"/>
  <c r="C567" i="1"/>
  <c r="AQ567" i="1"/>
  <c r="AL567" i="1"/>
  <c r="AF567" i="1"/>
  <c r="AA567" i="1"/>
  <c r="W567" i="1"/>
  <c r="R567" i="1"/>
  <c r="N567" i="1"/>
  <c r="J567" i="1"/>
  <c r="F567" i="1"/>
  <c r="B567" i="1"/>
  <c r="AO567" i="1"/>
  <c r="AD567" i="1"/>
  <c r="U567" i="1"/>
  <c r="L567" i="1"/>
  <c r="D567" i="1"/>
  <c r="AK567" i="1"/>
  <c r="Z567" i="1"/>
  <c r="Q567" i="1"/>
  <c r="I567" i="1"/>
  <c r="AJ567" i="1"/>
  <c r="Y567" i="1"/>
  <c r="P567" i="1"/>
  <c r="H567" i="1"/>
  <c r="V567" i="1"/>
  <c r="M567" i="1"/>
  <c r="AP567" i="1"/>
  <c r="E567" i="1"/>
  <c r="AE567" i="1"/>
  <c r="AH567" i="1"/>
  <c r="AB567" i="1"/>
  <c r="T567" i="1"/>
  <c r="AI567" i="1"/>
  <c r="AO583" i="1"/>
  <c r="AK583" i="1"/>
  <c r="AE583" i="1"/>
  <c r="Z583" i="1"/>
  <c r="V583" i="1"/>
  <c r="Q583" i="1"/>
  <c r="M583" i="1"/>
  <c r="I583" i="1"/>
  <c r="E583" i="1"/>
  <c r="AN583" i="1"/>
  <c r="AJ583" i="1"/>
  <c r="AD583" i="1"/>
  <c r="Y583" i="1"/>
  <c r="U583" i="1"/>
  <c r="P583" i="1"/>
  <c r="L583" i="1"/>
  <c r="AQ583" i="1"/>
  <c r="AG583" i="1"/>
  <c r="X583" i="1"/>
  <c r="O583" i="1"/>
  <c r="H583" i="1"/>
  <c r="C583" i="1"/>
  <c r="AP583" i="1"/>
  <c r="AF583" i="1"/>
  <c r="W583" i="1"/>
  <c r="N583" i="1"/>
  <c r="G583" i="1"/>
  <c r="B583" i="1"/>
  <c r="AM583" i="1"/>
  <c r="AC583" i="1"/>
  <c r="S583" i="1"/>
  <c r="K583" i="1"/>
  <c r="F583" i="1"/>
  <c r="J583" i="1"/>
  <c r="AL583" i="1"/>
  <c r="D583" i="1"/>
  <c r="R583" i="1"/>
  <c r="AA583" i="1"/>
  <c r="AB583" i="1"/>
  <c r="AH583" i="1"/>
  <c r="T583" i="1"/>
  <c r="AI583" i="1"/>
  <c r="AQ599" i="1"/>
  <c r="AM599" i="1"/>
  <c r="AG599" i="1"/>
  <c r="AC599" i="1"/>
  <c r="X599" i="1"/>
  <c r="S599" i="1"/>
  <c r="O599" i="1"/>
  <c r="K599" i="1"/>
  <c r="G599" i="1"/>
  <c r="C599" i="1"/>
  <c r="AP599" i="1"/>
  <c r="AL599" i="1"/>
  <c r="AF599" i="1"/>
  <c r="AA599" i="1"/>
  <c r="W599" i="1"/>
  <c r="R599" i="1"/>
  <c r="N599" i="1"/>
  <c r="J599" i="1"/>
  <c r="F599" i="1"/>
  <c r="B599" i="1"/>
  <c r="AO599" i="1"/>
  <c r="AK599" i="1"/>
  <c r="AE599" i="1"/>
  <c r="Z599" i="1"/>
  <c r="V599" i="1"/>
  <c r="Q599" i="1"/>
  <c r="M599" i="1"/>
  <c r="I599" i="1"/>
  <c r="E599" i="1"/>
  <c r="AD599" i="1"/>
  <c r="L599" i="1"/>
  <c r="Y599" i="1"/>
  <c r="H599" i="1"/>
  <c r="P599" i="1"/>
  <c r="AN599" i="1"/>
  <c r="D599" i="1"/>
  <c r="AJ599" i="1"/>
  <c r="U599" i="1"/>
  <c r="AB599" i="1"/>
  <c r="T599" i="1"/>
  <c r="AH599" i="1"/>
  <c r="AI599" i="1"/>
  <c r="AN24" i="1"/>
  <c r="AJ24" i="1"/>
  <c r="AD24" i="1"/>
  <c r="X24" i="1"/>
  <c r="S24" i="1"/>
  <c r="O24" i="1"/>
  <c r="AQ24" i="1"/>
  <c r="AM24" i="1"/>
  <c r="AG24" i="1"/>
  <c r="AC24" i="1"/>
  <c r="W24" i="1"/>
  <c r="R24" i="1"/>
  <c r="N24" i="1"/>
  <c r="AP24" i="1"/>
  <c r="AL24" i="1"/>
  <c r="AF24" i="1"/>
  <c r="Z24" i="1"/>
  <c r="V24" i="1"/>
  <c r="Q24" i="1"/>
  <c r="M24" i="1"/>
  <c r="C24" i="1"/>
  <c r="AO24" i="1"/>
  <c r="AK24" i="1"/>
  <c r="AE24" i="1"/>
  <c r="Y24" i="1"/>
  <c r="U24" i="1"/>
  <c r="P24" i="1"/>
  <c r="B24" i="1"/>
  <c r="T24" i="1"/>
  <c r="AA24" i="1"/>
  <c r="AH24" i="1"/>
  <c r="AB24" i="1"/>
  <c r="AI24" i="1"/>
  <c r="AP40" i="1"/>
  <c r="AL40" i="1"/>
  <c r="AF40" i="1"/>
  <c r="Z40" i="1"/>
  <c r="V40" i="1"/>
  <c r="Q40" i="1"/>
  <c r="M40" i="1"/>
  <c r="I40" i="1"/>
  <c r="E40" i="1"/>
  <c r="AO40" i="1"/>
  <c r="AK40" i="1"/>
  <c r="AE40" i="1"/>
  <c r="Y40" i="1"/>
  <c r="U40" i="1"/>
  <c r="P40" i="1"/>
  <c r="L40" i="1"/>
  <c r="H40" i="1"/>
  <c r="D40" i="1"/>
  <c r="AN40" i="1"/>
  <c r="AJ40" i="1"/>
  <c r="AD40" i="1"/>
  <c r="X40" i="1"/>
  <c r="S40" i="1"/>
  <c r="O40" i="1"/>
  <c r="K40" i="1"/>
  <c r="G40" i="1"/>
  <c r="C40" i="1"/>
  <c r="AQ40" i="1"/>
  <c r="AM40" i="1"/>
  <c r="AG40" i="1"/>
  <c r="AC40" i="1"/>
  <c r="W40" i="1"/>
  <c r="R40" i="1"/>
  <c r="N40" i="1"/>
  <c r="J40" i="1"/>
  <c r="F40" i="1"/>
  <c r="B40" i="1"/>
  <c r="T40" i="1"/>
  <c r="AB40" i="1"/>
  <c r="AA40" i="1"/>
  <c r="AH40" i="1"/>
  <c r="AI40" i="1"/>
  <c r="AN56" i="1"/>
  <c r="AJ56" i="1"/>
  <c r="AD56" i="1"/>
  <c r="X56" i="1"/>
  <c r="S56" i="1"/>
  <c r="O56" i="1"/>
  <c r="K56" i="1"/>
  <c r="G56" i="1"/>
  <c r="C56" i="1"/>
  <c r="AQ56" i="1"/>
  <c r="AM56" i="1"/>
  <c r="AG56" i="1"/>
  <c r="AC56" i="1"/>
  <c r="W56" i="1"/>
  <c r="R56" i="1"/>
  <c r="N56" i="1"/>
  <c r="J56" i="1"/>
  <c r="F56" i="1"/>
  <c r="B56" i="1"/>
  <c r="AP56" i="1"/>
  <c r="AL56" i="1"/>
  <c r="AF56" i="1"/>
  <c r="Z56" i="1"/>
  <c r="V56" i="1"/>
  <c r="Q56" i="1"/>
  <c r="M56" i="1"/>
  <c r="I56" i="1"/>
  <c r="E56" i="1"/>
  <c r="AO56" i="1"/>
  <c r="AK56" i="1"/>
  <c r="AE56" i="1"/>
  <c r="Y56" i="1"/>
  <c r="U56" i="1"/>
  <c r="P56" i="1"/>
  <c r="L56" i="1"/>
  <c r="H56" i="1"/>
  <c r="D56" i="1"/>
  <c r="AH56" i="1"/>
  <c r="AA56" i="1"/>
  <c r="AB56" i="1"/>
  <c r="AI56" i="1"/>
  <c r="T56" i="1"/>
  <c r="AN72" i="1"/>
  <c r="AJ72" i="1"/>
  <c r="AD72" i="1"/>
  <c r="X72" i="1"/>
  <c r="S72" i="1"/>
  <c r="O72" i="1"/>
  <c r="K72" i="1"/>
  <c r="G72" i="1"/>
  <c r="C72" i="1"/>
  <c r="AQ72" i="1"/>
  <c r="AM72" i="1"/>
  <c r="AG72" i="1"/>
  <c r="AC72" i="1"/>
  <c r="W72" i="1"/>
  <c r="R72" i="1"/>
  <c r="N72" i="1"/>
  <c r="J72" i="1"/>
  <c r="F72" i="1"/>
  <c r="B72" i="1"/>
  <c r="AP72" i="1"/>
  <c r="AL72" i="1"/>
  <c r="AF72" i="1"/>
  <c r="Z72" i="1"/>
  <c r="V72" i="1"/>
  <c r="Q72" i="1"/>
  <c r="M72" i="1"/>
  <c r="I72" i="1"/>
  <c r="E72" i="1"/>
  <c r="AO72" i="1"/>
  <c r="AK72" i="1"/>
  <c r="AE72" i="1"/>
  <c r="Y72" i="1"/>
  <c r="U72" i="1"/>
  <c r="P72" i="1"/>
  <c r="L72" i="1"/>
  <c r="H72" i="1"/>
  <c r="D72" i="1"/>
  <c r="AH72" i="1"/>
  <c r="AA72" i="1"/>
  <c r="AI72" i="1"/>
  <c r="AB72" i="1"/>
  <c r="T72" i="1"/>
  <c r="AQ88" i="1"/>
  <c r="AM88" i="1"/>
  <c r="AG88" i="1"/>
  <c r="AC88" i="1"/>
  <c r="W88" i="1"/>
  <c r="R88" i="1"/>
  <c r="N88" i="1"/>
  <c r="J88" i="1"/>
  <c r="F88" i="1"/>
  <c r="B88" i="1"/>
  <c r="AP88" i="1"/>
  <c r="AL88" i="1"/>
  <c r="AF88" i="1"/>
  <c r="Z88" i="1"/>
  <c r="V88" i="1"/>
  <c r="Q88" i="1"/>
  <c r="M88" i="1"/>
  <c r="I88" i="1"/>
  <c r="E88" i="1"/>
  <c r="AO88" i="1"/>
  <c r="AK88" i="1"/>
  <c r="AE88" i="1"/>
  <c r="Y88" i="1"/>
  <c r="U88" i="1"/>
  <c r="P88" i="1"/>
  <c r="L88" i="1"/>
  <c r="H88" i="1"/>
  <c r="D88" i="1"/>
  <c r="AN88" i="1"/>
  <c r="AJ88" i="1"/>
  <c r="AD88" i="1"/>
  <c r="X88" i="1"/>
  <c r="S88" i="1"/>
  <c r="O88" i="1"/>
  <c r="K88" i="1"/>
  <c r="G88" i="1"/>
  <c r="C88" i="1"/>
  <c r="T88" i="1"/>
  <c r="AA88" i="1"/>
  <c r="AB88" i="1"/>
  <c r="AH88" i="1"/>
  <c r="AI88" i="1"/>
  <c r="AO104" i="1"/>
  <c r="AK104" i="1"/>
  <c r="AE104" i="1"/>
  <c r="Z104" i="1"/>
  <c r="V104" i="1"/>
  <c r="Q104" i="1"/>
  <c r="M104" i="1"/>
  <c r="I104" i="1"/>
  <c r="E104" i="1"/>
  <c r="AN104" i="1"/>
  <c r="AJ104" i="1"/>
  <c r="AD104" i="1"/>
  <c r="Y104" i="1"/>
  <c r="U104" i="1"/>
  <c r="P104" i="1"/>
  <c r="L104" i="1"/>
  <c r="H104" i="1"/>
  <c r="D104" i="1"/>
  <c r="AQ104" i="1"/>
  <c r="AM104" i="1"/>
  <c r="AG104" i="1"/>
  <c r="AC104" i="1"/>
  <c r="X104" i="1"/>
  <c r="S104" i="1"/>
  <c r="O104" i="1"/>
  <c r="K104" i="1"/>
  <c r="G104" i="1"/>
  <c r="C104" i="1"/>
  <c r="AP104" i="1"/>
  <c r="AL104" i="1"/>
  <c r="AF104" i="1"/>
  <c r="AA104" i="1"/>
  <c r="W104" i="1"/>
  <c r="R104" i="1"/>
  <c r="N104" i="1"/>
  <c r="J104" i="1"/>
  <c r="F104" i="1"/>
  <c r="B104" i="1"/>
  <c r="AH104" i="1"/>
  <c r="T104" i="1"/>
  <c r="AI104" i="1"/>
  <c r="AB104" i="1"/>
  <c r="AN120" i="1"/>
  <c r="AJ120" i="1"/>
  <c r="AD120" i="1"/>
  <c r="Y120" i="1"/>
  <c r="U120" i="1"/>
  <c r="P120" i="1"/>
  <c r="L120" i="1"/>
  <c r="H120" i="1"/>
  <c r="D120" i="1"/>
  <c r="AQ120" i="1"/>
  <c r="AM120" i="1"/>
  <c r="AG120" i="1"/>
  <c r="AC120" i="1"/>
  <c r="X120" i="1"/>
  <c r="S120" i="1"/>
  <c r="O120" i="1"/>
  <c r="K120" i="1"/>
  <c r="G120" i="1"/>
  <c r="C120" i="1"/>
  <c r="AP120" i="1"/>
  <c r="AL120" i="1"/>
  <c r="AF120" i="1"/>
  <c r="AA120" i="1"/>
  <c r="W120" i="1"/>
  <c r="R120" i="1"/>
  <c r="N120" i="1"/>
  <c r="J120" i="1"/>
  <c r="F120" i="1"/>
  <c r="B120" i="1"/>
  <c r="AO120" i="1"/>
  <c r="AK120" i="1"/>
  <c r="AE120" i="1"/>
  <c r="Z120" i="1"/>
  <c r="V120" i="1"/>
  <c r="Q120" i="1"/>
  <c r="M120" i="1"/>
  <c r="I120" i="1"/>
  <c r="E120" i="1"/>
  <c r="AB120" i="1"/>
  <c r="AH120" i="1"/>
  <c r="AI120" i="1"/>
  <c r="T120" i="1"/>
  <c r="AN136" i="1"/>
  <c r="AJ136" i="1"/>
  <c r="AD136" i="1"/>
  <c r="Y136" i="1"/>
  <c r="U136" i="1"/>
  <c r="P136" i="1"/>
  <c r="L136" i="1"/>
  <c r="H136" i="1"/>
  <c r="D136" i="1"/>
  <c r="AQ136" i="1"/>
  <c r="AM136" i="1"/>
  <c r="AG136" i="1"/>
  <c r="AC136" i="1"/>
  <c r="X136" i="1"/>
  <c r="S136" i="1"/>
  <c r="O136" i="1"/>
  <c r="K136" i="1"/>
  <c r="G136" i="1"/>
  <c r="C136" i="1"/>
  <c r="AP136" i="1"/>
  <c r="AL136" i="1"/>
  <c r="AF136" i="1"/>
  <c r="AA136" i="1"/>
  <c r="W136" i="1"/>
  <c r="R136" i="1"/>
  <c r="N136" i="1"/>
  <c r="J136" i="1"/>
  <c r="F136" i="1"/>
  <c r="B136" i="1"/>
  <c r="AO136" i="1"/>
  <c r="AK136" i="1"/>
  <c r="AE136" i="1"/>
  <c r="Z136" i="1"/>
  <c r="V136" i="1"/>
  <c r="Q136" i="1"/>
  <c r="M136" i="1"/>
  <c r="I136" i="1"/>
  <c r="E136" i="1"/>
  <c r="AH136" i="1"/>
  <c r="AB136" i="1"/>
  <c r="T136" i="1"/>
  <c r="AI136" i="1"/>
  <c r="AN152" i="1"/>
  <c r="AJ152" i="1"/>
  <c r="AD152" i="1"/>
  <c r="Y152" i="1"/>
  <c r="U152" i="1"/>
  <c r="P152" i="1"/>
  <c r="L152" i="1"/>
  <c r="H152" i="1"/>
  <c r="D152" i="1"/>
  <c r="AQ152" i="1"/>
  <c r="AM152" i="1"/>
  <c r="AG152" i="1"/>
  <c r="AC152" i="1"/>
  <c r="X152" i="1"/>
  <c r="S152" i="1"/>
  <c r="O152" i="1"/>
  <c r="K152" i="1"/>
  <c r="G152" i="1"/>
  <c r="C152" i="1"/>
  <c r="AP152" i="1"/>
  <c r="AL152" i="1"/>
  <c r="AF152" i="1"/>
  <c r="AA152" i="1"/>
  <c r="W152" i="1"/>
  <c r="R152" i="1"/>
  <c r="N152" i="1"/>
  <c r="J152" i="1"/>
  <c r="F152" i="1"/>
  <c r="B152" i="1"/>
  <c r="AO152" i="1"/>
  <c r="AK152" i="1"/>
  <c r="AE152" i="1"/>
  <c r="Z152" i="1"/>
  <c r="V152" i="1"/>
  <c r="Q152" i="1"/>
  <c r="M152" i="1"/>
  <c r="I152" i="1"/>
  <c r="E152" i="1"/>
  <c r="AH152" i="1"/>
  <c r="AI152" i="1"/>
  <c r="AB152" i="1"/>
  <c r="T152" i="1"/>
  <c r="AN168" i="1"/>
  <c r="AJ168" i="1"/>
  <c r="AD168" i="1"/>
  <c r="Y168" i="1"/>
  <c r="U168" i="1"/>
  <c r="P168" i="1"/>
  <c r="L168" i="1"/>
  <c r="H168" i="1"/>
  <c r="D168" i="1"/>
  <c r="AQ168" i="1"/>
  <c r="AM168" i="1"/>
  <c r="AG168" i="1"/>
  <c r="AC168" i="1"/>
  <c r="X168" i="1"/>
  <c r="S168" i="1"/>
  <c r="O168" i="1"/>
  <c r="K168" i="1"/>
  <c r="G168" i="1"/>
  <c r="C168" i="1"/>
  <c r="AP168" i="1"/>
  <c r="AL168" i="1"/>
  <c r="AF168" i="1"/>
  <c r="AA168" i="1"/>
  <c r="W168" i="1"/>
  <c r="R168" i="1"/>
  <c r="N168" i="1"/>
  <c r="J168" i="1"/>
  <c r="F168" i="1"/>
  <c r="B168" i="1"/>
  <c r="AO168" i="1"/>
  <c r="AK168" i="1"/>
  <c r="AE168" i="1"/>
  <c r="Z168" i="1"/>
  <c r="V168" i="1"/>
  <c r="Q168" i="1"/>
  <c r="M168" i="1"/>
  <c r="I168" i="1"/>
  <c r="E168" i="1"/>
  <c r="AH168" i="1"/>
  <c r="T168" i="1"/>
  <c r="AB168" i="1"/>
  <c r="AI168" i="1"/>
  <c r="AP184" i="1"/>
  <c r="AL184" i="1"/>
  <c r="AF184" i="1"/>
  <c r="AA184" i="1"/>
  <c r="W184" i="1"/>
  <c r="R184" i="1"/>
  <c r="N184" i="1"/>
  <c r="J184" i="1"/>
  <c r="F184" i="1"/>
  <c r="B184" i="1"/>
  <c r="AO184" i="1"/>
  <c r="AK184" i="1"/>
  <c r="AE184" i="1"/>
  <c r="Z184" i="1"/>
  <c r="V184" i="1"/>
  <c r="Q184" i="1"/>
  <c r="M184" i="1"/>
  <c r="I184" i="1"/>
  <c r="E184" i="1"/>
  <c r="AN184" i="1"/>
  <c r="AJ184" i="1"/>
  <c r="AD184" i="1"/>
  <c r="Y184" i="1"/>
  <c r="U184" i="1"/>
  <c r="P184" i="1"/>
  <c r="L184" i="1"/>
  <c r="H184" i="1"/>
  <c r="D184" i="1"/>
  <c r="AQ184" i="1"/>
  <c r="AM184" i="1"/>
  <c r="AG184" i="1"/>
  <c r="AC184" i="1"/>
  <c r="X184" i="1"/>
  <c r="S184" i="1"/>
  <c r="O184" i="1"/>
  <c r="K184" i="1"/>
  <c r="G184" i="1"/>
  <c r="C184" i="1"/>
  <c r="AH184" i="1"/>
  <c r="T184" i="1"/>
  <c r="AI184" i="1"/>
  <c r="AB184" i="1"/>
  <c r="AP200" i="1"/>
  <c r="AL200" i="1"/>
  <c r="AF200" i="1"/>
  <c r="AA200" i="1"/>
  <c r="W200" i="1"/>
  <c r="R200" i="1"/>
  <c r="N200" i="1"/>
  <c r="J200" i="1"/>
  <c r="F200" i="1"/>
  <c r="B200" i="1"/>
  <c r="AO200" i="1"/>
  <c r="AK200" i="1"/>
  <c r="AE200" i="1"/>
  <c r="Z200" i="1"/>
  <c r="V200" i="1"/>
  <c r="Q200" i="1"/>
  <c r="M200" i="1"/>
  <c r="I200" i="1"/>
  <c r="E200" i="1"/>
  <c r="AN200" i="1"/>
  <c r="AJ200" i="1"/>
  <c r="AD200" i="1"/>
  <c r="Y200" i="1"/>
  <c r="U200" i="1"/>
  <c r="P200" i="1"/>
  <c r="L200" i="1"/>
  <c r="H200" i="1"/>
  <c r="D200" i="1"/>
  <c r="AQ200" i="1"/>
  <c r="AM200" i="1"/>
  <c r="AG200" i="1"/>
  <c r="AC200" i="1"/>
  <c r="X200" i="1"/>
  <c r="S200" i="1"/>
  <c r="O200" i="1"/>
  <c r="K200" i="1"/>
  <c r="G200" i="1"/>
  <c r="C200" i="1"/>
  <c r="T200" i="1"/>
  <c r="AH200" i="1"/>
  <c r="AB200" i="1"/>
  <c r="AI200" i="1"/>
  <c r="AP216" i="1"/>
  <c r="AL216" i="1"/>
  <c r="AF216" i="1"/>
  <c r="AA216" i="1"/>
  <c r="W216" i="1"/>
  <c r="R216" i="1"/>
  <c r="N216" i="1"/>
  <c r="J216" i="1"/>
  <c r="F216" i="1"/>
  <c r="B216" i="1"/>
  <c r="AO216" i="1"/>
  <c r="AK216" i="1"/>
  <c r="AE216" i="1"/>
  <c r="Z216" i="1"/>
  <c r="V216" i="1"/>
  <c r="Q216" i="1"/>
  <c r="M216" i="1"/>
  <c r="I216" i="1"/>
  <c r="E216" i="1"/>
  <c r="AN216" i="1"/>
  <c r="AJ216" i="1"/>
  <c r="AD216" i="1"/>
  <c r="Y216" i="1"/>
  <c r="U216" i="1"/>
  <c r="P216" i="1"/>
  <c r="L216" i="1"/>
  <c r="H216" i="1"/>
  <c r="D216" i="1"/>
  <c r="AQ216" i="1"/>
  <c r="AM216" i="1"/>
  <c r="AG216" i="1"/>
  <c r="AC216" i="1"/>
  <c r="X216" i="1"/>
  <c r="S216" i="1"/>
  <c r="O216" i="1"/>
  <c r="K216" i="1"/>
  <c r="G216" i="1"/>
  <c r="C216" i="1"/>
  <c r="T216" i="1"/>
  <c r="AH216" i="1"/>
  <c r="AB216" i="1"/>
  <c r="AI216" i="1"/>
  <c r="AP232" i="1"/>
  <c r="AL232" i="1"/>
  <c r="AF232" i="1"/>
  <c r="AA232" i="1"/>
  <c r="W232" i="1"/>
  <c r="R232" i="1"/>
  <c r="N232" i="1"/>
  <c r="J232" i="1"/>
  <c r="F232" i="1"/>
  <c r="B232" i="1"/>
  <c r="AO232" i="1"/>
  <c r="AK232" i="1"/>
  <c r="AE232" i="1"/>
  <c r="Z232" i="1"/>
  <c r="V232" i="1"/>
  <c r="Q232" i="1"/>
  <c r="M232" i="1"/>
  <c r="I232" i="1"/>
  <c r="E232" i="1"/>
  <c r="AN232" i="1"/>
  <c r="AJ232" i="1"/>
  <c r="AD232" i="1"/>
  <c r="Y232" i="1"/>
  <c r="U232" i="1"/>
  <c r="P232" i="1"/>
  <c r="L232" i="1"/>
  <c r="H232" i="1"/>
  <c r="D232" i="1"/>
  <c r="AQ232" i="1"/>
  <c r="AM232" i="1"/>
  <c r="AG232" i="1"/>
  <c r="AC232" i="1"/>
  <c r="X232" i="1"/>
  <c r="S232" i="1"/>
  <c r="O232" i="1"/>
  <c r="K232" i="1"/>
  <c r="G232" i="1"/>
  <c r="C232" i="1"/>
  <c r="AH232" i="1"/>
  <c r="AB232" i="1"/>
  <c r="AI232" i="1"/>
  <c r="T232" i="1"/>
  <c r="AO248" i="1"/>
  <c r="AK248" i="1"/>
  <c r="AE248" i="1"/>
  <c r="Z248" i="1"/>
  <c r="V248" i="1"/>
  <c r="Q248" i="1"/>
  <c r="M248" i="1"/>
  <c r="I248" i="1"/>
  <c r="E248" i="1"/>
  <c r="AN248" i="1"/>
  <c r="AJ248" i="1"/>
  <c r="AD248" i="1"/>
  <c r="Y248" i="1"/>
  <c r="U248" i="1"/>
  <c r="P248" i="1"/>
  <c r="L248" i="1"/>
  <c r="H248" i="1"/>
  <c r="D248" i="1"/>
  <c r="AQ248" i="1"/>
  <c r="AM248" i="1"/>
  <c r="AG248" i="1"/>
  <c r="AC248" i="1"/>
  <c r="X248" i="1"/>
  <c r="S248" i="1"/>
  <c r="O248" i="1"/>
  <c r="K248" i="1"/>
  <c r="G248" i="1"/>
  <c r="C248" i="1"/>
  <c r="AP248" i="1"/>
  <c r="AL248" i="1"/>
  <c r="AF248" i="1"/>
  <c r="AA248" i="1"/>
  <c r="W248" i="1"/>
  <c r="R248" i="1"/>
  <c r="N248" i="1"/>
  <c r="J248" i="1"/>
  <c r="F248" i="1"/>
  <c r="B248" i="1"/>
  <c r="AB248" i="1"/>
  <c r="T248" i="1"/>
  <c r="AH248" i="1"/>
  <c r="AI248" i="1"/>
  <c r="AO264" i="1"/>
  <c r="AK264" i="1"/>
  <c r="AE264" i="1"/>
  <c r="Z264" i="1"/>
  <c r="V264" i="1"/>
  <c r="Q264" i="1"/>
  <c r="M264" i="1"/>
  <c r="I264" i="1"/>
  <c r="E264" i="1"/>
  <c r="AN264" i="1"/>
  <c r="AJ264" i="1"/>
  <c r="AD264" i="1"/>
  <c r="Y264" i="1"/>
  <c r="U264" i="1"/>
  <c r="P264" i="1"/>
  <c r="L264" i="1"/>
  <c r="H264" i="1"/>
  <c r="D264" i="1"/>
  <c r="AQ264" i="1"/>
  <c r="AM264" i="1"/>
  <c r="AG264" i="1"/>
  <c r="AC264" i="1"/>
  <c r="X264" i="1"/>
  <c r="S264" i="1"/>
  <c r="O264" i="1"/>
  <c r="K264" i="1"/>
  <c r="G264" i="1"/>
  <c r="C264" i="1"/>
  <c r="AP264" i="1"/>
  <c r="AL264" i="1"/>
  <c r="AF264" i="1"/>
  <c r="AA264" i="1"/>
  <c r="W264" i="1"/>
  <c r="R264" i="1"/>
  <c r="N264" i="1"/>
  <c r="J264" i="1"/>
  <c r="F264" i="1"/>
  <c r="B264" i="1"/>
  <c r="AH264" i="1"/>
  <c r="T264" i="1"/>
  <c r="AB264" i="1"/>
  <c r="AI264" i="1"/>
  <c r="AO280" i="1"/>
  <c r="AK280" i="1"/>
  <c r="AE280" i="1"/>
  <c r="Z280" i="1"/>
  <c r="V280" i="1"/>
  <c r="Q280" i="1"/>
  <c r="M280" i="1"/>
  <c r="I280" i="1"/>
  <c r="E280" i="1"/>
  <c r="AN280" i="1"/>
  <c r="AJ280" i="1"/>
  <c r="AD280" i="1"/>
  <c r="Y280" i="1"/>
  <c r="U280" i="1"/>
  <c r="P280" i="1"/>
  <c r="L280" i="1"/>
  <c r="H280" i="1"/>
  <c r="D280" i="1"/>
  <c r="AQ280" i="1"/>
  <c r="AM280" i="1"/>
  <c r="AG280" i="1"/>
  <c r="AC280" i="1"/>
  <c r="X280" i="1"/>
  <c r="S280" i="1"/>
  <c r="O280" i="1"/>
  <c r="K280" i="1"/>
  <c r="G280" i="1"/>
  <c r="C280" i="1"/>
  <c r="AP280" i="1"/>
  <c r="AL280" i="1"/>
  <c r="AF280" i="1"/>
  <c r="AA280" i="1"/>
  <c r="W280" i="1"/>
  <c r="R280" i="1"/>
  <c r="N280" i="1"/>
  <c r="J280" i="1"/>
  <c r="F280" i="1"/>
  <c r="B280" i="1"/>
  <c r="AH280" i="1"/>
  <c r="AI280" i="1"/>
  <c r="AB280" i="1"/>
  <c r="T280" i="1"/>
  <c r="AO296" i="1"/>
  <c r="AK296" i="1"/>
  <c r="AE296" i="1"/>
  <c r="Z296" i="1"/>
  <c r="V296" i="1"/>
  <c r="Q296" i="1"/>
  <c r="M296" i="1"/>
  <c r="I296" i="1"/>
  <c r="E296" i="1"/>
  <c r="AN296" i="1"/>
  <c r="AJ296" i="1"/>
  <c r="AD296" i="1"/>
  <c r="Y296" i="1"/>
  <c r="U296" i="1"/>
  <c r="P296" i="1"/>
  <c r="L296" i="1"/>
  <c r="H296" i="1"/>
  <c r="D296" i="1"/>
  <c r="AQ296" i="1"/>
  <c r="AM296" i="1"/>
  <c r="AG296" i="1"/>
  <c r="AC296" i="1"/>
  <c r="X296" i="1"/>
  <c r="S296" i="1"/>
  <c r="O296" i="1"/>
  <c r="K296" i="1"/>
  <c r="G296" i="1"/>
  <c r="C296" i="1"/>
  <c r="AP296" i="1"/>
  <c r="AL296" i="1"/>
  <c r="AF296" i="1"/>
  <c r="AA296" i="1"/>
  <c r="W296" i="1"/>
  <c r="R296" i="1"/>
  <c r="N296" i="1"/>
  <c r="J296" i="1"/>
  <c r="F296" i="1"/>
  <c r="B296" i="1"/>
  <c r="AH296" i="1"/>
  <c r="AI296" i="1"/>
  <c r="T296" i="1"/>
  <c r="AB296" i="1"/>
  <c r="AO312" i="1"/>
  <c r="AK312" i="1"/>
  <c r="AE312" i="1"/>
  <c r="Z312" i="1"/>
  <c r="V312" i="1"/>
  <c r="Q312" i="1"/>
  <c r="M312" i="1"/>
  <c r="I312" i="1"/>
  <c r="E312" i="1"/>
  <c r="AN312" i="1"/>
  <c r="AJ312" i="1"/>
  <c r="AD312" i="1"/>
  <c r="Y312" i="1"/>
  <c r="U312" i="1"/>
  <c r="P312" i="1"/>
  <c r="L312" i="1"/>
  <c r="H312" i="1"/>
  <c r="D312" i="1"/>
  <c r="AQ312" i="1"/>
  <c r="AM312" i="1"/>
  <c r="AG312" i="1"/>
  <c r="AC312" i="1"/>
  <c r="X312" i="1"/>
  <c r="S312" i="1"/>
  <c r="O312" i="1"/>
  <c r="K312" i="1"/>
  <c r="G312" i="1"/>
  <c r="C312" i="1"/>
  <c r="AP312" i="1"/>
  <c r="AL312" i="1"/>
  <c r="AF312" i="1"/>
  <c r="AA312" i="1"/>
  <c r="W312" i="1"/>
  <c r="R312" i="1"/>
  <c r="N312" i="1"/>
  <c r="J312" i="1"/>
  <c r="F312" i="1"/>
  <c r="B312" i="1"/>
  <c r="AH312" i="1"/>
  <c r="T312" i="1"/>
  <c r="AI312" i="1"/>
  <c r="AB312" i="1"/>
  <c r="AP328" i="1"/>
  <c r="AL328" i="1"/>
  <c r="AF328" i="1"/>
  <c r="AA328" i="1"/>
  <c r="W328" i="1"/>
  <c r="R328" i="1"/>
  <c r="N328" i="1"/>
  <c r="J328" i="1"/>
  <c r="F328" i="1"/>
  <c r="B328" i="1"/>
  <c r="AO328" i="1"/>
  <c r="AK328" i="1"/>
  <c r="AE328" i="1"/>
  <c r="Z328" i="1"/>
  <c r="V328" i="1"/>
  <c r="Q328" i="1"/>
  <c r="M328" i="1"/>
  <c r="I328" i="1"/>
  <c r="E328" i="1"/>
  <c r="AN328" i="1"/>
  <c r="AJ328" i="1"/>
  <c r="AD328" i="1"/>
  <c r="Y328" i="1"/>
  <c r="U328" i="1"/>
  <c r="P328" i="1"/>
  <c r="L328" i="1"/>
  <c r="H328" i="1"/>
  <c r="D328" i="1"/>
  <c r="AQ328" i="1"/>
  <c r="AM328" i="1"/>
  <c r="AG328" i="1"/>
  <c r="AC328" i="1"/>
  <c r="X328" i="1"/>
  <c r="S328" i="1"/>
  <c r="O328" i="1"/>
  <c r="K328" i="1"/>
  <c r="G328" i="1"/>
  <c r="C328" i="1"/>
  <c r="AH328" i="1"/>
  <c r="AI328" i="1"/>
  <c r="T328" i="1"/>
  <c r="AB328" i="1"/>
  <c r="AP344" i="1"/>
  <c r="AL344" i="1"/>
  <c r="AF344" i="1"/>
  <c r="AA344" i="1"/>
  <c r="W344" i="1"/>
  <c r="R344" i="1"/>
  <c r="N344" i="1"/>
  <c r="J344" i="1"/>
  <c r="F344" i="1"/>
  <c r="B344" i="1"/>
  <c r="AO344" i="1"/>
  <c r="AK344" i="1"/>
  <c r="AE344" i="1"/>
  <c r="Z344" i="1"/>
  <c r="V344" i="1"/>
  <c r="Q344" i="1"/>
  <c r="M344" i="1"/>
  <c r="I344" i="1"/>
  <c r="E344" i="1"/>
  <c r="AN344" i="1"/>
  <c r="AJ344" i="1"/>
  <c r="AD344" i="1"/>
  <c r="Y344" i="1"/>
  <c r="U344" i="1"/>
  <c r="P344" i="1"/>
  <c r="L344" i="1"/>
  <c r="H344" i="1"/>
  <c r="D344" i="1"/>
  <c r="AQ344" i="1"/>
  <c r="AM344" i="1"/>
  <c r="AG344" i="1"/>
  <c r="AC344" i="1"/>
  <c r="X344" i="1"/>
  <c r="S344" i="1"/>
  <c r="O344" i="1"/>
  <c r="K344" i="1"/>
  <c r="G344" i="1"/>
  <c r="C344" i="1"/>
  <c r="AH344" i="1"/>
  <c r="AI344" i="1"/>
  <c r="AB344" i="1"/>
  <c r="T344" i="1"/>
  <c r="AP360" i="1"/>
  <c r="AL360" i="1"/>
  <c r="AF360" i="1"/>
  <c r="AA360" i="1"/>
  <c r="W360" i="1"/>
  <c r="R360" i="1"/>
  <c r="N360" i="1"/>
  <c r="J360" i="1"/>
  <c r="F360" i="1"/>
  <c r="B360" i="1"/>
  <c r="AO360" i="1"/>
  <c r="AK360" i="1"/>
  <c r="AE360" i="1"/>
  <c r="Z360" i="1"/>
  <c r="V360" i="1"/>
  <c r="Q360" i="1"/>
  <c r="M360" i="1"/>
  <c r="I360" i="1"/>
  <c r="E360" i="1"/>
  <c r="AN360" i="1"/>
  <c r="AJ360" i="1"/>
  <c r="AD360" i="1"/>
  <c r="Y360" i="1"/>
  <c r="U360" i="1"/>
  <c r="P360" i="1"/>
  <c r="L360" i="1"/>
  <c r="H360" i="1"/>
  <c r="D360" i="1"/>
  <c r="AQ360" i="1"/>
  <c r="AM360" i="1"/>
  <c r="AG360" i="1"/>
  <c r="AC360" i="1"/>
  <c r="X360" i="1"/>
  <c r="S360" i="1"/>
  <c r="O360" i="1"/>
  <c r="K360" i="1"/>
  <c r="G360" i="1"/>
  <c r="C360" i="1"/>
  <c r="AH360" i="1"/>
  <c r="T360" i="1"/>
  <c r="AB360" i="1"/>
  <c r="AI360" i="1"/>
  <c r="AP376" i="1"/>
  <c r="AL376" i="1"/>
  <c r="AF376" i="1"/>
  <c r="AA376" i="1"/>
  <c r="W376" i="1"/>
  <c r="R376" i="1"/>
  <c r="N376" i="1"/>
  <c r="J376" i="1"/>
  <c r="F376" i="1"/>
  <c r="B376" i="1"/>
  <c r="AO376" i="1"/>
  <c r="AK376" i="1"/>
  <c r="AE376" i="1"/>
  <c r="Z376" i="1"/>
  <c r="V376" i="1"/>
  <c r="Q376" i="1"/>
  <c r="M376" i="1"/>
  <c r="I376" i="1"/>
  <c r="E376" i="1"/>
  <c r="AN376" i="1"/>
  <c r="AJ376" i="1"/>
  <c r="AD376" i="1"/>
  <c r="Y376" i="1"/>
  <c r="U376" i="1"/>
  <c r="P376" i="1"/>
  <c r="L376" i="1"/>
  <c r="H376" i="1"/>
  <c r="D376" i="1"/>
  <c r="AQ376" i="1"/>
  <c r="AM376" i="1"/>
  <c r="AG376" i="1"/>
  <c r="AC376" i="1"/>
  <c r="X376" i="1"/>
  <c r="S376" i="1"/>
  <c r="O376" i="1"/>
  <c r="K376" i="1"/>
  <c r="G376" i="1"/>
  <c r="C376" i="1"/>
  <c r="AH376" i="1"/>
  <c r="T376" i="1"/>
  <c r="AB376" i="1"/>
  <c r="AI376" i="1"/>
  <c r="AN392" i="1"/>
  <c r="AJ392" i="1"/>
  <c r="AD392" i="1"/>
  <c r="Y392" i="1"/>
  <c r="U392" i="1"/>
  <c r="P392" i="1"/>
  <c r="L392" i="1"/>
  <c r="H392" i="1"/>
  <c r="D392" i="1"/>
  <c r="AQ392" i="1"/>
  <c r="AM392" i="1"/>
  <c r="AG392" i="1"/>
  <c r="AC392" i="1"/>
  <c r="X392" i="1"/>
  <c r="S392" i="1"/>
  <c r="O392" i="1"/>
  <c r="K392" i="1"/>
  <c r="G392" i="1"/>
  <c r="C392" i="1"/>
  <c r="AP392" i="1"/>
  <c r="AL392" i="1"/>
  <c r="AF392" i="1"/>
  <c r="AA392" i="1"/>
  <c r="W392" i="1"/>
  <c r="R392" i="1"/>
  <c r="N392" i="1"/>
  <c r="J392" i="1"/>
  <c r="F392" i="1"/>
  <c r="B392" i="1"/>
  <c r="AO392" i="1"/>
  <c r="AK392" i="1"/>
  <c r="AE392" i="1"/>
  <c r="Z392" i="1"/>
  <c r="V392" i="1"/>
  <c r="Q392" i="1"/>
  <c r="M392" i="1"/>
  <c r="I392" i="1"/>
  <c r="E392" i="1"/>
  <c r="AB392" i="1"/>
  <c r="AH392" i="1"/>
  <c r="T392" i="1"/>
  <c r="AI392" i="1"/>
  <c r="AN408" i="1"/>
  <c r="AJ408" i="1"/>
  <c r="AD408" i="1"/>
  <c r="Y408" i="1"/>
  <c r="U408" i="1"/>
  <c r="P408" i="1"/>
  <c r="L408" i="1"/>
  <c r="H408" i="1"/>
  <c r="D408" i="1"/>
  <c r="AQ408" i="1"/>
  <c r="AM408" i="1"/>
  <c r="AG408" i="1"/>
  <c r="AC408" i="1"/>
  <c r="X408" i="1"/>
  <c r="S408" i="1"/>
  <c r="O408" i="1"/>
  <c r="K408" i="1"/>
  <c r="G408" i="1"/>
  <c r="C408" i="1"/>
  <c r="AP408" i="1"/>
  <c r="AL408" i="1"/>
  <c r="AF408" i="1"/>
  <c r="AA408" i="1"/>
  <c r="W408" i="1"/>
  <c r="R408" i="1"/>
  <c r="N408" i="1"/>
  <c r="J408" i="1"/>
  <c r="F408" i="1"/>
  <c r="B408" i="1"/>
  <c r="AO408" i="1"/>
  <c r="AK408" i="1"/>
  <c r="AE408" i="1"/>
  <c r="Z408" i="1"/>
  <c r="V408" i="1"/>
  <c r="Q408" i="1"/>
  <c r="M408" i="1"/>
  <c r="I408" i="1"/>
  <c r="E408" i="1"/>
  <c r="T408" i="1"/>
  <c r="AH408" i="1"/>
  <c r="AB408" i="1"/>
  <c r="AI408" i="1"/>
  <c r="AO424" i="1"/>
  <c r="AK424" i="1"/>
  <c r="AE424" i="1"/>
  <c r="Z424" i="1"/>
  <c r="V424" i="1"/>
  <c r="AN424" i="1"/>
  <c r="AJ424" i="1"/>
  <c r="AD424" i="1"/>
  <c r="Y424" i="1"/>
  <c r="U424" i="1"/>
  <c r="P424" i="1"/>
  <c r="L424" i="1"/>
  <c r="H424" i="1"/>
  <c r="D424" i="1"/>
  <c r="AM424" i="1"/>
  <c r="AC424" i="1"/>
  <c r="S424" i="1"/>
  <c r="N424" i="1"/>
  <c r="I424" i="1"/>
  <c r="C424" i="1"/>
  <c r="AL424" i="1"/>
  <c r="AA424" i="1"/>
  <c r="R424" i="1"/>
  <c r="M424" i="1"/>
  <c r="G424" i="1"/>
  <c r="B424" i="1"/>
  <c r="AQ424" i="1"/>
  <c r="AG424" i="1"/>
  <c r="X424" i="1"/>
  <c r="Q424" i="1"/>
  <c r="K424" i="1"/>
  <c r="F424" i="1"/>
  <c r="AP424" i="1"/>
  <c r="AF424" i="1"/>
  <c r="W424" i="1"/>
  <c r="O424" i="1"/>
  <c r="J424" i="1"/>
  <c r="E424" i="1"/>
  <c r="AB424" i="1"/>
  <c r="AH424" i="1"/>
  <c r="AI424" i="1"/>
  <c r="T424" i="1"/>
  <c r="AO440" i="1"/>
  <c r="AK440" i="1"/>
  <c r="AE440" i="1"/>
  <c r="Z440" i="1"/>
  <c r="V440" i="1"/>
  <c r="Q440" i="1"/>
  <c r="M440" i="1"/>
  <c r="I440" i="1"/>
  <c r="E440" i="1"/>
  <c r="AN440" i="1"/>
  <c r="AJ440" i="1"/>
  <c r="AD440" i="1"/>
  <c r="Y440" i="1"/>
  <c r="U440" i="1"/>
  <c r="P440" i="1"/>
  <c r="L440" i="1"/>
  <c r="H440" i="1"/>
  <c r="D440" i="1"/>
  <c r="AQ440" i="1"/>
  <c r="AM440" i="1"/>
  <c r="AG440" i="1"/>
  <c r="AC440" i="1"/>
  <c r="X440" i="1"/>
  <c r="S440" i="1"/>
  <c r="O440" i="1"/>
  <c r="K440" i="1"/>
  <c r="G440" i="1"/>
  <c r="C440" i="1"/>
  <c r="AP440" i="1"/>
  <c r="AL440" i="1"/>
  <c r="AF440" i="1"/>
  <c r="AA440" i="1"/>
  <c r="W440" i="1"/>
  <c r="R440" i="1"/>
  <c r="N440" i="1"/>
  <c r="J440" i="1"/>
  <c r="F440" i="1"/>
  <c r="B440" i="1"/>
  <c r="AI440" i="1"/>
  <c r="T440" i="1"/>
  <c r="AH440" i="1"/>
  <c r="AB440" i="1"/>
  <c r="AO456" i="1"/>
  <c r="AK456" i="1"/>
  <c r="AE456" i="1"/>
  <c r="Z456" i="1"/>
  <c r="V456" i="1"/>
  <c r="Q456" i="1"/>
  <c r="M456" i="1"/>
  <c r="I456" i="1"/>
  <c r="E456" i="1"/>
  <c r="AN456" i="1"/>
  <c r="AJ456" i="1"/>
  <c r="AD456" i="1"/>
  <c r="Y456" i="1"/>
  <c r="U456" i="1"/>
  <c r="P456" i="1"/>
  <c r="L456" i="1"/>
  <c r="H456" i="1"/>
  <c r="D456" i="1"/>
  <c r="AQ456" i="1"/>
  <c r="AM456" i="1"/>
  <c r="AG456" i="1"/>
  <c r="AC456" i="1"/>
  <c r="X456" i="1"/>
  <c r="S456" i="1"/>
  <c r="O456" i="1"/>
  <c r="K456" i="1"/>
  <c r="G456" i="1"/>
  <c r="C456" i="1"/>
  <c r="AP456" i="1"/>
  <c r="AL456" i="1"/>
  <c r="AF456" i="1"/>
  <c r="AA456" i="1"/>
  <c r="W456" i="1"/>
  <c r="R456" i="1"/>
  <c r="N456" i="1"/>
  <c r="J456" i="1"/>
  <c r="F456" i="1"/>
  <c r="B456" i="1"/>
  <c r="T456" i="1"/>
  <c r="AB456" i="1"/>
  <c r="AH456" i="1"/>
  <c r="AI456" i="1"/>
  <c r="AQ472" i="1"/>
  <c r="AM472" i="1"/>
  <c r="AG472" i="1"/>
  <c r="AC472" i="1"/>
  <c r="X472" i="1"/>
  <c r="S472" i="1"/>
  <c r="O472" i="1"/>
  <c r="K472" i="1"/>
  <c r="G472" i="1"/>
  <c r="C472" i="1"/>
  <c r="AP472" i="1"/>
  <c r="AL472" i="1"/>
  <c r="AF472" i="1"/>
  <c r="AA472" i="1"/>
  <c r="W472" i="1"/>
  <c r="R472" i="1"/>
  <c r="N472" i="1"/>
  <c r="J472" i="1"/>
  <c r="F472" i="1"/>
  <c r="B472" i="1"/>
  <c r="AO472" i="1"/>
  <c r="AK472" i="1"/>
  <c r="AE472" i="1"/>
  <c r="Z472" i="1"/>
  <c r="V472" i="1"/>
  <c r="Q472" i="1"/>
  <c r="M472" i="1"/>
  <c r="I472" i="1"/>
  <c r="E472" i="1"/>
  <c r="AN472" i="1"/>
  <c r="AJ472" i="1"/>
  <c r="AD472" i="1"/>
  <c r="Y472" i="1"/>
  <c r="U472" i="1"/>
  <c r="P472" i="1"/>
  <c r="L472" i="1"/>
  <c r="H472" i="1"/>
  <c r="D472" i="1"/>
  <c r="AH472" i="1"/>
  <c r="T472" i="1"/>
  <c r="AB472" i="1"/>
  <c r="AI472" i="1"/>
  <c r="AN488" i="1"/>
  <c r="AJ488" i="1"/>
  <c r="AD488" i="1"/>
  <c r="Y488" i="1"/>
  <c r="U488" i="1"/>
  <c r="P488" i="1"/>
  <c r="L488" i="1"/>
  <c r="H488" i="1"/>
  <c r="D488" i="1"/>
  <c r="AQ488" i="1"/>
  <c r="AM488" i="1"/>
  <c r="AG488" i="1"/>
  <c r="AC488" i="1"/>
  <c r="X488" i="1"/>
  <c r="S488" i="1"/>
  <c r="O488" i="1"/>
  <c r="K488" i="1"/>
  <c r="G488" i="1"/>
  <c r="C488" i="1"/>
  <c r="AP488" i="1"/>
  <c r="AL488" i="1"/>
  <c r="AF488" i="1"/>
  <c r="AA488" i="1"/>
  <c r="W488" i="1"/>
  <c r="R488" i="1"/>
  <c r="N488" i="1"/>
  <c r="J488" i="1"/>
  <c r="F488" i="1"/>
  <c r="B488" i="1"/>
  <c r="AE488" i="1"/>
  <c r="M488" i="1"/>
  <c r="Z488" i="1"/>
  <c r="I488" i="1"/>
  <c r="AO488" i="1"/>
  <c r="V488" i="1"/>
  <c r="E488" i="1"/>
  <c r="AK488" i="1"/>
  <c r="Q488" i="1"/>
  <c r="AH488" i="1"/>
  <c r="AB488" i="1"/>
  <c r="AI488" i="1"/>
  <c r="T488" i="1"/>
  <c r="AO504" i="1"/>
  <c r="AK504" i="1"/>
  <c r="AE504" i="1"/>
  <c r="Z504" i="1"/>
  <c r="V504" i="1"/>
  <c r="Q504" i="1"/>
  <c r="M504" i="1"/>
  <c r="I504" i="1"/>
  <c r="E504" i="1"/>
  <c r="AN504" i="1"/>
  <c r="AJ504" i="1"/>
  <c r="AD504" i="1"/>
  <c r="Y504" i="1"/>
  <c r="U504" i="1"/>
  <c r="P504" i="1"/>
  <c r="L504" i="1"/>
  <c r="H504" i="1"/>
  <c r="D504" i="1"/>
  <c r="AQ504" i="1"/>
  <c r="AM504" i="1"/>
  <c r="AG504" i="1"/>
  <c r="AC504" i="1"/>
  <c r="X504" i="1"/>
  <c r="S504" i="1"/>
  <c r="O504" i="1"/>
  <c r="K504" i="1"/>
  <c r="G504" i="1"/>
  <c r="C504" i="1"/>
  <c r="AA504" i="1"/>
  <c r="J504" i="1"/>
  <c r="AP504" i="1"/>
  <c r="W504" i="1"/>
  <c r="F504" i="1"/>
  <c r="AL504" i="1"/>
  <c r="R504" i="1"/>
  <c r="B504" i="1"/>
  <c r="AF504" i="1"/>
  <c r="N504" i="1"/>
  <c r="T504" i="1"/>
  <c r="AB504" i="1"/>
  <c r="AH504" i="1"/>
  <c r="AI504" i="1"/>
  <c r="AP520" i="1"/>
  <c r="AL520" i="1"/>
  <c r="AF520" i="1"/>
  <c r="AA520" i="1"/>
  <c r="W520" i="1"/>
  <c r="R520" i="1"/>
  <c r="N520" i="1"/>
  <c r="J520" i="1"/>
  <c r="F520" i="1"/>
  <c r="B520" i="1"/>
  <c r="AM520" i="1"/>
  <c r="AE520" i="1"/>
  <c r="Y520" i="1"/>
  <c r="S520" i="1"/>
  <c r="M520" i="1"/>
  <c r="H520" i="1"/>
  <c r="C520" i="1"/>
  <c r="AQ520" i="1"/>
  <c r="AK520" i="1"/>
  <c r="AD520" i="1"/>
  <c r="X520" i="1"/>
  <c r="Q520" i="1"/>
  <c r="L520" i="1"/>
  <c r="G520" i="1"/>
  <c r="AO520" i="1"/>
  <c r="AJ520" i="1"/>
  <c r="AC520" i="1"/>
  <c r="V520" i="1"/>
  <c r="P520" i="1"/>
  <c r="K520" i="1"/>
  <c r="E520" i="1"/>
  <c r="U520" i="1"/>
  <c r="AN520" i="1"/>
  <c r="O520" i="1"/>
  <c r="AG520" i="1"/>
  <c r="I520" i="1"/>
  <c r="Z520" i="1"/>
  <c r="D520" i="1"/>
  <c r="T520" i="1"/>
  <c r="AB520" i="1"/>
  <c r="AH520" i="1"/>
  <c r="AI520" i="1"/>
  <c r="AP536" i="1"/>
  <c r="AL536" i="1"/>
  <c r="AF536" i="1"/>
  <c r="AA536" i="1"/>
  <c r="W536" i="1"/>
  <c r="R536" i="1"/>
  <c r="N536" i="1"/>
  <c r="J536" i="1"/>
  <c r="F536" i="1"/>
  <c r="B536" i="1"/>
  <c r="AO536" i="1"/>
  <c r="AK536" i="1"/>
  <c r="AE536" i="1"/>
  <c r="Z536" i="1"/>
  <c r="V536" i="1"/>
  <c r="Q536" i="1"/>
  <c r="M536" i="1"/>
  <c r="I536" i="1"/>
  <c r="E536" i="1"/>
  <c r="AN536" i="1"/>
  <c r="AJ536" i="1"/>
  <c r="AD536" i="1"/>
  <c r="Y536" i="1"/>
  <c r="U536" i="1"/>
  <c r="P536" i="1"/>
  <c r="L536" i="1"/>
  <c r="H536" i="1"/>
  <c r="D536" i="1"/>
  <c r="AG536" i="1"/>
  <c r="O536" i="1"/>
  <c r="AC536" i="1"/>
  <c r="K536" i="1"/>
  <c r="AQ536" i="1"/>
  <c r="X536" i="1"/>
  <c r="G536" i="1"/>
  <c r="AM536" i="1"/>
  <c r="S536" i="1"/>
  <c r="C536" i="1"/>
  <c r="AH536" i="1"/>
  <c r="T536" i="1"/>
  <c r="AB536" i="1"/>
  <c r="AI536" i="1"/>
  <c r="AP552" i="1"/>
  <c r="AL552" i="1"/>
  <c r="AF552" i="1"/>
  <c r="AA552" i="1"/>
  <c r="W552" i="1"/>
  <c r="R552" i="1"/>
  <c r="N552" i="1"/>
  <c r="J552" i="1"/>
  <c r="F552" i="1"/>
  <c r="B552" i="1"/>
  <c r="AO552" i="1"/>
  <c r="AK552" i="1"/>
  <c r="AE552" i="1"/>
  <c r="Z552" i="1"/>
  <c r="V552" i="1"/>
  <c r="Q552" i="1"/>
  <c r="M552" i="1"/>
  <c r="I552" i="1"/>
  <c r="E552" i="1"/>
  <c r="AM552" i="1"/>
  <c r="AC552" i="1"/>
  <c r="S552" i="1"/>
  <c r="K552" i="1"/>
  <c r="C552" i="1"/>
  <c r="AJ552" i="1"/>
  <c r="Y552" i="1"/>
  <c r="P552" i="1"/>
  <c r="H552" i="1"/>
  <c r="AQ552" i="1"/>
  <c r="AG552" i="1"/>
  <c r="X552" i="1"/>
  <c r="O552" i="1"/>
  <c r="G552" i="1"/>
  <c r="AD552" i="1"/>
  <c r="U552" i="1"/>
  <c r="L552" i="1"/>
  <c r="AN552" i="1"/>
  <c r="D552" i="1"/>
  <c r="T552" i="1"/>
  <c r="AH552" i="1"/>
  <c r="AI552" i="1"/>
  <c r="AB552" i="1"/>
  <c r="AP568" i="1"/>
  <c r="AL568" i="1"/>
  <c r="AF568" i="1"/>
  <c r="AA568" i="1"/>
  <c r="W568" i="1"/>
  <c r="R568" i="1"/>
  <c r="N568" i="1"/>
  <c r="J568" i="1"/>
  <c r="F568" i="1"/>
  <c r="B568" i="1"/>
  <c r="AM568" i="1"/>
  <c r="AE568" i="1"/>
  <c r="Y568" i="1"/>
  <c r="S568" i="1"/>
  <c r="M568" i="1"/>
  <c r="H568" i="1"/>
  <c r="C568" i="1"/>
  <c r="AQ568" i="1"/>
  <c r="AK568" i="1"/>
  <c r="AD568" i="1"/>
  <c r="X568" i="1"/>
  <c r="Q568" i="1"/>
  <c r="L568" i="1"/>
  <c r="G568" i="1"/>
  <c r="AG568" i="1"/>
  <c r="U568" i="1"/>
  <c r="I568" i="1"/>
  <c r="AO568" i="1"/>
  <c r="AC568" i="1"/>
  <c r="P568" i="1"/>
  <c r="E568" i="1"/>
  <c r="AN568" i="1"/>
  <c r="Z568" i="1"/>
  <c r="O568" i="1"/>
  <c r="D568" i="1"/>
  <c r="V568" i="1"/>
  <c r="K568" i="1"/>
  <c r="AJ568" i="1"/>
  <c r="T568" i="1"/>
  <c r="AB568" i="1"/>
  <c r="AH568" i="1"/>
  <c r="AI568" i="1"/>
  <c r="AQ584" i="1"/>
  <c r="AM584" i="1"/>
  <c r="AG584" i="1"/>
  <c r="AC584" i="1"/>
  <c r="X584" i="1"/>
  <c r="S584" i="1"/>
  <c r="O584" i="1"/>
  <c r="K584" i="1"/>
  <c r="G584" i="1"/>
  <c r="C584" i="1"/>
  <c r="AP584" i="1"/>
  <c r="AL584" i="1"/>
  <c r="AF584" i="1"/>
  <c r="AA584" i="1"/>
  <c r="W584" i="1"/>
  <c r="R584" i="1"/>
  <c r="N584" i="1"/>
  <c r="J584" i="1"/>
  <c r="F584" i="1"/>
  <c r="B584" i="1"/>
  <c r="AK584" i="1"/>
  <c r="Z584" i="1"/>
  <c r="Q584" i="1"/>
  <c r="I584" i="1"/>
  <c r="AJ584" i="1"/>
  <c r="Y584" i="1"/>
  <c r="P584" i="1"/>
  <c r="H584" i="1"/>
  <c r="AO584" i="1"/>
  <c r="AE584" i="1"/>
  <c r="V584" i="1"/>
  <c r="M584" i="1"/>
  <c r="E584" i="1"/>
  <c r="AN584" i="1"/>
  <c r="D584" i="1"/>
  <c r="AD584" i="1"/>
  <c r="U584" i="1"/>
  <c r="L584" i="1"/>
  <c r="AH584" i="1"/>
  <c r="T584" i="1"/>
  <c r="AB584" i="1"/>
  <c r="AI584" i="1"/>
  <c r="AO600" i="1"/>
  <c r="AK600" i="1"/>
  <c r="AE600" i="1"/>
  <c r="Z600" i="1"/>
  <c r="V600" i="1"/>
  <c r="Q600" i="1"/>
  <c r="M600" i="1"/>
  <c r="I600" i="1"/>
  <c r="E600" i="1"/>
  <c r="AN600" i="1"/>
  <c r="AJ600" i="1"/>
  <c r="AD600" i="1"/>
  <c r="Y600" i="1"/>
  <c r="U600" i="1"/>
  <c r="P600" i="1"/>
  <c r="L600" i="1"/>
  <c r="H600" i="1"/>
  <c r="D600" i="1"/>
  <c r="AQ600" i="1"/>
  <c r="AM600" i="1"/>
  <c r="AG600" i="1"/>
  <c r="AC600" i="1"/>
  <c r="X600" i="1"/>
  <c r="S600" i="1"/>
  <c r="O600" i="1"/>
  <c r="K600" i="1"/>
  <c r="G600" i="1"/>
  <c r="C600" i="1"/>
  <c r="AP600" i="1"/>
  <c r="W600" i="1"/>
  <c r="F600" i="1"/>
  <c r="AL600" i="1"/>
  <c r="R600" i="1"/>
  <c r="B600" i="1"/>
  <c r="J600" i="1"/>
  <c r="AF600" i="1"/>
  <c r="AA600" i="1"/>
  <c r="N600" i="1"/>
  <c r="AB600" i="1"/>
  <c r="T600" i="1"/>
  <c r="AH600" i="1"/>
  <c r="AI600" i="1"/>
  <c r="AO25" i="1"/>
  <c r="AK25" i="1"/>
  <c r="AE25" i="1"/>
  <c r="Y25" i="1"/>
  <c r="U25" i="1"/>
  <c r="P25" i="1"/>
  <c r="B25" i="1"/>
  <c r="AN25" i="1"/>
  <c r="AJ25" i="1"/>
  <c r="AD25" i="1"/>
  <c r="X25" i="1"/>
  <c r="S25" i="1"/>
  <c r="O25" i="1"/>
  <c r="AQ25" i="1"/>
  <c r="AM25" i="1"/>
  <c r="AG25" i="1"/>
  <c r="AC25" i="1"/>
  <c r="W25" i="1"/>
  <c r="R25" i="1"/>
  <c r="N25" i="1"/>
  <c r="AP25" i="1"/>
  <c r="AL25" i="1"/>
  <c r="AF25" i="1"/>
  <c r="Z25" i="1"/>
  <c r="V25" i="1"/>
  <c r="Q25" i="1"/>
  <c r="M25" i="1"/>
  <c r="C25" i="1"/>
  <c r="AA25" i="1"/>
  <c r="T25" i="1"/>
  <c r="AB25" i="1"/>
  <c r="AH25" i="1"/>
  <c r="AI25" i="1"/>
  <c r="AN41" i="1"/>
  <c r="AJ41" i="1"/>
  <c r="AD41" i="1"/>
  <c r="Y41" i="1"/>
  <c r="U41" i="1"/>
  <c r="P41" i="1"/>
  <c r="L41" i="1"/>
  <c r="H41" i="1"/>
  <c r="D41" i="1"/>
  <c r="AQ41" i="1"/>
  <c r="AM41" i="1"/>
  <c r="AG41" i="1"/>
  <c r="AC41" i="1"/>
  <c r="X41" i="1"/>
  <c r="S41" i="1"/>
  <c r="O41" i="1"/>
  <c r="K41" i="1"/>
  <c r="G41" i="1"/>
  <c r="C41" i="1"/>
  <c r="AP41" i="1"/>
  <c r="AL41" i="1"/>
  <c r="AF41" i="1"/>
  <c r="AA41" i="1"/>
  <c r="W41" i="1"/>
  <c r="R41" i="1"/>
  <c r="N41" i="1"/>
  <c r="J41" i="1"/>
  <c r="F41" i="1"/>
  <c r="B41" i="1"/>
  <c r="AO41" i="1"/>
  <c r="AK41" i="1"/>
  <c r="AE41" i="1"/>
  <c r="Z41" i="1"/>
  <c r="V41" i="1"/>
  <c r="Q41" i="1"/>
  <c r="M41" i="1"/>
  <c r="I41" i="1"/>
  <c r="E41" i="1"/>
  <c r="AB41" i="1"/>
  <c r="AH41" i="1"/>
  <c r="AI41" i="1"/>
  <c r="T41" i="1"/>
  <c r="AQ57" i="1"/>
  <c r="AM57" i="1"/>
  <c r="AG57" i="1"/>
  <c r="AC57" i="1"/>
  <c r="W57" i="1"/>
  <c r="R57" i="1"/>
  <c r="N57" i="1"/>
  <c r="J57" i="1"/>
  <c r="F57" i="1"/>
  <c r="B57" i="1"/>
  <c r="AP57" i="1"/>
  <c r="AL57" i="1"/>
  <c r="AF57" i="1"/>
  <c r="Z57" i="1"/>
  <c r="V57" i="1"/>
  <c r="Q57" i="1"/>
  <c r="M57" i="1"/>
  <c r="I57" i="1"/>
  <c r="E57" i="1"/>
  <c r="AO57" i="1"/>
  <c r="AK57" i="1"/>
  <c r="AE57" i="1"/>
  <c r="Y57" i="1"/>
  <c r="U57" i="1"/>
  <c r="P57" i="1"/>
  <c r="L57" i="1"/>
  <c r="H57" i="1"/>
  <c r="D57" i="1"/>
  <c r="AN57" i="1"/>
  <c r="AJ57" i="1"/>
  <c r="AD57" i="1"/>
  <c r="X57" i="1"/>
  <c r="S57" i="1"/>
  <c r="O57" i="1"/>
  <c r="K57" i="1"/>
  <c r="G57" i="1"/>
  <c r="C57" i="1"/>
  <c r="AA57" i="1"/>
  <c r="AI57" i="1"/>
  <c r="AB57" i="1"/>
  <c r="AH57" i="1"/>
  <c r="T57" i="1"/>
  <c r="AQ73" i="1"/>
  <c r="AM73" i="1"/>
  <c r="AG73" i="1"/>
  <c r="AC73" i="1"/>
  <c r="W73" i="1"/>
  <c r="R73" i="1"/>
  <c r="N73" i="1"/>
  <c r="J73" i="1"/>
  <c r="F73" i="1"/>
  <c r="B73" i="1"/>
  <c r="AP73" i="1"/>
  <c r="AL73" i="1"/>
  <c r="AF73" i="1"/>
  <c r="Z73" i="1"/>
  <c r="V73" i="1"/>
  <c r="Q73" i="1"/>
  <c r="M73" i="1"/>
  <c r="I73" i="1"/>
  <c r="E73" i="1"/>
  <c r="AO73" i="1"/>
  <c r="AK73" i="1"/>
  <c r="AE73" i="1"/>
  <c r="Y73" i="1"/>
  <c r="U73" i="1"/>
  <c r="P73" i="1"/>
  <c r="L73" i="1"/>
  <c r="H73" i="1"/>
  <c r="D73" i="1"/>
  <c r="AN73" i="1"/>
  <c r="AJ73" i="1"/>
  <c r="AD73" i="1"/>
  <c r="X73" i="1"/>
  <c r="S73" i="1"/>
  <c r="O73" i="1"/>
  <c r="K73" i="1"/>
  <c r="G73" i="1"/>
  <c r="C73" i="1"/>
  <c r="AA73" i="1"/>
  <c r="AH73" i="1"/>
  <c r="AI73" i="1"/>
  <c r="AB73" i="1"/>
  <c r="T73" i="1"/>
  <c r="AO89" i="1"/>
  <c r="AK89" i="1"/>
  <c r="AE89" i="1"/>
  <c r="Z89" i="1"/>
  <c r="V89" i="1"/>
  <c r="Q89" i="1"/>
  <c r="M89" i="1"/>
  <c r="I89" i="1"/>
  <c r="E89" i="1"/>
  <c r="AN89" i="1"/>
  <c r="AJ89" i="1"/>
  <c r="AD89" i="1"/>
  <c r="Y89" i="1"/>
  <c r="U89" i="1"/>
  <c r="P89" i="1"/>
  <c r="L89" i="1"/>
  <c r="H89" i="1"/>
  <c r="D89" i="1"/>
  <c r="AQ89" i="1"/>
  <c r="AM89" i="1"/>
  <c r="AG89" i="1"/>
  <c r="AC89" i="1"/>
  <c r="X89" i="1"/>
  <c r="S89" i="1"/>
  <c r="O89" i="1"/>
  <c r="K89" i="1"/>
  <c r="G89" i="1"/>
  <c r="C89" i="1"/>
  <c r="AP89" i="1"/>
  <c r="AL89" i="1"/>
  <c r="AF89" i="1"/>
  <c r="AA89" i="1"/>
  <c r="W89" i="1"/>
  <c r="R89" i="1"/>
  <c r="N89" i="1"/>
  <c r="J89" i="1"/>
  <c r="F89" i="1"/>
  <c r="B89" i="1"/>
  <c r="AH89" i="1"/>
  <c r="T89" i="1"/>
  <c r="AI89" i="1"/>
  <c r="AB89" i="1"/>
  <c r="AN105" i="1"/>
  <c r="AJ105" i="1"/>
  <c r="AD105" i="1"/>
  <c r="X105" i="1"/>
  <c r="S105" i="1"/>
  <c r="O105" i="1"/>
  <c r="K105" i="1"/>
  <c r="G105" i="1"/>
  <c r="C105" i="1"/>
  <c r="AQ105" i="1"/>
  <c r="AM105" i="1"/>
  <c r="AG105" i="1"/>
  <c r="AC105" i="1"/>
  <c r="W105" i="1"/>
  <c r="R105" i="1"/>
  <c r="N105" i="1"/>
  <c r="J105" i="1"/>
  <c r="F105" i="1"/>
  <c r="B105" i="1"/>
  <c r="AP105" i="1"/>
  <c r="AL105" i="1"/>
  <c r="AF105" i="1"/>
  <c r="Z105" i="1"/>
  <c r="V105" i="1"/>
  <c r="Q105" i="1"/>
  <c r="M105" i="1"/>
  <c r="I105" i="1"/>
  <c r="E105" i="1"/>
  <c r="AO105" i="1"/>
  <c r="AK105" i="1"/>
  <c r="AE105" i="1"/>
  <c r="Y105" i="1"/>
  <c r="U105" i="1"/>
  <c r="P105" i="1"/>
  <c r="L105" i="1"/>
  <c r="H105" i="1"/>
  <c r="D105" i="1"/>
  <c r="T105" i="1"/>
  <c r="AA105" i="1"/>
  <c r="AB105" i="1"/>
  <c r="AH105" i="1"/>
  <c r="AI105" i="1"/>
  <c r="AP121" i="1"/>
  <c r="AL121" i="1"/>
  <c r="AF121" i="1"/>
  <c r="AA121" i="1"/>
  <c r="W121" i="1"/>
  <c r="R121" i="1"/>
  <c r="N121" i="1"/>
  <c r="J121" i="1"/>
  <c r="F121" i="1"/>
  <c r="B121" i="1"/>
  <c r="AO121" i="1"/>
  <c r="AK121" i="1"/>
  <c r="AE121" i="1"/>
  <c r="Z121" i="1"/>
  <c r="V121" i="1"/>
  <c r="Q121" i="1"/>
  <c r="M121" i="1"/>
  <c r="I121" i="1"/>
  <c r="E121" i="1"/>
  <c r="AN121" i="1"/>
  <c r="AJ121" i="1"/>
  <c r="AD121" i="1"/>
  <c r="Y121" i="1"/>
  <c r="U121" i="1"/>
  <c r="P121" i="1"/>
  <c r="L121" i="1"/>
  <c r="H121" i="1"/>
  <c r="D121" i="1"/>
  <c r="AQ121" i="1"/>
  <c r="AM121" i="1"/>
  <c r="AG121" i="1"/>
  <c r="AC121" i="1"/>
  <c r="X121" i="1"/>
  <c r="S121" i="1"/>
  <c r="O121" i="1"/>
  <c r="K121" i="1"/>
  <c r="G121" i="1"/>
  <c r="C121" i="1"/>
  <c r="T121" i="1"/>
  <c r="AH121" i="1"/>
  <c r="AI121" i="1"/>
  <c r="AB121" i="1"/>
  <c r="AP137" i="1"/>
  <c r="AL137" i="1"/>
  <c r="AF137" i="1"/>
  <c r="AA137" i="1"/>
  <c r="W137" i="1"/>
  <c r="R137" i="1"/>
  <c r="N137" i="1"/>
  <c r="J137" i="1"/>
  <c r="F137" i="1"/>
  <c r="B137" i="1"/>
  <c r="AO137" i="1"/>
  <c r="AK137" i="1"/>
  <c r="AE137" i="1"/>
  <c r="Z137" i="1"/>
  <c r="V137" i="1"/>
  <c r="Q137" i="1"/>
  <c r="M137" i="1"/>
  <c r="I137" i="1"/>
  <c r="E137" i="1"/>
  <c r="AN137" i="1"/>
  <c r="AJ137" i="1"/>
  <c r="AD137" i="1"/>
  <c r="Y137" i="1"/>
  <c r="U137" i="1"/>
  <c r="P137" i="1"/>
  <c r="L137" i="1"/>
  <c r="H137" i="1"/>
  <c r="D137" i="1"/>
  <c r="AQ137" i="1"/>
  <c r="AM137" i="1"/>
  <c r="AG137" i="1"/>
  <c r="AC137" i="1"/>
  <c r="X137" i="1"/>
  <c r="S137" i="1"/>
  <c r="O137" i="1"/>
  <c r="K137" i="1"/>
  <c r="G137" i="1"/>
  <c r="C137" i="1"/>
  <c r="T137" i="1"/>
  <c r="AI137" i="1"/>
  <c r="AH137" i="1"/>
  <c r="AB137" i="1"/>
  <c r="AP153" i="1"/>
  <c r="AL153" i="1"/>
  <c r="AF153" i="1"/>
  <c r="AA153" i="1"/>
  <c r="W153" i="1"/>
  <c r="R153" i="1"/>
  <c r="N153" i="1"/>
  <c r="J153" i="1"/>
  <c r="F153" i="1"/>
  <c r="B153" i="1"/>
  <c r="AO153" i="1"/>
  <c r="AK153" i="1"/>
  <c r="AE153" i="1"/>
  <c r="Z153" i="1"/>
  <c r="V153" i="1"/>
  <c r="Q153" i="1"/>
  <c r="M153" i="1"/>
  <c r="I153" i="1"/>
  <c r="E153" i="1"/>
  <c r="AN153" i="1"/>
  <c r="AJ153" i="1"/>
  <c r="AD153" i="1"/>
  <c r="Y153" i="1"/>
  <c r="U153" i="1"/>
  <c r="P153" i="1"/>
  <c r="L153" i="1"/>
  <c r="H153" i="1"/>
  <c r="D153" i="1"/>
  <c r="AQ153" i="1"/>
  <c r="AM153" i="1"/>
  <c r="AG153" i="1"/>
  <c r="AC153" i="1"/>
  <c r="X153" i="1"/>
  <c r="S153" i="1"/>
  <c r="O153" i="1"/>
  <c r="K153" i="1"/>
  <c r="G153" i="1"/>
  <c r="C153" i="1"/>
  <c r="AH153" i="1"/>
  <c r="T153" i="1"/>
  <c r="AI153" i="1"/>
  <c r="AB153" i="1"/>
  <c r="AP169" i="1"/>
  <c r="AL169" i="1"/>
  <c r="AF169" i="1"/>
  <c r="AA169" i="1"/>
  <c r="W169" i="1"/>
  <c r="R169" i="1"/>
  <c r="N169" i="1"/>
  <c r="J169" i="1"/>
  <c r="F169" i="1"/>
  <c r="B169" i="1"/>
  <c r="AO169" i="1"/>
  <c r="AK169" i="1"/>
  <c r="AE169" i="1"/>
  <c r="Z169" i="1"/>
  <c r="V169" i="1"/>
  <c r="Q169" i="1"/>
  <c r="M169" i="1"/>
  <c r="I169" i="1"/>
  <c r="E169" i="1"/>
  <c r="AN169" i="1"/>
  <c r="AJ169" i="1"/>
  <c r="AD169" i="1"/>
  <c r="Y169" i="1"/>
  <c r="U169" i="1"/>
  <c r="P169" i="1"/>
  <c r="L169" i="1"/>
  <c r="H169" i="1"/>
  <c r="D169" i="1"/>
  <c r="AQ169" i="1"/>
  <c r="AM169" i="1"/>
  <c r="AG169" i="1"/>
  <c r="AC169" i="1"/>
  <c r="X169" i="1"/>
  <c r="S169" i="1"/>
  <c r="O169" i="1"/>
  <c r="K169" i="1"/>
  <c r="G169" i="1"/>
  <c r="C169" i="1"/>
  <c r="T169" i="1"/>
  <c r="AI169" i="1"/>
  <c r="AH169" i="1"/>
  <c r="AB169" i="1"/>
  <c r="AN185" i="1"/>
  <c r="AJ185" i="1"/>
  <c r="AD185" i="1"/>
  <c r="Y185" i="1"/>
  <c r="U185" i="1"/>
  <c r="P185" i="1"/>
  <c r="L185" i="1"/>
  <c r="H185" i="1"/>
  <c r="D185" i="1"/>
  <c r="AQ185" i="1"/>
  <c r="AM185" i="1"/>
  <c r="AG185" i="1"/>
  <c r="AC185" i="1"/>
  <c r="X185" i="1"/>
  <c r="S185" i="1"/>
  <c r="O185" i="1"/>
  <c r="K185" i="1"/>
  <c r="G185" i="1"/>
  <c r="C185" i="1"/>
  <c r="AP185" i="1"/>
  <c r="AL185" i="1"/>
  <c r="AF185" i="1"/>
  <c r="AA185" i="1"/>
  <c r="W185" i="1"/>
  <c r="R185" i="1"/>
  <c r="N185" i="1"/>
  <c r="J185" i="1"/>
  <c r="F185" i="1"/>
  <c r="B185" i="1"/>
  <c r="AO185" i="1"/>
  <c r="AK185" i="1"/>
  <c r="AE185" i="1"/>
  <c r="Z185" i="1"/>
  <c r="V185" i="1"/>
  <c r="Q185" i="1"/>
  <c r="M185" i="1"/>
  <c r="I185" i="1"/>
  <c r="E185" i="1"/>
  <c r="AH185" i="1"/>
  <c r="T185" i="1"/>
  <c r="AI185" i="1"/>
  <c r="AB185" i="1"/>
  <c r="AN201" i="1"/>
  <c r="AJ201" i="1"/>
  <c r="AD201" i="1"/>
  <c r="Y201" i="1"/>
  <c r="U201" i="1"/>
  <c r="P201" i="1"/>
  <c r="L201" i="1"/>
  <c r="H201" i="1"/>
  <c r="D201" i="1"/>
  <c r="AQ201" i="1"/>
  <c r="AM201" i="1"/>
  <c r="AG201" i="1"/>
  <c r="AC201" i="1"/>
  <c r="X201" i="1"/>
  <c r="S201" i="1"/>
  <c r="O201" i="1"/>
  <c r="K201" i="1"/>
  <c r="G201" i="1"/>
  <c r="C201" i="1"/>
  <c r="AP201" i="1"/>
  <c r="AL201" i="1"/>
  <c r="AF201" i="1"/>
  <c r="AA201" i="1"/>
  <c r="W201" i="1"/>
  <c r="R201" i="1"/>
  <c r="N201" i="1"/>
  <c r="J201" i="1"/>
  <c r="F201" i="1"/>
  <c r="B201" i="1"/>
  <c r="AO201" i="1"/>
  <c r="AK201" i="1"/>
  <c r="AE201" i="1"/>
  <c r="Z201" i="1"/>
  <c r="V201" i="1"/>
  <c r="Q201" i="1"/>
  <c r="M201" i="1"/>
  <c r="I201" i="1"/>
  <c r="E201" i="1"/>
  <c r="T201" i="1"/>
  <c r="AH201" i="1"/>
  <c r="AB201" i="1"/>
  <c r="AI201" i="1"/>
  <c r="AN217" i="1"/>
  <c r="AJ217" i="1"/>
  <c r="AD217" i="1"/>
  <c r="Y217" i="1"/>
  <c r="U217" i="1"/>
  <c r="P217" i="1"/>
  <c r="L217" i="1"/>
  <c r="H217" i="1"/>
  <c r="D217" i="1"/>
  <c r="AQ217" i="1"/>
  <c r="AM217" i="1"/>
  <c r="AG217" i="1"/>
  <c r="AC217" i="1"/>
  <c r="X217" i="1"/>
  <c r="S217" i="1"/>
  <c r="O217" i="1"/>
  <c r="K217" i="1"/>
  <c r="G217" i="1"/>
  <c r="C217" i="1"/>
  <c r="AP217" i="1"/>
  <c r="AL217" i="1"/>
  <c r="AF217" i="1"/>
  <c r="AA217" i="1"/>
  <c r="W217" i="1"/>
  <c r="R217" i="1"/>
  <c r="N217" i="1"/>
  <c r="J217" i="1"/>
  <c r="F217" i="1"/>
  <c r="B217" i="1"/>
  <c r="AO217" i="1"/>
  <c r="AK217" i="1"/>
  <c r="AE217" i="1"/>
  <c r="Z217" i="1"/>
  <c r="V217" i="1"/>
  <c r="Q217" i="1"/>
  <c r="M217" i="1"/>
  <c r="I217" i="1"/>
  <c r="E217" i="1"/>
  <c r="AH217" i="1"/>
  <c r="T217" i="1"/>
  <c r="AI217" i="1"/>
  <c r="AB217" i="1"/>
  <c r="AN233" i="1"/>
  <c r="AJ233" i="1"/>
  <c r="AD233" i="1"/>
  <c r="Y233" i="1"/>
  <c r="U233" i="1"/>
  <c r="P233" i="1"/>
  <c r="L233" i="1"/>
  <c r="H233" i="1"/>
  <c r="D233" i="1"/>
  <c r="AQ233" i="1"/>
  <c r="AM233" i="1"/>
  <c r="AG233" i="1"/>
  <c r="AC233" i="1"/>
  <c r="X233" i="1"/>
  <c r="S233" i="1"/>
  <c r="O233" i="1"/>
  <c r="K233" i="1"/>
  <c r="G233" i="1"/>
  <c r="C233" i="1"/>
  <c r="AP233" i="1"/>
  <c r="AL233" i="1"/>
  <c r="AF233" i="1"/>
  <c r="AA233" i="1"/>
  <c r="W233" i="1"/>
  <c r="R233" i="1"/>
  <c r="N233" i="1"/>
  <c r="J233" i="1"/>
  <c r="F233" i="1"/>
  <c r="B233" i="1"/>
  <c r="AO233" i="1"/>
  <c r="AK233" i="1"/>
  <c r="AE233" i="1"/>
  <c r="Z233" i="1"/>
  <c r="V233" i="1"/>
  <c r="Q233" i="1"/>
  <c r="M233" i="1"/>
  <c r="I233" i="1"/>
  <c r="E233" i="1"/>
  <c r="AH233" i="1"/>
  <c r="AI233" i="1"/>
  <c r="T233" i="1"/>
  <c r="AB233" i="1"/>
  <c r="AQ249" i="1"/>
  <c r="AM249" i="1"/>
  <c r="AG249" i="1"/>
  <c r="AC249" i="1"/>
  <c r="X249" i="1"/>
  <c r="S249" i="1"/>
  <c r="O249" i="1"/>
  <c r="K249" i="1"/>
  <c r="G249" i="1"/>
  <c r="C249" i="1"/>
  <c r="AP249" i="1"/>
  <c r="AL249" i="1"/>
  <c r="AF249" i="1"/>
  <c r="AA249" i="1"/>
  <c r="W249" i="1"/>
  <c r="R249" i="1"/>
  <c r="N249" i="1"/>
  <c r="J249" i="1"/>
  <c r="F249" i="1"/>
  <c r="B249" i="1"/>
  <c r="AO249" i="1"/>
  <c r="AK249" i="1"/>
  <c r="AE249" i="1"/>
  <c r="Z249" i="1"/>
  <c r="V249" i="1"/>
  <c r="Q249" i="1"/>
  <c r="M249" i="1"/>
  <c r="I249" i="1"/>
  <c r="E249" i="1"/>
  <c r="AN249" i="1"/>
  <c r="AJ249" i="1"/>
  <c r="AD249" i="1"/>
  <c r="Y249" i="1"/>
  <c r="U249" i="1"/>
  <c r="P249" i="1"/>
  <c r="L249" i="1"/>
  <c r="H249" i="1"/>
  <c r="D249" i="1"/>
  <c r="AH249" i="1"/>
  <c r="T249" i="1"/>
  <c r="AB249" i="1"/>
  <c r="AI249" i="1"/>
  <c r="AQ265" i="1"/>
  <c r="AM265" i="1"/>
  <c r="AG265" i="1"/>
  <c r="AC265" i="1"/>
  <c r="X265" i="1"/>
  <c r="S265" i="1"/>
  <c r="O265" i="1"/>
  <c r="K265" i="1"/>
  <c r="G265" i="1"/>
  <c r="C265" i="1"/>
  <c r="AP265" i="1"/>
  <c r="AL265" i="1"/>
  <c r="AF265" i="1"/>
  <c r="AA265" i="1"/>
  <c r="W265" i="1"/>
  <c r="R265" i="1"/>
  <c r="N265" i="1"/>
  <c r="J265" i="1"/>
  <c r="F265" i="1"/>
  <c r="B265" i="1"/>
  <c r="AO265" i="1"/>
  <c r="AK265" i="1"/>
  <c r="AE265" i="1"/>
  <c r="Z265" i="1"/>
  <c r="V265" i="1"/>
  <c r="Q265" i="1"/>
  <c r="M265" i="1"/>
  <c r="I265" i="1"/>
  <c r="E265" i="1"/>
  <c r="AN265" i="1"/>
  <c r="AJ265" i="1"/>
  <c r="AD265" i="1"/>
  <c r="Y265" i="1"/>
  <c r="U265" i="1"/>
  <c r="P265" i="1"/>
  <c r="L265" i="1"/>
  <c r="H265" i="1"/>
  <c r="D265" i="1"/>
  <c r="T265" i="1"/>
  <c r="AH265" i="1"/>
  <c r="AI265" i="1"/>
  <c r="AB265" i="1"/>
  <c r="AQ281" i="1"/>
  <c r="AM281" i="1"/>
  <c r="AG281" i="1"/>
  <c r="AC281" i="1"/>
  <c r="X281" i="1"/>
  <c r="S281" i="1"/>
  <c r="O281" i="1"/>
  <c r="K281" i="1"/>
  <c r="G281" i="1"/>
  <c r="C281" i="1"/>
  <c r="AP281" i="1"/>
  <c r="AL281" i="1"/>
  <c r="AF281" i="1"/>
  <c r="AA281" i="1"/>
  <c r="W281" i="1"/>
  <c r="R281" i="1"/>
  <c r="N281" i="1"/>
  <c r="J281" i="1"/>
  <c r="F281" i="1"/>
  <c r="B281" i="1"/>
  <c r="AO281" i="1"/>
  <c r="AK281" i="1"/>
  <c r="AE281" i="1"/>
  <c r="Z281" i="1"/>
  <c r="V281" i="1"/>
  <c r="Q281" i="1"/>
  <c r="M281" i="1"/>
  <c r="I281" i="1"/>
  <c r="E281" i="1"/>
  <c r="AN281" i="1"/>
  <c r="AJ281" i="1"/>
  <c r="AD281" i="1"/>
  <c r="Y281" i="1"/>
  <c r="U281" i="1"/>
  <c r="P281" i="1"/>
  <c r="L281" i="1"/>
  <c r="H281" i="1"/>
  <c r="D281" i="1"/>
  <c r="T281" i="1"/>
  <c r="AH281" i="1"/>
  <c r="AI281" i="1"/>
  <c r="AB281" i="1"/>
  <c r="AQ297" i="1"/>
  <c r="AM297" i="1"/>
  <c r="AG297" i="1"/>
  <c r="AC297" i="1"/>
  <c r="X297" i="1"/>
  <c r="S297" i="1"/>
  <c r="O297" i="1"/>
  <c r="K297" i="1"/>
  <c r="G297" i="1"/>
  <c r="C297" i="1"/>
  <c r="AP297" i="1"/>
  <c r="AL297" i="1"/>
  <c r="AF297" i="1"/>
  <c r="AA297" i="1"/>
  <c r="W297" i="1"/>
  <c r="R297" i="1"/>
  <c r="N297" i="1"/>
  <c r="J297" i="1"/>
  <c r="F297" i="1"/>
  <c r="B297" i="1"/>
  <c r="AO297" i="1"/>
  <c r="AK297" i="1"/>
  <c r="AE297" i="1"/>
  <c r="Z297" i="1"/>
  <c r="V297" i="1"/>
  <c r="Q297" i="1"/>
  <c r="M297" i="1"/>
  <c r="I297" i="1"/>
  <c r="E297" i="1"/>
  <c r="AN297" i="1"/>
  <c r="AJ297" i="1"/>
  <c r="AD297" i="1"/>
  <c r="Y297" i="1"/>
  <c r="U297" i="1"/>
  <c r="P297" i="1"/>
  <c r="L297" i="1"/>
  <c r="H297" i="1"/>
  <c r="D297" i="1"/>
  <c r="AH297" i="1"/>
  <c r="T297" i="1"/>
  <c r="AI297" i="1"/>
  <c r="AB297" i="1"/>
  <c r="AQ313" i="1"/>
  <c r="AM313" i="1"/>
  <c r="AG313" i="1"/>
  <c r="AC313" i="1"/>
  <c r="X313" i="1"/>
  <c r="S313" i="1"/>
  <c r="O313" i="1"/>
  <c r="K313" i="1"/>
  <c r="G313" i="1"/>
  <c r="C313" i="1"/>
  <c r="AP313" i="1"/>
  <c r="AL313" i="1"/>
  <c r="AF313" i="1"/>
  <c r="AA313" i="1"/>
  <c r="W313" i="1"/>
  <c r="R313" i="1"/>
  <c r="N313" i="1"/>
  <c r="J313" i="1"/>
  <c r="F313" i="1"/>
  <c r="B313" i="1"/>
  <c r="AO313" i="1"/>
  <c r="AK313" i="1"/>
  <c r="AE313" i="1"/>
  <c r="Z313" i="1"/>
  <c r="V313" i="1"/>
  <c r="Q313" i="1"/>
  <c r="M313" i="1"/>
  <c r="I313" i="1"/>
  <c r="E313" i="1"/>
  <c r="AN313" i="1"/>
  <c r="AJ313" i="1"/>
  <c r="AD313" i="1"/>
  <c r="Y313" i="1"/>
  <c r="U313" i="1"/>
  <c r="P313" i="1"/>
  <c r="L313" i="1"/>
  <c r="H313" i="1"/>
  <c r="D313" i="1"/>
  <c r="AH313" i="1"/>
  <c r="AB313" i="1"/>
  <c r="AI313" i="1"/>
  <c r="T313" i="1"/>
  <c r="AN329" i="1"/>
  <c r="AJ329" i="1"/>
  <c r="AD329" i="1"/>
  <c r="Y329" i="1"/>
  <c r="U329" i="1"/>
  <c r="P329" i="1"/>
  <c r="L329" i="1"/>
  <c r="H329" i="1"/>
  <c r="D329" i="1"/>
  <c r="AQ329" i="1"/>
  <c r="AM329" i="1"/>
  <c r="AG329" i="1"/>
  <c r="AC329" i="1"/>
  <c r="X329" i="1"/>
  <c r="S329" i="1"/>
  <c r="O329" i="1"/>
  <c r="K329" i="1"/>
  <c r="G329" i="1"/>
  <c r="C329" i="1"/>
  <c r="AP329" i="1"/>
  <c r="AL329" i="1"/>
  <c r="AF329" i="1"/>
  <c r="AA329" i="1"/>
  <c r="W329" i="1"/>
  <c r="R329" i="1"/>
  <c r="N329" i="1"/>
  <c r="J329" i="1"/>
  <c r="F329" i="1"/>
  <c r="B329" i="1"/>
  <c r="AO329" i="1"/>
  <c r="AK329" i="1"/>
  <c r="AE329" i="1"/>
  <c r="Z329" i="1"/>
  <c r="V329" i="1"/>
  <c r="Q329" i="1"/>
  <c r="M329" i="1"/>
  <c r="I329" i="1"/>
  <c r="E329" i="1"/>
  <c r="AH329" i="1"/>
  <c r="AB329" i="1"/>
  <c r="T329" i="1"/>
  <c r="AI329" i="1"/>
  <c r="AN345" i="1"/>
  <c r="AJ345" i="1"/>
  <c r="AD345" i="1"/>
  <c r="Y345" i="1"/>
  <c r="U345" i="1"/>
  <c r="P345" i="1"/>
  <c r="L345" i="1"/>
  <c r="H345" i="1"/>
  <c r="D345" i="1"/>
  <c r="AQ345" i="1"/>
  <c r="AM345" i="1"/>
  <c r="AG345" i="1"/>
  <c r="AC345" i="1"/>
  <c r="X345" i="1"/>
  <c r="S345" i="1"/>
  <c r="O345" i="1"/>
  <c r="K345" i="1"/>
  <c r="G345" i="1"/>
  <c r="C345" i="1"/>
  <c r="AP345" i="1"/>
  <c r="AL345" i="1"/>
  <c r="AF345" i="1"/>
  <c r="AA345" i="1"/>
  <c r="W345" i="1"/>
  <c r="R345" i="1"/>
  <c r="N345" i="1"/>
  <c r="J345" i="1"/>
  <c r="F345" i="1"/>
  <c r="B345" i="1"/>
  <c r="AO345" i="1"/>
  <c r="AK345" i="1"/>
  <c r="AE345" i="1"/>
  <c r="Z345" i="1"/>
  <c r="V345" i="1"/>
  <c r="Q345" i="1"/>
  <c r="M345" i="1"/>
  <c r="I345" i="1"/>
  <c r="E345" i="1"/>
  <c r="AB345" i="1"/>
  <c r="AH345" i="1"/>
  <c r="T345" i="1"/>
  <c r="AI345" i="1"/>
  <c r="AN361" i="1"/>
  <c r="AJ361" i="1"/>
  <c r="AD361" i="1"/>
  <c r="Y361" i="1"/>
  <c r="U361" i="1"/>
  <c r="P361" i="1"/>
  <c r="L361" i="1"/>
  <c r="H361" i="1"/>
  <c r="D361" i="1"/>
  <c r="AQ361" i="1"/>
  <c r="AM361" i="1"/>
  <c r="AG361" i="1"/>
  <c r="AC361" i="1"/>
  <c r="X361" i="1"/>
  <c r="S361" i="1"/>
  <c r="O361" i="1"/>
  <c r="K361" i="1"/>
  <c r="G361" i="1"/>
  <c r="C361" i="1"/>
  <c r="AP361" i="1"/>
  <c r="AL361" i="1"/>
  <c r="AF361" i="1"/>
  <c r="AA361" i="1"/>
  <c r="W361" i="1"/>
  <c r="R361" i="1"/>
  <c r="N361" i="1"/>
  <c r="J361" i="1"/>
  <c r="F361" i="1"/>
  <c r="B361" i="1"/>
  <c r="AO361" i="1"/>
  <c r="AK361" i="1"/>
  <c r="AE361" i="1"/>
  <c r="Z361" i="1"/>
  <c r="V361" i="1"/>
  <c r="Q361" i="1"/>
  <c r="M361" i="1"/>
  <c r="I361" i="1"/>
  <c r="E361" i="1"/>
  <c r="AH361" i="1"/>
  <c r="T361" i="1"/>
  <c r="AB361" i="1"/>
  <c r="AI361" i="1"/>
  <c r="AN377" i="1"/>
  <c r="AJ377" i="1"/>
  <c r="AD377" i="1"/>
  <c r="Y377" i="1"/>
  <c r="U377" i="1"/>
  <c r="P377" i="1"/>
  <c r="L377" i="1"/>
  <c r="H377" i="1"/>
  <c r="D377" i="1"/>
  <c r="AQ377" i="1"/>
  <c r="AM377" i="1"/>
  <c r="AG377" i="1"/>
  <c r="AC377" i="1"/>
  <c r="X377" i="1"/>
  <c r="S377" i="1"/>
  <c r="O377" i="1"/>
  <c r="K377" i="1"/>
  <c r="G377" i="1"/>
  <c r="C377" i="1"/>
  <c r="AP377" i="1"/>
  <c r="AL377" i="1"/>
  <c r="AF377" i="1"/>
  <c r="AA377" i="1"/>
  <c r="W377" i="1"/>
  <c r="R377" i="1"/>
  <c r="N377" i="1"/>
  <c r="J377" i="1"/>
  <c r="F377" i="1"/>
  <c r="B377" i="1"/>
  <c r="AO377" i="1"/>
  <c r="AK377" i="1"/>
  <c r="AE377" i="1"/>
  <c r="Z377" i="1"/>
  <c r="V377" i="1"/>
  <c r="Q377" i="1"/>
  <c r="M377" i="1"/>
  <c r="I377" i="1"/>
  <c r="E377" i="1"/>
  <c r="AB377" i="1"/>
  <c r="AH377" i="1"/>
  <c r="T377" i="1"/>
  <c r="AI377" i="1"/>
  <c r="AP393" i="1"/>
  <c r="AL393" i="1"/>
  <c r="AF393" i="1"/>
  <c r="AA393" i="1"/>
  <c r="W393" i="1"/>
  <c r="R393" i="1"/>
  <c r="N393" i="1"/>
  <c r="J393" i="1"/>
  <c r="F393" i="1"/>
  <c r="B393" i="1"/>
  <c r="AO393" i="1"/>
  <c r="AK393" i="1"/>
  <c r="AE393" i="1"/>
  <c r="Z393" i="1"/>
  <c r="V393" i="1"/>
  <c r="Q393" i="1"/>
  <c r="M393" i="1"/>
  <c r="I393" i="1"/>
  <c r="E393" i="1"/>
  <c r="AN393" i="1"/>
  <c r="AJ393" i="1"/>
  <c r="AD393" i="1"/>
  <c r="Y393" i="1"/>
  <c r="U393" i="1"/>
  <c r="P393" i="1"/>
  <c r="L393" i="1"/>
  <c r="H393" i="1"/>
  <c r="D393" i="1"/>
  <c r="AQ393" i="1"/>
  <c r="AM393" i="1"/>
  <c r="AG393" i="1"/>
  <c r="AC393" i="1"/>
  <c r="X393" i="1"/>
  <c r="S393" i="1"/>
  <c r="O393" i="1"/>
  <c r="K393" i="1"/>
  <c r="G393" i="1"/>
  <c r="C393" i="1"/>
  <c r="AB393" i="1"/>
  <c r="AH393" i="1"/>
  <c r="AI393" i="1"/>
  <c r="T393" i="1"/>
  <c r="AP409" i="1"/>
  <c r="AL409" i="1"/>
  <c r="AF409" i="1"/>
  <c r="AA409" i="1"/>
  <c r="W409" i="1"/>
  <c r="R409" i="1"/>
  <c r="N409" i="1"/>
  <c r="J409" i="1"/>
  <c r="F409" i="1"/>
  <c r="B409" i="1"/>
  <c r="AO409" i="1"/>
  <c r="AK409" i="1"/>
  <c r="AE409" i="1"/>
  <c r="Z409" i="1"/>
  <c r="V409" i="1"/>
  <c r="Q409" i="1"/>
  <c r="M409" i="1"/>
  <c r="I409" i="1"/>
  <c r="E409" i="1"/>
  <c r="AN409" i="1"/>
  <c r="AJ409" i="1"/>
  <c r="AD409" i="1"/>
  <c r="Y409" i="1"/>
  <c r="U409" i="1"/>
  <c r="P409" i="1"/>
  <c r="L409" i="1"/>
  <c r="H409" i="1"/>
  <c r="D409" i="1"/>
  <c r="AQ409" i="1"/>
  <c r="AM409" i="1"/>
  <c r="AG409" i="1"/>
  <c r="AC409" i="1"/>
  <c r="X409" i="1"/>
  <c r="S409" i="1"/>
  <c r="O409" i="1"/>
  <c r="K409" i="1"/>
  <c r="G409" i="1"/>
  <c r="C409" i="1"/>
  <c r="AB409" i="1"/>
  <c r="AH409" i="1"/>
  <c r="AI409" i="1"/>
  <c r="T409" i="1"/>
  <c r="AQ425" i="1"/>
  <c r="AM425" i="1"/>
  <c r="AG425" i="1"/>
  <c r="AC425" i="1"/>
  <c r="X425" i="1"/>
  <c r="S425" i="1"/>
  <c r="O425" i="1"/>
  <c r="K425" i="1"/>
  <c r="G425" i="1"/>
  <c r="C425" i="1"/>
  <c r="AP425" i="1"/>
  <c r="AL425" i="1"/>
  <c r="AF425" i="1"/>
  <c r="AA425" i="1"/>
  <c r="W425" i="1"/>
  <c r="R425" i="1"/>
  <c r="N425" i="1"/>
  <c r="J425" i="1"/>
  <c r="F425" i="1"/>
  <c r="B425" i="1"/>
  <c r="AO425" i="1"/>
  <c r="AK425" i="1"/>
  <c r="AE425" i="1"/>
  <c r="Z425" i="1"/>
  <c r="V425" i="1"/>
  <c r="Y425" i="1"/>
  <c r="M425" i="1"/>
  <c r="E425" i="1"/>
  <c r="AN425" i="1"/>
  <c r="U425" i="1"/>
  <c r="L425" i="1"/>
  <c r="D425" i="1"/>
  <c r="AJ425" i="1"/>
  <c r="Q425" i="1"/>
  <c r="I425" i="1"/>
  <c r="AD425" i="1"/>
  <c r="P425" i="1"/>
  <c r="H425" i="1"/>
  <c r="AH425" i="1"/>
  <c r="AI425" i="1"/>
  <c r="T425" i="1"/>
  <c r="AB425" i="1"/>
  <c r="AQ441" i="1"/>
  <c r="AM441" i="1"/>
  <c r="AG441" i="1"/>
  <c r="AC441" i="1"/>
  <c r="X441" i="1"/>
  <c r="S441" i="1"/>
  <c r="O441" i="1"/>
  <c r="K441" i="1"/>
  <c r="G441" i="1"/>
  <c r="C441" i="1"/>
  <c r="AP441" i="1"/>
  <c r="AL441" i="1"/>
  <c r="AF441" i="1"/>
  <c r="AA441" i="1"/>
  <c r="W441" i="1"/>
  <c r="R441" i="1"/>
  <c r="N441" i="1"/>
  <c r="J441" i="1"/>
  <c r="F441" i="1"/>
  <c r="B441" i="1"/>
  <c r="AO441" i="1"/>
  <c r="AK441" i="1"/>
  <c r="AE441" i="1"/>
  <c r="Z441" i="1"/>
  <c r="V441" i="1"/>
  <c r="Q441" i="1"/>
  <c r="M441" i="1"/>
  <c r="I441" i="1"/>
  <c r="E441" i="1"/>
  <c r="AN441" i="1"/>
  <c r="AJ441" i="1"/>
  <c r="AD441" i="1"/>
  <c r="Y441" i="1"/>
  <c r="U441" i="1"/>
  <c r="P441" i="1"/>
  <c r="L441" i="1"/>
  <c r="H441" i="1"/>
  <c r="D441" i="1"/>
  <c r="AH441" i="1"/>
  <c r="T441" i="1"/>
  <c r="AB441" i="1"/>
  <c r="AI441" i="1"/>
  <c r="AO457" i="1"/>
  <c r="AK457" i="1"/>
  <c r="AE457" i="1"/>
  <c r="Z457" i="1"/>
  <c r="AQ457" i="1"/>
  <c r="AL457" i="1"/>
  <c r="AD457" i="1"/>
  <c r="X457" i="1"/>
  <c r="S457" i="1"/>
  <c r="O457" i="1"/>
  <c r="K457" i="1"/>
  <c r="G457" i="1"/>
  <c r="C457" i="1"/>
  <c r="AP457" i="1"/>
  <c r="AJ457" i="1"/>
  <c r="AC457" i="1"/>
  <c r="W457" i="1"/>
  <c r="R457" i="1"/>
  <c r="N457" i="1"/>
  <c r="J457" i="1"/>
  <c r="F457" i="1"/>
  <c r="B457" i="1"/>
  <c r="AN457" i="1"/>
  <c r="AG457" i="1"/>
  <c r="AA457" i="1"/>
  <c r="V457" i="1"/>
  <c r="Q457" i="1"/>
  <c r="M457" i="1"/>
  <c r="I457" i="1"/>
  <c r="E457" i="1"/>
  <c r="AM457" i="1"/>
  <c r="AF457" i="1"/>
  <c r="Y457" i="1"/>
  <c r="U457" i="1"/>
  <c r="P457" i="1"/>
  <c r="L457" i="1"/>
  <c r="H457" i="1"/>
  <c r="D457" i="1"/>
  <c r="AH457" i="1"/>
  <c r="AB457" i="1"/>
  <c r="AI457" i="1"/>
  <c r="T457" i="1"/>
  <c r="AO473" i="1"/>
  <c r="AK473" i="1"/>
  <c r="AE473" i="1"/>
  <c r="Z473" i="1"/>
  <c r="V473" i="1"/>
  <c r="Q473" i="1"/>
  <c r="M473" i="1"/>
  <c r="I473" i="1"/>
  <c r="E473" i="1"/>
  <c r="AN473" i="1"/>
  <c r="AJ473" i="1"/>
  <c r="AD473" i="1"/>
  <c r="Y473" i="1"/>
  <c r="U473" i="1"/>
  <c r="P473" i="1"/>
  <c r="L473" i="1"/>
  <c r="H473" i="1"/>
  <c r="D473" i="1"/>
  <c r="AQ473" i="1"/>
  <c r="AM473" i="1"/>
  <c r="AG473" i="1"/>
  <c r="AC473" i="1"/>
  <c r="X473" i="1"/>
  <c r="S473" i="1"/>
  <c r="O473" i="1"/>
  <c r="K473" i="1"/>
  <c r="G473" i="1"/>
  <c r="C473" i="1"/>
  <c r="AP473" i="1"/>
  <c r="AL473" i="1"/>
  <c r="AF473" i="1"/>
  <c r="AA473" i="1"/>
  <c r="W473" i="1"/>
  <c r="R473" i="1"/>
  <c r="N473" i="1"/>
  <c r="J473" i="1"/>
  <c r="F473" i="1"/>
  <c r="B473" i="1"/>
  <c r="AH473" i="1"/>
  <c r="AB473" i="1"/>
  <c r="AI473" i="1"/>
  <c r="T473" i="1"/>
  <c r="AP489" i="1"/>
  <c r="AL489" i="1"/>
  <c r="AF489" i="1"/>
  <c r="AA489" i="1"/>
  <c r="W489" i="1"/>
  <c r="R489" i="1"/>
  <c r="N489" i="1"/>
  <c r="J489" i="1"/>
  <c r="F489" i="1"/>
  <c r="B489" i="1"/>
  <c r="AO489" i="1"/>
  <c r="AK489" i="1"/>
  <c r="AE489" i="1"/>
  <c r="Z489" i="1"/>
  <c r="V489" i="1"/>
  <c r="Q489" i="1"/>
  <c r="M489" i="1"/>
  <c r="I489" i="1"/>
  <c r="E489" i="1"/>
  <c r="AN489" i="1"/>
  <c r="AJ489" i="1"/>
  <c r="AD489" i="1"/>
  <c r="Y489" i="1"/>
  <c r="U489" i="1"/>
  <c r="P489" i="1"/>
  <c r="L489" i="1"/>
  <c r="H489" i="1"/>
  <c r="D489" i="1"/>
  <c r="AQ489" i="1"/>
  <c r="X489" i="1"/>
  <c r="G489" i="1"/>
  <c r="AM489" i="1"/>
  <c r="S489" i="1"/>
  <c r="C489" i="1"/>
  <c r="AG489" i="1"/>
  <c r="O489" i="1"/>
  <c r="AC489" i="1"/>
  <c r="K489" i="1"/>
  <c r="T489" i="1"/>
  <c r="AB489" i="1"/>
  <c r="AH489" i="1"/>
  <c r="AI489" i="1"/>
  <c r="AQ505" i="1"/>
  <c r="AM505" i="1"/>
  <c r="AG505" i="1"/>
  <c r="AC505" i="1"/>
  <c r="X505" i="1"/>
  <c r="S505" i="1"/>
  <c r="O505" i="1"/>
  <c r="K505" i="1"/>
  <c r="G505" i="1"/>
  <c r="C505" i="1"/>
  <c r="AP505" i="1"/>
  <c r="AL505" i="1"/>
  <c r="AF505" i="1"/>
  <c r="AA505" i="1"/>
  <c r="W505" i="1"/>
  <c r="R505" i="1"/>
  <c r="N505" i="1"/>
  <c r="J505" i="1"/>
  <c r="F505" i="1"/>
  <c r="B505" i="1"/>
  <c r="AO505" i="1"/>
  <c r="AK505" i="1"/>
  <c r="AE505" i="1"/>
  <c r="Z505" i="1"/>
  <c r="V505" i="1"/>
  <c r="Q505" i="1"/>
  <c r="M505" i="1"/>
  <c r="I505" i="1"/>
  <c r="E505" i="1"/>
  <c r="AN505" i="1"/>
  <c r="U505" i="1"/>
  <c r="D505" i="1"/>
  <c r="AJ505" i="1"/>
  <c r="P505" i="1"/>
  <c r="AD505" i="1"/>
  <c r="L505" i="1"/>
  <c r="Y505" i="1"/>
  <c r="H505" i="1"/>
  <c r="AB505" i="1"/>
  <c r="AH505" i="1"/>
  <c r="T505" i="1"/>
  <c r="AI505" i="1"/>
  <c r="AN521" i="1"/>
  <c r="AJ521" i="1"/>
  <c r="AD521" i="1"/>
  <c r="Y521" i="1"/>
  <c r="U521" i="1"/>
  <c r="P521" i="1"/>
  <c r="L521" i="1"/>
  <c r="H521" i="1"/>
  <c r="D521" i="1"/>
  <c r="AQ521" i="1"/>
  <c r="AL521" i="1"/>
  <c r="AE521" i="1"/>
  <c r="X521" i="1"/>
  <c r="R521" i="1"/>
  <c r="M521" i="1"/>
  <c r="G521" i="1"/>
  <c r="B521" i="1"/>
  <c r="AP521" i="1"/>
  <c r="AK521" i="1"/>
  <c r="AC521" i="1"/>
  <c r="W521" i="1"/>
  <c r="Q521" i="1"/>
  <c r="K521" i="1"/>
  <c r="F521" i="1"/>
  <c r="AO521" i="1"/>
  <c r="AG521" i="1"/>
  <c r="AA521" i="1"/>
  <c r="V521" i="1"/>
  <c r="O521" i="1"/>
  <c r="J521" i="1"/>
  <c r="E521" i="1"/>
  <c r="Z521" i="1"/>
  <c r="C521" i="1"/>
  <c r="S521" i="1"/>
  <c r="AM521" i="1"/>
  <c r="N521" i="1"/>
  <c r="AF521" i="1"/>
  <c r="I521" i="1"/>
  <c r="AI521" i="1"/>
  <c r="AB521" i="1"/>
  <c r="T521" i="1"/>
  <c r="AH521" i="1"/>
  <c r="AN537" i="1"/>
  <c r="AJ537" i="1"/>
  <c r="AD537" i="1"/>
  <c r="Y537" i="1"/>
  <c r="U537" i="1"/>
  <c r="P537" i="1"/>
  <c r="L537" i="1"/>
  <c r="H537" i="1"/>
  <c r="D537" i="1"/>
  <c r="AQ537" i="1"/>
  <c r="AM537" i="1"/>
  <c r="AG537" i="1"/>
  <c r="AC537" i="1"/>
  <c r="X537" i="1"/>
  <c r="S537" i="1"/>
  <c r="O537" i="1"/>
  <c r="K537" i="1"/>
  <c r="G537" i="1"/>
  <c r="C537" i="1"/>
  <c r="AP537" i="1"/>
  <c r="AL537" i="1"/>
  <c r="AF537" i="1"/>
  <c r="AA537" i="1"/>
  <c r="W537" i="1"/>
  <c r="R537" i="1"/>
  <c r="N537" i="1"/>
  <c r="J537" i="1"/>
  <c r="F537" i="1"/>
  <c r="B537" i="1"/>
  <c r="Z537" i="1"/>
  <c r="I537" i="1"/>
  <c r="AO537" i="1"/>
  <c r="V537" i="1"/>
  <c r="E537" i="1"/>
  <c r="AK537" i="1"/>
  <c r="Q537" i="1"/>
  <c r="AE537" i="1"/>
  <c r="M537" i="1"/>
  <c r="T537" i="1"/>
  <c r="AB537" i="1"/>
  <c r="AH537" i="1"/>
  <c r="AI537" i="1"/>
  <c r="AN553" i="1"/>
  <c r="AJ553" i="1"/>
  <c r="AD553" i="1"/>
  <c r="Y553" i="1"/>
  <c r="U553" i="1"/>
  <c r="P553" i="1"/>
  <c r="L553" i="1"/>
  <c r="H553" i="1"/>
  <c r="D553" i="1"/>
  <c r="AQ553" i="1"/>
  <c r="AM553" i="1"/>
  <c r="AG553" i="1"/>
  <c r="AC553" i="1"/>
  <c r="X553" i="1"/>
  <c r="S553" i="1"/>
  <c r="O553" i="1"/>
  <c r="K553" i="1"/>
  <c r="G553" i="1"/>
  <c r="C553" i="1"/>
  <c r="AO553" i="1"/>
  <c r="AE553" i="1"/>
  <c r="V553" i="1"/>
  <c r="M553" i="1"/>
  <c r="E553" i="1"/>
  <c r="AL553" i="1"/>
  <c r="AA553" i="1"/>
  <c r="R553" i="1"/>
  <c r="J553" i="1"/>
  <c r="B553" i="1"/>
  <c r="AK553" i="1"/>
  <c r="Z553" i="1"/>
  <c r="Q553" i="1"/>
  <c r="I553" i="1"/>
  <c r="W553" i="1"/>
  <c r="N553" i="1"/>
  <c r="AP553" i="1"/>
  <c r="F553" i="1"/>
  <c r="AF553" i="1"/>
  <c r="AH553" i="1"/>
  <c r="AB553" i="1"/>
  <c r="T553" i="1"/>
  <c r="AI553" i="1"/>
  <c r="AN569" i="1"/>
  <c r="AJ569" i="1"/>
  <c r="AD569" i="1"/>
  <c r="Y569" i="1"/>
  <c r="U569" i="1"/>
  <c r="P569" i="1"/>
  <c r="L569" i="1"/>
  <c r="H569" i="1"/>
  <c r="D569" i="1"/>
  <c r="AQ569" i="1"/>
  <c r="AL569" i="1"/>
  <c r="AE569" i="1"/>
  <c r="X569" i="1"/>
  <c r="R569" i="1"/>
  <c r="M569" i="1"/>
  <c r="G569" i="1"/>
  <c r="B569" i="1"/>
  <c r="AP569" i="1"/>
  <c r="AK569" i="1"/>
  <c r="AC569" i="1"/>
  <c r="W569" i="1"/>
  <c r="Q569" i="1"/>
  <c r="K569" i="1"/>
  <c r="F569" i="1"/>
  <c r="AM569" i="1"/>
  <c r="Z569" i="1"/>
  <c r="N569" i="1"/>
  <c r="C569" i="1"/>
  <c r="AG569" i="1"/>
  <c r="V569" i="1"/>
  <c r="J569" i="1"/>
  <c r="AF569" i="1"/>
  <c r="S569" i="1"/>
  <c r="I569" i="1"/>
  <c r="AA569" i="1"/>
  <c r="O569" i="1"/>
  <c r="E569" i="1"/>
  <c r="AO569" i="1"/>
  <c r="AI569" i="1"/>
  <c r="AH569" i="1"/>
  <c r="T569" i="1"/>
  <c r="AB569" i="1"/>
  <c r="AO585" i="1"/>
  <c r="AK585" i="1"/>
  <c r="AE585" i="1"/>
  <c r="Z585" i="1"/>
  <c r="V585" i="1"/>
  <c r="Q585" i="1"/>
  <c r="M585" i="1"/>
  <c r="I585" i="1"/>
  <c r="E585" i="1"/>
  <c r="AN585" i="1"/>
  <c r="AJ585" i="1"/>
  <c r="AD585" i="1"/>
  <c r="Y585" i="1"/>
  <c r="U585" i="1"/>
  <c r="P585" i="1"/>
  <c r="L585" i="1"/>
  <c r="H585" i="1"/>
  <c r="D585" i="1"/>
  <c r="AM585" i="1"/>
  <c r="AC585" i="1"/>
  <c r="S585" i="1"/>
  <c r="K585" i="1"/>
  <c r="C585" i="1"/>
  <c r="AL585" i="1"/>
  <c r="AA585" i="1"/>
  <c r="R585" i="1"/>
  <c r="J585" i="1"/>
  <c r="B585" i="1"/>
  <c r="AQ585" i="1"/>
  <c r="AG585" i="1"/>
  <c r="X585" i="1"/>
  <c r="O585" i="1"/>
  <c r="G585" i="1"/>
  <c r="AF585" i="1"/>
  <c r="W585" i="1"/>
  <c r="F585" i="1"/>
  <c r="AP585" i="1"/>
  <c r="N585" i="1"/>
  <c r="T585" i="1"/>
  <c r="AH585" i="1"/>
  <c r="AB585" i="1"/>
  <c r="AI585" i="1"/>
  <c r="AQ601" i="1"/>
  <c r="AM601" i="1"/>
  <c r="AG601" i="1"/>
  <c r="AC601" i="1"/>
  <c r="X601" i="1"/>
  <c r="S601" i="1"/>
  <c r="O601" i="1"/>
  <c r="K601" i="1"/>
  <c r="G601" i="1"/>
  <c r="C601" i="1"/>
  <c r="AP601" i="1"/>
  <c r="AL601" i="1"/>
  <c r="AF601" i="1"/>
  <c r="AA601" i="1"/>
  <c r="W601" i="1"/>
  <c r="R601" i="1"/>
  <c r="N601" i="1"/>
  <c r="J601" i="1"/>
  <c r="F601" i="1"/>
  <c r="B601" i="1"/>
  <c r="AO601" i="1"/>
  <c r="AK601" i="1"/>
  <c r="AE601" i="1"/>
  <c r="Z601" i="1"/>
  <c r="V601" i="1"/>
  <c r="Q601" i="1"/>
  <c r="M601" i="1"/>
  <c r="I601" i="1"/>
  <c r="E601" i="1"/>
  <c r="AJ601" i="1"/>
  <c r="P601" i="1"/>
  <c r="AD601" i="1"/>
  <c r="L601" i="1"/>
  <c r="AN601" i="1"/>
  <c r="D601" i="1"/>
  <c r="Y601" i="1"/>
  <c r="U601" i="1"/>
  <c r="H601" i="1"/>
  <c r="AH601" i="1"/>
  <c r="AB601" i="1"/>
  <c r="T601" i="1"/>
  <c r="AI601" i="1"/>
</calcChain>
</file>

<file path=xl/connections.xml><?xml version="1.0" encoding="utf-8"?>
<connections xmlns="http://schemas.openxmlformats.org/spreadsheetml/2006/main">
  <connection id="1" interval="30" name="Orders_2015_12" type="6" refreshedVersion="5" background="1" saveData="1">
    <textPr prompt="0" codePage="437" sourceFile="C:\Users\User\Dropbox\Orders\Orders Monthly\Orders_2015_12.csv" tab="0" comma="1">
      <textFields count="34">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<sst xmlns="http://schemas.openxmlformats.org/spreadsheetml/2006/main" count="10209" uniqueCount="1794">
  <si>
    <t>Overall</t>
  </si>
  <si>
    <t>Revenue</t>
  </si>
  <si>
    <t>Ray churn %</t>
  </si>
  <si>
    <t>ARPU</t>
  </si>
  <si>
    <t>Starter accounts</t>
  </si>
  <si>
    <t>Total accounts</t>
  </si>
  <si>
    <t>Reach accounts</t>
  </si>
  <si>
    <t>Tab accounts</t>
  </si>
  <si>
    <t>Pro accounts</t>
  </si>
  <si>
    <t>Region</t>
  </si>
  <si>
    <t>Zone</t>
  </si>
  <si>
    <t>City</t>
  </si>
  <si>
    <t>AM</t>
  </si>
  <si>
    <t>TM</t>
  </si>
  <si>
    <t>Level</t>
  </si>
  <si>
    <t>PSW Role</t>
  </si>
  <si>
    <t>AZM</t>
  </si>
  <si>
    <t>AAM</t>
  </si>
  <si>
    <t>North</t>
  </si>
  <si>
    <t>South</t>
  </si>
  <si>
    <t>East</t>
  </si>
  <si>
    <t>West</t>
  </si>
  <si>
    <t>AMs</t>
  </si>
  <si>
    <t>Regions</t>
  </si>
  <si>
    <t>Zones</t>
  </si>
  <si>
    <t>PSW Name</t>
  </si>
  <si>
    <t>Data Validation Formulae -</t>
  </si>
  <si>
    <t>Upselling</t>
  </si>
  <si>
    <t>Target Units</t>
  </si>
  <si>
    <t>Units Done</t>
  </si>
  <si>
    <t>Revenue Done</t>
  </si>
  <si>
    <t>Target Revenue</t>
  </si>
  <si>
    <t>Reach churn %</t>
  </si>
  <si>
    <t>EMR Module accounts</t>
  </si>
  <si>
    <t>Target achieved (%)</t>
  </si>
  <si>
    <t>AUPW (Exp)</t>
  </si>
  <si>
    <t>AUPW (New)</t>
  </si>
  <si>
    <t>Units</t>
  </si>
  <si>
    <t>Region Helper</t>
  </si>
  <si>
    <t>Zone Helper</t>
  </si>
  <si>
    <t>AM Helper</t>
  </si>
  <si>
    <t>Level Helper</t>
  </si>
  <si>
    <t>Display?</t>
  </si>
  <si>
    <t>Country</t>
  </si>
  <si>
    <t>Helper Final</t>
  </si>
  <si>
    <t>Sum Helpers</t>
  </si>
  <si>
    <t>Helper 1</t>
  </si>
  <si>
    <t>Helper 2</t>
  </si>
  <si>
    <t>Helper 3</t>
  </si>
  <si>
    <t>ISERROR?</t>
  </si>
  <si>
    <t>All Zones</t>
  </si>
  <si>
    <t>All Regions</t>
  </si>
  <si>
    <t>All Levels</t>
  </si>
  <si>
    <t>All AMs</t>
  </si>
  <si>
    <t>AllR</t>
  </si>
  <si>
    <t>AllZ</t>
  </si>
  <si>
    <t>AllAM</t>
  </si>
  <si>
    <t>IF(AllR=1,IF(AllZ=1,AMList,OFFSET(ZStart,MATCH(D7,ZonesII,0)-1,1,COUNTIF(ZonesII,D7),1)),IF(AllZ=1,OFFSET(RStart2,MATCH(C7,RegionsII,0)-1,1,COUNTIF(RegionsII,C7),1),OFFSET(ZStart,MATCH(D7,ZonesII,0)-1,1,COUNTIF(ZonesII,D7),1)))</t>
  </si>
  <si>
    <t>IF(AllR=1,ZoneList,OFFSET(RStart,MATCH(C7,RegionsI,0)-1,1,COUNTIF(RegionsI,C7),1))</t>
  </si>
  <si>
    <t>RegionList</t>
  </si>
  <si>
    <t>ZoneList</t>
  </si>
  <si>
    <t>AMList</t>
  </si>
  <si>
    <t>LevelList</t>
  </si>
  <si>
    <t>RegionsI</t>
  </si>
  <si>
    <t>ZonesI</t>
  </si>
  <si>
    <t>ZonesII</t>
  </si>
  <si>
    <t>AMsI</t>
  </si>
  <si>
    <t>RegionsII</t>
  </si>
  <si>
    <t>AMsII</t>
  </si>
  <si>
    <t>Role</t>
  </si>
  <si>
    <t>H</t>
  </si>
  <si>
    <t>Plan</t>
  </si>
  <si>
    <t>CM</t>
  </si>
  <si>
    <t>RM</t>
  </si>
  <si>
    <t>ZM</t>
  </si>
  <si>
    <t>order_id</t>
  </si>
  <si>
    <t>placed_at</t>
  </si>
  <si>
    <t>service_tax</t>
  </si>
  <si>
    <t>Order_Details_id</t>
  </si>
  <si>
    <t>subscription_id</t>
  </si>
  <si>
    <t>start_date</t>
  </si>
  <si>
    <t>duration_days</t>
  </si>
  <si>
    <t>end_date</t>
  </si>
  <si>
    <t>original_duration_months</t>
  </si>
  <si>
    <t>practice_id</t>
  </si>
  <si>
    <t>mobile</t>
  </si>
  <si>
    <t>email</t>
  </si>
  <si>
    <t>name</t>
  </si>
  <si>
    <t>specialty</t>
  </si>
  <si>
    <t>trial</t>
  </si>
  <si>
    <t>revoked</t>
  </si>
  <si>
    <t>plan_id</t>
  </si>
  <si>
    <t>description</t>
  </si>
  <si>
    <t>cost</t>
  </si>
  <si>
    <t>Payment_id</t>
  </si>
  <si>
    <t>processed</t>
  </si>
  <si>
    <t>successful</t>
  </si>
  <si>
    <t>sum(aa.cost)</t>
  </si>
  <si>
    <t>amt_discount</t>
  </si>
  <si>
    <t>group_concat(discount_id)</t>
  </si>
  <si>
    <t>group_concat(country_code)</t>
  </si>
  <si>
    <t>currency</t>
  </si>
  <si>
    <t>claimed_TM_email</t>
  </si>
  <si>
    <t>multiplier</t>
  </si>
  <si>
    <t>amount</t>
  </si>
  <si>
    <t>amount_in_inr</t>
  </si>
  <si>
    <t>amount_with_tax</t>
  </si>
  <si>
    <t>hunting_date</t>
  </si>
  <si>
    <t>Dental</t>
  </si>
  <si>
    <t>AD-0#2,Tab-LPO-10,RH-30</t>
  </si>
  <si>
    <t>IN,IN,IN</t>
  </si>
  <si>
    <t>INR</t>
  </si>
  <si>
    <t>NA</t>
  </si>
  <si>
    <t>Ray-Starter</t>
  </si>
  <si>
    <t>AD-0#2,RH-30</t>
  </si>
  <si>
    <t>IN,IN</t>
  </si>
  <si>
    <t>shivasharan.b@practo.com</t>
  </si>
  <si>
    <t>Physiotherapist</t>
  </si>
  <si>
    <t>IN</t>
  </si>
  <si>
    <t>nishant.sharma@practo.com</t>
  </si>
  <si>
    <t>Pediatric</t>
  </si>
  <si>
    <t>piyush.mehta@practo.com</t>
  </si>
  <si>
    <t>Plastic Surgeon</t>
  </si>
  <si>
    <t>Ray-Personal</t>
  </si>
  <si>
    <t>1000 SMS per month</t>
  </si>
  <si>
    <t>Ray-Professional</t>
  </si>
  <si>
    <t>2500 SMS per month</t>
  </si>
  <si>
    <t>AD-1</t>
  </si>
  <si>
    <t>saurabh.patkar@practo.com</t>
  </si>
  <si>
    <t>vicky.khatnar@practo.com</t>
  </si>
  <si>
    <t>Dermatologist</t>
  </si>
  <si>
    <t>Communicator-SMS-2000</t>
  </si>
  <si>
    <t>6667 Local Promotional SMS @ 0.30 INR / SMS</t>
  </si>
  <si>
    <t>Ray-Basic</t>
  </si>
  <si>
    <t>Upto 20 doctors</t>
  </si>
  <si>
    <t>Cosmetic Surgeon</t>
  </si>
  <si>
    <t>pinaki.roy@practo.com</t>
  </si>
  <si>
    <t>mriganav.b@practo.com</t>
  </si>
  <si>
    <t>prasad.rs@practo.com</t>
  </si>
  <si>
    <t>General Surgeon</t>
  </si>
  <si>
    <t>dinkar.agrawal@practo.com</t>
  </si>
  <si>
    <t>AD-0#2</t>
  </si>
  <si>
    <t>santanu.mukhopadhyay@practo.com</t>
  </si>
  <si>
    <t>Wellness</t>
  </si>
  <si>
    <t>Ray-Basic-Tab</t>
  </si>
  <si>
    <t>AD-0#2,Tab-LPO-10</t>
  </si>
  <si>
    <t>sagar.jain@practo.com</t>
  </si>
  <si>
    <t>venkatreddy@practo.com</t>
  </si>
  <si>
    <t>Display Reach Slot when searching for  Hyderabad Kukatpally General Dermatology</t>
  </si>
  <si>
    <t>nikhil.ch@practo.com</t>
  </si>
  <si>
    <t>Cardiologist</t>
  </si>
  <si>
    <t>harshdeep.bhatia@practo.com</t>
  </si>
  <si>
    <t>PH</t>
  </si>
  <si>
    <t>PHP</t>
  </si>
  <si>
    <t>Ray-Pro-PH#1</t>
  </si>
  <si>
    <t>AD-1#2,RH-PH-VM-700</t>
  </si>
  <si>
    <t>PH,PH</t>
  </si>
  <si>
    <t>Homeopathy</t>
  </si>
  <si>
    <t>raghav.m@practo.com</t>
  </si>
  <si>
    <t>geetanjali.chirmade@practo.com</t>
  </si>
  <si>
    <t>bhagyalakshmi.srinivas62@gmail.com</t>
  </si>
  <si>
    <t>Dr.Bhagya Lakshmi</t>
  </si>
  <si>
    <t>Obstetrician/Gynecologist</t>
  </si>
  <si>
    <t>santosh.pu@practo.com</t>
  </si>
  <si>
    <t>General Physician</t>
  </si>
  <si>
    <t>Tablet-Shipping</t>
  </si>
  <si>
    <t>harpal.singh@practo.com</t>
  </si>
  <si>
    <t>Ray-Starter-Tab</t>
  </si>
  <si>
    <t>Ray-Starter-Dental</t>
  </si>
  <si>
    <t>kruti.s@practo.com</t>
  </si>
  <si>
    <t>rpjha@hotmail.com</t>
  </si>
  <si>
    <t>Figures -N- Features, Slimming &amp; Skin Clinic, Secunderabad</t>
  </si>
  <si>
    <t>AD-1,MPD#3</t>
  </si>
  <si>
    <t>saiprasad.reddy@practo.com</t>
  </si>
  <si>
    <t>Ray-Personal-Tab</t>
  </si>
  <si>
    <t>Tab-LPO-10</t>
  </si>
  <si>
    <t>AD-2#2</t>
  </si>
  <si>
    <t>vinit.tougani@practo.com</t>
  </si>
  <si>
    <t>gurkanwal.s@practo.com</t>
  </si>
  <si>
    <t>ankan.gupta@practo.com</t>
  </si>
  <si>
    <t>sandeep.patil@practo.com</t>
  </si>
  <si>
    <t>monish.kumar@practo.com</t>
  </si>
  <si>
    <t>Full</t>
  </si>
  <si>
    <t>Orthopedic Surgeon</t>
  </si>
  <si>
    <t>anuradha.raina2008@gmail.com</t>
  </si>
  <si>
    <t>The Pearl Multispeciality Clinic</t>
  </si>
  <si>
    <t>Ray-Starter-Tab-Dental</t>
  </si>
  <si>
    <t>arjun@practo.com</t>
  </si>
  <si>
    <t>Ayurveda</t>
  </si>
  <si>
    <t>Ray-Personal-SG</t>
  </si>
  <si>
    <t>500 appointments per month</t>
  </si>
  <si>
    <t>SG</t>
  </si>
  <si>
    <t>SGD</t>
  </si>
  <si>
    <t>Initial-Setup-SG</t>
  </si>
  <si>
    <t>Ear-Nose-Throat Specialist (ENT)</t>
  </si>
  <si>
    <t>AD-0#2,RH-IN-3M</t>
  </si>
  <si>
    <t>siddharth.pareek@practo.com</t>
  </si>
  <si>
    <t>Ray-Starter-Pediatric</t>
  </si>
  <si>
    <t>kumar.raunak@practo.com</t>
  </si>
  <si>
    <t>karan.l@practo.com</t>
  </si>
  <si>
    <t>Ray-Pro</t>
  </si>
  <si>
    <t>amit.pal@practo.com</t>
  </si>
  <si>
    <t>nitil.kashyap@practo.com</t>
  </si>
  <si>
    <t>subhadip.mandal@practo.com</t>
  </si>
  <si>
    <t>ashish.d@practo.com</t>
  </si>
  <si>
    <t>sagar.sononi@practo.com</t>
  </si>
  <si>
    <t>mayank@practo.com</t>
  </si>
  <si>
    <t>info@kevaayurveda.com</t>
  </si>
  <si>
    <t>Keva Ayurveda Healthcare Pvt Ltd</t>
  </si>
  <si>
    <t>nithin.m@practo.com</t>
  </si>
  <si>
    <t>himanshu.a@practo.com</t>
  </si>
  <si>
    <t>sanam.tagra@practo.com</t>
  </si>
  <si>
    <t>y.pradeep@practo.com</t>
  </si>
  <si>
    <t>sparsh.s@practo.com</t>
  </si>
  <si>
    <t>Endocrinologist</t>
  </si>
  <si>
    <t>kashish.nalwa@practo.com</t>
  </si>
  <si>
    <t>yogiclinic@gmail.com</t>
  </si>
  <si>
    <t>Dr.Yogi's Sex Clinic Vaid Harbhajan Singh Yogi Pvt Ltd Chandigarh</t>
  </si>
  <si>
    <t>Sexual Medicine/Sexology</t>
  </si>
  <si>
    <t>ishan.yadav@practo.com</t>
  </si>
  <si>
    <t>Communicator-SMS-Cash-Back</t>
  </si>
  <si>
    <t>SMS Variable Cash Back</t>
  </si>
  <si>
    <t>AD-0#2,ERD-30#2</t>
  </si>
  <si>
    <t>amratanshu.p@practo.com</t>
  </si>
  <si>
    <t>supan.shah@practo.com</t>
  </si>
  <si>
    <t>durgesh.saraswat@practo.com</t>
  </si>
  <si>
    <t>aatish.singh@practo.com</t>
  </si>
  <si>
    <t>rajubaba@retweeted.in</t>
  </si>
  <si>
    <t>Display Reach Slot when searching for Tawang Gispu General Dentistry</t>
  </si>
  <si>
    <t>harneetsingh7@practo.com</t>
  </si>
  <si>
    <t>prabhjeet.singh@practo.com</t>
  </si>
  <si>
    <t>Polyclinic</t>
  </si>
  <si>
    <t>rahul.ranjan@practo.com</t>
  </si>
  <si>
    <t>abhishek.vats@practo.com</t>
  </si>
  <si>
    <t>ayan.dasgupta@practo.com</t>
  </si>
  <si>
    <t>Psychiatrist</t>
  </si>
  <si>
    <t>koushik.pendli@practo.com</t>
  </si>
  <si>
    <t>satyam.singh@practo.com</t>
  </si>
  <si>
    <t>Gastroenterologist</t>
  </si>
  <si>
    <t>nithin.a@practo.com</t>
  </si>
  <si>
    <t>debabrata.dasgupta@practo.com</t>
  </si>
  <si>
    <t>arundev.m@practo.com</t>
  </si>
  <si>
    <t>pavinvarghese.thomas@practo.com</t>
  </si>
  <si>
    <t>mohammad.aamir@practo.com</t>
  </si>
  <si>
    <t>gaurav.anand@practo.com</t>
  </si>
  <si>
    <t>nagakiran.vh@practo.com</t>
  </si>
  <si>
    <t>Ophthalmologist</t>
  </si>
  <si>
    <t>akash.jha@practo.com</t>
  </si>
  <si>
    <t>shaurya.aryavir@practo.com</t>
  </si>
  <si>
    <t>simantiny.rp@practo.com</t>
  </si>
  <si>
    <t>abhishek.avsn@practo.com</t>
  </si>
  <si>
    <t>harish.rawat@practo.com</t>
  </si>
  <si>
    <t>abhinav.kohale@practo.com</t>
  </si>
  <si>
    <t>Display Reach Slot when searching for Pune Kothrud General Dermatology</t>
  </si>
  <si>
    <t>sampath.siddamshetty@practo.com</t>
  </si>
  <si>
    <t>naman.gupta@practo.com</t>
  </si>
  <si>
    <t>saurabh.shrivastava@practo.com</t>
  </si>
  <si>
    <t>raj.shah@practo.com</t>
  </si>
  <si>
    <t>ashish.dekhane@practo.com</t>
  </si>
  <si>
    <t>abhishek.rugvedi@practo.com</t>
  </si>
  <si>
    <t>ram.chaudhary@practo.com</t>
  </si>
  <si>
    <t>Nephrologist</t>
  </si>
  <si>
    <t>asutosh.mohanty@practo.com</t>
  </si>
  <si>
    <t>abhinav.kumar@practo.com</t>
  </si>
  <si>
    <t>adwait.joshi@practo.com</t>
  </si>
  <si>
    <t>amey.pimplikar@practo.com</t>
  </si>
  <si>
    <t>Ray-Wellness</t>
  </si>
  <si>
    <t>arvin.pattnaik@practo.com</t>
  </si>
  <si>
    <t>pritam.barik@practo.com</t>
  </si>
  <si>
    <t>akshay.sharma@practo.com</t>
  </si>
  <si>
    <t>ankit.raj@practo.com</t>
  </si>
  <si>
    <t>prajith.menon@practo.com</t>
  </si>
  <si>
    <t>deep.pande@practo.com</t>
  </si>
  <si>
    <t>Oncologist</t>
  </si>
  <si>
    <t>Pulmonologist</t>
  </si>
  <si>
    <t>nitish.g@practo.com</t>
  </si>
  <si>
    <t>surbhi.a@practo.com</t>
  </si>
  <si>
    <t>sidhant.u@practo.com</t>
  </si>
  <si>
    <t>arijit.dey@practo.com</t>
  </si>
  <si>
    <t>deepak.kannan@practo.com</t>
  </si>
  <si>
    <t>AD-3</t>
  </si>
  <si>
    <t>rashid@practo.com</t>
  </si>
  <si>
    <t>AD-0#2,MPD#3</t>
  </si>
  <si>
    <t>musthafa.h@practo.com</t>
  </si>
  <si>
    <t>divya.shankar@practo.com</t>
  </si>
  <si>
    <t>karthikm@practo.com</t>
  </si>
  <si>
    <t>Family Practitioner</t>
  </si>
  <si>
    <t>vaishali.w@practo.com</t>
  </si>
  <si>
    <t>abhijeet.sikdar@practo.com</t>
  </si>
  <si>
    <t>ayush.m@practo.com</t>
  </si>
  <si>
    <t>tushar.bamrara@practo.com</t>
  </si>
  <si>
    <t>samarjit.s@practo.com</t>
  </si>
  <si>
    <t>akhil.k@practo.com</t>
  </si>
  <si>
    <t>ankit.mohan@practo.com</t>
  </si>
  <si>
    <t>pulkit.joshi@practo.com</t>
  </si>
  <si>
    <t>avinash.kumar@practo.com</t>
  </si>
  <si>
    <t>srinivasa.gsc@practo.com</t>
  </si>
  <si>
    <t>sugam.kapoor@practo.com</t>
  </si>
  <si>
    <t>sayan.mukherjee@practo.com</t>
  </si>
  <si>
    <t>vana.santosh@practo.com</t>
  </si>
  <si>
    <t>devang.chawla@practo.com</t>
  </si>
  <si>
    <t>sashank.nm@practo.com</t>
  </si>
  <si>
    <t>jatindersingh.kapur@practo.com</t>
  </si>
  <si>
    <t>pranav.chawla@practo.com</t>
  </si>
  <si>
    <t>rahul.singhr@practo.com</t>
  </si>
  <si>
    <t>Urologist</t>
  </si>
  <si>
    <t>sumeet.shinde@practo.com</t>
  </si>
  <si>
    <t>ullas.puntambekar@practo.com</t>
  </si>
  <si>
    <t>dev.singh@practo.com</t>
  </si>
  <si>
    <t>barun.shah@practo.com</t>
  </si>
  <si>
    <t>prateekkumar.s@practo.com</t>
  </si>
  <si>
    <t>nilesh.dhumal@practo.com</t>
  </si>
  <si>
    <t>prithvijeet.mondal@practo.com</t>
  </si>
  <si>
    <t>boopathy.d@practo.com</t>
  </si>
  <si>
    <t>sankajit.bhowmik@practo.com</t>
  </si>
  <si>
    <t>3333 Local SMS priced @ 0.03 USD / SMS</t>
  </si>
  <si>
    <t>tushar@practo.com</t>
  </si>
  <si>
    <t>pronoy.dey@practo.com</t>
  </si>
  <si>
    <t>RE-PH-1000</t>
  </si>
  <si>
    <t>mithun.shetty@practo.com</t>
  </si>
  <si>
    <t>priya.m@practo.com</t>
  </si>
  <si>
    <t>argharoy11@practo.com</t>
  </si>
  <si>
    <t>abhishek.khare@practo.com</t>
  </si>
  <si>
    <t>dr.amitkele@gmail.com</t>
  </si>
  <si>
    <t xml:space="preserve">General Surgical And Laproscopy Clinic </t>
  </si>
  <si>
    <t>sanchit.kaparuwan@practo.com</t>
  </si>
  <si>
    <t>sayandutta.roy@practo.com</t>
  </si>
  <si>
    <t>nitin.a@practo.com</t>
  </si>
  <si>
    <t>sagar.kulkarni@practo.com</t>
  </si>
  <si>
    <t>rahul.b@practo.com</t>
  </si>
  <si>
    <t>prabhjot.mann@practo.com</t>
  </si>
  <si>
    <t>Sparsh Clinic</t>
  </si>
  <si>
    <t>nikhil.tatke@practo.com</t>
  </si>
  <si>
    <t>prakhar.gupta@practo.com</t>
  </si>
  <si>
    <t>shridhar.p@practo.com</t>
  </si>
  <si>
    <t>skinergydermatology@gmail.com</t>
  </si>
  <si>
    <t>Skinergy</t>
  </si>
  <si>
    <t>aakash.sangani@practo.com</t>
  </si>
  <si>
    <t>amitkumar.singh@practo.com</t>
  </si>
  <si>
    <t>vamseedher.k@practo.com</t>
  </si>
  <si>
    <t>tarun.kumar@practo.com</t>
  </si>
  <si>
    <t>sandeep.avaradi@practo.com</t>
  </si>
  <si>
    <t>shivam.dubey@practo.com</t>
  </si>
  <si>
    <t>dinesh.somasekaran@practo.com</t>
  </si>
  <si>
    <t>rishov.sen@practo.com</t>
  </si>
  <si>
    <t>gautam.ns@practo.com</t>
  </si>
  <si>
    <t>vysakh.v@practo.com</t>
  </si>
  <si>
    <t>mohit.s@practo.com</t>
  </si>
  <si>
    <t>marshal.praveen@practo.com</t>
  </si>
  <si>
    <t>shivamkumar.maheshwari@practo.com</t>
  </si>
  <si>
    <t>akash.chugh@practo.com</t>
  </si>
  <si>
    <t>shivaram.chalivendri@practo.com</t>
  </si>
  <si>
    <t>AD-3#2</t>
  </si>
  <si>
    <t>imran.m@practo.com</t>
  </si>
  <si>
    <t>rajeshwar.goud@practo.com</t>
  </si>
  <si>
    <t>roshan.lakshmipathy@practo.com</t>
  </si>
  <si>
    <t>Rheumatologist</t>
  </si>
  <si>
    <t>harsh.raj@practo.com</t>
  </si>
  <si>
    <t>ankur.d@practo.com</t>
  </si>
  <si>
    <t>avinash.cr@practo.com</t>
  </si>
  <si>
    <t>Exp?</t>
  </si>
  <si>
    <t>Exp</t>
  </si>
  <si>
    <t>New</t>
  </si>
  <si>
    <t>yogith.anand@practo.com</t>
  </si>
  <si>
    <t>pulkit.agrawal@practo.com</t>
  </si>
  <si>
    <t>waibhav.pareek@practo.com</t>
  </si>
  <si>
    <t>mohammed.nazeem@practo.com</t>
  </si>
  <si>
    <t>Infertility Clinic</t>
  </si>
  <si>
    <t>mayank.saxena@practo.com</t>
  </si>
  <si>
    <t>Neurosurgeon</t>
  </si>
  <si>
    <t>anshuman.c@practo.com</t>
  </si>
  <si>
    <t>Helper 4</t>
  </si>
  <si>
    <t xml:space="preserve">  By Product type -</t>
  </si>
  <si>
    <t xml:space="preserve">  By Activity type -</t>
  </si>
  <si>
    <t>Hunting</t>
  </si>
  <si>
    <t>pr180692@practo.com</t>
  </si>
  <si>
    <t>jatin.arora@practo.com</t>
  </si>
  <si>
    <t>mithilesh.gorh@practo.com</t>
  </si>
  <si>
    <t>arpit.kumar@practo.com</t>
  </si>
  <si>
    <t>shlokarth.trivedi@practo.com</t>
  </si>
  <si>
    <t>santoshghildiyal@practo.com</t>
  </si>
  <si>
    <t>abhishek.srivastava@practo.com</t>
  </si>
  <si>
    <t>raunaq.sahu@practo.com</t>
  </si>
  <si>
    <t>vineet.kumar@practo.com</t>
  </si>
  <si>
    <t>jayesh.joshi@practo.com</t>
  </si>
  <si>
    <t>Mind care clinic</t>
  </si>
  <si>
    <t>Orders(H)</t>
  </si>
  <si>
    <t>akshith.shetty@practo.com</t>
  </si>
  <si>
    <t>siva.v@practo.com</t>
  </si>
  <si>
    <t>shiv.singh@practo.com</t>
  </si>
  <si>
    <t>Ray-Starter-Tab-Pediatric</t>
  </si>
  <si>
    <t>rahul.jadhav@practo.com</t>
  </si>
  <si>
    <t>shealyn.jerusha@practo.com</t>
  </si>
  <si>
    <t>contact@adorn-me.com</t>
  </si>
  <si>
    <t>Adorn Cosmetic Surgery Laser Hair Transplant Clinic</t>
  </si>
  <si>
    <t>sameer.batra@practo.com</t>
  </si>
  <si>
    <t>mujtaba.ansari@practo.com</t>
  </si>
  <si>
    <t>navin.a@practo.com</t>
  </si>
  <si>
    <t>jitendra@practo.com</t>
  </si>
  <si>
    <t>vikashsinha@practo.com</t>
  </si>
  <si>
    <t>bharat.cp@practo.com</t>
  </si>
  <si>
    <t>shwetha.k@practo.com</t>
  </si>
  <si>
    <t>sohail.ahmad@practo.com</t>
  </si>
  <si>
    <t>anuragtalwar.dental@gmail.com</t>
  </si>
  <si>
    <t>Talwar dental clinic</t>
  </si>
  <si>
    <t>New Hierarchy Levels (in descending order) -</t>
  </si>
  <si>
    <t>Previously followed structure -</t>
  </si>
  <si>
    <t>Country Manager</t>
  </si>
  <si>
    <t>Regional Manager</t>
  </si>
  <si>
    <t>Zonal Manager</t>
  </si>
  <si>
    <r>
      <t xml:space="preserve">Assistant Zonal Manager </t>
    </r>
    <r>
      <rPr>
        <sz val="8"/>
        <color rgb="FFC00000"/>
        <rFont val="Trebuchet MS"/>
        <family val="2"/>
      </rPr>
      <t>(New)</t>
    </r>
  </si>
  <si>
    <t>CSM</t>
  </si>
  <si>
    <r>
      <t xml:space="preserve">City Sales Manager </t>
    </r>
    <r>
      <rPr>
        <sz val="8"/>
        <color rgb="FFC00000"/>
        <rFont val="Trebuchet MS"/>
        <family val="2"/>
      </rPr>
      <t>(Discontinued)</t>
    </r>
  </si>
  <si>
    <t>Area Manager</t>
  </si>
  <si>
    <t>SM</t>
  </si>
  <si>
    <t>Sales Manager</t>
  </si>
  <si>
    <t>Assistant Area Manager</t>
  </si>
  <si>
    <t>ASM</t>
  </si>
  <si>
    <t>Assistant Sales Manager</t>
  </si>
  <si>
    <t>Territory Manager</t>
  </si>
  <si>
    <t>TSM</t>
  </si>
  <si>
    <t>Territory Sales Manager</t>
  </si>
  <si>
    <t>Major change is that there is no dedicated CSM for a city in the new structure. ZMs own a group of cities with AZMs, AMs or AAMs reporting to them.</t>
  </si>
  <si>
    <t>Also, a single city can fall under the supervision of multiple ZMs in the new structure. We need to alter our config arrangement to cater these needs.</t>
  </si>
  <si>
    <t>sanjay.krishna@practo.com</t>
  </si>
  <si>
    <t>sagar.d@practo.com</t>
  </si>
  <si>
    <t>hunny.singh@practo.com</t>
  </si>
  <si>
    <t>shibli.nomani@practo.com</t>
  </si>
  <si>
    <t>akshay.karawal@practo.com</t>
  </si>
  <si>
    <t>rahul.jha@practo.com</t>
  </si>
  <si>
    <t>pandiarajan@practo.com</t>
  </si>
  <si>
    <t>premkumar.balaji@practo.com</t>
  </si>
  <si>
    <t>nitesh.dhupia@practo.com</t>
  </si>
  <si>
    <t>gagan.singh@practo.com</t>
  </si>
  <si>
    <t>tarun.mohta@practo.com</t>
  </si>
  <si>
    <t>vijay.joshi@practo.com</t>
  </si>
  <si>
    <t>ravi.sharma@practo.com</t>
  </si>
  <si>
    <t>gaurav.n@practo.com</t>
  </si>
  <si>
    <t>ronit.ogra@practo.com</t>
  </si>
  <si>
    <t>varun.gupta@practo.com</t>
  </si>
  <si>
    <t>betcy.b@practo.com</t>
  </si>
  <si>
    <t>siddhartha.pathak@practo.com</t>
  </si>
  <si>
    <t>pratip.mazumder@practo.com</t>
  </si>
  <si>
    <t>baiju.mb@practo.com</t>
  </si>
  <si>
    <t>himanshu.jaiswal@practo.com</t>
  </si>
  <si>
    <t>piyush.mittal@practo.com</t>
  </si>
  <si>
    <t>abhilekh.sahay@practo.com</t>
  </si>
  <si>
    <t>abhishek.parashar@practo.com</t>
  </si>
  <si>
    <t>jagadish@practo.com</t>
  </si>
  <si>
    <t>naveen.d@practo.com</t>
  </si>
  <si>
    <t>himanshu.thakur@practo.com</t>
  </si>
  <si>
    <t>santhosh.naidu@practo.com</t>
  </si>
  <si>
    <t>rishabh.jain@practo.com</t>
  </si>
  <si>
    <t>anurag.verma@practo.com</t>
  </si>
  <si>
    <t>praveen.pal@practo.com</t>
  </si>
  <si>
    <t>vishal.naik@practo.com</t>
  </si>
  <si>
    <t>tapankumar.deshpande@practo.com</t>
  </si>
  <si>
    <t>suvodip.dutta@practo.com</t>
  </si>
  <si>
    <t>pradeep.uchale@practo.com</t>
  </si>
  <si>
    <t>hardiksabharwal@practo.com</t>
  </si>
  <si>
    <t>sagar.saha@practo.com</t>
  </si>
  <si>
    <t>sudarshana.singh@practo.com</t>
  </si>
  <si>
    <t>kanad.madansure@practo.com</t>
  </si>
  <si>
    <t>sandeep.sandhiri@practo.com</t>
  </si>
  <si>
    <t>ashik.g@practo.com</t>
  </si>
  <si>
    <t>manik.chawla@practo.com</t>
  </si>
  <si>
    <t>saket.mishra@practo.com</t>
  </si>
  <si>
    <t>mallikharjun.rao@practo.com</t>
  </si>
  <si>
    <t>ravieyefoundation@gmail.com</t>
  </si>
  <si>
    <t>Ravi Eye Foundation</t>
  </si>
  <si>
    <t>Fabric-Ad-Slot-5436</t>
  </si>
  <si>
    <t>Display Reach Slot when searching for  Delhi Janakpuri General Ophthalmology</t>
  </si>
  <si>
    <t>tejo.sriram@practo.com</t>
  </si>
  <si>
    <t>pikungangwani@gmail.com</t>
  </si>
  <si>
    <t>Dr. Gangwani's Clinic</t>
  </si>
  <si>
    <t>Fabric-Ad-Slot-7454</t>
  </si>
  <si>
    <t>Display Reach Slot when searching for Delhi Punjabi bagh General Gynecology</t>
  </si>
  <si>
    <t>Display Reach Slot when searching for Pune Vishrantwadi General Dermatology</t>
  </si>
  <si>
    <t>harjeet.singh@practo.com</t>
  </si>
  <si>
    <t>apoorv.gupta@practo.com</t>
  </si>
  <si>
    <t>abhishekpatil_dr@yahoo.co.in</t>
  </si>
  <si>
    <t>Dr.Patil's Dental Clinic</t>
  </si>
  <si>
    <t>azhar.jesim@practo.com</t>
  </si>
  <si>
    <t>alex.james@practo.com</t>
  </si>
  <si>
    <t>smc.pvt.15@gmail.com</t>
  </si>
  <si>
    <t>Singhal Medical Center Pvt.Ltd.</t>
  </si>
  <si>
    <t>ashishkumar.gupta@practo.com</t>
  </si>
  <si>
    <t>archita.jha@practo.com</t>
  </si>
  <si>
    <t>rajat.omar@practo.com</t>
  </si>
  <si>
    <t>tushar.garg@practo.com</t>
  </si>
  <si>
    <t>sajed.ahmed@practo.com</t>
  </si>
  <si>
    <t>rahul.sirohi@practo.com</t>
  </si>
  <si>
    <t>pratik.gupta@practo.com</t>
  </si>
  <si>
    <t>rambhupal.d@practo.com</t>
  </si>
  <si>
    <t>sahil.chaudhary@practo.com</t>
  </si>
  <si>
    <t>kashish.sharma@practo.com</t>
  </si>
  <si>
    <t>shubham.s@practo.com</t>
  </si>
  <si>
    <t>krishna.kumar@practo.com</t>
  </si>
  <si>
    <t>chirag.kothari@practo.com</t>
  </si>
  <si>
    <t>kalpataru.s@practo.com</t>
  </si>
  <si>
    <t>andrologistdoctor@gmail.com</t>
  </si>
  <si>
    <t>ANDROCARE Andrology &amp; Men's Health Institute</t>
  </si>
  <si>
    <t>premkumar.katkam@practo.com</t>
  </si>
  <si>
    <t>vyom.mathur@practo.com</t>
  </si>
  <si>
    <t>Display Reach Slot when searching for  Bangalore Indiranagar General Dentistry</t>
  </si>
  <si>
    <t>harsh.bhardwaj@practo.com</t>
  </si>
  <si>
    <t>amit.saraswat@practo.com</t>
  </si>
  <si>
    <t>ashish.saini@practo.com</t>
  </si>
  <si>
    <t>bharath.sabharwal@practo.com</t>
  </si>
  <si>
    <t>chetan.keskar@practo.com</t>
  </si>
  <si>
    <t>ketangaurav.biswas@practo.com</t>
  </si>
  <si>
    <t>gaurav.shrivastava@practo.com</t>
  </si>
  <si>
    <t>devendra.singh@practo.com</t>
  </si>
  <si>
    <t>bhushan.patil@practo.com</t>
  </si>
  <si>
    <t>sidharth.sundaresan@practo.com</t>
  </si>
  <si>
    <t>santanu.dutt@practo.com</t>
  </si>
  <si>
    <t>mohit@practo.com</t>
  </si>
  <si>
    <t>ajayraj.menon@practo.com</t>
  </si>
  <si>
    <t>viraj.d@practo.com</t>
  </si>
  <si>
    <t>nishidh.lad@practo.com</t>
  </si>
  <si>
    <t>biswajeet.balabantray@practo.com</t>
  </si>
  <si>
    <t>shivam.baghel@practo.com</t>
  </si>
  <si>
    <t>Trichology</t>
  </si>
  <si>
    <t>maninder.j@practo.com</t>
  </si>
  <si>
    <t>hashique.m@practo.com</t>
  </si>
  <si>
    <t>parth.chadha@practo.com</t>
  </si>
  <si>
    <t>nirmalfrancis.dsilva@practo.com</t>
  </si>
  <si>
    <t>samrat.dhorda@practo.com</t>
  </si>
  <si>
    <t>pranav.puri@practo.com</t>
  </si>
  <si>
    <t>pallav.prakash@practo.com</t>
  </si>
  <si>
    <t>mayank.vyas@practo.com</t>
  </si>
  <si>
    <t>shemeem.ck@practo.com</t>
  </si>
  <si>
    <t>gaurav.revalkar@practo.com</t>
  </si>
  <si>
    <t>nimish.patel@practo.com</t>
  </si>
  <si>
    <t>divya.k@practo.com</t>
  </si>
  <si>
    <t>Communicator-SMS-Refund</t>
  </si>
  <si>
    <t>Refund as Communicator SMS</t>
  </si>
  <si>
    <t>priya.singh@practo.com</t>
  </si>
  <si>
    <t>dr.poonamclearskin@gmail.com</t>
  </si>
  <si>
    <t>Clear Skin Pvt Ltd</t>
  </si>
  <si>
    <t>boopesh.jj@practo.com</t>
  </si>
  <si>
    <t>skalavalapalli@gmail.com</t>
  </si>
  <si>
    <t>IDEA CENTRES</t>
  </si>
  <si>
    <t>nitesh.gaur@practo.com</t>
  </si>
  <si>
    <t>Display Reach Slot when searching for Ahmedabad Maninagar General Dentistry</t>
  </si>
  <si>
    <t>varun.dadhich@practo.com</t>
  </si>
  <si>
    <t>dr_vimalparmar@yahoo.co.in</t>
  </si>
  <si>
    <t>MAHAVEER SUPER SPECIALITY EYE HOSPITAL</t>
  </si>
  <si>
    <t>gaurav.kumar@practo.com</t>
  </si>
  <si>
    <t>ashish.kulhari@practo.com</t>
  </si>
  <si>
    <t>harish.mp@practo.com</t>
  </si>
  <si>
    <t>surbhit.choudhry@gmail.com</t>
  </si>
  <si>
    <t>nishanth.iyer@practo.com</t>
  </si>
  <si>
    <t>sagar.parwani@practo.com</t>
  </si>
  <si>
    <t>santhosh@practo.com</t>
  </si>
  <si>
    <t>Speech Therapist</t>
  </si>
  <si>
    <t>ahmedmursil.ansari@practo.com</t>
  </si>
  <si>
    <t>amar.karve@practo.com</t>
  </si>
  <si>
    <t>gaurav.khandelwal@practo.com</t>
  </si>
  <si>
    <t>ankit.malhotra@practo.com</t>
  </si>
  <si>
    <t>The Dental Clinic</t>
  </si>
  <si>
    <t>shayan.aamir@practo.com</t>
  </si>
  <si>
    <t>shivam.kumar@practo.com</t>
  </si>
  <si>
    <t>FA-15PD</t>
  </si>
  <si>
    <t>aravinth.ps@practo.com</t>
  </si>
  <si>
    <t>drjhaniraj@gmail.com</t>
  </si>
  <si>
    <t>Dr.Niraj Jha, MPT(Neuro)</t>
  </si>
  <si>
    <t>drravi.kothari@gmail.com</t>
  </si>
  <si>
    <t>Dr.Ravi Kothari's Sparsh Clinic</t>
  </si>
  <si>
    <t>Display Reach Slot when searching for  Delhi Patparganj General Dentistry</t>
  </si>
  <si>
    <t>zubin.r@practo.com</t>
  </si>
  <si>
    <t>harshdeep.singh@practo.com</t>
  </si>
  <si>
    <t>dibon.biswas@practo.com</t>
  </si>
  <si>
    <t>swaraj.sharma@practo.com</t>
  </si>
  <si>
    <t>sairam.d@practo.com</t>
  </si>
  <si>
    <t>rohit@imafetalcare.com</t>
  </si>
  <si>
    <t>vishat.kr@practo.com</t>
  </si>
  <si>
    <t>paul.issac@practo.com</t>
  </si>
  <si>
    <t>satyabrata.jena@practo.com</t>
  </si>
  <si>
    <t>gautam@practo.com</t>
  </si>
  <si>
    <t>chirag.gupta@practo.com</t>
  </si>
  <si>
    <t>ankit.shandilya@practo.com</t>
  </si>
  <si>
    <t>adityasankar.chanda@practo.com</t>
  </si>
  <si>
    <t>abhishek.g@practo.com</t>
  </si>
  <si>
    <t>prince.kumar@practo.com</t>
  </si>
  <si>
    <t>vinod.sakalabhaktula@practo.com</t>
  </si>
  <si>
    <t>Display Reach Slot when searching for Pune Pimpri chinchwad General Dermatology</t>
  </si>
  <si>
    <t>aneesh.kumar@practo.com</t>
  </si>
  <si>
    <t>abhisar.sharma@practo.com</t>
  </si>
  <si>
    <t>Ray-Pro-Pediatric</t>
  </si>
  <si>
    <t>pramukhdentalclinic@gmail.com</t>
  </si>
  <si>
    <t>Pramukh Dental Clinic</t>
  </si>
  <si>
    <t>Fabric-Ad-Slot-11613</t>
  </si>
  <si>
    <t>Display Reach Slot when searching for Surat Vesu General Dentistry</t>
  </si>
  <si>
    <t>sunil.bishnoi@practo.com</t>
  </si>
  <si>
    <t>manoj.sharma@practo.com</t>
  </si>
  <si>
    <t>madhav.rao@practo.com</t>
  </si>
  <si>
    <t>shubham.goyal@practo.com</t>
  </si>
  <si>
    <t>ishan.narang@practo.com</t>
  </si>
  <si>
    <t>anandan.b@practo.com</t>
  </si>
  <si>
    <t>shubham@practo.com</t>
  </si>
  <si>
    <t>Dental Care</t>
  </si>
  <si>
    <t>dr_ranjan@hotmail.com</t>
  </si>
  <si>
    <t>DESMODERM</t>
  </si>
  <si>
    <t>chandra.b@practo.com</t>
  </si>
  <si>
    <t>dhirendra.b@practo.com</t>
  </si>
  <si>
    <t>nyayabrata.n@practo.com</t>
  </si>
  <si>
    <t>thekneeklinik@gmail.com</t>
  </si>
  <si>
    <t>The Knee Klinic</t>
  </si>
  <si>
    <t>akhil.tomar@practo.com</t>
  </si>
  <si>
    <t>Display Reach Slot when searching for Chandigarh Sector 20 General Gynecology</t>
  </si>
  <si>
    <t>saurabh.kataria@practo.com</t>
  </si>
  <si>
    <t>aaryaaddya1@gmail.com</t>
  </si>
  <si>
    <t>Aarya Addya Family Medicare Centre</t>
  </si>
  <si>
    <t>kartic.g@practo.com</t>
  </si>
  <si>
    <t>gentledentalcare.baroda@gmail.com</t>
  </si>
  <si>
    <t>Gentle Dental Care</t>
  </si>
  <si>
    <t>Display Reach Slot when searching for Surat Athawa General Dermatology</t>
  </si>
  <si>
    <t>govind.sharma@practo.com</t>
  </si>
  <si>
    <t>deepesh.mahajan@practo.com</t>
  </si>
  <si>
    <t>nishant.renjith@practo.com</t>
  </si>
  <si>
    <t>shreet.kumar@practo.com</t>
  </si>
  <si>
    <t>arpit.u@practo.com</t>
  </si>
  <si>
    <t>hassna.mansur@practo.com</t>
  </si>
  <si>
    <t>somaskandan.agneeswaran@practo.com</t>
  </si>
  <si>
    <t>parth.sharma@practo.com</t>
  </si>
  <si>
    <t>drkuntal@gmail.com</t>
  </si>
  <si>
    <t>Dr. Kuntal's Cardiological Center</t>
  </si>
  <si>
    <t>jefry.josey@practo.com</t>
  </si>
  <si>
    <t>shariq.zfr@practo.com</t>
  </si>
  <si>
    <t>sourav.ghosh@practo.com</t>
  </si>
  <si>
    <t>akshay.jadhav@practo.com</t>
  </si>
  <si>
    <t>rohit.oli@practo.com</t>
  </si>
  <si>
    <t>amitkumar@practo.com</t>
  </si>
  <si>
    <t>dermafollix7@gmail.com</t>
  </si>
  <si>
    <t>Dermafollix Hair Transplant and Skin Clinic</t>
  </si>
  <si>
    <t>abhinav.jha@practo.com</t>
  </si>
  <si>
    <t>dinesh.kathi@practo.com</t>
  </si>
  <si>
    <t>Dental Pulse</t>
  </si>
  <si>
    <t>anvesh.r@practo.com</t>
  </si>
  <si>
    <t>ishan.c@practo.com</t>
  </si>
  <si>
    <t>drsandeeproy01@gmail.com</t>
  </si>
  <si>
    <t>Rishikesh Hospital</t>
  </si>
  <si>
    <t>skand.kurdur@practo.com</t>
  </si>
  <si>
    <t>disha.sharma@practo.com</t>
  </si>
  <si>
    <t>winson.jacob@practo.com</t>
  </si>
  <si>
    <t>ankit.dwivedi@practo.com</t>
  </si>
  <si>
    <t>admin@mindcareclinic.in</t>
  </si>
  <si>
    <t>ripul.aggarwal@practo.com</t>
  </si>
  <si>
    <t>anshuman.pathak@practo.com</t>
  </si>
  <si>
    <t>jai.chowdhary@practo.com</t>
  </si>
  <si>
    <t>prashant.rajoura@practo.com</t>
  </si>
  <si>
    <t>ganesh@practo.com</t>
  </si>
  <si>
    <t>nishanth.pillai@practo.com</t>
  </si>
  <si>
    <t>karandeep.n@practo.com</t>
  </si>
  <si>
    <t>aishwarya.singh@practo.com</t>
  </si>
  <si>
    <t>ankur.bajpai@practo.com</t>
  </si>
  <si>
    <t>abhishek.n@practo.com</t>
  </si>
  <si>
    <t>george.p@practo.com</t>
  </si>
  <si>
    <t>shashank.kaudan@practo.com</t>
  </si>
  <si>
    <t>abhishek.ranjan@practo.com</t>
  </si>
  <si>
    <t>shubham.v@practo.com</t>
  </si>
  <si>
    <t>faisal.anis@practo.com</t>
  </si>
  <si>
    <t>amil.singh@practo.com</t>
  </si>
  <si>
    <t>rohan.rao@practo.com</t>
  </si>
  <si>
    <t>ketan@practo.com</t>
  </si>
  <si>
    <t>anjali.jha@practo.com</t>
  </si>
  <si>
    <t>abdulla@practo.com</t>
  </si>
  <si>
    <t>sameer.ak@practo.com</t>
  </si>
  <si>
    <t>johnson.f@practo.com</t>
  </si>
  <si>
    <t>kunal.bedi@practo.com</t>
  </si>
  <si>
    <t>sachinsingh@practo.com</t>
  </si>
  <si>
    <t>shaurya.agrawal@practo.com</t>
  </si>
  <si>
    <t>avi.gupta@practo.com</t>
  </si>
  <si>
    <t>jaismeet.sandhu@practo.com</t>
  </si>
  <si>
    <t>mohit.gupta@practo.com</t>
  </si>
  <si>
    <t>arvind.sorout@practo.com</t>
  </si>
  <si>
    <t>PSW Email</t>
  </si>
  <si>
    <t>AM Email</t>
  </si>
  <si>
    <t>AM Name</t>
  </si>
  <si>
    <t>anirban.b@practo.com</t>
  </si>
  <si>
    <t>sanket.shet@practo.com</t>
  </si>
  <si>
    <t>Delhi-1</t>
  </si>
  <si>
    <t>Punjab-Delhi-2</t>
  </si>
  <si>
    <t>Rajasthan-UP</t>
  </si>
  <si>
    <t>Bangalore</t>
  </si>
  <si>
    <t>Chennai</t>
  </si>
  <si>
    <t>Hyderabad</t>
  </si>
  <si>
    <t>ROS</t>
  </si>
  <si>
    <t>Gujarat</t>
  </si>
  <si>
    <t>Mumbai-1</t>
  </si>
  <si>
    <t>Pune</t>
  </si>
  <si>
    <t>ROM-MP</t>
  </si>
  <si>
    <t>dharamveer.gupta</t>
  </si>
  <si>
    <t>praful.bodra</t>
  </si>
  <si>
    <t>Pratip Mazumder</t>
  </si>
  <si>
    <t>rohit.jindal</t>
  </si>
  <si>
    <t>Saptarshi Roy</t>
  </si>
  <si>
    <t>Avnish Sharma</t>
  </si>
  <si>
    <t>Bhuvan Gupta</t>
  </si>
  <si>
    <t>Jitendra Kumar Chaurasia</t>
  </si>
  <si>
    <t>Manoj Dhyani</t>
  </si>
  <si>
    <t>Sunil Maurya</t>
  </si>
  <si>
    <t>Abhigyan Singh</t>
  </si>
  <si>
    <t>Manhar Singh</t>
  </si>
  <si>
    <t>nitish.mahajan</t>
  </si>
  <si>
    <t>Srijan Srivastava</t>
  </si>
  <si>
    <t>Abhishek Shukla</t>
  </si>
  <si>
    <t>Gautam Sharma</t>
  </si>
  <si>
    <t>Karan Shahi</t>
  </si>
  <si>
    <t>Manish Singh</t>
  </si>
  <si>
    <t>Pratik Pandey</t>
  </si>
  <si>
    <t>Tanmay Khanna</t>
  </si>
  <si>
    <t>Yatin Sapra</t>
  </si>
  <si>
    <t>Pritam Priyadarshi Mohanty</t>
  </si>
  <si>
    <t>Ragvendra</t>
  </si>
  <si>
    <t>Shashank Roy</t>
  </si>
  <si>
    <t>Vikranth Sakti</t>
  </si>
  <si>
    <t>arjun.prakash</t>
  </si>
  <si>
    <t>Arunmozhi Varman R</t>
  </si>
  <si>
    <t>Naveen Vanan D</t>
  </si>
  <si>
    <t>Suhaib Mohammed</t>
  </si>
  <si>
    <t>Durga Prasad</t>
  </si>
  <si>
    <t>Mohd Mutaher Hussain</t>
  </si>
  <si>
    <t>Shashank A</t>
  </si>
  <si>
    <t>Anil Kumar G</t>
  </si>
  <si>
    <t>ashwin.joseph</t>
  </si>
  <si>
    <t>Joseph Thomas</t>
  </si>
  <si>
    <t>Mohammed Rafiuddin</t>
  </si>
  <si>
    <t>K.Rajesh Kumar</t>
  </si>
  <si>
    <t>Rohit Raghavan</t>
  </si>
  <si>
    <t>abhrajit.roy</t>
  </si>
  <si>
    <t>Namokar Jain</t>
  </si>
  <si>
    <t>Shray Gupta</t>
  </si>
  <si>
    <t>Shrikanth Laxminarayan</t>
  </si>
  <si>
    <t>prateek.goyal</t>
  </si>
  <si>
    <t>Shiv Sanker Singh</t>
  </si>
  <si>
    <t>Shridhar C Padayachi</t>
  </si>
  <si>
    <t>Vignesh Puranik</t>
  </si>
  <si>
    <t>Anurag Nigam</t>
  </si>
  <si>
    <t>Jai Shivam Pathak</t>
  </si>
  <si>
    <t>Amit Kumar Shukla</t>
  </si>
  <si>
    <t>K Ganesh Kumar</t>
  </si>
  <si>
    <t>Neha Rayate</t>
  </si>
  <si>
    <t>Nitin Shankar</t>
  </si>
  <si>
    <t>Rachit Agarwal</t>
  </si>
  <si>
    <t>Rohit Dua</t>
  </si>
  <si>
    <t>RM-East</t>
  </si>
  <si>
    <t>bipul.singh@practo.com</t>
  </si>
  <si>
    <t>gaurav@practo.com</t>
  </si>
  <si>
    <t>prashant.rajpal@practo.com</t>
  </si>
  <si>
    <t>simarjit.m@practo.com</t>
  </si>
  <si>
    <t>akash.k@practo.com</t>
  </si>
  <si>
    <t>meghanath@practo.com</t>
  </si>
  <si>
    <t>santgv@practo.com</t>
  </si>
  <si>
    <t>varun.viswanath@practo.com</t>
  </si>
  <si>
    <t>ranjith.v@practo.com</t>
  </si>
  <si>
    <t>RM-West</t>
  </si>
  <si>
    <t>ajai.u@practo.com</t>
  </si>
  <si>
    <t>samson.noel@practo.com</t>
  </si>
  <si>
    <t>utkarsh@practo.com</t>
  </si>
  <si>
    <t>sandeep@practo.com</t>
  </si>
  <si>
    <t>Bipul Singh</t>
  </si>
  <si>
    <t>Prashant Rajpal</t>
  </si>
  <si>
    <t>Simarjit Manaktala</t>
  </si>
  <si>
    <t>Akash Kashyap</t>
  </si>
  <si>
    <t>Santhosh</t>
  </si>
  <si>
    <t>Varun Viswanathan</t>
  </si>
  <si>
    <t>Ranjith Reddy Vemula</t>
  </si>
  <si>
    <t>S.Santhosh</t>
  </si>
  <si>
    <t>Ajai Udayakumar</t>
  </si>
  <si>
    <t>Samson Noel Xaxa</t>
  </si>
  <si>
    <t>Utkarsh Mani Choudhary</t>
  </si>
  <si>
    <t>Sandeep Kumar Rai</t>
  </si>
  <si>
    <t>Dummy Region</t>
  </si>
  <si>
    <t>Dummy AM</t>
  </si>
  <si>
    <t>Dummy Zone</t>
  </si>
  <si>
    <t>manoj@practo.com</t>
  </si>
  <si>
    <t>Manoj Kumar</t>
  </si>
  <si>
    <t>Gaurav Sawhney</t>
  </si>
  <si>
    <t>T Meghanath Goud</t>
  </si>
  <si>
    <t>abhishek.kusmey@practo.com</t>
  </si>
  <si>
    <t>Abhishek Kusmey</t>
  </si>
  <si>
    <t>manmeet.singh@practo.com</t>
  </si>
  <si>
    <t>Manmeet Singh</t>
  </si>
  <si>
    <t>joyjit.mukhopadhyay@practo.com</t>
  </si>
  <si>
    <t>Joyjit Mukhopadhyay</t>
  </si>
  <si>
    <t>manish@practo.com</t>
  </si>
  <si>
    <t>Manish Chauhan</t>
  </si>
  <si>
    <t>anil@practo.com</t>
  </si>
  <si>
    <t>sidhardhgopakumar@practo.com</t>
  </si>
  <si>
    <t>Sidhardh G</t>
  </si>
  <si>
    <t>dharamveer.gupta@practo.com</t>
  </si>
  <si>
    <t>Patna</t>
  </si>
  <si>
    <t>praful.bodra@practo.com</t>
  </si>
  <si>
    <t>Ranchi</t>
  </si>
  <si>
    <t>Kolkata</t>
  </si>
  <si>
    <t>rohit.jindal@practo.com</t>
  </si>
  <si>
    <t>Raipur</t>
  </si>
  <si>
    <t>saptarshi.roy@practo.com</t>
  </si>
  <si>
    <t>avnish.sharma@practo.com</t>
  </si>
  <si>
    <t>Gurgaon</t>
  </si>
  <si>
    <t>bhuvan.g@practo.com</t>
  </si>
  <si>
    <t>Delhi</t>
  </si>
  <si>
    <t>manoj.dhyani@practo.com</t>
  </si>
  <si>
    <t>sunil.maurya@practo.com</t>
  </si>
  <si>
    <t>abhigyan.singh@practo.com</t>
  </si>
  <si>
    <t>Noida</t>
  </si>
  <si>
    <t>manhar.singh@practo.com</t>
  </si>
  <si>
    <t>Ludhiana</t>
  </si>
  <si>
    <t>nitish.mahajan@practo.com</t>
  </si>
  <si>
    <t>Amritsar</t>
  </si>
  <si>
    <t>srijan.srivastava@practo.com</t>
  </si>
  <si>
    <t>Chandigarh</t>
  </si>
  <si>
    <t>abhishekshukla@practo.com</t>
  </si>
  <si>
    <t>Allahabad</t>
  </si>
  <si>
    <t>Jaipur</t>
  </si>
  <si>
    <t>karan@practo.com</t>
  </si>
  <si>
    <t>Lucknow</t>
  </si>
  <si>
    <t>manish.singh@practo.com</t>
  </si>
  <si>
    <t>pratik.pandey@practo.com</t>
  </si>
  <si>
    <t>Agra</t>
  </si>
  <si>
    <t>tanmay.khanna@practo.com</t>
  </si>
  <si>
    <t>Kanpur Nagar</t>
  </si>
  <si>
    <t>yatin.sapra@practo.com</t>
  </si>
  <si>
    <t>Meerut</t>
  </si>
  <si>
    <t>pritam@practo.com</t>
  </si>
  <si>
    <t>ragvendra.kumar@practo.com</t>
  </si>
  <si>
    <t>shashank.roy@practo.com</t>
  </si>
  <si>
    <t>vikranth@practo.com</t>
  </si>
  <si>
    <t>arjun.prakash@practo.com</t>
  </si>
  <si>
    <t>arun.r@practo.com</t>
  </si>
  <si>
    <t>naveen.vanan@practo.com</t>
  </si>
  <si>
    <t>suhaib@practo.com</t>
  </si>
  <si>
    <t>durga@practo.com</t>
  </si>
  <si>
    <t>mutaher@practo.com</t>
  </si>
  <si>
    <t>shashank.a@practo.com</t>
  </si>
  <si>
    <t>Mysore</t>
  </si>
  <si>
    <t>ashwin.joseph@practo.com</t>
  </si>
  <si>
    <t>Coimbatore</t>
  </si>
  <si>
    <t>joseph.thomas@Practo.com</t>
  </si>
  <si>
    <t>Thiruvananthapuram</t>
  </si>
  <si>
    <t>raffi@Practo.com</t>
  </si>
  <si>
    <t>Visakhapatnam</t>
  </si>
  <si>
    <t>rajesh.kaki@Practo.com</t>
  </si>
  <si>
    <t>Vijayawada</t>
  </si>
  <si>
    <t>rohit.raghavan@practo.com</t>
  </si>
  <si>
    <t>Ernakulam</t>
  </si>
  <si>
    <t>abhrajit.roy@practo.com</t>
  </si>
  <si>
    <t>Ahmedabad</t>
  </si>
  <si>
    <t>namokar.jain@practo.com</t>
  </si>
  <si>
    <t>Vadodara</t>
  </si>
  <si>
    <t>shray.g@practo.com</t>
  </si>
  <si>
    <t>shrikanth.laxminarayan@practo.com</t>
  </si>
  <si>
    <t>Surat</t>
  </si>
  <si>
    <t>prateek.goyal@practo.com</t>
  </si>
  <si>
    <t>Mumbai</t>
  </si>
  <si>
    <t>vignesh@practo.com</t>
  </si>
  <si>
    <t>anurag.nigam@practo.com</t>
  </si>
  <si>
    <t>jaishivam.p@practo.com</t>
  </si>
  <si>
    <t>amit.shukla@practo.com</t>
  </si>
  <si>
    <t>Bhopal</t>
  </si>
  <si>
    <t>Nagpur</t>
  </si>
  <si>
    <t>neha.r@practo.com</t>
  </si>
  <si>
    <t>Nashik</t>
  </si>
  <si>
    <t>nitin.shankar@practo.com</t>
  </si>
  <si>
    <t>rachit.agarwal@practo.com</t>
  </si>
  <si>
    <t>Gwalior</t>
  </si>
  <si>
    <t>rohit.dua@practo.com</t>
  </si>
  <si>
    <t>Indore</t>
  </si>
  <si>
    <t>Sagar Saha</t>
  </si>
  <si>
    <t>rathijit.bose@practo.com</t>
  </si>
  <si>
    <t>Rathijit Bose</t>
  </si>
  <si>
    <t>mohit.sharma@practo.com</t>
  </si>
  <si>
    <t>Mohit Sharma</t>
  </si>
  <si>
    <t>Santosh Ghildiyal</t>
  </si>
  <si>
    <t>Ghaziabad</t>
  </si>
  <si>
    <t>Ashish Kumar Saini</t>
  </si>
  <si>
    <t>Ashish Kulhari</t>
  </si>
  <si>
    <t>Abhishek V Rugvedi</t>
  </si>
  <si>
    <t>Arjun. A</t>
  </si>
  <si>
    <t>Siddharth Pathak</t>
  </si>
  <si>
    <t>Sanchit Kaparuwan</t>
  </si>
  <si>
    <t>Jagadish Chandra Prasad</t>
  </si>
  <si>
    <t/>
  </si>
  <si>
    <t>Ketan Pareek</t>
  </si>
  <si>
    <t>Pandiarajan Babu</t>
  </si>
  <si>
    <t>Piyush Mittal</t>
  </si>
  <si>
    <t>Mohammed Hashique.M</t>
  </si>
  <si>
    <t>farhath.syed@practo.com</t>
  </si>
  <si>
    <t>Syed Farhath</t>
  </si>
  <si>
    <t>bittu.kumar@practo.com</t>
  </si>
  <si>
    <t>bittu.kumar</t>
  </si>
  <si>
    <t>Koushik Pendli</t>
  </si>
  <si>
    <t>Tarun Kumar</t>
  </si>
  <si>
    <t>Sunkari Yogith Anand</t>
  </si>
  <si>
    <t>Venkat Raghava Reddy</t>
  </si>
  <si>
    <t>Devang M Chawla</t>
  </si>
  <si>
    <t>mrityunjay.joshi@gmail.com</t>
  </si>
  <si>
    <t>mrityunjay.joshi</t>
  </si>
  <si>
    <t>Somaskandan Agneeswaran</t>
  </si>
  <si>
    <t>Aakash Hiten Sangani</t>
  </si>
  <si>
    <t>Ankit Mohan</t>
  </si>
  <si>
    <t>irfan@practo.com</t>
  </si>
  <si>
    <t>Mohd Irfan Deshmukh</t>
  </si>
  <si>
    <t>anirban.bhattacharya@practo.com</t>
  </si>
  <si>
    <t>anirban.bhattacharya</t>
  </si>
  <si>
    <t>Abhijeet.sharma@practo.com</t>
  </si>
  <si>
    <t>Abhijeet Sharma</t>
  </si>
  <si>
    <t>Ramchandra P Chaudhary</t>
  </si>
  <si>
    <t>Aatish Singh</t>
  </si>
  <si>
    <t>Abhinav Jha</t>
  </si>
  <si>
    <t>Amit Kumar</t>
  </si>
  <si>
    <t>Chandra Bhushan</t>
  </si>
  <si>
    <t>satyendra.kumar@practo.com</t>
  </si>
  <si>
    <t>Satyendra Kumar</t>
  </si>
  <si>
    <t>Shubham</t>
  </si>
  <si>
    <t>Hassan Mansur Abbas Barbhuiya</t>
  </si>
  <si>
    <t>Arvin Pattnaik</t>
  </si>
  <si>
    <t>Aditya Sankar Chanda</t>
  </si>
  <si>
    <t>Ketan Gaurav Biswas</t>
  </si>
  <si>
    <t>Dev Brat Singh</t>
  </si>
  <si>
    <t>sayantan.chowdhury@practo.com</t>
  </si>
  <si>
    <t>Sayantan Chowdhury</t>
  </si>
  <si>
    <t>Rishov Sen</t>
  </si>
  <si>
    <t>U</t>
  </si>
  <si>
    <t>Barun Shah</t>
  </si>
  <si>
    <t>Debabrata Dasgupta</t>
  </si>
  <si>
    <t>Prithvijeet Dev Mondal</t>
  </si>
  <si>
    <t>Gaurav Khandelwal</t>
  </si>
  <si>
    <t>Sayan Dutta Roy</t>
  </si>
  <si>
    <t>Suvodip Dutta</t>
  </si>
  <si>
    <t>debanik.mukherjee@practo.com</t>
  </si>
  <si>
    <t>Debanik Mukherjee</t>
  </si>
  <si>
    <t>Nyayabrata Nayak</t>
  </si>
  <si>
    <t>mriganav.b</t>
  </si>
  <si>
    <t>abhishek.khare</t>
  </si>
  <si>
    <t>Waibhav Pareek</t>
  </si>
  <si>
    <t>shibli.nomani</t>
  </si>
  <si>
    <t>Rahul.chakraborty@practo.com</t>
  </si>
  <si>
    <t>Rahul.chakraborty</t>
  </si>
  <si>
    <t>Chandra.Kumar@practo.com</t>
  </si>
  <si>
    <t>Chandra.Kumar</t>
  </si>
  <si>
    <t>rahulpratap.singh@practo.com</t>
  </si>
  <si>
    <t>Rahul Pratap Singh</t>
  </si>
  <si>
    <t>Saptarshi.roy@practo.com</t>
  </si>
  <si>
    <t>Dibon Biswas</t>
  </si>
  <si>
    <t>Santanu Dutt</t>
  </si>
  <si>
    <t>Sayan Mukherjee</t>
  </si>
  <si>
    <t>Subhadip Mandal</t>
  </si>
  <si>
    <t>Mohammad Aamir Warsi</t>
  </si>
  <si>
    <t>Sankajit Bhowmik</t>
  </si>
  <si>
    <t>Satyabrata Jena</t>
  </si>
  <si>
    <t>Zubin Rizwan</t>
  </si>
  <si>
    <t>shubham.k@practo.com</t>
  </si>
  <si>
    <t>Shubham Kumar</t>
  </si>
  <si>
    <t>Anirban Bhattacharya</t>
  </si>
  <si>
    <t>shashank.kaudan</t>
  </si>
  <si>
    <t>Anurag.nanda@practo.com</t>
  </si>
  <si>
    <t>Anurag Nanda</t>
  </si>
  <si>
    <t>Prakhar.raj@practo.com</t>
  </si>
  <si>
    <t>Prakhar Raj</t>
  </si>
  <si>
    <t>Anurag.verma@practo.com</t>
  </si>
  <si>
    <t>Anurag Verma</t>
  </si>
  <si>
    <t>Chirag.saini@practo.com</t>
  </si>
  <si>
    <t>Chirag Saini</t>
  </si>
  <si>
    <t>sachin.kapoor@practo.com</t>
  </si>
  <si>
    <t>Sachin Kapoor</t>
  </si>
  <si>
    <t>Rashid Jamal</t>
  </si>
  <si>
    <t>Manoj.tyagi@practo.com</t>
  </si>
  <si>
    <t>Manoj Tyagi</t>
  </si>
  <si>
    <t>Shiva Rama Krishna. Chalivendri</t>
  </si>
  <si>
    <t>Jai Chowdary</t>
  </si>
  <si>
    <t>Akash.p@practo.com</t>
  </si>
  <si>
    <t>Akash Pashine</t>
  </si>
  <si>
    <t>Ankur.malhotra@practo.com</t>
  </si>
  <si>
    <t>Ankur Malhotra</t>
  </si>
  <si>
    <t>Kashish Sharma</t>
  </si>
  <si>
    <t>Jitendra@practo.com</t>
  </si>
  <si>
    <t>Harpal Singh</t>
  </si>
  <si>
    <t>Lav.sood@practo.com</t>
  </si>
  <si>
    <t>Lavsood</t>
  </si>
  <si>
    <t>Abhilekh Sahay</t>
  </si>
  <si>
    <t>Amit.ky@practo.com</t>
  </si>
  <si>
    <t>Amit Kumar Yadav</t>
  </si>
  <si>
    <t>Siddhant.batta@practo.com</t>
  </si>
  <si>
    <t>Siddhant Batta</t>
  </si>
  <si>
    <t>Arpit.Makkar@practo.com</t>
  </si>
  <si>
    <t>Arpit Makkar</t>
  </si>
  <si>
    <t>Rameez.s@practo.com</t>
  </si>
  <si>
    <t>Rameez.s</t>
  </si>
  <si>
    <t>Piyush Mehta</t>
  </si>
  <si>
    <t>Manoj.Dhyani@practo.com</t>
  </si>
  <si>
    <t>Ravi.chamaria@practo.com</t>
  </si>
  <si>
    <t>Ravi Chamaria</t>
  </si>
  <si>
    <t>Satyam.agrawal@practo.com</t>
  </si>
  <si>
    <t>Satyam Agarwal</t>
  </si>
  <si>
    <t>Prabhjot Singh</t>
  </si>
  <si>
    <t>Pranav Puri</t>
  </si>
  <si>
    <t>Mohit.sharma@practo.com</t>
  </si>
  <si>
    <t>Shayan Aamir</t>
  </si>
  <si>
    <t>Ashwani@practo.com</t>
  </si>
  <si>
    <t>Ashwani Thakur</t>
  </si>
  <si>
    <t>Prashant Gupta</t>
  </si>
  <si>
    <t>Vyom Mathur</t>
  </si>
  <si>
    <t>Dhirendra Singh</t>
  </si>
  <si>
    <t>Sparsh.s@practo.com</t>
  </si>
  <si>
    <t>Sparsh Shrivastava</t>
  </si>
  <si>
    <t>Sunil.maurya@practo.com</t>
  </si>
  <si>
    <t>Nishant Sharma</t>
  </si>
  <si>
    <t>Arpit Kumar</t>
  </si>
  <si>
    <t>Pritam Kumar Barik</t>
  </si>
  <si>
    <t>Sanam Tagra</t>
  </si>
  <si>
    <t>Tushar Garg</t>
  </si>
  <si>
    <t>Ankur Bajpai</t>
  </si>
  <si>
    <t>Abhinav</t>
  </si>
  <si>
    <t>Samarjit.s@practo.com</t>
  </si>
  <si>
    <t>Samarjith Samanta</t>
  </si>
  <si>
    <t>Abhishek.Thakur@practo.com</t>
  </si>
  <si>
    <t>Abhishek Thakur</t>
  </si>
  <si>
    <t>aneesh.kumar</t>
  </si>
  <si>
    <t>aseem.nigam@practo.com</t>
  </si>
  <si>
    <t>Aseem Nigam</t>
  </si>
  <si>
    <t>Kumar Raunak</t>
  </si>
  <si>
    <t>Abhishek Narayan</t>
  </si>
  <si>
    <t>Jatin Arora</t>
  </si>
  <si>
    <t>shaurya.agrawal</t>
  </si>
  <si>
    <t>Prakhar Gupta</t>
  </si>
  <si>
    <t>pritam.kb@practo.com</t>
  </si>
  <si>
    <t>pritam.kb</t>
  </si>
  <si>
    <t>Rishabh Jain</t>
  </si>
  <si>
    <t>Saket Mishra</t>
  </si>
  <si>
    <t>Gagandeep Singh</t>
  </si>
  <si>
    <t>Manik Chawla</t>
  </si>
  <si>
    <t>Rahul Singh Sirohi</t>
  </si>
  <si>
    <t>Praveen Kumar Pal</t>
  </si>
  <si>
    <t>Prashant Singh Rajoura</t>
  </si>
  <si>
    <t>Shubham Varshney</t>
  </si>
  <si>
    <t>Jaismeet Sandhu</t>
  </si>
  <si>
    <t>Abhishek Parashar</t>
  </si>
  <si>
    <t>Sugam Kapoor</t>
  </si>
  <si>
    <t>Prince Kumar</t>
  </si>
  <si>
    <t>sukhpreet.s@practo.com</t>
  </si>
  <si>
    <t>Sukhpreet Singh</t>
  </si>
  <si>
    <t>Sahil Chaudhary</t>
  </si>
  <si>
    <t>Bharath Sabharwal</t>
  </si>
  <si>
    <t>sukhjot.singh@practo.com</t>
  </si>
  <si>
    <t>Sukhjot Singh</t>
  </si>
  <si>
    <t>Parth Chadha</t>
  </si>
  <si>
    <t>Akshay Karawal</t>
  </si>
  <si>
    <t>sachin.dogra@practo.com</t>
  </si>
  <si>
    <t>Sachin Dogra</t>
  </si>
  <si>
    <t>Akash Chugh</t>
  </si>
  <si>
    <t>Ankit Malhotra</t>
  </si>
  <si>
    <t>Mithilesh Kumar</t>
  </si>
  <si>
    <t>Harshdeep Singh</t>
  </si>
  <si>
    <t>Ishan Yadav</t>
  </si>
  <si>
    <t>akshay.sharma</t>
  </si>
  <si>
    <t>mayank.vyas</t>
  </si>
  <si>
    <t>pallav.prakash</t>
  </si>
  <si>
    <t>raunaq.sahu</t>
  </si>
  <si>
    <t>prince.ajay@practo.com</t>
  </si>
  <si>
    <t>prince.ajay</t>
  </si>
  <si>
    <t>ahmad.bilal@practo.com</t>
  </si>
  <si>
    <t>ahmad.bilal</t>
  </si>
  <si>
    <t>abhisar.sharma</t>
  </si>
  <si>
    <t>Avinash Kumar</t>
  </si>
  <si>
    <t>Ayanava Dasgupta</t>
  </si>
  <si>
    <t>Nishant Renjith</t>
  </si>
  <si>
    <t>Nitesh Dhupia</t>
  </si>
  <si>
    <t>nitesh.gaur</t>
  </si>
  <si>
    <t>Nitish Gandotra</t>
  </si>
  <si>
    <t>sagar.parwani</t>
  </si>
  <si>
    <t>Sourav Ghosh</t>
  </si>
  <si>
    <t>Ahmed Mursil Ansari</t>
  </si>
  <si>
    <t>Karan D Lakhwani</t>
  </si>
  <si>
    <t>mujtaba.ansari</t>
  </si>
  <si>
    <t>akash.suman@practo.com</t>
  </si>
  <si>
    <t>akash.suman</t>
  </si>
  <si>
    <t>chirag.gupta</t>
  </si>
  <si>
    <t>shubham.goyal</t>
  </si>
  <si>
    <t>Hardik Sabharwal</t>
  </si>
  <si>
    <t>Prabhjeet Singh</t>
  </si>
  <si>
    <t>Pranav Chawla</t>
  </si>
  <si>
    <t>Ankit Dwivedi</t>
  </si>
  <si>
    <t>Arvind Sorout</t>
  </si>
  <si>
    <t>Gaurav Shrivastava</t>
  </si>
  <si>
    <t>Harsh Bhardwaj</t>
  </si>
  <si>
    <t>Sameer Batra</t>
  </si>
  <si>
    <t>Shivam Kumar Maheshwari</t>
  </si>
  <si>
    <t>Arpit U</t>
  </si>
  <si>
    <t>Ashish Kumar Gupta</t>
  </si>
  <si>
    <t>Deepesh Mahajan</t>
  </si>
  <si>
    <t>Govind Sharma</t>
  </si>
  <si>
    <t>Mohit Gupta</t>
  </si>
  <si>
    <t>Shubham Sharma</t>
  </si>
  <si>
    <t>Tarun Mohta</t>
  </si>
  <si>
    <t>Amit Saraswat</t>
  </si>
  <si>
    <t>Anshuman Chandra</t>
  </si>
  <si>
    <t>deepankar.bhateja@practo.com</t>
  </si>
  <si>
    <t>deepankar.bhateja</t>
  </si>
  <si>
    <t>Kartic Gupta</t>
  </si>
  <si>
    <t>Saurabh Kataria</t>
  </si>
  <si>
    <t>Shreet Kumar</t>
  </si>
  <si>
    <t>Anjali Jha</t>
  </si>
  <si>
    <t>Roshan Lakshmipathy</t>
  </si>
  <si>
    <t>Archita Jha</t>
  </si>
  <si>
    <t>Harish Rawat</t>
  </si>
  <si>
    <t>arungautham.av@practo.com</t>
  </si>
  <si>
    <t>Arungautham Av</t>
  </si>
  <si>
    <t>Shweta Khandelwal</t>
  </si>
  <si>
    <t>nishanth.pillai</t>
  </si>
  <si>
    <t>V Sanjay Krishna</t>
  </si>
  <si>
    <t>Pavin Varghese Thomas</t>
  </si>
  <si>
    <t>Tushar Kanti Deb</t>
  </si>
  <si>
    <t>Vaishali Walia</t>
  </si>
  <si>
    <t>nishidh.lad</t>
  </si>
  <si>
    <t>Prasad R S</t>
  </si>
  <si>
    <t>Ankit Raj</t>
  </si>
  <si>
    <t>apoorva.mehta@practo.com</t>
  </si>
  <si>
    <t>Apoorva Mehta</t>
  </si>
  <si>
    <t>Vamseedher Krishnakumar</t>
  </si>
  <si>
    <t>Arun Dev M</t>
  </si>
  <si>
    <t>Boopesh J.J</t>
  </si>
  <si>
    <t>nishanth.iyer</t>
  </si>
  <si>
    <t>Sandeep.M.Avaradi</t>
  </si>
  <si>
    <t>Sudarshana Singh</t>
  </si>
  <si>
    <t>Surbhi Arora</t>
  </si>
  <si>
    <t>Asutosh Mohanty</t>
  </si>
  <si>
    <t>Anshuman Pathak</t>
  </si>
  <si>
    <t>Pulkit Agrawal</t>
  </si>
  <si>
    <t>Deepika.garg@practo.com</t>
  </si>
  <si>
    <t>Deepika Garg</t>
  </si>
  <si>
    <t>Priya Maheshwariu</t>
  </si>
  <si>
    <t>George Palathinkal</t>
  </si>
  <si>
    <t>Nagakiran V H</t>
  </si>
  <si>
    <t>Betcy Benjamin</t>
  </si>
  <si>
    <t>johnson.f</t>
  </si>
  <si>
    <t>simantiny@practo.com</t>
  </si>
  <si>
    <t>simantiny</t>
  </si>
  <si>
    <t>Kunal Bedi</t>
  </si>
  <si>
    <t>R P Simantiny</t>
  </si>
  <si>
    <t>A V S N Abhishek</t>
  </si>
  <si>
    <t>himanshu.jaiswal</t>
  </si>
  <si>
    <t>Rahul Singh R</t>
  </si>
  <si>
    <t>Disha Sharma</t>
  </si>
  <si>
    <t>Nithin Madhavan</t>
  </si>
  <si>
    <t>Aishwarya Singh</t>
  </si>
  <si>
    <t xml:space="preserve">Sameer A K </t>
  </si>
  <si>
    <t>Harish M P</t>
  </si>
  <si>
    <t>Kruti Singhal</t>
  </si>
  <si>
    <t>K.Hima Divya</t>
  </si>
  <si>
    <t>Navin A</t>
  </si>
  <si>
    <t>aditya.nambyar@practo.com</t>
  </si>
  <si>
    <t>Aditya Nambyar</t>
  </si>
  <si>
    <t>Shaurya Aryavir</t>
  </si>
  <si>
    <t>j.bhaskar@practo.com</t>
  </si>
  <si>
    <t>Bhaskar Jeyaram</t>
  </si>
  <si>
    <t>Baiju M.B</t>
  </si>
  <si>
    <t xml:space="preserve">Raj P </t>
  </si>
  <si>
    <t>Ravi Sharma</t>
  </si>
  <si>
    <t>sneha.banerjee@practo.com</t>
  </si>
  <si>
    <t>Sneha Banerjee</t>
  </si>
  <si>
    <t>Karthik M</t>
  </si>
  <si>
    <t>shelton.Mario@practo.com</t>
  </si>
  <si>
    <t>Shelton Mario D'Souza</t>
  </si>
  <si>
    <t>Alia.omer@practo.com</t>
  </si>
  <si>
    <t>Alia.omer</t>
  </si>
  <si>
    <t>Sairam Doddi</t>
  </si>
  <si>
    <t>prathi.nikhil@practo.com</t>
  </si>
  <si>
    <t>Prathi Subramanya Nikhil</t>
  </si>
  <si>
    <t>abhishek.v@practo.com</t>
  </si>
  <si>
    <t>Abhishek V</t>
  </si>
  <si>
    <t>Prabhakaran.n@practo.com</t>
  </si>
  <si>
    <t>N. Prabhakaran</t>
  </si>
  <si>
    <t>Deepak Kannan</t>
  </si>
  <si>
    <t>Dinesh Somasekaran</t>
  </si>
  <si>
    <t>Arun.r@practo.com</t>
  </si>
  <si>
    <t>Prem Kumar Balaji</t>
  </si>
  <si>
    <t>arvind.d@practo.com</t>
  </si>
  <si>
    <t>Arvind Danushkodi G</t>
  </si>
  <si>
    <t>aravendsriram.d@practo.com</t>
  </si>
  <si>
    <t>D. Aravendsriram</t>
  </si>
  <si>
    <t>lazar.d@practo.com</t>
  </si>
  <si>
    <t>Lazar Desmond</t>
  </si>
  <si>
    <t>divya.shankar</t>
  </si>
  <si>
    <t>Vikash</t>
  </si>
  <si>
    <t>Varun Gupta</t>
  </si>
  <si>
    <t>J. Marshal Praveen</t>
  </si>
  <si>
    <t>ramanamurthy.ysv@practo.com</t>
  </si>
  <si>
    <t>Y.S.V Ramanamurthy</t>
  </si>
  <si>
    <t>jayarajan.k@practo.com</t>
  </si>
  <si>
    <t>Jayarajan K</t>
  </si>
  <si>
    <t>A Sajed Ahmed</t>
  </si>
  <si>
    <t>J. Shealyn Jerusha</t>
  </si>
  <si>
    <t>Amit Kumar Singh</t>
  </si>
  <si>
    <t>Musthafa Hussain Y</t>
  </si>
  <si>
    <t>Nithin A</t>
  </si>
  <si>
    <t>arjun.ps@practo.com</t>
  </si>
  <si>
    <t>Arjun P.S</t>
  </si>
  <si>
    <t>Pulkit Joshi</t>
  </si>
  <si>
    <t>rajat.ommar@practo.com</t>
  </si>
  <si>
    <t>rajat.ommar</t>
  </si>
  <si>
    <t>Nitil.kashyap@practo.com</t>
  </si>
  <si>
    <t>Nitil Kashyap</t>
  </si>
  <si>
    <t>bitu.kumar@practo.com</t>
  </si>
  <si>
    <t>Bitu Kumar</t>
  </si>
  <si>
    <t>Tushar Bamrara</t>
  </si>
  <si>
    <t>Mohammed Nazeem K T</t>
  </si>
  <si>
    <t>Pradeep Yaddanapudi</t>
  </si>
  <si>
    <t>sridharbabu.p@practo.com</t>
  </si>
  <si>
    <t>Pindi Sridhar Babu</t>
  </si>
  <si>
    <t>Rajat Omar</t>
  </si>
  <si>
    <t>Amil Singh</t>
  </si>
  <si>
    <t>madhav.rao</t>
  </si>
  <si>
    <t>Bharat Chandra Penta</t>
  </si>
  <si>
    <t>B. Shiva Sharan</t>
  </si>
  <si>
    <t>Sagar Jain</t>
  </si>
  <si>
    <t>Prateek Kumar Srivastava</t>
  </si>
  <si>
    <t>Pinaki Roy</t>
  </si>
  <si>
    <t>Siddam Setty Sampath</t>
  </si>
  <si>
    <t>Palem Mallikharjuna Rao</t>
  </si>
  <si>
    <t>Sai Prasad Reddy E</t>
  </si>
  <si>
    <t>akash.jha</t>
  </si>
  <si>
    <t>Priya Singh</t>
  </si>
  <si>
    <t>Mohd Abdullah Ansari</t>
  </si>
  <si>
    <t xml:space="preserve">Santosh Kumar P U </t>
  </si>
  <si>
    <t>shubhang.mittal@practo.com</t>
  </si>
  <si>
    <t>Shubhang Mittal</t>
  </si>
  <si>
    <t>Abhinav Kumar</t>
  </si>
  <si>
    <t>Nikhil Ch</t>
  </si>
  <si>
    <t>Vana Santosh</t>
  </si>
  <si>
    <t>Sandhiri Sandeep</t>
  </si>
  <si>
    <t>abhimanyu2985@practo.com</t>
  </si>
  <si>
    <t>Abhimanyu  Rajura</t>
  </si>
  <si>
    <t>Imran M</t>
  </si>
  <si>
    <t>Anvesh Rajak</t>
  </si>
  <si>
    <t>siddhartharout@practo.com</t>
  </si>
  <si>
    <t>siddhartharout</t>
  </si>
  <si>
    <t>Tejo Sriram</t>
  </si>
  <si>
    <t>saransh.jain@practo.com</t>
  </si>
  <si>
    <t>Saransh Jain</t>
  </si>
  <si>
    <t>N Sashank</t>
  </si>
  <si>
    <t>Avinash C R</t>
  </si>
  <si>
    <t>nishant.das@practo.com</t>
  </si>
  <si>
    <t>Nishant Das</t>
  </si>
  <si>
    <t>Rohit Oli</t>
  </si>
  <si>
    <t>Venkateshan.p@practo.com</t>
  </si>
  <si>
    <t>Venkateshan P</t>
  </si>
  <si>
    <t>Gautam N S</t>
  </si>
  <si>
    <t>anand.sharma@Practo.com</t>
  </si>
  <si>
    <t>J. Anand Sharma</t>
  </si>
  <si>
    <t>Krishna Kumar</t>
  </si>
  <si>
    <t>subho.bose@practo.com</t>
  </si>
  <si>
    <t>Subho Sundar Bose</t>
  </si>
  <si>
    <t>Sidharth T Sundaresan</t>
  </si>
  <si>
    <t>Geetanjali Chirmade</t>
  </si>
  <si>
    <t>mousam.mimansa@practo.com</t>
  </si>
  <si>
    <t>Mousam Mimansa</t>
  </si>
  <si>
    <t>Naveen D</t>
  </si>
  <si>
    <t>harisankar.es@practo.com</t>
  </si>
  <si>
    <t>Harisankar E S</t>
  </si>
  <si>
    <t>Prajith Menon</t>
  </si>
  <si>
    <t>sijo.kumar@practo.com</t>
  </si>
  <si>
    <t>Sijo Kumar K</t>
  </si>
  <si>
    <t>rajeev.m@practo.com</t>
  </si>
  <si>
    <t>Rajeev E M</t>
  </si>
  <si>
    <t>Vysakh.U.V</t>
  </si>
  <si>
    <t>Nirmal Francis D'Silva</t>
  </si>
  <si>
    <t>Katkam Prem Kumar</t>
  </si>
  <si>
    <t>G S C Bhargava</t>
  </si>
  <si>
    <t>g.sairam@practo.com</t>
  </si>
  <si>
    <t>Gabbula Sairam</t>
  </si>
  <si>
    <t xml:space="preserve">Vinod Kumar S </t>
  </si>
  <si>
    <t>Ch.Rajeshwar Goud</t>
  </si>
  <si>
    <t>Alex James</t>
  </si>
  <si>
    <t>Bhargav</t>
  </si>
  <si>
    <t>Santhosh Naidu</t>
  </si>
  <si>
    <t>vinay.vedula@practo.com</t>
  </si>
  <si>
    <t> Vinay Vedula</t>
  </si>
  <si>
    <t>Rambhupal</t>
  </si>
  <si>
    <t>abhishek.agarwal@practo.com</t>
  </si>
  <si>
    <t>Abhishek Agarwal</t>
  </si>
  <si>
    <t>Dinesh Kathi</t>
  </si>
  <si>
    <t xml:space="preserve">Aravinth P S </t>
  </si>
  <si>
    <t>Azhar Jasim</t>
  </si>
  <si>
    <t>Jefry Joseph</t>
  </si>
  <si>
    <t>jithin.das@practo.com</t>
  </si>
  <si>
    <t>Jithin Das</t>
  </si>
  <si>
    <t>Paul Issac</t>
  </si>
  <si>
    <t>arjun.cj@practo.com</t>
  </si>
  <si>
    <t>Arjun Cj</t>
  </si>
  <si>
    <t>rahul.muralidhar@practo.com</t>
  </si>
  <si>
    <t>Rahul Muralidhar</t>
  </si>
  <si>
    <t>Raghav Mahajan</t>
  </si>
  <si>
    <t>kunal.thapur@practo.com</t>
  </si>
  <si>
    <t>Kunal Thapar</t>
  </si>
  <si>
    <t>Abhishek Gera</t>
  </si>
  <si>
    <t>Naman Gupta</t>
  </si>
  <si>
    <t>Saurabh Shrivastava</t>
  </si>
  <si>
    <t>sagar.d</t>
  </si>
  <si>
    <t>Kalpataru Sharma</t>
  </si>
  <si>
    <t>saumya.biswal@practo.com</t>
  </si>
  <si>
    <t>Saumya Ranjan</t>
  </si>
  <si>
    <t>Maninder Janga</t>
  </si>
  <si>
    <t>Hunny Singh</t>
  </si>
  <si>
    <t>Ishan Chawla</t>
  </si>
  <si>
    <t>Parth Sharma</t>
  </si>
  <si>
    <t>Gaurav Revalkar</t>
  </si>
  <si>
    <t>Arijit Dey</t>
  </si>
  <si>
    <t>Akhil Kacher</t>
  </si>
  <si>
    <t>Nimish Patel</t>
  </si>
  <si>
    <t>Vishant Kumar Rastogi</t>
  </si>
  <si>
    <t>Anandan Bansal</t>
  </si>
  <si>
    <t>akshay.t@practo.com</t>
  </si>
  <si>
    <t>Akshay Tripathi</t>
  </si>
  <si>
    <t>Gaurav Kumar</t>
  </si>
  <si>
    <t>Varun Dadhich</t>
  </si>
  <si>
    <t>Ankur Dubey</t>
  </si>
  <si>
    <t>Ankit Shandilya</t>
  </si>
  <si>
    <t>Sanket Shet</t>
  </si>
  <si>
    <t>Argha Roy</t>
  </si>
  <si>
    <t>anirban.bhunia@practo.com</t>
  </si>
  <si>
    <t>Anirban Bhunia</t>
  </si>
  <si>
    <t>Vijay Joshi</t>
  </si>
  <si>
    <t>Shemeem C</t>
  </si>
  <si>
    <t>sunil.bishnoi</t>
  </si>
  <si>
    <t>Swaraj Sharma</t>
  </si>
  <si>
    <t>Shivam Kumar</t>
  </si>
  <si>
    <t>Akshay R Jadhav</t>
  </si>
  <si>
    <t>Ankith.Tyagi@practo.com</t>
  </si>
  <si>
    <t>Ankith Tyagi</t>
  </si>
  <si>
    <t>Ronit Ogra</t>
  </si>
  <si>
    <t>Samrat K. Dhorda</t>
  </si>
  <si>
    <t>Skand Kurdur</t>
  </si>
  <si>
    <t>anirudhpandeyap@gmail.com</t>
  </si>
  <si>
    <t>anirudhpandeyap</t>
  </si>
  <si>
    <t>Nitin Antony</t>
  </si>
  <si>
    <t>Abhishek Srivastava</t>
  </si>
  <si>
    <t>Ashish Dadhich</t>
  </si>
  <si>
    <t>Mayank Saxena</t>
  </si>
  <si>
    <t>Rohan Rao</t>
  </si>
  <si>
    <t>Mayank Kumar</t>
  </si>
  <si>
    <t>Ankan Gupta</t>
  </si>
  <si>
    <t>Abhijeet Sikdar</t>
  </si>
  <si>
    <t>Santanu Mukhopadhyay</t>
  </si>
  <si>
    <t>ayush.m</t>
  </si>
  <si>
    <t>Amit Pal</t>
  </si>
  <si>
    <t>Avi Gupta</t>
  </si>
  <si>
    <t>Ripul Aggarwal</t>
  </si>
  <si>
    <t>Winson John Jacob</t>
  </si>
  <si>
    <t>Abhishek Ranjan</t>
  </si>
  <si>
    <t>Gurkanwal Singh</t>
  </si>
  <si>
    <t>Vinit Tougani</t>
  </si>
  <si>
    <t>Sivaraman Vijayan Konar</t>
  </si>
  <si>
    <t>Abhishek Vats</t>
  </si>
  <si>
    <t>Rahul Bhagtani</t>
  </si>
  <si>
    <t>Rahul Jadhav</t>
  </si>
  <si>
    <t>Gaurav Anand</t>
  </si>
  <si>
    <t>Gaurav Nanda</t>
  </si>
  <si>
    <t>Karandeep Nagpal</t>
  </si>
  <si>
    <t>Saurabh Patkar</t>
  </si>
  <si>
    <t>Chirag Ashokkumar Kothari</t>
  </si>
  <si>
    <t>Devendra Singh</t>
  </si>
  <si>
    <t>Pratik Gupta</t>
  </si>
  <si>
    <t>Sidhant Kumar Upadhyay</t>
  </si>
  <si>
    <t>Amey Pimplikar</t>
  </si>
  <si>
    <t>Rahul Kumar Jha</t>
  </si>
  <si>
    <t>Akshith H Shetty</t>
  </si>
  <si>
    <t>Kashish Nalwa</t>
  </si>
  <si>
    <t>Shlokarth Trivedi</t>
  </si>
  <si>
    <t>himanshu.aggarwal@practo.com</t>
  </si>
  <si>
    <t>Himanshu Aggarwal</t>
  </si>
  <si>
    <t>Abhinav Kohale</t>
  </si>
  <si>
    <t>Shivam Dubey</t>
  </si>
  <si>
    <t>Harshdeep Bhatia</t>
  </si>
  <si>
    <t>Mohit Agarwal</t>
  </si>
  <si>
    <t>Vineet Kumar</t>
  </si>
  <si>
    <t>Vishal Naik</t>
  </si>
  <si>
    <t>Supan Atul</t>
  </si>
  <si>
    <t>Biswajeet Balabantray</t>
  </si>
  <si>
    <t>Monish Kumar M</t>
  </si>
  <si>
    <t>Apoorv Gupta</t>
  </si>
  <si>
    <t>harjeet.singh</t>
  </si>
  <si>
    <t>Sandeep Bapu Patil</t>
  </si>
  <si>
    <t>Vicky Khatnar</t>
  </si>
  <si>
    <t>Satyam Siddharth Singh</t>
  </si>
  <si>
    <t>Ashik Gangadharan</t>
  </si>
  <si>
    <t>Amratanshu Parmar</t>
  </si>
  <si>
    <t>Faisal Anis</t>
  </si>
  <si>
    <t>Harneet Singh</t>
  </si>
  <si>
    <t>Madhusudan.panigrahi@practo.com</t>
  </si>
  <si>
    <t>Madhusudan Panigrahi</t>
  </si>
  <si>
    <t>Nitin.bansal@practo.com</t>
  </si>
  <si>
    <t> Nitin Bansal</t>
  </si>
  <si>
    <t>Akhil Tomar</t>
  </si>
  <si>
    <t>Manoj Sharma</t>
  </si>
  <si>
    <t>Shivam Baghel</t>
  </si>
  <si>
    <t>Shariq Zafar</t>
  </si>
  <si>
    <t>K Ajay Raj Menon</t>
  </si>
  <si>
    <t>ravi.teja@practo.com</t>
  </si>
  <si>
    <t>B Ravi Teja</t>
  </si>
  <si>
    <t>Bhushan Bhaskar Patil</t>
  </si>
  <si>
    <t>Ullas Puntambekar</t>
  </si>
  <si>
    <t>Adwait Joshi</t>
  </si>
  <si>
    <t>Nilesh Ravindra Dhumal</t>
  </si>
  <si>
    <t>Deeptanshu Pandey</t>
  </si>
  <si>
    <t>Nikhil Sudhakar Tatke</t>
  </si>
  <si>
    <t>Sumeet Shinde</t>
  </si>
  <si>
    <t>Siddharth Pareek</t>
  </si>
  <si>
    <t>shahbaz.sheikh@practo.com</t>
  </si>
  <si>
    <t>Shahbaz Sheikh</t>
  </si>
  <si>
    <t>Sagar Kulkarni</t>
  </si>
  <si>
    <t>Ashish Dekhane</t>
  </si>
  <si>
    <t>Jayesh S Joshi</t>
  </si>
  <si>
    <t>Harsh Raj</t>
  </si>
  <si>
    <t>Pradeep Uchale</t>
  </si>
  <si>
    <t>Boopathy Durai Raj</t>
  </si>
  <si>
    <t>Viraj Vilas Deshmukh</t>
  </si>
  <si>
    <t>rishabh.sahay@practo.com</t>
  </si>
  <si>
    <t>Rishabh Sahay</t>
  </si>
  <si>
    <t>Sohail Ahmad</t>
  </si>
  <si>
    <t>sandip.sharma@practo.com</t>
  </si>
  <si>
    <t>Sandip Sharma</t>
  </si>
  <si>
    <t>vivek.makhijani@practo.com</t>
  </si>
  <si>
    <t>vivek.makhijani</t>
  </si>
  <si>
    <t>sagar.k@practo.com</t>
  </si>
  <si>
    <t>Sagar S Kharche</t>
  </si>
  <si>
    <t>akash.mishra@practo.com</t>
  </si>
  <si>
    <t>Akash Mishra</t>
  </si>
  <si>
    <t>Jatinder Singh Kapur</t>
  </si>
  <si>
    <t>Ishan Narang</t>
  </si>
  <si>
    <t>Sachin Singh</t>
  </si>
  <si>
    <t>rikin.gautam@practo.com</t>
  </si>
  <si>
    <t>Rikin Gautam</t>
  </si>
  <si>
    <t>Anshu.k@practo.com</t>
  </si>
  <si>
    <t>Anshu Keshwarwani</t>
  </si>
  <si>
    <t>Swarnim.nagar@practo.com</t>
  </si>
  <si>
    <t>Swarnim Nagar</t>
  </si>
  <si>
    <t>Vinit.sharma@practo.com</t>
  </si>
  <si>
    <t>Vinit Sharma</t>
  </si>
  <si>
    <t>Gaurav.chopra@practo.com</t>
  </si>
  <si>
    <t>Gaurav Chopra</t>
  </si>
  <si>
    <t>Amit.raghuwanshi@practo.com</t>
  </si>
  <si>
    <t>Amit Raghuwanshi</t>
  </si>
  <si>
    <t>Rahul Ranjan</t>
  </si>
  <si>
    <t>Durgesh Saraswat</t>
  </si>
  <si>
    <t>Tapan Kumar Deshpande</t>
  </si>
  <si>
    <t>Dinkar Agrawal</t>
  </si>
  <si>
    <t>Mithun Shetty</t>
  </si>
  <si>
    <t>Himanshu Singh Thakur</t>
  </si>
  <si>
    <t>Kanad Bajrang Madansure</t>
  </si>
  <si>
    <t>Amar Vithalrao Karve</t>
  </si>
  <si>
    <t>Aurangabad</t>
  </si>
  <si>
    <t>Chetan Keskar</t>
  </si>
  <si>
    <t>Sagar Sononi</t>
  </si>
  <si>
    <t>-</t>
  </si>
  <si>
    <t>drkarthik@vibhadental.com</t>
  </si>
  <si>
    <t>Vibha Dental Care Centre</t>
  </si>
  <si>
    <t>info.eliteclinic@gmail.com</t>
  </si>
  <si>
    <t>Elite Dental Clinic Ltd.</t>
  </si>
  <si>
    <t>Communicator-SMS-100-Intl</t>
  </si>
  <si>
    <t>TZ</t>
  </si>
  <si>
    <t>USD</t>
  </si>
  <si>
    <t>dr_meghna8@yahoo.co.in</t>
  </si>
  <si>
    <t>Delhi Skin Centre</t>
  </si>
  <si>
    <t>drbatrasortho@yahoo.co.in</t>
  </si>
  <si>
    <t>Dr Batra's Dental Care</t>
  </si>
  <si>
    <t>drjeetendrarathore@gmail.com</t>
  </si>
  <si>
    <t>Kiran Memorial Hospital</t>
  </si>
  <si>
    <t>Fabric-Ad-Slot-11217</t>
  </si>
  <si>
    <t>Display Reach Slot when searching for Chandigarh Sector 16 Sexologist</t>
  </si>
  <si>
    <t>drjackinmoses@gmail.com</t>
  </si>
  <si>
    <t>Lung Specialty Clinic</t>
  </si>
  <si>
    <t>meenu.barara@gmail.com</t>
  </si>
  <si>
    <t>Dr. Meenu Barara Skin &amp; Cosmetology Clinic</t>
  </si>
  <si>
    <t>elixirfertility@gmail.com</t>
  </si>
  <si>
    <t>laxmi clinic</t>
  </si>
  <si>
    <t>drprada123@gmail.com</t>
  </si>
  <si>
    <t>Jayashree Advanced Dental Clinic &amp; Implant Centre</t>
  </si>
  <si>
    <t>rathoresinghswati@gmail.com</t>
  </si>
  <si>
    <t>docsonali@gmail.com</t>
  </si>
  <si>
    <t>Tanishq Dental Clinic</t>
  </si>
  <si>
    <t>sureshendocrine@gmail.com</t>
  </si>
  <si>
    <t>Sri Ramakrishna Hospital</t>
  </si>
  <si>
    <t>Fabric-Ad-Slot-10882</t>
  </si>
  <si>
    <t>Display Reach Slot when searching for Coimbatore Sai Baba Colony Endocrinologist</t>
  </si>
  <si>
    <t>info@idccare.com</t>
  </si>
  <si>
    <t>International Dental Clinic</t>
  </si>
  <si>
    <t>shahsaurav60@gmail.com</t>
  </si>
  <si>
    <t>Smile Dental Clinic and Implant Centre</t>
  </si>
  <si>
    <t>drbhavinparikh@hotmail.com</t>
  </si>
  <si>
    <t>Bharti ENT Care Hospital</t>
  </si>
  <si>
    <t>nishthahospital@gmail.com</t>
  </si>
  <si>
    <t>Nishtha Hospital,  Laser and Aesthetic Surgery Center</t>
  </si>
  <si>
    <t>jkmacwan@gmail.com</t>
  </si>
  <si>
    <t>Swayam Eye Hospital and Retina Centre</t>
  </si>
  <si>
    <t>thedentalstudio@outlook.com</t>
  </si>
  <si>
    <t>The Dental Studio</t>
  </si>
  <si>
    <t>Pronoy Fitness Zone</t>
  </si>
  <si>
    <t>drmaunikshah@gmail.com</t>
  </si>
  <si>
    <t>Shree radhe Dental Clinic</t>
  </si>
  <si>
    <t>munishshah@gmail.com</t>
  </si>
  <si>
    <t>Kala laser and cosmetic surgery Center</t>
  </si>
  <si>
    <t>dentalbeats@gmail.com</t>
  </si>
  <si>
    <t>DENTAL BEATS</t>
  </si>
  <si>
    <t>sukritihospital2@gmail.com</t>
  </si>
  <si>
    <t>Sukriti Hospital</t>
  </si>
  <si>
    <t>manika.sinha@practo.com</t>
  </si>
  <si>
    <t>The pediatric Clinic</t>
  </si>
  <si>
    <t>Ray-Pro-Dental</t>
  </si>
  <si>
    <t>General Practice</t>
  </si>
  <si>
    <t>shahadityacool@gmail.com</t>
  </si>
  <si>
    <t>Aura Laser and Cosmetic Clinic</t>
  </si>
  <si>
    <t>drdhavalthakkar@gmail.com</t>
  </si>
  <si>
    <t>Matrushree Dental Clinic</t>
  </si>
  <si>
    <t>akash_81087@yahoo.co.in</t>
  </si>
  <si>
    <t>32 Ivories Dental Clinic and Implant Center</t>
  </si>
  <si>
    <t>madhuramdentalclinic@gmail.com</t>
  </si>
  <si>
    <t>Madhuram Dental Clinic</t>
  </si>
  <si>
    <t>shekharkakad.practo@gmail.com</t>
  </si>
  <si>
    <t>Siddhesh Dental Clinic</t>
  </si>
  <si>
    <t>Fabric-Ad-Slot-11684</t>
  </si>
  <si>
    <t>Display Reach Slot when searching for Metro Manila Las Pinas Region General Dermatology</t>
  </si>
  <si>
    <t>motokoclinic@gmail.com</t>
  </si>
  <si>
    <t>MOTOKO CLINIC</t>
  </si>
  <si>
    <t>satyamhairtransplantpracto@gmail.com</t>
  </si>
  <si>
    <t>Satyam Hospital</t>
  </si>
  <si>
    <t>drmohan27tn@yahoo.com</t>
  </si>
  <si>
    <t>CARE A Multispeciality Dental Clinic</t>
  </si>
  <si>
    <t>sourabhtilwankar@gmail.com</t>
  </si>
  <si>
    <t>Tilwankar Clinic</t>
  </si>
  <si>
    <t>amlan.chanda@practo.com</t>
  </si>
  <si>
    <t>Bala PM EMR Test</t>
  </si>
  <si>
    <t>dineshkurmi2@gmail.com</t>
  </si>
  <si>
    <t>DR DINESH KURMI</t>
  </si>
  <si>
    <t>rajeshsortho@gmail.com</t>
  </si>
  <si>
    <t>Adishakti Hospital</t>
  </si>
  <si>
    <t>jethwadental@gmail.com</t>
  </si>
  <si>
    <t>Jethwa Multispeciality Dental Clinic</t>
  </si>
  <si>
    <t>drruchakagne@gmail.com</t>
  </si>
  <si>
    <t>DR RUCHA'S ZENE SKIN N LASER CLINIC</t>
  </si>
  <si>
    <t>drpuneetgupta21@gmail.com</t>
  </si>
  <si>
    <t>Lungs Care Centre</t>
  </si>
  <si>
    <t>drdevikachopra@gmail.com</t>
  </si>
  <si>
    <t>Hope Clinuc</t>
  </si>
  <si>
    <t>raigeorgian+2@gmail.com</t>
  </si>
  <si>
    <t>Indra Skin Clinic</t>
  </si>
  <si>
    <t>neerajtandonnimisha@gmail.com</t>
  </si>
  <si>
    <t>Nimisha Cancer Care</t>
  </si>
  <si>
    <t>drnigambuch@gmail.com</t>
  </si>
  <si>
    <t>Dr Buch's Sanjivani Center for Advance Dentistry, Rajkot</t>
  </si>
  <si>
    <t>ganges_dent@yahoo.co.in</t>
  </si>
  <si>
    <t>GOPILATHA SUPER SPECIALTY DENTAL HOSPITAL</t>
  </si>
  <si>
    <t>cmcgreaternoida@yahoo.in</t>
  </si>
  <si>
    <t>City Medical Center</t>
  </si>
  <si>
    <t>Fabric-Ad-Slot-6639</t>
  </si>
  <si>
    <t>Display Reach Slot when searching for Noida Greater Noida General Dermatology</t>
  </si>
  <si>
    <t>dr_vamc@yahoo.com</t>
  </si>
  <si>
    <t>divis dental specialities &amp; oral implant centre</t>
  </si>
  <si>
    <t>krithikaiyengar@rediffmail.com</t>
  </si>
  <si>
    <t>Decibel Hearing Clinic</t>
  </si>
  <si>
    <t>kiran.mb@ridgetopdental.in</t>
  </si>
  <si>
    <t xml:space="preserve">Ridgetop Dental International </t>
  </si>
  <si>
    <t>Fabric-Ad-Slot-5019</t>
  </si>
  <si>
    <t>drprashantchetal@gmail.com</t>
  </si>
  <si>
    <t>hhyclinic@gmail.com</t>
  </si>
  <si>
    <t>HAIR HARMONY &amp; YOU, LOKHANDWALA</t>
  </si>
  <si>
    <t>batraphysioclinic@gmail.com</t>
  </si>
  <si>
    <t>Physioway</t>
  </si>
  <si>
    <t>poragneog@gmail.com</t>
  </si>
  <si>
    <t>Monjoven Hair Transplant &amp; Cosmetic Surgery Clinic</t>
  </si>
  <si>
    <t>tarun_meenakshi_mahajan@yahoo.co.in</t>
  </si>
  <si>
    <t>Mahajan Dental Centre</t>
  </si>
  <si>
    <t>richmond.dental@hotmail.com</t>
  </si>
  <si>
    <t>Richmond Dental Care.</t>
  </si>
  <si>
    <t>dr.suganyadevi@gmail.com</t>
  </si>
  <si>
    <t>Suganya's Dental Clinic</t>
  </si>
  <si>
    <t>Fabric-Ad-Slot-8672</t>
  </si>
  <si>
    <t>Display Reach Slot when searching for Coimbatore Ganapathy General Dentistry</t>
  </si>
  <si>
    <t>Fabric-Ad-Slot-11735</t>
  </si>
  <si>
    <t>Display Reach Slot when searching for Ahmedabad Satellite Cosmetic/Plastic Surgeon</t>
  </si>
  <si>
    <t>jinijingles@gmail.com</t>
  </si>
  <si>
    <t>32 Diamonds Dental Clinic</t>
  </si>
  <si>
    <t>dr.madhavient+1@gmail.com</t>
  </si>
  <si>
    <t>Ear Nose Throat clinic</t>
  </si>
  <si>
    <t>tejaseyes65@gmail.com</t>
  </si>
  <si>
    <t xml:space="preserve">Amdavad eye laser hospitals </t>
  </si>
  <si>
    <t>Fabric-Ad-Slot-11742</t>
  </si>
  <si>
    <t>Display Reach Slot when searching for Ahmedabad Paldi General Ophthalmology</t>
  </si>
  <si>
    <t>Raghava'S Clinics</t>
  </si>
  <si>
    <t>Fabric-Ad-Slot-10640</t>
  </si>
  <si>
    <t>Display Reach Slot when searching for Hyderabad Hitech city General Dermatology</t>
  </si>
  <si>
    <t>docyuri@yahoo.com</t>
  </si>
  <si>
    <t>6750 Medical Clinic</t>
  </si>
  <si>
    <t>bedihospitals@gmail.com</t>
  </si>
  <si>
    <t>Bedi Hospital</t>
  </si>
  <si>
    <t>Fabric-Ad-Slot-8646</t>
  </si>
  <si>
    <t>Display Reach Slot when searching for Chandigarh Sector 20 General Pediatrics</t>
  </si>
  <si>
    <t>Fabric-Ad-Slot-8641</t>
  </si>
  <si>
    <t>Fabric-Ad-Slot-8642</t>
  </si>
  <si>
    <t>IMA FETAL CARE</t>
  </si>
  <si>
    <t>rashika.vijan@gmail.com</t>
  </si>
  <si>
    <t>Dr. Rashika Vijan Dental Studio</t>
  </si>
  <si>
    <t>rbrijesh198@gmail.com</t>
  </si>
  <si>
    <t>Shri Radhe Dental Clinic</t>
  </si>
  <si>
    <t>pritam.redefined@gmail.com</t>
  </si>
  <si>
    <t>Nucleus Fertility Research and Gynaec</t>
  </si>
  <si>
    <t>drdamade@gmail.com</t>
  </si>
  <si>
    <t>Pearl 32 Dental Clinic</t>
  </si>
  <si>
    <t>drrajasekhar@saicarencure.com</t>
  </si>
  <si>
    <t>Sai Care 'n' Cure Homeopathy Clinic</t>
  </si>
  <si>
    <t>khandeparkarhospital@gmail.com</t>
  </si>
  <si>
    <t>Khandeparkar's Clinic</t>
  </si>
  <si>
    <t>agnishrajesh77@yahoo.co.in</t>
  </si>
  <si>
    <t>dental cares</t>
  </si>
  <si>
    <t>drrashmi.22@gmail.com</t>
  </si>
  <si>
    <t>harinathsingam@yahoo.com</t>
  </si>
  <si>
    <t>TEETHMATE DENTAL CLINIC , padmarao nagar</t>
  </si>
  <si>
    <t>info@deepayurveda.com</t>
  </si>
  <si>
    <t>DEEP AYURVEDIC CLINIC AND PANCHKARMA CENTRE</t>
  </si>
  <si>
    <t>sahithkumarshetty@yahoo.co.in</t>
  </si>
  <si>
    <t>Mysore Maxillofacial Surgery- Columbia Asia Hospital,Mysore</t>
  </si>
  <si>
    <t>sameerkaushal@gmail.com</t>
  </si>
  <si>
    <t>Dr Sameer Kaushal's Eye Clinic</t>
  </si>
  <si>
    <t>Fabric-Ad-Slot-5193</t>
  </si>
  <si>
    <t>Display Reach Slot when searching for  Mumbai Chembur Physiotherapist</t>
  </si>
  <si>
    <t>Fabric-Ad-Slot-6558</t>
  </si>
  <si>
    <t>Fabric-Ad-Slot-7351</t>
  </si>
  <si>
    <t>Fabric-Ad-Slot-7345</t>
  </si>
  <si>
    <t>Display Reach Slot when searching for Pune Karve nagar General Dermatology</t>
  </si>
  <si>
    <t>Fabric-Ad-Slot-7352</t>
  </si>
  <si>
    <t>Fabric-Ad-Slot-3091</t>
  </si>
  <si>
    <t>Display Reach Slot when searching for Pune Pimpri Chinchwad General Dermatology</t>
  </si>
  <si>
    <t>Fabric-Ad-Slot-7341</t>
  </si>
  <si>
    <t>Display Reach Slot when searching for Pune Hadapsar General Dermatology</t>
  </si>
  <si>
    <t>Fabric-Ad-Slot-3092</t>
  </si>
  <si>
    <t>Fabric-Ad-Slot-7348</t>
  </si>
  <si>
    <t>Fabric-Ad-Slot-6560</t>
  </si>
  <si>
    <t>Fabric-Ad-Slot-7344</t>
  </si>
  <si>
    <t>Eye Health Centre Greater Noida</t>
  </si>
  <si>
    <t>drneelamasthanagoel@yahoo.co.in</t>
  </si>
  <si>
    <t>Neelam Eye Care Centre</t>
  </si>
  <si>
    <t>mkcckphb@gmail.com</t>
  </si>
  <si>
    <t>MALLIKA KIDNEY CARE CENTER</t>
  </si>
  <si>
    <t>Fabric-Ad-Slot-1831</t>
  </si>
  <si>
    <t>Display Reach Slot when searching for Hyderabad Kukatpally urologist</t>
  </si>
  <si>
    <t>Fabric-Ad-Slot-11936</t>
  </si>
  <si>
    <t>Display Reach Slot when searching for Hyderabad Punjagutta Sexologist</t>
  </si>
  <si>
    <t>Fabric-Ad-Slot-7358</t>
  </si>
  <si>
    <t>Display Reach Slot when searching for Pune Vishrantwadi Orthopaedics</t>
  </si>
  <si>
    <t>pravina755@gmail.com</t>
  </si>
  <si>
    <t>GURUKRIPA CLINIC</t>
  </si>
  <si>
    <t>vd.atul@gmail.com</t>
  </si>
  <si>
    <t>Pradnya Ayurveda &amp; Panchakarma Clinic</t>
  </si>
  <si>
    <t>drajaysinghal52@yahoo.co.in</t>
  </si>
  <si>
    <t>ENT &amp; GAYNE CENTRE</t>
  </si>
  <si>
    <t>dr.dipalisayurvedicclinic@rediffmail.com</t>
  </si>
  <si>
    <t>Dr.Dipali's Ayurveda's Clinic</t>
  </si>
  <si>
    <t>drsarveshwarik@gmail.com</t>
  </si>
  <si>
    <t xml:space="preserve">Dr BHUSHAN'S HOMEO WORLD </t>
  </si>
  <si>
    <t>Fabric-Ad-Slot-11398</t>
  </si>
  <si>
    <t>Display Reach Slot when searching for Hyderabad Begumpet Endocrinologist</t>
  </si>
  <si>
    <t>baxipratik@yahoo.com</t>
  </si>
  <si>
    <t>Shree Ganesh Dental Clinic &amp; Implant Center</t>
  </si>
  <si>
    <t>Fabric-Ad-Slot-11736</t>
  </si>
  <si>
    <t>imranbaig79@gmail.com</t>
  </si>
  <si>
    <t>Sahara Clinic</t>
  </si>
  <si>
    <t>deoskarram@gmail.com</t>
  </si>
  <si>
    <t>Deoskar Polyclinic</t>
  </si>
  <si>
    <t>Fabric-Ad-Slot-3118</t>
  </si>
  <si>
    <t>Display Reach Slot when searching for Pune Bibvewadi General Gynecology</t>
  </si>
  <si>
    <t>kidzcareclinic101@gmail.com</t>
  </si>
  <si>
    <t>Kid'z Care Clinic</t>
  </si>
  <si>
    <t>Fabric-Ad-Slot-5555</t>
  </si>
  <si>
    <t>Display Reach Slot when searching for  Delhi Patparganj General Pediatrics</t>
  </si>
  <si>
    <t>New test practice no appointments pls</t>
  </si>
  <si>
    <t>Fabric-Ad-Slot-11066</t>
  </si>
  <si>
    <t>drsinnarkar@gmail.com</t>
  </si>
  <si>
    <t>Dr Mahesh Sinnarkar</t>
  </si>
  <si>
    <t>ramdas_ransing123@yahoo.co.in</t>
  </si>
  <si>
    <t>Accounts_test_practice</t>
  </si>
  <si>
    <t>Fabric-Ad-Slot-11062</t>
  </si>
  <si>
    <t>Display Reach Slot when searching for Tawang Gispu General Dermatology</t>
  </si>
  <si>
    <t>shravanent@gmail.com</t>
  </si>
  <si>
    <t>Shravan ENT Center</t>
  </si>
  <si>
    <t>drsravi81@gmail.com</t>
  </si>
  <si>
    <t>Yashomati Hospital, Marathalli</t>
  </si>
  <si>
    <t>Fabric-Ad-Slot-10385</t>
  </si>
  <si>
    <t>Display Reach Slot when searching for Bangalore Marathahalli general physician</t>
  </si>
  <si>
    <t>Fabric-Ad-Slot-9246</t>
  </si>
  <si>
    <t>dearestmirza@gmail.com</t>
  </si>
  <si>
    <t>Kisholoy Children Clinic</t>
  </si>
  <si>
    <t>kaushikneuro@gmail.com</t>
  </si>
  <si>
    <t>Dr. Kaushik Sil</t>
  </si>
  <si>
    <t>dr_dhavalsheth@yahoo.co.in</t>
  </si>
  <si>
    <t>Shree Vallabh Hospital</t>
  </si>
  <si>
    <t>ruhidhami@gmail.com</t>
  </si>
  <si>
    <t>Ark dental clinic</t>
  </si>
  <si>
    <t>ezeckielsk@gmail.com</t>
  </si>
  <si>
    <t>SHANTHA POLYCLINIC</t>
  </si>
  <si>
    <t>amrit.goel@yahoo.com</t>
  </si>
  <si>
    <t>AIMS Hospital</t>
  </si>
  <si>
    <t>suhas.agarwal+007@practo.com</t>
  </si>
  <si>
    <t>Latest_center</t>
  </si>
  <si>
    <t>Latest_center_Singapore</t>
  </si>
  <si>
    <t>vishal@shineandsmile.com</t>
  </si>
  <si>
    <t>Shine and Smile Dental and Skin Clinic</t>
  </si>
  <si>
    <t>Fabric-Ad-Slot-5546</t>
  </si>
  <si>
    <t>dreishakathuria@gmail.com</t>
  </si>
  <si>
    <t>Dr Kathuria's Dental Specialities</t>
  </si>
  <si>
    <t>Fabric-Ad-Slot-5685</t>
  </si>
  <si>
    <t>Display Reach Slot when searching for  Delhi Vasant Kunj General Dermatology</t>
  </si>
  <si>
    <t>dr_bobby_2000@yahoo.com</t>
  </si>
  <si>
    <t>Dental Care N Cure</t>
  </si>
  <si>
    <t>junaidazad45@gmail.com</t>
  </si>
  <si>
    <t>JUNAID DENTAL CARE</t>
  </si>
  <si>
    <t>dr.rakhigupta.delhi@gmail.com</t>
  </si>
  <si>
    <t>Gynec Clinic</t>
  </si>
  <si>
    <t>drusharanjan@gmail.com</t>
  </si>
  <si>
    <t>Family clinic</t>
  </si>
  <si>
    <t>drsiddharthmalhotra84@gmail.com</t>
  </si>
  <si>
    <t>Dental Guardians</t>
  </si>
  <si>
    <t>vijay_krao@yahoo.com</t>
  </si>
  <si>
    <t>Manipal Hospital -Old Airport Road</t>
  </si>
  <si>
    <t>knsingla@hotmail.com</t>
  </si>
  <si>
    <t>KAILASH KLINIC</t>
  </si>
  <si>
    <t>drlaksh27@gmail.com</t>
  </si>
  <si>
    <t>Richmond Dental Care</t>
  </si>
  <si>
    <t>drgauravjain1@gmail.com</t>
  </si>
  <si>
    <t>Supreme Smile</t>
  </si>
  <si>
    <t>nitin89goel@gmail.com</t>
  </si>
  <si>
    <t>All Dental Solutions</t>
  </si>
  <si>
    <t>purohitnirmala@rediffmail.com</t>
  </si>
  <si>
    <t>Nirmala's Skin Hair &amp; Cosmetic Dermatology Clinic</t>
  </si>
  <si>
    <t>Fabric-Ad-Slot-5906</t>
  </si>
  <si>
    <t>dr.monaagarwal@gmail.com</t>
  </si>
  <si>
    <t>Mittal Multispeciality Dental Care n Implant Centre</t>
  </si>
  <si>
    <t>shudentalclinic@gmail.com</t>
  </si>
  <si>
    <t>Dr. SHU's DENTAL CLINIC &amp; IMPLANT CENTRE</t>
  </si>
  <si>
    <t>drdeshprachi+1@gmail.com</t>
  </si>
  <si>
    <t>Lotus Clinic</t>
  </si>
  <si>
    <t>anuraj_kochhar@yahoo.co.in</t>
  </si>
  <si>
    <t>Dr. Kochhar's Dental clinic</t>
  </si>
  <si>
    <t>Fabric-Ad-Slot-5417</t>
  </si>
  <si>
    <t>Display Reach Slot when searching for  Delhi Janakpuri General Dentistry</t>
  </si>
  <si>
    <t>abhilekhorthopaedics@gmail.com</t>
  </si>
  <si>
    <t>City Ploy Clinic</t>
  </si>
  <si>
    <t>rajoria310@gmail.com</t>
  </si>
  <si>
    <t>Dental Zone</t>
  </si>
  <si>
    <t>docsweita7@gmail.com</t>
  </si>
  <si>
    <t>Dr. Sweita Dandotia Chaturvedi</t>
  </si>
  <si>
    <t>s.rajputclinic@gmail.com</t>
  </si>
  <si>
    <t>Shivendra Dental Clinic</t>
  </si>
  <si>
    <t>Fabric-Ad-Slot-6578</t>
  </si>
  <si>
    <t>Display Reach Slot when searching for Kolkata Santoshpur Cardiologist</t>
  </si>
  <si>
    <t>drsachingupta72@gmail.com</t>
  </si>
  <si>
    <t>Bone and Brain</t>
  </si>
  <si>
    <t>Fabric-Ad-Slot-10980</t>
  </si>
  <si>
    <t>Display Reach Slot when searching for Jaipur Vidhyadhar Nagar Orthopaedics</t>
  </si>
  <si>
    <t>zahree.zainudin@gmail.com</t>
  </si>
  <si>
    <t>White Cloud Dental</t>
  </si>
  <si>
    <t>drckhanna@gmail.com</t>
  </si>
  <si>
    <t>Dr Charu Kalra</t>
  </si>
  <si>
    <t>dr_a_agg@yahoo.com</t>
  </si>
  <si>
    <t>Aggarwalz Clinic</t>
  </si>
  <si>
    <t>Filter options</t>
  </si>
  <si>
    <t>By Level</t>
  </si>
  <si>
    <t>By Region</t>
  </si>
  <si>
    <t>By Zone</t>
  </si>
  <si>
    <t>By AM name</t>
  </si>
  <si>
    <r>
      <rPr>
        <sz val="18"/>
        <color rgb="FF0070C0"/>
        <rFont val="Trebuchet MS"/>
        <family val="2"/>
      </rPr>
      <t>Introduction to</t>
    </r>
    <r>
      <rPr>
        <sz val="18"/>
        <color theme="1" tint="0.34998626667073579"/>
        <rFont val="Trebuchet MS"/>
        <family val="2"/>
      </rPr>
      <t xml:space="preserve"> Sales Performance Dashboard - SMB India</t>
    </r>
  </si>
  <si>
    <t>The intent of this Dashboard is to provide you with latest numbers measuring the sales performance of the SMB India sales team.</t>
  </si>
  <si>
    <t>To navigate through the data for 600+ member team, here are some simple tools &amp; features to help you get the desired &amp; relevant data entries.</t>
  </si>
  <si>
    <t>The dashboard provides essential metrics for gauging Hunting and Upselling teams' performances.</t>
  </si>
  <si>
    <t>Filters at the top can be used to get to the important and relevant data entries quickly. Below is how the filter feature works -</t>
  </si>
  <si>
    <t>Filter by level gives you an option to view the numbers for only TMs/AMs/AAMs/Zones etc.</t>
  </si>
  <si>
    <t>Choosing AM here - for eg - will give you numbers only for all AMs and filter out rest of the entries.</t>
  </si>
  <si>
    <t>To get to the right team/individual and check his performance, you can use the next set of filters (by region/by zone/by AM name).</t>
  </si>
  <si>
    <t>Choosing the AM name as Bhuvan Gupta - for eg - here will give you a single row of his team's overall performance across sections Hunting/Upselling/Overall.</t>
  </si>
  <si>
    <t>You can then choose to change levels from filter 1 and look at his team's AAMs &amp; TMs to learn more about the team's performance.</t>
  </si>
  <si>
    <t>Filters will change values as per the chosen value in the previous filter, so that you can easily travel through all hierarchy levels.</t>
  </si>
  <si>
    <t>C</t>
  </si>
  <si>
    <t>A</t>
  </si>
  <si>
    <t>B</t>
  </si>
  <si>
    <t>As the sheet extends to far right to accommodate numbers in the 'Overall' section, there are some simple links provided for you to get to desired columns without scrolling and searching.</t>
  </si>
  <si>
    <t>It also provides you an overall performance summary in the 3rd section, along with product-wise sale counts to learn more.</t>
  </si>
  <si>
    <t>D</t>
  </si>
  <si>
    <t>You can copy the data from here to use for your individual analysis. However you can't edit this file.</t>
  </si>
  <si>
    <t>E</t>
  </si>
  <si>
    <t>The file is shared with you through dropbox and there are other users using the same file simultaneously. Please DO NOT SAVE this excel file. It will be updated automatically through codes run by SSA.</t>
  </si>
  <si>
    <t>Navigation options (Click below to go to relevant data section) -</t>
  </si>
  <si>
    <t>IF(OR(D7="",D7="All Zones"),RegionList,INDEX(RegionsI,MATCH(C7,ZonesI,0)))</t>
  </si>
  <si>
    <t>Sales Performance Dashboard - SMB India - Jan'16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</si>
</sst>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0.0"/>
    <numFmt numFmtId="166" formatCode="[$₹-4009]\ #,##0"/>
  </numFmts>
  <fonts count="38" x14ac:knownFonts="1">
    <font>
      <sz val="11"/>
      <color theme="1"/>
      <name val="Calibri"/>
      <family val="2"/>
      <scheme val="minor"/>
    </font>
    <font>
      <sz val="10"/>
      <color theme="1"/>
      <name val="Trebuchet MS"/>
      <family val="2"/>
    </font>
    <font>
      <sz val="10"/>
      <color rgb="FFFF0000"/>
      <name val="Trebuchet MS"/>
      <family val="2"/>
    </font>
    <font>
      <sz val="9"/>
      <color theme="1"/>
      <name val="Trebuchet MS"/>
      <family val="2"/>
    </font>
    <font>
      <b/>
      <sz val="14"/>
      <color theme="0"/>
      <name val="Trebuchet MS"/>
      <family val="2"/>
    </font>
    <font>
      <b/>
      <sz val="14"/>
      <color theme="1"/>
      <name val="Trebuchet MS"/>
      <family val="2"/>
    </font>
    <font>
      <sz val="10"/>
      <color theme="2" tint="-0.499984740745262"/>
      <name val="Trebuchet MS"/>
      <family val="2"/>
    </font>
    <font>
      <b/>
      <sz val="12"/>
      <color rgb="FF333333"/>
      <name val="Arial"/>
      <family val="2"/>
    </font>
    <font>
      <sz val="9"/>
      <color theme="2" tint="-0.499984740745262"/>
      <name val="Trebuchet MS"/>
      <family val="2"/>
    </font>
    <font>
      <b/>
      <sz val="10"/>
      <color rgb="FF333333"/>
      <name val="Trebuchet MS"/>
      <family val="2"/>
    </font>
    <font>
      <sz val="9"/>
      <color rgb="FF0070C0"/>
      <name val="Trebuchet MS"/>
      <family val="2"/>
    </font>
    <font>
      <sz val="9"/>
      <color rgb="FFC00000"/>
      <name val="Trebuchet MS"/>
      <family val="2"/>
    </font>
    <font>
      <sz val="9"/>
      <color theme="1"/>
      <name val="Calibri"/>
      <family val="2"/>
      <scheme val="minor"/>
    </font>
    <font>
      <sz val="11"/>
      <color theme="1"/>
      <name val="Calibri"/>
      <family val="2"/>
      <scheme val="minor"/>
    </font>
    <font>
      <sz val="10"/>
      <color rgb="FF0070C0"/>
      <name val="Trebuchet MS"/>
      <family val="2"/>
    </font>
    <font>
      <u/>
      <sz val="11"/>
      <color theme="10"/>
      <name val="Calibri"/>
      <family val="2"/>
      <scheme val="minor"/>
    </font>
    <font>
      <u/>
      <sz val="9"/>
      <color rgb="FF0070C0"/>
      <name val="Trebuchet MS"/>
      <family val="2"/>
    </font>
    <font>
      <sz val="10"/>
      <color theme="0"/>
      <name val="Trebuchet MS"/>
      <family val="2"/>
    </font>
    <font>
      <b/>
      <sz val="10"/>
      <color rgb="FF0070C0"/>
      <name val="Trebuchet MS"/>
      <family val="2"/>
    </font>
    <font>
      <sz val="10"/>
      <color theme="1" tint="0.34998626667073579"/>
      <name val="Trebuchet MS"/>
      <family val="2"/>
    </font>
    <font>
      <sz val="10"/>
      <color theme="1" tint="0.249977111117893"/>
      <name val="Trebuchet MS"/>
      <family val="2"/>
    </font>
    <font>
      <sz val="9"/>
      <color theme="0"/>
      <name val="Trebuchet MS"/>
      <family val="2"/>
    </font>
    <font>
      <sz val="10"/>
      <color theme="5" tint="-0.249977111117893"/>
      <name val="Trebuchet MS"/>
      <family val="2"/>
    </font>
    <font>
      <sz val="10"/>
      <color theme="7" tint="-0.249977111117893"/>
      <name val="Trebuchet MS"/>
      <family val="2"/>
    </font>
    <font>
      <sz val="9"/>
      <color theme="1" tint="0.249977111117893"/>
      <name val="Trebuchet MS"/>
      <family val="2"/>
    </font>
    <font>
      <sz val="9"/>
      <color theme="5" tint="-0.249977111117893"/>
      <name val="Trebuchet MS"/>
      <family val="2"/>
    </font>
    <font>
      <sz val="8"/>
      <color rgb="FFC00000"/>
      <name val="Trebuchet MS"/>
      <family val="2"/>
    </font>
    <font>
      <sz val="8"/>
      <color theme="1"/>
      <name val="Trebuchet MS"/>
      <family val="2"/>
    </font>
    <font>
      <sz val="11"/>
      <color theme="1"/>
      <name val="Trebuchet MS"/>
      <family val="2"/>
    </font>
    <font>
      <sz val="9"/>
      <color theme="1" tint="0.34998626667073579"/>
      <name val="Trebuchet MS"/>
      <family val="2"/>
    </font>
    <font>
      <sz val="18"/>
      <color theme="1" tint="0.34998626667073579"/>
      <name val="Trebuchet MS"/>
      <family val="2"/>
    </font>
    <font>
      <sz val="9"/>
      <color theme="1" tint="0.499984740745262"/>
      <name val="Trebuchet MS"/>
      <family val="2"/>
    </font>
    <font>
      <sz val="10"/>
      <color theme="1" tint="0.14999847407452621"/>
      <name val="Trebuchet MS"/>
      <family val="2"/>
    </font>
    <font>
      <sz val="8"/>
      <color theme="1" tint="0.14999847407452621"/>
      <name val="Trebuchet MS"/>
      <family val="2"/>
    </font>
    <font>
      <sz val="11"/>
      <color theme="1" tint="0.14999847407452621"/>
      <name val="Calibri"/>
      <family val="2"/>
      <scheme val="minor"/>
    </font>
    <font>
      <sz val="9"/>
      <color theme="1" tint="0.14999847407452621"/>
      <name val="Trebuchet MS"/>
      <family val="2"/>
    </font>
    <font>
      <sz val="18"/>
      <color rgb="FF0070C0"/>
      <name val="Trebuchet MS"/>
      <family val="2"/>
    </font>
    <font>
      <sz val="10"/>
      <color theme="8" tint="0.39997558519241921"/>
      <name val="Trebuchet MS"/>
      <family val="2"/>
    </font>
  </fonts>
  <fills count="16">
    <fill>
      <patternFill patternType="none"/>
    </fill>
    <fill>
      <patternFill patternType="gray125"/>
    </fill>
    <fill>
      <patternFill patternType="solid">
        <fgColor theme="7"/>
        <bgColor indexed="64"/>
      </patternFill>
    </fill>
    <fill>
      <patternFill patternType="solid">
        <fgColor theme="7" tint="0.79998168889431442"/>
        <bgColor indexed="64"/>
      </patternFill>
    </fill>
    <fill>
      <patternFill patternType="solid">
        <fgColor rgb="FF0070C0"/>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00B0F0"/>
        <bgColor indexed="64"/>
      </patternFill>
    </fill>
    <fill>
      <patternFill patternType="solid">
        <fgColor rgb="FF00B050"/>
        <bgColor indexed="64"/>
      </patternFill>
    </fill>
    <fill>
      <patternFill patternType="solid">
        <fgColor theme="0" tint="-4.9989318521683403E-2"/>
        <bgColor indexed="64"/>
      </patternFill>
    </fill>
  </fills>
  <borders count="12">
    <border>
      <left/>
      <right/>
      <top/>
      <bottom/>
      <diagonal/>
    </border>
    <border>
      <left/>
      <right/>
      <top/>
      <bottom style="thin">
        <color theme="2" tint="-0.24994659260841701"/>
      </bottom>
      <diagonal/>
    </border>
    <border>
      <left/>
      <right/>
      <top style="thin">
        <color theme="2" tint="-0.24994659260841701"/>
      </top>
      <bottom style="thin">
        <color theme="2" tint="-0.24994659260841701"/>
      </bottom>
      <diagonal/>
    </border>
    <border>
      <left style="thin">
        <color indexed="64"/>
      </left>
      <right/>
      <top/>
      <bottom/>
      <diagonal/>
    </border>
    <border>
      <left/>
      <right/>
      <top/>
      <bottom style="thin">
        <color indexed="64"/>
      </bottom>
      <diagonal/>
    </border>
    <border>
      <left/>
      <right/>
      <top style="thin">
        <color theme="0" tint="-0.34998626667073579"/>
      </top>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style="thin">
        <color theme="0" tint="-0.34998626667073579"/>
      </left>
      <right/>
      <top/>
      <bottom style="thin">
        <color theme="0" tint="-0.34998626667073579"/>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right/>
      <top style="thick">
        <color theme="1" tint="0.499984740745262"/>
      </top>
      <bottom/>
      <diagonal/>
    </border>
  </borders>
  <cellStyleXfs count="4">
    <xf numFmtId="0" fontId="0" fillId="0" borderId="0"/>
    <xf numFmtId="164" fontId="13" fillId="0" borderId="0" applyFont="0" applyFill="0" applyBorder="0" applyAlignment="0" applyProtection="0"/>
    <xf numFmtId="0" fontId="15" fillId="0" borderId="0" applyNumberFormat="0" applyFill="0" applyBorder="0" applyAlignment="0" applyProtection="0"/>
    <xf numFmtId="9" fontId="13" fillId="0" borderId="0" applyFont="0" applyFill="0" applyBorder="0" applyAlignment="0" applyProtection="0"/>
  </cellStyleXfs>
  <cellXfs count="122">
    <xf numFmtId="0" fontId="0" fillId="0" borderId="0" xfId="0"/>
    <xf numFmtId="0" fontId="1"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xf>
    <xf numFmtId="0" fontId="3" fillId="3" borderId="0" xfId="0" applyFont="1" applyFill="1" applyAlignment="1">
      <alignment horizontal="center" vertical="center" wrapText="1"/>
    </xf>
    <xf numFmtId="0" fontId="1" fillId="0" borderId="2" xfId="0"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left" vertical="center"/>
    </xf>
    <xf numFmtId="0" fontId="1" fillId="0" borderId="2" xfId="0"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xf numFmtId="0" fontId="7" fillId="0" borderId="0" xfId="0" applyFont="1"/>
    <xf numFmtId="0" fontId="9" fillId="0" borderId="0" xfId="0" applyFont="1"/>
    <xf numFmtId="0" fontId="3" fillId="5" borderId="0" xfId="0" applyFont="1" applyFill="1" applyAlignment="1">
      <alignment horizontal="center" vertical="center" wrapText="1"/>
    </xf>
    <xf numFmtId="0" fontId="3" fillId="7" borderId="1" xfId="0" applyFont="1" applyFill="1" applyBorder="1" applyAlignment="1">
      <alignment horizontal="center" vertical="center" wrapText="1"/>
    </xf>
    <xf numFmtId="0" fontId="1" fillId="0" borderId="2" xfId="0" applyFont="1" applyBorder="1" applyAlignment="1">
      <alignment horizontal="left" vertical="center"/>
    </xf>
    <xf numFmtId="0" fontId="14" fillId="0" borderId="0" xfId="0" applyFont="1" applyAlignment="1">
      <alignment horizontal="center"/>
    </xf>
    <xf numFmtId="0" fontId="18" fillId="0" borderId="0" xfId="0" applyFont="1"/>
    <xf numFmtId="0" fontId="1" fillId="0" borderId="0" xfId="0" applyFont="1" applyAlignment="1">
      <alignment horizontal="center"/>
    </xf>
    <xf numFmtId="0" fontId="1" fillId="0" borderId="0" xfId="0" applyFont="1" applyAlignment="1">
      <alignment horizontal="right"/>
    </xf>
    <xf numFmtId="0" fontId="1" fillId="0" borderId="0" xfId="0" quotePrefix="1" applyFont="1" applyAlignment="1">
      <alignment horizontal="right"/>
    </xf>
    <xf numFmtId="0" fontId="9" fillId="0" borderId="3" xfId="0" applyFont="1" applyBorder="1"/>
    <xf numFmtId="0" fontId="1" fillId="0" borderId="4" xfId="0" applyFont="1" applyBorder="1" applyAlignment="1">
      <alignment horizontal="center"/>
    </xf>
    <xf numFmtId="0" fontId="1" fillId="2" borderId="4" xfId="0" applyFont="1" applyFill="1" applyBorder="1" applyAlignment="1">
      <alignment horizontal="center"/>
    </xf>
    <xf numFmtId="0" fontId="1" fillId="2" borderId="4" xfId="0" quotePrefix="1" applyFont="1" applyFill="1" applyBorder="1" applyAlignment="1">
      <alignment horizontal="center"/>
    </xf>
    <xf numFmtId="14" fontId="1" fillId="0" borderId="0" xfId="0" applyNumberFormat="1" applyFont="1" applyAlignment="1">
      <alignment horizontal="center"/>
    </xf>
    <xf numFmtId="2" fontId="1" fillId="0" borderId="0" xfId="0" applyNumberFormat="1" applyFont="1" applyAlignment="1">
      <alignment horizontal="center"/>
    </xf>
    <xf numFmtId="9" fontId="1" fillId="0" borderId="0" xfId="3" applyNumberFormat="1" applyFont="1" applyAlignment="1">
      <alignment horizontal="center"/>
    </xf>
    <xf numFmtId="165" fontId="1" fillId="0" borderId="0" xfId="0" applyNumberFormat="1" applyFont="1" applyAlignment="1">
      <alignment horizontal="center"/>
    </xf>
    <xf numFmtId="0" fontId="17" fillId="0" borderId="0" xfId="0" applyFont="1" applyAlignment="1">
      <alignment horizontal="center" vertical="center"/>
    </xf>
    <xf numFmtId="0" fontId="21" fillId="0" borderId="0" xfId="0" applyFont="1" applyAlignment="1">
      <alignment horizontal="center" vertical="center" wrapText="1"/>
    </xf>
    <xf numFmtId="0" fontId="1" fillId="2" borderId="4" xfId="0" applyFont="1" applyFill="1" applyBorder="1"/>
    <xf numFmtId="0" fontId="14" fillId="8" borderId="2" xfId="0" applyFont="1" applyFill="1" applyBorder="1" applyAlignment="1">
      <alignment horizontal="center" vertical="center" wrapText="1"/>
    </xf>
    <xf numFmtId="0" fontId="14" fillId="8" borderId="2" xfId="0" applyFont="1" applyFill="1" applyBorder="1" applyAlignment="1">
      <alignment horizontal="center" vertical="center"/>
    </xf>
    <xf numFmtId="0" fontId="14" fillId="8" borderId="2" xfId="1" applyNumberFormat="1" applyFont="1" applyFill="1" applyBorder="1" applyAlignment="1">
      <alignment horizontal="center" vertical="center"/>
    </xf>
    <xf numFmtId="0" fontId="21" fillId="0" borderId="0" xfId="0" applyFont="1" applyBorder="1" applyAlignment="1">
      <alignment horizontal="center" vertical="center" wrapText="1"/>
    </xf>
    <xf numFmtId="0" fontId="17" fillId="0" borderId="0" xfId="0" applyFont="1" applyBorder="1" applyAlignment="1">
      <alignment horizontal="center" vertical="center"/>
    </xf>
    <xf numFmtId="0" fontId="14" fillId="0" borderId="0" xfId="0" applyFont="1"/>
    <xf numFmtId="0" fontId="14" fillId="0" borderId="0" xfId="0" quotePrefix="1" applyFont="1"/>
    <xf numFmtId="0" fontId="1" fillId="0" borderId="11" xfId="0" applyFont="1" applyBorder="1" applyAlignment="1">
      <alignment horizontal="left" vertical="center"/>
    </xf>
    <xf numFmtId="0" fontId="1" fillId="0" borderId="11" xfId="0" applyFont="1" applyBorder="1" applyAlignment="1">
      <alignment horizontal="center" vertical="center"/>
    </xf>
    <xf numFmtId="0" fontId="17" fillId="0" borderId="11" xfId="0" applyFont="1" applyBorder="1" applyAlignment="1">
      <alignment horizontal="center" vertical="center"/>
    </xf>
    <xf numFmtId="0" fontId="2" fillId="0" borderId="11" xfId="0" applyFont="1" applyBorder="1" applyAlignment="1">
      <alignment horizontal="center" vertical="center"/>
    </xf>
    <xf numFmtId="0" fontId="1" fillId="2" borderId="0" xfId="0" applyFont="1" applyFill="1" applyAlignment="1">
      <alignment horizontal="center" vertical="center"/>
    </xf>
    <xf numFmtId="0" fontId="17" fillId="2" borderId="0" xfId="0" applyFont="1" applyFill="1" applyAlignment="1">
      <alignment horizontal="center" vertical="center"/>
    </xf>
    <xf numFmtId="0" fontId="0" fillId="2" borderId="0" xfId="0" applyFill="1"/>
    <xf numFmtId="0" fontId="19" fillId="0" borderId="0" xfId="0" applyFont="1" applyAlignment="1">
      <alignment horizontal="center" vertical="center"/>
    </xf>
    <xf numFmtId="0" fontId="20" fillId="11" borderId="2" xfId="0" applyFont="1" applyFill="1" applyBorder="1" applyAlignment="1">
      <alignment horizontal="center" vertical="center" wrapText="1"/>
    </xf>
    <xf numFmtId="0" fontId="24" fillId="9" borderId="0" xfId="0" applyFont="1" applyFill="1" applyAlignment="1">
      <alignment horizontal="center" vertical="center" wrapText="1"/>
    </xf>
    <xf numFmtId="0" fontId="24" fillId="5" borderId="0" xfId="0" applyFont="1" applyFill="1" applyAlignment="1">
      <alignment horizontal="center" vertical="center" wrapText="1"/>
    </xf>
    <xf numFmtId="0" fontId="24" fillId="7" borderId="1" xfId="0" applyFont="1" applyFill="1" applyBorder="1" applyAlignment="1">
      <alignment horizontal="center" vertical="center" wrapText="1"/>
    </xf>
    <xf numFmtId="0" fontId="22" fillId="11" borderId="2" xfId="0" applyFont="1" applyFill="1" applyBorder="1" applyAlignment="1">
      <alignment horizontal="center" vertical="center" wrapText="1"/>
    </xf>
    <xf numFmtId="0" fontId="22" fillId="2" borderId="0" xfId="0" applyFont="1" applyFill="1" applyAlignment="1">
      <alignment horizontal="center" vertical="center"/>
    </xf>
    <xf numFmtId="0" fontId="22" fillId="0" borderId="11" xfId="0" applyFont="1" applyBorder="1" applyAlignment="1">
      <alignment horizontal="left" vertical="center"/>
    </xf>
    <xf numFmtId="0" fontId="22" fillId="0" borderId="0" xfId="0" applyFont="1" applyAlignment="1">
      <alignment horizontal="left" vertical="center"/>
    </xf>
    <xf numFmtId="0" fontId="22" fillId="0" borderId="0" xfId="0" applyFont="1" applyAlignment="1">
      <alignment horizontal="center" vertical="center"/>
    </xf>
    <xf numFmtId="0" fontId="1" fillId="11" borderId="0" xfId="0" applyFont="1" applyFill="1" applyAlignment="1">
      <alignment horizontal="center" vertical="center"/>
    </xf>
    <xf numFmtId="0" fontId="1" fillId="11" borderId="0" xfId="0" applyFont="1" applyFill="1" applyAlignment="1">
      <alignment horizontal="center" vertical="center" wrapText="1"/>
    </xf>
    <xf numFmtId="0" fontId="1" fillId="0" borderId="0"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horizontal="left" vertical="center"/>
    </xf>
    <xf numFmtId="0" fontId="27" fillId="0" borderId="2" xfId="0" applyFont="1" applyBorder="1" applyAlignment="1">
      <alignment vertical="center"/>
    </xf>
    <xf numFmtId="0" fontId="27" fillId="0" borderId="2" xfId="0" applyFont="1" applyBorder="1" applyAlignment="1">
      <alignment horizontal="center" vertical="center"/>
    </xf>
    <xf numFmtId="0" fontId="28" fillId="0" borderId="0" xfId="0" applyFont="1"/>
    <xf numFmtId="0" fontId="28" fillId="0" borderId="0" xfId="0" applyFont="1" applyAlignment="1">
      <alignment horizontal="center"/>
    </xf>
    <xf numFmtId="0" fontId="27" fillId="0" borderId="0" xfId="0" applyFont="1" applyAlignment="1"/>
    <xf numFmtId="0" fontId="27" fillId="0" borderId="0" xfId="0" applyFont="1" applyAlignment="1">
      <alignment horizontal="center"/>
    </xf>
    <xf numFmtId="0" fontId="29" fillId="0" borderId="2" xfId="0" applyFont="1" applyBorder="1" applyAlignment="1">
      <alignment horizontal="center" vertical="center"/>
    </xf>
    <xf numFmtId="0" fontId="21" fillId="0" borderId="0" xfId="0" applyFont="1" applyBorder="1" applyAlignment="1">
      <alignment horizontal="center" vertical="center"/>
    </xf>
    <xf numFmtId="9" fontId="29" fillId="0" borderId="2" xfId="3" applyFont="1" applyBorder="1" applyAlignment="1">
      <alignment horizontal="center" vertical="center"/>
    </xf>
    <xf numFmtId="165" fontId="29" fillId="0" borderId="2" xfId="0" applyNumberFormat="1" applyFont="1" applyBorder="1" applyAlignment="1">
      <alignment horizontal="center" vertical="center"/>
    </xf>
    <xf numFmtId="0" fontId="29" fillId="0" borderId="2" xfId="0" applyFont="1" applyBorder="1" applyAlignment="1">
      <alignment horizontal="left" vertical="center"/>
    </xf>
    <xf numFmtId="0" fontId="30" fillId="0" borderId="11" xfId="0" applyFont="1" applyBorder="1" applyAlignment="1">
      <alignment horizontal="left"/>
    </xf>
    <xf numFmtId="166" fontId="29" fillId="0" borderId="2" xfId="0" applyNumberFormat="1" applyFont="1" applyBorder="1" applyAlignment="1">
      <alignment horizontal="left" vertical="center"/>
    </xf>
    <xf numFmtId="0" fontId="31" fillId="0" borderId="2" xfId="0" applyFont="1" applyBorder="1" applyAlignment="1">
      <alignment horizontal="center" vertical="center"/>
    </xf>
    <xf numFmtId="0" fontId="11" fillId="12" borderId="6" xfId="0" applyFont="1" applyFill="1" applyBorder="1" applyAlignment="1" applyProtection="1">
      <alignment horizontal="center"/>
      <protection locked="0"/>
    </xf>
    <xf numFmtId="0" fontId="1" fillId="13" borderId="0" xfId="0" applyFont="1" applyFill="1" applyAlignment="1">
      <alignment horizontal="center" vertical="center"/>
    </xf>
    <xf numFmtId="0" fontId="22" fillId="13" borderId="0" xfId="0" applyFont="1" applyFill="1" applyAlignment="1">
      <alignment horizontal="center" vertical="center"/>
    </xf>
    <xf numFmtId="0" fontId="11" fillId="15" borderId="6" xfId="0" applyFont="1" applyFill="1" applyBorder="1" applyAlignment="1" applyProtection="1">
      <alignment horizontal="center"/>
      <protection locked="0"/>
    </xf>
    <xf numFmtId="0" fontId="11" fillId="15" borderId="8" xfId="0" applyFont="1" applyFill="1" applyBorder="1" applyAlignment="1" applyProtection="1">
      <alignment horizontal="center"/>
      <protection locked="0"/>
    </xf>
    <xf numFmtId="0" fontId="16" fillId="15" borderId="6" xfId="2" applyFont="1" applyFill="1" applyBorder="1" applyAlignment="1">
      <alignment horizontal="center"/>
    </xf>
    <xf numFmtId="0" fontId="16" fillId="15" borderId="10" xfId="2" applyFont="1" applyFill="1" applyBorder="1" applyAlignment="1">
      <alignment horizontal="center"/>
    </xf>
    <xf numFmtId="0" fontId="16" fillId="15" borderId="8" xfId="2" applyFont="1" applyFill="1" applyBorder="1" applyAlignment="1">
      <alignment horizontal="center"/>
    </xf>
    <xf numFmtId="0" fontId="32" fillId="0" borderId="0" xfId="0" applyFont="1" applyFill="1" applyAlignment="1">
      <alignment horizontal="center" vertical="center"/>
    </xf>
    <xf numFmtId="0" fontId="33" fillId="0" borderId="0" xfId="0" applyFont="1" applyFill="1" applyBorder="1" applyAlignment="1">
      <alignment vertical="center"/>
    </xf>
    <xf numFmtId="0" fontId="34" fillId="0" borderId="0" xfId="0" applyFont="1" applyFill="1"/>
    <xf numFmtId="0" fontId="35" fillId="0" borderId="0" xfId="0" applyFont="1" applyFill="1" applyAlignment="1">
      <alignment horizontal="center" vertical="center"/>
    </xf>
    <xf numFmtId="0" fontId="32" fillId="0" borderId="0" xfId="0" applyFont="1" applyFill="1" applyBorder="1" applyAlignment="1">
      <alignment horizontal="center" vertical="center"/>
    </xf>
    <xf numFmtId="0" fontId="3" fillId="0" borderId="0" xfId="0" applyFont="1" applyFill="1" applyAlignment="1">
      <alignment horizontal="center"/>
    </xf>
    <xf numFmtId="0" fontId="25" fillId="0" borderId="0" xfId="0" applyFont="1" applyFill="1" applyBorder="1" applyAlignment="1">
      <alignment horizontal="center"/>
    </xf>
    <xf numFmtId="0" fontId="8" fillId="0" borderId="0" xfId="0" applyFont="1" applyFill="1" applyBorder="1" applyAlignment="1">
      <alignment horizontal="center"/>
    </xf>
    <xf numFmtId="0" fontId="25" fillId="0" borderId="0" xfId="0" applyFont="1" applyFill="1" applyAlignment="1">
      <alignment horizontal="center"/>
    </xf>
    <xf numFmtId="0" fontId="21" fillId="0" borderId="0" xfId="0" applyFont="1" applyFill="1" applyAlignment="1">
      <alignment horizontal="center"/>
    </xf>
    <xf numFmtId="0" fontId="10" fillId="0" borderId="0" xfId="0" applyFont="1" applyFill="1" applyBorder="1" applyAlignment="1">
      <alignment horizontal="center"/>
    </xf>
    <xf numFmtId="0" fontId="21" fillId="0" borderId="0" xfId="0" applyFont="1" applyFill="1" applyBorder="1" applyAlignment="1">
      <alignment horizontal="center"/>
    </xf>
    <xf numFmtId="0" fontId="8" fillId="0" borderId="0" xfId="0" applyFont="1" applyFill="1" applyAlignment="1">
      <alignment horizontal="center"/>
    </xf>
    <xf numFmtId="0" fontId="16" fillId="0" borderId="0" xfId="2" applyFont="1" applyFill="1" applyAlignment="1">
      <alignment horizontal="center" vertical="center"/>
    </xf>
    <xf numFmtId="0" fontId="12" fillId="0" borderId="0" xfId="0" applyFont="1" applyFill="1" applyAlignment="1"/>
    <xf numFmtId="0" fontId="33" fillId="12" borderId="5" xfId="0" applyFont="1" applyFill="1" applyBorder="1" applyAlignment="1">
      <alignment horizontal="center" vertical="center"/>
    </xf>
    <xf numFmtId="0" fontId="33" fillId="15" borderId="5" xfId="0" applyFont="1" applyFill="1" applyBorder="1" applyAlignment="1">
      <alignment horizontal="left" vertical="center"/>
    </xf>
    <xf numFmtId="0" fontId="33" fillId="15" borderId="9" xfId="0" applyFont="1" applyFill="1" applyBorder="1" applyAlignment="1">
      <alignment horizontal="left" vertical="center"/>
    </xf>
    <xf numFmtId="0" fontId="33" fillId="15" borderId="7" xfId="0" applyFont="1" applyFill="1" applyBorder="1" applyAlignment="1">
      <alignment horizontal="left" vertical="center"/>
    </xf>
    <xf numFmtId="0" fontId="33" fillId="15" borderId="7" xfId="0" applyFont="1" applyFill="1" applyBorder="1" applyAlignment="1">
      <alignment horizontal="center" vertical="center"/>
    </xf>
    <xf numFmtId="0" fontId="33" fillId="15" borderId="5" xfId="0" applyFont="1" applyFill="1" applyBorder="1" applyAlignment="1">
      <alignment horizontal="center" vertical="center"/>
    </xf>
    <xf numFmtId="0" fontId="1" fillId="0" borderId="0" xfId="0" quotePrefix="1" applyFont="1"/>
    <xf numFmtId="0" fontId="17" fillId="4" borderId="0" xfId="0" applyFont="1" applyFill="1" applyAlignment="1">
      <alignment horizontal="center"/>
    </xf>
    <xf numFmtId="0" fontId="17" fillId="14" borderId="0" xfId="0" applyFont="1" applyFill="1" applyAlignment="1">
      <alignment horizontal="center"/>
    </xf>
    <xf numFmtId="0" fontId="37" fillId="0" borderId="0" xfId="0" applyFont="1"/>
    <xf numFmtId="0" fontId="37" fillId="0" borderId="0" xfId="0" quotePrefix="1" applyFont="1"/>
    <xf numFmtId="0" fontId="1" fillId="0" borderId="4" xfId="0" applyFont="1" applyBorder="1"/>
    <xf numFmtId="0" fontId="1" fillId="0" borderId="3" xfId="0" applyFont="1" applyBorder="1"/>
    <xf numFmtId="0" fontId="11" fillId="15" borderId="6" xfId="0" applyFont="1" applyFill="1" applyBorder="1" applyAlignment="1" applyProtection="1">
      <alignment horizontal="left"/>
      <protection locked="0"/>
    </xf>
    <xf numFmtId="0" fontId="4" fillId="4" borderId="0" xfId="0" applyFont="1" applyFill="1" applyAlignment="1">
      <alignment horizontal="center" vertical="center"/>
    </xf>
    <xf numFmtId="0" fontId="4" fillId="10" borderId="0" xfId="0" applyFont="1" applyFill="1" applyAlignment="1">
      <alignment horizontal="center" vertical="center"/>
    </xf>
    <xf numFmtId="0" fontId="4" fillId="6" borderId="0" xfId="0" applyFont="1" applyFill="1" applyAlignment="1">
      <alignment horizontal="center" vertical="center"/>
    </xf>
    <xf numFmtId="0" fontId="23" fillId="0" borderId="1" xfId="0" applyFont="1" applyBorder="1" applyAlignment="1" applyProtection="1">
      <alignment horizontal="center" vertical="center"/>
      <protection hidden="1"/>
    </xf>
    <xf numFmtId="0" fontId="35" fillId="0" borderId="6" xfId="0" applyFont="1" applyFill="1" applyBorder="1" applyAlignment="1">
      <alignment horizontal="center" vertical="center"/>
    </xf>
    <xf numFmtId="0" fontId="14" fillId="0" borderId="1" xfId="0" applyFont="1" applyBorder="1" applyAlignment="1">
      <alignment horizontal="right"/>
    </xf>
    <xf numFmtId="0" fontId="5" fillId="2" borderId="0" xfId="0" applyFont="1" applyFill="1" applyAlignment="1">
      <alignment horizontal="center" vertical="center"/>
    </xf>
    <xf numFmtId="0" fontId="5" fillId="6" borderId="0" xfId="0" applyFont="1" applyFill="1" applyAlignment="1">
      <alignment horizontal="center" vertical="center"/>
    </xf>
  </cellXfs>
  <cellStyles count="4">
    <cellStyle name="Comma" xfId="1" builtinId="3"/>
    <cellStyle name="Hyperlink" xfId="2" builtinId="8"/>
    <cellStyle name="Normal" xfId="0" builtinId="0"/>
    <cellStyle name="Percent" xfId="3" builtinId="5"/>
  </cellStyles>
  <dxfs count="10">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219075</xdr:colOff>
      <xdr:row>12</xdr:row>
      <xdr:rowOff>9525</xdr:rowOff>
    </xdr:from>
    <xdr:to>
      <xdr:col>10</xdr:col>
      <xdr:colOff>525477</xdr:colOff>
      <xdr:row>21</xdr:row>
      <xdr:rowOff>689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0575" y="2295525"/>
          <a:ext cx="3964002" cy="1705664"/>
        </a:xfrm>
        <a:prstGeom prst="rect">
          <a:avLst/>
        </a:prstGeom>
      </xdr:spPr>
    </xdr:pic>
    <xdr:clientData/>
  </xdr:twoCellAnchor>
  <xdr:twoCellAnchor editAs="oneCell">
    <xdr:from>
      <xdr:col>16</xdr:col>
      <xdr:colOff>170878</xdr:colOff>
      <xdr:row>24</xdr:row>
      <xdr:rowOff>57150</xdr:rowOff>
    </xdr:from>
    <xdr:to>
      <xdr:col>23</xdr:col>
      <xdr:colOff>0</xdr:colOff>
      <xdr:row>31</xdr:row>
      <xdr:rowOff>38283</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57578" y="4629150"/>
          <a:ext cx="4096322" cy="1314633"/>
        </a:xfrm>
        <a:prstGeom prst="rect">
          <a:avLst/>
        </a:prstGeom>
      </xdr:spPr>
    </xdr:pic>
    <xdr:clientData/>
  </xdr:twoCellAnchor>
  <xdr:twoCellAnchor editAs="oneCell">
    <xdr:from>
      <xdr:col>3</xdr:col>
      <xdr:colOff>104141</xdr:colOff>
      <xdr:row>38</xdr:row>
      <xdr:rowOff>102375</xdr:rowOff>
    </xdr:from>
    <xdr:to>
      <xdr:col>11</xdr:col>
      <xdr:colOff>190500</xdr:colOff>
      <xdr:row>42</xdr:row>
      <xdr:rowOff>45323</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5141" y="7341375"/>
          <a:ext cx="4544059" cy="704948"/>
        </a:xfrm>
        <a:prstGeom prst="rect">
          <a:avLst/>
        </a:prstGeom>
      </xdr:spPr>
    </xdr:pic>
    <xdr:clientData/>
  </xdr:twoCellAnchor>
  <xdr:twoCellAnchor editAs="oneCell">
    <xdr:from>
      <xdr:col>3</xdr:col>
      <xdr:colOff>123825</xdr:colOff>
      <xdr:row>24</xdr:row>
      <xdr:rowOff>80925</xdr:rowOff>
    </xdr:from>
    <xdr:to>
      <xdr:col>10</xdr:col>
      <xdr:colOff>248204</xdr:colOff>
      <xdr:row>31</xdr:row>
      <xdr:rowOff>33479</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04825" y="4652925"/>
          <a:ext cx="3972479" cy="1286054"/>
        </a:xfrm>
        <a:prstGeom prst="rect">
          <a:avLst/>
        </a:prstGeom>
      </xdr:spPr>
    </xdr:pic>
    <xdr:clientData/>
  </xdr:twoCellAnchor>
  <xdr:twoCellAnchor editAs="oneCell">
    <xdr:from>
      <xdr:col>10</xdr:col>
      <xdr:colOff>221400</xdr:colOff>
      <xdr:row>24</xdr:row>
      <xdr:rowOff>49950</xdr:rowOff>
    </xdr:from>
    <xdr:to>
      <xdr:col>16</xdr:col>
      <xdr:colOff>536279</xdr:colOff>
      <xdr:row>29</xdr:row>
      <xdr:rowOff>183452</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450500" y="4621950"/>
          <a:ext cx="3972479" cy="1086002"/>
        </a:xfrm>
        <a:prstGeom prst="rect">
          <a:avLst/>
        </a:prstGeom>
      </xdr:spPr>
    </xdr:pic>
    <xdr:clientData/>
  </xdr:twoCellAnchor>
  <xdr:twoCellAnchor>
    <xdr:from>
      <xdr:col>9</xdr:col>
      <xdr:colOff>590550</xdr:colOff>
      <xdr:row>27</xdr:row>
      <xdr:rowOff>66675</xdr:rowOff>
    </xdr:from>
    <xdr:to>
      <xdr:col>10</xdr:col>
      <xdr:colOff>476250</xdr:colOff>
      <xdr:row>29</xdr:row>
      <xdr:rowOff>0</xdr:rowOff>
    </xdr:to>
    <xdr:sp macro="" textlink="">
      <xdr:nvSpPr>
        <xdr:cNvPr id="7" name="Right Arrow 6"/>
        <xdr:cNvSpPr/>
      </xdr:nvSpPr>
      <xdr:spPr>
        <a:xfrm>
          <a:off x="4210050" y="5210175"/>
          <a:ext cx="495300" cy="314325"/>
        </a:xfrm>
        <a:prstGeom prst="rightArrow">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257175</xdr:colOff>
      <xdr:row>27</xdr:row>
      <xdr:rowOff>66675</xdr:rowOff>
    </xdr:from>
    <xdr:to>
      <xdr:col>17</xdr:col>
      <xdr:colOff>142875</xdr:colOff>
      <xdr:row>29</xdr:row>
      <xdr:rowOff>0</xdr:rowOff>
    </xdr:to>
    <xdr:sp macro="" textlink="">
      <xdr:nvSpPr>
        <xdr:cNvPr id="8" name="Right Arrow 7"/>
        <xdr:cNvSpPr/>
      </xdr:nvSpPr>
      <xdr:spPr>
        <a:xfrm>
          <a:off x="8143875" y="5210175"/>
          <a:ext cx="495300" cy="314325"/>
        </a:xfrm>
        <a:prstGeom prst="rightArrow">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2</xdr:col>
      <xdr:colOff>133349</xdr:colOff>
      <xdr:row>181</xdr:row>
      <xdr:rowOff>0</xdr:rowOff>
    </xdr:from>
    <xdr:ext cx="2276475" cy="223203"/>
    <xdr:sp macro="" textlink="">
      <xdr:nvSpPr>
        <xdr:cNvPr id="2" name="TextBox 1"/>
        <xdr:cNvSpPr txBox="1"/>
      </xdr:nvSpPr>
      <xdr:spPr>
        <a:xfrm>
          <a:off x="419099" y="895350"/>
          <a:ext cx="2276475" cy="223203"/>
        </a:xfrm>
        <a:prstGeom prst="rect">
          <a:avLst/>
        </a:prstGeom>
        <a:solidFill>
          <a:schemeClr val="accent4">
            <a:lumMod val="40000"/>
            <a:lumOff val="6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900">
              <a:latin typeface="Eras Light ITC" panose="020B0402030504020804" pitchFamily="34" charset="0"/>
            </a:rPr>
            <a:t>Legend for</a:t>
          </a:r>
          <a:r>
            <a:rPr lang="en-US" sz="900" baseline="0">
              <a:latin typeface="Eras Light ITC" panose="020B0402030504020804" pitchFamily="34" charset="0"/>
            </a:rPr>
            <a:t> hierarchy level colours.</a:t>
          </a:r>
          <a:endParaRPr lang="en-US" sz="900">
            <a:latin typeface="Eras Light ITC" panose="020B0402030504020804" pitchFamily="34" charset="0"/>
          </a:endParaRPr>
        </a:p>
      </xdr:txBody>
    </xdr:sp>
    <xdr:clientData/>
  </xdr:oneCellAnchor>
  <xdr:oneCellAnchor>
    <xdr:from>
      <xdr:col>10</xdr:col>
      <xdr:colOff>476249</xdr:colOff>
      <xdr:row>181</xdr:row>
      <xdr:rowOff>0</xdr:rowOff>
    </xdr:from>
    <xdr:ext cx="1885951" cy="354071"/>
    <xdr:sp macro="" textlink="">
      <xdr:nvSpPr>
        <xdr:cNvPr id="3" name="TextBox 2"/>
        <xdr:cNvSpPr txBox="1"/>
      </xdr:nvSpPr>
      <xdr:spPr>
        <a:xfrm>
          <a:off x="2666999" y="1143000"/>
          <a:ext cx="1885951" cy="354071"/>
        </a:xfrm>
        <a:prstGeom prst="rect">
          <a:avLst/>
        </a:prstGeom>
        <a:solidFill>
          <a:schemeClr val="accent4">
            <a:lumMod val="40000"/>
            <a:lumOff val="6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900">
              <a:latin typeface="Eras Light ITC" panose="020B0402030504020804" pitchFamily="34" charset="0"/>
            </a:rPr>
            <a:t>#TMs - Count of TMs</a:t>
          </a:r>
          <a:r>
            <a:rPr lang="en-US" sz="900" baseline="0">
              <a:latin typeface="Eras Light ITC" panose="020B0402030504020804" pitchFamily="34" charset="0"/>
            </a:rPr>
            <a:t> in PSW's team. (H)/(U)=Hunting/Upselling TMs</a:t>
          </a:r>
          <a:endParaRPr lang="en-US" sz="900">
            <a:latin typeface="Eras Light ITC" panose="020B0402030504020804" pitchFamily="34" charset="0"/>
          </a:endParaRPr>
        </a:p>
      </xdr:txBody>
    </xdr:sp>
    <xdr:clientData/>
  </xdr:oneCellAnchor>
  <xdr:oneCellAnchor>
    <xdr:from>
      <xdr:col>14</xdr:col>
      <xdr:colOff>238124</xdr:colOff>
      <xdr:row>181</xdr:row>
      <xdr:rowOff>0</xdr:rowOff>
    </xdr:from>
    <xdr:ext cx="857251" cy="223203"/>
    <xdr:sp macro="" textlink="">
      <xdr:nvSpPr>
        <xdr:cNvPr id="4" name="TextBox 3"/>
        <xdr:cNvSpPr txBox="1"/>
      </xdr:nvSpPr>
      <xdr:spPr>
        <a:xfrm>
          <a:off x="4638674" y="838200"/>
          <a:ext cx="857251" cy="223203"/>
        </a:xfrm>
        <a:prstGeom prst="rect">
          <a:avLst/>
        </a:prstGeom>
        <a:solidFill>
          <a:schemeClr val="accent4">
            <a:lumMod val="40000"/>
            <a:lumOff val="6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900">
              <a:latin typeface="Eras Light ITC" panose="020B0402030504020804" pitchFamily="34" charset="0"/>
            </a:rPr>
            <a:t>Metric</a:t>
          </a:r>
          <a:r>
            <a:rPr lang="en-US" sz="900" baseline="0">
              <a:latin typeface="Eras Light ITC" panose="020B0402030504020804" pitchFamily="34" charset="0"/>
            </a:rPr>
            <a:t> Names</a:t>
          </a:r>
          <a:endParaRPr lang="en-US" sz="900">
            <a:latin typeface="Eras Light ITC" panose="020B0402030504020804" pitchFamily="34" charset="0"/>
          </a:endParaRPr>
        </a:p>
      </xdr:txBody>
    </xdr:sp>
    <xdr:clientData/>
  </xdr:oneCellAnchor>
  <xdr:oneCellAnchor>
    <xdr:from>
      <xdr:col>20</xdr:col>
      <xdr:colOff>304799</xdr:colOff>
      <xdr:row>181</xdr:row>
      <xdr:rowOff>0</xdr:rowOff>
    </xdr:from>
    <xdr:ext cx="1409701" cy="354071"/>
    <xdr:sp macro="" textlink="">
      <xdr:nvSpPr>
        <xdr:cNvPr id="5" name="TextBox 4"/>
        <xdr:cNvSpPr txBox="1"/>
      </xdr:nvSpPr>
      <xdr:spPr>
        <a:xfrm>
          <a:off x="6791324" y="866775"/>
          <a:ext cx="1409701" cy="354071"/>
        </a:xfrm>
        <a:prstGeom prst="rect">
          <a:avLst/>
        </a:prstGeom>
        <a:solidFill>
          <a:schemeClr val="accent4">
            <a:lumMod val="40000"/>
            <a:lumOff val="6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900">
              <a:latin typeface="Eras Light ITC" panose="020B0402030504020804" pitchFamily="34" charset="0"/>
            </a:rPr>
            <a:t>Metric Benchmarks for Conditional</a:t>
          </a:r>
          <a:r>
            <a:rPr lang="en-US" sz="900" baseline="0">
              <a:latin typeface="Eras Light ITC" panose="020B0402030504020804" pitchFamily="34" charset="0"/>
            </a:rPr>
            <a:t> formatting</a:t>
          </a:r>
          <a:endParaRPr lang="en-US" sz="900">
            <a:latin typeface="Eras Light ITC" panose="020B0402030504020804" pitchFamily="34" charset="0"/>
          </a:endParaRPr>
        </a:p>
      </xdr:txBody>
    </xdr:sp>
    <xdr:clientData/>
  </xdr:oneCellAnchor>
  <xdr:oneCellAnchor>
    <xdr:from>
      <xdr:col>17</xdr:col>
      <xdr:colOff>485775</xdr:colOff>
      <xdr:row>181</xdr:row>
      <xdr:rowOff>0</xdr:rowOff>
    </xdr:from>
    <xdr:ext cx="2066926" cy="484941"/>
    <xdr:sp macro="" textlink="">
      <xdr:nvSpPr>
        <xdr:cNvPr id="10" name="TextBox 9"/>
        <xdr:cNvSpPr txBox="1"/>
      </xdr:nvSpPr>
      <xdr:spPr>
        <a:xfrm>
          <a:off x="5781675" y="314325"/>
          <a:ext cx="2066926" cy="484941"/>
        </a:xfrm>
        <a:prstGeom prst="rect">
          <a:avLst/>
        </a:prstGeom>
        <a:solidFill>
          <a:schemeClr val="accent4">
            <a:lumMod val="40000"/>
            <a:lumOff val="6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900">
              <a:latin typeface="Eras Light ITC" panose="020B0402030504020804" pitchFamily="34" charset="0"/>
            </a:rPr>
            <a:t>Cells highlighted as per the conditional formatting</a:t>
          </a:r>
          <a:r>
            <a:rPr lang="en-US" sz="900" baseline="0">
              <a:latin typeface="Eras Light ITC" panose="020B0402030504020804" pitchFamily="34" charset="0"/>
            </a:rPr>
            <a:t> rules as per Benchmark values. Gradient colour White to Red.</a:t>
          </a:r>
          <a:endParaRPr lang="en-US" sz="900">
            <a:latin typeface="Eras Light ITC" panose="020B0402030504020804" pitchFamily="34" charset="0"/>
          </a:endParaRPr>
        </a:p>
      </xdr:txBody>
    </xdr:sp>
    <xdr:clientData/>
  </xdr:oneCellAnchor>
  <xdr:oneCellAnchor>
    <xdr:from>
      <xdr:col>2</xdr:col>
      <xdr:colOff>142874</xdr:colOff>
      <xdr:row>181</xdr:row>
      <xdr:rowOff>0</xdr:rowOff>
    </xdr:from>
    <xdr:ext cx="1333501" cy="354071"/>
    <xdr:sp macro="" textlink="">
      <xdr:nvSpPr>
        <xdr:cNvPr id="13" name="TextBox 12"/>
        <xdr:cNvSpPr txBox="1"/>
      </xdr:nvSpPr>
      <xdr:spPr>
        <a:xfrm>
          <a:off x="428624" y="1647825"/>
          <a:ext cx="1333501" cy="354071"/>
        </a:xfrm>
        <a:prstGeom prst="rect">
          <a:avLst/>
        </a:prstGeom>
        <a:solidFill>
          <a:schemeClr val="accent4">
            <a:lumMod val="40000"/>
            <a:lumOff val="6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900">
              <a:latin typeface="Eras Light ITC" panose="020B0402030504020804" pitchFamily="34" charset="0"/>
            </a:rPr>
            <a:t>Row indentation based on team</a:t>
          </a:r>
          <a:r>
            <a:rPr lang="en-US" sz="900" baseline="0">
              <a:latin typeface="Eras Light ITC" panose="020B0402030504020804" pitchFamily="34" charset="0"/>
            </a:rPr>
            <a:t> hierarchy.</a:t>
          </a:r>
          <a:endParaRPr lang="en-US" sz="900">
            <a:latin typeface="Eras Light ITC" panose="020B0402030504020804" pitchFamily="34" charset="0"/>
          </a:endParaRPr>
        </a:p>
      </xdr:txBody>
    </xdr:sp>
    <xdr:clientData/>
  </xdr:oneCellAnchor>
  <xdr:oneCellAnchor>
    <xdr:from>
      <xdr:col>22</xdr:col>
      <xdr:colOff>533400</xdr:colOff>
      <xdr:row>181</xdr:row>
      <xdr:rowOff>0</xdr:rowOff>
    </xdr:from>
    <xdr:ext cx="1381126" cy="352425"/>
    <xdr:sp macro="" textlink="">
      <xdr:nvSpPr>
        <xdr:cNvPr id="18" name="TextBox 17"/>
        <xdr:cNvSpPr txBox="1"/>
      </xdr:nvSpPr>
      <xdr:spPr>
        <a:xfrm>
          <a:off x="8162925" y="504825"/>
          <a:ext cx="1381126" cy="352425"/>
        </a:xfrm>
        <a:prstGeom prst="rect">
          <a:avLst/>
        </a:prstGeom>
        <a:solidFill>
          <a:schemeClr val="accent4">
            <a:lumMod val="40000"/>
            <a:lumOff val="6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900">
              <a:latin typeface="Eras Light ITC" panose="020B0402030504020804" pitchFamily="34" charset="0"/>
            </a:rPr>
            <a:t>Metric Unit</a:t>
          </a:r>
          <a:r>
            <a:rPr lang="en-US" sz="900" baseline="0">
              <a:latin typeface="Eras Light ITC" panose="020B0402030504020804" pitchFamily="34" charset="0"/>
            </a:rPr>
            <a:t> (where no Benchmark is written)</a:t>
          </a:r>
          <a:endParaRPr lang="en-US" sz="900">
            <a:latin typeface="Eras Light ITC" panose="020B0402030504020804" pitchFamily="34" charset="0"/>
          </a:endParaRPr>
        </a:p>
      </xdr:txBody>
    </xdr:sp>
    <xdr:clientData/>
  </xdr:oneCellAnchor>
</xdr:wsDr>
</file>

<file path=xl/queryTables/queryTable1.xml><?xml version="1.0" encoding="utf-8"?>
<queryTable xmlns="http://schemas.openxmlformats.org/spreadsheetml/2006/main" name="Orders_2015_1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7"/>
  <sheetViews>
    <sheetView showGridLines="0" workbookViewId="0"/>
  </sheetViews>
  <sheetFormatPr defaultColWidth="0" defaultRowHeight="15" zeroHeight="1" x14ac:dyDescent="0.25"/>
  <cols>
    <col min="1" max="2" width="1.42578125" customWidth="1"/>
    <col min="3" max="4" width="2.85546875" customWidth="1"/>
    <col min="5" max="23" width="9.140625" customWidth="1"/>
    <col min="24" max="44" width="0" hidden="1" customWidth="1"/>
    <col min="45" max="16384" width="9.140625" hidden="1"/>
  </cols>
  <sheetData>
    <row r="1" spans="1:16384" s="56" customFormat="1" ht="3.75" customHeight="1" thickBot="1" x14ac:dyDescent="0.3">
      <c r="A1" s="78"/>
      <c r="B1" s="78"/>
      <c r="C1" s="78"/>
      <c r="D1" s="78"/>
      <c r="E1" s="78"/>
      <c r="F1" s="78"/>
      <c r="G1" s="79"/>
      <c r="H1" s="79"/>
      <c r="I1" s="79"/>
      <c r="J1" s="79"/>
      <c r="K1" s="78"/>
      <c r="L1" s="78"/>
      <c r="M1" s="79"/>
      <c r="N1" s="79"/>
      <c r="O1" s="78"/>
      <c r="P1" s="78"/>
      <c r="Q1" s="78"/>
      <c r="R1" s="78"/>
      <c r="S1" s="78"/>
      <c r="T1" s="78"/>
      <c r="U1" s="78"/>
      <c r="V1" s="78"/>
      <c r="W1" s="78"/>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c r="OH1" s="43"/>
      <c r="OI1" s="43"/>
      <c r="OJ1" s="43"/>
      <c r="OK1" s="43"/>
      <c r="OL1" s="43"/>
      <c r="OM1" s="43"/>
      <c r="ON1" s="43"/>
      <c r="OO1" s="43"/>
      <c r="OP1" s="43"/>
      <c r="OQ1" s="43"/>
      <c r="OR1" s="43"/>
      <c r="OS1" s="43"/>
      <c r="OT1" s="43"/>
      <c r="OU1" s="43"/>
      <c r="OV1" s="43"/>
      <c r="OW1" s="43"/>
      <c r="OX1" s="43"/>
      <c r="OY1" s="43"/>
      <c r="OZ1" s="43"/>
      <c r="PA1" s="43"/>
      <c r="PB1" s="43"/>
      <c r="PC1" s="43"/>
      <c r="PD1" s="43"/>
      <c r="PE1" s="43"/>
      <c r="PF1" s="43"/>
      <c r="PG1" s="43"/>
      <c r="PH1" s="43"/>
      <c r="PI1" s="43"/>
      <c r="PJ1" s="43"/>
      <c r="PK1" s="43"/>
      <c r="PL1" s="43"/>
      <c r="PM1" s="43"/>
      <c r="PN1" s="43"/>
      <c r="PO1" s="43"/>
      <c r="PP1" s="43"/>
      <c r="PQ1" s="43"/>
      <c r="PR1" s="43"/>
      <c r="PS1" s="43"/>
      <c r="PT1" s="43"/>
      <c r="PU1" s="43"/>
      <c r="PV1" s="43"/>
      <c r="PW1" s="43"/>
      <c r="PX1" s="43"/>
      <c r="PY1" s="43"/>
      <c r="PZ1" s="43"/>
      <c r="QA1" s="43"/>
      <c r="QB1" s="43"/>
      <c r="QC1" s="43"/>
      <c r="QD1" s="43"/>
      <c r="QE1" s="43"/>
      <c r="QF1" s="43"/>
      <c r="QG1" s="43"/>
      <c r="QH1" s="43"/>
      <c r="QI1" s="43"/>
      <c r="QJ1" s="43"/>
      <c r="QK1" s="43"/>
      <c r="QL1" s="43"/>
      <c r="QM1" s="43"/>
      <c r="QN1" s="43"/>
      <c r="QO1" s="43"/>
      <c r="QP1" s="43"/>
      <c r="QQ1" s="43"/>
      <c r="QR1" s="43"/>
      <c r="QS1" s="43"/>
      <c r="QT1" s="43"/>
      <c r="QU1" s="43"/>
      <c r="QV1" s="43"/>
      <c r="QW1" s="43"/>
      <c r="QX1" s="43"/>
      <c r="QY1" s="43"/>
      <c r="QZ1" s="43"/>
      <c r="RA1" s="43"/>
      <c r="RB1" s="43"/>
      <c r="RC1" s="43"/>
      <c r="RD1" s="43"/>
      <c r="RE1" s="43"/>
      <c r="RF1" s="43"/>
      <c r="RG1" s="43"/>
      <c r="RH1" s="43"/>
      <c r="RI1" s="43"/>
      <c r="RJ1" s="43"/>
      <c r="RK1" s="43"/>
      <c r="RL1" s="43"/>
      <c r="RM1" s="43"/>
      <c r="RN1" s="43"/>
      <c r="RO1" s="43"/>
      <c r="RP1" s="43"/>
      <c r="RQ1" s="43"/>
      <c r="RR1" s="43"/>
      <c r="RS1" s="43"/>
      <c r="RT1" s="43"/>
      <c r="RU1" s="43"/>
      <c r="RV1" s="43"/>
      <c r="RW1" s="43"/>
      <c r="RX1" s="43"/>
      <c r="RY1" s="43"/>
      <c r="RZ1" s="43"/>
      <c r="SA1" s="43"/>
      <c r="SB1" s="43"/>
      <c r="SC1" s="43"/>
      <c r="SD1" s="43"/>
      <c r="SE1" s="43"/>
      <c r="SF1" s="43"/>
      <c r="SG1" s="43"/>
      <c r="SH1" s="43"/>
      <c r="SI1" s="43"/>
      <c r="SJ1" s="43"/>
      <c r="SK1" s="43"/>
      <c r="SL1" s="43"/>
      <c r="SM1" s="43"/>
      <c r="SN1" s="43"/>
      <c r="SO1" s="43"/>
      <c r="SP1" s="43"/>
      <c r="SQ1" s="43"/>
      <c r="SR1" s="43"/>
      <c r="SS1" s="43"/>
      <c r="ST1" s="43"/>
      <c r="SU1" s="43"/>
      <c r="SV1" s="43"/>
      <c r="SW1" s="43"/>
      <c r="SX1" s="43"/>
      <c r="SY1" s="43"/>
      <c r="SZ1" s="43"/>
      <c r="TA1" s="43"/>
      <c r="TB1" s="43"/>
      <c r="TC1" s="43"/>
      <c r="TD1" s="43"/>
      <c r="TE1" s="43"/>
      <c r="TF1" s="43"/>
      <c r="TG1" s="43"/>
      <c r="TH1" s="43"/>
      <c r="TI1" s="43"/>
      <c r="TJ1" s="43"/>
      <c r="TK1" s="43"/>
      <c r="TL1" s="43"/>
      <c r="TM1" s="43"/>
      <c r="TN1" s="43"/>
      <c r="TO1" s="43"/>
      <c r="TP1" s="43"/>
      <c r="TQ1" s="43"/>
      <c r="TR1" s="43"/>
      <c r="TS1" s="43"/>
      <c r="TT1" s="43"/>
      <c r="TU1" s="43"/>
      <c r="TV1" s="43"/>
      <c r="TW1" s="43"/>
      <c r="TX1" s="43"/>
      <c r="TY1" s="43"/>
      <c r="TZ1" s="43"/>
      <c r="UA1" s="43"/>
      <c r="UB1" s="43"/>
      <c r="UC1" s="43"/>
      <c r="UD1" s="43"/>
      <c r="UE1" s="43"/>
      <c r="UF1" s="43"/>
      <c r="UG1" s="43"/>
      <c r="UH1" s="43"/>
      <c r="UI1" s="43"/>
      <c r="UJ1" s="43"/>
      <c r="UK1" s="43"/>
      <c r="UL1" s="43"/>
      <c r="UM1" s="43"/>
      <c r="UN1" s="43"/>
      <c r="UO1" s="43"/>
      <c r="UP1" s="43"/>
      <c r="UQ1" s="43"/>
      <c r="UR1" s="43"/>
      <c r="US1" s="43"/>
      <c r="UT1" s="43"/>
      <c r="UU1" s="43"/>
      <c r="UV1" s="43"/>
      <c r="UW1" s="43"/>
      <c r="UX1" s="43"/>
      <c r="UY1" s="43"/>
      <c r="UZ1" s="43"/>
      <c r="VA1" s="43"/>
      <c r="VB1" s="43"/>
      <c r="VC1" s="43"/>
      <c r="VD1" s="43"/>
      <c r="VE1" s="43"/>
      <c r="VF1" s="43"/>
      <c r="VG1" s="43"/>
      <c r="VH1" s="43"/>
      <c r="VI1" s="43"/>
      <c r="VJ1" s="43"/>
      <c r="VK1" s="43"/>
      <c r="VL1" s="43"/>
      <c r="VM1" s="43"/>
      <c r="VN1" s="43"/>
      <c r="VO1" s="43"/>
      <c r="VP1" s="43"/>
      <c r="VQ1" s="43"/>
      <c r="VR1" s="43"/>
      <c r="VS1" s="43"/>
      <c r="VT1" s="43"/>
      <c r="VU1" s="43"/>
      <c r="VV1" s="43"/>
      <c r="VW1" s="43"/>
      <c r="VX1" s="43"/>
      <c r="VY1" s="43"/>
      <c r="VZ1" s="43"/>
      <c r="WA1" s="43"/>
      <c r="WB1" s="43"/>
      <c r="WC1" s="43"/>
      <c r="WD1" s="43"/>
      <c r="WE1" s="43"/>
      <c r="WF1" s="43"/>
      <c r="WG1" s="43"/>
      <c r="WH1" s="43"/>
      <c r="WI1" s="43"/>
      <c r="WJ1" s="43"/>
      <c r="WK1" s="43"/>
      <c r="WL1" s="43"/>
      <c r="WM1" s="43"/>
      <c r="WN1" s="43"/>
      <c r="WO1" s="43"/>
      <c r="WP1" s="43"/>
      <c r="WQ1" s="43"/>
      <c r="WR1" s="43"/>
      <c r="WS1" s="43"/>
      <c r="WT1" s="43"/>
      <c r="WU1" s="43"/>
      <c r="WV1" s="43"/>
      <c r="WW1" s="43"/>
      <c r="WX1" s="43"/>
      <c r="WY1" s="43"/>
      <c r="WZ1" s="43"/>
      <c r="XA1" s="43"/>
      <c r="XB1" s="43"/>
      <c r="XC1" s="43"/>
      <c r="XD1" s="43"/>
      <c r="XE1" s="43"/>
      <c r="XF1" s="43"/>
      <c r="XG1" s="43"/>
      <c r="XH1" s="43"/>
      <c r="XI1" s="43"/>
      <c r="XJ1" s="43"/>
      <c r="XK1" s="43"/>
      <c r="XL1" s="43"/>
      <c r="XM1" s="43"/>
      <c r="XN1" s="43"/>
      <c r="XO1" s="43"/>
      <c r="XP1" s="43"/>
      <c r="XQ1" s="43"/>
      <c r="XR1" s="43"/>
      <c r="XS1" s="43"/>
      <c r="XT1" s="43"/>
      <c r="XU1" s="43"/>
      <c r="XV1" s="43"/>
      <c r="XW1" s="43"/>
      <c r="XX1" s="43"/>
      <c r="XY1" s="43"/>
      <c r="XZ1" s="43"/>
      <c r="YA1" s="43"/>
      <c r="YB1" s="43"/>
      <c r="YC1" s="43"/>
      <c r="YD1" s="43"/>
      <c r="YE1" s="43"/>
      <c r="YF1" s="43"/>
      <c r="YG1" s="43"/>
      <c r="YH1" s="43"/>
      <c r="YI1" s="43"/>
      <c r="YJ1" s="43"/>
      <c r="YK1" s="43"/>
      <c r="YL1" s="43"/>
      <c r="YM1" s="43"/>
      <c r="YN1" s="43"/>
      <c r="YO1" s="43"/>
      <c r="YP1" s="43"/>
      <c r="YQ1" s="43"/>
      <c r="YR1" s="43"/>
      <c r="YS1" s="43"/>
      <c r="YT1" s="43"/>
      <c r="YU1" s="43"/>
      <c r="YV1" s="43"/>
      <c r="YW1" s="43"/>
      <c r="YX1" s="43"/>
      <c r="YY1" s="43"/>
      <c r="YZ1" s="43"/>
      <c r="ZA1" s="43"/>
      <c r="ZB1" s="43"/>
      <c r="ZC1" s="43"/>
      <c r="ZD1" s="43"/>
      <c r="ZE1" s="43"/>
      <c r="ZF1" s="43"/>
      <c r="ZG1" s="43"/>
      <c r="ZH1" s="43"/>
      <c r="ZI1" s="43"/>
      <c r="ZJ1" s="43"/>
      <c r="ZK1" s="43"/>
      <c r="ZL1" s="43"/>
      <c r="ZM1" s="43"/>
      <c r="ZN1" s="43"/>
      <c r="ZO1" s="43"/>
      <c r="ZP1" s="43"/>
      <c r="ZQ1" s="43"/>
      <c r="ZR1" s="43"/>
      <c r="ZS1" s="43"/>
      <c r="ZT1" s="43"/>
      <c r="ZU1" s="43"/>
      <c r="ZV1" s="43"/>
      <c r="ZW1" s="43"/>
      <c r="ZX1" s="43"/>
      <c r="ZY1" s="43"/>
      <c r="ZZ1" s="43"/>
      <c r="AAA1" s="43"/>
      <c r="AAB1" s="43"/>
      <c r="AAC1" s="43"/>
      <c r="AAD1" s="43"/>
      <c r="AAE1" s="43"/>
      <c r="AAF1" s="43"/>
      <c r="AAG1" s="43"/>
      <c r="AAH1" s="43"/>
      <c r="AAI1" s="43"/>
      <c r="AAJ1" s="43"/>
      <c r="AAK1" s="43"/>
      <c r="AAL1" s="43"/>
      <c r="AAM1" s="43"/>
      <c r="AAN1" s="43"/>
      <c r="AAO1" s="43"/>
      <c r="AAP1" s="43"/>
      <c r="AAQ1" s="43"/>
      <c r="AAR1" s="43"/>
      <c r="AAS1" s="43"/>
      <c r="AAT1" s="43"/>
      <c r="AAU1" s="43"/>
      <c r="AAV1" s="43"/>
      <c r="AAW1" s="43"/>
      <c r="AAX1" s="43"/>
      <c r="AAY1" s="43"/>
      <c r="AAZ1" s="43"/>
      <c r="ABA1" s="43"/>
      <c r="ABB1" s="43"/>
      <c r="ABC1" s="43"/>
      <c r="ABD1" s="43"/>
      <c r="ABE1" s="43"/>
      <c r="ABF1" s="43"/>
      <c r="ABG1" s="43"/>
      <c r="ABH1" s="43"/>
      <c r="ABI1" s="43"/>
      <c r="ABJ1" s="43"/>
      <c r="ABK1" s="43"/>
      <c r="ABL1" s="43"/>
      <c r="ABM1" s="43"/>
      <c r="ABN1" s="43"/>
      <c r="ABO1" s="43"/>
      <c r="ABP1" s="43"/>
      <c r="ABQ1" s="43"/>
      <c r="ABR1" s="43"/>
      <c r="ABS1" s="43"/>
      <c r="ABT1" s="43"/>
      <c r="ABU1" s="43"/>
      <c r="ABV1" s="43"/>
      <c r="ABW1" s="43"/>
      <c r="ABX1" s="43"/>
      <c r="ABY1" s="43"/>
      <c r="ABZ1" s="43"/>
      <c r="ACA1" s="43"/>
      <c r="ACB1" s="43"/>
      <c r="ACC1" s="43"/>
      <c r="ACD1" s="43"/>
      <c r="ACE1" s="43"/>
      <c r="ACF1" s="43"/>
      <c r="ACG1" s="43"/>
      <c r="ACH1" s="43"/>
      <c r="ACI1" s="43"/>
      <c r="ACJ1" s="43"/>
      <c r="ACK1" s="43"/>
      <c r="ACL1" s="43"/>
      <c r="ACM1" s="43"/>
      <c r="ACN1" s="43"/>
      <c r="ACO1" s="43"/>
      <c r="ACP1" s="43"/>
      <c r="ACQ1" s="43"/>
      <c r="ACR1" s="43"/>
      <c r="ACS1" s="43"/>
      <c r="ACT1" s="43"/>
      <c r="ACU1" s="43"/>
      <c r="ACV1" s="43"/>
      <c r="ACW1" s="43"/>
      <c r="ACX1" s="43"/>
      <c r="ACY1" s="43"/>
      <c r="ACZ1" s="43"/>
      <c r="ADA1" s="43"/>
      <c r="ADB1" s="43"/>
      <c r="ADC1" s="43"/>
      <c r="ADD1" s="43"/>
      <c r="ADE1" s="43"/>
      <c r="ADF1" s="43"/>
      <c r="ADG1" s="43"/>
      <c r="ADH1" s="43"/>
      <c r="ADI1" s="43"/>
      <c r="ADJ1" s="43"/>
      <c r="ADK1" s="43"/>
      <c r="ADL1" s="43"/>
      <c r="ADM1" s="43"/>
      <c r="ADN1" s="43"/>
      <c r="ADO1" s="43"/>
      <c r="ADP1" s="43"/>
      <c r="ADQ1" s="43"/>
      <c r="ADR1" s="43"/>
      <c r="ADS1" s="43"/>
      <c r="ADT1" s="43"/>
      <c r="ADU1" s="43"/>
      <c r="ADV1" s="43"/>
      <c r="ADW1" s="43"/>
      <c r="ADX1" s="43"/>
      <c r="ADY1" s="43"/>
      <c r="ADZ1" s="43"/>
      <c r="AEA1" s="43"/>
      <c r="AEB1" s="43"/>
      <c r="AEC1" s="43"/>
      <c r="AED1" s="43"/>
      <c r="AEE1" s="43"/>
      <c r="AEF1" s="43"/>
      <c r="AEG1" s="43"/>
      <c r="AEH1" s="43"/>
      <c r="AEI1" s="43"/>
      <c r="AEJ1" s="43"/>
      <c r="AEK1" s="43"/>
      <c r="AEL1" s="43"/>
      <c r="AEM1" s="43"/>
      <c r="AEN1" s="43"/>
      <c r="AEO1" s="43"/>
      <c r="AEP1" s="43"/>
      <c r="AEQ1" s="43"/>
      <c r="AER1" s="43"/>
      <c r="AES1" s="43"/>
      <c r="AET1" s="43"/>
      <c r="AEU1" s="43"/>
      <c r="AEV1" s="43"/>
      <c r="AEW1" s="43"/>
      <c r="AEX1" s="43"/>
      <c r="AEY1" s="43"/>
      <c r="AEZ1" s="43"/>
      <c r="AFA1" s="43"/>
      <c r="AFB1" s="43"/>
      <c r="AFC1" s="43"/>
      <c r="AFD1" s="43"/>
      <c r="AFE1" s="43"/>
      <c r="AFF1" s="43"/>
      <c r="AFG1" s="43"/>
      <c r="AFH1" s="43"/>
      <c r="AFI1" s="43"/>
      <c r="AFJ1" s="43"/>
      <c r="AFK1" s="43"/>
      <c r="AFL1" s="43"/>
      <c r="AFM1" s="43"/>
      <c r="AFN1" s="43"/>
      <c r="AFO1" s="43"/>
      <c r="AFP1" s="43"/>
      <c r="AFQ1" s="43"/>
      <c r="AFR1" s="43"/>
      <c r="AFS1" s="43"/>
      <c r="AFT1" s="43"/>
      <c r="AFU1" s="43"/>
      <c r="AFV1" s="43"/>
      <c r="AFW1" s="43"/>
      <c r="AFX1" s="43"/>
      <c r="AFY1" s="43"/>
      <c r="AFZ1" s="43"/>
      <c r="AGA1" s="43"/>
      <c r="AGB1" s="43"/>
      <c r="AGC1" s="43"/>
      <c r="AGD1" s="43"/>
      <c r="AGE1" s="43"/>
      <c r="AGF1" s="43"/>
      <c r="AGG1" s="43"/>
      <c r="AGH1" s="43"/>
      <c r="AGI1" s="43"/>
      <c r="AGJ1" s="43"/>
      <c r="AGK1" s="43"/>
      <c r="AGL1" s="43"/>
      <c r="AGM1" s="43"/>
      <c r="AGN1" s="43"/>
      <c r="AGO1" s="43"/>
      <c r="AGP1" s="43"/>
      <c r="AGQ1" s="43"/>
      <c r="AGR1" s="43"/>
      <c r="AGS1" s="43"/>
      <c r="AGT1" s="43"/>
      <c r="AGU1" s="43"/>
      <c r="AGV1" s="43"/>
      <c r="AGW1" s="43"/>
      <c r="AGX1" s="43"/>
      <c r="AGY1" s="43"/>
      <c r="AGZ1" s="43"/>
      <c r="AHA1" s="43"/>
      <c r="AHB1" s="43"/>
      <c r="AHC1" s="43"/>
      <c r="AHD1" s="43"/>
      <c r="AHE1" s="43"/>
      <c r="AHF1" s="43"/>
      <c r="AHG1" s="43"/>
      <c r="AHH1" s="43"/>
      <c r="AHI1" s="43"/>
      <c r="AHJ1" s="43"/>
      <c r="AHK1" s="43"/>
      <c r="AHL1" s="43"/>
      <c r="AHM1" s="43"/>
      <c r="AHN1" s="43"/>
      <c r="AHO1" s="43"/>
      <c r="AHP1" s="43"/>
      <c r="AHQ1" s="43"/>
      <c r="AHR1" s="43"/>
      <c r="AHS1" s="43"/>
      <c r="AHT1" s="43"/>
      <c r="AHU1" s="43"/>
      <c r="AHV1" s="43"/>
      <c r="AHW1" s="43"/>
      <c r="AHX1" s="43"/>
      <c r="AHY1" s="43"/>
      <c r="AHZ1" s="43"/>
      <c r="AIA1" s="43"/>
      <c r="AIB1" s="43"/>
      <c r="AIC1" s="43"/>
      <c r="AID1" s="43"/>
      <c r="AIE1" s="43"/>
      <c r="AIF1" s="43"/>
      <c r="AIG1" s="43"/>
      <c r="AIH1" s="43"/>
      <c r="AII1" s="43"/>
      <c r="AIJ1" s="43"/>
      <c r="AIK1" s="43"/>
      <c r="AIL1" s="43"/>
      <c r="AIM1" s="43"/>
      <c r="AIN1" s="43"/>
      <c r="AIO1" s="43"/>
      <c r="AIP1" s="43"/>
      <c r="AIQ1" s="43"/>
      <c r="AIR1" s="43"/>
      <c r="AIS1" s="43"/>
      <c r="AIT1" s="43"/>
      <c r="AIU1" s="43"/>
      <c r="AIV1" s="43"/>
      <c r="AIW1" s="43"/>
      <c r="AIX1" s="43"/>
      <c r="AIY1" s="43"/>
      <c r="AIZ1" s="43"/>
      <c r="AJA1" s="43"/>
      <c r="AJB1" s="43"/>
      <c r="AJC1" s="43"/>
      <c r="AJD1" s="43"/>
      <c r="AJE1" s="43"/>
      <c r="AJF1" s="43"/>
      <c r="AJG1" s="43"/>
      <c r="AJH1" s="43"/>
      <c r="AJI1" s="43"/>
      <c r="AJJ1" s="43"/>
      <c r="AJK1" s="43"/>
      <c r="AJL1" s="43"/>
      <c r="AJM1" s="43"/>
      <c r="AJN1" s="43"/>
      <c r="AJO1" s="43"/>
      <c r="AJP1" s="43"/>
      <c r="AJQ1" s="43"/>
      <c r="AJR1" s="43"/>
      <c r="AJS1" s="43"/>
      <c r="AJT1" s="43"/>
      <c r="AJU1" s="43"/>
      <c r="AJV1" s="43"/>
      <c r="AJW1" s="43"/>
      <c r="AJX1" s="43"/>
      <c r="AJY1" s="43"/>
      <c r="AJZ1" s="43"/>
      <c r="AKA1" s="43"/>
      <c r="AKB1" s="43"/>
      <c r="AKC1" s="43"/>
      <c r="AKD1" s="43"/>
      <c r="AKE1" s="43"/>
      <c r="AKF1" s="43"/>
      <c r="AKG1" s="43"/>
      <c r="AKH1" s="43"/>
      <c r="AKI1" s="43"/>
      <c r="AKJ1" s="43"/>
      <c r="AKK1" s="43"/>
      <c r="AKL1" s="43"/>
      <c r="AKM1" s="43"/>
      <c r="AKN1" s="43"/>
      <c r="AKO1" s="43"/>
      <c r="AKP1" s="43"/>
      <c r="AKQ1" s="43"/>
      <c r="AKR1" s="43"/>
      <c r="AKS1" s="43"/>
      <c r="AKT1" s="43"/>
      <c r="AKU1" s="43"/>
      <c r="AKV1" s="43"/>
      <c r="AKW1" s="43"/>
      <c r="AKX1" s="43"/>
      <c r="AKY1" s="43"/>
      <c r="AKZ1" s="43"/>
      <c r="ALA1" s="43"/>
      <c r="ALB1" s="43"/>
      <c r="ALC1" s="43"/>
      <c r="ALD1" s="43"/>
      <c r="ALE1" s="43"/>
      <c r="ALF1" s="43"/>
      <c r="ALG1" s="43"/>
      <c r="ALH1" s="43"/>
      <c r="ALI1" s="43"/>
      <c r="ALJ1" s="43"/>
      <c r="ALK1" s="43"/>
      <c r="ALL1" s="43"/>
      <c r="ALM1" s="43"/>
      <c r="ALN1" s="43"/>
      <c r="ALO1" s="43"/>
      <c r="ALP1" s="43"/>
      <c r="ALQ1" s="43"/>
      <c r="ALR1" s="43"/>
      <c r="ALS1" s="43"/>
      <c r="ALT1" s="43"/>
      <c r="ALU1" s="43"/>
      <c r="ALV1" s="43"/>
      <c r="ALW1" s="43"/>
      <c r="ALX1" s="43"/>
      <c r="ALY1" s="43"/>
      <c r="ALZ1" s="43"/>
      <c r="AMA1" s="43"/>
      <c r="AMB1" s="43"/>
      <c r="AMC1" s="43"/>
      <c r="AMD1" s="43"/>
      <c r="AME1" s="43"/>
      <c r="AMF1" s="43"/>
      <c r="AMG1" s="43"/>
      <c r="AMH1" s="43"/>
      <c r="AMI1" s="43"/>
      <c r="AMJ1" s="43"/>
      <c r="AMK1" s="43"/>
      <c r="AML1" s="43"/>
      <c r="AMM1" s="43"/>
      <c r="AMN1" s="43"/>
      <c r="AMO1" s="43"/>
      <c r="AMP1" s="43"/>
      <c r="AMQ1" s="43"/>
      <c r="AMR1" s="43"/>
      <c r="AMS1" s="43"/>
      <c r="AMT1" s="43"/>
      <c r="AMU1" s="43"/>
      <c r="AMV1" s="43"/>
      <c r="AMW1" s="43"/>
      <c r="AMX1" s="43"/>
      <c r="AMY1" s="43"/>
      <c r="AMZ1" s="43"/>
      <c r="ANA1" s="43"/>
      <c r="ANB1" s="43"/>
      <c r="ANC1" s="43"/>
      <c r="AND1" s="43"/>
      <c r="ANE1" s="43"/>
      <c r="ANF1" s="43"/>
      <c r="ANG1" s="43"/>
      <c r="ANH1" s="43"/>
      <c r="ANI1" s="43"/>
      <c r="ANJ1" s="43"/>
      <c r="ANK1" s="43"/>
      <c r="ANL1" s="43"/>
      <c r="ANM1" s="43"/>
      <c r="ANN1" s="43"/>
      <c r="ANO1" s="43"/>
      <c r="ANP1" s="43"/>
      <c r="ANQ1" s="43"/>
      <c r="ANR1" s="43"/>
      <c r="ANS1" s="43"/>
      <c r="ANT1" s="43"/>
      <c r="ANU1" s="43"/>
      <c r="ANV1" s="43"/>
      <c r="ANW1" s="43"/>
      <c r="ANX1" s="43"/>
      <c r="ANY1" s="43"/>
      <c r="ANZ1" s="43"/>
      <c r="AOA1" s="43"/>
      <c r="AOB1" s="43"/>
      <c r="AOC1" s="43"/>
      <c r="AOD1" s="43"/>
      <c r="AOE1" s="43"/>
      <c r="AOF1" s="43"/>
      <c r="AOG1" s="43"/>
      <c r="AOH1" s="43"/>
      <c r="AOI1" s="43"/>
      <c r="AOJ1" s="43"/>
      <c r="AOK1" s="43"/>
      <c r="AOL1" s="43"/>
      <c r="AOM1" s="43"/>
      <c r="AON1" s="43"/>
      <c r="AOO1" s="43"/>
      <c r="AOP1" s="43"/>
      <c r="AOQ1" s="43"/>
      <c r="AOR1" s="43"/>
      <c r="AOS1" s="43"/>
      <c r="AOT1" s="43"/>
      <c r="AOU1" s="43"/>
      <c r="AOV1" s="43"/>
      <c r="AOW1" s="43"/>
      <c r="AOX1" s="43"/>
      <c r="AOY1" s="43"/>
      <c r="AOZ1" s="43"/>
      <c r="APA1" s="43"/>
      <c r="APB1" s="43"/>
      <c r="APC1" s="43"/>
      <c r="APD1" s="43"/>
      <c r="APE1" s="43"/>
      <c r="APF1" s="43"/>
      <c r="APG1" s="43"/>
      <c r="APH1" s="43"/>
      <c r="API1" s="43"/>
      <c r="APJ1" s="43"/>
      <c r="APK1" s="43"/>
      <c r="APL1" s="43"/>
      <c r="APM1" s="43"/>
      <c r="APN1" s="43"/>
      <c r="APO1" s="43"/>
      <c r="APP1" s="43"/>
      <c r="APQ1" s="43"/>
      <c r="APR1" s="43"/>
      <c r="APS1" s="43"/>
      <c r="APT1" s="43"/>
      <c r="APU1" s="43"/>
      <c r="APV1" s="43"/>
      <c r="APW1" s="43"/>
      <c r="APX1" s="43"/>
      <c r="APY1" s="43"/>
      <c r="APZ1" s="43"/>
      <c r="AQA1" s="43"/>
      <c r="AQB1" s="43"/>
      <c r="AQC1" s="43"/>
      <c r="AQD1" s="43"/>
      <c r="AQE1" s="43"/>
      <c r="AQF1" s="43"/>
      <c r="AQG1" s="43"/>
      <c r="AQH1" s="43"/>
      <c r="AQI1" s="43"/>
      <c r="AQJ1" s="43"/>
      <c r="AQK1" s="43"/>
      <c r="AQL1" s="43"/>
      <c r="AQM1" s="43"/>
      <c r="AQN1" s="43"/>
      <c r="AQO1" s="43"/>
      <c r="AQP1" s="43"/>
      <c r="AQQ1" s="43"/>
      <c r="AQR1" s="43"/>
      <c r="AQS1" s="43"/>
      <c r="AQT1" s="43"/>
      <c r="AQU1" s="43"/>
      <c r="AQV1" s="43"/>
      <c r="AQW1" s="43"/>
      <c r="AQX1" s="43"/>
      <c r="AQY1" s="43"/>
      <c r="AQZ1" s="43"/>
      <c r="ARA1" s="43"/>
      <c r="ARB1" s="43"/>
      <c r="ARC1" s="43"/>
      <c r="ARD1" s="43"/>
      <c r="ARE1" s="43"/>
      <c r="ARF1" s="43"/>
      <c r="ARG1" s="43"/>
      <c r="ARH1" s="43"/>
      <c r="ARI1" s="43"/>
      <c r="ARJ1" s="43"/>
      <c r="ARK1" s="43"/>
      <c r="ARL1" s="43"/>
      <c r="ARM1" s="43"/>
      <c r="ARN1" s="43"/>
      <c r="ARO1" s="43"/>
      <c r="ARP1" s="43"/>
      <c r="ARQ1" s="43"/>
      <c r="ARR1" s="43"/>
      <c r="ARS1" s="43"/>
      <c r="ART1" s="43"/>
      <c r="ARU1" s="43"/>
      <c r="ARV1" s="43"/>
      <c r="ARW1" s="43"/>
      <c r="ARX1" s="43"/>
      <c r="ARY1" s="43"/>
      <c r="ARZ1" s="43"/>
      <c r="ASA1" s="43"/>
      <c r="ASB1" s="43"/>
      <c r="ASC1" s="43"/>
      <c r="ASD1" s="43"/>
      <c r="ASE1" s="43"/>
      <c r="ASF1" s="43"/>
      <c r="ASG1" s="43"/>
      <c r="ASH1" s="43"/>
      <c r="ASI1" s="43"/>
      <c r="ASJ1" s="43"/>
      <c r="ASK1" s="43"/>
      <c r="ASL1" s="43"/>
      <c r="ASM1" s="43"/>
      <c r="ASN1" s="43"/>
      <c r="ASO1" s="43"/>
      <c r="ASP1" s="43"/>
      <c r="ASQ1" s="43"/>
      <c r="ASR1" s="43"/>
      <c r="ASS1" s="43"/>
      <c r="AST1" s="43"/>
      <c r="ASU1" s="43"/>
      <c r="ASV1" s="43"/>
      <c r="ASW1" s="43"/>
      <c r="ASX1" s="43"/>
      <c r="ASY1" s="43"/>
      <c r="ASZ1" s="43"/>
      <c r="ATA1" s="43"/>
      <c r="ATB1" s="43"/>
      <c r="ATC1" s="43"/>
      <c r="ATD1" s="43"/>
      <c r="ATE1" s="43"/>
      <c r="ATF1" s="43"/>
      <c r="ATG1" s="43"/>
      <c r="ATH1" s="43"/>
      <c r="ATI1" s="43"/>
      <c r="ATJ1" s="43"/>
      <c r="ATK1" s="43"/>
      <c r="ATL1" s="43"/>
      <c r="ATM1" s="43"/>
      <c r="ATN1" s="43"/>
      <c r="ATO1" s="43"/>
      <c r="ATP1" s="43"/>
      <c r="ATQ1" s="43"/>
      <c r="ATR1" s="43"/>
      <c r="ATS1" s="43"/>
      <c r="ATT1" s="43"/>
      <c r="ATU1" s="43"/>
      <c r="ATV1" s="43"/>
      <c r="ATW1" s="43"/>
      <c r="ATX1" s="43"/>
      <c r="ATY1" s="43"/>
      <c r="ATZ1" s="43"/>
      <c r="AUA1" s="43"/>
      <c r="AUB1" s="43"/>
      <c r="AUC1" s="43"/>
      <c r="AUD1" s="43"/>
      <c r="AUE1" s="43"/>
      <c r="AUF1" s="43"/>
      <c r="AUG1" s="43"/>
      <c r="AUH1" s="43"/>
      <c r="AUI1" s="43"/>
      <c r="AUJ1" s="43"/>
      <c r="AUK1" s="43"/>
      <c r="AUL1" s="43"/>
      <c r="AUM1" s="43"/>
      <c r="AUN1" s="43"/>
      <c r="AUO1" s="43"/>
      <c r="AUP1" s="43"/>
      <c r="AUQ1" s="43"/>
      <c r="AUR1" s="43"/>
      <c r="AUS1" s="43"/>
      <c r="AUT1" s="43"/>
      <c r="AUU1" s="43"/>
      <c r="AUV1" s="43"/>
      <c r="AUW1" s="43"/>
      <c r="AUX1" s="43"/>
      <c r="AUY1" s="43"/>
      <c r="AUZ1" s="43"/>
      <c r="AVA1" s="43"/>
      <c r="AVB1" s="43"/>
      <c r="AVC1" s="43"/>
      <c r="AVD1" s="43"/>
      <c r="AVE1" s="43"/>
      <c r="AVF1" s="43"/>
      <c r="AVG1" s="43"/>
      <c r="AVH1" s="43"/>
      <c r="AVI1" s="43"/>
      <c r="AVJ1" s="43"/>
      <c r="AVK1" s="43"/>
      <c r="AVL1" s="43"/>
      <c r="AVM1" s="43"/>
      <c r="AVN1" s="43"/>
      <c r="AVO1" s="43"/>
      <c r="AVP1" s="43"/>
      <c r="AVQ1" s="43"/>
      <c r="AVR1" s="43"/>
      <c r="AVS1" s="43"/>
      <c r="AVT1" s="43"/>
      <c r="AVU1" s="43"/>
      <c r="AVV1" s="43"/>
      <c r="AVW1" s="43"/>
      <c r="AVX1" s="43"/>
      <c r="AVY1" s="43"/>
      <c r="AVZ1" s="43"/>
      <c r="AWA1" s="43"/>
      <c r="AWB1" s="43"/>
      <c r="AWC1" s="43"/>
      <c r="AWD1" s="43"/>
      <c r="AWE1" s="43"/>
      <c r="AWF1" s="43"/>
      <c r="AWG1" s="43"/>
      <c r="AWH1" s="43"/>
      <c r="AWI1" s="43"/>
      <c r="AWJ1" s="43"/>
      <c r="AWK1" s="43"/>
      <c r="AWL1" s="43"/>
      <c r="AWM1" s="43"/>
      <c r="AWN1" s="43"/>
      <c r="AWO1" s="43"/>
      <c r="AWP1" s="43"/>
      <c r="AWQ1" s="43"/>
      <c r="AWR1" s="43"/>
      <c r="AWS1" s="43"/>
      <c r="AWT1" s="43"/>
      <c r="AWU1" s="43"/>
      <c r="AWV1" s="43"/>
      <c r="AWW1" s="43"/>
      <c r="AWX1" s="43"/>
      <c r="AWY1" s="43"/>
      <c r="AWZ1" s="43"/>
      <c r="AXA1" s="43"/>
      <c r="AXB1" s="43"/>
      <c r="AXC1" s="43"/>
      <c r="AXD1" s="43"/>
      <c r="AXE1" s="43"/>
      <c r="AXF1" s="43"/>
      <c r="AXG1" s="43"/>
      <c r="AXH1" s="43"/>
      <c r="AXI1" s="43"/>
      <c r="AXJ1" s="43"/>
      <c r="AXK1" s="43"/>
      <c r="AXL1" s="43"/>
      <c r="AXM1" s="43"/>
      <c r="AXN1" s="43"/>
      <c r="AXO1" s="43"/>
      <c r="AXP1" s="43"/>
      <c r="AXQ1" s="43"/>
      <c r="AXR1" s="43"/>
      <c r="AXS1" s="43"/>
      <c r="AXT1" s="43"/>
      <c r="AXU1" s="43"/>
      <c r="AXV1" s="43"/>
      <c r="AXW1" s="43"/>
      <c r="AXX1" s="43"/>
      <c r="AXY1" s="43"/>
      <c r="AXZ1" s="43"/>
      <c r="AYA1" s="43"/>
      <c r="AYB1" s="43"/>
      <c r="AYC1" s="43"/>
      <c r="AYD1" s="43"/>
      <c r="AYE1" s="43"/>
      <c r="AYF1" s="43"/>
      <c r="AYG1" s="43"/>
      <c r="AYH1" s="43"/>
      <c r="AYI1" s="43"/>
      <c r="AYJ1" s="43"/>
      <c r="AYK1" s="43"/>
      <c r="AYL1" s="43"/>
      <c r="AYM1" s="43"/>
      <c r="AYN1" s="43"/>
      <c r="AYO1" s="43"/>
      <c r="AYP1" s="43"/>
      <c r="AYQ1" s="43"/>
      <c r="AYR1" s="43"/>
      <c r="AYS1" s="43"/>
      <c r="AYT1" s="43"/>
      <c r="AYU1" s="43"/>
      <c r="AYV1" s="43"/>
      <c r="AYW1" s="43"/>
      <c r="AYX1" s="43"/>
      <c r="AYY1" s="43"/>
      <c r="AYZ1" s="43"/>
      <c r="AZA1" s="43"/>
      <c r="AZB1" s="43"/>
      <c r="AZC1" s="43"/>
      <c r="AZD1" s="43"/>
      <c r="AZE1" s="43"/>
      <c r="AZF1" s="43"/>
      <c r="AZG1" s="43"/>
      <c r="AZH1" s="43"/>
      <c r="AZI1" s="43"/>
      <c r="AZJ1" s="43"/>
      <c r="AZK1" s="43"/>
      <c r="AZL1" s="43"/>
      <c r="AZM1" s="43"/>
      <c r="AZN1" s="43"/>
      <c r="AZO1" s="43"/>
      <c r="AZP1" s="43"/>
      <c r="AZQ1" s="43"/>
      <c r="AZR1" s="43"/>
      <c r="AZS1" s="43"/>
      <c r="AZT1" s="43"/>
      <c r="AZU1" s="43"/>
      <c r="AZV1" s="43"/>
      <c r="AZW1" s="43"/>
      <c r="AZX1" s="43"/>
      <c r="AZY1" s="43"/>
      <c r="AZZ1" s="43"/>
      <c r="BAA1" s="43"/>
      <c r="BAB1" s="43"/>
      <c r="BAC1" s="43"/>
      <c r="BAD1" s="43"/>
      <c r="BAE1" s="43"/>
      <c r="BAF1" s="43"/>
      <c r="BAG1" s="43"/>
      <c r="BAH1" s="43"/>
      <c r="BAI1" s="43"/>
      <c r="BAJ1" s="43"/>
      <c r="BAK1" s="43"/>
      <c r="BAL1" s="43"/>
      <c r="BAM1" s="43"/>
      <c r="BAN1" s="43"/>
      <c r="BAO1" s="43"/>
      <c r="BAP1" s="43"/>
      <c r="BAQ1" s="43"/>
      <c r="BAR1" s="43"/>
      <c r="BAS1" s="43"/>
      <c r="BAT1" s="43"/>
      <c r="BAU1" s="43"/>
      <c r="BAV1" s="43"/>
      <c r="BAW1" s="43"/>
      <c r="BAX1" s="43"/>
      <c r="BAY1" s="43"/>
      <c r="BAZ1" s="43"/>
      <c r="BBA1" s="43"/>
      <c r="BBB1" s="43"/>
      <c r="BBC1" s="43"/>
      <c r="BBD1" s="43"/>
      <c r="BBE1" s="43"/>
      <c r="BBF1" s="43"/>
      <c r="BBG1" s="43"/>
      <c r="BBH1" s="43"/>
      <c r="BBI1" s="43"/>
      <c r="BBJ1" s="43"/>
      <c r="BBK1" s="43"/>
      <c r="BBL1" s="43"/>
      <c r="BBM1" s="43"/>
      <c r="BBN1" s="43"/>
      <c r="BBO1" s="43"/>
      <c r="BBP1" s="43"/>
      <c r="BBQ1" s="43"/>
      <c r="BBR1" s="43"/>
      <c r="BBS1" s="43"/>
      <c r="BBT1" s="43"/>
      <c r="BBU1" s="43"/>
      <c r="BBV1" s="43"/>
      <c r="BBW1" s="43"/>
      <c r="BBX1" s="43"/>
      <c r="BBY1" s="43"/>
      <c r="BBZ1" s="43"/>
      <c r="BCA1" s="43"/>
      <c r="BCB1" s="43"/>
      <c r="BCC1" s="43"/>
      <c r="BCD1" s="43"/>
      <c r="BCE1" s="43"/>
      <c r="BCF1" s="43"/>
      <c r="BCG1" s="43"/>
      <c r="BCH1" s="43"/>
      <c r="BCI1" s="43"/>
      <c r="BCJ1" s="43"/>
      <c r="BCK1" s="43"/>
      <c r="BCL1" s="43"/>
      <c r="BCM1" s="43"/>
      <c r="BCN1" s="43"/>
      <c r="BCO1" s="43"/>
      <c r="BCP1" s="43"/>
      <c r="BCQ1" s="43"/>
      <c r="BCR1" s="43"/>
      <c r="BCS1" s="43"/>
      <c r="BCT1" s="43"/>
      <c r="BCU1" s="43"/>
      <c r="BCV1" s="43"/>
      <c r="BCW1" s="43"/>
      <c r="BCX1" s="43"/>
      <c r="BCY1" s="43"/>
      <c r="BCZ1" s="43"/>
      <c r="BDA1" s="43"/>
      <c r="BDB1" s="43"/>
      <c r="BDC1" s="43"/>
      <c r="BDD1" s="43"/>
      <c r="BDE1" s="43"/>
      <c r="BDF1" s="43"/>
      <c r="BDG1" s="43"/>
      <c r="BDH1" s="43"/>
      <c r="BDI1" s="43"/>
      <c r="BDJ1" s="43"/>
      <c r="BDK1" s="43"/>
      <c r="BDL1" s="43"/>
      <c r="BDM1" s="43"/>
      <c r="BDN1" s="43"/>
      <c r="BDO1" s="43"/>
      <c r="BDP1" s="43"/>
      <c r="BDQ1" s="43"/>
      <c r="BDR1" s="43"/>
      <c r="BDS1" s="43"/>
      <c r="BDT1" s="43"/>
      <c r="BDU1" s="43"/>
      <c r="BDV1" s="43"/>
      <c r="BDW1" s="43"/>
      <c r="BDX1" s="43"/>
      <c r="BDY1" s="43"/>
      <c r="BDZ1" s="43"/>
      <c r="BEA1" s="43"/>
      <c r="BEB1" s="43"/>
      <c r="BEC1" s="43"/>
      <c r="BED1" s="43"/>
      <c r="BEE1" s="43"/>
      <c r="BEF1" s="43"/>
      <c r="BEG1" s="43"/>
      <c r="BEH1" s="43"/>
      <c r="BEI1" s="43"/>
      <c r="BEJ1" s="43"/>
      <c r="BEK1" s="43"/>
      <c r="BEL1" s="43"/>
      <c r="BEM1" s="43"/>
      <c r="BEN1" s="43"/>
      <c r="BEO1" s="43"/>
      <c r="BEP1" s="43"/>
      <c r="BEQ1" s="43"/>
      <c r="BER1" s="43"/>
      <c r="BES1" s="43"/>
      <c r="BET1" s="43"/>
      <c r="BEU1" s="43"/>
      <c r="BEV1" s="43"/>
      <c r="BEW1" s="43"/>
      <c r="BEX1" s="43"/>
      <c r="BEY1" s="43"/>
      <c r="BEZ1" s="43"/>
      <c r="BFA1" s="43"/>
      <c r="BFB1" s="43"/>
      <c r="BFC1" s="43"/>
      <c r="BFD1" s="43"/>
      <c r="BFE1" s="43"/>
      <c r="BFF1" s="43"/>
      <c r="BFG1" s="43"/>
      <c r="BFH1" s="43"/>
      <c r="BFI1" s="43"/>
      <c r="BFJ1" s="43"/>
      <c r="BFK1" s="43"/>
      <c r="BFL1" s="43"/>
      <c r="BFM1" s="43"/>
      <c r="BFN1" s="43"/>
      <c r="BFO1" s="43"/>
      <c r="BFP1" s="43"/>
      <c r="BFQ1" s="43"/>
      <c r="BFR1" s="43"/>
      <c r="BFS1" s="43"/>
      <c r="BFT1" s="43"/>
      <c r="BFU1" s="43"/>
      <c r="BFV1" s="43"/>
      <c r="BFW1" s="43"/>
      <c r="BFX1" s="43"/>
      <c r="BFY1" s="43"/>
      <c r="BFZ1" s="43"/>
      <c r="BGA1" s="43"/>
      <c r="BGB1" s="43"/>
      <c r="BGC1" s="43"/>
      <c r="BGD1" s="43"/>
      <c r="BGE1" s="43"/>
      <c r="BGF1" s="43"/>
      <c r="BGG1" s="43"/>
      <c r="BGH1" s="43"/>
      <c r="BGI1" s="43"/>
      <c r="BGJ1" s="43"/>
      <c r="BGK1" s="43"/>
      <c r="BGL1" s="43"/>
      <c r="BGM1" s="43"/>
      <c r="BGN1" s="43"/>
      <c r="BGO1" s="43"/>
      <c r="BGP1" s="43"/>
      <c r="BGQ1" s="43"/>
      <c r="BGR1" s="43"/>
      <c r="BGS1" s="43"/>
      <c r="BGT1" s="43"/>
      <c r="BGU1" s="43"/>
      <c r="BGV1" s="43"/>
      <c r="BGW1" s="43"/>
      <c r="BGX1" s="43"/>
      <c r="BGY1" s="43"/>
      <c r="BGZ1" s="43"/>
      <c r="BHA1" s="43"/>
      <c r="BHB1" s="43"/>
      <c r="BHC1" s="43"/>
      <c r="BHD1" s="43"/>
      <c r="BHE1" s="43"/>
      <c r="BHF1" s="43"/>
      <c r="BHG1" s="43"/>
      <c r="BHH1" s="43"/>
      <c r="BHI1" s="43"/>
      <c r="BHJ1" s="43"/>
      <c r="BHK1" s="43"/>
      <c r="BHL1" s="43"/>
      <c r="BHM1" s="43"/>
      <c r="BHN1" s="43"/>
      <c r="BHO1" s="43"/>
      <c r="BHP1" s="43"/>
      <c r="BHQ1" s="43"/>
      <c r="BHR1" s="43"/>
      <c r="BHS1" s="43"/>
      <c r="BHT1" s="43"/>
      <c r="BHU1" s="43"/>
      <c r="BHV1" s="43"/>
      <c r="BHW1" s="43"/>
      <c r="BHX1" s="43"/>
      <c r="BHY1" s="43"/>
      <c r="BHZ1" s="43"/>
      <c r="BIA1" s="43"/>
      <c r="BIB1" s="43"/>
      <c r="BIC1" s="43"/>
      <c r="BID1" s="43"/>
      <c r="BIE1" s="43"/>
      <c r="BIF1" s="43"/>
      <c r="BIG1" s="43"/>
      <c r="BIH1" s="43"/>
      <c r="BII1" s="43"/>
      <c r="BIJ1" s="43"/>
      <c r="BIK1" s="43"/>
      <c r="BIL1" s="43"/>
      <c r="BIM1" s="43"/>
      <c r="BIN1" s="43"/>
      <c r="BIO1" s="43"/>
      <c r="BIP1" s="43"/>
      <c r="BIQ1" s="43"/>
      <c r="BIR1" s="43"/>
      <c r="BIS1" s="43"/>
      <c r="BIT1" s="43"/>
      <c r="BIU1" s="43"/>
      <c r="BIV1" s="43"/>
      <c r="BIW1" s="43"/>
      <c r="BIX1" s="43"/>
      <c r="BIY1" s="43"/>
      <c r="BIZ1" s="43"/>
      <c r="BJA1" s="43"/>
      <c r="BJB1" s="43"/>
      <c r="BJC1" s="43"/>
      <c r="BJD1" s="43"/>
      <c r="BJE1" s="43"/>
      <c r="BJF1" s="43"/>
      <c r="BJG1" s="43"/>
      <c r="BJH1" s="43"/>
      <c r="BJI1" s="43"/>
      <c r="BJJ1" s="43"/>
      <c r="BJK1" s="43"/>
      <c r="BJL1" s="43"/>
      <c r="BJM1" s="43"/>
      <c r="BJN1" s="43"/>
      <c r="BJO1" s="43"/>
      <c r="BJP1" s="43"/>
      <c r="BJQ1" s="43"/>
      <c r="BJR1" s="43"/>
      <c r="BJS1" s="43"/>
      <c r="BJT1" s="43"/>
      <c r="BJU1" s="43"/>
      <c r="BJV1" s="43"/>
      <c r="BJW1" s="43"/>
      <c r="BJX1" s="43"/>
      <c r="BJY1" s="43"/>
      <c r="BJZ1" s="43"/>
      <c r="BKA1" s="43"/>
      <c r="BKB1" s="43"/>
      <c r="BKC1" s="43"/>
      <c r="BKD1" s="43"/>
      <c r="BKE1" s="43"/>
      <c r="BKF1" s="43"/>
      <c r="BKG1" s="43"/>
      <c r="BKH1" s="43"/>
      <c r="BKI1" s="43"/>
      <c r="BKJ1" s="43"/>
      <c r="BKK1" s="43"/>
      <c r="BKL1" s="43"/>
      <c r="BKM1" s="43"/>
      <c r="BKN1" s="43"/>
      <c r="BKO1" s="43"/>
      <c r="BKP1" s="43"/>
      <c r="BKQ1" s="43"/>
      <c r="BKR1" s="43"/>
      <c r="BKS1" s="43"/>
      <c r="BKT1" s="43"/>
      <c r="BKU1" s="43"/>
      <c r="BKV1" s="43"/>
      <c r="BKW1" s="43"/>
      <c r="BKX1" s="43"/>
      <c r="BKY1" s="43"/>
      <c r="BKZ1" s="43"/>
      <c r="BLA1" s="43"/>
      <c r="BLB1" s="43"/>
      <c r="BLC1" s="43"/>
      <c r="BLD1" s="43"/>
      <c r="BLE1" s="43"/>
      <c r="BLF1" s="43"/>
      <c r="BLG1" s="43"/>
      <c r="BLH1" s="43"/>
      <c r="BLI1" s="43"/>
      <c r="BLJ1" s="43"/>
      <c r="BLK1" s="43"/>
      <c r="BLL1" s="43"/>
      <c r="BLM1" s="43"/>
      <c r="BLN1" s="43"/>
      <c r="BLO1" s="43"/>
      <c r="BLP1" s="43"/>
      <c r="BLQ1" s="43"/>
      <c r="BLR1" s="43"/>
      <c r="BLS1" s="43"/>
      <c r="BLT1" s="43"/>
      <c r="BLU1" s="43"/>
      <c r="BLV1" s="43"/>
      <c r="BLW1" s="43"/>
      <c r="BLX1" s="43"/>
      <c r="BLY1" s="43"/>
      <c r="BLZ1" s="43"/>
      <c r="BMA1" s="43"/>
      <c r="BMB1" s="43"/>
      <c r="BMC1" s="43"/>
      <c r="BMD1" s="43"/>
      <c r="BME1" s="43"/>
      <c r="BMF1" s="43"/>
      <c r="BMG1" s="43"/>
      <c r="BMH1" s="43"/>
      <c r="BMI1" s="43"/>
      <c r="BMJ1" s="43"/>
      <c r="BMK1" s="43"/>
      <c r="BML1" s="43"/>
      <c r="BMM1" s="43"/>
      <c r="BMN1" s="43"/>
      <c r="BMO1" s="43"/>
      <c r="BMP1" s="43"/>
      <c r="BMQ1" s="43"/>
      <c r="BMR1" s="43"/>
      <c r="BMS1" s="43"/>
      <c r="BMT1" s="43"/>
      <c r="BMU1" s="43"/>
      <c r="BMV1" s="43"/>
      <c r="BMW1" s="43"/>
      <c r="BMX1" s="43"/>
      <c r="BMY1" s="43"/>
      <c r="BMZ1" s="43"/>
      <c r="BNA1" s="43"/>
      <c r="BNB1" s="43"/>
      <c r="BNC1" s="43"/>
      <c r="BND1" s="43"/>
      <c r="BNE1" s="43"/>
      <c r="BNF1" s="43"/>
      <c r="BNG1" s="43"/>
      <c r="BNH1" s="43"/>
      <c r="BNI1" s="43"/>
      <c r="BNJ1" s="43"/>
      <c r="BNK1" s="43"/>
      <c r="BNL1" s="43"/>
      <c r="BNM1" s="43"/>
      <c r="BNN1" s="43"/>
      <c r="BNO1" s="43"/>
      <c r="BNP1" s="43"/>
      <c r="BNQ1" s="43"/>
      <c r="BNR1" s="43"/>
      <c r="BNS1" s="43"/>
      <c r="BNT1" s="43"/>
      <c r="BNU1" s="43"/>
      <c r="BNV1" s="43"/>
      <c r="BNW1" s="43"/>
      <c r="BNX1" s="43"/>
      <c r="BNY1" s="43"/>
      <c r="BNZ1" s="43"/>
      <c r="BOA1" s="43"/>
      <c r="BOB1" s="43"/>
      <c r="BOC1" s="43"/>
      <c r="BOD1" s="43"/>
      <c r="BOE1" s="43"/>
      <c r="BOF1" s="43"/>
      <c r="BOG1" s="43"/>
      <c r="BOH1" s="43"/>
      <c r="BOI1" s="43"/>
      <c r="BOJ1" s="43"/>
      <c r="BOK1" s="43"/>
      <c r="BOL1" s="43"/>
      <c r="BOM1" s="43"/>
      <c r="BON1" s="43"/>
      <c r="BOO1" s="43"/>
      <c r="BOP1" s="43"/>
      <c r="BOQ1" s="43"/>
      <c r="BOR1" s="43"/>
      <c r="BOS1" s="43"/>
      <c r="BOT1" s="43"/>
      <c r="BOU1" s="43"/>
      <c r="BOV1" s="43"/>
      <c r="BOW1" s="43"/>
      <c r="BOX1" s="43"/>
      <c r="BOY1" s="43"/>
      <c r="BOZ1" s="43"/>
      <c r="BPA1" s="43"/>
      <c r="BPB1" s="43"/>
      <c r="BPC1" s="43"/>
      <c r="BPD1" s="43"/>
      <c r="BPE1" s="43"/>
      <c r="BPF1" s="43"/>
      <c r="BPG1" s="43"/>
      <c r="BPH1" s="43"/>
      <c r="BPI1" s="43"/>
      <c r="BPJ1" s="43"/>
      <c r="BPK1" s="43"/>
      <c r="BPL1" s="43"/>
      <c r="BPM1" s="43"/>
      <c r="BPN1" s="43"/>
      <c r="BPO1" s="43"/>
      <c r="BPP1" s="43"/>
      <c r="BPQ1" s="43"/>
      <c r="BPR1" s="43"/>
      <c r="BPS1" s="43"/>
      <c r="BPT1" s="43"/>
      <c r="BPU1" s="43"/>
      <c r="BPV1" s="43"/>
      <c r="BPW1" s="43"/>
      <c r="BPX1" s="43"/>
      <c r="BPY1" s="43"/>
      <c r="BPZ1" s="43"/>
      <c r="BQA1" s="43"/>
      <c r="BQB1" s="43"/>
      <c r="BQC1" s="43"/>
      <c r="BQD1" s="43"/>
      <c r="BQE1" s="43"/>
      <c r="BQF1" s="43"/>
      <c r="BQG1" s="43"/>
      <c r="BQH1" s="43"/>
      <c r="BQI1" s="43"/>
      <c r="BQJ1" s="43"/>
      <c r="BQK1" s="43"/>
      <c r="BQL1" s="43"/>
      <c r="BQM1" s="43"/>
      <c r="BQN1" s="43"/>
      <c r="BQO1" s="43"/>
      <c r="BQP1" s="43"/>
      <c r="BQQ1" s="43"/>
      <c r="BQR1" s="43"/>
      <c r="BQS1" s="43"/>
      <c r="BQT1" s="43"/>
      <c r="BQU1" s="43"/>
      <c r="BQV1" s="43"/>
      <c r="BQW1" s="43"/>
      <c r="BQX1" s="43"/>
      <c r="BQY1" s="43"/>
      <c r="BQZ1" s="43"/>
      <c r="BRA1" s="43"/>
      <c r="BRB1" s="43"/>
      <c r="BRC1" s="43"/>
      <c r="BRD1" s="43"/>
      <c r="BRE1" s="43"/>
      <c r="BRF1" s="43"/>
      <c r="BRG1" s="43"/>
      <c r="BRH1" s="43"/>
      <c r="BRI1" s="43"/>
      <c r="BRJ1" s="43"/>
      <c r="BRK1" s="43"/>
      <c r="BRL1" s="43"/>
      <c r="BRM1" s="43"/>
      <c r="BRN1" s="43"/>
      <c r="BRO1" s="43"/>
      <c r="BRP1" s="43"/>
      <c r="BRQ1" s="43"/>
      <c r="BRR1" s="43"/>
      <c r="BRS1" s="43"/>
      <c r="BRT1" s="43"/>
      <c r="BRU1" s="43"/>
      <c r="BRV1" s="43"/>
      <c r="BRW1" s="43"/>
      <c r="BRX1" s="43"/>
      <c r="BRY1" s="43"/>
      <c r="BRZ1" s="43"/>
      <c r="BSA1" s="43"/>
      <c r="BSB1" s="43"/>
      <c r="BSC1" s="43"/>
      <c r="BSD1" s="43"/>
      <c r="BSE1" s="43"/>
      <c r="BSF1" s="43"/>
      <c r="BSG1" s="43"/>
      <c r="BSH1" s="43"/>
      <c r="BSI1" s="43"/>
      <c r="BSJ1" s="43"/>
      <c r="BSK1" s="43"/>
      <c r="BSL1" s="43"/>
      <c r="BSM1" s="43"/>
      <c r="BSN1" s="43"/>
      <c r="BSO1" s="43"/>
      <c r="BSP1" s="43"/>
      <c r="BSQ1" s="43"/>
      <c r="BSR1" s="43"/>
      <c r="BSS1" s="43"/>
      <c r="BST1" s="43"/>
      <c r="BSU1" s="43"/>
      <c r="BSV1" s="43"/>
      <c r="BSW1" s="43"/>
      <c r="BSX1" s="43"/>
      <c r="BSY1" s="43"/>
      <c r="BSZ1" s="43"/>
      <c r="BTA1" s="43"/>
      <c r="BTB1" s="43"/>
      <c r="BTC1" s="43"/>
      <c r="BTD1" s="43"/>
      <c r="BTE1" s="43"/>
      <c r="BTF1" s="43"/>
      <c r="BTG1" s="43"/>
      <c r="BTH1" s="43"/>
      <c r="BTI1" s="43"/>
      <c r="BTJ1" s="43"/>
      <c r="BTK1" s="43"/>
      <c r="BTL1" s="43"/>
      <c r="BTM1" s="43"/>
      <c r="BTN1" s="43"/>
      <c r="BTO1" s="43"/>
      <c r="BTP1" s="43"/>
      <c r="BTQ1" s="43"/>
      <c r="BTR1" s="43"/>
      <c r="BTS1" s="43"/>
      <c r="BTT1" s="43"/>
      <c r="BTU1" s="43"/>
      <c r="BTV1" s="43"/>
      <c r="BTW1" s="43"/>
      <c r="BTX1" s="43"/>
      <c r="BTY1" s="43"/>
      <c r="BTZ1" s="43"/>
      <c r="BUA1" s="43"/>
      <c r="BUB1" s="43"/>
      <c r="BUC1" s="43"/>
      <c r="BUD1" s="43"/>
      <c r="BUE1" s="43"/>
      <c r="BUF1" s="43"/>
      <c r="BUG1" s="43"/>
      <c r="BUH1" s="43"/>
      <c r="BUI1" s="43"/>
      <c r="BUJ1" s="43"/>
      <c r="BUK1" s="43"/>
      <c r="BUL1" s="43"/>
      <c r="BUM1" s="43"/>
      <c r="BUN1" s="43"/>
      <c r="BUO1" s="43"/>
      <c r="BUP1" s="43"/>
      <c r="BUQ1" s="43"/>
      <c r="BUR1" s="43"/>
      <c r="BUS1" s="43"/>
      <c r="BUT1" s="43"/>
      <c r="BUU1" s="43"/>
      <c r="BUV1" s="43"/>
      <c r="BUW1" s="43"/>
      <c r="BUX1" s="43"/>
      <c r="BUY1" s="43"/>
      <c r="BUZ1" s="43"/>
      <c r="BVA1" s="43"/>
      <c r="BVB1" s="43"/>
      <c r="BVC1" s="43"/>
      <c r="BVD1" s="43"/>
      <c r="BVE1" s="43"/>
      <c r="BVF1" s="43"/>
      <c r="BVG1" s="43"/>
      <c r="BVH1" s="43"/>
      <c r="BVI1" s="43"/>
      <c r="BVJ1" s="43"/>
      <c r="BVK1" s="43"/>
      <c r="BVL1" s="43"/>
      <c r="BVM1" s="43"/>
      <c r="BVN1" s="43"/>
      <c r="BVO1" s="43"/>
      <c r="BVP1" s="43"/>
      <c r="BVQ1" s="43"/>
      <c r="BVR1" s="43"/>
      <c r="BVS1" s="43"/>
      <c r="BVT1" s="43"/>
      <c r="BVU1" s="43"/>
      <c r="BVV1" s="43"/>
      <c r="BVW1" s="43"/>
      <c r="BVX1" s="43"/>
      <c r="BVY1" s="43"/>
      <c r="BVZ1" s="43"/>
      <c r="BWA1" s="43"/>
      <c r="BWB1" s="43"/>
      <c r="BWC1" s="43"/>
      <c r="BWD1" s="43"/>
      <c r="BWE1" s="43"/>
      <c r="BWF1" s="43"/>
      <c r="BWG1" s="43"/>
      <c r="BWH1" s="43"/>
      <c r="BWI1" s="43"/>
      <c r="BWJ1" s="43"/>
      <c r="BWK1" s="43"/>
      <c r="BWL1" s="43"/>
      <c r="BWM1" s="43"/>
      <c r="BWN1" s="43"/>
      <c r="BWO1" s="43"/>
      <c r="BWP1" s="43"/>
      <c r="BWQ1" s="43"/>
      <c r="BWR1" s="43"/>
      <c r="BWS1" s="43"/>
      <c r="BWT1" s="43"/>
      <c r="BWU1" s="43"/>
      <c r="BWV1" s="43"/>
      <c r="BWW1" s="43"/>
      <c r="BWX1" s="43"/>
      <c r="BWY1" s="43"/>
      <c r="BWZ1" s="43"/>
      <c r="BXA1" s="43"/>
      <c r="BXB1" s="43"/>
      <c r="BXC1" s="43"/>
      <c r="BXD1" s="43"/>
      <c r="BXE1" s="43"/>
      <c r="BXF1" s="43"/>
      <c r="BXG1" s="43"/>
      <c r="BXH1" s="43"/>
      <c r="BXI1" s="43"/>
      <c r="BXJ1" s="43"/>
      <c r="BXK1" s="43"/>
      <c r="BXL1" s="43"/>
      <c r="BXM1" s="43"/>
      <c r="BXN1" s="43"/>
      <c r="BXO1" s="43"/>
      <c r="BXP1" s="43"/>
      <c r="BXQ1" s="43"/>
      <c r="BXR1" s="43"/>
      <c r="BXS1" s="43"/>
      <c r="BXT1" s="43"/>
      <c r="BXU1" s="43"/>
      <c r="BXV1" s="43"/>
      <c r="BXW1" s="43"/>
      <c r="BXX1" s="43"/>
      <c r="BXY1" s="43"/>
      <c r="BXZ1" s="43"/>
      <c r="BYA1" s="43"/>
      <c r="BYB1" s="43"/>
      <c r="BYC1" s="43"/>
      <c r="BYD1" s="43"/>
      <c r="BYE1" s="43"/>
      <c r="BYF1" s="43"/>
      <c r="BYG1" s="43"/>
      <c r="BYH1" s="43"/>
      <c r="BYI1" s="43"/>
      <c r="BYJ1" s="43"/>
      <c r="BYK1" s="43"/>
      <c r="BYL1" s="43"/>
      <c r="BYM1" s="43"/>
      <c r="BYN1" s="43"/>
      <c r="BYO1" s="43"/>
      <c r="BYP1" s="43"/>
      <c r="BYQ1" s="43"/>
      <c r="BYR1" s="43"/>
      <c r="BYS1" s="43"/>
      <c r="BYT1" s="43"/>
      <c r="BYU1" s="43"/>
      <c r="BYV1" s="43"/>
      <c r="BYW1" s="43"/>
      <c r="BYX1" s="43"/>
      <c r="BYY1" s="43"/>
      <c r="BYZ1" s="43"/>
      <c r="BZA1" s="43"/>
      <c r="BZB1" s="43"/>
      <c r="BZC1" s="43"/>
      <c r="BZD1" s="43"/>
      <c r="BZE1" s="43"/>
      <c r="BZF1" s="43"/>
      <c r="BZG1" s="43"/>
      <c r="BZH1" s="43"/>
      <c r="BZI1" s="43"/>
      <c r="BZJ1" s="43"/>
      <c r="BZK1" s="43"/>
      <c r="BZL1" s="43"/>
      <c r="BZM1" s="43"/>
      <c r="BZN1" s="43"/>
      <c r="BZO1" s="43"/>
      <c r="BZP1" s="43"/>
      <c r="BZQ1" s="43"/>
      <c r="BZR1" s="43"/>
      <c r="BZS1" s="43"/>
      <c r="BZT1" s="43"/>
      <c r="BZU1" s="43"/>
      <c r="BZV1" s="43"/>
      <c r="BZW1" s="43"/>
      <c r="BZX1" s="43"/>
      <c r="BZY1" s="43"/>
      <c r="BZZ1" s="43"/>
      <c r="CAA1" s="43"/>
      <c r="CAB1" s="43"/>
      <c r="CAC1" s="43"/>
      <c r="CAD1" s="43"/>
      <c r="CAE1" s="43"/>
      <c r="CAF1" s="43"/>
      <c r="CAG1" s="43"/>
      <c r="CAH1" s="43"/>
      <c r="CAI1" s="43"/>
      <c r="CAJ1" s="43"/>
      <c r="CAK1" s="43"/>
      <c r="CAL1" s="43"/>
      <c r="CAM1" s="43"/>
      <c r="CAN1" s="43"/>
      <c r="CAO1" s="43"/>
      <c r="CAP1" s="43"/>
      <c r="CAQ1" s="43"/>
      <c r="CAR1" s="43"/>
      <c r="CAS1" s="43"/>
      <c r="CAT1" s="43"/>
      <c r="CAU1" s="43"/>
      <c r="CAV1" s="43"/>
      <c r="CAW1" s="43"/>
      <c r="CAX1" s="43"/>
      <c r="CAY1" s="43"/>
      <c r="CAZ1" s="43"/>
      <c r="CBA1" s="43"/>
      <c r="CBB1" s="43"/>
      <c r="CBC1" s="43"/>
      <c r="CBD1" s="43"/>
      <c r="CBE1" s="43"/>
      <c r="CBF1" s="43"/>
      <c r="CBG1" s="43"/>
      <c r="CBH1" s="43"/>
      <c r="CBI1" s="43"/>
      <c r="CBJ1" s="43"/>
      <c r="CBK1" s="43"/>
      <c r="CBL1" s="43"/>
      <c r="CBM1" s="43"/>
      <c r="CBN1" s="43"/>
      <c r="CBO1" s="43"/>
      <c r="CBP1" s="43"/>
      <c r="CBQ1" s="43"/>
      <c r="CBR1" s="43"/>
      <c r="CBS1" s="43"/>
      <c r="CBT1" s="43"/>
      <c r="CBU1" s="43"/>
      <c r="CBV1" s="43"/>
      <c r="CBW1" s="43"/>
      <c r="CBX1" s="43"/>
      <c r="CBY1" s="43"/>
      <c r="CBZ1" s="43"/>
      <c r="CCA1" s="43"/>
      <c r="CCB1" s="43"/>
      <c r="CCC1" s="43"/>
      <c r="CCD1" s="43"/>
      <c r="CCE1" s="43"/>
      <c r="CCF1" s="43"/>
      <c r="CCG1" s="43"/>
      <c r="CCH1" s="43"/>
      <c r="CCI1" s="43"/>
      <c r="CCJ1" s="43"/>
      <c r="CCK1" s="43"/>
      <c r="CCL1" s="43"/>
      <c r="CCM1" s="43"/>
      <c r="CCN1" s="43"/>
      <c r="CCO1" s="43"/>
      <c r="CCP1" s="43"/>
      <c r="CCQ1" s="43"/>
      <c r="CCR1" s="43"/>
      <c r="CCS1" s="43"/>
      <c r="CCT1" s="43"/>
      <c r="CCU1" s="43"/>
      <c r="CCV1" s="43"/>
      <c r="CCW1" s="43"/>
      <c r="CCX1" s="43"/>
      <c r="CCY1" s="43"/>
      <c r="CCZ1" s="43"/>
      <c r="CDA1" s="43"/>
      <c r="CDB1" s="43"/>
      <c r="CDC1" s="43"/>
      <c r="CDD1" s="43"/>
      <c r="CDE1" s="43"/>
      <c r="CDF1" s="43"/>
      <c r="CDG1" s="43"/>
      <c r="CDH1" s="43"/>
      <c r="CDI1" s="43"/>
      <c r="CDJ1" s="43"/>
      <c r="CDK1" s="43"/>
      <c r="CDL1" s="43"/>
      <c r="CDM1" s="43"/>
      <c r="CDN1" s="43"/>
      <c r="CDO1" s="43"/>
      <c r="CDP1" s="43"/>
      <c r="CDQ1" s="43"/>
      <c r="CDR1" s="43"/>
      <c r="CDS1" s="43"/>
      <c r="CDT1" s="43"/>
      <c r="CDU1" s="43"/>
      <c r="CDV1" s="43"/>
      <c r="CDW1" s="43"/>
      <c r="CDX1" s="43"/>
      <c r="CDY1" s="43"/>
      <c r="CDZ1" s="43"/>
      <c r="CEA1" s="43"/>
      <c r="CEB1" s="43"/>
      <c r="CEC1" s="43"/>
      <c r="CED1" s="43"/>
      <c r="CEE1" s="43"/>
      <c r="CEF1" s="43"/>
      <c r="CEG1" s="43"/>
      <c r="CEH1" s="43"/>
      <c r="CEI1" s="43"/>
      <c r="CEJ1" s="43"/>
      <c r="CEK1" s="43"/>
      <c r="CEL1" s="43"/>
      <c r="CEM1" s="43"/>
      <c r="CEN1" s="43"/>
      <c r="CEO1" s="43"/>
      <c r="CEP1" s="43"/>
      <c r="CEQ1" s="43"/>
      <c r="CER1" s="43"/>
      <c r="CES1" s="43"/>
      <c r="CET1" s="43"/>
      <c r="CEU1" s="43"/>
      <c r="CEV1" s="43"/>
      <c r="CEW1" s="43"/>
      <c r="CEX1" s="43"/>
      <c r="CEY1" s="43"/>
      <c r="CEZ1" s="43"/>
      <c r="CFA1" s="43"/>
      <c r="CFB1" s="43"/>
      <c r="CFC1" s="43"/>
      <c r="CFD1" s="43"/>
      <c r="CFE1" s="43"/>
      <c r="CFF1" s="43"/>
      <c r="CFG1" s="43"/>
      <c r="CFH1" s="43"/>
      <c r="CFI1" s="43"/>
      <c r="CFJ1" s="43"/>
      <c r="CFK1" s="43"/>
      <c r="CFL1" s="43"/>
      <c r="CFM1" s="43"/>
      <c r="CFN1" s="43"/>
      <c r="CFO1" s="43"/>
      <c r="CFP1" s="43"/>
      <c r="CFQ1" s="43"/>
      <c r="CFR1" s="43"/>
      <c r="CFS1" s="43"/>
      <c r="CFT1" s="43"/>
      <c r="CFU1" s="43"/>
      <c r="CFV1" s="43"/>
      <c r="CFW1" s="43"/>
      <c r="CFX1" s="43"/>
      <c r="CFY1" s="43"/>
      <c r="CFZ1" s="43"/>
      <c r="CGA1" s="43"/>
      <c r="CGB1" s="43"/>
      <c r="CGC1" s="43"/>
      <c r="CGD1" s="43"/>
      <c r="CGE1" s="43"/>
      <c r="CGF1" s="43"/>
      <c r="CGG1" s="43"/>
      <c r="CGH1" s="43"/>
      <c r="CGI1" s="43"/>
      <c r="CGJ1" s="43"/>
      <c r="CGK1" s="43"/>
      <c r="CGL1" s="43"/>
      <c r="CGM1" s="43"/>
      <c r="CGN1" s="43"/>
      <c r="CGO1" s="43"/>
      <c r="CGP1" s="43"/>
      <c r="CGQ1" s="43"/>
      <c r="CGR1" s="43"/>
      <c r="CGS1" s="43"/>
      <c r="CGT1" s="43"/>
      <c r="CGU1" s="43"/>
      <c r="CGV1" s="43"/>
      <c r="CGW1" s="43"/>
      <c r="CGX1" s="43"/>
      <c r="CGY1" s="43"/>
      <c r="CGZ1" s="43"/>
      <c r="CHA1" s="43"/>
      <c r="CHB1" s="43"/>
      <c r="CHC1" s="43"/>
      <c r="CHD1" s="43"/>
      <c r="CHE1" s="43"/>
      <c r="CHF1" s="43"/>
      <c r="CHG1" s="43"/>
      <c r="CHH1" s="43"/>
      <c r="CHI1" s="43"/>
      <c r="CHJ1" s="43"/>
      <c r="CHK1" s="43"/>
      <c r="CHL1" s="43"/>
      <c r="CHM1" s="43"/>
      <c r="CHN1" s="43"/>
      <c r="CHO1" s="43"/>
      <c r="CHP1" s="43"/>
      <c r="CHQ1" s="43"/>
      <c r="CHR1" s="43"/>
      <c r="CHS1" s="43"/>
      <c r="CHT1" s="43"/>
      <c r="CHU1" s="43"/>
      <c r="CHV1" s="43"/>
      <c r="CHW1" s="43"/>
      <c r="CHX1" s="43"/>
      <c r="CHY1" s="43"/>
      <c r="CHZ1" s="43"/>
      <c r="CIA1" s="43"/>
      <c r="CIB1" s="43"/>
      <c r="CIC1" s="43"/>
      <c r="CID1" s="43"/>
      <c r="CIE1" s="43"/>
      <c r="CIF1" s="43"/>
      <c r="CIG1" s="43"/>
      <c r="CIH1" s="43"/>
      <c r="CII1" s="43"/>
      <c r="CIJ1" s="43"/>
      <c r="CIK1" s="43"/>
      <c r="CIL1" s="43"/>
      <c r="CIM1" s="43"/>
      <c r="CIN1" s="43"/>
      <c r="CIO1" s="43"/>
      <c r="CIP1" s="43"/>
      <c r="CIQ1" s="43"/>
      <c r="CIR1" s="43"/>
      <c r="CIS1" s="43"/>
      <c r="CIT1" s="43"/>
      <c r="CIU1" s="43"/>
      <c r="CIV1" s="43"/>
      <c r="CIW1" s="43"/>
      <c r="CIX1" s="43"/>
      <c r="CIY1" s="43"/>
      <c r="CIZ1" s="43"/>
      <c r="CJA1" s="43"/>
      <c r="CJB1" s="43"/>
      <c r="CJC1" s="43"/>
      <c r="CJD1" s="43"/>
      <c r="CJE1" s="43"/>
      <c r="CJF1" s="43"/>
      <c r="CJG1" s="43"/>
      <c r="CJH1" s="43"/>
      <c r="CJI1" s="43"/>
      <c r="CJJ1" s="43"/>
      <c r="CJK1" s="43"/>
      <c r="CJL1" s="43"/>
      <c r="CJM1" s="43"/>
      <c r="CJN1" s="43"/>
      <c r="CJO1" s="43"/>
      <c r="CJP1" s="43"/>
      <c r="CJQ1" s="43"/>
      <c r="CJR1" s="43"/>
      <c r="CJS1" s="43"/>
      <c r="CJT1" s="43"/>
      <c r="CJU1" s="43"/>
      <c r="CJV1" s="43"/>
      <c r="CJW1" s="43"/>
      <c r="CJX1" s="43"/>
      <c r="CJY1" s="43"/>
      <c r="CJZ1" s="43"/>
      <c r="CKA1" s="43"/>
      <c r="CKB1" s="43"/>
      <c r="CKC1" s="43"/>
      <c r="CKD1" s="43"/>
      <c r="CKE1" s="43"/>
      <c r="CKF1" s="43"/>
      <c r="CKG1" s="43"/>
      <c r="CKH1" s="43"/>
      <c r="CKI1" s="43"/>
      <c r="CKJ1" s="43"/>
      <c r="CKK1" s="43"/>
      <c r="CKL1" s="43"/>
      <c r="CKM1" s="43"/>
      <c r="CKN1" s="43"/>
      <c r="CKO1" s="43"/>
      <c r="CKP1" s="43"/>
      <c r="CKQ1" s="43"/>
      <c r="CKR1" s="43"/>
      <c r="CKS1" s="43"/>
      <c r="CKT1" s="43"/>
      <c r="CKU1" s="43"/>
      <c r="CKV1" s="43"/>
      <c r="CKW1" s="43"/>
      <c r="CKX1" s="43"/>
      <c r="CKY1" s="43"/>
      <c r="CKZ1" s="43"/>
      <c r="CLA1" s="43"/>
      <c r="CLB1" s="43"/>
      <c r="CLC1" s="43"/>
      <c r="CLD1" s="43"/>
      <c r="CLE1" s="43"/>
      <c r="CLF1" s="43"/>
      <c r="CLG1" s="43"/>
      <c r="CLH1" s="43"/>
      <c r="CLI1" s="43"/>
      <c r="CLJ1" s="43"/>
      <c r="CLK1" s="43"/>
      <c r="CLL1" s="43"/>
      <c r="CLM1" s="43"/>
      <c r="CLN1" s="43"/>
      <c r="CLO1" s="43"/>
      <c r="CLP1" s="43"/>
      <c r="CLQ1" s="43"/>
      <c r="CLR1" s="43"/>
      <c r="CLS1" s="43"/>
      <c r="CLT1" s="43"/>
      <c r="CLU1" s="43"/>
      <c r="CLV1" s="43"/>
      <c r="CLW1" s="43"/>
      <c r="CLX1" s="43"/>
      <c r="CLY1" s="43"/>
      <c r="CLZ1" s="43"/>
      <c r="CMA1" s="43"/>
      <c r="CMB1" s="43"/>
      <c r="CMC1" s="43"/>
      <c r="CMD1" s="43"/>
      <c r="CME1" s="43"/>
      <c r="CMF1" s="43"/>
      <c r="CMG1" s="43"/>
      <c r="CMH1" s="43"/>
      <c r="CMI1" s="43"/>
      <c r="CMJ1" s="43"/>
      <c r="CMK1" s="43"/>
      <c r="CML1" s="43"/>
      <c r="CMM1" s="43"/>
      <c r="CMN1" s="43"/>
      <c r="CMO1" s="43"/>
      <c r="CMP1" s="43"/>
      <c r="CMQ1" s="43"/>
      <c r="CMR1" s="43"/>
      <c r="CMS1" s="43"/>
      <c r="CMT1" s="43"/>
      <c r="CMU1" s="43"/>
      <c r="CMV1" s="43"/>
      <c r="CMW1" s="43"/>
      <c r="CMX1" s="43"/>
      <c r="CMY1" s="43"/>
      <c r="CMZ1" s="43"/>
      <c r="CNA1" s="43"/>
      <c r="CNB1" s="43"/>
      <c r="CNC1" s="43"/>
      <c r="CND1" s="43"/>
      <c r="CNE1" s="43"/>
      <c r="CNF1" s="43"/>
      <c r="CNG1" s="43"/>
      <c r="CNH1" s="43"/>
      <c r="CNI1" s="43"/>
      <c r="CNJ1" s="43"/>
      <c r="CNK1" s="43"/>
      <c r="CNL1" s="43"/>
      <c r="CNM1" s="43"/>
      <c r="CNN1" s="43"/>
      <c r="CNO1" s="43"/>
      <c r="CNP1" s="43"/>
      <c r="CNQ1" s="43"/>
      <c r="CNR1" s="43"/>
      <c r="CNS1" s="43"/>
      <c r="CNT1" s="43"/>
      <c r="CNU1" s="43"/>
      <c r="CNV1" s="43"/>
      <c r="CNW1" s="43"/>
      <c r="CNX1" s="43"/>
      <c r="CNY1" s="43"/>
      <c r="CNZ1" s="43"/>
      <c r="COA1" s="43"/>
      <c r="COB1" s="43"/>
      <c r="COC1" s="43"/>
      <c r="COD1" s="43"/>
      <c r="COE1" s="43"/>
      <c r="COF1" s="43"/>
      <c r="COG1" s="43"/>
      <c r="COH1" s="43"/>
      <c r="COI1" s="43"/>
      <c r="COJ1" s="43"/>
      <c r="COK1" s="43"/>
      <c r="COL1" s="43"/>
      <c r="COM1" s="43"/>
      <c r="CON1" s="43"/>
      <c r="COO1" s="43"/>
      <c r="COP1" s="43"/>
      <c r="COQ1" s="43"/>
      <c r="COR1" s="43"/>
      <c r="COS1" s="43"/>
      <c r="COT1" s="43"/>
      <c r="COU1" s="43"/>
      <c r="COV1" s="43"/>
      <c r="COW1" s="43"/>
      <c r="COX1" s="43"/>
      <c r="COY1" s="43"/>
      <c r="COZ1" s="43"/>
      <c r="CPA1" s="43"/>
      <c r="CPB1" s="43"/>
      <c r="CPC1" s="43"/>
      <c r="CPD1" s="43"/>
      <c r="CPE1" s="43"/>
      <c r="CPF1" s="43"/>
      <c r="CPG1" s="43"/>
      <c r="CPH1" s="43"/>
      <c r="CPI1" s="43"/>
      <c r="CPJ1" s="43"/>
      <c r="CPK1" s="43"/>
      <c r="CPL1" s="43"/>
      <c r="CPM1" s="43"/>
      <c r="CPN1" s="43"/>
      <c r="CPO1" s="43"/>
      <c r="CPP1" s="43"/>
      <c r="CPQ1" s="43"/>
      <c r="CPR1" s="43"/>
      <c r="CPS1" s="43"/>
      <c r="CPT1" s="43"/>
      <c r="CPU1" s="43"/>
      <c r="CPV1" s="43"/>
      <c r="CPW1" s="43"/>
      <c r="CPX1" s="43"/>
      <c r="CPY1" s="43"/>
      <c r="CPZ1" s="43"/>
      <c r="CQA1" s="43"/>
      <c r="CQB1" s="43"/>
      <c r="CQC1" s="43"/>
      <c r="CQD1" s="43"/>
      <c r="CQE1" s="43"/>
      <c r="CQF1" s="43"/>
      <c r="CQG1" s="43"/>
      <c r="CQH1" s="43"/>
      <c r="CQI1" s="43"/>
      <c r="CQJ1" s="43"/>
      <c r="CQK1" s="43"/>
      <c r="CQL1" s="43"/>
      <c r="CQM1" s="43"/>
      <c r="CQN1" s="43"/>
      <c r="CQO1" s="43"/>
      <c r="CQP1" s="43"/>
      <c r="CQQ1" s="43"/>
      <c r="CQR1" s="43"/>
      <c r="CQS1" s="43"/>
      <c r="CQT1" s="43"/>
      <c r="CQU1" s="43"/>
      <c r="CQV1" s="43"/>
      <c r="CQW1" s="43"/>
      <c r="CQX1" s="43"/>
      <c r="CQY1" s="43"/>
      <c r="CQZ1" s="43"/>
      <c r="CRA1" s="43"/>
      <c r="CRB1" s="43"/>
      <c r="CRC1" s="43"/>
      <c r="CRD1" s="43"/>
      <c r="CRE1" s="43"/>
      <c r="CRF1" s="43"/>
      <c r="CRG1" s="43"/>
      <c r="CRH1" s="43"/>
      <c r="CRI1" s="43"/>
      <c r="CRJ1" s="43"/>
      <c r="CRK1" s="43"/>
      <c r="CRL1" s="43"/>
      <c r="CRM1" s="43"/>
      <c r="CRN1" s="43"/>
      <c r="CRO1" s="43"/>
      <c r="CRP1" s="43"/>
      <c r="CRQ1" s="43"/>
      <c r="CRR1" s="43"/>
      <c r="CRS1" s="43"/>
      <c r="CRT1" s="43"/>
      <c r="CRU1" s="43"/>
      <c r="CRV1" s="43"/>
      <c r="CRW1" s="43"/>
      <c r="CRX1" s="43"/>
      <c r="CRY1" s="43"/>
      <c r="CRZ1" s="43"/>
      <c r="CSA1" s="43"/>
      <c r="CSB1" s="43"/>
      <c r="CSC1" s="43"/>
      <c r="CSD1" s="43"/>
      <c r="CSE1" s="43"/>
      <c r="CSF1" s="43"/>
      <c r="CSG1" s="43"/>
      <c r="CSH1" s="43"/>
      <c r="CSI1" s="43"/>
      <c r="CSJ1" s="43"/>
      <c r="CSK1" s="43"/>
      <c r="CSL1" s="43"/>
      <c r="CSM1" s="43"/>
      <c r="CSN1" s="43"/>
      <c r="CSO1" s="43"/>
      <c r="CSP1" s="43"/>
      <c r="CSQ1" s="43"/>
      <c r="CSR1" s="43"/>
      <c r="CSS1" s="43"/>
      <c r="CST1" s="43"/>
      <c r="CSU1" s="43"/>
      <c r="CSV1" s="43"/>
      <c r="CSW1" s="43"/>
      <c r="CSX1" s="43"/>
      <c r="CSY1" s="43"/>
      <c r="CSZ1" s="43"/>
      <c r="CTA1" s="43"/>
      <c r="CTB1" s="43"/>
      <c r="CTC1" s="43"/>
      <c r="CTD1" s="43"/>
      <c r="CTE1" s="43"/>
      <c r="CTF1" s="43"/>
      <c r="CTG1" s="43"/>
      <c r="CTH1" s="43"/>
      <c r="CTI1" s="43"/>
      <c r="CTJ1" s="43"/>
      <c r="CTK1" s="43"/>
      <c r="CTL1" s="43"/>
      <c r="CTM1" s="43"/>
      <c r="CTN1" s="43"/>
      <c r="CTO1" s="43"/>
      <c r="CTP1" s="43"/>
      <c r="CTQ1" s="43"/>
      <c r="CTR1" s="43"/>
      <c r="CTS1" s="43"/>
      <c r="CTT1" s="43"/>
      <c r="CTU1" s="43"/>
      <c r="CTV1" s="43"/>
      <c r="CTW1" s="43"/>
      <c r="CTX1" s="43"/>
      <c r="CTY1" s="43"/>
      <c r="CTZ1" s="43"/>
      <c r="CUA1" s="43"/>
      <c r="CUB1" s="43"/>
      <c r="CUC1" s="43"/>
      <c r="CUD1" s="43"/>
      <c r="CUE1" s="43"/>
      <c r="CUF1" s="43"/>
      <c r="CUG1" s="43"/>
      <c r="CUH1" s="43"/>
      <c r="CUI1" s="43"/>
      <c r="CUJ1" s="43"/>
      <c r="CUK1" s="43"/>
      <c r="CUL1" s="43"/>
      <c r="CUM1" s="43"/>
      <c r="CUN1" s="43"/>
      <c r="CUO1" s="43"/>
      <c r="CUP1" s="43"/>
      <c r="CUQ1" s="43"/>
      <c r="CUR1" s="43"/>
      <c r="CUS1" s="43"/>
      <c r="CUT1" s="43"/>
      <c r="CUU1" s="43"/>
      <c r="CUV1" s="43"/>
      <c r="CUW1" s="43"/>
      <c r="CUX1" s="43"/>
      <c r="CUY1" s="43"/>
      <c r="CUZ1" s="43"/>
      <c r="CVA1" s="43"/>
      <c r="CVB1" s="43"/>
      <c r="CVC1" s="43"/>
      <c r="CVD1" s="43"/>
      <c r="CVE1" s="43"/>
      <c r="CVF1" s="43"/>
      <c r="CVG1" s="43"/>
      <c r="CVH1" s="43"/>
      <c r="CVI1" s="43"/>
      <c r="CVJ1" s="43"/>
      <c r="CVK1" s="43"/>
      <c r="CVL1" s="43"/>
      <c r="CVM1" s="43"/>
      <c r="CVN1" s="43"/>
      <c r="CVO1" s="43"/>
      <c r="CVP1" s="43"/>
      <c r="CVQ1" s="43"/>
      <c r="CVR1" s="43"/>
      <c r="CVS1" s="43"/>
      <c r="CVT1" s="43"/>
      <c r="CVU1" s="43"/>
      <c r="CVV1" s="43"/>
      <c r="CVW1" s="43"/>
      <c r="CVX1" s="43"/>
      <c r="CVY1" s="43"/>
      <c r="CVZ1" s="43"/>
      <c r="CWA1" s="43"/>
      <c r="CWB1" s="43"/>
      <c r="CWC1" s="43"/>
      <c r="CWD1" s="43"/>
      <c r="CWE1" s="43"/>
      <c r="CWF1" s="43"/>
      <c r="CWG1" s="43"/>
      <c r="CWH1" s="43"/>
      <c r="CWI1" s="43"/>
      <c r="CWJ1" s="43"/>
      <c r="CWK1" s="43"/>
      <c r="CWL1" s="43"/>
      <c r="CWM1" s="43"/>
      <c r="CWN1" s="43"/>
      <c r="CWO1" s="43"/>
      <c r="CWP1" s="43"/>
      <c r="CWQ1" s="43"/>
      <c r="CWR1" s="43"/>
      <c r="CWS1" s="43"/>
      <c r="CWT1" s="43"/>
      <c r="CWU1" s="43"/>
      <c r="CWV1" s="43"/>
      <c r="CWW1" s="43"/>
      <c r="CWX1" s="43"/>
      <c r="CWY1" s="43"/>
      <c r="CWZ1" s="43"/>
      <c r="CXA1" s="43"/>
      <c r="CXB1" s="43"/>
      <c r="CXC1" s="43"/>
      <c r="CXD1" s="43"/>
      <c r="CXE1" s="43"/>
      <c r="CXF1" s="43"/>
      <c r="CXG1" s="43"/>
      <c r="CXH1" s="43"/>
      <c r="CXI1" s="43"/>
      <c r="CXJ1" s="43"/>
      <c r="CXK1" s="43"/>
      <c r="CXL1" s="43"/>
      <c r="CXM1" s="43"/>
      <c r="CXN1" s="43"/>
      <c r="CXO1" s="43"/>
      <c r="CXP1" s="43"/>
      <c r="CXQ1" s="43"/>
      <c r="CXR1" s="43"/>
      <c r="CXS1" s="43"/>
      <c r="CXT1" s="43"/>
      <c r="CXU1" s="43"/>
      <c r="CXV1" s="43"/>
      <c r="CXW1" s="43"/>
      <c r="CXX1" s="43"/>
      <c r="CXY1" s="43"/>
      <c r="CXZ1" s="43"/>
      <c r="CYA1" s="43"/>
      <c r="CYB1" s="43"/>
      <c r="CYC1" s="43"/>
      <c r="CYD1" s="43"/>
      <c r="CYE1" s="43"/>
      <c r="CYF1" s="43"/>
      <c r="CYG1" s="43"/>
      <c r="CYH1" s="43"/>
      <c r="CYI1" s="43"/>
      <c r="CYJ1" s="43"/>
      <c r="CYK1" s="43"/>
      <c r="CYL1" s="43"/>
      <c r="CYM1" s="43"/>
      <c r="CYN1" s="43"/>
      <c r="CYO1" s="43"/>
      <c r="CYP1" s="43"/>
      <c r="CYQ1" s="43"/>
      <c r="CYR1" s="43"/>
      <c r="CYS1" s="43"/>
      <c r="CYT1" s="43"/>
      <c r="CYU1" s="43"/>
      <c r="CYV1" s="43"/>
      <c r="CYW1" s="43"/>
      <c r="CYX1" s="43"/>
      <c r="CYY1" s="43"/>
      <c r="CYZ1" s="43"/>
      <c r="CZA1" s="43"/>
      <c r="CZB1" s="43"/>
      <c r="CZC1" s="43"/>
      <c r="CZD1" s="43"/>
      <c r="CZE1" s="43"/>
      <c r="CZF1" s="43"/>
      <c r="CZG1" s="43"/>
      <c r="CZH1" s="43"/>
      <c r="CZI1" s="43"/>
      <c r="CZJ1" s="43"/>
      <c r="CZK1" s="43"/>
      <c r="CZL1" s="43"/>
      <c r="CZM1" s="43"/>
      <c r="CZN1" s="43"/>
      <c r="CZO1" s="43"/>
      <c r="CZP1" s="43"/>
      <c r="CZQ1" s="43"/>
      <c r="CZR1" s="43"/>
      <c r="CZS1" s="43"/>
      <c r="CZT1" s="43"/>
      <c r="CZU1" s="43"/>
      <c r="CZV1" s="43"/>
      <c r="CZW1" s="43"/>
      <c r="CZX1" s="43"/>
      <c r="CZY1" s="43"/>
      <c r="CZZ1" s="43"/>
      <c r="DAA1" s="43"/>
      <c r="DAB1" s="43"/>
      <c r="DAC1" s="43"/>
      <c r="DAD1" s="43"/>
      <c r="DAE1" s="43"/>
      <c r="DAF1" s="43"/>
      <c r="DAG1" s="43"/>
      <c r="DAH1" s="43"/>
      <c r="DAI1" s="43"/>
      <c r="DAJ1" s="43"/>
      <c r="DAK1" s="43"/>
      <c r="DAL1" s="43"/>
      <c r="DAM1" s="43"/>
      <c r="DAN1" s="43"/>
      <c r="DAO1" s="43"/>
      <c r="DAP1" s="43"/>
      <c r="DAQ1" s="43"/>
      <c r="DAR1" s="43"/>
      <c r="DAS1" s="43"/>
      <c r="DAT1" s="43"/>
      <c r="DAU1" s="43"/>
      <c r="DAV1" s="43"/>
      <c r="DAW1" s="43"/>
      <c r="DAX1" s="43"/>
      <c r="DAY1" s="43"/>
      <c r="DAZ1" s="43"/>
      <c r="DBA1" s="43"/>
      <c r="DBB1" s="43"/>
      <c r="DBC1" s="43"/>
      <c r="DBD1" s="43"/>
      <c r="DBE1" s="43"/>
      <c r="DBF1" s="43"/>
      <c r="DBG1" s="43"/>
      <c r="DBH1" s="43"/>
      <c r="DBI1" s="43"/>
      <c r="DBJ1" s="43"/>
      <c r="DBK1" s="43"/>
      <c r="DBL1" s="43"/>
      <c r="DBM1" s="43"/>
      <c r="DBN1" s="43"/>
      <c r="DBO1" s="43"/>
      <c r="DBP1" s="43"/>
      <c r="DBQ1" s="43"/>
      <c r="DBR1" s="43"/>
      <c r="DBS1" s="43"/>
      <c r="DBT1" s="43"/>
      <c r="DBU1" s="43"/>
      <c r="DBV1" s="43"/>
      <c r="DBW1" s="43"/>
      <c r="DBX1" s="43"/>
      <c r="DBY1" s="43"/>
      <c r="DBZ1" s="43"/>
      <c r="DCA1" s="43"/>
      <c r="DCB1" s="43"/>
      <c r="DCC1" s="43"/>
      <c r="DCD1" s="43"/>
      <c r="DCE1" s="43"/>
      <c r="DCF1" s="43"/>
      <c r="DCG1" s="43"/>
      <c r="DCH1" s="43"/>
      <c r="DCI1" s="43"/>
      <c r="DCJ1" s="43"/>
      <c r="DCK1" s="43"/>
      <c r="DCL1" s="43"/>
      <c r="DCM1" s="43"/>
      <c r="DCN1" s="43"/>
      <c r="DCO1" s="43"/>
      <c r="DCP1" s="43"/>
      <c r="DCQ1" s="43"/>
      <c r="DCR1" s="43"/>
      <c r="DCS1" s="43"/>
      <c r="DCT1" s="43"/>
      <c r="DCU1" s="43"/>
      <c r="DCV1" s="43"/>
      <c r="DCW1" s="43"/>
      <c r="DCX1" s="43"/>
      <c r="DCY1" s="43"/>
      <c r="DCZ1" s="43"/>
      <c r="DDA1" s="43"/>
      <c r="DDB1" s="43"/>
      <c r="DDC1" s="43"/>
      <c r="DDD1" s="43"/>
      <c r="DDE1" s="43"/>
      <c r="DDF1" s="43"/>
      <c r="DDG1" s="43"/>
      <c r="DDH1" s="43"/>
      <c r="DDI1" s="43"/>
      <c r="DDJ1" s="43"/>
      <c r="DDK1" s="43"/>
      <c r="DDL1" s="43"/>
      <c r="DDM1" s="43"/>
      <c r="DDN1" s="43"/>
      <c r="DDO1" s="43"/>
      <c r="DDP1" s="43"/>
      <c r="DDQ1" s="43"/>
      <c r="DDR1" s="43"/>
      <c r="DDS1" s="43"/>
      <c r="DDT1" s="43"/>
      <c r="DDU1" s="43"/>
      <c r="DDV1" s="43"/>
      <c r="DDW1" s="43"/>
      <c r="DDX1" s="43"/>
      <c r="DDY1" s="43"/>
      <c r="DDZ1" s="43"/>
      <c r="DEA1" s="43"/>
      <c r="DEB1" s="43"/>
      <c r="DEC1" s="43"/>
      <c r="DED1" s="43"/>
      <c r="DEE1" s="43"/>
      <c r="DEF1" s="43"/>
      <c r="DEG1" s="43"/>
      <c r="DEH1" s="43"/>
      <c r="DEI1" s="43"/>
      <c r="DEJ1" s="43"/>
      <c r="DEK1" s="43"/>
      <c r="DEL1" s="43"/>
      <c r="DEM1" s="43"/>
      <c r="DEN1" s="43"/>
      <c r="DEO1" s="43"/>
      <c r="DEP1" s="43"/>
      <c r="DEQ1" s="43"/>
      <c r="DER1" s="43"/>
      <c r="DES1" s="43"/>
      <c r="DET1" s="43"/>
      <c r="DEU1" s="43"/>
      <c r="DEV1" s="43"/>
      <c r="DEW1" s="43"/>
      <c r="DEX1" s="43"/>
      <c r="DEY1" s="43"/>
      <c r="DEZ1" s="43"/>
      <c r="DFA1" s="43"/>
      <c r="DFB1" s="43"/>
      <c r="DFC1" s="43"/>
      <c r="DFD1" s="43"/>
      <c r="DFE1" s="43"/>
      <c r="DFF1" s="43"/>
      <c r="DFG1" s="43"/>
      <c r="DFH1" s="43"/>
      <c r="DFI1" s="43"/>
      <c r="DFJ1" s="43"/>
      <c r="DFK1" s="43"/>
      <c r="DFL1" s="43"/>
      <c r="DFM1" s="43"/>
      <c r="DFN1" s="43"/>
      <c r="DFO1" s="43"/>
      <c r="DFP1" s="43"/>
      <c r="DFQ1" s="43"/>
      <c r="DFR1" s="43"/>
      <c r="DFS1" s="43"/>
      <c r="DFT1" s="43"/>
      <c r="DFU1" s="43"/>
      <c r="DFV1" s="43"/>
      <c r="DFW1" s="43"/>
      <c r="DFX1" s="43"/>
      <c r="DFY1" s="43"/>
      <c r="DFZ1" s="43"/>
      <c r="DGA1" s="43"/>
      <c r="DGB1" s="43"/>
      <c r="DGC1" s="43"/>
      <c r="DGD1" s="43"/>
      <c r="DGE1" s="43"/>
      <c r="DGF1" s="43"/>
      <c r="DGG1" s="43"/>
      <c r="DGH1" s="43"/>
      <c r="DGI1" s="43"/>
      <c r="DGJ1" s="43"/>
      <c r="DGK1" s="43"/>
      <c r="DGL1" s="43"/>
      <c r="DGM1" s="43"/>
      <c r="DGN1" s="43"/>
      <c r="DGO1" s="43"/>
      <c r="DGP1" s="43"/>
      <c r="DGQ1" s="43"/>
      <c r="DGR1" s="43"/>
      <c r="DGS1" s="43"/>
      <c r="DGT1" s="43"/>
      <c r="DGU1" s="43"/>
      <c r="DGV1" s="43"/>
      <c r="DGW1" s="43"/>
      <c r="DGX1" s="43"/>
      <c r="DGY1" s="43"/>
      <c r="DGZ1" s="43"/>
      <c r="DHA1" s="43"/>
      <c r="DHB1" s="43"/>
      <c r="DHC1" s="43"/>
      <c r="DHD1" s="43"/>
      <c r="DHE1" s="43"/>
      <c r="DHF1" s="43"/>
      <c r="DHG1" s="43"/>
      <c r="DHH1" s="43"/>
      <c r="DHI1" s="43"/>
      <c r="DHJ1" s="43"/>
      <c r="DHK1" s="43"/>
      <c r="DHL1" s="43"/>
      <c r="DHM1" s="43"/>
      <c r="DHN1" s="43"/>
      <c r="DHO1" s="43"/>
      <c r="DHP1" s="43"/>
      <c r="DHQ1" s="43"/>
      <c r="DHR1" s="43"/>
      <c r="DHS1" s="43"/>
      <c r="DHT1" s="43"/>
      <c r="DHU1" s="43"/>
      <c r="DHV1" s="43"/>
      <c r="DHW1" s="43"/>
      <c r="DHX1" s="43"/>
      <c r="DHY1" s="43"/>
      <c r="DHZ1" s="43"/>
      <c r="DIA1" s="43"/>
      <c r="DIB1" s="43"/>
      <c r="DIC1" s="43"/>
      <c r="DID1" s="43"/>
      <c r="DIE1" s="43"/>
      <c r="DIF1" s="43"/>
      <c r="DIG1" s="43"/>
      <c r="DIH1" s="43"/>
      <c r="DII1" s="43"/>
      <c r="DIJ1" s="43"/>
      <c r="DIK1" s="43"/>
      <c r="DIL1" s="43"/>
      <c r="DIM1" s="43"/>
      <c r="DIN1" s="43"/>
      <c r="DIO1" s="43"/>
      <c r="DIP1" s="43"/>
      <c r="DIQ1" s="43"/>
      <c r="DIR1" s="43"/>
      <c r="DIS1" s="43"/>
      <c r="DIT1" s="43"/>
      <c r="DIU1" s="43"/>
      <c r="DIV1" s="43"/>
      <c r="DIW1" s="43"/>
      <c r="DIX1" s="43"/>
      <c r="DIY1" s="43"/>
      <c r="DIZ1" s="43"/>
      <c r="DJA1" s="43"/>
      <c r="DJB1" s="43"/>
      <c r="DJC1" s="43"/>
      <c r="DJD1" s="43"/>
      <c r="DJE1" s="43"/>
      <c r="DJF1" s="43"/>
      <c r="DJG1" s="43"/>
      <c r="DJH1" s="43"/>
      <c r="DJI1" s="43"/>
      <c r="DJJ1" s="43"/>
      <c r="DJK1" s="43"/>
      <c r="DJL1" s="43"/>
      <c r="DJM1" s="43"/>
      <c r="DJN1" s="43"/>
      <c r="DJO1" s="43"/>
      <c r="DJP1" s="43"/>
      <c r="DJQ1" s="43"/>
      <c r="DJR1" s="43"/>
      <c r="DJS1" s="43"/>
      <c r="DJT1" s="43"/>
      <c r="DJU1" s="43"/>
      <c r="DJV1" s="43"/>
      <c r="DJW1" s="43"/>
      <c r="DJX1" s="43"/>
      <c r="DJY1" s="43"/>
      <c r="DJZ1" s="43"/>
      <c r="DKA1" s="43"/>
      <c r="DKB1" s="43"/>
      <c r="DKC1" s="43"/>
      <c r="DKD1" s="43"/>
      <c r="DKE1" s="43"/>
      <c r="DKF1" s="43"/>
      <c r="DKG1" s="43"/>
      <c r="DKH1" s="43"/>
      <c r="DKI1" s="43"/>
      <c r="DKJ1" s="43"/>
      <c r="DKK1" s="43"/>
      <c r="DKL1" s="43"/>
      <c r="DKM1" s="43"/>
      <c r="DKN1" s="43"/>
      <c r="DKO1" s="43"/>
      <c r="DKP1" s="43"/>
      <c r="DKQ1" s="43"/>
      <c r="DKR1" s="43"/>
      <c r="DKS1" s="43"/>
      <c r="DKT1" s="43"/>
      <c r="DKU1" s="43"/>
      <c r="DKV1" s="43"/>
      <c r="DKW1" s="43"/>
      <c r="DKX1" s="43"/>
      <c r="DKY1" s="43"/>
      <c r="DKZ1" s="43"/>
      <c r="DLA1" s="43"/>
      <c r="DLB1" s="43"/>
      <c r="DLC1" s="43"/>
      <c r="DLD1" s="43"/>
      <c r="DLE1" s="43"/>
      <c r="DLF1" s="43"/>
      <c r="DLG1" s="43"/>
      <c r="DLH1" s="43"/>
      <c r="DLI1" s="43"/>
      <c r="DLJ1" s="43"/>
      <c r="DLK1" s="43"/>
      <c r="DLL1" s="43"/>
      <c r="DLM1" s="43"/>
      <c r="DLN1" s="43"/>
      <c r="DLO1" s="43"/>
      <c r="DLP1" s="43"/>
      <c r="DLQ1" s="43"/>
      <c r="DLR1" s="43"/>
      <c r="DLS1" s="43"/>
      <c r="DLT1" s="43"/>
      <c r="DLU1" s="43"/>
      <c r="DLV1" s="43"/>
      <c r="DLW1" s="43"/>
      <c r="DLX1" s="43"/>
      <c r="DLY1" s="43"/>
      <c r="DLZ1" s="43"/>
      <c r="DMA1" s="43"/>
      <c r="DMB1" s="43"/>
      <c r="DMC1" s="43"/>
      <c r="DMD1" s="43"/>
      <c r="DME1" s="43"/>
      <c r="DMF1" s="43"/>
      <c r="DMG1" s="43"/>
      <c r="DMH1" s="43"/>
      <c r="DMI1" s="43"/>
      <c r="DMJ1" s="43"/>
      <c r="DMK1" s="43"/>
      <c r="DML1" s="43"/>
      <c r="DMM1" s="43"/>
      <c r="DMN1" s="43"/>
      <c r="DMO1" s="43"/>
      <c r="DMP1" s="43"/>
      <c r="DMQ1" s="43"/>
      <c r="DMR1" s="43"/>
      <c r="DMS1" s="43"/>
      <c r="DMT1" s="43"/>
      <c r="DMU1" s="43"/>
      <c r="DMV1" s="43"/>
      <c r="DMW1" s="43"/>
      <c r="DMX1" s="43"/>
      <c r="DMY1" s="43"/>
      <c r="DMZ1" s="43"/>
      <c r="DNA1" s="43"/>
      <c r="DNB1" s="43"/>
      <c r="DNC1" s="43"/>
      <c r="DND1" s="43"/>
      <c r="DNE1" s="43"/>
      <c r="DNF1" s="43"/>
      <c r="DNG1" s="43"/>
      <c r="DNH1" s="43"/>
      <c r="DNI1" s="43"/>
      <c r="DNJ1" s="43"/>
      <c r="DNK1" s="43"/>
      <c r="DNL1" s="43"/>
      <c r="DNM1" s="43"/>
      <c r="DNN1" s="43"/>
      <c r="DNO1" s="43"/>
      <c r="DNP1" s="43"/>
      <c r="DNQ1" s="43"/>
      <c r="DNR1" s="43"/>
      <c r="DNS1" s="43"/>
      <c r="DNT1" s="43"/>
      <c r="DNU1" s="43"/>
      <c r="DNV1" s="43"/>
      <c r="DNW1" s="43"/>
      <c r="DNX1" s="43"/>
      <c r="DNY1" s="43"/>
      <c r="DNZ1" s="43"/>
      <c r="DOA1" s="43"/>
      <c r="DOB1" s="43"/>
      <c r="DOC1" s="43"/>
      <c r="DOD1" s="43"/>
      <c r="DOE1" s="43"/>
      <c r="DOF1" s="43"/>
      <c r="DOG1" s="43"/>
      <c r="DOH1" s="43"/>
      <c r="DOI1" s="43"/>
      <c r="DOJ1" s="43"/>
      <c r="DOK1" s="43"/>
      <c r="DOL1" s="43"/>
      <c r="DOM1" s="43"/>
      <c r="DON1" s="43"/>
      <c r="DOO1" s="43"/>
      <c r="DOP1" s="43"/>
      <c r="DOQ1" s="43"/>
      <c r="DOR1" s="43"/>
      <c r="DOS1" s="43"/>
      <c r="DOT1" s="43"/>
      <c r="DOU1" s="43"/>
      <c r="DOV1" s="43"/>
      <c r="DOW1" s="43"/>
      <c r="DOX1" s="43"/>
      <c r="DOY1" s="43"/>
      <c r="DOZ1" s="43"/>
      <c r="DPA1" s="43"/>
      <c r="DPB1" s="43"/>
      <c r="DPC1" s="43"/>
      <c r="DPD1" s="43"/>
      <c r="DPE1" s="43"/>
      <c r="DPF1" s="43"/>
      <c r="DPG1" s="43"/>
      <c r="DPH1" s="43"/>
      <c r="DPI1" s="43"/>
      <c r="DPJ1" s="43"/>
      <c r="DPK1" s="43"/>
      <c r="DPL1" s="43"/>
      <c r="DPM1" s="43"/>
      <c r="DPN1" s="43"/>
      <c r="DPO1" s="43"/>
      <c r="DPP1" s="43"/>
      <c r="DPQ1" s="43"/>
      <c r="DPR1" s="43"/>
      <c r="DPS1" s="43"/>
      <c r="DPT1" s="43"/>
      <c r="DPU1" s="43"/>
      <c r="DPV1" s="43"/>
      <c r="DPW1" s="43"/>
      <c r="DPX1" s="43"/>
      <c r="DPY1" s="43"/>
      <c r="DPZ1" s="43"/>
      <c r="DQA1" s="43"/>
      <c r="DQB1" s="43"/>
      <c r="DQC1" s="43"/>
      <c r="DQD1" s="43"/>
      <c r="DQE1" s="43"/>
      <c r="DQF1" s="43"/>
      <c r="DQG1" s="43"/>
      <c r="DQH1" s="43"/>
      <c r="DQI1" s="43"/>
      <c r="DQJ1" s="43"/>
      <c r="DQK1" s="43"/>
      <c r="DQL1" s="43"/>
      <c r="DQM1" s="43"/>
      <c r="DQN1" s="43"/>
      <c r="DQO1" s="43"/>
      <c r="DQP1" s="43"/>
      <c r="DQQ1" s="43"/>
      <c r="DQR1" s="43"/>
      <c r="DQS1" s="43"/>
      <c r="DQT1" s="43"/>
      <c r="DQU1" s="43"/>
      <c r="DQV1" s="43"/>
      <c r="DQW1" s="43"/>
      <c r="DQX1" s="43"/>
      <c r="DQY1" s="43"/>
      <c r="DQZ1" s="43"/>
      <c r="DRA1" s="43"/>
      <c r="DRB1" s="43"/>
      <c r="DRC1" s="43"/>
      <c r="DRD1" s="43"/>
      <c r="DRE1" s="43"/>
      <c r="DRF1" s="43"/>
      <c r="DRG1" s="43"/>
      <c r="DRH1" s="43"/>
      <c r="DRI1" s="43"/>
      <c r="DRJ1" s="43"/>
      <c r="DRK1" s="43"/>
      <c r="DRL1" s="43"/>
      <c r="DRM1" s="43"/>
      <c r="DRN1" s="43"/>
      <c r="DRO1" s="43"/>
      <c r="DRP1" s="43"/>
      <c r="DRQ1" s="43"/>
      <c r="DRR1" s="43"/>
      <c r="DRS1" s="43"/>
      <c r="DRT1" s="43"/>
      <c r="DRU1" s="43"/>
      <c r="DRV1" s="43"/>
      <c r="DRW1" s="43"/>
      <c r="DRX1" s="43"/>
      <c r="DRY1" s="43"/>
      <c r="DRZ1" s="43"/>
      <c r="DSA1" s="43"/>
      <c r="DSB1" s="43"/>
      <c r="DSC1" s="43"/>
      <c r="DSD1" s="43"/>
      <c r="DSE1" s="43"/>
      <c r="DSF1" s="43"/>
      <c r="DSG1" s="43"/>
      <c r="DSH1" s="43"/>
      <c r="DSI1" s="43"/>
      <c r="DSJ1" s="43"/>
      <c r="DSK1" s="43"/>
      <c r="DSL1" s="43"/>
      <c r="DSM1" s="43"/>
      <c r="DSN1" s="43"/>
      <c r="DSO1" s="43"/>
      <c r="DSP1" s="43"/>
      <c r="DSQ1" s="43"/>
      <c r="DSR1" s="43"/>
      <c r="DSS1" s="43"/>
      <c r="DST1" s="43"/>
      <c r="DSU1" s="43"/>
      <c r="DSV1" s="43"/>
      <c r="DSW1" s="43"/>
      <c r="DSX1" s="43"/>
      <c r="DSY1" s="43"/>
      <c r="DSZ1" s="43"/>
      <c r="DTA1" s="43"/>
      <c r="DTB1" s="43"/>
      <c r="DTC1" s="43"/>
      <c r="DTD1" s="43"/>
      <c r="DTE1" s="43"/>
      <c r="DTF1" s="43"/>
      <c r="DTG1" s="43"/>
      <c r="DTH1" s="43"/>
      <c r="DTI1" s="43"/>
      <c r="DTJ1" s="43"/>
      <c r="DTK1" s="43"/>
      <c r="DTL1" s="43"/>
      <c r="DTM1" s="43"/>
      <c r="DTN1" s="43"/>
      <c r="DTO1" s="43"/>
      <c r="DTP1" s="43"/>
      <c r="DTQ1" s="43"/>
      <c r="DTR1" s="43"/>
      <c r="DTS1" s="43"/>
      <c r="DTT1" s="43"/>
      <c r="DTU1" s="43"/>
      <c r="DTV1" s="43"/>
      <c r="DTW1" s="43"/>
      <c r="DTX1" s="43"/>
      <c r="DTY1" s="43"/>
      <c r="DTZ1" s="43"/>
      <c r="DUA1" s="43"/>
      <c r="DUB1" s="43"/>
      <c r="DUC1" s="43"/>
      <c r="DUD1" s="43"/>
      <c r="DUE1" s="43"/>
      <c r="DUF1" s="43"/>
      <c r="DUG1" s="43"/>
      <c r="DUH1" s="43"/>
      <c r="DUI1" s="43"/>
      <c r="DUJ1" s="43"/>
      <c r="DUK1" s="43"/>
      <c r="DUL1" s="43"/>
      <c r="DUM1" s="43"/>
      <c r="DUN1" s="43"/>
      <c r="DUO1" s="43"/>
      <c r="DUP1" s="43"/>
      <c r="DUQ1" s="43"/>
      <c r="DUR1" s="43"/>
      <c r="DUS1" s="43"/>
      <c r="DUT1" s="43"/>
      <c r="DUU1" s="43"/>
      <c r="DUV1" s="43"/>
      <c r="DUW1" s="43"/>
      <c r="DUX1" s="43"/>
      <c r="DUY1" s="43"/>
      <c r="DUZ1" s="43"/>
      <c r="DVA1" s="43"/>
      <c r="DVB1" s="43"/>
      <c r="DVC1" s="43"/>
      <c r="DVD1" s="43"/>
      <c r="DVE1" s="43"/>
      <c r="DVF1" s="43"/>
      <c r="DVG1" s="43"/>
      <c r="DVH1" s="43"/>
      <c r="DVI1" s="43"/>
      <c r="DVJ1" s="43"/>
      <c r="DVK1" s="43"/>
      <c r="DVL1" s="43"/>
      <c r="DVM1" s="43"/>
      <c r="DVN1" s="43"/>
      <c r="DVO1" s="43"/>
      <c r="DVP1" s="43"/>
      <c r="DVQ1" s="43"/>
      <c r="DVR1" s="43"/>
      <c r="DVS1" s="43"/>
      <c r="DVT1" s="43"/>
      <c r="DVU1" s="43"/>
      <c r="DVV1" s="43"/>
      <c r="DVW1" s="43"/>
      <c r="DVX1" s="43"/>
      <c r="DVY1" s="43"/>
      <c r="DVZ1" s="43"/>
      <c r="DWA1" s="43"/>
      <c r="DWB1" s="43"/>
      <c r="DWC1" s="43"/>
      <c r="DWD1" s="43"/>
      <c r="DWE1" s="43"/>
      <c r="DWF1" s="43"/>
      <c r="DWG1" s="43"/>
      <c r="DWH1" s="43"/>
      <c r="DWI1" s="43"/>
      <c r="DWJ1" s="43"/>
      <c r="DWK1" s="43"/>
      <c r="DWL1" s="43"/>
      <c r="DWM1" s="43"/>
      <c r="DWN1" s="43"/>
      <c r="DWO1" s="43"/>
      <c r="DWP1" s="43"/>
      <c r="DWQ1" s="43"/>
      <c r="DWR1" s="43"/>
      <c r="DWS1" s="43"/>
      <c r="DWT1" s="43"/>
      <c r="DWU1" s="43"/>
      <c r="DWV1" s="43"/>
      <c r="DWW1" s="43"/>
      <c r="DWX1" s="43"/>
      <c r="DWY1" s="43"/>
      <c r="DWZ1" s="43"/>
      <c r="DXA1" s="43"/>
      <c r="DXB1" s="43"/>
      <c r="DXC1" s="43"/>
      <c r="DXD1" s="43"/>
      <c r="DXE1" s="43"/>
      <c r="DXF1" s="43"/>
      <c r="DXG1" s="43"/>
      <c r="DXH1" s="43"/>
      <c r="DXI1" s="43"/>
      <c r="DXJ1" s="43"/>
      <c r="DXK1" s="43"/>
      <c r="DXL1" s="43"/>
      <c r="DXM1" s="43"/>
      <c r="DXN1" s="43"/>
      <c r="DXO1" s="43"/>
      <c r="DXP1" s="43"/>
      <c r="DXQ1" s="43"/>
      <c r="DXR1" s="43"/>
      <c r="DXS1" s="43"/>
      <c r="DXT1" s="43"/>
      <c r="DXU1" s="43"/>
      <c r="DXV1" s="43"/>
      <c r="DXW1" s="43"/>
      <c r="DXX1" s="43"/>
      <c r="DXY1" s="43"/>
      <c r="DXZ1" s="43"/>
      <c r="DYA1" s="43"/>
      <c r="DYB1" s="43"/>
      <c r="DYC1" s="43"/>
      <c r="DYD1" s="43"/>
      <c r="DYE1" s="43"/>
      <c r="DYF1" s="43"/>
      <c r="DYG1" s="43"/>
      <c r="DYH1" s="43"/>
      <c r="DYI1" s="43"/>
      <c r="DYJ1" s="43"/>
      <c r="DYK1" s="43"/>
      <c r="DYL1" s="43"/>
      <c r="DYM1" s="43"/>
      <c r="DYN1" s="43"/>
      <c r="DYO1" s="43"/>
      <c r="DYP1" s="43"/>
      <c r="DYQ1" s="43"/>
      <c r="DYR1" s="43"/>
      <c r="DYS1" s="43"/>
      <c r="DYT1" s="43"/>
      <c r="DYU1" s="43"/>
      <c r="DYV1" s="43"/>
      <c r="DYW1" s="43"/>
      <c r="DYX1" s="43"/>
      <c r="DYY1" s="43"/>
      <c r="DYZ1" s="43"/>
      <c r="DZA1" s="43"/>
      <c r="DZB1" s="43"/>
      <c r="DZC1" s="43"/>
      <c r="DZD1" s="43"/>
      <c r="DZE1" s="43"/>
      <c r="DZF1" s="43"/>
      <c r="DZG1" s="43"/>
      <c r="DZH1" s="43"/>
      <c r="DZI1" s="43"/>
      <c r="DZJ1" s="43"/>
      <c r="DZK1" s="43"/>
      <c r="DZL1" s="43"/>
      <c r="DZM1" s="43"/>
      <c r="DZN1" s="43"/>
      <c r="DZO1" s="43"/>
      <c r="DZP1" s="43"/>
      <c r="DZQ1" s="43"/>
      <c r="DZR1" s="43"/>
      <c r="DZS1" s="43"/>
      <c r="DZT1" s="43"/>
      <c r="DZU1" s="43"/>
      <c r="DZV1" s="43"/>
      <c r="DZW1" s="43"/>
      <c r="DZX1" s="43"/>
      <c r="DZY1" s="43"/>
      <c r="DZZ1" s="43"/>
      <c r="EAA1" s="43"/>
      <c r="EAB1" s="43"/>
      <c r="EAC1" s="43"/>
      <c r="EAD1" s="43"/>
      <c r="EAE1" s="43"/>
      <c r="EAF1" s="43"/>
      <c r="EAG1" s="43"/>
      <c r="EAH1" s="43"/>
      <c r="EAI1" s="43"/>
      <c r="EAJ1" s="43"/>
      <c r="EAK1" s="43"/>
      <c r="EAL1" s="43"/>
      <c r="EAM1" s="43"/>
      <c r="EAN1" s="43"/>
      <c r="EAO1" s="43"/>
      <c r="EAP1" s="43"/>
      <c r="EAQ1" s="43"/>
      <c r="EAR1" s="43"/>
      <c r="EAS1" s="43"/>
      <c r="EAT1" s="43"/>
      <c r="EAU1" s="43"/>
      <c r="EAV1" s="43"/>
      <c r="EAW1" s="43"/>
      <c r="EAX1" s="43"/>
      <c r="EAY1" s="43"/>
      <c r="EAZ1" s="43"/>
      <c r="EBA1" s="43"/>
      <c r="EBB1" s="43"/>
      <c r="EBC1" s="43"/>
      <c r="EBD1" s="43"/>
      <c r="EBE1" s="43"/>
      <c r="EBF1" s="43"/>
      <c r="EBG1" s="43"/>
      <c r="EBH1" s="43"/>
      <c r="EBI1" s="43"/>
      <c r="EBJ1" s="43"/>
      <c r="EBK1" s="43"/>
      <c r="EBL1" s="43"/>
      <c r="EBM1" s="43"/>
      <c r="EBN1" s="43"/>
      <c r="EBO1" s="43"/>
      <c r="EBP1" s="43"/>
      <c r="EBQ1" s="43"/>
      <c r="EBR1" s="43"/>
      <c r="EBS1" s="43"/>
      <c r="EBT1" s="43"/>
      <c r="EBU1" s="43"/>
      <c r="EBV1" s="43"/>
      <c r="EBW1" s="43"/>
      <c r="EBX1" s="43"/>
      <c r="EBY1" s="43"/>
      <c r="EBZ1" s="43"/>
      <c r="ECA1" s="43"/>
      <c r="ECB1" s="43"/>
      <c r="ECC1" s="43"/>
      <c r="ECD1" s="43"/>
      <c r="ECE1" s="43"/>
      <c r="ECF1" s="43"/>
      <c r="ECG1" s="43"/>
      <c r="ECH1" s="43"/>
      <c r="ECI1" s="43"/>
      <c r="ECJ1" s="43"/>
      <c r="ECK1" s="43"/>
      <c r="ECL1" s="43"/>
      <c r="ECM1" s="43"/>
      <c r="ECN1" s="43"/>
      <c r="ECO1" s="43"/>
      <c r="ECP1" s="43"/>
      <c r="ECQ1" s="43"/>
      <c r="ECR1" s="43"/>
      <c r="ECS1" s="43"/>
      <c r="ECT1" s="43"/>
      <c r="ECU1" s="43"/>
      <c r="ECV1" s="43"/>
      <c r="ECW1" s="43"/>
      <c r="ECX1" s="43"/>
      <c r="ECY1" s="43"/>
      <c r="ECZ1" s="43"/>
      <c r="EDA1" s="43"/>
      <c r="EDB1" s="43"/>
      <c r="EDC1" s="43"/>
      <c r="EDD1" s="43"/>
      <c r="EDE1" s="43"/>
      <c r="EDF1" s="43"/>
      <c r="EDG1" s="43"/>
      <c r="EDH1" s="43"/>
      <c r="EDI1" s="43"/>
      <c r="EDJ1" s="43"/>
      <c r="EDK1" s="43"/>
      <c r="EDL1" s="43"/>
      <c r="EDM1" s="43"/>
      <c r="EDN1" s="43"/>
      <c r="EDO1" s="43"/>
      <c r="EDP1" s="43"/>
      <c r="EDQ1" s="43"/>
      <c r="EDR1" s="43"/>
      <c r="EDS1" s="43"/>
      <c r="EDT1" s="43"/>
      <c r="EDU1" s="43"/>
      <c r="EDV1" s="43"/>
      <c r="EDW1" s="43"/>
      <c r="EDX1" s="43"/>
      <c r="EDY1" s="43"/>
      <c r="EDZ1" s="43"/>
      <c r="EEA1" s="43"/>
      <c r="EEB1" s="43"/>
      <c r="EEC1" s="43"/>
      <c r="EED1" s="43"/>
      <c r="EEE1" s="43"/>
      <c r="EEF1" s="43"/>
      <c r="EEG1" s="43"/>
      <c r="EEH1" s="43"/>
      <c r="EEI1" s="43"/>
      <c r="EEJ1" s="43"/>
      <c r="EEK1" s="43"/>
      <c r="EEL1" s="43"/>
      <c r="EEM1" s="43"/>
      <c r="EEN1" s="43"/>
      <c r="EEO1" s="43"/>
      <c r="EEP1" s="43"/>
      <c r="EEQ1" s="43"/>
      <c r="EER1" s="43"/>
      <c r="EES1" s="43"/>
      <c r="EET1" s="43"/>
      <c r="EEU1" s="43"/>
      <c r="EEV1" s="43"/>
      <c r="EEW1" s="43"/>
      <c r="EEX1" s="43"/>
      <c r="EEY1" s="43"/>
      <c r="EEZ1" s="43"/>
      <c r="EFA1" s="43"/>
      <c r="EFB1" s="43"/>
      <c r="EFC1" s="43"/>
      <c r="EFD1" s="43"/>
      <c r="EFE1" s="43"/>
      <c r="EFF1" s="43"/>
      <c r="EFG1" s="43"/>
      <c r="EFH1" s="43"/>
      <c r="EFI1" s="43"/>
      <c r="EFJ1" s="43"/>
      <c r="EFK1" s="43"/>
      <c r="EFL1" s="43"/>
      <c r="EFM1" s="43"/>
      <c r="EFN1" s="43"/>
      <c r="EFO1" s="43"/>
      <c r="EFP1" s="43"/>
      <c r="EFQ1" s="43"/>
      <c r="EFR1" s="43"/>
      <c r="EFS1" s="43"/>
      <c r="EFT1" s="43"/>
      <c r="EFU1" s="43"/>
      <c r="EFV1" s="43"/>
      <c r="EFW1" s="43"/>
      <c r="EFX1" s="43"/>
      <c r="EFY1" s="43"/>
      <c r="EFZ1" s="43"/>
      <c r="EGA1" s="43"/>
      <c r="EGB1" s="43"/>
      <c r="EGC1" s="43"/>
      <c r="EGD1" s="43"/>
      <c r="EGE1" s="43"/>
      <c r="EGF1" s="43"/>
      <c r="EGG1" s="43"/>
      <c r="EGH1" s="43"/>
      <c r="EGI1" s="43"/>
      <c r="EGJ1" s="43"/>
      <c r="EGK1" s="43"/>
      <c r="EGL1" s="43"/>
      <c r="EGM1" s="43"/>
      <c r="EGN1" s="43"/>
      <c r="EGO1" s="43"/>
      <c r="EGP1" s="43"/>
      <c r="EGQ1" s="43"/>
      <c r="EGR1" s="43"/>
      <c r="EGS1" s="43"/>
      <c r="EGT1" s="43"/>
      <c r="EGU1" s="43"/>
      <c r="EGV1" s="43"/>
      <c r="EGW1" s="43"/>
      <c r="EGX1" s="43"/>
      <c r="EGY1" s="43"/>
      <c r="EGZ1" s="43"/>
      <c r="EHA1" s="43"/>
      <c r="EHB1" s="43"/>
      <c r="EHC1" s="43"/>
      <c r="EHD1" s="43"/>
      <c r="EHE1" s="43"/>
      <c r="EHF1" s="43"/>
      <c r="EHG1" s="43"/>
      <c r="EHH1" s="43"/>
      <c r="EHI1" s="43"/>
      <c r="EHJ1" s="43"/>
      <c r="EHK1" s="43"/>
      <c r="EHL1" s="43"/>
      <c r="EHM1" s="43"/>
      <c r="EHN1" s="43"/>
      <c r="EHO1" s="43"/>
      <c r="EHP1" s="43"/>
      <c r="EHQ1" s="43"/>
      <c r="EHR1" s="43"/>
      <c r="EHS1" s="43"/>
      <c r="EHT1" s="43"/>
      <c r="EHU1" s="43"/>
      <c r="EHV1" s="43"/>
      <c r="EHW1" s="43"/>
      <c r="EHX1" s="43"/>
      <c r="EHY1" s="43"/>
      <c r="EHZ1" s="43"/>
      <c r="EIA1" s="43"/>
      <c r="EIB1" s="43"/>
      <c r="EIC1" s="43"/>
      <c r="EID1" s="43"/>
      <c r="EIE1" s="43"/>
      <c r="EIF1" s="43"/>
      <c r="EIG1" s="43"/>
      <c r="EIH1" s="43"/>
      <c r="EII1" s="43"/>
      <c r="EIJ1" s="43"/>
      <c r="EIK1" s="43"/>
      <c r="EIL1" s="43"/>
      <c r="EIM1" s="43"/>
      <c r="EIN1" s="43"/>
      <c r="EIO1" s="43"/>
      <c r="EIP1" s="43"/>
      <c r="EIQ1" s="43"/>
      <c r="EIR1" s="43"/>
      <c r="EIS1" s="43"/>
      <c r="EIT1" s="43"/>
      <c r="EIU1" s="43"/>
      <c r="EIV1" s="43"/>
      <c r="EIW1" s="43"/>
      <c r="EIX1" s="43"/>
      <c r="EIY1" s="43"/>
      <c r="EIZ1" s="43"/>
      <c r="EJA1" s="43"/>
      <c r="EJB1" s="43"/>
      <c r="EJC1" s="43"/>
      <c r="EJD1" s="43"/>
      <c r="EJE1" s="43"/>
      <c r="EJF1" s="43"/>
      <c r="EJG1" s="43"/>
      <c r="EJH1" s="43"/>
      <c r="EJI1" s="43"/>
      <c r="EJJ1" s="43"/>
      <c r="EJK1" s="43"/>
      <c r="EJL1" s="43"/>
      <c r="EJM1" s="43"/>
      <c r="EJN1" s="43"/>
      <c r="EJO1" s="43"/>
      <c r="EJP1" s="43"/>
      <c r="EJQ1" s="43"/>
      <c r="EJR1" s="43"/>
      <c r="EJS1" s="43"/>
      <c r="EJT1" s="43"/>
      <c r="EJU1" s="43"/>
      <c r="EJV1" s="43"/>
      <c r="EJW1" s="43"/>
      <c r="EJX1" s="43"/>
      <c r="EJY1" s="43"/>
      <c r="EJZ1" s="43"/>
      <c r="EKA1" s="43"/>
      <c r="EKB1" s="43"/>
      <c r="EKC1" s="43"/>
      <c r="EKD1" s="43"/>
      <c r="EKE1" s="43"/>
      <c r="EKF1" s="43"/>
      <c r="EKG1" s="43"/>
      <c r="EKH1" s="43"/>
      <c r="EKI1" s="43"/>
      <c r="EKJ1" s="43"/>
      <c r="EKK1" s="43"/>
      <c r="EKL1" s="43"/>
      <c r="EKM1" s="43"/>
      <c r="EKN1" s="43"/>
      <c r="EKO1" s="43"/>
      <c r="EKP1" s="43"/>
      <c r="EKQ1" s="43"/>
      <c r="EKR1" s="43"/>
      <c r="EKS1" s="43"/>
      <c r="EKT1" s="43"/>
      <c r="EKU1" s="43"/>
      <c r="EKV1" s="43"/>
      <c r="EKW1" s="43"/>
      <c r="EKX1" s="43"/>
      <c r="EKY1" s="43"/>
      <c r="EKZ1" s="43"/>
      <c r="ELA1" s="43"/>
      <c r="ELB1" s="43"/>
      <c r="ELC1" s="43"/>
      <c r="ELD1" s="43"/>
      <c r="ELE1" s="43"/>
      <c r="ELF1" s="43"/>
      <c r="ELG1" s="43"/>
      <c r="ELH1" s="43"/>
      <c r="ELI1" s="43"/>
      <c r="ELJ1" s="43"/>
      <c r="ELK1" s="43"/>
      <c r="ELL1" s="43"/>
      <c r="ELM1" s="43"/>
      <c r="ELN1" s="43"/>
      <c r="ELO1" s="43"/>
      <c r="ELP1" s="43"/>
      <c r="ELQ1" s="43"/>
      <c r="ELR1" s="43"/>
      <c r="ELS1" s="43"/>
      <c r="ELT1" s="43"/>
      <c r="ELU1" s="43"/>
      <c r="ELV1" s="43"/>
      <c r="ELW1" s="43"/>
      <c r="ELX1" s="43"/>
      <c r="ELY1" s="43"/>
      <c r="ELZ1" s="43"/>
      <c r="EMA1" s="43"/>
      <c r="EMB1" s="43"/>
      <c r="EMC1" s="43"/>
      <c r="EMD1" s="43"/>
      <c r="EME1" s="43"/>
      <c r="EMF1" s="43"/>
      <c r="EMG1" s="43"/>
      <c r="EMH1" s="43"/>
      <c r="EMI1" s="43"/>
      <c r="EMJ1" s="43"/>
      <c r="EMK1" s="43"/>
      <c r="EML1" s="43"/>
      <c r="EMM1" s="43"/>
      <c r="EMN1" s="43"/>
      <c r="EMO1" s="43"/>
      <c r="EMP1" s="43"/>
      <c r="EMQ1" s="43"/>
      <c r="EMR1" s="43"/>
      <c r="EMS1" s="43"/>
      <c r="EMT1" s="43"/>
      <c r="EMU1" s="43"/>
      <c r="EMV1" s="43"/>
      <c r="EMW1" s="43"/>
      <c r="EMX1" s="43"/>
      <c r="EMY1" s="43"/>
      <c r="EMZ1" s="43"/>
      <c r="ENA1" s="43"/>
      <c r="ENB1" s="43"/>
      <c r="ENC1" s="43"/>
      <c r="END1" s="43"/>
      <c r="ENE1" s="43"/>
      <c r="ENF1" s="43"/>
      <c r="ENG1" s="43"/>
      <c r="ENH1" s="43"/>
      <c r="ENI1" s="43"/>
      <c r="ENJ1" s="43"/>
      <c r="ENK1" s="43"/>
      <c r="ENL1" s="43"/>
      <c r="ENM1" s="43"/>
      <c r="ENN1" s="43"/>
      <c r="ENO1" s="43"/>
      <c r="ENP1" s="43"/>
      <c r="ENQ1" s="43"/>
      <c r="ENR1" s="43"/>
      <c r="ENS1" s="43"/>
      <c r="ENT1" s="43"/>
      <c r="ENU1" s="43"/>
      <c r="ENV1" s="43"/>
      <c r="ENW1" s="43"/>
      <c r="ENX1" s="43"/>
      <c r="ENY1" s="43"/>
      <c r="ENZ1" s="43"/>
      <c r="EOA1" s="43"/>
      <c r="EOB1" s="43"/>
      <c r="EOC1" s="43"/>
      <c r="EOD1" s="43"/>
      <c r="EOE1" s="43"/>
      <c r="EOF1" s="43"/>
      <c r="EOG1" s="43"/>
      <c r="EOH1" s="43"/>
      <c r="EOI1" s="43"/>
      <c r="EOJ1" s="43"/>
      <c r="EOK1" s="43"/>
      <c r="EOL1" s="43"/>
      <c r="EOM1" s="43"/>
      <c r="EON1" s="43"/>
      <c r="EOO1" s="43"/>
      <c r="EOP1" s="43"/>
      <c r="EOQ1" s="43"/>
      <c r="EOR1" s="43"/>
      <c r="EOS1" s="43"/>
      <c r="EOT1" s="43"/>
      <c r="EOU1" s="43"/>
      <c r="EOV1" s="43"/>
      <c r="EOW1" s="43"/>
      <c r="EOX1" s="43"/>
      <c r="EOY1" s="43"/>
      <c r="EOZ1" s="43"/>
      <c r="EPA1" s="43"/>
      <c r="EPB1" s="43"/>
      <c r="EPC1" s="43"/>
      <c r="EPD1" s="43"/>
      <c r="EPE1" s="43"/>
      <c r="EPF1" s="43"/>
      <c r="EPG1" s="43"/>
      <c r="EPH1" s="43"/>
      <c r="EPI1" s="43"/>
      <c r="EPJ1" s="43"/>
      <c r="EPK1" s="43"/>
      <c r="EPL1" s="43"/>
      <c r="EPM1" s="43"/>
      <c r="EPN1" s="43"/>
      <c r="EPO1" s="43"/>
      <c r="EPP1" s="43"/>
      <c r="EPQ1" s="43"/>
      <c r="EPR1" s="43"/>
      <c r="EPS1" s="43"/>
      <c r="EPT1" s="43"/>
      <c r="EPU1" s="43"/>
      <c r="EPV1" s="43"/>
      <c r="EPW1" s="43"/>
      <c r="EPX1" s="43"/>
      <c r="EPY1" s="43"/>
      <c r="EPZ1" s="43"/>
      <c r="EQA1" s="43"/>
      <c r="EQB1" s="43"/>
      <c r="EQC1" s="43"/>
      <c r="EQD1" s="43"/>
      <c r="EQE1" s="43"/>
      <c r="EQF1" s="43"/>
      <c r="EQG1" s="43"/>
      <c r="EQH1" s="43"/>
      <c r="EQI1" s="43"/>
      <c r="EQJ1" s="43"/>
      <c r="EQK1" s="43"/>
      <c r="EQL1" s="43"/>
      <c r="EQM1" s="43"/>
      <c r="EQN1" s="43"/>
      <c r="EQO1" s="43"/>
      <c r="EQP1" s="43"/>
      <c r="EQQ1" s="43"/>
      <c r="EQR1" s="43"/>
      <c r="EQS1" s="43"/>
      <c r="EQT1" s="43"/>
      <c r="EQU1" s="43"/>
      <c r="EQV1" s="43"/>
      <c r="EQW1" s="43"/>
      <c r="EQX1" s="43"/>
      <c r="EQY1" s="43"/>
      <c r="EQZ1" s="43"/>
      <c r="ERA1" s="43"/>
      <c r="ERB1" s="43"/>
      <c r="ERC1" s="43"/>
      <c r="ERD1" s="43"/>
      <c r="ERE1" s="43"/>
      <c r="ERF1" s="43"/>
      <c r="ERG1" s="43"/>
      <c r="ERH1" s="43"/>
      <c r="ERI1" s="43"/>
      <c r="ERJ1" s="43"/>
      <c r="ERK1" s="43"/>
      <c r="ERL1" s="43"/>
      <c r="ERM1" s="43"/>
      <c r="ERN1" s="43"/>
      <c r="ERO1" s="43"/>
      <c r="ERP1" s="43"/>
      <c r="ERQ1" s="43"/>
      <c r="ERR1" s="43"/>
      <c r="ERS1" s="43"/>
      <c r="ERT1" s="43"/>
      <c r="ERU1" s="43"/>
      <c r="ERV1" s="43"/>
      <c r="ERW1" s="43"/>
      <c r="ERX1" s="43"/>
      <c r="ERY1" s="43"/>
      <c r="ERZ1" s="43"/>
      <c r="ESA1" s="43"/>
      <c r="ESB1" s="43"/>
      <c r="ESC1" s="43"/>
      <c r="ESD1" s="43"/>
      <c r="ESE1" s="43"/>
      <c r="ESF1" s="43"/>
      <c r="ESG1" s="43"/>
      <c r="ESH1" s="43"/>
      <c r="ESI1" s="43"/>
      <c r="ESJ1" s="43"/>
      <c r="ESK1" s="43"/>
      <c r="ESL1" s="43"/>
      <c r="ESM1" s="43"/>
      <c r="ESN1" s="43"/>
      <c r="ESO1" s="43"/>
      <c r="ESP1" s="43"/>
      <c r="ESQ1" s="43"/>
      <c r="ESR1" s="43"/>
      <c r="ESS1" s="43"/>
      <c r="EST1" s="43"/>
      <c r="ESU1" s="43"/>
      <c r="ESV1" s="43"/>
      <c r="ESW1" s="43"/>
      <c r="ESX1" s="43"/>
      <c r="ESY1" s="43"/>
      <c r="ESZ1" s="43"/>
      <c r="ETA1" s="43"/>
      <c r="ETB1" s="43"/>
      <c r="ETC1" s="43"/>
      <c r="ETD1" s="43"/>
      <c r="ETE1" s="43"/>
      <c r="ETF1" s="43"/>
      <c r="ETG1" s="43"/>
      <c r="ETH1" s="43"/>
      <c r="ETI1" s="43"/>
      <c r="ETJ1" s="43"/>
      <c r="ETK1" s="43"/>
      <c r="ETL1" s="43"/>
      <c r="ETM1" s="43"/>
      <c r="ETN1" s="43"/>
      <c r="ETO1" s="43"/>
      <c r="ETP1" s="43"/>
      <c r="ETQ1" s="43"/>
      <c r="ETR1" s="43"/>
      <c r="ETS1" s="43"/>
      <c r="ETT1" s="43"/>
      <c r="ETU1" s="43"/>
      <c r="ETV1" s="43"/>
      <c r="ETW1" s="43"/>
      <c r="ETX1" s="43"/>
      <c r="ETY1" s="43"/>
      <c r="ETZ1" s="43"/>
      <c r="EUA1" s="43"/>
      <c r="EUB1" s="43"/>
      <c r="EUC1" s="43"/>
      <c r="EUD1" s="43"/>
      <c r="EUE1" s="43"/>
      <c r="EUF1" s="43"/>
      <c r="EUG1" s="43"/>
      <c r="EUH1" s="43"/>
      <c r="EUI1" s="43"/>
      <c r="EUJ1" s="43"/>
      <c r="EUK1" s="43"/>
      <c r="EUL1" s="43"/>
      <c r="EUM1" s="43"/>
      <c r="EUN1" s="43"/>
      <c r="EUO1" s="43"/>
      <c r="EUP1" s="43"/>
      <c r="EUQ1" s="43"/>
      <c r="EUR1" s="43"/>
      <c r="EUS1" s="43"/>
      <c r="EUT1" s="43"/>
      <c r="EUU1" s="43"/>
      <c r="EUV1" s="43"/>
      <c r="EUW1" s="43"/>
      <c r="EUX1" s="43"/>
      <c r="EUY1" s="43"/>
      <c r="EUZ1" s="43"/>
      <c r="EVA1" s="43"/>
      <c r="EVB1" s="43"/>
      <c r="EVC1" s="43"/>
      <c r="EVD1" s="43"/>
      <c r="EVE1" s="43"/>
      <c r="EVF1" s="43"/>
      <c r="EVG1" s="43"/>
      <c r="EVH1" s="43"/>
      <c r="EVI1" s="43"/>
      <c r="EVJ1" s="43"/>
      <c r="EVK1" s="43"/>
      <c r="EVL1" s="43"/>
      <c r="EVM1" s="43"/>
      <c r="EVN1" s="43"/>
      <c r="EVO1" s="43"/>
      <c r="EVP1" s="43"/>
      <c r="EVQ1" s="43"/>
      <c r="EVR1" s="43"/>
      <c r="EVS1" s="43"/>
      <c r="EVT1" s="43"/>
      <c r="EVU1" s="43"/>
      <c r="EVV1" s="43"/>
      <c r="EVW1" s="43"/>
      <c r="EVX1" s="43"/>
      <c r="EVY1" s="43"/>
      <c r="EVZ1" s="43"/>
      <c r="EWA1" s="43"/>
      <c r="EWB1" s="43"/>
      <c r="EWC1" s="43"/>
      <c r="EWD1" s="43"/>
      <c r="EWE1" s="43"/>
      <c r="EWF1" s="43"/>
      <c r="EWG1" s="43"/>
      <c r="EWH1" s="43"/>
      <c r="EWI1" s="43"/>
      <c r="EWJ1" s="43"/>
      <c r="EWK1" s="43"/>
      <c r="EWL1" s="43"/>
      <c r="EWM1" s="43"/>
      <c r="EWN1" s="43"/>
      <c r="EWO1" s="43"/>
      <c r="EWP1" s="43"/>
      <c r="EWQ1" s="43"/>
      <c r="EWR1" s="43"/>
      <c r="EWS1" s="43"/>
      <c r="EWT1" s="43"/>
      <c r="EWU1" s="43"/>
      <c r="EWV1" s="43"/>
      <c r="EWW1" s="43"/>
      <c r="EWX1" s="43"/>
      <c r="EWY1" s="43"/>
      <c r="EWZ1" s="43"/>
      <c r="EXA1" s="43"/>
      <c r="EXB1" s="43"/>
      <c r="EXC1" s="43"/>
      <c r="EXD1" s="43"/>
      <c r="EXE1" s="43"/>
      <c r="EXF1" s="43"/>
      <c r="EXG1" s="43"/>
      <c r="EXH1" s="43"/>
      <c r="EXI1" s="43"/>
      <c r="EXJ1" s="43"/>
      <c r="EXK1" s="43"/>
      <c r="EXL1" s="43"/>
      <c r="EXM1" s="43"/>
      <c r="EXN1" s="43"/>
      <c r="EXO1" s="43"/>
      <c r="EXP1" s="43"/>
      <c r="EXQ1" s="43"/>
      <c r="EXR1" s="43"/>
      <c r="EXS1" s="43"/>
      <c r="EXT1" s="43"/>
      <c r="EXU1" s="43"/>
      <c r="EXV1" s="43"/>
      <c r="EXW1" s="43"/>
      <c r="EXX1" s="43"/>
      <c r="EXY1" s="43"/>
      <c r="EXZ1" s="43"/>
      <c r="EYA1" s="43"/>
      <c r="EYB1" s="43"/>
      <c r="EYC1" s="43"/>
      <c r="EYD1" s="43"/>
      <c r="EYE1" s="43"/>
      <c r="EYF1" s="43"/>
      <c r="EYG1" s="43"/>
      <c r="EYH1" s="43"/>
      <c r="EYI1" s="43"/>
      <c r="EYJ1" s="43"/>
      <c r="EYK1" s="43"/>
      <c r="EYL1" s="43"/>
      <c r="EYM1" s="43"/>
      <c r="EYN1" s="43"/>
      <c r="EYO1" s="43"/>
      <c r="EYP1" s="43"/>
      <c r="EYQ1" s="43"/>
      <c r="EYR1" s="43"/>
      <c r="EYS1" s="43"/>
      <c r="EYT1" s="43"/>
      <c r="EYU1" s="43"/>
      <c r="EYV1" s="43"/>
      <c r="EYW1" s="43"/>
      <c r="EYX1" s="43"/>
      <c r="EYY1" s="43"/>
      <c r="EYZ1" s="43"/>
      <c r="EZA1" s="43"/>
      <c r="EZB1" s="43"/>
      <c r="EZC1" s="43"/>
      <c r="EZD1" s="43"/>
      <c r="EZE1" s="43"/>
      <c r="EZF1" s="43"/>
      <c r="EZG1" s="43"/>
      <c r="EZH1" s="43"/>
      <c r="EZI1" s="43"/>
      <c r="EZJ1" s="43"/>
      <c r="EZK1" s="43"/>
      <c r="EZL1" s="43"/>
      <c r="EZM1" s="43"/>
      <c r="EZN1" s="43"/>
      <c r="EZO1" s="43"/>
      <c r="EZP1" s="43"/>
      <c r="EZQ1" s="43"/>
      <c r="EZR1" s="43"/>
      <c r="EZS1" s="43"/>
      <c r="EZT1" s="43"/>
      <c r="EZU1" s="43"/>
      <c r="EZV1" s="43"/>
      <c r="EZW1" s="43"/>
      <c r="EZX1" s="43"/>
      <c r="EZY1" s="43"/>
      <c r="EZZ1" s="43"/>
      <c r="FAA1" s="43"/>
      <c r="FAB1" s="43"/>
      <c r="FAC1" s="43"/>
      <c r="FAD1" s="43"/>
      <c r="FAE1" s="43"/>
      <c r="FAF1" s="43"/>
      <c r="FAG1" s="43"/>
      <c r="FAH1" s="43"/>
      <c r="FAI1" s="43"/>
      <c r="FAJ1" s="43"/>
      <c r="FAK1" s="43"/>
      <c r="FAL1" s="43"/>
      <c r="FAM1" s="43"/>
      <c r="FAN1" s="43"/>
      <c r="FAO1" s="43"/>
      <c r="FAP1" s="43"/>
      <c r="FAQ1" s="43"/>
      <c r="FAR1" s="43"/>
      <c r="FAS1" s="43"/>
      <c r="FAT1" s="43"/>
      <c r="FAU1" s="43"/>
      <c r="FAV1" s="43"/>
      <c r="FAW1" s="43"/>
      <c r="FAX1" s="43"/>
      <c r="FAY1" s="43"/>
      <c r="FAZ1" s="43"/>
      <c r="FBA1" s="43"/>
      <c r="FBB1" s="43"/>
      <c r="FBC1" s="43"/>
      <c r="FBD1" s="43"/>
      <c r="FBE1" s="43"/>
      <c r="FBF1" s="43"/>
      <c r="FBG1" s="43"/>
      <c r="FBH1" s="43"/>
      <c r="FBI1" s="43"/>
      <c r="FBJ1" s="43"/>
      <c r="FBK1" s="43"/>
      <c r="FBL1" s="43"/>
      <c r="FBM1" s="43"/>
      <c r="FBN1" s="43"/>
      <c r="FBO1" s="43"/>
      <c r="FBP1" s="43"/>
      <c r="FBQ1" s="43"/>
      <c r="FBR1" s="43"/>
      <c r="FBS1" s="43"/>
      <c r="FBT1" s="43"/>
      <c r="FBU1" s="43"/>
      <c r="FBV1" s="43"/>
      <c r="FBW1" s="43"/>
      <c r="FBX1" s="43"/>
      <c r="FBY1" s="43"/>
      <c r="FBZ1" s="43"/>
      <c r="FCA1" s="43"/>
      <c r="FCB1" s="43"/>
      <c r="FCC1" s="43"/>
      <c r="FCD1" s="43"/>
      <c r="FCE1" s="43"/>
      <c r="FCF1" s="43"/>
      <c r="FCG1" s="43"/>
      <c r="FCH1" s="43"/>
      <c r="FCI1" s="43"/>
      <c r="FCJ1" s="43"/>
      <c r="FCK1" s="43"/>
      <c r="FCL1" s="43"/>
      <c r="FCM1" s="43"/>
      <c r="FCN1" s="43"/>
      <c r="FCO1" s="43"/>
      <c r="FCP1" s="43"/>
      <c r="FCQ1" s="43"/>
      <c r="FCR1" s="43"/>
      <c r="FCS1" s="43"/>
      <c r="FCT1" s="43"/>
      <c r="FCU1" s="43"/>
      <c r="FCV1" s="43"/>
      <c r="FCW1" s="43"/>
      <c r="FCX1" s="43"/>
      <c r="FCY1" s="43"/>
      <c r="FCZ1" s="43"/>
      <c r="FDA1" s="43"/>
      <c r="FDB1" s="43"/>
      <c r="FDC1" s="43"/>
      <c r="FDD1" s="43"/>
      <c r="FDE1" s="43"/>
      <c r="FDF1" s="43"/>
      <c r="FDG1" s="43"/>
      <c r="FDH1" s="43"/>
      <c r="FDI1" s="43"/>
      <c r="FDJ1" s="43"/>
      <c r="FDK1" s="43"/>
      <c r="FDL1" s="43"/>
      <c r="FDM1" s="43"/>
      <c r="FDN1" s="43"/>
      <c r="FDO1" s="43"/>
      <c r="FDP1" s="43"/>
      <c r="FDQ1" s="43"/>
      <c r="FDR1" s="43"/>
      <c r="FDS1" s="43"/>
      <c r="FDT1" s="43"/>
      <c r="FDU1" s="43"/>
      <c r="FDV1" s="43"/>
      <c r="FDW1" s="43"/>
      <c r="FDX1" s="43"/>
      <c r="FDY1" s="43"/>
      <c r="FDZ1" s="43"/>
      <c r="FEA1" s="43"/>
      <c r="FEB1" s="43"/>
      <c r="FEC1" s="43"/>
      <c r="FED1" s="43"/>
      <c r="FEE1" s="43"/>
      <c r="FEF1" s="43"/>
      <c r="FEG1" s="43"/>
      <c r="FEH1" s="43"/>
      <c r="FEI1" s="43"/>
      <c r="FEJ1" s="43"/>
      <c r="FEK1" s="43"/>
      <c r="FEL1" s="43"/>
      <c r="FEM1" s="43"/>
      <c r="FEN1" s="43"/>
      <c r="FEO1" s="43"/>
      <c r="FEP1" s="43"/>
      <c r="FEQ1" s="43"/>
      <c r="FER1" s="43"/>
      <c r="FES1" s="43"/>
      <c r="FET1" s="43"/>
      <c r="FEU1" s="43"/>
      <c r="FEV1" s="43"/>
      <c r="FEW1" s="43"/>
      <c r="FEX1" s="43"/>
      <c r="FEY1" s="43"/>
      <c r="FEZ1" s="43"/>
      <c r="FFA1" s="43"/>
      <c r="FFB1" s="43"/>
      <c r="FFC1" s="43"/>
      <c r="FFD1" s="43"/>
      <c r="FFE1" s="43"/>
      <c r="FFF1" s="43"/>
      <c r="FFG1" s="43"/>
      <c r="FFH1" s="43"/>
      <c r="FFI1" s="43"/>
      <c r="FFJ1" s="43"/>
      <c r="FFK1" s="43"/>
      <c r="FFL1" s="43"/>
      <c r="FFM1" s="43"/>
      <c r="FFN1" s="43"/>
      <c r="FFO1" s="43"/>
      <c r="FFP1" s="43"/>
      <c r="FFQ1" s="43"/>
      <c r="FFR1" s="43"/>
      <c r="FFS1" s="43"/>
      <c r="FFT1" s="43"/>
      <c r="FFU1" s="43"/>
      <c r="FFV1" s="43"/>
      <c r="FFW1" s="43"/>
      <c r="FFX1" s="43"/>
      <c r="FFY1" s="43"/>
      <c r="FFZ1" s="43"/>
      <c r="FGA1" s="43"/>
      <c r="FGB1" s="43"/>
      <c r="FGC1" s="43"/>
      <c r="FGD1" s="43"/>
      <c r="FGE1" s="43"/>
      <c r="FGF1" s="43"/>
      <c r="FGG1" s="43"/>
      <c r="FGH1" s="43"/>
      <c r="FGI1" s="43"/>
      <c r="FGJ1" s="43"/>
      <c r="FGK1" s="43"/>
      <c r="FGL1" s="43"/>
      <c r="FGM1" s="43"/>
      <c r="FGN1" s="43"/>
      <c r="FGO1" s="43"/>
      <c r="FGP1" s="43"/>
      <c r="FGQ1" s="43"/>
      <c r="FGR1" s="43"/>
      <c r="FGS1" s="43"/>
      <c r="FGT1" s="43"/>
      <c r="FGU1" s="43"/>
      <c r="FGV1" s="43"/>
      <c r="FGW1" s="43"/>
      <c r="FGX1" s="43"/>
      <c r="FGY1" s="43"/>
      <c r="FGZ1" s="43"/>
      <c r="FHA1" s="43"/>
      <c r="FHB1" s="43"/>
      <c r="FHC1" s="43"/>
      <c r="FHD1" s="43"/>
      <c r="FHE1" s="43"/>
      <c r="FHF1" s="43"/>
      <c r="FHG1" s="43"/>
      <c r="FHH1" s="43"/>
      <c r="FHI1" s="43"/>
      <c r="FHJ1" s="43"/>
      <c r="FHK1" s="43"/>
      <c r="FHL1" s="43"/>
      <c r="FHM1" s="43"/>
      <c r="FHN1" s="43"/>
      <c r="FHO1" s="43"/>
      <c r="FHP1" s="43"/>
      <c r="FHQ1" s="43"/>
      <c r="FHR1" s="43"/>
      <c r="FHS1" s="43"/>
      <c r="FHT1" s="43"/>
      <c r="FHU1" s="43"/>
      <c r="FHV1" s="43"/>
      <c r="FHW1" s="43"/>
      <c r="FHX1" s="43"/>
      <c r="FHY1" s="43"/>
      <c r="FHZ1" s="43"/>
      <c r="FIA1" s="43"/>
      <c r="FIB1" s="43"/>
      <c r="FIC1" s="43"/>
      <c r="FID1" s="43"/>
      <c r="FIE1" s="43"/>
      <c r="FIF1" s="43"/>
      <c r="FIG1" s="43"/>
      <c r="FIH1" s="43"/>
      <c r="FII1" s="43"/>
      <c r="FIJ1" s="43"/>
      <c r="FIK1" s="43"/>
      <c r="FIL1" s="43"/>
      <c r="FIM1" s="43"/>
      <c r="FIN1" s="43"/>
      <c r="FIO1" s="43"/>
      <c r="FIP1" s="43"/>
      <c r="FIQ1" s="43"/>
      <c r="FIR1" s="43"/>
      <c r="FIS1" s="43"/>
      <c r="FIT1" s="43"/>
      <c r="FIU1" s="43"/>
      <c r="FIV1" s="43"/>
      <c r="FIW1" s="43"/>
      <c r="FIX1" s="43"/>
      <c r="FIY1" s="43"/>
      <c r="FIZ1" s="43"/>
      <c r="FJA1" s="43"/>
      <c r="FJB1" s="43"/>
      <c r="FJC1" s="43"/>
      <c r="FJD1" s="43"/>
      <c r="FJE1" s="43"/>
      <c r="FJF1" s="43"/>
      <c r="FJG1" s="43"/>
      <c r="FJH1" s="43"/>
      <c r="FJI1" s="43"/>
      <c r="FJJ1" s="43"/>
      <c r="FJK1" s="43"/>
      <c r="FJL1" s="43"/>
      <c r="FJM1" s="43"/>
      <c r="FJN1" s="43"/>
      <c r="FJO1" s="43"/>
      <c r="FJP1" s="43"/>
      <c r="FJQ1" s="43"/>
      <c r="FJR1" s="43"/>
      <c r="FJS1" s="43"/>
      <c r="FJT1" s="43"/>
      <c r="FJU1" s="43"/>
      <c r="FJV1" s="43"/>
      <c r="FJW1" s="43"/>
      <c r="FJX1" s="43"/>
      <c r="FJY1" s="43"/>
      <c r="FJZ1" s="43"/>
      <c r="FKA1" s="43"/>
      <c r="FKB1" s="43"/>
      <c r="FKC1" s="43"/>
      <c r="FKD1" s="43"/>
      <c r="FKE1" s="43"/>
      <c r="FKF1" s="43"/>
      <c r="FKG1" s="43"/>
      <c r="FKH1" s="43"/>
      <c r="FKI1" s="43"/>
      <c r="FKJ1" s="43"/>
      <c r="FKK1" s="43"/>
      <c r="FKL1" s="43"/>
      <c r="FKM1" s="43"/>
      <c r="FKN1" s="43"/>
      <c r="FKO1" s="43"/>
      <c r="FKP1" s="43"/>
      <c r="FKQ1" s="43"/>
      <c r="FKR1" s="43"/>
      <c r="FKS1" s="43"/>
      <c r="FKT1" s="43"/>
      <c r="FKU1" s="43"/>
      <c r="FKV1" s="43"/>
      <c r="FKW1" s="43"/>
      <c r="FKX1" s="43"/>
      <c r="FKY1" s="43"/>
      <c r="FKZ1" s="43"/>
      <c r="FLA1" s="43"/>
      <c r="FLB1" s="43"/>
      <c r="FLC1" s="43"/>
      <c r="FLD1" s="43"/>
      <c r="FLE1" s="43"/>
      <c r="FLF1" s="43"/>
      <c r="FLG1" s="43"/>
      <c r="FLH1" s="43"/>
      <c r="FLI1" s="43"/>
      <c r="FLJ1" s="43"/>
      <c r="FLK1" s="43"/>
      <c r="FLL1" s="43"/>
      <c r="FLM1" s="43"/>
      <c r="FLN1" s="43"/>
      <c r="FLO1" s="43"/>
      <c r="FLP1" s="43"/>
      <c r="FLQ1" s="43"/>
      <c r="FLR1" s="43"/>
      <c r="FLS1" s="43"/>
      <c r="FLT1" s="43"/>
      <c r="FLU1" s="43"/>
      <c r="FLV1" s="43"/>
      <c r="FLW1" s="43"/>
      <c r="FLX1" s="43"/>
      <c r="FLY1" s="43"/>
      <c r="FLZ1" s="43"/>
      <c r="FMA1" s="43"/>
      <c r="FMB1" s="43"/>
      <c r="FMC1" s="43"/>
      <c r="FMD1" s="43"/>
      <c r="FME1" s="43"/>
      <c r="FMF1" s="43"/>
      <c r="FMG1" s="43"/>
      <c r="FMH1" s="43"/>
      <c r="FMI1" s="43"/>
      <c r="FMJ1" s="43"/>
      <c r="FMK1" s="43"/>
      <c r="FML1" s="43"/>
      <c r="FMM1" s="43"/>
      <c r="FMN1" s="43"/>
      <c r="FMO1" s="43"/>
      <c r="FMP1" s="43"/>
      <c r="FMQ1" s="43"/>
      <c r="FMR1" s="43"/>
      <c r="FMS1" s="43"/>
      <c r="FMT1" s="43"/>
      <c r="FMU1" s="43"/>
      <c r="FMV1" s="43"/>
      <c r="FMW1" s="43"/>
      <c r="FMX1" s="43"/>
      <c r="FMY1" s="43"/>
      <c r="FMZ1" s="43"/>
      <c r="FNA1" s="43"/>
      <c r="FNB1" s="43"/>
      <c r="FNC1" s="43"/>
      <c r="FND1" s="43"/>
      <c r="FNE1" s="43"/>
      <c r="FNF1" s="43"/>
      <c r="FNG1" s="43"/>
      <c r="FNH1" s="43"/>
      <c r="FNI1" s="43"/>
      <c r="FNJ1" s="43"/>
      <c r="FNK1" s="43"/>
      <c r="FNL1" s="43"/>
      <c r="FNM1" s="43"/>
      <c r="FNN1" s="43"/>
      <c r="FNO1" s="43"/>
      <c r="FNP1" s="43"/>
      <c r="FNQ1" s="43"/>
      <c r="FNR1" s="43"/>
      <c r="FNS1" s="43"/>
      <c r="FNT1" s="43"/>
      <c r="FNU1" s="43"/>
      <c r="FNV1" s="43"/>
      <c r="FNW1" s="43"/>
      <c r="FNX1" s="43"/>
      <c r="FNY1" s="43"/>
      <c r="FNZ1" s="43"/>
      <c r="FOA1" s="43"/>
      <c r="FOB1" s="43"/>
      <c r="FOC1" s="43"/>
      <c r="FOD1" s="43"/>
      <c r="FOE1" s="43"/>
      <c r="FOF1" s="43"/>
      <c r="FOG1" s="43"/>
      <c r="FOH1" s="43"/>
      <c r="FOI1" s="43"/>
      <c r="FOJ1" s="43"/>
      <c r="FOK1" s="43"/>
      <c r="FOL1" s="43"/>
      <c r="FOM1" s="43"/>
      <c r="FON1" s="43"/>
      <c r="FOO1" s="43"/>
      <c r="FOP1" s="43"/>
      <c r="FOQ1" s="43"/>
      <c r="FOR1" s="43"/>
      <c r="FOS1" s="43"/>
      <c r="FOT1" s="43"/>
      <c r="FOU1" s="43"/>
      <c r="FOV1" s="43"/>
      <c r="FOW1" s="43"/>
      <c r="FOX1" s="43"/>
      <c r="FOY1" s="43"/>
      <c r="FOZ1" s="43"/>
      <c r="FPA1" s="43"/>
      <c r="FPB1" s="43"/>
      <c r="FPC1" s="43"/>
      <c r="FPD1" s="43"/>
      <c r="FPE1" s="43"/>
      <c r="FPF1" s="43"/>
      <c r="FPG1" s="43"/>
      <c r="FPH1" s="43"/>
      <c r="FPI1" s="43"/>
      <c r="FPJ1" s="43"/>
      <c r="FPK1" s="43"/>
      <c r="FPL1" s="43"/>
      <c r="FPM1" s="43"/>
      <c r="FPN1" s="43"/>
      <c r="FPO1" s="43"/>
      <c r="FPP1" s="43"/>
      <c r="FPQ1" s="43"/>
      <c r="FPR1" s="43"/>
      <c r="FPS1" s="43"/>
      <c r="FPT1" s="43"/>
      <c r="FPU1" s="43"/>
      <c r="FPV1" s="43"/>
      <c r="FPW1" s="43"/>
      <c r="FPX1" s="43"/>
      <c r="FPY1" s="43"/>
      <c r="FPZ1" s="43"/>
      <c r="FQA1" s="43"/>
      <c r="FQB1" s="43"/>
      <c r="FQC1" s="43"/>
      <c r="FQD1" s="43"/>
      <c r="FQE1" s="43"/>
      <c r="FQF1" s="43"/>
      <c r="FQG1" s="43"/>
      <c r="FQH1" s="43"/>
      <c r="FQI1" s="43"/>
      <c r="FQJ1" s="43"/>
      <c r="FQK1" s="43"/>
      <c r="FQL1" s="43"/>
      <c r="FQM1" s="43"/>
      <c r="FQN1" s="43"/>
      <c r="FQO1" s="43"/>
      <c r="FQP1" s="43"/>
      <c r="FQQ1" s="43"/>
      <c r="FQR1" s="43"/>
      <c r="FQS1" s="43"/>
      <c r="FQT1" s="43"/>
      <c r="FQU1" s="43"/>
      <c r="FQV1" s="43"/>
      <c r="FQW1" s="43"/>
      <c r="FQX1" s="43"/>
      <c r="FQY1" s="43"/>
      <c r="FQZ1" s="43"/>
      <c r="FRA1" s="43"/>
      <c r="FRB1" s="43"/>
      <c r="FRC1" s="43"/>
      <c r="FRD1" s="43"/>
      <c r="FRE1" s="43"/>
      <c r="FRF1" s="43"/>
      <c r="FRG1" s="43"/>
      <c r="FRH1" s="43"/>
      <c r="FRI1" s="43"/>
      <c r="FRJ1" s="43"/>
      <c r="FRK1" s="43"/>
      <c r="FRL1" s="43"/>
      <c r="FRM1" s="43"/>
      <c r="FRN1" s="43"/>
      <c r="FRO1" s="43"/>
      <c r="FRP1" s="43"/>
      <c r="FRQ1" s="43"/>
      <c r="FRR1" s="43"/>
      <c r="FRS1" s="43"/>
      <c r="FRT1" s="43"/>
      <c r="FRU1" s="43"/>
      <c r="FRV1" s="43"/>
      <c r="FRW1" s="43"/>
      <c r="FRX1" s="43"/>
      <c r="FRY1" s="43"/>
      <c r="FRZ1" s="43"/>
      <c r="FSA1" s="43"/>
      <c r="FSB1" s="43"/>
      <c r="FSC1" s="43"/>
      <c r="FSD1" s="43"/>
      <c r="FSE1" s="43"/>
      <c r="FSF1" s="43"/>
      <c r="FSG1" s="43"/>
      <c r="FSH1" s="43"/>
      <c r="FSI1" s="43"/>
      <c r="FSJ1" s="43"/>
      <c r="FSK1" s="43"/>
      <c r="FSL1" s="43"/>
      <c r="FSM1" s="43"/>
      <c r="FSN1" s="43"/>
      <c r="FSO1" s="43"/>
      <c r="FSP1" s="43"/>
      <c r="FSQ1" s="43"/>
      <c r="FSR1" s="43"/>
      <c r="FSS1" s="43"/>
      <c r="FST1" s="43"/>
      <c r="FSU1" s="43"/>
      <c r="FSV1" s="43"/>
      <c r="FSW1" s="43"/>
      <c r="FSX1" s="43"/>
      <c r="FSY1" s="43"/>
      <c r="FSZ1" s="43"/>
      <c r="FTA1" s="43"/>
      <c r="FTB1" s="43"/>
      <c r="FTC1" s="43"/>
      <c r="FTD1" s="43"/>
      <c r="FTE1" s="43"/>
      <c r="FTF1" s="43"/>
      <c r="FTG1" s="43"/>
      <c r="FTH1" s="43"/>
      <c r="FTI1" s="43"/>
      <c r="FTJ1" s="43"/>
      <c r="FTK1" s="43"/>
      <c r="FTL1" s="43"/>
      <c r="FTM1" s="43"/>
      <c r="FTN1" s="43"/>
      <c r="FTO1" s="43"/>
      <c r="FTP1" s="43"/>
      <c r="FTQ1" s="43"/>
      <c r="FTR1" s="43"/>
      <c r="FTS1" s="43"/>
      <c r="FTT1" s="43"/>
      <c r="FTU1" s="43"/>
      <c r="FTV1" s="43"/>
      <c r="FTW1" s="43"/>
      <c r="FTX1" s="43"/>
      <c r="FTY1" s="43"/>
      <c r="FTZ1" s="43"/>
      <c r="FUA1" s="43"/>
      <c r="FUB1" s="43"/>
      <c r="FUC1" s="43"/>
      <c r="FUD1" s="43"/>
      <c r="FUE1" s="43"/>
      <c r="FUF1" s="43"/>
      <c r="FUG1" s="43"/>
      <c r="FUH1" s="43"/>
      <c r="FUI1" s="43"/>
      <c r="FUJ1" s="43"/>
      <c r="FUK1" s="43"/>
      <c r="FUL1" s="43"/>
      <c r="FUM1" s="43"/>
      <c r="FUN1" s="43"/>
      <c r="FUO1" s="43"/>
      <c r="FUP1" s="43"/>
      <c r="FUQ1" s="43"/>
      <c r="FUR1" s="43"/>
      <c r="FUS1" s="43"/>
      <c r="FUT1" s="43"/>
      <c r="FUU1" s="43"/>
      <c r="FUV1" s="43"/>
      <c r="FUW1" s="43"/>
      <c r="FUX1" s="43"/>
      <c r="FUY1" s="43"/>
      <c r="FUZ1" s="43"/>
      <c r="FVA1" s="43"/>
      <c r="FVB1" s="43"/>
      <c r="FVC1" s="43"/>
      <c r="FVD1" s="43"/>
      <c r="FVE1" s="43"/>
      <c r="FVF1" s="43"/>
      <c r="FVG1" s="43"/>
      <c r="FVH1" s="43"/>
      <c r="FVI1" s="43"/>
      <c r="FVJ1" s="43"/>
      <c r="FVK1" s="43"/>
      <c r="FVL1" s="43"/>
      <c r="FVM1" s="43"/>
      <c r="FVN1" s="43"/>
      <c r="FVO1" s="43"/>
      <c r="FVP1" s="43"/>
      <c r="FVQ1" s="43"/>
      <c r="FVR1" s="43"/>
      <c r="FVS1" s="43"/>
      <c r="FVT1" s="43"/>
      <c r="FVU1" s="43"/>
      <c r="FVV1" s="43"/>
      <c r="FVW1" s="43"/>
      <c r="FVX1" s="43"/>
      <c r="FVY1" s="43"/>
      <c r="FVZ1" s="43"/>
      <c r="FWA1" s="43"/>
      <c r="FWB1" s="43"/>
      <c r="FWC1" s="43"/>
      <c r="FWD1" s="43"/>
      <c r="FWE1" s="43"/>
      <c r="FWF1" s="43"/>
      <c r="FWG1" s="43"/>
      <c r="FWH1" s="43"/>
      <c r="FWI1" s="43"/>
      <c r="FWJ1" s="43"/>
      <c r="FWK1" s="43"/>
      <c r="FWL1" s="43"/>
      <c r="FWM1" s="43"/>
      <c r="FWN1" s="43"/>
      <c r="FWO1" s="43"/>
      <c r="FWP1" s="43"/>
      <c r="FWQ1" s="43"/>
      <c r="FWR1" s="43"/>
      <c r="FWS1" s="43"/>
      <c r="FWT1" s="43"/>
      <c r="FWU1" s="43"/>
      <c r="FWV1" s="43"/>
      <c r="FWW1" s="43"/>
      <c r="FWX1" s="43"/>
      <c r="FWY1" s="43"/>
      <c r="FWZ1" s="43"/>
      <c r="FXA1" s="43"/>
      <c r="FXB1" s="43"/>
      <c r="FXC1" s="43"/>
      <c r="FXD1" s="43"/>
      <c r="FXE1" s="43"/>
      <c r="FXF1" s="43"/>
      <c r="FXG1" s="43"/>
      <c r="FXH1" s="43"/>
      <c r="FXI1" s="43"/>
      <c r="FXJ1" s="43"/>
      <c r="FXK1" s="43"/>
      <c r="FXL1" s="43"/>
      <c r="FXM1" s="43"/>
      <c r="FXN1" s="43"/>
      <c r="FXO1" s="43"/>
      <c r="FXP1" s="43"/>
      <c r="FXQ1" s="43"/>
      <c r="FXR1" s="43"/>
      <c r="FXS1" s="43"/>
      <c r="FXT1" s="43"/>
      <c r="FXU1" s="43"/>
      <c r="FXV1" s="43"/>
      <c r="FXW1" s="43"/>
      <c r="FXX1" s="43"/>
      <c r="FXY1" s="43"/>
      <c r="FXZ1" s="43"/>
      <c r="FYA1" s="43"/>
      <c r="FYB1" s="43"/>
      <c r="FYC1" s="43"/>
      <c r="FYD1" s="43"/>
      <c r="FYE1" s="43"/>
      <c r="FYF1" s="43"/>
      <c r="FYG1" s="43"/>
      <c r="FYH1" s="43"/>
      <c r="FYI1" s="43"/>
      <c r="FYJ1" s="43"/>
      <c r="FYK1" s="43"/>
      <c r="FYL1" s="43"/>
      <c r="FYM1" s="43"/>
      <c r="FYN1" s="43"/>
      <c r="FYO1" s="43"/>
      <c r="FYP1" s="43"/>
      <c r="FYQ1" s="43"/>
      <c r="FYR1" s="43"/>
      <c r="FYS1" s="43"/>
      <c r="FYT1" s="43"/>
      <c r="FYU1" s="43"/>
      <c r="FYV1" s="43"/>
      <c r="FYW1" s="43"/>
      <c r="FYX1" s="43"/>
      <c r="FYY1" s="43"/>
      <c r="FYZ1" s="43"/>
      <c r="FZA1" s="43"/>
      <c r="FZB1" s="43"/>
      <c r="FZC1" s="43"/>
      <c r="FZD1" s="43"/>
      <c r="FZE1" s="43"/>
      <c r="FZF1" s="43"/>
      <c r="FZG1" s="43"/>
      <c r="FZH1" s="43"/>
      <c r="FZI1" s="43"/>
      <c r="FZJ1" s="43"/>
      <c r="FZK1" s="43"/>
      <c r="FZL1" s="43"/>
      <c r="FZM1" s="43"/>
      <c r="FZN1" s="43"/>
      <c r="FZO1" s="43"/>
      <c r="FZP1" s="43"/>
      <c r="FZQ1" s="43"/>
      <c r="FZR1" s="43"/>
      <c r="FZS1" s="43"/>
      <c r="FZT1" s="43"/>
      <c r="FZU1" s="43"/>
      <c r="FZV1" s="43"/>
      <c r="FZW1" s="43"/>
      <c r="FZX1" s="43"/>
      <c r="FZY1" s="43"/>
      <c r="FZZ1" s="43"/>
      <c r="GAA1" s="43"/>
      <c r="GAB1" s="43"/>
      <c r="GAC1" s="43"/>
      <c r="GAD1" s="43"/>
      <c r="GAE1" s="43"/>
      <c r="GAF1" s="43"/>
      <c r="GAG1" s="43"/>
      <c r="GAH1" s="43"/>
      <c r="GAI1" s="43"/>
      <c r="GAJ1" s="43"/>
      <c r="GAK1" s="43"/>
      <c r="GAL1" s="43"/>
      <c r="GAM1" s="43"/>
      <c r="GAN1" s="43"/>
      <c r="GAO1" s="43"/>
      <c r="GAP1" s="43"/>
      <c r="GAQ1" s="43"/>
      <c r="GAR1" s="43"/>
      <c r="GAS1" s="43"/>
      <c r="GAT1" s="43"/>
      <c r="GAU1" s="43"/>
      <c r="GAV1" s="43"/>
      <c r="GAW1" s="43"/>
      <c r="GAX1" s="43"/>
      <c r="GAY1" s="43"/>
      <c r="GAZ1" s="43"/>
      <c r="GBA1" s="43"/>
      <c r="GBB1" s="43"/>
      <c r="GBC1" s="43"/>
      <c r="GBD1" s="43"/>
      <c r="GBE1" s="43"/>
      <c r="GBF1" s="43"/>
      <c r="GBG1" s="43"/>
      <c r="GBH1" s="43"/>
      <c r="GBI1" s="43"/>
      <c r="GBJ1" s="43"/>
      <c r="GBK1" s="43"/>
      <c r="GBL1" s="43"/>
      <c r="GBM1" s="43"/>
      <c r="GBN1" s="43"/>
      <c r="GBO1" s="43"/>
      <c r="GBP1" s="43"/>
      <c r="GBQ1" s="43"/>
      <c r="GBR1" s="43"/>
      <c r="GBS1" s="43"/>
      <c r="GBT1" s="43"/>
      <c r="GBU1" s="43"/>
      <c r="GBV1" s="43"/>
      <c r="GBW1" s="43"/>
      <c r="GBX1" s="43"/>
      <c r="GBY1" s="43"/>
      <c r="GBZ1" s="43"/>
      <c r="GCA1" s="43"/>
      <c r="GCB1" s="43"/>
      <c r="GCC1" s="43"/>
      <c r="GCD1" s="43"/>
      <c r="GCE1" s="43"/>
      <c r="GCF1" s="43"/>
      <c r="GCG1" s="43"/>
      <c r="GCH1" s="43"/>
      <c r="GCI1" s="43"/>
      <c r="GCJ1" s="43"/>
      <c r="GCK1" s="43"/>
      <c r="GCL1" s="43"/>
      <c r="GCM1" s="43"/>
      <c r="GCN1" s="43"/>
      <c r="GCO1" s="43"/>
      <c r="GCP1" s="43"/>
      <c r="GCQ1" s="43"/>
      <c r="GCR1" s="43"/>
      <c r="GCS1" s="43"/>
      <c r="GCT1" s="43"/>
      <c r="GCU1" s="43"/>
      <c r="GCV1" s="43"/>
      <c r="GCW1" s="43"/>
      <c r="GCX1" s="43"/>
      <c r="GCY1" s="43"/>
      <c r="GCZ1" s="43"/>
      <c r="GDA1" s="43"/>
      <c r="GDB1" s="43"/>
      <c r="GDC1" s="43"/>
      <c r="GDD1" s="43"/>
      <c r="GDE1" s="43"/>
      <c r="GDF1" s="43"/>
      <c r="GDG1" s="43"/>
      <c r="GDH1" s="43"/>
      <c r="GDI1" s="43"/>
      <c r="GDJ1" s="43"/>
      <c r="GDK1" s="43"/>
      <c r="GDL1" s="43"/>
      <c r="GDM1" s="43"/>
      <c r="GDN1" s="43"/>
      <c r="GDO1" s="43"/>
      <c r="GDP1" s="43"/>
      <c r="GDQ1" s="43"/>
      <c r="GDR1" s="43"/>
      <c r="GDS1" s="43"/>
      <c r="GDT1" s="43"/>
      <c r="GDU1" s="43"/>
      <c r="GDV1" s="43"/>
      <c r="GDW1" s="43"/>
      <c r="GDX1" s="43"/>
      <c r="GDY1" s="43"/>
      <c r="GDZ1" s="43"/>
      <c r="GEA1" s="43"/>
      <c r="GEB1" s="43"/>
      <c r="GEC1" s="43"/>
      <c r="GED1" s="43"/>
      <c r="GEE1" s="43"/>
      <c r="GEF1" s="43"/>
      <c r="GEG1" s="43"/>
      <c r="GEH1" s="43"/>
      <c r="GEI1" s="43"/>
      <c r="GEJ1" s="43"/>
      <c r="GEK1" s="43"/>
      <c r="GEL1" s="43"/>
      <c r="GEM1" s="43"/>
      <c r="GEN1" s="43"/>
      <c r="GEO1" s="43"/>
      <c r="GEP1" s="43"/>
      <c r="GEQ1" s="43"/>
      <c r="GER1" s="43"/>
      <c r="GES1" s="43"/>
      <c r="GET1" s="43"/>
      <c r="GEU1" s="43"/>
      <c r="GEV1" s="43"/>
      <c r="GEW1" s="43"/>
      <c r="GEX1" s="43"/>
      <c r="GEY1" s="43"/>
      <c r="GEZ1" s="43"/>
      <c r="GFA1" s="43"/>
      <c r="GFB1" s="43"/>
      <c r="GFC1" s="43"/>
      <c r="GFD1" s="43"/>
      <c r="GFE1" s="43"/>
      <c r="GFF1" s="43"/>
      <c r="GFG1" s="43"/>
      <c r="GFH1" s="43"/>
      <c r="GFI1" s="43"/>
      <c r="GFJ1" s="43"/>
      <c r="GFK1" s="43"/>
      <c r="GFL1" s="43"/>
      <c r="GFM1" s="43"/>
      <c r="GFN1" s="43"/>
      <c r="GFO1" s="43"/>
      <c r="GFP1" s="43"/>
      <c r="GFQ1" s="43"/>
      <c r="GFR1" s="43"/>
      <c r="GFS1" s="43"/>
      <c r="GFT1" s="43"/>
      <c r="GFU1" s="43"/>
      <c r="GFV1" s="43"/>
      <c r="GFW1" s="43"/>
      <c r="GFX1" s="43"/>
      <c r="GFY1" s="43"/>
      <c r="GFZ1" s="43"/>
      <c r="GGA1" s="43"/>
      <c r="GGB1" s="43"/>
      <c r="GGC1" s="43"/>
      <c r="GGD1" s="43"/>
      <c r="GGE1" s="43"/>
      <c r="GGF1" s="43"/>
      <c r="GGG1" s="43"/>
      <c r="GGH1" s="43"/>
      <c r="GGI1" s="43"/>
      <c r="GGJ1" s="43"/>
      <c r="GGK1" s="43"/>
      <c r="GGL1" s="43"/>
      <c r="GGM1" s="43"/>
      <c r="GGN1" s="43"/>
      <c r="GGO1" s="43"/>
      <c r="GGP1" s="43"/>
      <c r="GGQ1" s="43"/>
      <c r="GGR1" s="43"/>
      <c r="GGS1" s="43"/>
      <c r="GGT1" s="43"/>
      <c r="GGU1" s="43"/>
      <c r="GGV1" s="43"/>
      <c r="GGW1" s="43"/>
      <c r="GGX1" s="43"/>
      <c r="GGY1" s="43"/>
      <c r="GGZ1" s="43"/>
      <c r="GHA1" s="43"/>
      <c r="GHB1" s="43"/>
      <c r="GHC1" s="43"/>
      <c r="GHD1" s="43"/>
      <c r="GHE1" s="43"/>
      <c r="GHF1" s="43"/>
      <c r="GHG1" s="43"/>
      <c r="GHH1" s="43"/>
      <c r="GHI1" s="43"/>
      <c r="GHJ1" s="43"/>
      <c r="GHK1" s="43"/>
      <c r="GHL1" s="43"/>
      <c r="GHM1" s="43"/>
      <c r="GHN1" s="43"/>
      <c r="GHO1" s="43"/>
      <c r="GHP1" s="43"/>
      <c r="GHQ1" s="43"/>
      <c r="GHR1" s="43"/>
      <c r="GHS1" s="43"/>
      <c r="GHT1" s="43"/>
      <c r="GHU1" s="43"/>
      <c r="GHV1" s="43"/>
      <c r="GHW1" s="43"/>
      <c r="GHX1" s="43"/>
      <c r="GHY1" s="43"/>
      <c r="GHZ1" s="43"/>
      <c r="GIA1" s="43"/>
      <c r="GIB1" s="43"/>
      <c r="GIC1" s="43"/>
      <c r="GID1" s="43"/>
      <c r="GIE1" s="43"/>
      <c r="GIF1" s="43"/>
      <c r="GIG1" s="43"/>
      <c r="GIH1" s="43"/>
      <c r="GII1" s="43"/>
      <c r="GIJ1" s="43"/>
      <c r="GIK1" s="43"/>
      <c r="GIL1" s="43"/>
      <c r="GIM1" s="43"/>
      <c r="GIN1" s="43"/>
      <c r="GIO1" s="43"/>
      <c r="GIP1" s="43"/>
      <c r="GIQ1" s="43"/>
      <c r="GIR1" s="43"/>
      <c r="GIS1" s="43"/>
      <c r="GIT1" s="43"/>
      <c r="GIU1" s="43"/>
      <c r="GIV1" s="43"/>
      <c r="GIW1" s="43"/>
      <c r="GIX1" s="43"/>
      <c r="GIY1" s="43"/>
      <c r="GIZ1" s="43"/>
      <c r="GJA1" s="43"/>
      <c r="GJB1" s="43"/>
      <c r="GJC1" s="43"/>
      <c r="GJD1" s="43"/>
      <c r="GJE1" s="43"/>
      <c r="GJF1" s="43"/>
      <c r="GJG1" s="43"/>
      <c r="GJH1" s="43"/>
      <c r="GJI1" s="43"/>
      <c r="GJJ1" s="43"/>
      <c r="GJK1" s="43"/>
      <c r="GJL1" s="43"/>
      <c r="GJM1" s="43"/>
      <c r="GJN1" s="43"/>
      <c r="GJO1" s="43"/>
      <c r="GJP1" s="43"/>
      <c r="GJQ1" s="43"/>
      <c r="GJR1" s="43"/>
      <c r="GJS1" s="43"/>
      <c r="GJT1" s="43"/>
      <c r="GJU1" s="43"/>
      <c r="GJV1" s="43"/>
      <c r="GJW1" s="43"/>
      <c r="GJX1" s="43"/>
      <c r="GJY1" s="43"/>
      <c r="GJZ1" s="43"/>
      <c r="GKA1" s="43"/>
      <c r="GKB1" s="43"/>
      <c r="GKC1" s="43"/>
      <c r="GKD1" s="43"/>
      <c r="GKE1" s="43"/>
      <c r="GKF1" s="43"/>
      <c r="GKG1" s="43"/>
      <c r="GKH1" s="43"/>
      <c r="GKI1" s="43"/>
      <c r="GKJ1" s="43"/>
      <c r="GKK1" s="43"/>
      <c r="GKL1" s="43"/>
      <c r="GKM1" s="43"/>
      <c r="GKN1" s="43"/>
      <c r="GKO1" s="43"/>
      <c r="GKP1" s="43"/>
      <c r="GKQ1" s="43"/>
      <c r="GKR1" s="43"/>
      <c r="GKS1" s="43"/>
      <c r="GKT1" s="43"/>
      <c r="GKU1" s="43"/>
      <c r="GKV1" s="43"/>
      <c r="GKW1" s="43"/>
      <c r="GKX1" s="43"/>
      <c r="GKY1" s="43"/>
      <c r="GKZ1" s="43"/>
      <c r="GLA1" s="43"/>
      <c r="GLB1" s="43"/>
      <c r="GLC1" s="43"/>
      <c r="GLD1" s="43"/>
      <c r="GLE1" s="43"/>
      <c r="GLF1" s="43"/>
      <c r="GLG1" s="43"/>
      <c r="GLH1" s="43"/>
      <c r="GLI1" s="43"/>
      <c r="GLJ1" s="43"/>
      <c r="GLK1" s="43"/>
      <c r="GLL1" s="43"/>
      <c r="GLM1" s="43"/>
      <c r="GLN1" s="43"/>
      <c r="GLO1" s="43"/>
      <c r="GLP1" s="43"/>
      <c r="GLQ1" s="43"/>
      <c r="GLR1" s="43"/>
      <c r="GLS1" s="43"/>
      <c r="GLT1" s="43"/>
      <c r="GLU1" s="43"/>
      <c r="GLV1" s="43"/>
      <c r="GLW1" s="43"/>
      <c r="GLX1" s="43"/>
      <c r="GLY1" s="43"/>
      <c r="GLZ1" s="43"/>
      <c r="GMA1" s="43"/>
      <c r="GMB1" s="43"/>
      <c r="GMC1" s="43"/>
      <c r="GMD1" s="43"/>
      <c r="GME1" s="43"/>
      <c r="GMF1" s="43"/>
      <c r="GMG1" s="43"/>
      <c r="GMH1" s="43"/>
      <c r="GMI1" s="43"/>
      <c r="GMJ1" s="43"/>
      <c r="GMK1" s="43"/>
      <c r="GML1" s="43"/>
      <c r="GMM1" s="43"/>
      <c r="GMN1" s="43"/>
      <c r="GMO1" s="43"/>
      <c r="GMP1" s="43"/>
      <c r="GMQ1" s="43"/>
      <c r="GMR1" s="43"/>
      <c r="GMS1" s="43"/>
      <c r="GMT1" s="43"/>
      <c r="GMU1" s="43"/>
      <c r="GMV1" s="43"/>
      <c r="GMW1" s="43"/>
      <c r="GMX1" s="43"/>
      <c r="GMY1" s="43"/>
      <c r="GMZ1" s="43"/>
      <c r="GNA1" s="43"/>
      <c r="GNB1" s="43"/>
      <c r="GNC1" s="43"/>
      <c r="GND1" s="43"/>
      <c r="GNE1" s="43"/>
      <c r="GNF1" s="43"/>
      <c r="GNG1" s="43"/>
      <c r="GNH1" s="43"/>
      <c r="GNI1" s="43"/>
      <c r="GNJ1" s="43"/>
      <c r="GNK1" s="43"/>
      <c r="GNL1" s="43"/>
      <c r="GNM1" s="43"/>
      <c r="GNN1" s="43"/>
      <c r="GNO1" s="43"/>
      <c r="GNP1" s="43"/>
      <c r="GNQ1" s="43"/>
      <c r="GNR1" s="43"/>
      <c r="GNS1" s="43"/>
      <c r="GNT1" s="43"/>
      <c r="GNU1" s="43"/>
      <c r="GNV1" s="43"/>
      <c r="GNW1" s="43"/>
      <c r="GNX1" s="43"/>
      <c r="GNY1" s="43"/>
      <c r="GNZ1" s="43"/>
      <c r="GOA1" s="43"/>
      <c r="GOB1" s="43"/>
      <c r="GOC1" s="43"/>
      <c r="GOD1" s="43"/>
      <c r="GOE1" s="43"/>
      <c r="GOF1" s="43"/>
      <c r="GOG1" s="43"/>
      <c r="GOH1" s="43"/>
      <c r="GOI1" s="43"/>
      <c r="GOJ1" s="43"/>
      <c r="GOK1" s="43"/>
      <c r="GOL1" s="43"/>
      <c r="GOM1" s="43"/>
      <c r="GON1" s="43"/>
      <c r="GOO1" s="43"/>
      <c r="GOP1" s="43"/>
      <c r="GOQ1" s="43"/>
      <c r="GOR1" s="43"/>
      <c r="GOS1" s="43"/>
      <c r="GOT1" s="43"/>
      <c r="GOU1" s="43"/>
      <c r="GOV1" s="43"/>
      <c r="GOW1" s="43"/>
      <c r="GOX1" s="43"/>
      <c r="GOY1" s="43"/>
      <c r="GOZ1" s="43"/>
      <c r="GPA1" s="43"/>
      <c r="GPB1" s="43"/>
      <c r="GPC1" s="43"/>
      <c r="GPD1" s="43"/>
      <c r="GPE1" s="43"/>
      <c r="GPF1" s="43"/>
      <c r="GPG1" s="43"/>
      <c r="GPH1" s="43"/>
      <c r="GPI1" s="43"/>
      <c r="GPJ1" s="43"/>
      <c r="GPK1" s="43"/>
      <c r="GPL1" s="43"/>
      <c r="GPM1" s="43"/>
      <c r="GPN1" s="43"/>
      <c r="GPO1" s="43"/>
      <c r="GPP1" s="43"/>
      <c r="GPQ1" s="43"/>
      <c r="GPR1" s="43"/>
      <c r="GPS1" s="43"/>
      <c r="GPT1" s="43"/>
      <c r="GPU1" s="43"/>
      <c r="GPV1" s="43"/>
      <c r="GPW1" s="43"/>
      <c r="GPX1" s="43"/>
      <c r="GPY1" s="43"/>
      <c r="GPZ1" s="43"/>
      <c r="GQA1" s="43"/>
      <c r="GQB1" s="43"/>
      <c r="GQC1" s="43"/>
      <c r="GQD1" s="43"/>
      <c r="GQE1" s="43"/>
      <c r="GQF1" s="43"/>
      <c r="GQG1" s="43"/>
      <c r="GQH1" s="43"/>
      <c r="GQI1" s="43"/>
      <c r="GQJ1" s="43"/>
      <c r="GQK1" s="43"/>
      <c r="GQL1" s="43"/>
      <c r="GQM1" s="43"/>
      <c r="GQN1" s="43"/>
      <c r="GQO1" s="43"/>
      <c r="GQP1" s="43"/>
      <c r="GQQ1" s="43"/>
      <c r="GQR1" s="43"/>
      <c r="GQS1" s="43"/>
      <c r="GQT1" s="43"/>
      <c r="GQU1" s="43"/>
      <c r="GQV1" s="43"/>
      <c r="GQW1" s="43"/>
      <c r="GQX1" s="43"/>
      <c r="GQY1" s="43"/>
      <c r="GQZ1" s="43"/>
      <c r="GRA1" s="43"/>
      <c r="GRB1" s="43"/>
      <c r="GRC1" s="43"/>
      <c r="GRD1" s="43"/>
      <c r="GRE1" s="43"/>
      <c r="GRF1" s="43"/>
      <c r="GRG1" s="43"/>
      <c r="GRH1" s="43"/>
      <c r="GRI1" s="43"/>
      <c r="GRJ1" s="43"/>
      <c r="GRK1" s="43"/>
      <c r="GRL1" s="43"/>
      <c r="GRM1" s="43"/>
      <c r="GRN1" s="43"/>
      <c r="GRO1" s="43"/>
      <c r="GRP1" s="43"/>
      <c r="GRQ1" s="43"/>
      <c r="GRR1" s="43"/>
      <c r="GRS1" s="43"/>
      <c r="GRT1" s="43"/>
      <c r="GRU1" s="43"/>
      <c r="GRV1" s="43"/>
      <c r="GRW1" s="43"/>
      <c r="GRX1" s="43"/>
      <c r="GRY1" s="43"/>
      <c r="GRZ1" s="43"/>
      <c r="GSA1" s="43"/>
      <c r="GSB1" s="43"/>
      <c r="GSC1" s="43"/>
      <c r="GSD1" s="43"/>
      <c r="GSE1" s="43"/>
      <c r="GSF1" s="43"/>
      <c r="GSG1" s="43"/>
      <c r="GSH1" s="43"/>
      <c r="GSI1" s="43"/>
      <c r="GSJ1" s="43"/>
      <c r="GSK1" s="43"/>
      <c r="GSL1" s="43"/>
      <c r="GSM1" s="43"/>
      <c r="GSN1" s="43"/>
      <c r="GSO1" s="43"/>
      <c r="GSP1" s="43"/>
      <c r="GSQ1" s="43"/>
      <c r="GSR1" s="43"/>
      <c r="GSS1" s="43"/>
      <c r="GST1" s="43"/>
      <c r="GSU1" s="43"/>
      <c r="GSV1" s="43"/>
      <c r="GSW1" s="43"/>
      <c r="GSX1" s="43"/>
      <c r="GSY1" s="43"/>
      <c r="GSZ1" s="43"/>
      <c r="GTA1" s="43"/>
      <c r="GTB1" s="43"/>
      <c r="GTC1" s="43"/>
      <c r="GTD1" s="43"/>
      <c r="GTE1" s="43"/>
      <c r="GTF1" s="43"/>
      <c r="GTG1" s="43"/>
      <c r="GTH1" s="43"/>
      <c r="GTI1" s="43"/>
      <c r="GTJ1" s="43"/>
      <c r="GTK1" s="43"/>
      <c r="GTL1" s="43"/>
      <c r="GTM1" s="43"/>
      <c r="GTN1" s="43"/>
      <c r="GTO1" s="43"/>
      <c r="GTP1" s="43"/>
      <c r="GTQ1" s="43"/>
      <c r="GTR1" s="43"/>
      <c r="GTS1" s="43"/>
      <c r="GTT1" s="43"/>
      <c r="GTU1" s="43"/>
      <c r="GTV1" s="43"/>
      <c r="GTW1" s="43"/>
      <c r="GTX1" s="43"/>
      <c r="GTY1" s="43"/>
      <c r="GTZ1" s="43"/>
      <c r="GUA1" s="43"/>
      <c r="GUB1" s="43"/>
      <c r="GUC1" s="43"/>
      <c r="GUD1" s="43"/>
      <c r="GUE1" s="43"/>
      <c r="GUF1" s="43"/>
      <c r="GUG1" s="43"/>
      <c r="GUH1" s="43"/>
      <c r="GUI1" s="43"/>
      <c r="GUJ1" s="43"/>
      <c r="GUK1" s="43"/>
      <c r="GUL1" s="43"/>
      <c r="GUM1" s="43"/>
      <c r="GUN1" s="43"/>
      <c r="GUO1" s="43"/>
      <c r="GUP1" s="43"/>
      <c r="GUQ1" s="43"/>
      <c r="GUR1" s="43"/>
      <c r="GUS1" s="43"/>
      <c r="GUT1" s="43"/>
      <c r="GUU1" s="43"/>
      <c r="GUV1" s="43"/>
      <c r="GUW1" s="43"/>
      <c r="GUX1" s="43"/>
      <c r="GUY1" s="43"/>
      <c r="GUZ1" s="43"/>
      <c r="GVA1" s="43"/>
      <c r="GVB1" s="43"/>
      <c r="GVC1" s="43"/>
      <c r="GVD1" s="43"/>
      <c r="GVE1" s="43"/>
      <c r="GVF1" s="43"/>
      <c r="GVG1" s="43"/>
      <c r="GVH1" s="43"/>
      <c r="GVI1" s="43"/>
      <c r="GVJ1" s="43"/>
      <c r="GVK1" s="43"/>
      <c r="GVL1" s="43"/>
      <c r="GVM1" s="43"/>
      <c r="GVN1" s="43"/>
      <c r="GVO1" s="43"/>
      <c r="GVP1" s="43"/>
      <c r="GVQ1" s="43"/>
      <c r="GVR1" s="43"/>
      <c r="GVS1" s="43"/>
      <c r="GVT1" s="43"/>
      <c r="GVU1" s="43"/>
      <c r="GVV1" s="43"/>
      <c r="GVW1" s="43"/>
      <c r="GVX1" s="43"/>
      <c r="GVY1" s="43"/>
      <c r="GVZ1" s="43"/>
      <c r="GWA1" s="43"/>
      <c r="GWB1" s="43"/>
      <c r="GWC1" s="43"/>
      <c r="GWD1" s="43"/>
      <c r="GWE1" s="43"/>
      <c r="GWF1" s="43"/>
      <c r="GWG1" s="43"/>
      <c r="GWH1" s="43"/>
      <c r="GWI1" s="43"/>
      <c r="GWJ1" s="43"/>
      <c r="GWK1" s="43"/>
      <c r="GWL1" s="43"/>
      <c r="GWM1" s="43"/>
      <c r="GWN1" s="43"/>
      <c r="GWO1" s="43"/>
      <c r="GWP1" s="43"/>
      <c r="GWQ1" s="43"/>
      <c r="GWR1" s="43"/>
      <c r="GWS1" s="43"/>
      <c r="GWT1" s="43"/>
      <c r="GWU1" s="43"/>
      <c r="GWV1" s="43"/>
      <c r="GWW1" s="43"/>
      <c r="GWX1" s="43"/>
      <c r="GWY1" s="43"/>
      <c r="GWZ1" s="43"/>
      <c r="GXA1" s="43"/>
      <c r="GXB1" s="43"/>
      <c r="GXC1" s="43"/>
      <c r="GXD1" s="43"/>
      <c r="GXE1" s="43"/>
      <c r="GXF1" s="43"/>
      <c r="GXG1" s="43"/>
      <c r="GXH1" s="43"/>
      <c r="GXI1" s="43"/>
      <c r="GXJ1" s="43"/>
      <c r="GXK1" s="43"/>
      <c r="GXL1" s="43"/>
      <c r="GXM1" s="43"/>
      <c r="GXN1" s="43"/>
      <c r="GXO1" s="43"/>
      <c r="GXP1" s="43"/>
      <c r="GXQ1" s="43"/>
      <c r="GXR1" s="43"/>
      <c r="GXS1" s="43"/>
      <c r="GXT1" s="43"/>
      <c r="GXU1" s="43"/>
      <c r="GXV1" s="43"/>
      <c r="GXW1" s="43"/>
      <c r="GXX1" s="43"/>
      <c r="GXY1" s="43"/>
      <c r="GXZ1" s="43"/>
      <c r="GYA1" s="43"/>
      <c r="GYB1" s="43"/>
      <c r="GYC1" s="43"/>
      <c r="GYD1" s="43"/>
      <c r="GYE1" s="43"/>
      <c r="GYF1" s="43"/>
      <c r="GYG1" s="43"/>
      <c r="GYH1" s="43"/>
      <c r="GYI1" s="43"/>
      <c r="GYJ1" s="43"/>
      <c r="GYK1" s="43"/>
      <c r="GYL1" s="43"/>
      <c r="GYM1" s="43"/>
      <c r="GYN1" s="43"/>
      <c r="GYO1" s="43"/>
      <c r="GYP1" s="43"/>
      <c r="GYQ1" s="43"/>
      <c r="GYR1" s="43"/>
      <c r="GYS1" s="43"/>
      <c r="GYT1" s="43"/>
      <c r="GYU1" s="43"/>
      <c r="GYV1" s="43"/>
      <c r="GYW1" s="43"/>
      <c r="GYX1" s="43"/>
      <c r="GYY1" s="43"/>
      <c r="GYZ1" s="43"/>
      <c r="GZA1" s="43"/>
      <c r="GZB1" s="43"/>
      <c r="GZC1" s="43"/>
      <c r="GZD1" s="43"/>
      <c r="GZE1" s="43"/>
      <c r="GZF1" s="43"/>
      <c r="GZG1" s="43"/>
      <c r="GZH1" s="43"/>
      <c r="GZI1" s="43"/>
      <c r="GZJ1" s="43"/>
      <c r="GZK1" s="43"/>
      <c r="GZL1" s="43"/>
      <c r="GZM1" s="43"/>
      <c r="GZN1" s="43"/>
      <c r="GZO1" s="43"/>
      <c r="GZP1" s="43"/>
      <c r="GZQ1" s="43"/>
      <c r="GZR1" s="43"/>
      <c r="GZS1" s="43"/>
      <c r="GZT1" s="43"/>
      <c r="GZU1" s="43"/>
      <c r="GZV1" s="43"/>
      <c r="GZW1" s="43"/>
      <c r="GZX1" s="43"/>
      <c r="GZY1" s="43"/>
      <c r="GZZ1" s="43"/>
      <c r="HAA1" s="43"/>
      <c r="HAB1" s="43"/>
      <c r="HAC1" s="43"/>
      <c r="HAD1" s="43"/>
      <c r="HAE1" s="43"/>
      <c r="HAF1" s="43"/>
      <c r="HAG1" s="43"/>
      <c r="HAH1" s="43"/>
      <c r="HAI1" s="43"/>
      <c r="HAJ1" s="43"/>
      <c r="HAK1" s="43"/>
      <c r="HAL1" s="43"/>
      <c r="HAM1" s="43"/>
      <c r="HAN1" s="43"/>
      <c r="HAO1" s="43"/>
      <c r="HAP1" s="43"/>
      <c r="HAQ1" s="43"/>
      <c r="HAR1" s="43"/>
      <c r="HAS1" s="43"/>
      <c r="HAT1" s="43"/>
      <c r="HAU1" s="43"/>
      <c r="HAV1" s="43"/>
      <c r="HAW1" s="43"/>
      <c r="HAX1" s="43"/>
      <c r="HAY1" s="43"/>
      <c r="HAZ1" s="43"/>
      <c r="HBA1" s="43"/>
      <c r="HBB1" s="43"/>
      <c r="HBC1" s="43"/>
      <c r="HBD1" s="43"/>
      <c r="HBE1" s="43"/>
      <c r="HBF1" s="43"/>
      <c r="HBG1" s="43"/>
      <c r="HBH1" s="43"/>
      <c r="HBI1" s="43"/>
      <c r="HBJ1" s="43"/>
      <c r="HBK1" s="43"/>
      <c r="HBL1" s="43"/>
      <c r="HBM1" s="43"/>
      <c r="HBN1" s="43"/>
      <c r="HBO1" s="43"/>
      <c r="HBP1" s="43"/>
      <c r="HBQ1" s="43"/>
      <c r="HBR1" s="43"/>
      <c r="HBS1" s="43"/>
      <c r="HBT1" s="43"/>
      <c r="HBU1" s="43"/>
      <c r="HBV1" s="43"/>
      <c r="HBW1" s="43"/>
      <c r="HBX1" s="43"/>
      <c r="HBY1" s="43"/>
      <c r="HBZ1" s="43"/>
      <c r="HCA1" s="43"/>
      <c r="HCB1" s="43"/>
      <c r="HCC1" s="43"/>
      <c r="HCD1" s="43"/>
      <c r="HCE1" s="43"/>
      <c r="HCF1" s="43"/>
      <c r="HCG1" s="43"/>
      <c r="HCH1" s="43"/>
      <c r="HCI1" s="43"/>
      <c r="HCJ1" s="43"/>
      <c r="HCK1" s="43"/>
      <c r="HCL1" s="43"/>
      <c r="HCM1" s="43"/>
      <c r="HCN1" s="43"/>
      <c r="HCO1" s="43"/>
      <c r="HCP1" s="43"/>
      <c r="HCQ1" s="43"/>
      <c r="HCR1" s="43"/>
      <c r="HCS1" s="43"/>
      <c r="HCT1" s="43"/>
      <c r="HCU1" s="43"/>
      <c r="HCV1" s="43"/>
      <c r="HCW1" s="43"/>
      <c r="HCX1" s="43"/>
      <c r="HCY1" s="43"/>
      <c r="HCZ1" s="43"/>
      <c r="HDA1" s="43"/>
      <c r="HDB1" s="43"/>
      <c r="HDC1" s="43"/>
      <c r="HDD1" s="43"/>
      <c r="HDE1" s="43"/>
      <c r="HDF1" s="43"/>
      <c r="HDG1" s="43"/>
      <c r="HDH1" s="43"/>
      <c r="HDI1" s="43"/>
      <c r="HDJ1" s="43"/>
      <c r="HDK1" s="43"/>
      <c r="HDL1" s="43"/>
      <c r="HDM1" s="43"/>
      <c r="HDN1" s="43"/>
      <c r="HDO1" s="43"/>
      <c r="HDP1" s="43"/>
      <c r="HDQ1" s="43"/>
      <c r="HDR1" s="43"/>
      <c r="HDS1" s="43"/>
      <c r="HDT1" s="43"/>
      <c r="HDU1" s="43"/>
      <c r="HDV1" s="43"/>
      <c r="HDW1" s="43"/>
      <c r="HDX1" s="43"/>
      <c r="HDY1" s="43"/>
      <c r="HDZ1" s="43"/>
      <c r="HEA1" s="43"/>
      <c r="HEB1" s="43"/>
      <c r="HEC1" s="43"/>
      <c r="HED1" s="43"/>
      <c r="HEE1" s="43"/>
      <c r="HEF1" s="43"/>
      <c r="HEG1" s="43"/>
      <c r="HEH1" s="43"/>
      <c r="HEI1" s="43"/>
      <c r="HEJ1" s="43"/>
      <c r="HEK1" s="43"/>
      <c r="HEL1" s="43"/>
      <c r="HEM1" s="43"/>
      <c r="HEN1" s="43"/>
      <c r="HEO1" s="43"/>
      <c r="HEP1" s="43"/>
      <c r="HEQ1" s="43"/>
      <c r="HER1" s="43"/>
      <c r="HES1" s="43"/>
      <c r="HET1" s="43"/>
      <c r="HEU1" s="43"/>
      <c r="HEV1" s="43"/>
      <c r="HEW1" s="43"/>
      <c r="HEX1" s="43"/>
      <c r="HEY1" s="43"/>
      <c r="HEZ1" s="43"/>
      <c r="HFA1" s="43"/>
      <c r="HFB1" s="43"/>
      <c r="HFC1" s="43"/>
      <c r="HFD1" s="43"/>
      <c r="HFE1" s="43"/>
      <c r="HFF1" s="43"/>
      <c r="HFG1" s="43"/>
      <c r="HFH1" s="43"/>
      <c r="HFI1" s="43"/>
      <c r="HFJ1" s="43"/>
      <c r="HFK1" s="43"/>
      <c r="HFL1" s="43"/>
      <c r="HFM1" s="43"/>
      <c r="HFN1" s="43"/>
      <c r="HFO1" s="43"/>
      <c r="HFP1" s="43"/>
      <c r="HFQ1" s="43"/>
      <c r="HFR1" s="43"/>
      <c r="HFS1" s="43"/>
      <c r="HFT1" s="43"/>
      <c r="HFU1" s="43"/>
      <c r="HFV1" s="43"/>
      <c r="HFW1" s="43"/>
      <c r="HFX1" s="43"/>
      <c r="HFY1" s="43"/>
      <c r="HFZ1" s="43"/>
      <c r="HGA1" s="43"/>
      <c r="HGB1" s="43"/>
      <c r="HGC1" s="43"/>
      <c r="HGD1" s="43"/>
      <c r="HGE1" s="43"/>
      <c r="HGF1" s="43"/>
      <c r="HGG1" s="43"/>
      <c r="HGH1" s="43"/>
      <c r="HGI1" s="43"/>
      <c r="HGJ1" s="43"/>
      <c r="HGK1" s="43"/>
      <c r="HGL1" s="43"/>
      <c r="HGM1" s="43"/>
      <c r="HGN1" s="43"/>
      <c r="HGO1" s="43"/>
      <c r="HGP1" s="43"/>
      <c r="HGQ1" s="43"/>
      <c r="HGR1" s="43"/>
      <c r="HGS1" s="43"/>
      <c r="HGT1" s="43"/>
      <c r="HGU1" s="43"/>
      <c r="HGV1" s="43"/>
      <c r="HGW1" s="43"/>
      <c r="HGX1" s="43"/>
      <c r="HGY1" s="43"/>
      <c r="HGZ1" s="43"/>
      <c r="HHA1" s="43"/>
      <c r="HHB1" s="43"/>
      <c r="HHC1" s="43"/>
      <c r="HHD1" s="43"/>
      <c r="HHE1" s="43"/>
      <c r="HHF1" s="43"/>
      <c r="HHG1" s="43"/>
      <c r="HHH1" s="43"/>
      <c r="HHI1" s="43"/>
      <c r="HHJ1" s="43"/>
      <c r="HHK1" s="43"/>
      <c r="HHL1" s="43"/>
      <c r="HHM1" s="43"/>
      <c r="HHN1" s="43"/>
      <c r="HHO1" s="43"/>
      <c r="HHP1" s="43"/>
      <c r="HHQ1" s="43"/>
      <c r="HHR1" s="43"/>
      <c r="HHS1" s="43"/>
      <c r="HHT1" s="43"/>
      <c r="HHU1" s="43"/>
      <c r="HHV1" s="43"/>
      <c r="HHW1" s="43"/>
      <c r="HHX1" s="43"/>
      <c r="HHY1" s="43"/>
      <c r="HHZ1" s="43"/>
      <c r="HIA1" s="43"/>
      <c r="HIB1" s="43"/>
      <c r="HIC1" s="43"/>
      <c r="HID1" s="43"/>
      <c r="HIE1" s="43"/>
      <c r="HIF1" s="43"/>
      <c r="HIG1" s="43"/>
      <c r="HIH1" s="43"/>
      <c r="HII1" s="43"/>
      <c r="HIJ1" s="43"/>
      <c r="HIK1" s="43"/>
      <c r="HIL1" s="43"/>
      <c r="HIM1" s="43"/>
      <c r="HIN1" s="43"/>
      <c r="HIO1" s="43"/>
      <c r="HIP1" s="43"/>
      <c r="HIQ1" s="43"/>
      <c r="HIR1" s="43"/>
      <c r="HIS1" s="43"/>
      <c r="HIT1" s="43"/>
      <c r="HIU1" s="43"/>
      <c r="HIV1" s="43"/>
      <c r="HIW1" s="43"/>
      <c r="HIX1" s="43"/>
      <c r="HIY1" s="43"/>
      <c r="HIZ1" s="43"/>
      <c r="HJA1" s="43"/>
      <c r="HJB1" s="43"/>
      <c r="HJC1" s="43"/>
      <c r="HJD1" s="43"/>
      <c r="HJE1" s="43"/>
      <c r="HJF1" s="43"/>
      <c r="HJG1" s="43"/>
      <c r="HJH1" s="43"/>
      <c r="HJI1" s="43"/>
      <c r="HJJ1" s="43"/>
      <c r="HJK1" s="43"/>
      <c r="HJL1" s="43"/>
      <c r="HJM1" s="43"/>
      <c r="HJN1" s="43"/>
      <c r="HJO1" s="43"/>
      <c r="HJP1" s="43"/>
      <c r="HJQ1" s="43"/>
      <c r="HJR1" s="43"/>
      <c r="HJS1" s="43"/>
      <c r="HJT1" s="43"/>
      <c r="HJU1" s="43"/>
      <c r="HJV1" s="43"/>
      <c r="HJW1" s="43"/>
      <c r="HJX1" s="43"/>
      <c r="HJY1" s="43"/>
      <c r="HJZ1" s="43"/>
      <c r="HKA1" s="43"/>
      <c r="HKB1" s="43"/>
      <c r="HKC1" s="43"/>
      <c r="HKD1" s="43"/>
      <c r="HKE1" s="43"/>
      <c r="HKF1" s="43"/>
      <c r="HKG1" s="43"/>
      <c r="HKH1" s="43"/>
      <c r="HKI1" s="43"/>
      <c r="HKJ1" s="43"/>
      <c r="HKK1" s="43"/>
      <c r="HKL1" s="43"/>
      <c r="HKM1" s="43"/>
      <c r="HKN1" s="43"/>
      <c r="HKO1" s="43"/>
      <c r="HKP1" s="43"/>
      <c r="HKQ1" s="43"/>
      <c r="HKR1" s="43"/>
      <c r="HKS1" s="43"/>
      <c r="HKT1" s="43"/>
      <c r="HKU1" s="43"/>
      <c r="HKV1" s="43"/>
      <c r="HKW1" s="43"/>
      <c r="HKX1" s="43"/>
      <c r="HKY1" s="43"/>
      <c r="HKZ1" s="43"/>
      <c r="HLA1" s="43"/>
      <c r="HLB1" s="43"/>
      <c r="HLC1" s="43"/>
      <c r="HLD1" s="43"/>
      <c r="HLE1" s="43"/>
      <c r="HLF1" s="43"/>
      <c r="HLG1" s="43"/>
      <c r="HLH1" s="43"/>
      <c r="HLI1" s="43"/>
      <c r="HLJ1" s="43"/>
      <c r="HLK1" s="43"/>
      <c r="HLL1" s="43"/>
      <c r="HLM1" s="43"/>
      <c r="HLN1" s="43"/>
      <c r="HLO1" s="43"/>
      <c r="HLP1" s="43"/>
      <c r="HLQ1" s="43"/>
      <c r="HLR1" s="43"/>
      <c r="HLS1" s="43"/>
      <c r="HLT1" s="43"/>
      <c r="HLU1" s="43"/>
      <c r="HLV1" s="43"/>
      <c r="HLW1" s="43"/>
      <c r="HLX1" s="43"/>
      <c r="HLY1" s="43"/>
      <c r="HLZ1" s="43"/>
      <c r="HMA1" s="43"/>
      <c r="HMB1" s="43"/>
      <c r="HMC1" s="43"/>
      <c r="HMD1" s="43"/>
      <c r="HME1" s="43"/>
      <c r="HMF1" s="43"/>
      <c r="HMG1" s="43"/>
      <c r="HMH1" s="43"/>
      <c r="HMI1" s="43"/>
      <c r="HMJ1" s="43"/>
      <c r="HMK1" s="43"/>
      <c r="HML1" s="43"/>
      <c r="HMM1" s="43"/>
      <c r="HMN1" s="43"/>
      <c r="HMO1" s="43"/>
      <c r="HMP1" s="43"/>
      <c r="HMQ1" s="43"/>
      <c r="HMR1" s="43"/>
      <c r="HMS1" s="43"/>
      <c r="HMT1" s="43"/>
      <c r="HMU1" s="43"/>
      <c r="HMV1" s="43"/>
      <c r="HMW1" s="43"/>
      <c r="HMX1" s="43"/>
      <c r="HMY1" s="43"/>
      <c r="HMZ1" s="43"/>
      <c r="HNA1" s="43"/>
      <c r="HNB1" s="43"/>
      <c r="HNC1" s="43"/>
      <c r="HND1" s="43"/>
      <c r="HNE1" s="43"/>
      <c r="HNF1" s="43"/>
      <c r="HNG1" s="43"/>
      <c r="HNH1" s="43"/>
      <c r="HNI1" s="43"/>
      <c r="HNJ1" s="43"/>
      <c r="HNK1" s="43"/>
      <c r="HNL1" s="43"/>
      <c r="HNM1" s="43"/>
      <c r="HNN1" s="43"/>
      <c r="HNO1" s="43"/>
      <c r="HNP1" s="43"/>
      <c r="HNQ1" s="43"/>
      <c r="HNR1" s="43"/>
      <c r="HNS1" s="43"/>
      <c r="HNT1" s="43"/>
      <c r="HNU1" s="43"/>
      <c r="HNV1" s="43"/>
      <c r="HNW1" s="43"/>
      <c r="HNX1" s="43"/>
      <c r="HNY1" s="43"/>
      <c r="HNZ1" s="43"/>
      <c r="HOA1" s="43"/>
      <c r="HOB1" s="43"/>
      <c r="HOC1" s="43"/>
      <c r="HOD1" s="43"/>
      <c r="HOE1" s="43"/>
      <c r="HOF1" s="43"/>
      <c r="HOG1" s="43"/>
      <c r="HOH1" s="43"/>
      <c r="HOI1" s="43"/>
      <c r="HOJ1" s="43"/>
      <c r="HOK1" s="43"/>
      <c r="HOL1" s="43"/>
      <c r="HOM1" s="43"/>
      <c r="HON1" s="43"/>
      <c r="HOO1" s="43"/>
      <c r="HOP1" s="43"/>
      <c r="HOQ1" s="43"/>
      <c r="HOR1" s="43"/>
      <c r="HOS1" s="43"/>
      <c r="HOT1" s="43"/>
      <c r="HOU1" s="43"/>
      <c r="HOV1" s="43"/>
      <c r="HOW1" s="43"/>
      <c r="HOX1" s="43"/>
      <c r="HOY1" s="43"/>
      <c r="HOZ1" s="43"/>
      <c r="HPA1" s="43"/>
      <c r="HPB1" s="43"/>
      <c r="HPC1" s="43"/>
      <c r="HPD1" s="43"/>
      <c r="HPE1" s="43"/>
      <c r="HPF1" s="43"/>
      <c r="HPG1" s="43"/>
      <c r="HPH1" s="43"/>
      <c r="HPI1" s="43"/>
      <c r="HPJ1" s="43"/>
      <c r="HPK1" s="43"/>
      <c r="HPL1" s="43"/>
      <c r="HPM1" s="43"/>
      <c r="HPN1" s="43"/>
      <c r="HPO1" s="43"/>
      <c r="HPP1" s="43"/>
      <c r="HPQ1" s="43"/>
      <c r="HPR1" s="43"/>
      <c r="HPS1" s="43"/>
      <c r="HPT1" s="43"/>
      <c r="HPU1" s="43"/>
      <c r="HPV1" s="43"/>
      <c r="HPW1" s="43"/>
      <c r="HPX1" s="43"/>
      <c r="HPY1" s="43"/>
      <c r="HPZ1" s="43"/>
      <c r="HQA1" s="43"/>
      <c r="HQB1" s="43"/>
      <c r="HQC1" s="43"/>
      <c r="HQD1" s="43"/>
      <c r="HQE1" s="43"/>
      <c r="HQF1" s="43"/>
      <c r="HQG1" s="43"/>
      <c r="HQH1" s="43"/>
      <c r="HQI1" s="43"/>
      <c r="HQJ1" s="43"/>
      <c r="HQK1" s="43"/>
      <c r="HQL1" s="43"/>
      <c r="HQM1" s="43"/>
      <c r="HQN1" s="43"/>
      <c r="HQO1" s="43"/>
      <c r="HQP1" s="43"/>
      <c r="HQQ1" s="43"/>
      <c r="HQR1" s="43"/>
      <c r="HQS1" s="43"/>
      <c r="HQT1" s="43"/>
      <c r="HQU1" s="43"/>
      <c r="HQV1" s="43"/>
      <c r="HQW1" s="43"/>
      <c r="HQX1" s="43"/>
      <c r="HQY1" s="43"/>
      <c r="HQZ1" s="43"/>
      <c r="HRA1" s="43"/>
      <c r="HRB1" s="43"/>
      <c r="HRC1" s="43"/>
      <c r="HRD1" s="43"/>
      <c r="HRE1" s="43"/>
      <c r="HRF1" s="43"/>
      <c r="HRG1" s="43"/>
      <c r="HRH1" s="43"/>
      <c r="HRI1" s="43"/>
      <c r="HRJ1" s="43"/>
      <c r="HRK1" s="43"/>
      <c r="HRL1" s="43"/>
      <c r="HRM1" s="43"/>
      <c r="HRN1" s="43"/>
      <c r="HRO1" s="43"/>
      <c r="HRP1" s="43"/>
      <c r="HRQ1" s="43"/>
      <c r="HRR1" s="43"/>
      <c r="HRS1" s="43"/>
      <c r="HRT1" s="43"/>
      <c r="HRU1" s="43"/>
      <c r="HRV1" s="43"/>
      <c r="HRW1" s="43"/>
      <c r="HRX1" s="43"/>
      <c r="HRY1" s="43"/>
      <c r="HRZ1" s="43"/>
      <c r="HSA1" s="43"/>
      <c r="HSB1" s="43"/>
      <c r="HSC1" s="43"/>
      <c r="HSD1" s="43"/>
      <c r="HSE1" s="43"/>
      <c r="HSF1" s="43"/>
      <c r="HSG1" s="43"/>
      <c r="HSH1" s="43"/>
      <c r="HSI1" s="43"/>
      <c r="HSJ1" s="43"/>
      <c r="HSK1" s="43"/>
      <c r="HSL1" s="43"/>
      <c r="HSM1" s="43"/>
      <c r="HSN1" s="43"/>
      <c r="HSO1" s="43"/>
      <c r="HSP1" s="43"/>
      <c r="HSQ1" s="43"/>
      <c r="HSR1" s="43"/>
      <c r="HSS1" s="43"/>
      <c r="HST1" s="43"/>
      <c r="HSU1" s="43"/>
      <c r="HSV1" s="43"/>
      <c r="HSW1" s="43"/>
      <c r="HSX1" s="43"/>
      <c r="HSY1" s="43"/>
      <c r="HSZ1" s="43"/>
      <c r="HTA1" s="43"/>
      <c r="HTB1" s="43"/>
      <c r="HTC1" s="43"/>
      <c r="HTD1" s="43"/>
      <c r="HTE1" s="43"/>
      <c r="HTF1" s="43"/>
      <c r="HTG1" s="43"/>
      <c r="HTH1" s="43"/>
      <c r="HTI1" s="43"/>
      <c r="HTJ1" s="43"/>
      <c r="HTK1" s="43"/>
      <c r="HTL1" s="43"/>
      <c r="HTM1" s="43"/>
      <c r="HTN1" s="43"/>
      <c r="HTO1" s="43"/>
      <c r="HTP1" s="43"/>
      <c r="HTQ1" s="43"/>
      <c r="HTR1" s="43"/>
      <c r="HTS1" s="43"/>
      <c r="HTT1" s="43"/>
      <c r="HTU1" s="43"/>
      <c r="HTV1" s="43"/>
      <c r="HTW1" s="43"/>
      <c r="HTX1" s="43"/>
      <c r="HTY1" s="43"/>
      <c r="HTZ1" s="43"/>
      <c r="HUA1" s="43"/>
      <c r="HUB1" s="43"/>
      <c r="HUC1" s="43"/>
      <c r="HUD1" s="43"/>
      <c r="HUE1" s="43"/>
      <c r="HUF1" s="43"/>
      <c r="HUG1" s="43"/>
      <c r="HUH1" s="43"/>
      <c r="HUI1" s="43"/>
      <c r="HUJ1" s="43"/>
      <c r="HUK1" s="43"/>
      <c r="HUL1" s="43"/>
      <c r="HUM1" s="43"/>
      <c r="HUN1" s="43"/>
      <c r="HUO1" s="43"/>
      <c r="HUP1" s="43"/>
      <c r="HUQ1" s="43"/>
      <c r="HUR1" s="43"/>
      <c r="HUS1" s="43"/>
      <c r="HUT1" s="43"/>
      <c r="HUU1" s="43"/>
      <c r="HUV1" s="43"/>
      <c r="HUW1" s="43"/>
      <c r="HUX1" s="43"/>
      <c r="HUY1" s="43"/>
      <c r="HUZ1" s="43"/>
      <c r="HVA1" s="43"/>
      <c r="HVB1" s="43"/>
      <c r="HVC1" s="43"/>
      <c r="HVD1" s="43"/>
      <c r="HVE1" s="43"/>
      <c r="HVF1" s="43"/>
      <c r="HVG1" s="43"/>
      <c r="HVH1" s="43"/>
      <c r="HVI1" s="43"/>
      <c r="HVJ1" s="43"/>
      <c r="HVK1" s="43"/>
      <c r="HVL1" s="43"/>
      <c r="HVM1" s="43"/>
      <c r="HVN1" s="43"/>
      <c r="HVO1" s="43"/>
      <c r="HVP1" s="43"/>
      <c r="HVQ1" s="43"/>
      <c r="HVR1" s="43"/>
      <c r="HVS1" s="43"/>
      <c r="HVT1" s="43"/>
      <c r="HVU1" s="43"/>
      <c r="HVV1" s="43"/>
      <c r="HVW1" s="43"/>
      <c r="HVX1" s="43"/>
      <c r="HVY1" s="43"/>
      <c r="HVZ1" s="43"/>
      <c r="HWA1" s="43"/>
      <c r="HWB1" s="43"/>
      <c r="HWC1" s="43"/>
      <c r="HWD1" s="43"/>
      <c r="HWE1" s="43"/>
      <c r="HWF1" s="43"/>
      <c r="HWG1" s="43"/>
      <c r="HWH1" s="43"/>
      <c r="HWI1" s="43"/>
      <c r="HWJ1" s="43"/>
      <c r="HWK1" s="43"/>
      <c r="HWL1" s="43"/>
      <c r="HWM1" s="43"/>
      <c r="HWN1" s="43"/>
      <c r="HWO1" s="43"/>
      <c r="HWP1" s="43"/>
      <c r="HWQ1" s="43"/>
      <c r="HWR1" s="43"/>
      <c r="HWS1" s="43"/>
      <c r="HWT1" s="43"/>
      <c r="HWU1" s="43"/>
      <c r="HWV1" s="43"/>
      <c r="HWW1" s="43"/>
      <c r="HWX1" s="43"/>
      <c r="HWY1" s="43"/>
      <c r="HWZ1" s="43"/>
      <c r="HXA1" s="43"/>
      <c r="HXB1" s="43"/>
      <c r="HXC1" s="43"/>
      <c r="HXD1" s="43"/>
      <c r="HXE1" s="43"/>
      <c r="HXF1" s="43"/>
      <c r="HXG1" s="43"/>
      <c r="HXH1" s="43"/>
      <c r="HXI1" s="43"/>
      <c r="HXJ1" s="43"/>
      <c r="HXK1" s="43"/>
      <c r="HXL1" s="43"/>
      <c r="HXM1" s="43"/>
      <c r="HXN1" s="43"/>
      <c r="HXO1" s="43"/>
      <c r="HXP1" s="43"/>
      <c r="HXQ1" s="43"/>
      <c r="HXR1" s="43"/>
      <c r="HXS1" s="43"/>
      <c r="HXT1" s="43"/>
      <c r="HXU1" s="43"/>
      <c r="HXV1" s="43"/>
      <c r="HXW1" s="43"/>
      <c r="HXX1" s="43"/>
      <c r="HXY1" s="43"/>
      <c r="HXZ1" s="43"/>
      <c r="HYA1" s="43"/>
      <c r="HYB1" s="43"/>
      <c r="HYC1" s="43"/>
      <c r="HYD1" s="43"/>
      <c r="HYE1" s="43"/>
      <c r="HYF1" s="43"/>
      <c r="HYG1" s="43"/>
      <c r="HYH1" s="43"/>
      <c r="HYI1" s="43"/>
      <c r="HYJ1" s="43"/>
      <c r="HYK1" s="43"/>
      <c r="HYL1" s="43"/>
      <c r="HYM1" s="43"/>
      <c r="HYN1" s="43"/>
      <c r="HYO1" s="43"/>
      <c r="HYP1" s="43"/>
      <c r="HYQ1" s="43"/>
      <c r="HYR1" s="43"/>
      <c r="HYS1" s="43"/>
      <c r="HYT1" s="43"/>
      <c r="HYU1" s="43"/>
      <c r="HYV1" s="43"/>
      <c r="HYW1" s="43"/>
      <c r="HYX1" s="43"/>
      <c r="HYY1" s="43"/>
      <c r="HYZ1" s="43"/>
      <c r="HZA1" s="43"/>
      <c r="HZB1" s="43"/>
      <c r="HZC1" s="43"/>
      <c r="HZD1" s="43"/>
      <c r="HZE1" s="43"/>
      <c r="HZF1" s="43"/>
      <c r="HZG1" s="43"/>
      <c r="HZH1" s="43"/>
      <c r="HZI1" s="43"/>
      <c r="HZJ1" s="43"/>
      <c r="HZK1" s="43"/>
      <c r="HZL1" s="43"/>
      <c r="HZM1" s="43"/>
      <c r="HZN1" s="43"/>
      <c r="HZO1" s="43"/>
      <c r="HZP1" s="43"/>
      <c r="HZQ1" s="43"/>
      <c r="HZR1" s="43"/>
      <c r="HZS1" s="43"/>
      <c r="HZT1" s="43"/>
      <c r="HZU1" s="43"/>
      <c r="HZV1" s="43"/>
      <c r="HZW1" s="43"/>
      <c r="HZX1" s="43"/>
      <c r="HZY1" s="43"/>
      <c r="HZZ1" s="43"/>
      <c r="IAA1" s="43"/>
      <c r="IAB1" s="43"/>
      <c r="IAC1" s="43"/>
      <c r="IAD1" s="43"/>
      <c r="IAE1" s="43"/>
      <c r="IAF1" s="43"/>
      <c r="IAG1" s="43"/>
      <c r="IAH1" s="43"/>
      <c r="IAI1" s="43"/>
      <c r="IAJ1" s="43"/>
      <c r="IAK1" s="43"/>
      <c r="IAL1" s="43"/>
      <c r="IAM1" s="43"/>
      <c r="IAN1" s="43"/>
      <c r="IAO1" s="43"/>
      <c r="IAP1" s="43"/>
      <c r="IAQ1" s="43"/>
      <c r="IAR1" s="43"/>
      <c r="IAS1" s="43"/>
      <c r="IAT1" s="43"/>
      <c r="IAU1" s="43"/>
      <c r="IAV1" s="43"/>
      <c r="IAW1" s="43"/>
      <c r="IAX1" s="43"/>
      <c r="IAY1" s="43"/>
      <c r="IAZ1" s="43"/>
      <c r="IBA1" s="43"/>
      <c r="IBB1" s="43"/>
      <c r="IBC1" s="43"/>
      <c r="IBD1" s="43"/>
      <c r="IBE1" s="43"/>
      <c r="IBF1" s="43"/>
      <c r="IBG1" s="43"/>
      <c r="IBH1" s="43"/>
      <c r="IBI1" s="43"/>
      <c r="IBJ1" s="43"/>
      <c r="IBK1" s="43"/>
      <c r="IBL1" s="43"/>
      <c r="IBM1" s="43"/>
      <c r="IBN1" s="43"/>
      <c r="IBO1" s="43"/>
      <c r="IBP1" s="43"/>
      <c r="IBQ1" s="43"/>
      <c r="IBR1" s="43"/>
      <c r="IBS1" s="43"/>
      <c r="IBT1" s="43"/>
      <c r="IBU1" s="43"/>
      <c r="IBV1" s="43"/>
      <c r="IBW1" s="43"/>
      <c r="IBX1" s="43"/>
      <c r="IBY1" s="43"/>
      <c r="IBZ1" s="43"/>
      <c r="ICA1" s="43"/>
      <c r="ICB1" s="43"/>
      <c r="ICC1" s="43"/>
      <c r="ICD1" s="43"/>
      <c r="ICE1" s="43"/>
      <c r="ICF1" s="43"/>
      <c r="ICG1" s="43"/>
      <c r="ICH1" s="43"/>
      <c r="ICI1" s="43"/>
      <c r="ICJ1" s="43"/>
      <c r="ICK1" s="43"/>
      <c r="ICL1" s="43"/>
      <c r="ICM1" s="43"/>
      <c r="ICN1" s="43"/>
      <c r="ICO1" s="43"/>
      <c r="ICP1" s="43"/>
      <c r="ICQ1" s="43"/>
      <c r="ICR1" s="43"/>
      <c r="ICS1" s="43"/>
      <c r="ICT1" s="43"/>
      <c r="ICU1" s="43"/>
      <c r="ICV1" s="43"/>
      <c r="ICW1" s="43"/>
      <c r="ICX1" s="43"/>
      <c r="ICY1" s="43"/>
      <c r="ICZ1" s="43"/>
      <c r="IDA1" s="43"/>
      <c r="IDB1" s="43"/>
      <c r="IDC1" s="43"/>
      <c r="IDD1" s="43"/>
      <c r="IDE1" s="43"/>
      <c r="IDF1" s="43"/>
      <c r="IDG1" s="43"/>
      <c r="IDH1" s="43"/>
      <c r="IDI1" s="43"/>
      <c r="IDJ1" s="43"/>
      <c r="IDK1" s="43"/>
      <c r="IDL1" s="43"/>
      <c r="IDM1" s="43"/>
      <c r="IDN1" s="43"/>
      <c r="IDO1" s="43"/>
      <c r="IDP1" s="43"/>
      <c r="IDQ1" s="43"/>
      <c r="IDR1" s="43"/>
      <c r="IDS1" s="43"/>
      <c r="IDT1" s="43"/>
      <c r="IDU1" s="43"/>
      <c r="IDV1" s="43"/>
      <c r="IDW1" s="43"/>
      <c r="IDX1" s="43"/>
      <c r="IDY1" s="43"/>
      <c r="IDZ1" s="43"/>
      <c r="IEA1" s="43"/>
      <c r="IEB1" s="43"/>
      <c r="IEC1" s="43"/>
      <c r="IED1" s="43"/>
      <c r="IEE1" s="43"/>
      <c r="IEF1" s="43"/>
      <c r="IEG1" s="43"/>
      <c r="IEH1" s="43"/>
      <c r="IEI1" s="43"/>
      <c r="IEJ1" s="43"/>
      <c r="IEK1" s="43"/>
      <c r="IEL1" s="43"/>
      <c r="IEM1" s="43"/>
      <c r="IEN1" s="43"/>
      <c r="IEO1" s="43"/>
      <c r="IEP1" s="43"/>
      <c r="IEQ1" s="43"/>
      <c r="IER1" s="43"/>
      <c r="IES1" s="43"/>
      <c r="IET1" s="43"/>
      <c r="IEU1" s="43"/>
      <c r="IEV1" s="43"/>
      <c r="IEW1" s="43"/>
      <c r="IEX1" s="43"/>
      <c r="IEY1" s="43"/>
      <c r="IEZ1" s="43"/>
      <c r="IFA1" s="43"/>
      <c r="IFB1" s="43"/>
      <c r="IFC1" s="43"/>
      <c r="IFD1" s="43"/>
      <c r="IFE1" s="43"/>
      <c r="IFF1" s="43"/>
      <c r="IFG1" s="43"/>
      <c r="IFH1" s="43"/>
      <c r="IFI1" s="43"/>
      <c r="IFJ1" s="43"/>
      <c r="IFK1" s="43"/>
      <c r="IFL1" s="43"/>
      <c r="IFM1" s="43"/>
      <c r="IFN1" s="43"/>
      <c r="IFO1" s="43"/>
      <c r="IFP1" s="43"/>
      <c r="IFQ1" s="43"/>
      <c r="IFR1" s="43"/>
      <c r="IFS1" s="43"/>
      <c r="IFT1" s="43"/>
      <c r="IFU1" s="43"/>
      <c r="IFV1" s="43"/>
      <c r="IFW1" s="43"/>
      <c r="IFX1" s="43"/>
      <c r="IFY1" s="43"/>
      <c r="IFZ1" s="43"/>
      <c r="IGA1" s="43"/>
      <c r="IGB1" s="43"/>
      <c r="IGC1" s="43"/>
      <c r="IGD1" s="43"/>
      <c r="IGE1" s="43"/>
      <c r="IGF1" s="43"/>
      <c r="IGG1" s="43"/>
      <c r="IGH1" s="43"/>
      <c r="IGI1" s="43"/>
      <c r="IGJ1" s="43"/>
      <c r="IGK1" s="43"/>
      <c r="IGL1" s="43"/>
      <c r="IGM1" s="43"/>
      <c r="IGN1" s="43"/>
      <c r="IGO1" s="43"/>
      <c r="IGP1" s="43"/>
      <c r="IGQ1" s="43"/>
      <c r="IGR1" s="43"/>
      <c r="IGS1" s="43"/>
      <c r="IGT1" s="43"/>
      <c r="IGU1" s="43"/>
      <c r="IGV1" s="43"/>
      <c r="IGW1" s="43"/>
      <c r="IGX1" s="43"/>
      <c r="IGY1" s="43"/>
      <c r="IGZ1" s="43"/>
      <c r="IHA1" s="43"/>
      <c r="IHB1" s="43"/>
      <c r="IHC1" s="43"/>
      <c r="IHD1" s="43"/>
      <c r="IHE1" s="43"/>
      <c r="IHF1" s="43"/>
      <c r="IHG1" s="43"/>
      <c r="IHH1" s="43"/>
      <c r="IHI1" s="43"/>
      <c r="IHJ1" s="43"/>
      <c r="IHK1" s="43"/>
      <c r="IHL1" s="43"/>
      <c r="IHM1" s="43"/>
      <c r="IHN1" s="43"/>
      <c r="IHO1" s="43"/>
      <c r="IHP1" s="43"/>
      <c r="IHQ1" s="43"/>
      <c r="IHR1" s="43"/>
      <c r="IHS1" s="43"/>
      <c r="IHT1" s="43"/>
      <c r="IHU1" s="43"/>
      <c r="IHV1" s="43"/>
      <c r="IHW1" s="43"/>
      <c r="IHX1" s="43"/>
      <c r="IHY1" s="43"/>
      <c r="IHZ1" s="43"/>
      <c r="IIA1" s="43"/>
      <c r="IIB1" s="43"/>
      <c r="IIC1" s="43"/>
      <c r="IID1" s="43"/>
      <c r="IIE1" s="43"/>
      <c r="IIF1" s="43"/>
      <c r="IIG1" s="43"/>
      <c r="IIH1" s="43"/>
      <c r="III1" s="43"/>
      <c r="IIJ1" s="43"/>
      <c r="IIK1" s="43"/>
      <c r="IIL1" s="43"/>
      <c r="IIM1" s="43"/>
      <c r="IIN1" s="43"/>
      <c r="IIO1" s="43"/>
      <c r="IIP1" s="43"/>
      <c r="IIQ1" s="43"/>
      <c r="IIR1" s="43"/>
      <c r="IIS1" s="43"/>
      <c r="IIT1" s="43"/>
      <c r="IIU1" s="43"/>
      <c r="IIV1" s="43"/>
      <c r="IIW1" s="43"/>
      <c r="IIX1" s="43"/>
      <c r="IIY1" s="43"/>
      <c r="IIZ1" s="43"/>
      <c r="IJA1" s="43"/>
      <c r="IJB1" s="43"/>
      <c r="IJC1" s="43"/>
      <c r="IJD1" s="43"/>
      <c r="IJE1" s="43"/>
      <c r="IJF1" s="43"/>
      <c r="IJG1" s="43"/>
      <c r="IJH1" s="43"/>
      <c r="IJI1" s="43"/>
      <c r="IJJ1" s="43"/>
      <c r="IJK1" s="43"/>
      <c r="IJL1" s="43"/>
      <c r="IJM1" s="43"/>
      <c r="IJN1" s="43"/>
      <c r="IJO1" s="43"/>
      <c r="IJP1" s="43"/>
      <c r="IJQ1" s="43"/>
      <c r="IJR1" s="43"/>
      <c r="IJS1" s="43"/>
      <c r="IJT1" s="43"/>
      <c r="IJU1" s="43"/>
      <c r="IJV1" s="43"/>
      <c r="IJW1" s="43"/>
      <c r="IJX1" s="43"/>
      <c r="IJY1" s="43"/>
      <c r="IJZ1" s="43"/>
      <c r="IKA1" s="43"/>
      <c r="IKB1" s="43"/>
      <c r="IKC1" s="43"/>
      <c r="IKD1" s="43"/>
      <c r="IKE1" s="43"/>
      <c r="IKF1" s="43"/>
      <c r="IKG1" s="43"/>
      <c r="IKH1" s="43"/>
      <c r="IKI1" s="43"/>
      <c r="IKJ1" s="43"/>
      <c r="IKK1" s="43"/>
      <c r="IKL1" s="43"/>
      <c r="IKM1" s="43"/>
      <c r="IKN1" s="43"/>
      <c r="IKO1" s="43"/>
      <c r="IKP1" s="43"/>
      <c r="IKQ1" s="43"/>
      <c r="IKR1" s="43"/>
      <c r="IKS1" s="43"/>
      <c r="IKT1" s="43"/>
      <c r="IKU1" s="43"/>
      <c r="IKV1" s="43"/>
      <c r="IKW1" s="43"/>
      <c r="IKX1" s="43"/>
      <c r="IKY1" s="43"/>
      <c r="IKZ1" s="43"/>
      <c r="ILA1" s="43"/>
      <c r="ILB1" s="43"/>
      <c r="ILC1" s="43"/>
      <c r="ILD1" s="43"/>
      <c r="ILE1" s="43"/>
      <c r="ILF1" s="43"/>
      <c r="ILG1" s="43"/>
      <c r="ILH1" s="43"/>
      <c r="ILI1" s="43"/>
      <c r="ILJ1" s="43"/>
      <c r="ILK1" s="43"/>
      <c r="ILL1" s="43"/>
      <c r="ILM1" s="43"/>
      <c r="ILN1" s="43"/>
      <c r="ILO1" s="43"/>
      <c r="ILP1" s="43"/>
      <c r="ILQ1" s="43"/>
      <c r="ILR1" s="43"/>
      <c r="ILS1" s="43"/>
      <c r="ILT1" s="43"/>
      <c r="ILU1" s="43"/>
      <c r="ILV1" s="43"/>
      <c r="ILW1" s="43"/>
      <c r="ILX1" s="43"/>
      <c r="ILY1" s="43"/>
      <c r="ILZ1" s="43"/>
      <c r="IMA1" s="43"/>
      <c r="IMB1" s="43"/>
      <c r="IMC1" s="43"/>
      <c r="IMD1" s="43"/>
      <c r="IME1" s="43"/>
      <c r="IMF1" s="43"/>
      <c r="IMG1" s="43"/>
      <c r="IMH1" s="43"/>
      <c r="IMI1" s="43"/>
      <c r="IMJ1" s="43"/>
      <c r="IMK1" s="43"/>
      <c r="IML1" s="43"/>
      <c r="IMM1" s="43"/>
      <c r="IMN1" s="43"/>
      <c r="IMO1" s="43"/>
      <c r="IMP1" s="43"/>
      <c r="IMQ1" s="43"/>
      <c r="IMR1" s="43"/>
      <c r="IMS1" s="43"/>
      <c r="IMT1" s="43"/>
      <c r="IMU1" s="43"/>
      <c r="IMV1" s="43"/>
      <c r="IMW1" s="43"/>
      <c r="IMX1" s="43"/>
      <c r="IMY1" s="43"/>
      <c r="IMZ1" s="43"/>
      <c r="INA1" s="43"/>
      <c r="INB1" s="43"/>
      <c r="INC1" s="43"/>
      <c r="IND1" s="43"/>
      <c r="INE1" s="43"/>
      <c r="INF1" s="43"/>
      <c r="ING1" s="43"/>
      <c r="INH1" s="43"/>
      <c r="INI1" s="43"/>
      <c r="INJ1" s="43"/>
      <c r="INK1" s="43"/>
      <c r="INL1" s="43"/>
      <c r="INM1" s="43"/>
      <c r="INN1" s="43"/>
      <c r="INO1" s="43"/>
      <c r="INP1" s="43"/>
      <c r="INQ1" s="43"/>
      <c r="INR1" s="43"/>
      <c r="INS1" s="43"/>
      <c r="INT1" s="43"/>
      <c r="INU1" s="43"/>
      <c r="INV1" s="43"/>
      <c r="INW1" s="43"/>
      <c r="INX1" s="43"/>
      <c r="INY1" s="43"/>
      <c r="INZ1" s="43"/>
      <c r="IOA1" s="43"/>
      <c r="IOB1" s="43"/>
      <c r="IOC1" s="43"/>
      <c r="IOD1" s="43"/>
      <c r="IOE1" s="43"/>
      <c r="IOF1" s="43"/>
      <c r="IOG1" s="43"/>
      <c r="IOH1" s="43"/>
      <c r="IOI1" s="43"/>
      <c r="IOJ1" s="43"/>
      <c r="IOK1" s="43"/>
      <c r="IOL1" s="43"/>
      <c r="IOM1" s="43"/>
      <c r="ION1" s="43"/>
      <c r="IOO1" s="43"/>
      <c r="IOP1" s="43"/>
      <c r="IOQ1" s="43"/>
      <c r="IOR1" s="43"/>
      <c r="IOS1" s="43"/>
      <c r="IOT1" s="43"/>
      <c r="IOU1" s="43"/>
      <c r="IOV1" s="43"/>
      <c r="IOW1" s="43"/>
      <c r="IOX1" s="43"/>
      <c r="IOY1" s="43"/>
      <c r="IOZ1" s="43"/>
      <c r="IPA1" s="43"/>
      <c r="IPB1" s="43"/>
      <c r="IPC1" s="43"/>
      <c r="IPD1" s="43"/>
      <c r="IPE1" s="43"/>
      <c r="IPF1" s="43"/>
      <c r="IPG1" s="43"/>
      <c r="IPH1" s="43"/>
      <c r="IPI1" s="43"/>
      <c r="IPJ1" s="43"/>
      <c r="IPK1" s="43"/>
      <c r="IPL1" s="43"/>
      <c r="IPM1" s="43"/>
      <c r="IPN1" s="43"/>
      <c r="IPO1" s="43"/>
      <c r="IPP1" s="43"/>
      <c r="IPQ1" s="43"/>
      <c r="IPR1" s="43"/>
      <c r="IPS1" s="43"/>
      <c r="IPT1" s="43"/>
      <c r="IPU1" s="43"/>
      <c r="IPV1" s="43"/>
      <c r="IPW1" s="43"/>
      <c r="IPX1" s="43"/>
      <c r="IPY1" s="43"/>
      <c r="IPZ1" s="43"/>
      <c r="IQA1" s="43"/>
      <c r="IQB1" s="43"/>
      <c r="IQC1" s="43"/>
      <c r="IQD1" s="43"/>
      <c r="IQE1" s="43"/>
      <c r="IQF1" s="43"/>
      <c r="IQG1" s="43"/>
      <c r="IQH1" s="43"/>
      <c r="IQI1" s="43"/>
      <c r="IQJ1" s="43"/>
      <c r="IQK1" s="43"/>
      <c r="IQL1" s="43"/>
      <c r="IQM1" s="43"/>
      <c r="IQN1" s="43"/>
      <c r="IQO1" s="43"/>
      <c r="IQP1" s="43"/>
      <c r="IQQ1" s="43"/>
      <c r="IQR1" s="43"/>
      <c r="IQS1" s="43"/>
      <c r="IQT1" s="43"/>
      <c r="IQU1" s="43"/>
      <c r="IQV1" s="43"/>
      <c r="IQW1" s="43"/>
      <c r="IQX1" s="43"/>
      <c r="IQY1" s="43"/>
      <c r="IQZ1" s="43"/>
      <c r="IRA1" s="43"/>
      <c r="IRB1" s="43"/>
      <c r="IRC1" s="43"/>
      <c r="IRD1" s="43"/>
      <c r="IRE1" s="43"/>
      <c r="IRF1" s="43"/>
      <c r="IRG1" s="43"/>
      <c r="IRH1" s="43"/>
      <c r="IRI1" s="43"/>
      <c r="IRJ1" s="43"/>
      <c r="IRK1" s="43"/>
      <c r="IRL1" s="43"/>
      <c r="IRM1" s="43"/>
      <c r="IRN1" s="43"/>
      <c r="IRO1" s="43"/>
      <c r="IRP1" s="43"/>
      <c r="IRQ1" s="43"/>
      <c r="IRR1" s="43"/>
      <c r="IRS1" s="43"/>
      <c r="IRT1" s="43"/>
      <c r="IRU1" s="43"/>
      <c r="IRV1" s="43"/>
      <c r="IRW1" s="43"/>
      <c r="IRX1" s="43"/>
      <c r="IRY1" s="43"/>
      <c r="IRZ1" s="43"/>
      <c r="ISA1" s="43"/>
      <c r="ISB1" s="43"/>
      <c r="ISC1" s="43"/>
      <c r="ISD1" s="43"/>
      <c r="ISE1" s="43"/>
      <c r="ISF1" s="43"/>
      <c r="ISG1" s="43"/>
      <c r="ISH1" s="43"/>
      <c r="ISI1" s="43"/>
      <c r="ISJ1" s="43"/>
      <c r="ISK1" s="43"/>
      <c r="ISL1" s="43"/>
      <c r="ISM1" s="43"/>
      <c r="ISN1" s="43"/>
      <c r="ISO1" s="43"/>
      <c r="ISP1" s="43"/>
      <c r="ISQ1" s="43"/>
      <c r="ISR1" s="43"/>
      <c r="ISS1" s="43"/>
      <c r="IST1" s="43"/>
      <c r="ISU1" s="43"/>
      <c r="ISV1" s="43"/>
      <c r="ISW1" s="43"/>
      <c r="ISX1" s="43"/>
      <c r="ISY1" s="43"/>
      <c r="ISZ1" s="43"/>
      <c r="ITA1" s="43"/>
      <c r="ITB1" s="43"/>
      <c r="ITC1" s="43"/>
      <c r="ITD1" s="43"/>
      <c r="ITE1" s="43"/>
      <c r="ITF1" s="43"/>
      <c r="ITG1" s="43"/>
      <c r="ITH1" s="43"/>
      <c r="ITI1" s="43"/>
      <c r="ITJ1" s="43"/>
      <c r="ITK1" s="43"/>
      <c r="ITL1" s="43"/>
      <c r="ITM1" s="43"/>
      <c r="ITN1" s="43"/>
      <c r="ITO1" s="43"/>
      <c r="ITP1" s="43"/>
      <c r="ITQ1" s="43"/>
      <c r="ITR1" s="43"/>
      <c r="ITS1" s="43"/>
      <c r="ITT1" s="43"/>
      <c r="ITU1" s="43"/>
      <c r="ITV1" s="43"/>
      <c r="ITW1" s="43"/>
      <c r="ITX1" s="43"/>
      <c r="ITY1" s="43"/>
      <c r="ITZ1" s="43"/>
      <c r="IUA1" s="43"/>
      <c r="IUB1" s="43"/>
      <c r="IUC1" s="43"/>
      <c r="IUD1" s="43"/>
      <c r="IUE1" s="43"/>
      <c r="IUF1" s="43"/>
      <c r="IUG1" s="43"/>
      <c r="IUH1" s="43"/>
      <c r="IUI1" s="43"/>
      <c r="IUJ1" s="43"/>
      <c r="IUK1" s="43"/>
      <c r="IUL1" s="43"/>
      <c r="IUM1" s="43"/>
      <c r="IUN1" s="43"/>
      <c r="IUO1" s="43"/>
      <c r="IUP1" s="43"/>
      <c r="IUQ1" s="43"/>
      <c r="IUR1" s="43"/>
      <c r="IUS1" s="43"/>
      <c r="IUT1" s="43"/>
      <c r="IUU1" s="43"/>
      <c r="IUV1" s="43"/>
      <c r="IUW1" s="43"/>
      <c r="IUX1" s="43"/>
      <c r="IUY1" s="43"/>
      <c r="IUZ1" s="43"/>
      <c r="IVA1" s="43"/>
      <c r="IVB1" s="43"/>
      <c r="IVC1" s="43"/>
      <c r="IVD1" s="43"/>
      <c r="IVE1" s="43"/>
      <c r="IVF1" s="43"/>
      <c r="IVG1" s="43"/>
      <c r="IVH1" s="43"/>
      <c r="IVI1" s="43"/>
      <c r="IVJ1" s="43"/>
      <c r="IVK1" s="43"/>
      <c r="IVL1" s="43"/>
      <c r="IVM1" s="43"/>
      <c r="IVN1" s="43"/>
      <c r="IVO1" s="43"/>
      <c r="IVP1" s="43"/>
      <c r="IVQ1" s="43"/>
      <c r="IVR1" s="43"/>
      <c r="IVS1" s="43"/>
      <c r="IVT1" s="43"/>
      <c r="IVU1" s="43"/>
      <c r="IVV1" s="43"/>
      <c r="IVW1" s="43"/>
      <c r="IVX1" s="43"/>
      <c r="IVY1" s="43"/>
      <c r="IVZ1" s="43"/>
      <c r="IWA1" s="43"/>
      <c r="IWB1" s="43"/>
      <c r="IWC1" s="43"/>
      <c r="IWD1" s="43"/>
      <c r="IWE1" s="43"/>
      <c r="IWF1" s="43"/>
      <c r="IWG1" s="43"/>
      <c r="IWH1" s="43"/>
      <c r="IWI1" s="43"/>
      <c r="IWJ1" s="43"/>
      <c r="IWK1" s="43"/>
      <c r="IWL1" s="43"/>
      <c r="IWM1" s="43"/>
      <c r="IWN1" s="43"/>
      <c r="IWO1" s="43"/>
      <c r="IWP1" s="43"/>
      <c r="IWQ1" s="43"/>
      <c r="IWR1" s="43"/>
      <c r="IWS1" s="43"/>
      <c r="IWT1" s="43"/>
      <c r="IWU1" s="43"/>
      <c r="IWV1" s="43"/>
      <c r="IWW1" s="43"/>
      <c r="IWX1" s="43"/>
      <c r="IWY1" s="43"/>
      <c r="IWZ1" s="43"/>
      <c r="IXA1" s="43"/>
      <c r="IXB1" s="43"/>
      <c r="IXC1" s="43"/>
      <c r="IXD1" s="43"/>
      <c r="IXE1" s="43"/>
      <c r="IXF1" s="43"/>
      <c r="IXG1" s="43"/>
      <c r="IXH1" s="43"/>
      <c r="IXI1" s="43"/>
      <c r="IXJ1" s="43"/>
      <c r="IXK1" s="43"/>
      <c r="IXL1" s="43"/>
      <c r="IXM1" s="43"/>
      <c r="IXN1" s="43"/>
      <c r="IXO1" s="43"/>
      <c r="IXP1" s="43"/>
      <c r="IXQ1" s="43"/>
      <c r="IXR1" s="43"/>
      <c r="IXS1" s="43"/>
      <c r="IXT1" s="43"/>
      <c r="IXU1" s="43"/>
      <c r="IXV1" s="43"/>
      <c r="IXW1" s="43"/>
      <c r="IXX1" s="43"/>
      <c r="IXY1" s="43"/>
      <c r="IXZ1" s="43"/>
      <c r="IYA1" s="43"/>
      <c r="IYB1" s="43"/>
      <c r="IYC1" s="43"/>
      <c r="IYD1" s="43"/>
      <c r="IYE1" s="43"/>
      <c r="IYF1" s="43"/>
      <c r="IYG1" s="43"/>
      <c r="IYH1" s="43"/>
      <c r="IYI1" s="43"/>
      <c r="IYJ1" s="43"/>
      <c r="IYK1" s="43"/>
      <c r="IYL1" s="43"/>
      <c r="IYM1" s="43"/>
      <c r="IYN1" s="43"/>
      <c r="IYO1" s="43"/>
      <c r="IYP1" s="43"/>
      <c r="IYQ1" s="43"/>
      <c r="IYR1" s="43"/>
      <c r="IYS1" s="43"/>
      <c r="IYT1" s="43"/>
      <c r="IYU1" s="43"/>
      <c r="IYV1" s="43"/>
      <c r="IYW1" s="43"/>
      <c r="IYX1" s="43"/>
      <c r="IYY1" s="43"/>
      <c r="IYZ1" s="43"/>
      <c r="IZA1" s="43"/>
      <c r="IZB1" s="43"/>
      <c r="IZC1" s="43"/>
      <c r="IZD1" s="43"/>
      <c r="IZE1" s="43"/>
      <c r="IZF1" s="43"/>
      <c r="IZG1" s="43"/>
      <c r="IZH1" s="43"/>
      <c r="IZI1" s="43"/>
      <c r="IZJ1" s="43"/>
      <c r="IZK1" s="43"/>
      <c r="IZL1" s="43"/>
      <c r="IZM1" s="43"/>
      <c r="IZN1" s="43"/>
      <c r="IZO1" s="43"/>
      <c r="IZP1" s="43"/>
      <c r="IZQ1" s="43"/>
      <c r="IZR1" s="43"/>
      <c r="IZS1" s="43"/>
      <c r="IZT1" s="43"/>
      <c r="IZU1" s="43"/>
      <c r="IZV1" s="43"/>
      <c r="IZW1" s="43"/>
      <c r="IZX1" s="43"/>
      <c r="IZY1" s="43"/>
      <c r="IZZ1" s="43"/>
      <c r="JAA1" s="43"/>
      <c r="JAB1" s="43"/>
      <c r="JAC1" s="43"/>
      <c r="JAD1" s="43"/>
      <c r="JAE1" s="43"/>
      <c r="JAF1" s="43"/>
      <c r="JAG1" s="43"/>
      <c r="JAH1" s="43"/>
      <c r="JAI1" s="43"/>
      <c r="JAJ1" s="43"/>
      <c r="JAK1" s="43"/>
      <c r="JAL1" s="43"/>
      <c r="JAM1" s="43"/>
      <c r="JAN1" s="43"/>
      <c r="JAO1" s="43"/>
      <c r="JAP1" s="43"/>
      <c r="JAQ1" s="43"/>
      <c r="JAR1" s="43"/>
      <c r="JAS1" s="43"/>
      <c r="JAT1" s="43"/>
      <c r="JAU1" s="43"/>
      <c r="JAV1" s="43"/>
      <c r="JAW1" s="43"/>
      <c r="JAX1" s="43"/>
      <c r="JAY1" s="43"/>
      <c r="JAZ1" s="43"/>
      <c r="JBA1" s="43"/>
      <c r="JBB1" s="43"/>
      <c r="JBC1" s="43"/>
      <c r="JBD1" s="43"/>
      <c r="JBE1" s="43"/>
      <c r="JBF1" s="43"/>
      <c r="JBG1" s="43"/>
      <c r="JBH1" s="43"/>
      <c r="JBI1" s="43"/>
      <c r="JBJ1" s="43"/>
      <c r="JBK1" s="43"/>
      <c r="JBL1" s="43"/>
      <c r="JBM1" s="43"/>
      <c r="JBN1" s="43"/>
      <c r="JBO1" s="43"/>
      <c r="JBP1" s="43"/>
      <c r="JBQ1" s="43"/>
      <c r="JBR1" s="43"/>
      <c r="JBS1" s="43"/>
      <c r="JBT1" s="43"/>
      <c r="JBU1" s="43"/>
      <c r="JBV1" s="43"/>
      <c r="JBW1" s="43"/>
      <c r="JBX1" s="43"/>
      <c r="JBY1" s="43"/>
      <c r="JBZ1" s="43"/>
      <c r="JCA1" s="43"/>
      <c r="JCB1" s="43"/>
      <c r="JCC1" s="43"/>
      <c r="JCD1" s="43"/>
      <c r="JCE1" s="43"/>
      <c r="JCF1" s="43"/>
      <c r="JCG1" s="43"/>
      <c r="JCH1" s="43"/>
      <c r="JCI1" s="43"/>
      <c r="JCJ1" s="43"/>
      <c r="JCK1" s="43"/>
      <c r="JCL1" s="43"/>
      <c r="JCM1" s="43"/>
      <c r="JCN1" s="43"/>
      <c r="JCO1" s="43"/>
      <c r="JCP1" s="43"/>
      <c r="JCQ1" s="43"/>
      <c r="JCR1" s="43"/>
      <c r="JCS1" s="43"/>
      <c r="JCT1" s="43"/>
      <c r="JCU1" s="43"/>
      <c r="JCV1" s="43"/>
      <c r="JCW1" s="43"/>
      <c r="JCX1" s="43"/>
      <c r="JCY1" s="43"/>
      <c r="JCZ1" s="43"/>
      <c r="JDA1" s="43"/>
      <c r="JDB1" s="43"/>
      <c r="JDC1" s="43"/>
      <c r="JDD1" s="43"/>
      <c r="JDE1" s="43"/>
      <c r="JDF1" s="43"/>
      <c r="JDG1" s="43"/>
      <c r="JDH1" s="43"/>
      <c r="JDI1" s="43"/>
      <c r="JDJ1" s="43"/>
      <c r="JDK1" s="43"/>
      <c r="JDL1" s="43"/>
      <c r="JDM1" s="43"/>
      <c r="JDN1" s="43"/>
      <c r="JDO1" s="43"/>
      <c r="JDP1" s="43"/>
      <c r="JDQ1" s="43"/>
      <c r="JDR1" s="43"/>
      <c r="JDS1" s="43"/>
      <c r="JDT1" s="43"/>
      <c r="JDU1" s="43"/>
      <c r="JDV1" s="43"/>
      <c r="JDW1" s="43"/>
      <c r="JDX1" s="43"/>
      <c r="JDY1" s="43"/>
      <c r="JDZ1" s="43"/>
      <c r="JEA1" s="43"/>
      <c r="JEB1" s="43"/>
      <c r="JEC1" s="43"/>
      <c r="JED1" s="43"/>
      <c r="JEE1" s="43"/>
      <c r="JEF1" s="43"/>
      <c r="JEG1" s="43"/>
      <c r="JEH1" s="43"/>
      <c r="JEI1" s="43"/>
      <c r="JEJ1" s="43"/>
      <c r="JEK1" s="43"/>
      <c r="JEL1" s="43"/>
      <c r="JEM1" s="43"/>
      <c r="JEN1" s="43"/>
      <c r="JEO1" s="43"/>
      <c r="JEP1" s="43"/>
      <c r="JEQ1" s="43"/>
      <c r="JER1" s="43"/>
      <c r="JES1" s="43"/>
      <c r="JET1" s="43"/>
      <c r="JEU1" s="43"/>
      <c r="JEV1" s="43"/>
      <c r="JEW1" s="43"/>
      <c r="JEX1" s="43"/>
      <c r="JEY1" s="43"/>
      <c r="JEZ1" s="43"/>
      <c r="JFA1" s="43"/>
      <c r="JFB1" s="43"/>
      <c r="JFC1" s="43"/>
      <c r="JFD1" s="43"/>
      <c r="JFE1" s="43"/>
      <c r="JFF1" s="43"/>
      <c r="JFG1" s="43"/>
      <c r="JFH1" s="43"/>
      <c r="JFI1" s="43"/>
      <c r="JFJ1" s="43"/>
      <c r="JFK1" s="43"/>
      <c r="JFL1" s="43"/>
      <c r="JFM1" s="43"/>
      <c r="JFN1" s="43"/>
      <c r="JFO1" s="43"/>
      <c r="JFP1" s="43"/>
      <c r="JFQ1" s="43"/>
      <c r="JFR1" s="43"/>
      <c r="JFS1" s="43"/>
      <c r="JFT1" s="43"/>
      <c r="JFU1" s="43"/>
      <c r="JFV1" s="43"/>
      <c r="JFW1" s="43"/>
      <c r="JFX1" s="43"/>
      <c r="JFY1" s="43"/>
      <c r="JFZ1" s="43"/>
      <c r="JGA1" s="43"/>
      <c r="JGB1" s="43"/>
      <c r="JGC1" s="43"/>
      <c r="JGD1" s="43"/>
      <c r="JGE1" s="43"/>
      <c r="JGF1" s="43"/>
      <c r="JGG1" s="43"/>
      <c r="JGH1" s="43"/>
      <c r="JGI1" s="43"/>
      <c r="JGJ1" s="43"/>
      <c r="JGK1" s="43"/>
      <c r="JGL1" s="43"/>
      <c r="JGM1" s="43"/>
      <c r="JGN1" s="43"/>
      <c r="JGO1" s="43"/>
      <c r="JGP1" s="43"/>
      <c r="JGQ1" s="43"/>
      <c r="JGR1" s="43"/>
      <c r="JGS1" s="43"/>
      <c r="JGT1" s="43"/>
      <c r="JGU1" s="43"/>
      <c r="JGV1" s="43"/>
      <c r="JGW1" s="43"/>
      <c r="JGX1" s="43"/>
      <c r="JGY1" s="43"/>
      <c r="JGZ1" s="43"/>
      <c r="JHA1" s="43"/>
      <c r="JHB1" s="43"/>
      <c r="JHC1" s="43"/>
      <c r="JHD1" s="43"/>
      <c r="JHE1" s="43"/>
      <c r="JHF1" s="43"/>
      <c r="JHG1" s="43"/>
      <c r="JHH1" s="43"/>
      <c r="JHI1" s="43"/>
      <c r="JHJ1" s="43"/>
      <c r="JHK1" s="43"/>
      <c r="JHL1" s="43"/>
      <c r="JHM1" s="43"/>
      <c r="JHN1" s="43"/>
      <c r="JHO1" s="43"/>
      <c r="JHP1" s="43"/>
      <c r="JHQ1" s="43"/>
      <c r="JHR1" s="43"/>
      <c r="JHS1" s="43"/>
      <c r="JHT1" s="43"/>
      <c r="JHU1" s="43"/>
      <c r="JHV1" s="43"/>
      <c r="JHW1" s="43"/>
      <c r="JHX1" s="43"/>
      <c r="JHY1" s="43"/>
      <c r="JHZ1" s="43"/>
      <c r="JIA1" s="43"/>
      <c r="JIB1" s="43"/>
      <c r="JIC1" s="43"/>
      <c r="JID1" s="43"/>
      <c r="JIE1" s="43"/>
      <c r="JIF1" s="43"/>
      <c r="JIG1" s="43"/>
      <c r="JIH1" s="43"/>
      <c r="JII1" s="43"/>
      <c r="JIJ1" s="43"/>
      <c r="JIK1" s="43"/>
      <c r="JIL1" s="43"/>
      <c r="JIM1" s="43"/>
      <c r="JIN1" s="43"/>
      <c r="JIO1" s="43"/>
      <c r="JIP1" s="43"/>
      <c r="JIQ1" s="43"/>
      <c r="JIR1" s="43"/>
      <c r="JIS1" s="43"/>
      <c r="JIT1" s="43"/>
      <c r="JIU1" s="43"/>
      <c r="JIV1" s="43"/>
      <c r="JIW1" s="43"/>
      <c r="JIX1" s="43"/>
      <c r="JIY1" s="43"/>
      <c r="JIZ1" s="43"/>
      <c r="JJA1" s="43"/>
      <c r="JJB1" s="43"/>
      <c r="JJC1" s="43"/>
      <c r="JJD1" s="43"/>
      <c r="JJE1" s="43"/>
      <c r="JJF1" s="43"/>
      <c r="JJG1" s="43"/>
      <c r="JJH1" s="43"/>
      <c r="JJI1" s="43"/>
      <c r="JJJ1" s="43"/>
      <c r="JJK1" s="43"/>
      <c r="JJL1" s="43"/>
      <c r="JJM1" s="43"/>
      <c r="JJN1" s="43"/>
      <c r="JJO1" s="43"/>
      <c r="JJP1" s="43"/>
      <c r="JJQ1" s="43"/>
      <c r="JJR1" s="43"/>
      <c r="JJS1" s="43"/>
      <c r="JJT1" s="43"/>
      <c r="JJU1" s="43"/>
      <c r="JJV1" s="43"/>
      <c r="JJW1" s="43"/>
      <c r="JJX1" s="43"/>
      <c r="JJY1" s="43"/>
      <c r="JJZ1" s="43"/>
      <c r="JKA1" s="43"/>
      <c r="JKB1" s="43"/>
      <c r="JKC1" s="43"/>
      <c r="JKD1" s="43"/>
      <c r="JKE1" s="43"/>
      <c r="JKF1" s="43"/>
      <c r="JKG1" s="43"/>
      <c r="JKH1" s="43"/>
      <c r="JKI1" s="43"/>
      <c r="JKJ1" s="43"/>
      <c r="JKK1" s="43"/>
      <c r="JKL1" s="43"/>
      <c r="JKM1" s="43"/>
      <c r="JKN1" s="43"/>
      <c r="JKO1" s="43"/>
      <c r="JKP1" s="43"/>
      <c r="JKQ1" s="43"/>
      <c r="JKR1" s="43"/>
      <c r="JKS1" s="43"/>
      <c r="JKT1" s="43"/>
      <c r="JKU1" s="43"/>
      <c r="JKV1" s="43"/>
      <c r="JKW1" s="43"/>
      <c r="JKX1" s="43"/>
      <c r="JKY1" s="43"/>
      <c r="JKZ1" s="43"/>
      <c r="JLA1" s="43"/>
      <c r="JLB1" s="43"/>
      <c r="JLC1" s="43"/>
      <c r="JLD1" s="43"/>
      <c r="JLE1" s="43"/>
      <c r="JLF1" s="43"/>
      <c r="JLG1" s="43"/>
      <c r="JLH1" s="43"/>
      <c r="JLI1" s="43"/>
      <c r="JLJ1" s="43"/>
      <c r="JLK1" s="43"/>
      <c r="JLL1" s="43"/>
      <c r="JLM1" s="43"/>
      <c r="JLN1" s="43"/>
      <c r="JLO1" s="43"/>
      <c r="JLP1" s="43"/>
      <c r="JLQ1" s="43"/>
      <c r="JLR1" s="43"/>
      <c r="JLS1" s="43"/>
      <c r="JLT1" s="43"/>
      <c r="JLU1" s="43"/>
      <c r="JLV1" s="43"/>
      <c r="JLW1" s="43"/>
      <c r="JLX1" s="43"/>
      <c r="JLY1" s="43"/>
      <c r="JLZ1" s="43"/>
      <c r="JMA1" s="43"/>
      <c r="JMB1" s="43"/>
      <c r="JMC1" s="43"/>
      <c r="JMD1" s="43"/>
      <c r="JME1" s="43"/>
      <c r="JMF1" s="43"/>
      <c r="JMG1" s="43"/>
      <c r="JMH1" s="43"/>
      <c r="JMI1" s="43"/>
      <c r="JMJ1" s="43"/>
      <c r="JMK1" s="43"/>
      <c r="JML1" s="43"/>
      <c r="JMM1" s="43"/>
      <c r="JMN1" s="43"/>
      <c r="JMO1" s="43"/>
      <c r="JMP1" s="43"/>
      <c r="JMQ1" s="43"/>
      <c r="JMR1" s="43"/>
      <c r="JMS1" s="43"/>
      <c r="JMT1" s="43"/>
      <c r="JMU1" s="43"/>
      <c r="JMV1" s="43"/>
      <c r="JMW1" s="43"/>
      <c r="JMX1" s="43"/>
      <c r="JMY1" s="43"/>
      <c r="JMZ1" s="43"/>
      <c r="JNA1" s="43"/>
      <c r="JNB1" s="43"/>
      <c r="JNC1" s="43"/>
      <c r="JND1" s="43"/>
      <c r="JNE1" s="43"/>
      <c r="JNF1" s="43"/>
      <c r="JNG1" s="43"/>
      <c r="JNH1" s="43"/>
      <c r="JNI1" s="43"/>
      <c r="JNJ1" s="43"/>
      <c r="JNK1" s="43"/>
      <c r="JNL1" s="43"/>
      <c r="JNM1" s="43"/>
      <c r="JNN1" s="43"/>
      <c r="JNO1" s="43"/>
      <c r="JNP1" s="43"/>
      <c r="JNQ1" s="43"/>
      <c r="JNR1" s="43"/>
      <c r="JNS1" s="43"/>
      <c r="JNT1" s="43"/>
      <c r="JNU1" s="43"/>
      <c r="JNV1" s="43"/>
      <c r="JNW1" s="43"/>
      <c r="JNX1" s="43"/>
      <c r="JNY1" s="43"/>
      <c r="JNZ1" s="43"/>
      <c r="JOA1" s="43"/>
      <c r="JOB1" s="43"/>
      <c r="JOC1" s="43"/>
      <c r="JOD1" s="43"/>
      <c r="JOE1" s="43"/>
      <c r="JOF1" s="43"/>
      <c r="JOG1" s="43"/>
      <c r="JOH1" s="43"/>
      <c r="JOI1" s="43"/>
      <c r="JOJ1" s="43"/>
      <c r="JOK1" s="43"/>
      <c r="JOL1" s="43"/>
      <c r="JOM1" s="43"/>
      <c r="JON1" s="43"/>
      <c r="JOO1" s="43"/>
      <c r="JOP1" s="43"/>
      <c r="JOQ1" s="43"/>
      <c r="JOR1" s="43"/>
      <c r="JOS1" s="43"/>
      <c r="JOT1" s="43"/>
      <c r="JOU1" s="43"/>
      <c r="JOV1" s="43"/>
      <c r="JOW1" s="43"/>
      <c r="JOX1" s="43"/>
      <c r="JOY1" s="43"/>
      <c r="JOZ1" s="43"/>
      <c r="JPA1" s="43"/>
      <c r="JPB1" s="43"/>
      <c r="JPC1" s="43"/>
      <c r="JPD1" s="43"/>
      <c r="JPE1" s="43"/>
      <c r="JPF1" s="43"/>
      <c r="JPG1" s="43"/>
      <c r="JPH1" s="43"/>
      <c r="JPI1" s="43"/>
      <c r="JPJ1" s="43"/>
      <c r="JPK1" s="43"/>
      <c r="JPL1" s="43"/>
      <c r="JPM1" s="43"/>
      <c r="JPN1" s="43"/>
      <c r="JPO1" s="43"/>
      <c r="JPP1" s="43"/>
      <c r="JPQ1" s="43"/>
      <c r="JPR1" s="43"/>
      <c r="JPS1" s="43"/>
      <c r="JPT1" s="43"/>
      <c r="JPU1" s="43"/>
      <c r="JPV1" s="43"/>
      <c r="JPW1" s="43"/>
      <c r="JPX1" s="43"/>
      <c r="JPY1" s="43"/>
      <c r="JPZ1" s="43"/>
      <c r="JQA1" s="43"/>
      <c r="JQB1" s="43"/>
      <c r="JQC1" s="43"/>
      <c r="JQD1" s="43"/>
      <c r="JQE1" s="43"/>
      <c r="JQF1" s="43"/>
      <c r="JQG1" s="43"/>
      <c r="JQH1" s="43"/>
      <c r="JQI1" s="43"/>
      <c r="JQJ1" s="43"/>
      <c r="JQK1" s="43"/>
      <c r="JQL1" s="43"/>
      <c r="JQM1" s="43"/>
      <c r="JQN1" s="43"/>
      <c r="JQO1" s="43"/>
      <c r="JQP1" s="43"/>
      <c r="JQQ1" s="43"/>
      <c r="JQR1" s="43"/>
      <c r="JQS1" s="43"/>
      <c r="JQT1" s="43"/>
      <c r="JQU1" s="43"/>
      <c r="JQV1" s="43"/>
      <c r="JQW1" s="43"/>
      <c r="JQX1" s="43"/>
      <c r="JQY1" s="43"/>
      <c r="JQZ1" s="43"/>
      <c r="JRA1" s="43"/>
      <c r="JRB1" s="43"/>
      <c r="JRC1" s="43"/>
      <c r="JRD1" s="43"/>
      <c r="JRE1" s="43"/>
      <c r="JRF1" s="43"/>
      <c r="JRG1" s="43"/>
      <c r="JRH1" s="43"/>
      <c r="JRI1" s="43"/>
      <c r="JRJ1" s="43"/>
      <c r="JRK1" s="43"/>
      <c r="JRL1" s="43"/>
      <c r="JRM1" s="43"/>
      <c r="JRN1" s="43"/>
      <c r="JRO1" s="43"/>
      <c r="JRP1" s="43"/>
      <c r="JRQ1" s="43"/>
      <c r="JRR1" s="43"/>
      <c r="JRS1" s="43"/>
      <c r="JRT1" s="43"/>
      <c r="JRU1" s="43"/>
      <c r="JRV1" s="43"/>
      <c r="JRW1" s="43"/>
      <c r="JRX1" s="43"/>
      <c r="JRY1" s="43"/>
      <c r="JRZ1" s="43"/>
      <c r="JSA1" s="43"/>
      <c r="JSB1" s="43"/>
      <c r="JSC1" s="43"/>
      <c r="JSD1" s="43"/>
      <c r="JSE1" s="43"/>
      <c r="JSF1" s="43"/>
      <c r="JSG1" s="43"/>
      <c r="JSH1" s="43"/>
      <c r="JSI1" s="43"/>
      <c r="JSJ1" s="43"/>
      <c r="JSK1" s="43"/>
      <c r="JSL1" s="43"/>
      <c r="JSM1" s="43"/>
      <c r="JSN1" s="43"/>
      <c r="JSO1" s="43"/>
      <c r="JSP1" s="43"/>
      <c r="JSQ1" s="43"/>
      <c r="JSR1" s="43"/>
      <c r="JSS1" s="43"/>
      <c r="JST1" s="43"/>
      <c r="JSU1" s="43"/>
      <c r="JSV1" s="43"/>
      <c r="JSW1" s="43"/>
      <c r="JSX1" s="43"/>
      <c r="JSY1" s="43"/>
      <c r="JSZ1" s="43"/>
      <c r="JTA1" s="43"/>
      <c r="JTB1" s="43"/>
      <c r="JTC1" s="43"/>
      <c r="JTD1" s="43"/>
      <c r="JTE1" s="43"/>
      <c r="JTF1" s="43"/>
      <c r="JTG1" s="43"/>
      <c r="JTH1" s="43"/>
      <c r="JTI1" s="43"/>
      <c r="JTJ1" s="43"/>
      <c r="JTK1" s="43"/>
      <c r="JTL1" s="43"/>
      <c r="JTM1" s="43"/>
      <c r="JTN1" s="43"/>
      <c r="JTO1" s="43"/>
      <c r="JTP1" s="43"/>
      <c r="JTQ1" s="43"/>
      <c r="JTR1" s="43"/>
      <c r="JTS1" s="43"/>
      <c r="JTT1" s="43"/>
      <c r="JTU1" s="43"/>
      <c r="JTV1" s="43"/>
      <c r="JTW1" s="43"/>
      <c r="JTX1" s="43"/>
      <c r="JTY1" s="43"/>
      <c r="JTZ1" s="43"/>
      <c r="JUA1" s="43"/>
      <c r="JUB1" s="43"/>
      <c r="JUC1" s="43"/>
      <c r="JUD1" s="43"/>
      <c r="JUE1" s="43"/>
      <c r="JUF1" s="43"/>
      <c r="JUG1" s="43"/>
      <c r="JUH1" s="43"/>
      <c r="JUI1" s="43"/>
      <c r="JUJ1" s="43"/>
      <c r="JUK1" s="43"/>
      <c r="JUL1" s="43"/>
      <c r="JUM1" s="43"/>
      <c r="JUN1" s="43"/>
      <c r="JUO1" s="43"/>
      <c r="JUP1" s="43"/>
      <c r="JUQ1" s="43"/>
      <c r="JUR1" s="43"/>
      <c r="JUS1" s="43"/>
      <c r="JUT1" s="43"/>
      <c r="JUU1" s="43"/>
      <c r="JUV1" s="43"/>
      <c r="JUW1" s="43"/>
      <c r="JUX1" s="43"/>
      <c r="JUY1" s="43"/>
      <c r="JUZ1" s="43"/>
      <c r="JVA1" s="43"/>
      <c r="JVB1" s="43"/>
      <c r="JVC1" s="43"/>
      <c r="JVD1" s="43"/>
      <c r="JVE1" s="43"/>
      <c r="JVF1" s="43"/>
      <c r="JVG1" s="43"/>
      <c r="JVH1" s="43"/>
      <c r="JVI1" s="43"/>
      <c r="JVJ1" s="43"/>
      <c r="JVK1" s="43"/>
      <c r="JVL1" s="43"/>
      <c r="JVM1" s="43"/>
      <c r="JVN1" s="43"/>
      <c r="JVO1" s="43"/>
      <c r="JVP1" s="43"/>
      <c r="JVQ1" s="43"/>
      <c r="JVR1" s="43"/>
      <c r="JVS1" s="43"/>
      <c r="JVT1" s="43"/>
      <c r="JVU1" s="43"/>
      <c r="JVV1" s="43"/>
      <c r="JVW1" s="43"/>
      <c r="JVX1" s="43"/>
      <c r="JVY1" s="43"/>
      <c r="JVZ1" s="43"/>
      <c r="JWA1" s="43"/>
      <c r="JWB1" s="43"/>
      <c r="JWC1" s="43"/>
      <c r="JWD1" s="43"/>
      <c r="JWE1" s="43"/>
      <c r="JWF1" s="43"/>
      <c r="JWG1" s="43"/>
      <c r="JWH1" s="43"/>
      <c r="JWI1" s="43"/>
      <c r="JWJ1" s="43"/>
      <c r="JWK1" s="43"/>
      <c r="JWL1" s="43"/>
      <c r="JWM1" s="43"/>
      <c r="JWN1" s="43"/>
      <c r="JWO1" s="43"/>
      <c r="JWP1" s="43"/>
      <c r="JWQ1" s="43"/>
      <c r="JWR1" s="43"/>
      <c r="JWS1" s="43"/>
      <c r="JWT1" s="43"/>
      <c r="JWU1" s="43"/>
      <c r="JWV1" s="43"/>
      <c r="JWW1" s="43"/>
      <c r="JWX1" s="43"/>
      <c r="JWY1" s="43"/>
      <c r="JWZ1" s="43"/>
      <c r="JXA1" s="43"/>
      <c r="JXB1" s="43"/>
      <c r="JXC1" s="43"/>
      <c r="JXD1" s="43"/>
      <c r="JXE1" s="43"/>
      <c r="JXF1" s="43"/>
      <c r="JXG1" s="43"/>
      <c r="JXH1" s="43"/>
      <c r="JXI1" s="43"/>
      <c r="JXJ1" s="43"/>
      <c r="JXK1" s="43"/>
      <c r="JXL1" s="43"/>
      <c r="JXM1" s="43"/>
      <c r="JXN1" s="43"/>
      <c r="JXO1" s="43"/>
      <c r="JXP1" s="43"/>
      <c r="JXQ1" s="43"/>
      <c r="JXR1" s="43"/>
      <c r="JXS1" s="43"/>
      <c r="JXT1" s="43"/>
      <c r="JXU1" s="43"/>
      <c r="JXV1" s="43"/>
      <c r="JXW1" s="43"/>
      <c r="JXX1" s="43"/>
      <c r="JXY1" s="43"/>
      <c r="JXZ1" s="43"/>
      <c r="JYA1" s="43"/>
      <c r="JYB1" s="43"/>
      <c r="JYC1" s="43"/>
      <c r="JYD1" s="43"/>
      <c r="JYE1" s="43"/>
      <c r="JYF1" s="43"/>
      <c r="JYG1" s="43"/>
      <c r="JYH1" s="43"/>
      <c r="JYI1" s="43"/>
      <c r="JYJ1" s="43"/>
      <c r="JYK1" s="43"/>
      <c r="JYL1" s="43"/>
      <c r="JYM1" s="43"/>
      <c r="JYN1" s="43"/>
      <c r="JYO1" s="43"/>
      <c r="JYP1" s="43"/>
      <c r="JYQ1" s="43"/>
      <c r="JYR1" s="43"/>
      <c r="JYS1" s="43"/>
      <c r="JYT1" s="43"/>
      <c r="JYU1" s="43"/>
      <c r="JYV1" s="43"/>
      <c r="JYW1" s="43"/>
      <c r="JYX1" s="43"/>
      <c r="JYY1" s="43"/>
      <c r="JYZ1" s="43"/>
      <c r="JZA1" s="43"/>
      <c r="JZB1" s="43"/>
      <c r="JZC1" s="43"/>
      <c r="JZD1" s="43"/>
      <c r="JZE1" s="43"/>
      <c r="JZF1" s="43"/>
      <c r="JZG1" s="43"/>
      <c r="JZH1" s="43"/>
      <c r="JZI1" s="43"/>
      <c r="JZJ1" s="43"/>
      <c r="JZK1" s="43"/>
      <c r="JZL1" s="43"/>
      <c r="JZM1" s="43"/>
      <c r="JZN1" s="43"/>
      <c r="JZO1" s="43"/>
      <c r="JZP1" s="43"/>
      <c r="JZQ1" s="43"/>
      <c r="JZR1" s="43"/>
      <c r="JZS1" s="43"/>
      <c r="JZT1" s="43"/>
      <c r="JZU1" s="43"/>
      <c r="JZV1" s="43"/>
      <c r="JZW1" s="43"/>
      <c r="JZX1" s="43"/>
      <c r="JZY1" s="43"/>
      <c r="JZZ1" s="43"/>
      <c r="KAA1" s="43"/>
      <c r="KAB1" s="43"/>
      <c r="KAC1" s="43"/>
      <c r="KAD1" s="43"/>
      <c r="KAE1" s="43"/>
      <c r="KAF1" s="43"/>
      <c r="KAG1" s="43"/>
      <c r="KAH1" s="43"/>
      <c r="KAI1" s="43"/>
      <c r="KAJ1" s="43"/>
      <c r="KAK1" s="43"/>
      <c r="KAL1" s="43"/>
      <c r="KAM1" s="43"/>
      <c r="KAN1" s="43"/>
      <c r="KAO1" s="43"/>
      <c r="KAP1" s="43"/>
      <c r="KAQ1" s="43"/>
      <c r="KAR1" s="43"/>
      <c r="KAS1" s="43"/>
      <c r="KAT1" s="43"/>
      <c r="KAU1" s="43"/>
      <c r="KAV1" s="43"/>
      <c r="KAW1" s="43"/>
      <c r="KAX1" s="43"/>
      <c r="KAY1" s="43"/>
      <c r="KAZ1" s="43"/>
      <c r="KBA1" s="43"/>
      <c r="KBB1" s="43"/>
      <c r="KBC1" s="43"/>
      <c r="KBD1" s="43"/>
      <c r="KBE1" s="43"/>
      <c r="KBF1" s="43"/>
      <c r="KBG1" s="43"/>
      <c r="KBH1" s="43"/>
      <c r="KBI1" s="43"/>
      <c r="KBJ1" s="43"/>
      <c r="KBK1" s="43"/>
      <c r="KBL1" s="43"/>
      <c r="KBM1" s="43"/>
      <c r="KBN1" s="43"/>
      <c r="KBO1" s="43"/>
      <c r="KBP1" s="43"/>
      <c r="KBQ1" s="43"/>
      <c r="KBR1" s="43"/>
      <c r="KBS1" s="43"/>
      <c r="KBT1" s="43"/>
      <c r="KBU1" s="43"/>
      <c r="KBV1" s="43"/>
      <c r="KBW1" s="43"/>
      <c r="KBX1" s="43"/>
      <c r="KBY1" s="43"/>
      <c r="KBZ1" s="43"/>
      <c r="KCA1" s="43"/>
      <c r="KCB1" s="43"/>
      <c r="KCC1" s="43"/>
      <c r="KCD1" s="43"/>
      <c r="KCE1" s="43"/>
      <c r="KCF1" s="43"/>
      <c r="KCG1" s="43"/>
      <c r="KCH1" s="43"/>
      <c r="KCI1" s="43"/>
      <c r="KCJ1" s="43"/>
      <c r="KCK1" s="43"/>
      <c r="KCL1" s="43"/>
      <c r="KCM1" s="43"/>
      <c r="KCN1" s="43"/>
      <c r="KCO1" s="43"/>
      <c r="KCP1" s="43"/>
      <c r="KCQ1" s="43"/>
      <c r="KCR1" s="43"/>
      <c r="KCS1" s="43"/>
      <c r="KCT1" s="43"/>
      <c r="KCU1" s="43"/>
      <c r="KCV1" s="43"/>
      <c r="KCW1" s="43"/>
      <c r="KCX1" s="43"/>
      <c r="KCY1" s="43"/>
      <c r="KCZ1" s="43"/>
      <c r="KDA1" s="43"/>
      <c r="KDB1" s="43"/>
      <c r="KDC1" s="43"/>
      <c r="KDD1" s="43"/>
      <c r="KDE1" s="43"/>
      <c r="KDF1" s="43"/>
      <c r="KDG1" s="43"/>
      <c r="KDH1" s="43"/>
      <c r="KDI1" s="43"/>
      <c r="KDJ1" s="43"/>
      <c r="KDK1" s="43"/>
      <c r="KDL1" s="43"/>
      <c r="KDM1" s="43"/>
      <c r="KDN1" s="43"/>
      <c r="KDO1" s="43"/>
      <c r="KDP1" s="43"/>
      <c r="KDQ1" s="43"/>
      <c r="KDR1" s="43"/>
      <c r="KDS1" s="43"/>
      <c r="KDT1" s="43"/>
      <c r="KDU1" s="43"/>
      <c r="KDV1" s="43"/>
      <c r="KDW1" s="43"/>
      <c r="KDX1" s="43"/>
      <c r="KDY1" s="43"/>
      <c r="KDZ1" s="43"/>
      <c r="KEA1" s="43"/>
      <c r="KEB1" s="43"/>
      <c r="KEC1" s="43"/>
      <c r="KED1" s="43"/>
      <c r="KEE1" s="43"/>
      <c r="KEF1" s="43"/>
      <c r="KEG1" s="43"/>
      <c r="KEH1" s="43"/>
      <c r="KEI1" s="43"/>
      <c r="KEJ1" s="43"/>
      <c r="KEK1" s="43"/>
      <c r="KEL1" s="43"/>
      <c r="KEM1" s="43"/>
      <c r="KEN1" s="43"/>
      <c r="KEO1" s="43"/>
      <c r="KEP1" s="43"/>
      <c r="KEQ1" s="43"/>
      <c r="KER1" s="43"/>
      <c r="KES1" s="43"/>
      <c r="KET1" s="43"/>
      <c r="KEU1" s="43"/>
      <c r="KEV1" s="43"/>
      <c r="KEW1" s="43"/>
      <c r="KEX1" s="43"/>
      <c r="KEY1" s="43"/>
      <c r="KEZ1" s="43"/>
      <c r="KFA1" s="43"/>
      <c r="KFB1" s="43"/>
      <c r="KFC1" s="43"/>
      <c r="KFD1" s="43"/>
      <c r="KFE1" s="43"/>
      <c r="KFF1" s="43"/>
      <c r="KFG1" s="43"/>
      <c r="KFH1" s="43"/>
      <c r="KFI1" s="43"/>
      <c r="KFJ1" s="43"/>
      <c r="KFK1" s="43"/>
      <c r="KFL1" s="43"/>
      <c r="KFM1" s="43"/>
      <c r="KFN1" s="43"/>
      <c r="KFO1" s="43"/>
      <c r="KFP1" s="43"/>
      <c r="KFQ1" s="43"/>
      <c r="KFR1" s="43"/>
      <c r="KFS1" s="43"/>
      <c r="KFT1" s="43"/>
      <c r="KFU1" s="43"/>
      <c r="KFV1" s="43"/>
      <c r="KFW1" s="43"/>
      <c r="KFX1" s="43"/>
      <c r="KFY1" s="43"/>
      <c r="KFZ1" s="43"/>
      <c r="KGA1" s="43"/>
      <c r="KGB1" s="43"/>
      <c r="KGC1" s="43"/>
      <c r="KGD1" s="43"/>
      <c r="KGE1" s="43"/>
      <c r="KGF1" s="43"/>
      <c r="KGG1" s="43"/>
      <c r="KGH1" s="43"/>
      <c r="KGI1" s="43"/>
      <c r="KGJ1" s="43"/>
      <c r="KGK1" s="43"/>
      <c r="KGL1" s="43"/>
      <c r="KGM1" s="43"/>
      <c r="KGN1" s="43"/>
      <c r="KGO1" s="43"/>
      <c r="KGP1" s="43"/>
      <c r="KGQ1" s="43"/>
      <c r="KGR1" s="43"/>
      <c r="KGS1" s="43"/>
      <c r="KGT1" s="43"/>
      <c r="KGU1" s="43"/>
      <c r="KGV1" s="43"/>
      <c r="KGW1" s="43"/>
      <c r="KGX1" s="43"/>
      <c r="KGY1" s="43"/>
      <c r="KGZ1" s="43"/>
      <c r="KHA1" s="43"/>
      <c r="KHB1" s="43"/>
      <c r="KHC1" s="43"/>
      <c r="KHD1" s="43"/>
      <c r="KHE1" s="43"/>
      <c r="KHF1" s="43"/>
      <c r="KHG1" s="43"/>
      <c r="KHH1" s="43"/>
      <c r="KHI1" s="43"/>
      <c r="KHJ1" s="43"/>
      <c r="KHK1" s="43"/>
      <c r="KHL1" s="43"/>
      <c r="KHM1" s="43"/>
      <c r="KHN1" s="43"/>
      <c r="KHO1" s="43"/>
      <c r="KHP1" s="43"/>
      <c r="KHQ1" s="43"/>
      <c r="KHR1" s="43"/>
      <c r="KHS1" s="43"/>
      <c r="KHT1" s="43"/>
      <c r="KHU1" s="43"/>
      <c r="KHV1" s="43"/>
      <c r="KHW1" s="43"/>
      <c r="KHX1" s="43"/>
      <c r="KHY1" s="43"/>
      <c r="KHZ1" s="43"/>
      <c r="KIA1" s="43"/>
      <c r="KIB1" s="43"/>
      <c r="KIC1" s="43"/>
      <c r="KID1" s="43"/>
      <c r="KIE1" s="43"/>
      <c r="KIF1" s="43"/>
      <c r="KIG1" s="43"/>
      <c r="KIH1" s="43"/>
      <c r="KII1" s="43"/>
      <c r="KIJ1" s="43"/>
      <c r="KIK1" s="43"/>
      <c r="KIL1" s="43"/>
      <c r="KIM1" s="43"/>
      <c r="KIN1" s="43"/>
      <c r="KIO1" s="43"/>
      <c r="KIP1" s="43"/>
      <c r="KIQ1" s="43"/>
      <c r="KIR1" s="43"/>
      <c r="KIS1" s="43"/>
      <c r="KIT1" s="43"/>
      <c r="KIU1" s="43"/>
      <c r="KIV1" s="43"/>
      <c r="KIW1" s="43"/>
      <c r="KIX1" s="43"/>
      <c r="KIY1" s="43"/>
      <c r="KIZ1" s="43"/>
      <c r="KJA1" s="43"/>
      <c r="KJB1" s="43"/>
      <c r="KJC1" s="43"/>
      <c r="KJD1" s="43"/>
      <c r="KJE1" s="43"/>
      <c r="KJF1" s="43"/>
      <c r="KJG1" s="43"/>
      <c r="KJH1" s="43"/>
      <c r="KJI1" s="43"/>
      <c r="KJJ1" s="43"/>
      <c r="KJK1" s="43"/>
      <c r="KJL1" s="43"/>
      <c r="KJM1" s="43"/>
      <c r="KJN1" s="43"/>
      <c r="KJO1" s="43"/>
      <c r="KJP1" s="43"/>
      <c r="KJQ1" s="43"/>
      <c r="KJR1" s="43"/>
      <c r="KJS1" s="43"/>
      <c r="KJT1" s="43"/>
      <c r="KJU1" s="43"/>
      <c r="KJV1" s="43"/>
      <c r="KJW1" s="43"/>
      <c r="KJX1" s="43"/>
      <c r="KJY1" s="43"/>
      <c r="KJZ1" s="43"/>
      <c r="KKA1" s="43"/>
      <c r="KKB1" s="43"/>
      <c r="KKC1" s="43"/>
      <c r="KKD1" s="43"/>
      <c r="KKE1" s="43"/>
      <c r="KKF1" s="43"/>
      <c r="KKG1" s="43"/>
      <c r="KKH1" s="43"/>
      <c r="KKI1" s="43"/>
      <c r="KKJ1" s="43"/>
      <c r="KKK1" s="43"/>
      <c r="KKL1" s="43"/>
      <c r="KKM1" s="43"/>
      <c r="KKN1" s="43"/>
      <c r="KKO1" s="43"/>
      <c r="KKP1" s="43"/>
      <c r="KKQ1" s="43"/>
      <c r="KKR1" s="43"/>
      <c r="KKS1" s="43"/>
      <c r="KKT1" s="43"/>
      <c r="KKU1" s="43"/>
      <c r="KKV1" s="43"/>
      <c r="KKW1" s="43"/>
      <c r="KKX1" s="43"/>
      <c r="KKY1" s="43"/>
      <c r="KKZ1" s="43"/>
      <c r="KLA1" s="43"/>
      <c r="KLB1" s="43"/>
      <c r="KLC1" s="43"/>
      <c r="KLD1" s="43"/>
      <c r="KLE1" s="43"/>
      <c r="KLF1" s="43"/>
      <c r="KLG1" s="43"/>
      <c r="KLH1" s="43"/>
      <c r="KLI1" s="43"/>
      <c r="KLJ1" s="43"/>
      <c r="KLK1" s="43"/>
      <c r="KLL1" s="43"/>
      <c r="KLM1" s="43"/>
      <c r="KLN1" s="43"/>
      <c r="KLO1" s="43"/>
      <c r="KLP1" s="43"/>
      <c r="KLQ1" s="43"/>
      <c r="KLR1" s="43"/>
      <c r="KLS1" s="43"/>
      <c r="KLT1" s="43"/>
      <c r="KLU1" s="43"/>
      <c r="KLV1" s="43"/>
      <c r="KLW1" s="43"/>
      <c r="KLX1" s="43"/>
      <c r="KLY1" s="43"/>
      <c r="KLZ1" s="43"/>
      <c r="KMA1" s="43"/>
      <c r="KMB1" s="43"/>
      <c r="KMC1" s="43"/>
      <c r="KMD1" s="43"/>
      <c r="KME1" s="43"/>
      <c r="KMF1" s="43"/>
      <c r="KMG1" s="43"/>
      <c r="KMH1" s="43"/>
      <c r="KMI1" s="43"/>
      <c r="KMJ1" s="43"/>
      <c r="KMK1" s="43"/>
      <c r="KML1" s="43"/>
      <c r="KMM1" s="43"/>
      <c r="KMN1" s="43"/>
      <c r="KMO1" s="43"/>
      <c r="KMP1" s="43"/>
      <c r="KMQ1" s="43"/>
      <c r="KMR1" s="43"/>
      <c r="KMS1" s="43"/>
      <c r="KMT1" s="43"/>
      <c r="KMU1" s="43"/>
      <c r="KMV1" s="43"/>
      <c r="KMW1" s="43"/>
      <c r="KMX1" s="43"/>
      <c r="KMY1" s="43"/>
      <c r="KMZ1" s="43"/>
      <c r="KNA1" s="43"/>
      <c r="KNB1" s="43"/>
      <c r="KNC1" s="43"/>
      <c r="KND1" s="43"/>
      <c r="KNE1" s="43"/>
      <c r="KNF1" s="43"/>
      <c r="KNG1" s="43"/>
      <c r="KNH1" s="43"/>
      <c r="KNI1" s="43"/>
      <c r="KNJ1" s="43"/>
      <c r="KNK1" s="43"/>
      <c r="KNL1" s="43"/>
      <c r="KNM1" s="43"/>
      <c r="KNN1" s="43"/>
      <c r="KNO1" s="43"/>
      <c r="KNP1" s="43"/>
      <c r="KNQ1" s="43"/>
      <c r="KNR1" s="43"/>
      <c r="KNS1" s="43"/>
      <c r="KNT1" s="43"/>
      <c r="KNU1" s="43"/>
      <c r="KNV1" s="43"/>
      <c r="KNW1" s="43"/>
      <c r="KNX1" s="43"/>
      <c r="KNY1" s="43"/>
      <c r="KNZ1" s="43"/>
      <c r="KOA1" s="43"/>
      <c r="KOB1" s="43"/>
      <c r="KOC1" s="43"/>
      <c r="KOD1" s="43"/>
      <c r="KOE1" s="43"/>
      <c r="KOF1" s="43"/>
      <c r="KOG1" s="43"/>
      <c r="KOH1" s="43"/>
      <c r="KOI1" s="43"/>
      <c r="KOJ1" s="43"/>
      <c r="KOK1" s="43"/>
      <c r="KOL1" s="43"/>
      <c r="KOM1" s="43"/>
      <c r="KON1" s="43"/>
      <c r="KOO1" s="43"/>
      <c r="KOP1" s="43"/>
      <c r="KOQ1" s="43"/>
      <c r="KOR1" s="43"/>
      <c r="KOS1" s="43"/>
      <c r="KOT1" s="43"/>
      <c r="KOU1" s="43"/>
      <c r="KOV1" s="43"/>
      <c r="KOW1" s="43"/>
      <c r="KOX1" s="43"/>
      <c r="KOY1" s="43"/>
      <c r="KOZ1" s="43"/>
      <c r="KPA1" s="43"/>
      <c r="KPB1" s="43"/>
      <c r="KPC1" s="43"/>
      <c r="KPD1" s="43"/>
      <c r="KPE1" s="43"/>
      <c r="KPF1" s="43"/>
      <c r="KPG1" s="43"/>
      <c r="KPH1" s="43"/>
      <c r="KPI1" s="43"/>
      <c r="KPJ1" s="43"/>
      <c r="KPK1" s="43"/>
      <c r="KPL1" s="43"/>
      <c r="KPM1" s="43"/>
      <c r="KPN1" s="43"/>
      <c r="KPO1" s="43"/>
      <c r="KPP1" s="43"/>
      <c r="KPQ1" s="43"/>
      <c r="KPR1" s="43"/>
      <c r="KPS1" s="43"/>
      <c r="KPT1" s="43"/>
      <c r="KPU1" s="43"/>
      <c r="KPV1" s="43"/>
      <c r="KPW1" s="43"/>
      <c r="KPX1" s="43"/>
      <c r="KPY1" s="43"/>
      <c r="KPZ1" s="43"/>
      <c r="KQA1" s="43"/>
      <c r="KQB1" s="43"/>
      <c r="KQC1" s="43"/>
      <c r="KQD1" s="43"/>
      <c r="KQE1" s="43"/>
      <c r="KQF1" s="43"/>
      <c r="KQG1" s="43"/>
      <c r="KQH1" s="43"/>
      <c r="KQI1" s="43"/>
      <c r="KQJ1" s="43"/>
      <c r="KQK1" s="43"/>
      <c r="KQL1" s="43"/>
      <c r="KQM1" s="43"/>
      <c r="KQN1" s="43"/>
      <c r="KQO1" s="43"/>
      <c r="KQP1" s="43"/>
      <c r="KQQ1" s="43"/>
      <c r="KQR1" s="43"/>
      <c r="KQS1" s="43"/>
      <c r="KQT1" s="43"/>
      <c r="KQU1" s="43"/>
      <c r="KQV1" s="43"/>
      <c r="KQW1" s="43"/>
      <c r="KQX1" s="43"/>
      <c r="KQY1" s="43"/>
      <c r="KQZ1" s="43"/>
      <c r="KRA1" s="43"/>
      <c r="KRB1" s="43"/>
      <c r="KRC1" s="43"/>
      <c r="KRD1" s="43"/>
      <c r="KRE1" s="43"/>
      <c r="KRF1" s="43"/>
      <c r="KRG1" s="43"/>
      <c r="KRH1" s="43"/>
      <c r="KRI1" s="43"/>
      <c r="KRJ1" s="43"/>
      <c r="KRK1" s="43"/>
      <c r="KRL1" s="43"/>
      <c r="KRM1" s="43"/>
      <c r="KRN1" s="43"/>
      <c r="KRO1" s="43"/>
      <c r="KRP1" s="43"/>
      <c r="KRQ1" s="43"/>
      <c r="KRR1" s="43"/>
      <c r="KRS1" s="43"/>
      <c r="KRT1" s="43"/>
      <c r="KRU1" s="43"/>
      <c r="KRV1" s="43"/>
      <c r="KRW1" s="43"/>
      <c r="KRX1" s="43"/>
      <c r="KRY1" s="43"/>
      <c r="KRZ1" s="43"/>
      <c r="KSA1" s="43"/>
      <c r="KSB1" s="43"/>
      <c r="KSC1" s="43"/>
      <c r="KSD1" s="43"/>
      <c r="KSE1" s="43"/>
      <c r="KSF1" s="43"/>
      <c r="KSG1" s="43"/>
      <c r="KSH1" s="43"/>
      <c r="KSI1" s="43"/>
      <c r="KSJ1" s="43"/>
      <c r="KSK1" s="43"/>
      <c r="KSL1" s="43"/>
      <c r="KSM1" s="43"/>
      <c r="KSN1" s="43"/>
      <c r="KSO1" s="43"/>
      <c r="KSP1" s="43"/>
      <c r="KSQ1" s="43"/>
      <c r="KSR1" s="43"/>
      <c r="KSS1" s="43"/>
      <c r="KST1" s="43"/>
      <c r="KSU1" s="43"/>
      <c r="KSV1" s="43"/>
      <c r="KSW1" s="43"/>
      <c r="KSX1" s="43"/>
      <c r="KSY1" s="43"/>
      <c r="KSZ1" s="43"/>
      <c r="KTA1" s="43"/>
      <c r="KTB1" s="43"/>
      <c r="KTC1" s="43"/>
      <c r="KTD1" s="43"/>
      <c r="KTE1" s="43"/>
      <c r="KTF1" s="43"/>
      <c r="KTG1" s="43"/>
      <c r="KTH1" s="43"/>
      <c r="KTI1" s="43"/>
      <c r="KTJ1" s="43"/>
      <c r="KTK1" s="43"/>
      <c r="KTL1" s="43"/>
      <c r="KTM1" s="43"/>
      <c r="KTN1" s="43"/>
      <c r="KTO1" s="43"/>
      <c r="KTP1" s="43"/>
      <c r="KTQ1" s="43"/>
      <c r="KTR1" s="43"/>
      <c r="KTS1" s="43"/>
      <c r="KTT1" s="43"/>
      <c r="KTU1" s="43"/>
      <c r="KTV1" s="43"/>
      <c r="KTW1" s="43"/>
      <c r="KTX1" s="43"/>
      <c r="KTY1" s="43"/>
      <c r="KTZ1" s="43"/>
      <c r="KUA1" s="43"/>
      <c r="KUB1" s="43"/>
      <c r="KUC1" s="43"/>
      <c r="KUD1" s="43"/>
      <c r="KUE1" s="43"/>
      <c r="KUF1" s="43"/>
      <c r="KUG1" s="43"/>
      <c r="KUH1" s="43"/>
      <c r="KUI1" s="43"/>
      <c r="KUJ1" s="43"/>
      <c r="KUK1" s="43"/>
      <c r="KUL1" s="43"/>
      <c r="KUM1" s="43"/>
      <c r="KUN1" s="43"/>
      <c r="KUO1" s="43"/>
      <c r="KUP1" s="43"/>
      <c r="KUQ1" s="43"/>
      <c r="KUR1" s="43"/>
      <c r="KUS1" s="43"/>
      <c r="KUT1" s="43"/>
      <c r="KUU1" s="43"/>
      <c r="KUV1" s="43"/>
      <c r="KUW1" s="43"/>
      <c r="KUX1" s="43"/>
      <c r="KUY1" s="43"/>
      <c r="KUZ1" s="43"/>
      <c r="KVA1" s="43"/>
      <c r="KVB1" s="43"/>
      <c r="KVC1" s="43"/>
      <c r="KVD1" s="43"/>
      <c r="KVE1" s="43"/>
      <c r="KVF1" s="43"/>
      <c r="KVG1" s="43"/>
      <c r="KVH1" s="43"/>
      <c r="KVI1" s="43"/>
      <c r="KVJ1" s="43"/>
      <c r="KVK1" s="43"/>
      <c r="KVL1" s="43"/>
      <c r="KVM1" s="43"/>
      <c r="KVN1" s="43"/>
      <c r="KVO1" s="43"/>
      <c r="KVP1" s="43"/>
      <c r="KVQ1" s="43"/>
      <c r="KVR1" s="43"/>
      <c r="KVS1" s="43"/>
      <c r="KVT1" s="43"/>
      <c r="KVU1" s="43"/>
      <c r="KVV1" s="43"/>
      <c r="KVW1" s="43"/>
      <c r="KVX1" s="43"/>
      <c r="KVY1" s="43"/>
      <c r="KVZ1" s="43"/>
      <c r="KWA1" s="43"/>
      <c r="KWB1" s="43"/>
      <c r="KWC1" s="43"/>
      <c r="KWD1" s="43"/>
      <c r="KWE1" s="43"/>
      <c r="KWF1" s="43"/>
      <c r="KWG1" s="43"/>
      <c r="KWH1" s="43"/>
      <c r="KWI1" s="43"/>
      <c r="KWJ1" s="43"/>
      <c r="KWK1" s="43"/>
      <c r="KWL1" s="43"/>
      <c r="KWM1" s="43"/>
      <c r="KWN1" s="43"/>
      <c r="KWO1" s="43"/>
      <c r="KWP1" s="43"/>
      <c r="KWQ1" s="43"/>
      <c r="KWR1" s="43"/>
      <c r="KWS1" s="43"/>
      <c r="KWT1" s="43"/>
      <c r="KWU1" s="43"/>
      <c r="KWV1" s="43"/>
      <c r="KWW1" s="43"/>
      <c r="KWX1" s="43"/>
      <c r="KWY1" s="43"/>
      <c r="KWZ1" s="43"/>
      <c r="KXA1" s="43"/>
      <c r="KXB1" s="43"/>
      <c r="KXC1" s="43"/>
      <c r="KXD1" s="43"/>
      <c r="KXE1" s="43"/>
      <c r="KXF1" s="43"/>
      <c r="KXG1" s="43"/>
      <c r="KXH1" s="43"/>
      <c r="KXI1" s="43"/>
      <c r="KXJ1" s="43"/>
      <c r="KXK1" s="43"/>
      <c r="KXL1" s="43"/>
      <c r="KXM1" s="43"/>
      <c r="KXN1" s="43"/>
      <c r="KXO1" s="43"/>
      <c r="KXP1" s="43"/>
      <c r="KXQ1" s="43"/>
      <c r="KXR1" s="43"/>
      <c r="KXS1" s="43"/>
      <c r="KXT1" s="43"/>
      <c r="KXU1" s="43"/>
      <c r="KXV1" s="43"/>
      <c r="KXW1" s="43"/>
      <c r="KXX1" s="43"/>
      <c r="KXY1" s="43"/>
      <c r="KXZ1" s="43"/>
      <c r="KYA1" s="43"/>
      <c r="KYB1" s="43"/>
      <c r="KYC1" s="43"/>
      <c r="KYD1" s="43"/>
      <c r="KYE1" s="43"/>
      <c r="KYF1" s="43"/>
      <c r="KYG1" s="43"/>
      <c r="KYH1" s="43"/>
      <c r="KYI1" s="43"/>
      <c r="KYJ1" s="43"/>
      <c r="KYK1" s="43"/>
      <c r="KYL1" s="43"/>
      <c r="KYM1" s="43"/>
      <c r="KYN1" s="43"/>
      <c r="KYO1" s="43"/>
      <c r="KYP1" s="43"/>
      <c r="KYQ1" s="43"/>
      <c r="KYR1" s="43"/>
      <c r="KYS1" s="43"/>
      <c r="KYT1" s="43"/>
      <c r="KYU1" s="43"/>
      <c r="KYV1" s="43"/>
      <c r="KYW1" s="43"/>
      <c r="KYX1" s="43"/>
      <c r="KYY1" s="43"/>
      <c r="KYZ1" s="43"/>
      <c r="KZA1" s="43"/>
      <c r="KZB1" s="43"/>
      <c r="KZC1" s="43"/>
      <c r="KZD1" s="43"/>
      <c r="KZE1" s="43"/>
      <c r="KZF1" s="43"/>
      <c r="KZG1" s="43"/>
      <c r="KZH1" s="43"/>
      <c r="KZI1" s="43"/>
      <c r="KZJ1" s="43"/>
      <c r="KZK1" s="43"/>
      <c r="KZL1" s="43"/>
      <c r="KZM1" s="43"/>
      <c r="KZN1" s="43"/>
      <c r="KZO1" s="43"/>
      <c r="KZP1" s="43"/>
      <c r="KZQ1" s="43"/>
      <c r="KZR1" s="43"/>
      <c r="KZS1" s="43"/>
      <c r="KZT1" s="43"/>
      <c r="KZU1" s="43"/>
      <c r="KZV1" s="43"/>
      <c r="KZW1" s="43"/>
      <c r="KZX1" s="43"/>
      <c r="KZY1" s="43"/>
      <c r="KZZ1" s="43"/>
      <c r="LAA1" s="43"/>
      <c r="LAB1" s="43"/>
      <c r="LAC1" s="43"/>
      <c r="LAD1" s="43"/>
      <c r="LAE1" s="43"/>
      <c r="LAF1" s="43"/>
      <c r="LAG1" s="43"/>
      <c r="LAH1" s="43"/>
      <c r="LAI1" s="43"/>
      <c r="LAJ1" s="43"/>
      <c r="LAK1" s="43"/>
      <c r="LAL1" s="43"/>
      <c r="LAM1" s="43"/>
      <c r="LAN1" s="43"/>
      <c r="LAO1" s="43"/>
      <c r="LAP1" s="43"/>
      <c r="LAQ1" s="43"/>
      <c r="LAR1" s="43"/>
      <c r="LAS1" s="43"/>
      <c r="LAT1" s="43"/>
      <c r="LAU1" s="43"/>
      <c r="LAV1" s="43"/>
      <c r="LAW1" s="43"/>
      <c r="LAX1" s="43"/>
      <c r="LAY1" s="43"/>
      <c r="LAZ1" s="43"/>
      <c r="LBA1" s="43"/>
      <c r="LBB1" s="43"/>
      <c r="LBC1" s="43"/>
      <c r="LBD1" s="43"/>
      <c r="LBE1" s="43"/>
      <c r="LBF1" s="43"/>
      <c r="LBG1" s="43"/>
      <c r="LBH1" s="43"/>
      <c r="LBI1" s="43"/>
      <c r="LBJ1" s="43"/>
      <c r="LBK1" s="43"/>
      <c r="LBL1" s="43"/>
      <c r="LBM1" s="43"/>
      <c r="LBN1" s="43"/>
      <c r="LBO1" s="43"/>
      <c r="LBP1" s="43"/>
      <c r="LBQ1" s="43"/>
      <c r="LBR1" s="43"/>
      <c r="LBS1" s="43"/>
      <c r="LBT1" s="43"/>
      <c r="LBU1" s="43"/>
      <c r="LBV1" s="43"/>
      <c r="LBW1" s="43"/>
      <c r="LBX1" s="43"/>
      <c r="LBY1" s="43"/>
      <c r="LBZ1" s="43"/>
      <c r="LCA1" s="43"/>
      <c r="LCB1" s="43"/>
      <c r="LCC1" s="43"/>
      <c r="LCD1" s="43"/>
      <c r="LCE1" s="43"/>
      <c r="LCF1" s="43"/>
      <c r="LCG1" s="43"/>
      <c r="LCH1" s="43"/>
      <c r="LCI1" s="43"/>
      <c r="LCJ1" s="43"/>
      <c r="LCK1" s="43"/>
      <c r="LCL1" s="43"/>
      <c r="LCM1" s="43"/>
      <c r="LCN1" s="43"/>
      <c r="LCO1" s="43"/>
      <c r="LCP1" s="43"/>
      <c r="LCQ1" s="43"/>
      <c r="LCR1" s="43"/>
      <c r="LCS1" s="43"/>
      <c r="LCT1" s="43"/>
      <c r="LCU1" s="43"/>
      <c r="LCV1" s="43"/>
      <c r="LCW1" s="43"/>
      <c r="LCX1" s="43"/>
      <c r="LCY1" s="43"/>
      <c r="LCZ1" s="43"/>
      <c r="LDA1" s="43"/>
      <c r="LDB1" s="43"/>
      <c r="LDC1" s="43"/>
      <c r="LDD1" s="43"/>
      <c r="LDE1" s="43"/>
      <c r="LDF1" s="43"/>
      <c r="LDG1" s="43"/>
      <c r="LDH1" s="43"/>
      <c r="LDI1" s="43"/>
      <c r="LDJ1" s="43"/>
      <c r="LDK1" s="43"/>
      <c r="LDL1" s="43"/>
      <c r="LDM1" s="43"/>
      <c r="LDN1" s="43"/>
      <c r="LDO1" s="43"/>
      <c r="LDP1" s="43"/>
      <c r="LDQ1" s="43"/>
      <c r="LDR1" s="43"/>
      <c r="LDS1" s="43"/>
      <c r="LDT1" s="43"/>
      <c r="LDU1" s="43"/>
      <c r="LDV1" s="43"/>
      <c r="LDW1" s="43"/>
      <c r="LDX1" s="43"/>
      <c r="LDY1" s="43"/>
      <c r="LDZ1" s="43"/>
      <c r="LEA1" s="43"/>
      <c r="LEB1" s="43"/>
      <c r="LEC1" s="43"/>
      <c r="LED1" s="43"/>
      <c r="LEE1" s="43"/>
      <c r="LEF1" s="43"/>
      <c r="LEG1" s="43"/>
      <c r="LEH1" s="43"/>
      <c r="LEI1" s="43"/>
      <c r="LEJ1" s="43"/>
      <c r="LEK1" s="43"/>
      <c r="LEL1" s="43"/>
      <c r="LEM1" s="43"/>
      <c r="LEN1" s="43"/>
      <c r="LEO1" s="43"/>
      <c r="LEP1" s="43"/>
      <c r="LEQ1" s="43"/>
      <c r="LER1" s="43"/>
      <c r="LES1" s="43"/>
      <c r="LET1" s="43"/>
      <c r="LEU1" s="43"/>
      <c r="LEV1" s="43"/>
      <c r="LEW1" s="43"/>
      <c r="LEX1" s="43"/>
      <c r="LEY1" s="43"/>
      <c r="LEZ1" s="43"/>
      <c r="LFA1" s="43"/>
      <c r="LFB1" s="43"/>
      <c r="LFC1" s="43"/>
      <c r="LFD1" s="43"/>
      <c r="LFE1" s="43"/>
      <c r="LFF1" s="43"/>
      <c r="LFG1" s="43"/>
      <c r="LFH1" s="43"/>
      <c r="LFI1" s="43"/>
      <c r="LFJ1" s="43"/>
      <c r="LFK1" s="43"/>
      <c r="LFL1" s="43"/>
      <c r="LFM1" s="43"/>
      <c r="LFN1" s="43"/>
      <c r="LFO1" s="43"/>
      <c r="LFP1" s="43"/>
      <c r="LFQ1" s="43"/>
      <c r="LFR1" s="43"/>
      <c r="LFS1" s="43"/>
      <c r="LFT1" s="43"/>
      <c r="LFU1" s="43"/>
      <c r="LFV1" s="43"/>
      <c r="LFW1" s="43"/>
      <c r="LFX1" s="43"/>
      <c r="LFY1" s="43"/>
      <c r="LFZ1" s="43"/>
      <c r="LGA1" s="43"/>
      <c r="LGB1" s="43"/>
      <c r="LGC1" s="43"/>
      <c r="LGD1" s="43"/>
      <c r="LGE1" s="43"/>
      <c r="LGF1" s="43"/>
      <c r="LGG1" s="43"/>
      <c r="LGH1" s="43"/>
      <c r="LGI1" s="43"/>
      <c r="LGJ1" s="43"/>
      <c r="LGK1" s="43"/>
      <c r="LGL1" s="43"/>
      <c r="LGM1" s="43"/>
      <c r="LGN1" s="43"/>
      <c r="LGO1" s="43"/>
      <c r="LGP1" s="43"/>
      <c r="LGQ1" s="43"/>
      <c r="LGR1" s="43"/>
      <c r="LGS1" s="43"/>
      <c r="LGT1" s="43"/>
      <c r="LGU1" s="43"/>
      <c r="LGV1" s="43"/>
      <c r="LGW1" s="43"/>
      <c r="LGX1" s="43"/>
      <c r="LGY1" s="43"/>
      <c r="LGZ1" s="43"/>
      <c r="LHA1" s="43"/>
      <c r="LHB1" s="43"/>
      <c r="LHC1" s="43"/>
      <c r="LHD1" s="43"/>
      <c r="LHE1" s="43"/>
      <c r="LHF1" s="43"/>
      <c r="LHG1" s="43"/>
      <c r="LHH1" s="43"/>
      <c r="LHI1" s="43"/>
      <c r="LHJ1" s="43"/>
      <c r="LHK1" s="43"/>
      <c r="LHL1" s="43"/>
      <c r="LHM1" s="43"/>
      <c r="LHN1" s="43"/>
      <c r="LHO1" s="43"/>
      <c r="LHP1" s="43"/>
      <c r="LHQ1" s="43"/>
      <c r="LHR1" s="43"/>
      <c r="LHS1" s="43"/>
      <c r="LHT1" s="43"/>
      <c r="LHU1" s="43"/>
      <c r="LHV1" s="43"/>
      <c r="LHW1" s="43"/>
      <c r="LHX1" s="43"/>
      <c r="LHY1" s="43"/>
      <c r="LHZ1" s="43"/>
      <c r="LIA1" s="43"/>
      <c r="LIB1" s="43"/>
      <c r="LIC1" s="43"/>
      <c r="LID1" s="43"/>
      <c r="LIE1" s="43"/>
      <c r="LIF1" s="43"/>
      <c r="LIG1" s="43"/>
      <c r="LIH1" s="43"/>
      <c r="LII1" s="43"/>
      <c r="LIJ1" s="43"/>
      <c r="LIK1" s="43"/>
      <c r="LIL1" s="43"/>
      <c r="LIM1" s="43"/>
      <c r="LIN1" s="43"/>
      <c r="LIO1" s="43"/>
      <c r="LIP1" s="43"/>
      <c r="LIQ1" s="43"/>
      <c r="LIR1" s="43"/>
      <c r="LIS1" s="43"/>
      <c r="LIT1" s="43"/>
      <c r="LIU1" s="43"/>
      <c r="LIV1" s="43"/>
      <c r="LIW1" s="43"/>
      <c r="LIX1" s="43"/>
      <c r="LIY1" s="43"/>
      <c r="LIZ1" s="43"/>
      <c r="LJA1" s="43"/>
      <c r="LJB1" s="43"/>
      <c r="LJC1" s="43"/>
      <c r="LJD1" s="43"/>
      <c r="LJE1" s="43"/>
      <c r="LJF1" s="43"/>
      <c r="LJG1" s="43"/>
      <c r="LJH1" s="43"/>
      <c r="LJI1" s="43"/>
      <c r="LJJ1" s="43"/>
      <c r="LJK1" s="43"/>
      <c r="LJL1" s="43"/>
      <c r="LJM1" s="43"/>
      <c r="LJN1" s="43"/>
      <c r="LJO1" s="43"/>
      <c r="LJP1" s="43"/>
      <c r="LJQ1" s="43"/>
      <c r="LJR1" s="43"/>
      <c r="LJS1" s="43"/>
      <c r="LJT1" s="43"/>
      <c r="LJU1" s="43"/>
      <c r="LJV1" s="43"/>
      <c r="LJW1" s="43"/>
      <c r="LJX1" s="43"/>
      <c r="LJY1" s="43"/>
      <c r="LJZ1" s="43"/>
      <c r="LKA1" s="43"/>
      <c r="LKB1" s="43"/>
      <c r="LKC1" s="43"/>
      <c r="LKD1" s="43"/>
      <c r="LKE1" s="43"/>
      <c r="LKF1" s="43"/>
      <c r="LKG1" s="43"/>
      <c r="LKH1" s="43"/>
      <c r="LKI1" s="43"/>
      <c r="LKJ1" s="43"/>
      <c r="LKK1" s="43"/>
      <c r="LKL1" s="43"/>
      <c r="LKM1" s="43"/>
      <c r="LKN1" s="43"/>
      <c r="LKO1" s="43"/>
      <c r="LKP1" s="43"/>
      <c r="LKQ1" s="43"/>
      <c r="LKR1" s="43"/>
      <c r="LKS1" s="43"/>
      <c r="LKT1" s="43"/>
      <c r="LKU1" s="43"/>
      <c r="LKV1" s="43"/>
      <c r="LKW1" s="43"/>
      <c r="LKX1" s="43"/>
      <c r="LKY1" s="43"/>
      <c r="LKZ1" s="43"/>
      <c r="LLA1" s="43"/>
      <c r="LLB1" s="43"/>
      <c r="LLC1" s="43"/>
      <c r="LLD1" s="43"/>
      <c r="LLE1" s="43"/>
      <c r="LLF1" s="43"/>
      <c r="LLG1" s="43"/>
      <c r="LLH1" s="43"/>
      <c r="LLI1" s="43"/>
      <c r="LLJ1" s="43"/>
      <c r="LLK1" s="43"/>
      <c r="LLL1" s="43"/>
      <c r="LLM1" s="43"/>
      <c r="LLN1" s="43"/>
      <c r="LLO1" s="43"/>
      <c r="LLP1" s="43"/>
      <c r="LLQ1" s="43"/>
      <c r="LLR1" s="43"/>
      <c r="LLS1" s="43"/>
      <c r="LLT1" s="43"/>
      <c r="LLU1" s="43"/>
      <c r="LLV1" s="43"/>
      <c r="LLW1" s="43"/>
      <c r="LLX1" s="43"/>
      <c r="LLY1" s="43"/>
      <c r="LLZ1" s="43"/>
      <c r="LMA1" s="43"/>
      <c r="LMB1" s="43"/>
      <c r="LMC1" s="43"/>
      <c r="LMD1" s="43"/>
      <c r="LME1" s="43"/>
      <c r="LMF1" s="43"/>
      <c r="LMG1" s="43"/>
      <c r="LMH1" s="43"/>
      <c r="LMI1" s="43"/>
      <c r="LMJ1" s="43"/>
      <c r="LMK1" s="43"/>
      <c r="LML1" s="43"/>
      <c r="LMM1" s="43"/>
      <c r="LMN1" s="43"/>
      <c r="LMO1" s="43"/>
      <c r="LMP1" s="43"/>
      <c r="LMQ1" s="43"/>
      <c r="LMR1" s="43"/>
      <c r="LMS1" s="43"/>
      <c r="LMT1" s="43"/>
      <c r="LMU1" s="43"/>
      <c r="LMV1" s="43"/>
      <c r="LMW1" s="43"/>
      <c r="LMX1" s="43"/>
      <c r="LMY1" s="43"/>
      <c r="LMZ1" s="43"/>
      <c r="LNA1" s="43"/>
      <c r="LNB1" s="43"/>
      <c r="LNC1" s="43"/>
      <c r="LND1" s="43"/>
      <c r="LNE1" s="43"/>
      <c r="LNF1" s="43"/>
      <c r="LNG1" s="43"/>
      <c r="LNH1" s="43"/>
      <c r="LNI1" s="43"/>
      <c r="LNJ1" s="43"/>
      <c r="LNK1" s="43"/>
      <c r="LNL1" s="43"/>
      <c r="LNM1" s="43"/>
      <c r="LNN1" s="43"/>
      <c r="LNO1" s="43"/>
      <c r="LNP1" s="43"/>
      <c r="LNQ1" s="43"/>
      <c r="LNR1" s="43"/>
      <c r="LNS1" s="43"/>
      <c r="LNT1" s="43"/>
      <c r="LNU1" s="43"/>
      <c r="LNV1" s="43"/>
      <c r="LNW1" s="43"/>
      <c r="LNX1" s="43"/>
      <c r="LNY1" s="43"/>
      <c r="LNZ1" s="43"/>
      <c r="LOA1" s="43"/>
      <c r="LOB1" s="43"/>
      <c r="LOC1" s="43"/>
      <c r="LOD1" s="43"/>
      <c r="LOE1" s="43"/>
      <c r="LOF1" s="43"/>
      <c r="LOG1" s="43"/>
      <c r="LOH1" s="43"/>
      <c r="LOI1" s="43"/>
      <c r="LOJ1" s="43"/>
      <c r="LOK1" s="43"/>
      <c r="LOL1" s="43"/>
      <c r="LOM1" s="43"/>
      <c r="LON1" s="43"/>
      <c r="LOO1" s="43"/>
      <c r="LOP1" s="43"/>
      <c r="LOQ1" s="43"/>
      <c r="LOR1" s="43"/>
      <c r="LOS1" s="43"/>
      <c r="LOT1" s="43"/>
      <c r="LOU1" s="43"/>
      <c r="LOV1" s="43"/>
      <c r="LOW1" s="43"/>
      <c r="LOX1" s="43"/>
      <c r="LOY1" s="43"/>
      <c r="LOZ1" s="43"/>
      <c r="LPA1" s="43"/>
      <c r="LPB1" s="43"/>
      <c r="LPC1" s="43"/>
      <c r="LPD1" s="43"/>
      <c r="LPE1" s="43"/>
      <c r="LPF1" s="43"/>
      <c r="LPG1" s="43"/>
      <c r="LPH1" s="43"/>
      <c r="LPI1" s="43"/>
      <c r="LPJ1" s="43"/>
      <c r="LPK1" s="43"/>
      <c r="LPL1" s="43"/>
      <c r="LPM1" s="43"/>
      <c r="LPN1" s="43"/>
      <c r="LPO1" s="43"/>
      <c r="LPP1" s="43"/>
      <c r="LPQ1" s="43"/>
      <c r="LPR1" s="43"/>
      <c r="LPS1" s="43"/>
      <c r="LPT1" s="43"/>
      <c r="LPU1" s="43"/>
      <c r="LPV1" s="43"/>
      <c r="LPW1" s="43"/>
      <c r="LPX1" s="43"/>
      <c r="LPY1" s="43"/>
      <c r="LPZ1" s="43"/>
      <c r="LQA1" s="43"/>
      <c r="LQB1" s="43"/>
      <c r="LQC1" s="43"/>
      <c r="LQD1" s="43"/>
      <c r="LQE1" s="43"/>
      <c r="LQF1" s="43"/>
      <c r="LQG1" s="43"/>
      <c r="LQH1" s="43"/>
      <c r="LQI1" s="43"/>
      <c r="LQJ1" s="43"/>
      <c r="LQK1" s="43"/>
      <c r="LQL1" s="43"/>
      <c r="LQM1" s="43"/>
      <c r="LQN1" s="43"/>
      <c r="LQO1" s="43"/>
      <c r="LQP1" s="43"/>
      <c r="LQQ1" s="43"/>
      <c r="LQR1" s="43"/>
      <c r="LQS1" s="43"/>
      <c r="LQT1" s="43"/>
      <c r="LQU1" s="43"/>
      <c r="LQV1" s="43"/>
      <c r="LQW1" s="43"/>
      <c r="LQX1" s="43"/>
      <c r="LQY1" s="43"/>
      <c r="LQZ1" s="43"/>
      <c r="LRA1" s="43"/>
      <c r="LRB1" s="43"/>
      <c r="LRC1" s="43"/>
      <c r="LRD1" s="43"/>
      <c r="LRE1" s="43"/>
      <c r="LRF1" s="43"/>
      <c r="LRG1" s="43"/>
      <c r="LRH1" s="43"/>
      <c r="LRI1" s="43"/>
      <c r="LRJ1" s="43"/>
      <c r="LRK1" s="43"/>
      <c r="LRL1" s="43"/>
      <c r="LRM1" s="43"/>
      <c r="LRN1" s="43"/>
      <c r="LRO1" s="43"/>
      <c r="LRP1" s="43"/>
      <c r="LRQ1" s="43"/>
      <c r="LRR1" s="43"/>
      <c r="LRS1" s="43"/>
      <c r="LRT1" s="43"/>
      <c r="LRU1" s="43"/>
      <c r="LRV1" s="43"/>
      <c r="LRW1" s="43"/>
      <c r="LRX1" s="43"/>
      <c r="LRY1" s="43"/>
      <c r="LRZ1" s="43"/>
      <c r="LSA1" s="43"/>
      <c r="LSB1" s="43"/>
      <c r="LSC1" s="43"/>
      <c r="LSD1" s="43"/>
      <c r="LSE1" s="43"/>
      <c r="LSF1" s="43"/>
      <c r="LSG1" s="43"/>
      <c r="LSH1" s="43"/>
      <c r="LSI1" s="43"/>
      <c r="LSJ1" s="43"/>
      <c r="LSK1" s="43"/>
      <c r="LSL1" s="43"/>
      <c r="LSM1" s="43"/>
      <c r="LSN1" s="43"/>
      <c r="LSO1" s="43"/>
      <c r="LSP1" s="43"/>
      <c r="LSQ1" s="43"/>
      <c r="LSR1" s="43"/>
      <c r="LSS1" s="43"/>
      <c r="LST1" s="43"/>
      <c r="LSU1" s="43"/>
      <c r="LSV1" s="43"/>
      <c r="LSW1" s="43"/>
      <c r="LSX1" s="43"/>
      <c r="LSY1" s="43"/>
      <c r="LSZ1" s="43"/>
      <c r="LTA1" s="43"/>
      <c r="LTB1" s="43"/>
      <c r="LTC1" s="43"/>
      <c r="LTD1" s="43"/>
      <c r="LTE1" s="43"/>
      <c r="LTF1" s="43"/>
      <c r="LTG1" s="43"/>
      <c r="LTH1" s="43"/>
      <c r="LTI1" s="43"/>
      <c r="LTJ1" s="43"/>
      <c r="LTK1" s="43"/>
      <c r="LTL1" s="43"/>
      <c r="LTM1" s="43"/>
      <c r="LTN1" s="43"/>
      <c r="LTO1" s="43"/>
      <c r="LTP1" s="43"/>
      <c r="LTQ1" s="43"/>
      <c r="LTR1" s="43"/>
      <c r="LTS1" s="43"/>
      <c r="LTT1" s="43"/>
      <c r="LTU1" s="43"/>
      <c r="LTV1" s="43"/>
      <c r="LTW1" s="43"/>
      <c r="LTX1" s="43"/>
      <c r="LTY1" s="43"/>
      <c r="LTZ1" s="43"/>
      <c r="LUA1" s="43"/>
      <c r="LUB1" s="43"/>
      <c r="LUC1" s="43"/>
      <c r="LUD1" s="43"/>
      <c r="LUE1" s="43"/>
      <c r="LUF1" s="43"/>
      <c r="LUG1" s="43"/>
      <c r="LUH1" s="43"/>
      <c r="LUI1" s="43"/>
      <c r="LUJ1" s="43"/>
      <c r="LUK1" s="43"/>
      <c r="LUL1" s="43"/>
      <c r="LUM1" s="43"/>
      <c r="LUN1" s="43"/>
      <c r="LUO1" s="43"/>
      <c r="LUP1" s="43"/>
      <c r="LUQ1" s="43"/>
      <c r="LUR1" s="43"/>
      <c r="LUS1" s="43"/>
      <c r="LUT1" s="43"/>
      <c r="LUU1" s="43"/>
      <c r="LUV1" s="43"/>
      <c r="LUW1" s="43"/>
      <c r="LUX1" s="43"/>
      <c r="LUY1" s="43"/>
      <c r="LUZ1" s="43"/>
      <c r="LVA1" s="43"/>
      <c r="LVB1" s="43"/>
      <c r="LVC1" s="43"/>
      <c r="LVD1" s="43"/>
      <c r="LVE1" s="43"/>
      <c r="LVF1" s="43"/>
      <c r="LVG1" s="43"/>
      <c r="LVH1" s="43"/>
      <c r="LVI1" s="43"/>
      <c r="LVJ1" s="43"/>
      <c r="LVK1" s="43"/>
      <c r="LVL1" s="43"/>
      <c r="LVM1" s="43"/>
      <c r="LVN1" s="43"/>
      <c r="LVO1" s="43"/>
      <c r="LVP1" s="43"/>
      <c r="LVQ1" s="43"/>
      <c r="LVR1" s="43"/>
      <c r="LVS1" s="43"/>
      <c r="LVT1" s="43"/>
      <c r="LVU1" s="43"/>
      <c r="LVV1" s="43"/>
      <c r="LVW1" s="43"/>
      <c r="LVX1" s="43"/>
      <c r="LVY1" s="43"/>
      <c r="LVZ1" s="43"/>
      <c r="LWA1" s="43"/>
      <c r="LWB1" s="43"/>
      <c r="LWC1" s="43"/>
      <c r="LWD1" s="43"/>
      <c r="LWE1" s="43"/>
      <c r="LWF1" s="43"/>
      <c r="LWG1" s="43"/>
      <c r="LWH1" s="43"/>
      <c r="LWI1" s="43"/>
      <c r="LWJ1" s="43"/>
      <c r="LWK1" s="43"/>
      <c r="LWL1" s="43"/>
      <c r="LWM1" s="43"/>
      <c r="LWN1" s="43"/>
      <c r="LWO1" s="43"/>
      <c r="LWP1" s="43"/>
      <c r="LWQ1" s="43"/>
      <c r="LWR1" s="43"/>
      <c r="LWS1" s="43"/>
      <c r="LWT1" s="43"/>
      <c r="LWU1" s="43"/>
      <c r="LWV1" s="43"/>
      <c r="LWW1" s="43"/>
      <c r="LWX1" s="43"/>
      <c r="LWY1" s="43"/>
      <c r="LWZ1" s="43"/>
      <c r="LXA1" s="43"/>
      <c r="LXB1" s="43"/>
      <c r="LXC1" s="43"/>
      <c r="LXD1" s="43"/>
      <c r="LXE1" s="43"/>
      <c r="LXF1" s="43"/>
      <c r="LXG1" s="43"/>
      <c r="LXH1" s="43"/>
      <c r="LXI1" s="43"/>
      <c r="LXJ1" s="43"/>
      <c r="LXK1" s="43"/>
      <c r="LXL1" s="43"/>
      <c r="LXM1" s="43"/>
      <c r="LXN1" s="43"/>
      <c r="LXO1" s="43"/>
      <c r="LXP1" s="43"/>
      <c r="LXQ1" s="43"/>
      <c r="LXR1" s="43"/>
      <c r="LXS1" s="43"/>
      <c r="LXT1" s="43"/>
      <c r="LXU1" s="43"/>
      <c r="LXV1" s="43"/>
      <c r="LXW1" s="43"/>
      <c r="LXX1" s="43"/>
      <c r="LXY1" s="43"/>
      <c r="LXZ1" s="43"/>
      <c r="LYA1" s="43"/>
      <c r="LYB1" s="43"/>
      <c r="LYC1" s="43"/>
      <c r="LYD1" s="43"/>
      <c r="LYE1" s="43"/>
      <c r="LYF1" s="43"/>
      <c r="LYG1" s="43"/>
      <c r="LYH1" s="43"/>
      <c r="LYI1" s="43"/>
      <c r="LYJ1" s="43"/>
      <c r="LYK1" s="43"/>
      <c r="LYL1" s="43"/>
      <c r="LYM1" s="43"/>
      <c r="LYN1" s="43"/>
      <c r="LYO1" s="43"/>
      <c r="LYP1" s="43"/>
      <c r="LYQ1" s="43"/>
      <c r="LYR1" s="43"/>
      <c r="LYS1" s="43"/>
      <c r="LYT1" s="43"/>
      <c r="LYU1" s="43"/>
      <c r="LYV1" s="43"/>
      <c r="LYW1" s="43"/>
      <c r="LYX1" s="43"/>
      <c r="LYY1" s="43"/>
      <c r="LYZ1" s="43"/>
      <c r="LZA1" s="43"/>
      <c r="LZB1" s="43"/>
      <c r="LZC1" s="43"/>
      <c r="LZD1" s="43"/>
      <c r="LZE1" s="43"/>
      <c r="LZF1" s="43"/>
      <c r="LZG1" s="43"/>
      <c r="LZH1" s="43"/>
      <c r="LZI1" s="43"/>
      <c r="LZJ1" s="43"/>
      <c r="LZK1" s="43"/>
      <c r="LZL1" s="43"/>
      <c r="LZM1" s="43"/>
      <c r="LZN1" s="43"/>
      <c r="LZO1" s="43"/>
      <c r="LZP1" s="43"/>
      <c r="LZQ1" s="43"/>
      <c r="LZR1" s="43"/>
      <c r="LZS1" s="43"/>
      <c r="LZT1" s="43"/>
      <c r="LZU1" s="43"/>
      <c r="LZV1" s="43"/>
      <c r="LZW1" s="43"/>
      <c r="LZX1" s="43"/>
      <c r="LZY1" s="43"/>
      <c r="LZZ1" s="43"/>
      <c r="MAA1" s="43"/>
      <c r="MAB1" s="43"/>
      <c r="MAC1" s="43"/>
      <c r="MAD1" s="43"/>
      <c r="MAE1" s="43"/>
      <c r="MAF1" s="43"/>
      <c r="MAG1" s="43"/>
      <c r="MAH1" s="43"/>
      <c r="MAI1" s="43"/>
      <c r="MAJ1" s="43"/>
      <c r="MAK1" s="43"/>
      <c r="MAL1" s="43"/>
      <c r="MAM1" s="43"/>
      <c r="MAN1" s="43"/>
      <c r="MAO1" s="43"/>
      <c r="MAP1" s="43"/>
      <c r="MAQ1" s="43"/>
      <c r="MAR1" s="43"/>
      <c r="MAS1" s="43"/>
      <c r="MAT1" s="43"/>
      <c r="MAU1" s="43"/>
      <c r="MAV1" s="43"/>
      <c r="MAW1" s="43"/>
      <c r="MAX1" s="43"/>
      <c r="MAY1" s="43"/>
      <c r="MAZ1" s="43"/>
      <c r="MBA1" s="43"/>
      <c r="MBB1" s="43"/>
      <c r="MBC1" s="43"/>
      <c r="MBD1" s="43"/>
      <c r="MBE1" s="43"/>
      <c r="MBF1" s="43"/>
      <c r="MBG1" s="43"/>
      <c r="MBH1" s="43"/>
      <c r="MBI1" s="43"/>
      <c r="MBJ1" s="43"/>
      <c r="MBK1" s="43"/>
      <c r="MBL1" s="43"/>
      <c r="MBM1" s="43"/>
      <c r="MBN1" s="43"/>
      <c r="MBO1" s="43"/>
      <c r="MBP1" s="43"/>
      <c r="MBQ1" s="43"/>
      <c r="MBR1" s="43"/>
      <c r="MBS1" s="43"/>
      <c r="MBT1" s="43"/>
      <c r="MBU1" s="43"/>
      <c r="MBV1" s="43"/>
      <c r="MBW1" s="43"/>
      <c r="MBX1" s="43"/>
      <c r="MBY1" s="43"/>
      <c r="MBZ1" s="43"/>
      <c r="MCA1" s="43"/>
      <c r="MCB1" s="43"/>
      <c r="MCC1" s="43"/>
      <c r="MCD1" s="43"/>
      <c r="MCE1" s="43"/>
      <c r="MCF1" s="43"/>
      <c r="MCG1" s="43"/>
      <c r="MCH1" s="43"/>
      <c r="MCI1" s="43"/>
      <c r="MCJ1" s="43"/>
      <c r="MCK1" s="43"/>
      <c r="MCL1" s="43"/>
      <c r="MCM1" s="43"/>
      <c r="MCN1" s="43"/>
      <c r="MCO1" s="43"/>
      <c r="MCP1" s="43"/>
      <c r="MCQ1" s="43"/>
      <c r="MCR1" s="43"/>
      <c r="MCS1" s="43"/>
      <c r="MCT1" s="43"/>
      <c r="MCU1" s="43"/>
      <c r="MCV1" s="43"/>
      <c r="MCW1" s="43"/>
      <c r="MCX1" s="43"/>
      <c r="MCY1" s="43"/>
      <c r="MCZ1" s="43"/>
      <c r="MDA1" s="43"/>
      <c r="MDB1" s="43"/>
      <c r="MDC1" s="43"/>
      <c r="MDD1" s="43"/>
      <c r="MDE1" s="43"/>
      <c r="MDF1" s="43"/>
      <c r="MDG1" s="43"/>
      <c r="MDH1" s="43"/>
      <c r="MDI1" s="43"/>
      <c r="MDJ1" s="43"/>
      <c r="MDK1" s="43"/>
      <c r="MDL1" s="43"/>
      <c r="MDM1" s="43"/>
      <c r="MDN1" s="43"/>
      <c r="MDO1" s="43"/>
      <c r="MDP1" s="43"/>
      <c r="MDQ1" s="43"/>
      <c r="MDR1" s="43"/>
      <c r="MDS1" s="43"/>
      <c r="MDT1" s="43"/>
      <c r="MDU1" s="43"/>
      <c r="MDV1" s="43"/>
      <c r="MDW1" s="43"/>
      <c r="MDX1" s="43"/>
      <c r="MDY1" s="43"/>
      <c r="MDZ1" s="43"/>
      <c r="MEA1" s="43"/>
      <c r="MEB1" s="43"/>
      <c r="MEC1" s="43"/>
      <c r="MED1" s="43"/>
      <c r="MEE1" s="43"/>
      <c r="MEF1" s="43"/>
      <c r="MEG1" s="43"/>
      <c r="MEH1" s="43"/>
      <c r="MEI1" s="43"/>
      <c r="MEJ1" s="43"/>
      <c r="MEK1" s="43"/>
      <c r="MEL1" s="43"/>
      <c r="MEM1" s="43"/>
      <c r="MEN1" s="43"/>
      <c r="MEO1" s="43"/>
      <c r="MEP1" s="43"/>
      <c r="MEQ1" s="43"/>
      <c r="MER1" s="43"/>
      <c r="MES1" s="43"/>
      <c r="MET1" s="43"/>
      <c r="MEU1" s="43"/>
      <c r="MEV1" s="43"/>
      <c r="MEW1" s="43"/>
      <c r="MEX1" s="43"/>
      <c r="MEY1" s="43"/>
      <c r="MEZ1" s="43"/>
      <c r="MFA1" s="43"/>
      <c r="MFB1" s="43"/>
      <c r="MFC1" s="43"/>
      <c r="MFD1" s="43"/>
      <c r="MFE1" s="43"/>
      <c r="MFF1" s="43"/>
      <c r="MFG1" s="43"/>
      <c r="MFH1" s="43"/>
      <c r="MFI1" s="43"/>
      <c r="MFJ1" s="43"/>
      <c r="MFK1" s="43"/>
      <c r="MFL1" s="43"/>
      <c r="MFM1" s="43"/>
      <c r="MFN1" s="43"/>
      <c r="MFO1" s="43"/>
      <c r="MFP1" s="43"/>
      <c r="MFQ1" s="43"/>
      <c r="MFR1" s="43"/>
      <c r="MFS1" s="43"/>
      <c r="MFT1" s="43"/>
      <c r="MFU1" s="43"/>
      <c r="MFV1" s="43"/>
      <c r="MFW1" s="43"/>
      <c r="MFX1" s="43"/>
      <c r="MFY1" s="43"/>
      <c r="MFZ1" s="43"/>
      <c r="MGA1" s="43"/>
      <c r="MGB1" s="43"/>
      <c r="MGC1" s="43"/>
      <c r="MGD1" s="43"/>
      <c r="MGE1" s="43"/>
      <c r="MGF1" s="43"/>
      <c r="MGG1" s="43"/>
      <c r="MGH1" s="43"/>
      <c r="MGI1" s="43"/>
      <c r="MGJ1" s="43"/>
      <c r="MGK1" s="43"/>
      <c r="MGL1" s="43"/>
      <c r="MGM1" s="43"/>
      <c r="MGN1" s="43"/>
      <c r="MGO1" s="43"/>
      <c r="MGP1" s="43"/>
      <c r="MGQ1" s="43"/>
      <c r="MGR1" s="43"/>
      <c r="MGS1" s="43"/>
      <c r="MGT1" s="43"/>
      <c r="MGU1" s="43"/>
      <c r="MGV1" s="43"/>
      <c r="MGW1" s="43"/>
      <c r="MGX1" s="43"/>
      <c r="MGY1" s="43"/>
      <c r="MGZ1" s="43"/>
      <c r="MHA1" s="43"/>
      <c r="MHB1" s="43"/>
      <c r="MHC1" s="43"/>
      <c r="MHD1" s="43"/>
      <c r="MHE1" s="43"/>
      <c r="MHF1" s="43"/>
      <c r="MHG1" s="43"/>
      <c r="MHH1" s="43"/>
      <c r="MHI1" s="43"/>
      <c r="MHJ1" s="43"/>
      <c r="MHK1" s="43"/>
      <c r="MHL1" s="43"/>
      <c r="MHM1" s="43"/>
      <c r="MHN1" s="43"/>
      <c r="MHO1" s="43"/>
      <c r="MHP1" s="43"/>
      <c r="MHQ1" s="43"/>
      <c r="MHR1" s="43"/>
      <c r="MHS1" s="43"/>
      <c r="MHT1" s="43"/>
      <c r="MHU1" s="43"/>
      <c r="MHV1" s="43"/>
      <c r="MHW1" s="43"/>
      <c r="MHX1" s="43"/>
      <c r="MHY1" s="43"/>
      <c r="MHZ1" s="43"/>
      <c r="MIA1" s="43"/>
      <c r="MIB1" s="43"/>
      <c r="MIC1" s="43"/>
      <c r="MID1" s="43"/>
      <c r="MIE1" s="43"/>
      <c r="MIF1" s="43"/>
      <c r="MIG1" s="43"/>
      <c r="MIH1" s="43"/>
      <c r="MII1" s="43"/>
      <c r="MIJ1" s="43"/>
      <c r="MIK1" s="43"/>
      <c r="MIL1" s="43"/>
      <c r="MIM1" s="43"/>
      <c r="MIN1" s="43"/>
      <c r="MIO1" s="43"/>
      <c r="MIP1" s="43"/>
      <c r="MIQ1" s="43"/>
      <c r="MIR1" s="43"/>
      <c r="MIS1" s="43"/>
      <c r="MIT1" s="43"/>
      <c r="MIU1" s="43"/>
      <c r="MIV1" s="43"/>
      <c r="MIW1" s="43"/>
      <c r="MIX1" s="43"/>
      <c r="MIY1" s="43"/>
      <c r="MIZ1" s="43"/>
      <c r="MJA1" s="43"/>
      <c r="MJB1" s="43"/>
      <c r="MJC1" s="43"/>
      <c r="MJD1" s="43"/>
      <c r="MJE1" s="43"/>
      <c r="MJF1" s="43"/>
      <c r="MJG1" s="43"/>
      <c r="MJH1" s="43"/>
      <c r="MJI1" s="43"/>
      <c r="MJJ1" s="43"/>
      <c r="MJK1" s="43"/>
      <c r="MJL1" s="43"/>
      <c r="MJM1" s="43"/>
      <c r="MJN1" s="43"/>
      <c r="MJO1" s="43"/>
      <c r="MJP1" s="43"/>
      <c r="MJQ1" s="43"/>
      <c r="MJR1" s="43"/>
      <c r="MJS1" s="43"/>
      <c r="MJT1" s="43"/>
      <c r="MJU1" s="43"/>
      <c r="MJV1" s="43"/>
      <c r="MJW1" s="43"/>
      <c r="MJX1" s="43"/>
      <c r="MJY1" s="43"/>
      <c r="MJZ1" s="43"/>
      <c r="MKA1" s="43"/>
      <c r="MKB1" s="43"/>
      <c r="MKC1" s="43"/>
      <c r="MKD1" s="43"/>
      <c r="MKE1" s="43"/>
      <c r="MKF1" s="43"/>
      <c r="MKG1" s="43"/>
      <c r="MKH1" s="43"/>
      <c r="MKI1" s="43"/>
      <c r="MKJ1" s="43"/>
      <c r="MKK1" s="43"/>
      <c r="MKL1" s="43"/>
      <c r="MKM1" s="43"/>
      <c r="MKN1" s="43"/>
      <c r="MKO1" s="43"/>
      <c r="MKP1" s="43"/>
      <c r="MKQ1" s="43"/>
      <c r="MKR1" s="43"/>
      <c r="MKS1" s="43"/>
      <c r="MKT1" s="43"/>
      <c r="MKU1" s="43"/>
      <c r="MKV1" s="43"/>
      <c r="MKW1" s="43"/>
      <c r="MKX1" s="43"/>
      <c r="MKY1" s="43"/>
      <c r="MKZ1" s="43"/>
      <c r="MLA1" s="43"/>
      <c r="MLB1" s="43"/>
      <c r="MLC1" s="43"/>
      <c r="MLD1" s="43"/>
      <c r="MLE1" s="43"/>
      <c r="MLF1" s="43"/>
      <c r="MLG1" s="43"/>
      <c r="MLH1" s="43"/>
      <c r="MLI1" s="43"/>
      <c r="MLJ1" s="43"/>
      <c r="MLK1" s="43"/>
      <c r="MLL1" s="43"/>
      <c r="MLM1" s="43"/>
      <c r="MLN1" s="43"/>
      <c r="MLO1" s="43"/>
      <c r="MLP1" s="43"/>
      <c r="MLQ1" s="43"/>
      <c r="MLR1" s="43"/>
      <c r="MLS1" s="43"/>
      <c r="MLT1" s="43"/>
      <c r="MLU1" s="43"/>
      <c r="MLV1" s="43"/>
      <c r="MLW1" s="43"/>
      <c r="MLX1" s="43"/>
      <c r="MLY1" s="43"/>
      <c r="MLZ1" s="43"/>
      <c r="MMA1" s="43"/>
      <c r="MMB1" s="43"/>
      <c r="MMC1" s="43"/>
      <c r="MMD1" s="43"/>
      <c r="MME1" s="43"/>
      <c r="MMF1" s="43"/>
      <c r="MMG1" s="43"/>
      <c r="MMH1" s="43"/>
      <c r="MMI1" s="43"/>
      <c r="MMJ1" s="43"/>
      <c r="MMK1" s="43"/>
      <c r="MML1" s="43"/>
      <c r="MMM1" s="43"/>
      <c r="MMN1" s="43"/>
      <c r="MMO1" s="43"/>
      <c r="MMP1" s="43"/>
      <c r="MMQ1" s="43"/>
      <c r="MMR1" s="43"/>
      <c r="MMS1" s="43"/>
      <c r="MMT1" s="43"/>
      <c r="MMU1" s="43"/>
      <c r="MMV1" s="43"/>
      <c r="MMW1" s="43"/>
      <c r="MMX1" s="43"/>
      <c r="MMY1" s="43"/>
      <c r="MMZ1" s="43"/>
      <c r="MNA1" s="43"/>
      <c r="MNB1" s="43"/>
      <c r="MNC1" s="43"/>
      <c r="MND1" s="43"/>
      <c r="MNE1" s="43"/>
      <c r="MNF1" s="43"/>
      <c r="MNG1" s="43"/>
      <c r="MNH1" s="43"/>
      <c r="MNI1" s="43"/>
      <c r="MNJ1" s="43"/>
      <c r="MNK1" s="43"/>
      <c r="MNL1" s="43"/>
      <c r="MNM1" s="43"/>
      <c r="MNN1" s="43"/>
      <c r="MNO1" s="43"/>
      <c r="MNP1" s="43"/>
      <c r="MNQ1" s="43"/>
      <c r="MNR1" s="43"/>
      <c r="MNS1" s="43"/>
      <c r="MNT1" s="43"/>
      <c r="MNU1" s="43"/>
      <c r="MNV1" s="43"/>
      <c r="MNW1" s="43"/>
      <c r="MNX1" s="43"/>
      <c r="MNY1" s="43"/>
      <c r="MNZ1" s="43"/>
      <c r="MOA1" s="43"/>
      <c r="MOB1" s="43"/>
      <c r="MOC1" s="43"/>
      <c r="MOD1" s="43"/>
      <c r="MOE1" s="43"/>
      <c r="MOF1" s="43"/>
      <c r="MOG1" s="43"/>
      <c r="MOH1" s="43"/>
      <c r="MOI1" s="43"/>
      <c r="MOJ1" s="43"/>
      <c r="MOK1" s="43"/>
      <c r="MOL1" s="43"/>
      <c r="MOM1" s="43"/>
      <c r="MON1" s="43"/>
      <c r="MOO1" s="43"/>
      <c r="MOP1" s="43"/>
      <c r="MOQ1" s="43"/>
      <c r="MOR1" s="43"/>
      <c r="MOS1" s="43"/>
      <c r="MOT1" s="43"/>
      <c r="MOU1" s="43"/>
      <c r="MOV1" s="43"/>
      <c r="MOW1" s="43"/>
      <c r="MOX1" s="43"/>
      <c r="MOY1" s="43"/>
      <c r="MOZ1" s="43"/>
      <c r="MPA1" s="43"/>
      <c r="MPB1" s="43"/>
      <c r="MPC1" s="43"/>
      <c r="MPD1" s="43"/>
      <c r="MPE1" s="43"/>
      <c r="MPF1" s="43"/>
      <c r="MPG1" s="43"/>
      <c r="MPH1" s="43"/>
      <c r="MPI1" s="43"/>
      <c r="MPJ1" s="43"/>
      <c r="MPK1" s="43"/>
      <c r="MPL1" s="43"/>
      <c r="MPM1" s="43"/>
      <c r="MPN1" s="43"/>
      <c r="MPO1" s="43"/>
      <c r="MPP1" s="43"/>
      <c r="MPQ1" s="43"/>
      <c r="MPR1" s="43"/>
      <c r="MPS1" s="43"/>
      <c r="MPT1" s="43"/>
      <c r="MPU1" s="43"/>
      <c r="MPV1" s="43"/>
      <c r="MPW1" s="43"/>
      <c r="MPX1" s="43"/>
      <c r="MPY1" s="43"/>
      <c r="MPZ1" s="43"/>
      <c r="MQA1" s="43"/>
      <c r="MQB1" s="43"/>
      <c r="MQC1" s="43"/>
      <c r="MQD1" s="43"/>
      <c r="MQE1" s="43"/>
      <c r="MQF1" s="43"/>
      <c r="MQG1" s="43"/>
      <c r="MQH1" s="43"/>
      <c r="MQI1" s="43"/>
      <c r="MQJ1" s="43"/>
      <c r="MQK1" s="43"/>
      <c r="MQL1" s="43"/>
      <c r="MQM1" s="43"/>
      <c r="MQN1" s="43"/>
      <c r="MQO1" s="43"/>
      <c r="MQP1" s="43"/>
      <c r="MQQ1" s="43"/>
      <c r="MQR1" s="43"/>
      <c r="MQS1" s="43"/>
      <c r="MQT1" s="43"/>
      <c r="MQU1" s="43"/>
      <c r="MQV1" s="43"/>
      <c r="MQW1" s="43"/>
      <c r="MQX1" s="43"/>
      <c r="MQY1" s="43"/>
      <c r="MQZ1" s="43"/>
      <c r="MRA1" s="43"/>
      <c r="MRB1" s="43"/>
      <c r="MRC1" s="43"/>
      <c r="MRD1" s="43"/>
      <c r="MRE1" s="43"/>
      <c r="MRF1" s="43"/>
      <c r="MRG1" s="43"/>
      <c r="MRH1" s="43"/>
      <c r="MRI1" s="43"/>
      <c r="MRJ1" s="43"/>
      <c r="MRK1" s="43"/>
      <c r="MRL1" s="43"/>
      <c r="MRM1" s="43"/>
      <c r="MRN1" s="43"/>
      <c r="MRO1" s="43"/>
      <c r="MRP1" s="43"/>
      <c r="MRQ1" s="43"/>
      <c r="MRR1" s="43"/>
      <c r="MRS1" s="43"/>
      <c r="MRT1" s="43"/>
      <c r="MRU1" s="43"/>
      <c r="MRV1" s="43"/>
      <c r="MRW1" s="43"/>
      <c r="MRX1" s="43"/>
      <c r="MRY1" s="43"/>
      <c r="MRZ1" s="43"/>
      <c r="MSA1" s="43"/>
      <c r="MSB1" s="43"/>
      <c r="MSC1" s="43"/>
      <c r="MSD1" s="43"/>
      <c r="MSE1" s="43"/>
      <c r="MSF1" s="43"/>
      <c r="MSG1" s="43"/>
      <c r="MSH1" s="43"/>
      <c r="MSI1" s="43"/>
      <c r="MSJ1" s="43"/>
      <c r="MSK1" s="43"/>
      <c r="MSL1" s="43"/>
      <c r="MSM1" s="43"/>
      <c r="MSN1" s="43"/>
      <c r="MSO1" s="43"/>
      <c r="MSP1" s="43"/>
      <c r="MSQ1" s="43"/>
      <c r="MSR1" s="43"/>
      <c r="MSS1" s="43"/>
      <c r="MST1" s="43"/>
      <c r="MSU1" s="43"/>
      <c r="MSV1" s="43"/>
      <c r="MSW1" s="43"/>
      <c r="MSX1" s="43"/>
      <c r="MSY1" s="43"/>
      <c r="MSZ1" s="43"/>
      <c r="MTA1" s="43"/>
      <c r="MTB1" s="43"/>
      <c r="MTC1" s="43"/>
      <c r="MTD1" s="43"/>
      <c r="MTE1" s="43"/>
      <c r="MTF1" s="43"/>
      <c r="MTG1" s="43"/>
      <c r="MTH1" s="43"/>
      <c r="MTI1" s="43"/>
      <c r="MTJ1" s="43"/>
      <c r="MTK1" s="43"/>
      <c r="MTL1" s="43"/>
      <c r="MTM1" s="43"/>
      <c r="MTN1" s="43"/>
      <c r="MTO1" s="43"/>
      <c r="MTP1" s="43"/>
      <c r="MTQ1" s="43"/>
      <c r="MTR1" s="43"/>
      <c r="MTS1" s="43"/>
      <c r="MTT1" s="43"/>
      <c r="MTU1" s="43"/>
      <c r="MTV1" s="43"/>
      <c r="MTW1" s="43"/>
      <c r="MTX1" s="43"/>
      <c r="MTY1" s="43"/>
      <c r="MTZ1" s="43"/>
      <c r="MUA1" s="43"/>
      <c r="MUB1" s="43"/>
      <c r="MUC1" s="43"/>
      <c r="MUD1" s="43"/>
      <c r="MUE1" s="43"/>
      <c r="MUF1" s="43"/>
      <c r="MUG1" s="43"/>
      <c r="MUH1" s="43"/>
      <c r="MUI1" s="43"/>
      <c r="MUJ1" s="43"/>
      <c r="MUK1" s="43"/>
      <c r="MUL1" s="43"/>
      <c r="MUM1" s="43"/>
      <c r="MUN1" s="43"/>
      <c r="MUO1" s="43"/>
      <c r="MUP1" s="43"/>
      <c r="MUQ1" s="43"/>
      <c r="MUR1" s="43"/>
      <c r="MUS1" s="43"/>
      <c r="MUT1" s="43"/>
      <c r="MUU1" s="43"/>
      <c r="MUV1" s="43"/>
      <c r="MUW1" s="43"/>
      <c r="MUX1" s="43"/>
      <c r="MUY1" s="43"/>
      <c r="MUZ1" s="43"/>
      <c r="MVA1" s="43"/>
      <c r="MVB1" s="43"/>
      <c r="MVC1" s="43"/>
      <c r="MVD1" s="43"/>
      <c r="MVE1" s="43"/>
      <c r="MVF1" s="43"/>
      <c r="MVG1" s="43"/>
      <c r="MVH1" s="43"/>
      <c r="MVI1" s="43"/>
      <c r="MVJ1" s="43"/>
      <c r="MVK1" s="43"/>
      <c r="MVL1" s="43"/>
      <c r="MVM1" s="43"/>
      <c r="MVN1" s="43"/>
      <c r="MVO1" s="43"/>
      <c r="MVP1" s="43"/>
      <c r="MVQ1" s="43"/>
      <c r="MVR1" s="43"/>
      <c r="MVS1" s="43"/>
      <c r="MVT1" s="43"/>
      <c r="MVU1" s="43"/>
      <c r="MVV1" s="43"/>
      <c r="MVW1" s="43"/>
      <c r="MVX1" s="43"/>
      <c r="MVY1" s="43"/>
      <c r="MVZ1" s="43"/>
      <c r="MWA1" s="43"/>
      <c r="MWB1" s="43"/>
      <c r="MWC1" s="43"/>
      <c r="MWD1" s="43"/>
      <c r="MWE1" s="43"/>
      <c r="MWF1" s="43"/>
      <c r="MWG1" s="43"/>
      <c r="MWH1" s="43"/>
      <c r="MWI1" s="43"/>
      <c r="MWJ1" s="43"/>
      <c r="MWK1" s="43"/>
      <c r="MWL1" s="43"/>
      <c r="MWM1" s="43"/>
      <c r="MWN1" s="43"/>
      <c r="MWO1" s="43"/>
      <c r="MWP1" s="43"/>
      <c r="MWQ1" s="43"/>
      <c r="MWR1" s="43"/>
      <c r="MWS1" s="43"/>
      <c r="MWT1" s="43"/>
      <c r="MWU1" s="43"/>
      <c r="MWV1" s="43"/>
      <c r="MWW1" s="43"/>
      <c r="MWX1" s="43"/>
      <c r="MWY1" s="43"/>
      <c r="MWZ1" s="43"/>
      <c r="MXA1" s="43"/>
      <c r="MXB1" s="43"/>
      <c r="MXC1" s="43"/>
      <c r="MXD1" s="43"/>
      <c r="MXE1" s="43"/>
      <c r="MXF1" s="43"/>
      <c r="MXG1" s="43"/>
      <c r="MXH1" s="43"/>
      <c r="MXI1" s="43"/>
      <c r="MXJ1" s="43"/>
      <c r="MXK1" s="43"/>
      <c r="MXL1" s="43"/>
      <c r="MXM1" s="43"/>
      <c r="MXN1" s="43"/>
      <c r="MXO1" s="43"/>
      <c r="MXP1" s="43"/>
      <c r="MXQ1" s="43"/>
      <c r="MXR1" s="43"/>
      <c r="MXS1" s="43"/>
      <c r="MXT1" s="43"/>
      <c r="MXU1" s="43"/>
      <c r="MXV1" s="43"/>
      <c r="MXW1" s="43"/>
      <c r="MXX1" s="43"/>
      <c r="MXY1" s="43"/>
      <c r="MXZ1" s="43"/>
      <c r="MYA1" s="43"/>
      <c r="MYB1" s="43"/>
      <c r="MYC1" s="43"/>
      <c r="MYD1" s="43"/>
      <c r="MYE1" s="43"/>
      <c r="MYF1" s="43"/>
      <c r="MYG1" s="43"/>
      <c r="MYH1" s="43"/>
      <c r="MYI1" s="43"/>
      <c r="MYJ1" s="43"/>
      <c r="MYK1" s="43"/>
      <c r="MYL1" s="43"/>
      <c r="MYM1" s="43"/>
      <c r="MYN1" s="43"/>
      <c r="MYO1" s="43"/>
      <c r="MYP1" s="43"/>
      <c r="MYQ1" s="43"/>
      <c r="MYR1" s="43"/>
      <c r="MYS1" s="43"/>
      <c r="MYT1" s="43"/>
      <c r="MYU1" s="43"/>
      <c r="MYV1" s="43"/>
      <c r="MYW1" s="43"/>
      <c r="MYX1" s="43"/>
      <c r="MYY1" s="43"/>
      <c r="MYZ1" s="43"/>
      <c r="MZA1" s="43"/>
      <c r="MZB1" s="43"/>
      <c r="MZC1" s="43"/>
      <c r="MZD1" s="43"/>
      <c r="MZE1" s="43"/>
      <c r="MZF1" s="43"/>
      <c r="MZG1" s="43"/>
      <c r="MZH1" s="43"/>
      <c r="MZI1" s="43"/>
      <c r="MZJ1" s="43"/>
      <c r="MZK1" s="43"/>
      <c r="MZL1" s="43"/>
      <c r="MZM1" s="43"/>
      <c r="MZN1" s="43"/>
      <c r="MZO1" s="43"/>
      <c r="MZP1" s="43"/>
      <c r="MZQ1" s="43"/>
      <c r="MZR1" s="43"/>
      <c r="MZS1" s="43"/>
      <c r="MZT1" s="43"/>
      <c r="MZU1" s="43"/>
      <c r="MZV1" s="43"/>
      <c r="MZW1" s="43"/>
      <c r="MZX1" s="43"/>
      <c r="MZY1" s="43"/>
      <c r="MZZ1" s="43"/>
      <c r="NAA1" s="43"/>
      <c r="NAB1" s="43"/>
      <c r="NAC1" s="43"/>
      <c r="NAD1" s="43"/>
      <c r="NAE1" s="43"/>
      <c r="NAF1" s="43"/>
      <c r="NAG1" s="43"/>
      <c r="NAH1" s="43"/>
      <c r="NAI1" s="43"/>
      <c r="NAJ1" s="43"/>
      <c r="NAK1" s="43"/>
      <c r="NAL1" s="43"/>
      <c r="NAM1" s="43"/>
      <c r="NAN1" s="43"/>
      <c r="NAO1" s="43"/>
      <c r="NAP1" s="43"/>
      <c r="NAQ1" s="43"/>
      <c r="NAR1" s="43"/>
      <c r="NAS1" s="43"/>
      <c r="NAT1" s="43"/>
      <c r="NAU1" s="43"/>
      <c r="NAV1" s="43"/>
      <c r="NAW1" s="43"/>
      <c r="NAX1" s="43"/>
      <c r="NAY1" s="43"/>
      <c r="NAZ1" s="43"/>
      <c r="NBA1" s="43"/>
      <c r="NBB1" s="43"/>
      <c r="NBC1" s="43"/>
      <c r="NBD1" s="43"/>
      <c r="NBE1" s="43"/>
      <c r="NBF1" s="43"/>
      <c r="NBG1" s="43"/>
      <c r="NBH1" s="43"/>
      <c r="NBI1" s="43"/>
      <c r="NBJ1" s="43"/>
      <c r="NBK1" s="43"/>
      <c r="NBL1" s="43"/>
      <c r="NBM1" s="43"/>
      <c r="NBN1" s="43"/>
      <c r="NBO1" s="43"/>
      <c r="NBP1" s="43"/>
      <c r="NBQ1" s="43"/>
      <c r="NBR1" s="43"/>
      <c r="NBS1" s="43"/>
      <c r="NBT1" s="43"/>
      <c r="NBU1" s="43"/>
      <c r="NBV1" s="43"/>
      <c r="NBW1" s="43"/>
      <c r="NBX1" s="43"/>
      <c r="NBY1" s="43"/>
      <c r="NBZ1" s="43"/>
      <c r="NCA1" s="43"/>
      <c r="NCB1" s="43"/>
      <c r="NCC1" s="43"/>
      <c r="NCD1" s="43"/>
      <c r="NCE1" s="43"/>
      <c r="NCF1" s="43"/>
      <c r="NCG1" s="43"/>
      <c r="NCH1" s="43"/>
      <c r="NCI1" s="43"/>
      <c r="NCJ1" s="43"/>
      <c r="NCK1" s="43"/>
      <c r="NCL1" s="43"/>
      <c r="NCM1" s="43"/>
      <c r="NCN1" s="43"/>
      <c r="NCO1" s="43"/>
      <c r="NCP1" s="43"/>
      <c r="NCQ1" s="43"/>
      <c r="NCR1" s="43"/>
      <c r="NCS1" s="43"/>
      <c r="NCT1" s="43"/>
      <c r="NCU1" s="43"/>
      <c r="NCV1" s="43"/>
      <c r="NCW1" s="43"/>
      <c r="NCX1" s="43"/>
      <c r="NCY1" s="43"/>
      <c r="NCZ1" s="43"/>
      <c r="NDA1" s="43"/>
      <c r="NDB1" s="43"/>
      <c r="NDC1" s="43"/>
      <c r="NDD1" s="43"/>
      <c r="NDE1" s="43"/>
      <c r="NDF1" s="43"/>
      <c r="NDG1" s="43"/>
      <c r="NDH1" s="43"/>
      <c r="NDI1" s="43"/>
      <c r="NDJ1" s="43"/>
      <c r="NDK1" s="43"/>
      <c r="NDL1" s="43"/>
      <c r="NDM1" s="43"/>
      <c r="NDN1" s="43"/>
      <c r="NDO1" s="43"/>
      <c r="NDP1" s="43"/>
      <c r="NDQ1" s="43"/>
      <c r="NDR1" s="43"/>
      <c r="NDS1" s="43"/>
      <c r="NDT1" s="43"/>
      <c r="NDU1" s="43"/>
      <c r="NDV1" s="43"/>
      <c r="NDW1" s="43"/>
      <c r="NDX1" s="43"/>
      <c r="NDY1" s="43"/>
      <c r="NDZ1" s="43"/>
      <c r="NEA1" s="43"/>
      <c r="NEB1" s="43"/>
      <c r="NEC1" s="43"/>
      <c r="NED1" s="43"/>
      <c r="NEE1" s="43"/>
      <c r="NEF1" s="43"/>
      <c r="NEG1" s="43"/>
      <c r="NEH1" s="43"/>
      <c r="NEI1" s="43"/>
      <c r="NEJ1" s="43"/>
      <c r="NEK1" s="43"/>
      <c r="NEL1" s="43"/>
      <c r="NEM1" s="43"/>
      <c r="NEN1" s="43"/>
      <c r="NEO1" s="43"/>
      <c r="NEP1" s="43"/>
      <c r="NEQ1" s="43"/>
      <c r="NER1" s="43"/>
      <c r="NES1" s="43"/>
      <c r="NET1" s="43"/>
      <c r="NEU1" s="43"/>
      <c r="NEV1" s="43"/>
      <c r="NEW1" s="43"/>
      <c r="NEX1" s="43"/>
      <c r="NEY1" s="43"/>
      <c r="NEZ1" s="43"/>
      <c r="NFA1" s="43"/>
      <c r="NFB1" s="43"/>
      <c r="NFC1" s="43"/>
      <c r="NFD1" s="43"/>
      <c r="NFE1" s="43"/>
      <c r="NFF1" s="43"/>
      <c r="NFG1" s="43"/>
      <c r="NFH1" s="43"/>
      <c r="NFI1" s="43"/>
      <c r="NFJ1" s="43"/>
      <c r="NFK1" s="43"/>
      <c r="NFL1" s="43"/>
      <c r="NFM1" s="43"/>
      <c r="NFN1" s="43"/>
      <c r="NFO1" s="43"/>
      <c r="NFP1" s="43"/>
      <c r="NFQ1" s="43"/>
      <c r="NFR1" s="43"/>
      <c r="NFS1" s="43"/>
      <c r="NFT1" s="43"/>
      <c r="NFU1" s="43"/>
      <c r="NFV1" s="43"/>
      <c r="NFW1" s="43"/>
      <c r="NFX1" s="43"/>
      <c r="NFY1" s="43"/>
      <c r="NFZ1" s="43"/>
      <c r="NGA1" s="43"/>
      <c r="NGB1" s="43"/>
      <c r="NGC1" s="43"/>
      <c r="NGD1" s="43"/>
      <c r="NGE1" s="43"/>
      <c r="NGF1" s="43"/>
      <c r="NGG1" s="43"/>
      <c r="NGH1" s="43"/>
      <c r="NGI1" s="43"/>
      <c r="NGJ1" s="43"/>
      <c r="NGK1" s="43"/>
      <c r="NGL1" s="43"/>
      <c r="NGM1" s="43"/>
      <c r="NGN1" s="43"/>
      <c r="NGO1" s="43"/>
      <c r="NGP1" s="43"/>
      <c r="NGQ1" s="43"/>
      <c r="NGR1" s="43"/>
      <c r="NGS1" s="43"/>
      <c r="NGT1" s="43"/>
      <c r="NGU1" s="43"/>
      <c r="NGV1" s="43"/>
      <c r="NGW1" s="43"/>
      <c r="NGX1" s="43"/>
      <c r="NGY1" s="43"/>
      <c r="NGZ1" s="43"/>
      <c r="NHA1" s="43"/>
      <c r="NHB1" s="43"/>
      <c r="NHC1" s="43"/>
      <c r="NHD1" s="43"/>
      <c r="NHE1" s="43"/>
      <c r="NHF1" s="43"/>
      <c r="NHG1" s="43"/>
      <c r="NHH1" s="43"/>
      <c r="NHI1" s="43"/>
      <c r="NHJ1" s="43"/>
      <c r="NHK1" s="43"/>
      <c r="NHL1" s="43"/>
      <c r="NHM1" s="43"/>
      <c r="NHN1" s="43"/>
      <c r="NHO1" s="43"/>
      <c r="NHP1" s="43"/>
      <c r="NHQ1" s="43"/>
      <c r="NHR1" s="43"/>
      <c r="NHS1" s="43"/>
      <c r="NHT1" s="43"/>
      <c r="NHU1" s="43"/>
      <c r="NHV1" s="43"/>
      <c r="NHW1" s="43"/>
      <c r="NHX1" s="43"/>
      <c r="NHY1" s="43"/>
      <c r="NHZ1" s="43"/>
      <c r="NIA1" s="43"/>
      <c r="NIB1" s="43"/>
      <c r="NIC1" s="43"/>
      <c r="NID1" s="43"/>
      <c r="NIE1" s="43"/>
      <c r="NIF1" s="43"/>
      <c r="NIG1" s="43"/>
      <c r="NIH1" s="43"/>
      <c r="NII1" s="43"/>
      <c r="NIJ1" s="43"/>
      <c r="NIK1" s="43"/>
      <c r="NIL1" s="43"/>
      <c r="NIM1" s="43"/>
      <c r="NIN1" s="43"/>
      <c r="NIO1" s="43"/>
      <c r="NIP1" s="43"/>
      <c r="NIQ1" s="43"/>
      <c r="NIR1" s="43"/>
      <c r="NIS1" s="43"/>
      <c r="NIT1" s="43"/>
      <c r="NIU1" s="43"/>
      <c r="NIV1" s="43"/>
      <c r="NIW1" s="43"/>
      <c r="NIX1" s="43"/>
      <c r="NIY1" s="43"/>
      <c r="NIZ1" s="43"/>
      <c r="NJA1" s="43"/>
      <c r="NJB1" s="43"/>
      <c r="NJC1" s="43"/>
      <c r="NJD1" s="43"/>
      <c r="NJE1" s="43"/>
      <c r="NJF1" s="43"/>
      <c r="NJG1" s="43"/>
      <c r="NJH1" s="43"/>
      <c r="NJI1" s="43"/>
      <c r="NJJ1" s="43"/>
      <c r="NJK1" s="43"/>
      <c r="NJL1" s="43"/>
      <c r="NJM1" s="43"/>
      <c r="NJN1" s="43"/>
      <c r="NJO1" s="43"/>
      <c r="NJP1" s="43"/>
      <c r="NJQ1" s="43"/>
      <c r="NJR1" s="43"/>
      <c r="NJS1" s="43"/>
      <c r="NJT1" s="43"/>
      <c r="NJU1" s="43"/>
      <c r="NJV1" s="43"/>
      <c r="NJW1" s="43"/>
      <c r="NJX1" s="43"/>
      <c r="NJY1" s="43"/>
      <c r="NJZ1" s="43"/>
      <c r="NKA1" s="43"/>
      <c r="NKB1" s="43"/>
      <c r="NKC1" s="43"/>
      <c r="NKD1" s="43"/>
      <c r="NKE1" s="43"/>
      <c r="NKF1" s="43"/>
      <c r="NKG1" s="43"/>
      <c r="NKH1" s="43"/>
      <c r="NKI1" s="43"/>
      <c r="NKJ1" s="43"/>
      <c r="NKK1" s="43"/>
      <c r="NKL1" s="43"/>
      <c r="NKM1" s="43"/>
      <c r="NKN1" s="43"/>
      <c r="NKO1" s="43"/>
      <c r="NKP1" s="43"/>
      <c r="NKQ1" s="43"/>
      <c r="NKR1" s="43"/>
      <c r="NKS1" s="43"/>
      <c r="NKT1" s="43"/>
      <c r="NKU1" s="43"/>
      <c r="NKV1" s="43"/>
      <c r="NKW1" s="43"/>
      <c r="NKX1" s="43"/>
      <c r="NKY1" s="43"/>
      <c r="NKZ1" s="43"/>
      <c r="NLA1" s="43"/>
      <c r="NLB1" s="43"/>
      <c r="NLC1" s="43"/>
      <c r="NLD1" s="43"/>
      <c r="NLE1" s="43"/>
      <c r="NLF1" s="43"/>
      <c r="NLG1" s="43"/>
      <c r="NLH1" s="43"/>
      <c r="NLI1" s="43"/>
      <c r="NLJ1" s="43"/>
      <c r="NLK1" s="43"/>
      <c r="NLL1" s="43"/>
      <c r="NLM1" s="43"/>
      <c r="NLN1" s="43"/>
      <c r="NLO1" s="43"/>
      <c r="NLP1" s="43"/>
      <c r="NLQ1" s="43"/>
      <c r="NLR1" s="43"/>
      <c r="NLS1" s="43"/>
      <c r="NLT1" s="43"/>
      <c r="NLU1" s="43"/>
      <c r="NLV1" s="43"/>
      <c r="NLW1" s="43"/>
      <c r="NLX1" s="43"/>
      <c r="NLY1" s="43"/>
      <c r="NLZ1" s="43"/>
      <c r="NMA1" s="43"/>
      <c r="NMB1" s="43"/>
      <c r="NMC1" s="43"/>
      <c r="NMD1" s="43"/>
      <c r="NME1" s="43"/>
      <c r="NMF1" s="43"/>
      <c r="NMG1" s="43"/>
      <c r="NMH1" s="43"/>
      <c r="NMI1" s="43"/>
      <c r="NMJ1" s="43"/>
      <c r="NMK1" s="43"/>
      <c r="NML1" s="43"/>
      <c r="NMM1" s="43"/>
      <c r="NMN1" s="43"/>
      <c r="NMO1" s="43"/>
      <c r="NMP1" s="43"/>
      <c r="NMQ1" s="43"/>
      <c r="NMR1" s="43"/>
      <c r="NMS1" s="43"/>
      <c r="NMT1" s="43"/>
      <c r="NMU1" s="43"/>
      <c r="NMV1" s="43"/>
      <c r="NMW1" s="43"/>
      <c r="NMX1" s="43"/>
      <c r="NMY1" s="43"/>
      <c r="NMZ1" s="43"/>
      <c r="NNA1" s="43"/>
      <c r="NNB1" s="43"/>
      <c r="NNC1" s="43"/>
      <c r="NND1" s="43"/>
      <c r="NNE1" s="43"/>
      <c r="NNF1" s="43"/>
      <c r="NNG1" s="43"/>
      <c r="NNH1" s="43"/>
      <c r="NNI1" s="43"/>
      <c r="NNJ1" s="43"/>
      <c r="NNK1" s="43"/>
      <c r="NNL1" s="43"/>
      <c r="NNM1" s="43"/>
      <c r="NNN1" s="43"/>
      <c r="NNO1" s="43"/>
      <c r="NNP1" s="43"/>
      <c r="NNQ1" s="43"/>
      <c r="NNR1" s="43"/>
      <c r="NNS1" s="43"/>
      <c r="NNT1" s="43"/>
      <c r="NNU1" s="43"/>
      <c r="NNV1" s="43"/>
      <c r="NNW1" s="43"/>
      <c r="NNX1" s="43"/>
      <c r="NNY1" s="43"/>
      <c r="NNZ1" s="43"/>
      <c r="NOA1" s="43"/>
      <c r="NOB1" s="43"/>
      <c r="NOC1" s="43"/>
      <c r="NOD1" s="43"/>
      <c r="NOE1" s="43"/>
      <c r="NOF1" s="43"/>
      <c r="NOG1" s="43"/>
      <c r="NOH1" s="43"/>
      <c r="NOI1" s="43"/>
      <c r="NOJ1" s="43"/>
      <c r="NOK1" s="43"/>
      <c r="NOL1" s="43"/>
      <c r="NOM1" s="43"/>
      <c r="NON1" s="43"/>
      <c r="NOO1" s="43"/>
      <c r="NOP1" s="43"/>
      <c r="NOQ1" s="43"/>
      <c r="NOR1" s="43"/>
      <c r="NOS1" s="43"/>
      <c r="NOT1" s="43"/>
      <c r="NOU1" s="43"/>
      <c r="NOV1" s="43"/>
      <c r="NOW1" s="43"/>
      <c r="NOX1" s="43"/>
      <c r="NOY1" s="43"/>
      <c r="NOZ1" s="43"/>
      <c r="NPA1" s="43"/>
      <c r="NPB1" s="43"/>
      <c r="NPC1" s="43"/>
      <c r="NPD1" s="43"/>
      <c r="NPE1" s="43"/>
      <c r="NPF1" s="43"/>
      <c r="NPG1" s="43"/>
      <c r="NPH1" s="43"/>
      <c r="NPI1" s="43"/>
      <c r="NPJ1" s="43"/>
      <c r="NPK1" s="43"/>
      <c r="NPL1" s="43"/>
      <c r="NPM1" s="43"/>
      <c r="NPN1" s="43"/>
      <c r="NPO1" s="43"/>
      <c r="NPP1" s="43"/>
      <c r="NPQ1" s="43"/>
      <c r="NPR1" s="43"/>
      <c r="NPS1" s="43"/>
      <c r="NPT1" s="43"/>
      <c r="NPU1" s="43"/>
      <c r="NPV1" s="43"/>
      <c r="NPW1" s="43"/>
      <c r="NPX1" s="43"/>
      <c r="NPY1" s="43"/>
      <c r="NPZ1" s="43"/>
      <c r="NQA1" s="43"/>
      <c r="NQB1" s="43"/>
      <c r="NQC1" s="43"/>
      <c r="NQD1" s="43"/>
      <c r="NQE1" s="43"/>
      <c r="NQF1" s="43"/>
      <c r="NQG1" s="43"/>
      <c r="NQH1" s="43"/>
      <c r="NQI1" s="43"/>
      <c r="NQJ1" s="43"/>
      <c r="NQK1" s="43"/>
      <c r="NQL1" s="43"/>
      <c r="NQM1" s="43"/>
      <c r="NQN1" s="43"/>
      <c r="NQO1" s="43"/>
      <c r="NQP1" s="43"/>
      <c r="NQQ1" s="43"/>
      <c r="NQR1" s="43"/>
      <c r="NQS1" s="43"/>
      <c r="NQT1" s="43"/>
      <c r="NQU1" s="43"/>
      <c r="NQV1" s="43"/>
      <c r="NQW1" s="43"/>
      <c r="NQX1" s="43"/>
      <c r="NQY1" s="43"/>
      <c r="NQZ1" s="43"/>
      <c r="NRA1" s="43"/>
      <c r="NRB1" s="43"/>
      <c r="NRC1" s="43"/>
      <c r="NRD1" s="43"/>
      <c r="NRE1" s="43"/>
      <c r="NRF1" s="43"/>
      <c r="NRG1" s="43"/>
      <c r="NRH1" s="43"/>
      <c r="NRI1" s="43"/>
      <c r="NRJ1" s="43"/>
      <c r="NRK1" s="43"/>
      <c r="NRL1" s="43"/>
      <c r="NRM1" s="43"/>
      <c r="NRN1" s="43"/>
      <c r="NRO1" s="43"/>
      <c r="NRP1" s="43"/>
      <c r="NRQ1" s="43"/>
      <c r="NRR1" s="43"/>
      <c r="NRS1" s="43"/>
      <c r="NRT1" s="43"/>
      <c r="NRU1" s="43"/>
      <c r="NRV1" s="43"/>
      <c r="NRW1" s="43"/>
      <c r="NRX1" s="43"/>
      <c r="NRY1" s="43"/>
      <c r="NRZ1" s="43"/>
      <c r="NSA1" s="43"/>
      <c r="NSB1" s="43"/>
      <c r="NSC1" s="43"/>
      <c r="NSD1" s="43"/>
      <c r="NSE1" s="43"/>
      <c r="NSF1" s="43"/>
      <c r="NSG1" s="43"/>
      <c r="NSH1" s="43"/>
      <c r="NSI1" s="43"/>
      <c r="NSJ1" s="43"/>
      <c r="NSK1" s="43"/>
      <c r="NSL1" s="43"/>
      <c r="NSM1" s="43"/>
      <c r="NSN1" s="43"/>
      <c r="NSO1" s="43"/>
      <c r="NSP1" s="43"/>
      <c r="NSQ1" s="43"/>
      <c r="NSR1" s="43"/>
      <c r="NSS1" s="43"/>
      <c r="NST1" s="43"/>
      <c r="NSU1" s="43"/>
      <c r="NSV1" s="43"/>
      <c r="NSW1" s="43"/>
      <c r="NSX1" s="43"/>
      <c r="NSY1" s="43"/>
      <c r="NSZ1" s="43"/>
      <c r="NTA1" s="43"/>
      <c r="NTB1" s="43"/>
      <c r="NTC1" s="43"/>
      <c r="NTD1" s="43"/>
      <c r="NTE1" s="43"/>
      <c r="NTF1" s="43"/>
      <c r="NTG1" s="43"/>
      <c r="NTH1" s="43"/>
      <c r="NTI1" s="43"/>
      <c r="NTJ1" s="43"/>
      <c r="NTK1" s="43"/>
      <c r="NTL1" s="43"/>
      <c r="NTM1" s="43"/>
      <c r="NTN1" s="43"/>
      <c r="NTO1" s="43"/>
      <c r="NTP1" s="43"/>
      <c r="NTQ1" s="43"/>
      <c r="NTR1" s="43"/>
      <c r="NTS1" s="43"/>
      <c r="NTT1" s="43"/>
      <c r="NTU1" s="43"/>
      <c r="NTV1" s="43"/>
      <c r="NTW1" s="43"/>
      <c r="NTX1" s="43"/>
      <c r="NTY1" s="43"/>
      <c r="NTZ1" s="43"/>
      <c r="NUA1" s="43"/>
      <c r="NUB1" s="43"/>
      <c r="NUC1" s="43"/>
      <c r="NUD1" s="43"/>
      <c r="NUE1" s="43"/>
      <c r="NUF1" s="43"/>
      <c r="NUG1" s="43"/>
      <c r="NUH1" s="43"/>
      <c r="NUI1" s="43"/>
      <c r="NUJ1" s="43"/>
      <c r="NUK1" s="43"/>
      <c r="NUL1" s="43"/>
      <c r="NUM1" s="43"/>
      <c r="NUN1" s="43"/>
      <c r="NUO1" s="43"/>
      <c r="NUP1" s="43"/>
      <c r="NUQ1" s="43"/>
      <c r="NUR1" s="43"/>
      <c r="NUS1" s="43"/>
      <c r="NUT1" s="43"/>
      <c r="NUU1" s="43"/>
      <c r="NUV1" s="43"/>
      <c r="NUW1" s="43"/>
      <c r="NUX1" s="43"/>
      <c r="NUY1" s="43"/>
      <c r="NUZ1" s="43"/>
      <c r="NVA1" s="43"/>
      <c r="NVB1" s="43"/>
      <c r="NVC1" s="43"/>
      <c r="NVD1" s="43"/>
      <c r="NVE1" s="43"/>
      <c r="NVF1" s="43"/>
      <c r="NVG1" s="43"/>
      <c r="NVH1" s="43"/>
      <c r="NVI1" s="43"/>
      <c r="NVJ1" s="43"/>
      <c r="NVK1" s="43"/>
      <c r="NVL1" s="43"/>
      <c r="NVM1" s="43"/>
      <c r="NVN1" s="43"/>
      <c r="NVO1" s="43"/>
      <c r="NVP1" s="43"/>
      <c r="NVQ1" s="43"/>
      <c r="NVR1" s="43"/>
      <c r="NVS1" s="43"/>
      <c r="NVT1" s="43"/>
      <c r="NVU1" s="43"/>
      <c r="NVV1" s="43"/>
      <c r="NVW1" s="43"/>
      <c r="NVX1" s="43"/>
      <c r="NVY1" s="43"/>
      <c r="NVZ1" s="43"/>
      <c r="NWA1" s="43"/>
      <c r="NWB1" s="43"/>
      <c r="NWC1" s="43"/>
      <c r="NWD1" s="43"/>
      <c r="NWE1" s="43"/>
      <c r="NWF1" s="43"/>
      <c r="NWG1" s="43"/>
      <c r="NWH1" s="43"/>
      <c r="NWI1" s="43"/>
      <c r="NWJ1" s="43"/>
      <c r="NWK1" s="43"/>
      <c r="NWL1" s="43"/>
      <c r="NWM1" s="43"/>
      <c r="NWN1" s="43"/>
      <c r="NWO1" s="43"/>
      <c r="NWP1" s="43"/>
      <c r="NWQ1" s="43"/>
      <c r="NWR1" s="43"/>
      <c r="NWS1" s="43"/>
      <c r="NWT1" s="43"/>
      <c r="NWU1" s="43"/>
      <c r="NWV1" s="43"/>
      <c r="NWW1" s="43"/>
      <c r="NWX1" s="43"/>
      <c r="NWY1" s="43"/>
      <c r="NWZ1" s="43"/>
      <c r="NXA1" s="43"/>
      <c r="NXB1" s="43"/>
      <c r="NXC1" s="43"/>
      <c r="NXD1" s="43"/>
      <c r="NXE1" s="43"/>
      <c r="NXF1" s="43"/>
      <c r="NXG1" s="43"/>
      <c r="NXH1" s="43"/>
      <c r="NXI1" s="43"/>
      <c r="NXJ1" s="43"/>
      <c r="NXK1" s="43"/>
      <c r="NXL1" s="43"/>
      <c r="NXM1" s="43"/>
      <c r="NXN1" s="43"/>
      <c r="NXO1" s="43"/>
      <c r="NXP1" s="43"/>
      <c r="NXQ1" s="43"/>
      <c r="NXR1" s="43"/>
      <c r="NXS1" s="43"/>
      <c r="NXT1" s="43"/>
      <c r="NXU1" s="43"/>
      <c r="NXV1" s="43"/>
      <c r="NXW1" s="43"/>
      <c r="NXX1" s="43"/>
      <c r="NXY1" s="43"/>
      <c r="NXZ1" s="43"/>
      <c r="NYA1" s="43"/>
      <c r="NYB1" s="43"/>
      <c r="NYC1" s="43"/>
      <c r="NYD1" s="43"/>
      <c r="NYE1" s="43"/>
      <c r="NYF1" s="43"/>
      <c r="NYG1" s="43"/>
      <c r="NYH1" s="43"/>
      <c r="NYI1" s="43"/>
      <c r="NYJ1" s="43"/>
      <c r="NYK1" s="43"/>
      <c r="NYL1" s="43"/>
      <c r="NYM1" s="43"/>
      <c r="NYN1" s="43"/>
      <c r="NYO1" s="43"/>
      <c r="NYP1" s="43"/>
      <c r="NYQ1" s="43"/>
      <c r="NYR1" s="43"/>
      <c r="NYS1" s="43"/>
      <c r="NYT1" s="43"/>
      <c r="NYU1" s="43"/>
      <c r="NYV1" s="43"/>
      <c r="NYW1" s="43"/>
      <c r="NYX1" s="43"/>
      <c r="NYY1" s="43"/>
      <c r="NYZ1" s="43"/>
      <c r="NZA1" s="43"/>
      <c r="NZB1" s="43"/>
      <c r="NZC1" s="43"/>
      <c r="NZD1" s="43"/>
      <c r="NZE1" s="43"/>
      <c r="NZF1" s="43"/>
      <c r="NZG1" s="43"/>
      <c r="NZH1" s="43"/>
      <c r="NZI1" s="43"/>
      <c r="NZJ1" s="43"/>
      <c r="NZK1" s="43"/>
      <c r="NZL1" s="43"/>
      <c r="NZM1" s="43"/>
      <c r="NZN1" s="43"/>
      <c r="NZO1" s="43"/>
      <c r="NZP1" s="43"/>
      <c r="NZQ1" s="43"/>
      <c r="NZR1" s="43"/>
      <c r="NZS1" s="43"/>
      <c r="NZT1" s="43"/>
      <c r="NZU1" s="43"/>
      <c r="NZV1" s="43"/>
      <c r="NZW1" s="43"/>
      <c r="NZX1" s="43"/>
      <c r="NZY1" s="43"/>
      <c r="NZZ1" s="43"/>
      <c r="OAA1" s="43"/>
      <c r="OAB1" s="43"/>
      <c r="OAC1" s="43"/>
      <c r="OAD1" s="43"/>
      <c r="OAE1" s="43"/>
      <c r="OAF1" s="43"/>
      <c r="OAG1" s="43"/>
      <c r="OAH1" s="43"/>
      <c r="OAI1" s="43"/>
      <c r="OAJ1" s="43"/>
      <c r="OAK1" s="43"/>
      <c r="OAL1" s="43"/>
      <c r="OAM1" s="43"/>
      <c r="OAN1" s="43"/>
      <c r="OAO1" s="43"/>
      <c r="OAP1" s="43"/>
      <c r="OAQ1" s="43"/>
      <c r="OAR1" s="43"/>
      <c r="OAS1" s="43"/>
      <c r="OAT1" s="43"/>
      <c r="OAU1" s="43"/>
      <c r="OAV1" s="43"/>
      <c r="OAW1" s="43"/>
      <c r="OAX1" s="43"/>
      <c r="OAY1" s="43"/>
      <c r="OAZ1" s="43"/>
      <c r="OBA1" s="43"/>
      <c r="OBB1" s="43"/>
      <c r="OBC1" s="43"/>
      <c r="OBD1" s="43"/>
      <c r="OBE1" s="43"/>
      <c r="OBF1" s="43"/>
      <c r="OBG1" s="43"/>
      <c r="OBH1" s="43"/>
      <c r="OBI1" s="43"/>
      <c r="OBJ1" s="43"/>
      <c r="OBK1" s="43"/>
      <c r="OBL1" s="43"/>
      <c r="OBM1" s="43"/>
      <c r="OBN1" s="43"/>
      <c r="OBO1" s="43"/>
      <c r="OBP1" s="43"/>
      <c r="OBQ1" s="43"/>
      <c r="OBR1" s="43"/>
      <c r="OBS1" s="43"/>
      <c r="OBT1" s="43"/>
      <c r="OBU1" s="43"/>
      <c r="OBV1" s="43"/>
      <c r="OBW1" s="43"/>
      <c r="OBX1" s="43"/>
      <c r="OBY1" s="43"/>
      <c r="OBZ1" s="43"/>
      <c r="OCA1" s="43"/>
      <c r="OCB1" s="43"/>
      <c r="OCC1" s="43"/>
      <c r="OCD1" s="43"/>
      <c r="OCE1" s="43"/>
      <c r="OCF1" s="43"/>
      <c r="OCG1" s="43"/>
      <c r="OCH1" s="43"/>
      <c r="OCI1" s="43"/>
      <c r="OCJ1" s="43"/>
      <c r="OCK1" s="43"/>
      <c r="OCL1" s="43"/>
      <c r="OCM1" s="43"/>
      <c r="OCN1" s="43"/>
      <c r="OCO1" s="43"/>
      <c r="OCP1" s="43"/>
      <c r="OCQ1" s="43"/>
      <c r="OCR1" s="43"/>
      <c r="OCS1" s="43"/>
      <c r="OCT1" s="43"/>
      <c r="OCU1" s="43"/>
      <c r="OCV1" s="43"/>
      <c r="OCW1" s="43"/>
      <c r="OCX1" s="43"/>
      <c r="OCY1" s="43"/>
      <c r="OCZ1" s="43"/>
      <c r="ODA1" s="43"/>
      <c r="ODB1" s="43"/>
      <c r="ODC1" s="43"/>
      <c r="ODD1" s="43"/>
      <c r="ODE1" s="43"/>
      <c r="ODF1" s="43"/>
      <c r="ODG1" s="43"/>
      <c r="ODH1" s="43"/>
      <c r="ODI1" s="43"/>
      <c r="ODJ1" s="43"/>
      <c r="ODK1" s="43"/>
      <c r="ODL1" s="43"/>
      <c r="ODM1" s="43"/>
      <c r="ODN1" s="43"/>
      <c r="ODO1" s="43"/>
      <c r="ODP1" s="43"/>
      <c r="ODQ1" s="43"/>
      <c r="ODR1" s="43"/>
      <c r="ODS1" s="43"/>
      <c r="ODT1" s="43"/>
      <c r="ODU1" s="43"/>
      <c r="ODV1" s="43"/>
      <c r="ODW1" s="43"/>
      <c r="ODX1" s="43"/>
      <c r="ODY1" s="43"/>
      <c r="ODZ1" s="43"/>
      <c r="OEA1" s="43"/>
      <c r="OEB1" s="43"/>
      <c r="OEC1" s="43"/>
      <c r="OED1" s="43"/>
      <c r="OEE1" s="43"/>
      <c r="OEF1" s="43"/>
      <c r="OEG1" s="43"/>
      <c r="OEH1" s="43"/>
      <c r="OEI1" s="43"/>
      <c r="OEJ1" s="43"/>
      <c r="OEK1" s="43"/>
      <c r="OEL1" s="43"/>
      <c r="OEM1" s="43"/>
      <c r="OEN1" s="43"/>
      <c r="OEO1" s="43"/>
      <c r="OEP1" s="43"/>
      <c r="OEQ1" s="43"/>
      <c r="OER1" s="43"/>
      <c r="OES1" s="43"/>
      <c r="OET1" s="43"/>
      <c r="OEU1" s="43"/>
      <c r="OEV1" s="43"/>
      <c r="OEW1" s="43"/>
      <c r="OEX1" s="43"/>
      <c r="OEY1" s="43"/>
      <c r="OEZ1" s="43"/>
      <c r="OFA1" s="43"/>
      <c r="OFB1" s="43"/>
      <c r="OFC1" s="43"/>
      <c r="OFD1" s="43"/>
      <c r="OFE1" s="43"/>
      <c r="OFF1" s="43"/>
      <c r="OFG1" s="43"/>
      <c r="OFH1" s="43"/>
      <c r="OFI1" s="43"/>
      <c r="OFJ1" s="43"/>
      <c r="OFK1" s="43"/>
      <c r="OFL1" s="43"/>
      <c r="OFM1" s="43"/>
      <c r="OFN1" s="43"/>
      <c r="OFO1" s="43"/>
      <c r="OFP1" s="43"/>
      <c r="OFQ1" s="43"/>
      <c r="OFR1" s="43"/>
      <c r="OFS1" s="43"/>
      <c r="OFT1" s="43"/>
      <c r="OFU1" s="43"/>
      <c r="OFV1" s="43"/>
      <c r="OFW1" s="43"/>
      <c r="OFX1" s="43"/>
      <c r="OFY1" s="43"/>
      <c r="OFZ1" s="43"/>
      <c r="OGA1" s="43"/>
      <c r="OGB1" s="43"/>
      <c r="OGC1" s="43"/>
      <c r="OGD1" s="43"/>
      <c r="OGE1" s="43"/>
      <c r="OGF1" s="43"/>
      <c r="OGG1" s="43"/>
      <c r="OGH1" s="43"/>
      <c r="OGI1" s="43"/>
      <c r="OGJ1" s="43"/>
      <c r="OGK1" s="43"/>
      <c r="OGL1" s="43"/>
      <c r="OGM1" s="43"/>
      <c r="OGN1" s="43"/>
      <c r="OGO1" s="43"/>
      <c r="OGP1" s="43"/>
      <c r="OGQ1" s="43"/>
      <c r="OGR1" s="43"/>
      <c r="OGS1" s="43"/>
      <c r="OGT1" s="43"/>
      <c r="OGU1" s="43"/>
      <c r="OGV1" s="43"/>
      <c r="OGW1" s="43"/>
      <c r="OGX1" s="43"/>
      <c r="OGY1" s="43"/>
      <c r="OGZ1" s="43"/>
      <c r="OHA1" s="43"/>
      <c r="OHB1" s="43"/>
      <c r="OHC1" s="43"/>
      <c r="OHD1" s="43"/>
      <c r="OHE1" s="43"/>
      <c r="OHF1" s="43"/>
      <c r="OHG1" s="43"/>
      <c r="OHH1" s="43"/>
      <c r="OHI1" s="43"/>
      <c r="OHJ1" s="43"/>
      <c r="OHK1" s="43"/>
      <c r="OHL1" s="43"/>
      <c r="OHM1" s="43"/>
      <c r="OHN1" s="43"/>
      <c r="OHO1" s="43"/>
      <c r="OHP1" s="43"/>
      <c r="OHQ1" s="43"/>
      <c r="OHR1" s="43"/>
      <c r="OHS1" s="43"/>
      <c r="OHT1" s="43"/>
      <c r="OHU1" s="43"/>
      <c r="OHV1" s="43"/>
      <c r="OHW1" s="43"/>
      <c r="OHX1" s="43"/>
      <c r="OHY1" s="43"/>
      <c r="OHZ1" s="43"/>
      <c r="OIA1" s="43"/>
      <c r="OIB1" s="43"/>
      <c r="OIC1" s="43"/>
      <c r="OID1" s="43"/>
      <c r="OIE1" s="43"/>
      <c r="OIF1" s="43"/>
      <c r="OIG1" s="43"/>
      <c r="OIH1" s="43"/>
      <c r="OII1" s="43"/>
      <c r="OIJ1" s="43"/>
      <c r="OIK1" s="43"/>
      <c r="OIL1" s="43"/>
      <c r="OIM1" s="43"/>
      <c r="OIN1" s="43"/>
      <c r="OIO1" s="43"/>
      <c r="OIP1" s="43"/>
      <c r="OIQ1" s="43"/>
      <c r="OIR1" s="43"/>
      <c r="OIS1" s="43"/>
      <c r="OIT1" s="43"/>
      <c r="OIU1" s="43"/>
      <c r="OIV1" s="43"/>
      <c r="OIW1" s="43"/>
      <c r="OIX1" s="43"/>
      <c r="OIY1" s="43"/>
      <c r="OIZ1" s="43"/>
      <c r="OJA1" s="43"/>
      <c r="OJB1" s="43"/>
      <c r="OJC1" s="43"/>
      <c r="OJD1" s="43"/>
      <c r="OJE1" s="43"/>
      <c r="OJF1" s="43"/>
      <c r="OJG1" s="43"/>
      <c r="OJH1" s="43"/>
      <c r="OJI1" s="43"/>
      <c r="OJJ1" s="43"/>
      <c r="OJK1" s="43"/>
      <c r="OJL1" s="43"/>
      <c r="OJM1" s="43"/>
      <c r="OJN1" s="43"/>
      <c r="OJO1" s="43"/>
      <c r="OJP1" s="43"/>
      <c r="OJQ1" s="43"/>
      <c r="OJR1" s="43"/>
      <c r="OJS1" s="43"/>
      <c r="OJT1" s="43"/>
      <c r="OJU1" s="43"/>
      <c r="OJV1" s="43"/>
      <c r="OJW1" s="43"/>
      <c r="OJX1" s="43"/>
      <c r="OJY1" s="43"/>
      <c r="OJZ1" s="43"/>
      <c r="OKA1" s="43"/>
      <c r="OKB1" s="43"/>
      <c r="OKC1" s="43"/>
      <c r="OKD1" s="43"/>
      <c r="OKE1" s="43"/>
      <c r="OKF1" s="43"/>
      <c r="OKG1" s="43"/>
      <c r="OKH1" s="43"/>
      <c r="OKI1" s="43"/>
      <c r="OKJ1" s="43"/>
      <c r="OKK1" s="43"/>
      <c r="OKL1" s="43"/>
      <c r="OKM1" s="43"/>
      <c r="OKN1" s="43"/>
      <c r="OKO1" s="43"/>
      <c r="OKP1" s="43"/>
      <c r="OKQ1" s="43"/>
      <c r="OKR1" s="43"/>
      <c r="OKS1" s="43"/>
      <c r="OKT1" s="43"/>
      <c r="OKU1" s="43"/>
      <c r="OKV1" s="43"/>
      <c r="OKW1" s="43"/>
      <c r="OKX1" s="43"/>
      <c r="OKY1" s="43"/>
      <c r="OKZ1" s="43"/>
      <c r="OLA1" s="43"/>
      <c r="OLB1" s="43"/>
      <c r="OLC1" s="43"/>
      <c r="OLD1" s="43"/>
      <c r="OLE1" s="43"/>
      <c r="OLF1" s="43"/>
      <c r="OLG1" s="43"/>
      <c r="OLH1" s="43"/>
      <c r="OLI1" s="43"/>
      <c r="OLJ1" s="43"/>
      <c r="OLK1" s="43"/>
      <c r="OLL1" s="43"/>
      <c r="OLM1" s="43"/>
      <c r="OLN1" s="43"/>
      <c r="OLO1" s="43"/>
      <c r="OLP1" s="43"/>
      <c r="OLQ1" s="43"/>
      <c r="OLR1" s="43"/>
      <c r="OLS1" s="43"/>
      <c r="OLT1" s="43"/>
      <c r="OLU1" s="43"/>
      <c r="OLV1" s="43"/>
      <c r="OLW1" s="43"/>
      <c r="OLX1" s="43"/>
      <c r="OLY1" s="43"/>
      <c r="OLZ1" s="43"/>
      <c r="OMA1" s="43"/>
      <c r="OMB1" s="43"/>
      <c r="OMC1" s="43"/>
      <c r="OMD1" s="43"/>
      <c r="OME1" s="43"/>
      <c r="OMF1" s="43"/>
      <c r="OMG1" s="43"/>
      <c r="OMH1" s="43"/>
      <c r="OMI1" s="43"/>
      <c r="OMJ1" s="43"/>
      <c r="OMK1" s="43"/>
      <c r="OML1" s="43"/>
      <c r="OMM1" s="43"/>
      <c r="OMN1" s="43"/>
      <c r="OMO1" s="43"/>
      <c r="OMP1" s="43"/>
      <c r="OMQ1" s="43"/>
      <c r="OMR1" s="43"/>
      <c r="OMS1" s="43"/>
      <c r="OMT1" s="43"/>
      <c r="OMU1" s="43"/>
      <c r="OMV1" s="43"/>
      <c r="OMW1" s="43"/>
      <c r="OMX1" s="43"/>
      <c r="OMY1" s="43"/>
      <c r="OMZ1" s="43"/>
      <c r="ONA1" s="43"/>
      <c r="ONB1" s="43"/>
      <c r="ONC1" s="43"/>
      <c r="OND1" s="43"/>
      <c r="ONE1" s="43"/>
      <c r="ONF1" s="43"/>
      <c r="ONG1" s="43"/>
      <c r="ONH1" s="43"/>
      <c r="ONI1" s="43"/>
      <c r="ONJ1" s="43"/>
      <c r="ONK1" s="43"/>
      <c r="ONL1" s="43"/>
      <c r="ONM1" s="43"/>
      <c r="ONN1" s="43"/>
      <c r="ONO1" s="43"/>
      <c r="ONP1" s="43"/>
      <c r="ONQ1" s="43"/>
      <c r="ONR1" s="43"/>
      <c r="ONS1" s="43"/>
      <c r="ONT1" s="43"/>
      <c r="ONU1" s="43"/>
      <c r="ONV1" s="43"/>
      <c r="ONW1" s="43"/>
      <c r="ONX1" s="43"/>
      <c r="ONY1" s="43"/>
      <c r="ONZ1" s="43"/>
      <c r="OOA1" s="43"/>
      <c r="OOB1" s="43"/>
      <c r="OOC1" s="43"/>
      <c r="OOD1" s="43"/>
      <c r="OOE1" s="43"/>
      <c r="OOF1" s="43"/>
      <c r="OOG1" s="43"/>
      <c r="OOH1" s="43"/>
      <c r="OOI1" s="43"/>
      <c r="OOJ1" s="43"/>
      <c r="OOK1" s="43"/>
      <c r="OOL1" s="43"/>
      <c r="OOM1" s="43"/>
      <c r="OON1" s="43"/>
      <c r="OOO1" s="43"/>
      <c r="OOP1" s="43"/>
      <c r="OOQ1" s="43"/>
      <c r="OOR1" s="43"/>
      <c r="OOS1" s="43"/>
      <c r="OOT1" s="43"/>
      <c r="OOU1" s="43"/>
      <c r="OOV1" s="43"/>
      <c r="OOW1" s="43"/>
      <c r="OOX1" s="43"/>
      <c r="OOY1" s="43"/>
      <c r="OOZ1" s="43"/>
      <c r="OPA1" s="43"/>
      <c r="OPB1" s="43"/>
      <c r="OPC1" s="43"/>
      <c r="OPD1" s="43"/>
      <c r="OPE1" s="43"/>
      <c r="OPF1" s="43"/>
      <c r="OPG1" s="43"/>
      <c r="OPH1" s="43"/>
      <c r="OPI1" s="43"/>
      <c r="OPJ1" s="43"/>
      <c r="OPK1" s="43"/>
      <c r="OPL1" s="43"/>
      <c r="OPM1" s="43"/>
      <c r="OPN1" s="43"/>
      <c r="OPO1" s="43"/>
      <c r="OPP1" s="43"/>
      <c r="OPQ1" s="43"/>
      <c r="OPR1" s="43"/>
      <c r="OPS1" s="43"/>
      <c r="OPT1" s="43"/>
      <c r="OPU1" s="43"/>
      <c r="OPV1" s="43"/>
      <c r="OPW1" s="43"/>
      <c r="OPX1" s="43"/>
      <c r="OPY1" s="43"/>
      <c r="OPZ1" s="43"/>
      <c r="OQA1" s="43"/>
      <c r="OQB1" s="43"/>
      <c r="OQC1" s="43"/>
      <c r="OQD1" s="43"/>
      <c r="OQE1" s="43"/>
      <c r="OQF1" s="43"/>
      <c r="OQG1" s="43"/>
      <c r="OQH1" s="43"/>
      <c r="OQI1" s="43"/>
      <c r="OQJ1" s="43"/>
      <c r="OQK1" s="43"/>
      <c r="OQL1" s="43"/>
      <c r="OQM1" s="43"/>
      <c r="OQN1" s="43"/>
      <c r="OQO1" s="43"/>
      <c r="OQP1" s="43"/>
      <c r="OQQ1" s="43"/>
      <c r="OQR1" s="43"/>
      <c r="OQS1" s="43"/>
      <c r="OQT1" s="43"/>
      <c r="OQU1" s="43"/>
      <c r="OQV1" s="43"/>
      <c r="OQW1" s="43"/>
      <c r="OQX1" s="43"/>
      <c r="OQY1" s="43"/>
      <c r="OQZ1" s="43"/>
      <c r="ORA1" s="43"/>
      <c r="ORB1" s="43"/>
      <c r="ORC1" s="43"/>
      <c r="ORD1" s="43"/>
      <c r="ORE1" s="43"/>
      <c r="ORF1" s="43"/>
      <c r="ORG1" s="43"/>
      <c r="ORH1" s="43"/>
      <c r="ORI1" s="43"/>
      <c r="ORJ1" s="43"/>
      <c r="ORK1" s="43"/>
      <c r="ORL1" s="43"/>
      <c r="ORM1" s="43"/>
      <c r="ORN1" s="43"/>
      <c r="ORO1" s="43"/>
      <c r="ORP1" s="43"/>
      <c r="ORQ1" s="43"/>
      <c r="ORR1" s="43"/>
      <c r="ORS1" s="43"/>
      <c r="ORT1" s="43"/>
      <c r="ORU1" s="43"/>
      <c r="ORV1" s="43"/>
      <c r="ORW1" s="43"/>
      <c r="ORX1" s="43"/>
      <c r="ORY1" s="43"/>
      <c r="ORZ1" s="43"/>
      <c r="OSA1" s="43"/>
      <c r="OSB1" s="43"/>
      <c r="OSC1" s="43"/>
      <c r="OSD1" s="43"/>
      <c r="OSE1" s="43"/>
      <c r="OSF1" s="43"/>
      <c r="OSG1" s="43"/>
      <c r="OSH1" s="43"/>
      <c r="OSI1" s="43"/>
      <c r="OSJ1" s="43"/>
      <c r="OSK1" s="43"/>
      <c r="OSL1" s="43"/>
      <c r="OSM1" s="43"/>
      <c r="OSN1" s="43"/>
      <c r="OSO1" s="43"/>
      <c r="OSP1" s="43"/>
      <c r="OSQ1" s="43"/>
      <c r="OSR1" s="43"/>
      <c r="OSS1" s="43"/>
      <c r="OST1" s="43"/>
      <c r="OSU1" s="43"/>
      <c r="OSV1" s="43"/>
      <c r="OSW1" s="43"/>
      <c r="OSX1" s="43"/>
      <c r="OSY1" s="43"/>
      <c r="OSZ1" s="43"/>
      <c r="OTA1" s="43"/>
      <c r="OTB1" s="43"/>
      <c r="OTC1" s="43"/>
      <c r="OTD1" s="43"/>
      <c r="OTE1" s="43"/>
      <c r="OTF1" s="43"/>
      <c r="OTG1" s="43"/>
      <c r="OTH1" s="43"/>
      <c r="OTI1" s="43"/>
      <c r="OTJ1" s="43"/>
      <c r="OTK1" s="43"/>
      <c r="OTL1" s="43"/>
      <c r="OTM1" s="43"/>
      <c r="OTN1" s="43"/>
      <c r="OTO1" s="43"/>
      <c r="OTP1" s="43"/>
      <c r="OTQ1" s="43"/>
      <c r="OTR1" s="43"/>
      <c r="OTS1" s="43"/>
      <c r="OTT1" s="43"/>
      <c r="OTU1" s="43"/>
      <c r="OTV1" s="43"/>
      <c r="OTW1" s="43"/>
      <c r="OTX1" s="43"/>
      <c r="OTY1" s="43"/>
      <c r="OTZ1" s="43"/>
      <c r="OUA1" s="43"/>
      <c r="OUB1" s="43"/>
      <c r="OUC1" s="43"/>
      <c r="OUD1" s="43"/>
      <c r="OUE1" s="43"/>
      <c r="OUF1" s="43"/>
      <c r="OUG1" s="43"/>
      <c r="OUH1" s="43"/>
      <c r="OUI1" s="43"/>
      <c r="OUJ1" s="43"/>
      <c r="OUK1" s="43"/>
      <c r="OUL1" s="43"/>
      <c r="OUM1" s="43"/>
      <c r="OUN1" s="43"/>
      <c r="OUO1" s="43"/>
      <c r="OUP1" s="43"/>
      <c r="OUQ1" s="43"/>
      <c r="OUR1" s="43"/>
      <c r="OUS1" s="43"/>
      <c r="OUT1" s="43"/>
      <c r="OUU1" s="43"/>
      <c r="OUV1" s="43"/>
      <c r="OUW1" s="43"/>
      <c r="OUX1" s="43"/>
      <c r="OUY1" s="43"/>
      <c r="OUZ1" s="43"/>
      <c r="OVA1" s="43"/>
      <c r="OVB1" s="43"/>
      <c r="OVC1" s="43"/>
      <c r="OVD1" s="43"/>
      <c r="OVE1" s="43"/>
      <c r="OVF1" s="43"/>
      <c r="OVG1" s="43"/>
      <c r="OVH1" s="43"/>
      <c r="OVI1" s="43"/>
      <c r="OVJ1" s="43"/>
      <c r="OVK1" s="43"/>
      <c r="OVL1" s="43"/>
      <c r="OVM1" s="43"/>
      <c r="OVN1" s="43"/>
      <c r="OVO1" s="43"/>
      <c r="OVP1" s="43"/>
      <c r="OVQ1" s="43"/>
      <c r="OVR1" s="43"/>
      <c r="OVS1" s="43"/>
      <c r="OVT1" s="43"/>
      <c r="OVU1" s="43"/>
      <c r="OVV1" s="43"/>
      <c r="OVW1" s="43"/>
      <c r="OVX1" s="43"/>
      <c r="OVY1" s="43"/>
      <c r="OVZ1" s="43"/>
      <c r="OWA1" s="43"/>
      <c r="OWB1" s="43"/>
      <c r="OWC1" s="43"/>
      <c r="OWD1" s="43"/>
      <c r="OWE1" s="43"/>
      <c r="OWF1" s="43"/>
      <c r="OWG1" s="43"/>
      <c r="OWH1" s="43"/>
      <c r="OWI1" s="43"/>
      <c r="OWJ1" s="43"/>
      <c r="OWK1" s="43"/>
      <c r="OWL1" s="43"/>
      <c r="OWM1" s="43"/>
      <c r="OWN1" s="43"/>
      <c r="OWO1" s="43"/>
      <c r="OWP1" s="43"/>
      <c r="OWQ1" s="43"/>
      <c r="OWR1" s="43"/>
      <c r="OWS1" s="43"/>
      <c r="OWT1" s="43"/>
      <c r="OWU1" s="43"/>
      <c r="OWV1" s="43"/>
      <c r="OWW1" s="43"/>
      <c r="OWX1" s="43"/>
      <c r="OWY1" s="43"/>
      <c r="OWZ1" s="43"/>
      <c r="OXA1" s="43"/>
      <c r="OXB1" s="43"/>
      <c r="OXC1" s="43"/>
      <c r="OXD1" s="43"/>
      <c r="OXE1" s="43"/>
      <c r="OXF1" s="43"/>
      <c r="OXG1" s="43"/>
      <c r="OXH1" s="43"/>
      <c r="OXI1" s="43"/>
      <c r="OXJ1" s="43"/>
      <c r="OXK1" s="43"/>
      <c r="OXL1" s="43"/>
      <c r="OXM1" s="43"/>
      <c r="OXN1" s="43"/>
      <c r="OXO1" s="43"/>
      <c r="OXP1" s="43"/>
      <c r="OXQ1" s="43"/>
      <c r="OXR1" s="43"/>
      <c r="OXS1" s="43"/>
      <c r="OXT1" s="43"/>
      <c r="OXU1" s="43"/>
      <c r="OXV1" s="43"/>
      <c r="OXW1" s="43"/>
      <c r="OXX1" s="43"/>
      <c r="OXY1" s="43"/>
      <c r="OXZ1" s="43"/>
      <c r="OYA1" s="43"/>
      <c r="OYB1" s="43"/>
      <c r="OYC1" s="43"/>
      <c r="OYD1" s="43"/>
      <c r="OYE1" s="43"/>
      <c r="OYF1" s="43"/>
      <c r="OYG1" s="43"/>
      <c r="OYH1" s="43"/>
      <c r="OYI1" s="43"/>
      <c r="OYJ1" s="43"/>
      <c r="OYK1" s="43"/>
      <c r="OYL1" s="43"/>
      <c r="OYM1" s="43"/>
      <c r="OYN1" s="43"/>
      <c r="OYO1" s="43"/>
      <c r="OYP1" s="43"/>
      <c r="OYQ1" s="43"/>
      <c r="OYR1" s="43"/>
      <c r="OYS1" s="43"/>
      <c r="OYT1" s="43"/>
      <c r="OYU1" s="43"/>
      <c r="OYV1" s="43"/>
      <c r="OYW1" s="43"/>
      <c r="OYX1" s="43"/>
      <c r="OYY1" s="43"/>
      <c r="OYZ1" s="43"/>
      <c r="OZA1" s="43"/>
      <c r="OZB1" s="43"/>
      <c r="OZC1" s="43"/>
      <c r="OZD1" s="43"/>
      <c r="OZE1" s="43"/>
      <c r="OZF1" s="43"/>
      <c r="OZG1" s="43"/>
      <c r="OZH1" s="43"/>
      <c r="OZI1" s="43"/>
      <c r="OZJ1" s="43"/>
      <c r="OZK1" s="43"/>
      <c r="OZL1" s="43"/>
      <c r="OZM1" s="43"/>
      <c r="OZN1" s="43"/>
      <c r="OZO1" s="43"/>
      <c r="OZP1" s="43"/>
      <c r="OZQ1" s="43"/>
      <c r="OZR1" s="43"/>
      <c r="OZS1" s="43"/>
      <c r="OZT1" s="43"/>
      <c r="OZU1" s="43"/>
      <c r="OZV1" s="43"/>
      <c r="OZW1" s="43"/>
      <c r="OZX1" s="43"/>
      <c r="OZY1" s="43"/>
      <c r="OZZ1" s="43"/>
      <c r="PAA1" s="43"/>
      <c r="PAB1" s="43"/>
      <c r="PAC1" s="43"/>
      <c r="PAD1" s="43"/>
      <c r="PAE1" s="43"/>
      <c r="PAF1" s="43"/>
      <c r="PAG1" s="43"/>
      <c r="PAH1" s="43"/>
      <c r="PAI1" s="43"/>
      <c r="PAJ1" s="43"/>
      <c r="PAK1" s="43"/>
      <c r="PAL1" s="43"/>
      <c r="PAM1" s="43"/>
      <c r="PAN1" s="43"/>
      <c r="PAO1" s="43"/>
      <c r="PAP1" s="43"/>
      <c r="PAQ1" s="43"/>
      <c r="PAR1" s="43"/>
      <c r="PAS1" s="43"/>
      <c r="PAT1" s="43"/>
      <c r="PAU1" s="43"/>
      <c r="PAV1" s="43"/>
      <c r="PAW1" s="43"/>
      <c r="PAX1" s="43"/>
      <c r="PAY1" s="43"/>
      <c r="PAZ1" s="43"/>
      <c r="PBA1" s="43"/>
      <c r="PBB1" s="43"/>
      <c r="PBC1" s="43"/>
      <c r="PBD1" s="43"/>
      <c r="PBE1" s="43"/>
      <c r="PBF1" s="43"/>
      <c r="PBG1" s="43"/>
      <c r="PBH1" s="43"/>
      <c r="PBI1" s="43"/>
      <c r="PBJ1" s="43"/>
      <c r="PBK1" s="43"/>
      <c r="PBL1" s="43"/>
      <c r="PBM1" s="43"/>
      <c r="PBN1" s="43"/>
      <c r="PBO1" s="43"/>
      <c r="PBP1" s="43"/>
      <c r="PBQ1" s="43"/>
      <c r="PBR1" s="43"/>
      <c r="PBS1" s="43"/>
      <c r="PBT1" s="43"/>
      <c r="PBU1" s="43"/>
      <c r="PBV1" s="43"/>
      <c r="PBW1" s="43"/>
      <c r="PBX1" s="43"/>
      <c r="PBY1" s="43"/>
      <c r="PBZ1" s="43"/>
      <c r="PCA1" s="43"/>
      <c r="PCB1" s="43"/>
      <c r="PCC1" s="43"/>
      <c r="PCD1" s="43"/>
      <c r="PCE1" s="43"/>
      <c r="PCF1" s="43"/>
      <c r="PCG1" s="43"/>
      <c r="PCH1" s="43"/>
      <c r="PCI1" s="43"/>
      <c r="PCJ1" s="43"/>
      <c r="PCK1" s="43"/>
      <c r="PCL1" s="43"/>
      <c r="PCM1" s="43"/>
      <c r="PCN1" s="43"/>
      <c r="PCO1" s="43"/>
      <c r="PCP1" s="43"/>
      <c r="PCQ1" s="43"/>
      <c r="PCR1" s="43"/>
      <c r="PCS1" s="43"/>
      <c r="PCT1" s="43"/>
      <c r="PCU1" s="43"/>
      <c r="PCV1" s="43"/>
      <c r="PCW1" s="43"/>
      <c r="PCX1" s="43"/>
      <c r="PCY1" s="43"/>
      <c r="PCZ1" s="43"/>
      <c r="PDA1" s="43"/>
      <c r="PDB1" s="43"/>
      <c r="PDC1" s="43"/>
      <c r="PDD1" s="43"/>
      <c r="PDE1" s="43"/>
      <c r="PDF1" s="43"/>
      <c r="PDG1" s="43"/>
      <c r="PDH1" s="43"/>
      <c r="PDI1" s="43"/>
      <c r="PDJ1" s="43"/>
      <c r="PDK1" s="43"/>
      <c r="PDL1" s="43"/>
      <c r="PDM1" s="43"/>
      <c r="PDN1" s="43"/>
      <c r="PDO1" s="43"/>
      <c r="PDP1" s="43"/>
      <c r="PDQ1" s="43"/>
      <c r="PDR1" s="43"/>
      <c r="PDS1" s="43"/>
      <c r="PDT1" s="43"/>
      <c r="PDU1" s="43"/>
      <c r="PDV1" s="43"/>
      <c r="PDW1" s="43"/>
      <c r="PDX1" s="43"/>
      <c r="PDY1" s="43"/>
      <c r="PDZ1" s="43"/>
      <c r="PEA1" s="43"/>
      <c r="PEB1" s="43"/>
      <c r="PEC1" s="43"/>
      <c r="PED1" s="43"/>
      <c r="PEE1" s="43"/>
      <c r="PEF1" s="43"/>
      <c r="PEG1" s="43"/>
      <c r="PEH1" s="43"/>
      <c r="PEI1" s="43"/>
      <c r="PEJ1" s="43"/>
      <c r="PEK1" s="43"/>
      <c r="PEL1" s="43"/>
      <c r="PEM1" s="43"/>
      <c r="PEN1" s="43"/>
      <c r="PEO1" s="43"/>
      <c r="PEP1" s="43"/>
      <c r="PEQ1" s="43"/>
      <c r="PER1" s="43"/>
      <c r="PES1" s="43"/>
      <c r="PET1" s="43"/>
      <c r="PEU1" s="43"/>
      <c r="PEV1" s="43"/>
      <c r="PEW1" s="43"/>
      <c r="PEX1" s="43"/>
      <c r="PEY1" s="43"/>
      <c r="PEZ1" s="43"/>
      <c r="PFA1" s="43"/>
      <c r="PFB1" s="43"/>
      <c r="PFC1" s="43"/>
      <c r="PFD1" s="43"/>
      <c r="PFE1" s="43"/>
      <c r="PFF1" s="43"/>
      <c r="PFG1" s="43"/>
      <c r="PFH1" s="43"/>
      <c r="PFI1" s="43"/>
      <c r="PFJ1" s="43"/>
      <c r="PFK1" s="43"/>
      <c r="PFL1" s="43"/>
      <c r="PFM1" s="43"/>
      <c r="PFN1" s="43"/>
      <c r="PFO1" s="43"/>
      <c r="PFP1" s="43"/>
      <c r="PFQ1" s="43"/>
      <c r="PFR1" s="43"/>
      <c r="PFS1" s="43"/>
      <c r="PFT1" s="43"/>
      <c r="PFU1" s="43"/>
      <c r="PFV1" s="43"/>
      <c r="PFW1" s="43"/>
      <c r="PFX1" s="43"/>
      <c r="PFY1" s="43"/>
      <c r="PFZ1" s="43"/>
      <c r="PGA1" s="43"/>
      <c r="PGB1" s="43"/>
      <c r="PGC1" s="43"/>
      <c r="PGD1" s="43"/>
      <c r="PGE1" s="43"/>
      <c r="PGF1" s="43"/>
      <c r="PGG1" s="43"/>
      <c r="PGH1" s="43"/>
      <c r="PGI1" s="43"/>
      <c r="PGJ1" s="43"/>
      <c r="PGK1" s="43"/>
      <c r="PGL1" s="43"/>
      <c r="PGM1" s="43"/>
      <c r="PGN1" s="43"/>
      <c r="PGO1" s="43"/>
      <c r="PGP1" s="43"/>
      <c r="PGQ1" s="43"/>
      <c r="PGR1" s="43"/>
      <c r="PGS1" s="43"/>
      <c r="PGT1" s="43"/>
      <c r="PGU1" s="43"/>
      <c r="PGV1" s="43"/>
      <c r="PGW1" s="43"/>
      <c r="PGX1" s="43"/>
      <c r="PGY1" s="43"/>
      <c r="PGZ1" s="43"/>
      <c r="PHA1" s="43"/>
      <c r="PHB1" s="43"/>
      <c r="PHC1" s="43"/>
      <c r="PHD1" s="43"/>
      <c r="PHE1" s="43"/>
      <c r="PHF1" s="43"/>
      <c r="PHG1" s="43"/>
      <c r="PHH1" s="43"/>
      <c r="PHI1" s="43"/>
      <c r="PHJ1" s="43"/>
      <c r="PHK1" s="43"/>
      <c r="PHL1" s="43"/>
      <c r="PHM1" s="43"/>
      <c r="PHN1" s="43"/>
      <c r="PHO1" s="43"/>
      <c r="PHP1" s="43"/>
      <c r="PHQ1" s="43"/>
      <c r="PHR1" s="43"/>
      <c r="PHS1" s="43"/>
      <c r="PHT1" s="43"/>
      <c r="PHU1" s="43"/>
      <c r="PHV1" s="43"/>
      <c r="PHW1" s="43"/>
      <c r="PHX1" s="43"/>
      <c r="PHY1" s="43"/>
      <c r="PHZ1" s="43"/>
      <c r="PIA1" s="43"/>
      <c r="PIB1" s="43"/>
      <c r="PIC1" s="43"/>
      <c r="PID1" s="43"/>
      <c r="PIE1" s="43"/>
      <c r="PIF1" s="43"/>
      <c r="PIG1" s="43"/>
      <c r="PIH1" s="43"/>
      <c r="PII1" s="43"/>
      <c r="PIJ1" s="43"/>
      <c r="PIK1" s="43"/>
      <c r="PIL1" s="43"/>
      <c r="PIM1" s="43"/>
      <c r="PIN1" s="43"/>
      <c r="PIO1" s="43"/>
      <c r="PIP1" s="43"/>
      <c r="PIQ1" s="43"/>
      <c r="PIR1" s="43"/>
      <c r="PIS1" s="43"/>
      <c r="PIT1" s="43"/>
      <c r="PIU1" s="43"/>
      <c r="PIV1" s="43"/>
      <c r="PIW1" s="43"/>
      <c r="PIX1" s="43"/>
      <c r="PIY1" s="43"/>
      <c r="PIZ1" s="43"/>
      <c r="PJA1" s="43"/>
      <c r="PJB1" s="43"/>
      <c r="PJC1" s="43"/>
      <c r="PJD1" s="43"/>
      <c r="PJE1" s="43"/>
      <c r="PJF1" s="43"/>
      <c r="PJG1" s="43"/>
      <c r="PJH1" s="43"/>
      <c r="PJI1" s="43"/>
      <c r="PJJ1" s="43"/>
      <c r="PJK1" s="43"/>
      <c r="PJL1" s="43"/>
      <c r="PJM1" s="43"/>
      <c r="PJN1" s="43"/>
      <c r="PJO1" s="43"/>
      <c r="PJP1" s="43"/>
      <c r="PJQ1" s="43"/>
      <c r="PJR1" s="43"/>
      <c r="PJS1" s="43"/>
      <c r="PJT1" s="43"/>
      <c r="PJU1" s="43"/>
      <c r="PJV1" s="43"/>
      <c r="PJW1" s="43"/>
      <c r="PJX1" s="43"/>
      <c r="PJY1" s="43"/>
      <c r="PJZ1" s="43"/>
      <c r="PKA1" s="43"/>
      <c r="PKB1" s="43"/>
      <c r="PKC1" s="43"/>
      <c r="PKD1" s="43"/>
      <c r="PKE1" s="43"/>
      <c r="PKF1" s="43"/>
      <c r="PKG1" s="43"/>
      <c r="PKH1" s="43"/>
      <c r="PKI1" s="43"/>
      <c r="PKJ1" s="43"/>
      <c r="PKK1" s="43"/>
      <c r="PKL1" s="43"/>
      <c r="PKM1" s="43"/>
      <c r="PKN1" s="43"/>
      <c r="PKO1" s="43"/>
      <c r="PKP1" s="43"/>
      <c r="PKQ1" s="43"/>
      <c r="PKR1" s="43"/>
      <c r="PKS1" s="43"/>
      <c r="PKT1" s="43"/>
      <c r="PKU1" s="43"/>
      <c r="PKV1" s="43"/>
      <c r="PKW1" s="43"/>
      <c r="PKX1" s="43"/>
      <c r="PKY1" s="43"/>
      <c r="PKZ1" s="43"/>
      <c r="PLA1" s="43"/>
      <c r="PLB1" s="43"/>
      <c r="PLC1" s="43"/>
      <c r="PLD1" s="43"/>
      <c r="PLE1" s="43"/>
      <c r="PLF1" s="43"/>
      <c r="PLG1" s="43"/>
      <c r="PLH1" s="43"/>
      <c r="PLI1" s="43"/>
      <c r="PLJ1" s="43"/>
      <c r="PLK1" s="43"/>
      <c r="PLL1" s="43"/>
      <c r="PLM1" s="43"/>
      <c r="PLN1" s="43"/>
      <c r="PLO1" s="43"/>
      <c r="PLP1" s="43"/>
      <c r="PLQ1" s="43"/>
      <c r="PLR1" s="43"/>
      <c r="PLS1" s="43"/>
      <c r="PLT1" s="43"/>
      <c r="PLU1" s="43"/>
      <c r="PLV1" s="43"/>
      <c r="PLW1" s="43"/>
      <c r="PLX1" s="43"/>
      <c r="PLY1" s="43"/>
      <c r="PLZ1" s="43"/>
      <c r="PMA1" s="43"/>
      <c r="PMB1" s="43"/>
      <c r="PMC1" s="43"/>
      <c r="PMD1" s="43"/>
      <c r="PME1" s="43"/>
      <c r="PMF1" s="43"/>
      <c r="PMG1" s="43"/>
      <c r="PMH1" s="43"/>
      <c r="PMI1" s="43"/>
      <c r="PMJ1" s="43"/>
      <c r="PMK1" s="43"/>
      <c r="PML1" s="43"/>
      <c r="PMM1" s="43"/>
      <c r="PMN1" s="43"/>
      <c r="PMO1" s="43"/>
      <c r="PMP1" s="43"/>
      <c r="PMQ1" s="43"/>
      <c r="PMR1" s="43"/>
      <c r="PMS1" s="43"/>
      <c r="PMT1" s="43"/>
      <c r="PMU1" s="43"/>
      <c r="PMV1" s="43"/>
      <c r="PMW1" s="43"/>
      <c r="PMX1" s="43"/>
      <c r="PMY1" s="43"/>
      <c r="PMZ1" s="43"/>
      <c r="PNA1" s="43"/>
      <c r="PNB1" s="43"/>
      <c r="PNC1" s="43"/>
      <c r="PND1" s="43"/>
      <c r="PNE1" s="43"/>
      <c r="PNF1" s="43"/>
      <c r="PNG1" s="43"/>
      <c r="PNH1" s="43"/>
      <c r="PNI1" s="43"/>
      <c r="PNJ1" s="43"/>
      <c r="PNK1" s="43"/>
      <c r="PNL1" s="43"/>
      <c r="PNM1" s="43"/>
      <c r="PNN1" s="43"/>
      <c r="PNO1" s="43"/>
      <c r="PNP1" s="43"/>
      <c r="PNQ1" s="43"/>
      <c r="PNR1" s="43"/>
      <c r="PNS1" s="43"/>
      <c r="PNT1" s="43"/>
      <c r="PNU1" s="43"/>
      <c r="PNV1" s="43"/>
      <c r="PNW1" s="43"/>
      <c r="PNX1" s="43"/>
      <c r="PNY1" s="43"/>
      <c r="PNZ1" s="43"/>
      <c r="POA1" s="43"/>
      <c r="POB1" s="43"/>
      <c r="POC1" s="43"/>
      <c r="POD1" s="43"/>
      <c r="POE1" s="43"/>
      <c r="POF1" s="43"/>
      <c r="POG1" s="43"/>
      <c r="POH1" s="43"/>
      <c r="POI1" s="43"/>
      <c r="POJ1" s="43"/>
      <c r="POK1" s="43"/>
      <c r="POL1" s="43"/>
      <c r="POM1" s="43"/>
      <c r="PON1" s="43"/>
      <c r="POO1" s="43"/>
      <c r="POP1" s="43"/>
      <c r="POQ1" s="43"/>
      <c r="POR1" s="43"/>
      <c r="POS1" s="43"/>
      <c r="POT1" s="43"/>
      <c r="POU1" s="43"/>
      <c r="POV1" s="43"/>
      <c r="POW1" s="43"/>
      <c r="POX1" s="43"/>
      <c r="POY1" s="43"/>
      <c r="POZ1" s="43"/>
      <c r="PPA1" s="43"/>
      <c r="PPB1" s="43"/>
      <c r="PPC1" s="43"/>
      <c r="PPD1" s="43"/>
      <c r="PPE1" s="43"/>
      <c r="PPF1" s="43"/>
      <c r="PPG1" s="43"/>
      <c r="PPH1" s="43"/>
      <c r="PPI1" s="43"/>
      <c r="PPJ1" s="43"/>
      <c r="PPK1" s="43"/>
      <c r="PPL1" s="43"/>
      <c r="PPM1" s="43"/>
      <c r="PPN1" s="43"/>
      <c r="PPO1" s="43"/>
      <c r="PPP1" s="43"/>
      <c r="PPQ1" s="43"/>
      <c r="PPR1" s="43"/>
      <c r="PPS1" s="43"/>
      <c r="PPT1" s="43"/>
      <c r="PPU1" s="43"/>
      <c r="PPV1" s="43"/>
      <c r="PPW1" s="43"/>
      <c r="PPX1" s="43"/>
      <c r="PPY1" s="43"/>
      <c r="PPZ1" s="43"/>
      <c r="PQA1" s="43"/>
      <c r="PQB1" s="43"/>
      <c r="PQC1" s="43"/>
      <c r="PQD1" s="43"/>
      <c r="PQE1" s="43"/>
      <c r="PQF1" s="43"/>
      <c r="PQG1" s="43"/>
      <c r="PQH1" s="43"/>
      <c r="PQI1" s="43"/>
      <c r="PQJ1" s="43"/>
      <c r="PQK1" s="43"/>
      <c r="PQL1" s="43"/>
      <c r="PQM1" s="43"/>
      <c r="PQN1" s="43"/>
      <c r="PQO1" s="43"/>
      <c r="PQP1" s="43"/>
      <c r="PQQ1" s="43"/>
      <c r="PQR1" s="43"/>
      <c r="PQS1" s="43"/>
      <c r="PQT1" s="43"/>
      <c r="PQU1" s="43"/>
      <c r="PQV1" s="43"/>
      <c r="PQW1" s="43"/>
      <c r="PQX1" s="43"/>
      <c r="PQY1" s="43"/>
      <c r="PQZ1" s="43"/>
      <c r="PRA1" s="43"/>
      <c r="PRB1" s="43"/>
      <c r="PRC1" s="43"/>
      <c r="PRD1" s="43"/>
      <c r="PRE1" s="43"/>
      <c r="PRF1" s="43"/>
      <c r="PRG1" s="43"/>
      <c r="PRH1" s="43"/>
      <c r="PRI1" s="43"/>
      <c r="PRJ1" s="43"/>
      <c r="PRK1" s="43"/>
      <c r="PRL1" s="43"/>
      <c r="PRM1" s="43"/>
      <c r="PRN1" s="43"/>
      <c r="PRO1" s="43"/>
      <c r="PRP1" s="43"/>
      <c r="PRQ1" s="43"/>
      <c r="PRR1" s="43"/>
      <c r="PRS1" s="43"/>
      <c r="PRT1" s="43"/>
      <c r="PRU1" s="43"/>
      <c r="PRV1" s="43"/>
      <c r="PRW1" s="43"/>
      <c r="PRX1" s="43"/>
      <c r="PRY1" s="43"/>
      <c r="PRZ1" s="43"/>
      <c r="PSA1" s="43"/>
      <c r="PSB1" s="43"/>
      <c r="PSC1" s="43"/>
      <c r="PSD1" s="43"/>
      <c r="PSE1" s="43"/>
      <c r="PSF1" s="43"/>
      <c r="PSG1" s="43"/>
      <c r="PSH1" s="43"/>
      <c r="PSI1" s="43"/>
      <c r="PSJ1" s="43"/>
      <c r="PSK1" s="43"/>
      <c r="PSL1" s="43"/>
      <c r="PSM1" s="43"/>
      <c r="PSN1" s="43"/>
      <c r="PSO1" s="43"/>
      <c r="PSP1" s="43"/>
      <c r="PSQ1" s="43"/>
      <c r="PSR1" s="43"/>
      <c r="PSS1" s="43"/>
      <c r="PST1" s="43"/>
      <c r="PSU1" s="43"/>
      <c r="PSV1" s="43"/>
      <c r="PSW1" s="43"/>
      <c r="PSX1" s="43"/>
      <c r="PSY1" s="43"/>
      <c r="PSZ1" s="43"/>
      <c r="PTA1" s="43"/>
      <c r="PTB1" s="43"/>
      <c r="PTC1" s="43"/>
      <c r="PTD1" s="43"/>
      <c r="PTE1" s="43"/>
      <c r="PTF1" s="43"/>
      <c r="PTG1" s="43"/>
      <c r="PTH1" s="43"/>
      <c r="PTI1" s="43"/>
      <c r="PTJ1" s="43"/>
      <c r="PTK1" s="43"/>
      <c r="PTL1" s="43"/>
      <c r="PTM1" s="43"/>
      <c r="PTN1" s="43"/>
      <c r="PTO1" s="43"/>
      <c r="PTP1" s="43"/>
      <c r="PTQ1" s="43"/>
      <c r="PTR1" s="43"/>
      <c r="PTS1" s="43"/>
      <c r="PTT1" s="43"/>
      <c r="PTU1" s="43"/>
      <c r="PTV1" s="43"/>
      <c r="PTW1" s="43"/>
      <c r="PTX1" s="43"/>
      <c r="PTY1" s="43"/>
      <c r="PTZ1" s="43"/>
      <c r="PUA1" s="43"/>
      <c r="PUB1" s="43"/>
      <c r="PUC1" s="43"/>
      <c r="PUD1" s="43"/>
      <c r="PUE1" s="43"/>
      <c r="PUF1" s="43"/>
      <c r="PUG1" s="43"/>
      <c r="PUH1" s="43"/>
      <c r="PUI1" s="43"/>
      <c r="PUJ1" s="43"/>
      <c r="PUK1" s="43"/>
      <c r="PUL1" s="43"/>
      <c r="PUM1" s="43"/>
      <c r="PUN1" s="43"/>
      <c r="PUO1" s="43"/>
      <c r="PUP1" s="43"/>
      <c r="PUQ1" s="43"/>
      <c r="PUR1" s="43"/>
      <c r="PUS1" s="43"/>
      <c r="PUT1" s="43"/>
      <c r="PUU1" s="43"/>
      <c r="PUV1" s="43"/>
      <c r="PUW1" s="43"/>
      <c r="PUX1" s="43"/>
      <c r="PUY1" s="43"/>
      <c r="PUZ1" s="43"/>
      <c r="PVA1" s="43"/>
      <c r="PVB1" s="43"/>
      <c r="PVC1" s="43"/>
      <c r="PVD1" s="43"/>
      <c r="PVE1" s="43"/>
      <c r="PVF1" s="43"/>
      <c r="PVG1" s="43"/>
      <c r="PVH1" s="43"/>
      <c r="PVI1" s="43"/>
      <c r="PVJ1" s="43"/>
      <c r="PVK1" s="43"/>
      <c r="PVL1" s="43"/>
      <c r="PVM1" s="43"/>
      <c r="PVN1" s="43"/>
      <c r="PVO1" s="43"/>
      <c r="PVP1" s="43"/>
      <c r="PVQ1" s="43"/>
      <c r="PVR1" s="43"/>
      <c r="PVS1" s="43"/>
      <c r="PVT1" s="43"/>
      <c r="PVU1" s="43"/>
      <c r="PVV1" s="43"/>
      <c r="PVW1" s="43"/>
      <c r="PVX1" s="43"/>
      <c r="PVY1" s="43"/>
      <c r="PVZ1" s="43"/>
      <c r="PWA1" s="43"/>
      <c r="PWB1" s="43"/>
      <c r="PWC1" s="43"/>
      <c r="PWD1" s="43"/>
      <c r="PWE1" s="43"/>
      <c r="PWF1" s="43"/>
      <c r="PWG1" s="43"/>
      <c r="PWH1" s="43"/>
      <c r="PWI1" s="43"/>
      <c r="PWJ1" s="43"/>
      <c r="PWK1" s="43"/>
      <c r="PWL1" s="43"/>
      <c r="PWM1" s="43"/>
      <c r="PWN1" s="43"/>
      <c r="PWO1" s="43"/>
      <c r="PWP1" s="43"/>
      <c r="PWQ1" s="43"/>
      <c r="PWR1" s="43"/>
      <c r="PWS1" s="43"/>
      <c r="PWT1" s="43"/>
      <c r="PWU1" s="43"/>
      <c r="PWV1" s="43"/>
      <c r="PWW1" s="43"/>
      <c r="PWX1" s="43"/>
      <c r="PWY1" s="43"/>
      <c r="PWZ1" s="43"/>
      <c r="PXA1" s="43"/>
      <c r="PXB1" s="43"/>
      <c r="PXC1" s="43"/>
      <c r="PXD1" s="43"/>
      <c r="PXE1" s="43"/>
      <c r="PXF1" s="43"/>
      <c r="PXG1" s="43"/>
      <c r="PXH1" s="43"/>
      <c r="PXI1" s="43"/>
      <c r="PXJ1" s="43"/>
      <c r="PXK1" s="43"/>
      <c r="PXL1" s="43"/>
      <c r="PXM1" s="43"/>
      <c r="PXN1" s="43"/>
      <c r="PXO1" s="43"/>
      <c r="PXP1" s="43"/>
      <c r="PXQ1" s="43"/>
      <c r="PXR1" s="43"/>
      <c r="PXS1" s="43"/>
      <c r="PXT1" s="43"/>
      <c r="PXU1" s="43"/>
      <c r="PXV1" s="43"/>
      <c r="PXW1" s="43"/>
      <c r="PXX1" s="43"/>
      <c r="PXY1" s="43"/>
      <c r="PXZ1" s="43"/>
      <c r="PYA1" s="43"/>
      <c r="PYB1" s="43"/>
      <c r="PYC1" s="43"/>
      <c r="PYD1" s="43"/>
      <c r="PYE1" s="43"/>
      <c r="PYF1" s="43"/>
      <c r="PYG1" s="43"/>
      <c r="PYH1" s="43"/>
      <c r="PYI1" s="43"/>
      <c r="PYJ1" s="43"/>
      <c r="PYK1" s="43"/>
      <c r="PYL1" s="43"/>
      <c r="PYM1" s="43"/>
      <c r="PYN1" s="43"/>
      <c r="PYO1" s="43"/>
      <c r="PYP1" s="43"/>
      <c r="PYQ1" s="43"/>
      <c r="PYR1" s="43"/>
      <c r="PYS1" s="43"/>
      <c r="PYT1" s="43"/>
      <c r="PYU1" s="43"/>
      <c r="PYV1" s="43"/>
      <c r="PYW1" s="43"/>
      <c r="PYX1" s="43"/>
      <c r="PYY1" s="43"/>
      <c r="PYZ1" s="43"/>
      <c r="PZA1" s="43"/>
      <c r="PZB1" s="43"/>
      <c r="PZC1" s="43"/>
      <c r="PZD1" s="43"/>
      <c r="PZE1" s="43"/>
      <c r="PZF1" s="43"/>
      <c r="PZG1" s="43"/>
      <c r="PZH1" s="43"/>
      <c r="PZI1" s="43"/>
      <c r="PZJ1" s="43"/>
      <c r="PZK1" s="43"/>
      <c r="PZL1" s="43"/>
      <c r="PZM1" s="43"/>
      <c r="PZN1" s="43"/>
      <c r="PZO1" s="43"/>
      <c r="PZP1" s="43"/>
      <c r="PZQ1" s="43"/>
      <c r="PZR1" s="43"/>
      <c r="PZS1" s="43"/>
      <c r="PZT1" s="43"/>
      <c r="PZU1" s="43"/>
      <c r="PZV1" s="43"/>
      <c r="PZW1" s="43"/>
      <c r="PZX1" s="43"/>
      <c r="PZY1" s="43"/>
      <c r="PZZ1" s="43"/>
      <c r="QAA1" s="43"/>
      <c r="QAB1" s="43"/>
      <c r="QAC1" s="43"/>
      <c r="QAD1" s="43"/>
      <c r="QAE1" s="43"/>
      <c r="QAF1" s="43"/>
      <c r="QAG1" s="43"/>
      <c r="QAH1" s="43"/>
      <c r="QAI1" s="43"/>
      <c r="QAJ1" s="43"/>
      <c r="QAK1" s="43"/>
      <c r="QAL1" s="43"/>
      <c r="QAM1" s="43"/>
      <c r="QAN1" s="43"/>
      <c r="QAO1" s="43"/>
      <c r="QAP1" s="43"/>
      <c r="QAQ1" s="43"/>
      <c r="QAR1" s="43"/>
      <c r="QAS1" s="43"/>
      <c r="QAT1" s="43"/>
      <c r="QAU1" s="43"/>
      <c r="QAV1" s="43"/>
      <c r="QAW1" s="43"/>
      <c r="QAX1" s="43"/>
      <c r="QAY1" s="43"/>
      <c r="QAZ1" s="43"/>
      <c r="QBA1" s="43"/>
      <c r="QBB1" s="43"/>
      <c r="QBC1" s="43"/>
      <c r="QBD1" s="43"/>
      <c r="QBE1" s="43"/>
      <c r="QBF1" s="43"/>
      <c r="QBG1" s="43"/>
      <c r="QBH1" s="43"/>
      <c r="QBI1" s="43"/>
      <c r="QBJ1" s="43"/>
      <c r="QBK1" s="43"/>
      <c r="QBL1" s="43"/>
      <c r="QBM1" s="43"/>
      <c r="QBN1" s="43"/>
      <c r="QBO1" s="43"/>
      <c r="QBP1" s="43"/>
      <c r="QBQ1" s="43"/>
      <c r="QBR1" s="43"/>
      <c r="QBS1" s="43"/>
      <c r="QBT1" s="43"/>
      <c r="QBU1" s="43"/>
      <c r="QBV1" s="43"/>
      <c r="QBW1" s="43"/>
      <c r="QBX1" s="43"/>
      <c r="QBY1" s="43"/>
      <c r="QBZ1" s="43"/>
      <c r="QCA1" s="43"/>
      <c r="QCB1" s="43"/>
      <c r="QCC1" s="43"/>
      <c r="QCD1" s="43"/>
      <c r="QCE1" s="43"/>
      <c r="QCF1" s="43"/>
      <c r="QCG1" s="43"/>
      <c r="QCH1" s="43"/>
      <c r="QCI1" s="43"/>
      <c r="QCJ1" s="43"/>
      <c r="QCK1" s="43"/>
      <c r="QCL1" s="43"/>
      <c r="QCM1" s="43"/>
      <c r="QCN1" s="43"/>
      <c r="QCO1" s="43"/>
      <c r="QCP1" s="43"/>
      <c r="QCQ1" s="43"/>
      <c r="QCR1" s="43"/>
      <c r="QCS1" s="43"/>
      <c r="QCT1" s="43"/>
      <c r="QCU1" s="43"/>
      <c r="QCV1" s="43"/>
      <c r="QCW1" s="43"/>
      <c r="QCX1" s="43"/>
      <c r="QCY1" s="43"/>
      <c r="QCZ1" s="43"/>
      <c r="QDA1" s="43"/>
      <c r="QDB1" s="43"/>
      <c r="QDC1" s="43"/>
      <c r="QDD1" s="43"/>
      <c r="QDE1" s="43"/>
      <c r="QDF1" s="43"/>
      <c r="QDG1" s="43"/>
      <c r="QDH1" s="43"/>
      <c r="QDI1" s="43"/>
      <c r="QDJ1" s="43"/>
      <c r="QDK1" s="43"/>
      <c r="QDL1" s="43"/>
      <c r="QDM1" s="43"/>
      <c r="QDN1" s="43"/>
      <c r="QDO1" s="43"/>
      <c r="QDP1" s="43"/>
      <c r="QDQ1" s="43"/>
      <c r="QDR1" s="43"/>
      <c r="QDS1" s="43"/>
      <c r="QDT1" s="43"/>
      <c r="QDU1" s="43"/>
      <c r="QDV1" s="43"/>
      <c r="QDW1" s="43"/>
      <c r="QDX1" s="43"/>
      <c r="QDY1" s="43"/>
      <c r="QDZ1" s="43"/>
      <c r="QEA1" s="43"/>
      <c r="QEB1" s="43"/>
      <c r="QEC1" s="43"/>
      <c r="QED1" s="43"/>
      <c r="QEE1" s="43"/>
      <c r="QEF1" s="43"/>
      <c r="QEG1" s="43"/>
      <c r="QEH1" s="43"/>
      <c r="QEI1" s="43"/>
      <c r="QEJ1" s="43"/>
      <c r="QEK1" s="43"/>
      <c r="QEL1" s="43"/>
      <c r="QEM1" s="43"/>
      <c r="QEN1" s="43"/>
      <c r="QEO1" s="43"/>
      <c r="QEP1" s="43"/>
      <c r="QEQ1" s="43"/>
      <c r="QER1" s="43"/>
      <c r="QES1" s="43"/>
      <c r="QET1" s="43"/>
      <c r="QEU1" s="43"/>
      <c r="QEV1" s="43"/>
      <c r="QEW1" s="43"/>
      <c r="QEX1" s="43"/>
      <c r="QEY1" s="43"/>
      <c r="QEZ1" s="43"/>
      <c r="QFA1" s="43"/>
      <c r="QFB1" s="43"/>
      <c r="QFC1" s="43"/>
      <c r="QFD1" s="43"/>
      <c r="QFE1" s="43"/>
      <c r="QFF1" s="43"/>
      <c r="QFG1" s="43"/>
      <c r="QFH1" s="43"/>
      <c r="QFI1" s="43"/>
      <c r="QFJ1" s="43"/>
      <c r="QFK1" s="43"/>
      <c r="QFL1" s="43"/>
      <c r="QFM1" s="43"/>
      <c r="QFN1" s="43"/>
      <c r="QFO1" s="43"/>
      <c r="QFP1" s="43"/>
      <c r="QFQ1" s="43"/>
      <c r="QFR1" s="43"/>
      <c r="QFS1" s="43"/>
      <c r="QFT1" s="43"/>
      <c r="QFU1" s="43"/>
      <c r="QFV1" s="43"/>
      <c r="QFW1" s="43"/>
      <c r="QFX1" s="43"/>
      <c r="QFY1" s="43"/>
      <c r="QFZ1" s="43"/>
      <c r="QGA1" s="43"/>
      <c r="QGB1" s="43"/>
      <c r="QGC1" s="43"/>
      <c r="QGD1" s="43"/>
      <c r="QGE1" s="43"/>
      <c r="QGF1" s="43"/>
      <c r="QGG1" s="43"/>
      <c r="QGH1" s="43"/>
      <c r="QGI1" s="43"/>
      <c r="QGJ1" s="43"/>
      <c r="QGK1" s="43"/>
      <c r="QGL1" s="43"/>
      <c r="QGM1" s="43"/>
      <c r="QGN1" s="43"/>
      <c r="QGO1" s="43"/>
      <c r="QGP1" s="43"/>
      <c r="QGQ1" s="43"/>
      <c r="QGR1" s="43"/>
      <c r="QGS1" s="43"/>
      <c r="QGT1" s="43"/>
      <c r="QGU1" s="43"/>
      <c r="QGV1" s="43"/>
      <c r="QGW1" s="43"/>
      <c r="QGX1" s="43"/>
      <c r="QGY1" s="43"/>
      <c r="QGZ1" s="43"/>
      <c r="QHA1" s="43"/>
      <c r="QHB1" s="43"/>
      <c r="QHC1" s="43"/>
      <c r="QHD1" s="43"/>
      <c r="QHE1" s="43"/>
      <c r="QHF1" s="43"/>
      <c r="QHG1" s="43"/>
      <c r="QHH1" s="43"/>
      <c r="QHI1" s="43"/>
      <c r="QHJ1" s="43"/>
      <c r="QHK1" s="43"/>
      <c r="QHL1" s="43"/>
      <c r="QHM1" s="43"/>
      <c r="QHN1" s="43"/>
      <c r="QHO1" s="43"/>
      <c r="QHP1" s="43"/>
      <c r="QHQ1" s="43"/>
      <c r="QHR1" s="43"/>
      <c r="QHS1" s="43"/>
      <c r="QHT1" s="43"/>
      <c r="QHU1" s="43"/>
      <c r="QHV1" s="43"/>
      <c r="QHW1" s="43"/>
      <c r="QHX1" s="43"/>
      <c r="QHY1" s="43"/>
      <c r="QHZ1" s="43"/>
      <c r="QIA1" s="43"/>
      <c r="QIB1" s="43"/>
      <c r="QIC1" s="43"/>
      <c r="QID1" s="43"/>
      <c r="QIE1" s="43"/>
      <c r="QIF1" s="43"/>
      <c r="QIG1" s="43"/>
      <c r="QIH1" s="43"/>
      <c r="QII1" s="43"/>
      <c r="QIJ1" s="43"/>
      <c r="QIK1" s="43"/>
      <c r="QIL1" s="43"/>
      <c r="QIM1" s="43"/>
      <c r="QIN1" s="43"/>
      <c r="QIO1" s="43"/>
      <c r="QIP1" s="43"/>
      <c r="QIQ1" s="43"/>
      <c r="QIR1" s="43"/>
      <c r="QIS1" s="43"/>
      <c r="QIT1" s="43"/>
      <c r="QIU1" s="43"/>
      <c r="QIV1" s="43"/>
      <c r="QIW1" s="43"/>
      <c r="QIX1" s="43"/>
      <c r="QIY1" s="43"/>
      <c r="QIZ1" s="43"/>
      <c r="QJA1" s="43"/>
      <c r="QJB1" s="43"/>
      <c r="QJC1" s="43"/>
      <c r="QJD1" s="43"/>
      <c r="QJE1" s="43"/>
      <c r="QJF1" s="43"/>
      <c r="QJG1" s="43"/>
      <c r="QJH1" s="43"/>
      <c r="QJI1" s="43"/>
      <c r="QJJ1" s="43"/>
      <c r="QJK1" s="43"/>
      <c r="QJL1" s="43"/>
      <c r="QJM1" s="43"/>
      <c r="QJN1" s="43"/>
      <c r="QJO1" s="43"/>
      <c r="QJP1" s="43"/>
      <c r="QJQ1" s="43"/>
      <c r="QJR1" s="43"/>
      <c r="QJS1" s="43"/>
      <c r="QJT1" s="43"/>
      <c r="QJU1" s="43"/>
      <c r="QJV1" s="43"/>
      <c r="QJW1" s="43"/>
      <c r="QJX1" s="43"/>
      <c r="QJY1" s="43"/>
      <c r="QJZ1" s="43"/>
      <c r="QKA1" s="43"/>
      <c r="QKB1" s="43"/>
      <c r="QKC1" s="43"/>
      <c r="QKD1" s="43"/>
      <c r="QKE1" s="43"/>
      <c r="QKF1" s="43"/>
      <c r="QKG1" s="43"/>
      <c r="QKH1" s="43"/>
      <c r="QKI1" s="43"/>
      <c r="QKJ1" s="43"/>
      <c r="QKK1" s="43"/>
      <c r="QKL1" s="43"/>
      <c r="QKM1" s="43"/>
      <c r="QKN1" s="43"/>
      <c r="QKO1" s="43"/>
      <c r="QKP1" s="43"/>
      <c r="QKQ1" s="43"/>
      <c r="QKR1" s="43"/>
      <c r="QKS1" s="43"/>
      <c r="QKT1" s="43"/>
      <c r="QKU1" s="43"/>
      <c r="QKV1" s="43"/>
      <c r="QKW1" s="43"/>
      <c r="QKX1" s="43"/>
      <c r="QKY1" s="43"/>
      <c r="QKZ1" s="43"/>
      <c r="QLA1" s="43"/>
      <c r="QLB1" s="43"/>
      <c r="QLC1" s="43"/>
      <c r="QLD1" s="43"/>
      <c r="QLE1" s="43"/>
      <c r="QLF1" s="43"/>
      <c r="QLG1" s="43"/>
      <c r="QLH1" s="43"/>
      <c r="QLI1" s="43"/>
      <c r="QLJ1" s="43"/>
      <c r="QLK1" s="43"/>
      <c r="QLL1" s="43"/>
      <c r="QLM1" s="43"/>
      <c r="QLN1" s="43"/>
      <c r="QLO1" s="43"/>
      <c r="QLP1" s="43"/>
      <c r="QLQ1" s="43"/>
      <c r="QLR1" s="43"/>
      <c r="QLS1" s="43"/>
      <c r="QLT1" s="43"/>
      <c r="QLU1" s="43"/>
      <c r="QLV1" s="43"/>
      <c r="QLW1" s="43"/>
      <c r="QLX1" s="43"/>
      <c r="QLY1" s="43"/>
      <c r="QLZ1" s="43"/>
      <c r="QMA1" s="43"/>
      <c r="QMB1" s="43"/>
      <c r="QMC1" s="43"/>
      <c r="QMD1" s="43"/>
      <c r="QME1" s="43"/>
      <c r="QMF1" s="43"/>
      <c r="QMG1" s="43"/>
      <c r="QMH1" s="43"/>
      <c r="QMI1" s="43"/>
      <c r="QMJ1" s="43"/>
      <c r="QMK1" s="43"/>
      <c r="QML1" s="43"/>
      <c r="QMM1" s="43"/>
      <c r="QMN1" s="43"/>
      <c r="QMO1" s="43"/>
      <c r="QMP1" s="43"/>
      <c r="QMQ1" s="43"/>
      <c r="QMR1" s="43"/>
      <c r="QMS1" s="43"/>
      <c r="QMT1" s="43"/>
      <c r="QMU1" s="43"/>
      <c r="QMV1" s="43"/>
      <c r="QMW1" s="43"/>
      <c r="QMX1" s="43"/>
      <c r="QMY1" s="43"/>
      <c r="QMZ1" s="43"/>
      <c r="QNA1" s="43"/>
      <c r="QNB1" s="43"/>
      <c r="QNC1" s="43"/>
      <c r="QND1" s="43"/>
      <c r="QNE1" s="43"/>
      <c r="QNF1" s="43"/>
      <c r="QNG1" s="43"/>
      <c r="QNH1" s="43"/>
      <c r="QNI1" s="43"/>
      <c r="QNJ1" s="43"/>
      <c r="QNK1" s="43"/>
      <c r="QNL1" s="43"/>
      <c r="QNM1" s="43"/>
      <c r="QNN1" s="43"/>
      <c r="QNO1" s="43"/>
      <c r="QNP1" s="43"/>
      <c r="QNQ1" s="43"/>
      <c r="QNR1" s="43"/>
      <c r="QNS1" s="43"/>
      <c r="QNT1" s="43"/>
      <c r="QNU1" s="43"/>
      <c r="QNV1" s="43"/>
      <c r="QNW1" s="43"/>
      <c r="QNX1" s="43"/>
      <c r="QNY1" s="43"/>
      <c r="QNZ1" s="43"/>
      <c r="QOA1" s="43"/>
      <c r="QOB1" s="43"/>
      <c r="QOC1" s="43"/>
      <c r="QOD1" s="43"/>
      <c r="QOE1" s="43"/>
      <c r="QOF1" s="43"/>
      <c r="QOG1" s="43"/>
      <c r="QOH1" s="43"/>
      <c r="QOI1" s="43"/>
      <c r="QOJ1" s="43"/>
      <c r="QOK1" s="43"/>
      <c r="QOL1" s="43"/>
      <c r="QOM1" s="43"/>
      <c r="QON1" s="43"/>
      <c r="QOO1" s="43"/>
      <c r="QOP1" s="43"/>
      <c r="QOQ1" s="43"/>
      <c r="QOR1" s="43"/>
      <c r="QOS1" s="43"/>
      <c r="QOT1" s="43"/>
      <c r="QOU1" s="43"/>
      <c r="QOV1" s="43"/>
      <c r="QOW1" s="43"/>
      <c r="QOX1" s="43"/>
      <c r="QOY1" s="43"/>
      <c r="QOZ1" s="43"/>
      <c r="QPA1" s="43"/>
      <c r="QPB1" s="43"/>
      <c r="QPC1" s="43"/>
      <c r="QPD1" s="43"/>
      <c r="QPE1" s="43"/>
      <c r="QPF1" s="43"/>
      <c r="QPG1" s="43"/>
      <c r="QPH1" s="43"/>
      <c r="QPI1" s="43"/>
      <c r="QPJ1" s="43"/>
      <c r="QPK1" s="43"/>
      <c r="QPL1" s="43"/>
      <c r="QPM1" s="43"/>
      <c r="QPN1" s="43"/>
      <c r="QPO1" s="43"/>
      <c r="QPP1" s="43"/>
      <c r="QPQ1" s="43"/>
      <c r="QPR1" s="43"/>
      <c r="QPS1" s="43"/>
      <c r="QPT1" s="43"/>
      <c r="QPU1" s="43"/>
      <c r="QPV1" s="43"/>
      <c r="QPW1" s="43"/>
      <c r="QPX1" s="43"/>
      <c r="QPY1" s="43"/>
      <c r="QPZ1" s="43"/>
      <c r="QQA1" s="43"/>
      <c r="QQB1" s="43"/>
      <c r="QQC1" s="43"/>
      <c r="QQD1" s="43"/>
      <c r="QQE1" s="43"/>
      <c r="QQF1" s="43"/>
      <c r="QQG1" s="43"/>
      <c r="QQH1" s="43"/>
      <c r="QQI1" s="43"/>
      <c r="QQJ1" s="43"/>
      <c r="QQK1" s="43"/>
      <c r="QQL1" s="43"/>
      <c r="QQM1" s="43"/>
      <c r="QQN1" s="43"/>
      <c r="QQO1" s="43"/>
      <c r="QQP1" s="43"/>
      <c r="QQQ1" s="43"/>
      <c r="QQR1" s="43"/>
      <c r="QQS1" s="43"/>
      <c r="QQT1" s="43"/>
      <c r="QQU1" s="43"/>
      <c r="QQV1" s="43"/>
      <c r="QQW1" s="43"/>
      <c r="QQX1" s="43"/>
      <c r="QQY1" s="43"/>
      <c r="QQZ1" s="43"/>
      <c r="QRA1" s="43"/>
      <c r="QRB1" s="43"/>
      <c r="QRC1" s="43"/>
      <c r="QRD1" s="43"/>
      <c r="QRE1" s="43"/>
      <c r="QRF1" s="43"/>
      <c r="QRG1" s="43"/>
      <c r="QRH1" s="43"/>
      <c r="QRI1" s="43"/>
      <c r="QRJ1" s="43"/>
      <c r="QRK1" s="43"/>
      <c r="QRL1" s="43"/>
      <c r="QRM1" s="43"/>
      <c r="QRN1" s="43"/>
      <c r="QRO1" s="43"/>
      <c r="QRP1" s="43"/>
      <c r="QRQ1" s="43"/>
      <c r="QRR1" s="43"/>
      <c r="QRS1" s="43"/>
      <c r="QRT1" s="43"/>
      <c r="QRU1" s="43"/>
      <c r="QRV1" s="43"/>
      <c r="QRW1" s="43"/>
      <c r="QRX1" s="43"/>
      <c r="QRY1" s="43"/>
      <c r="QRZ1" s="43"/>
      <c r="QSA1" s="43"/>
      <c r="QSB1" s="43"/>
      <c r="QSC1" s="43"/>
      <c r="QSD1" s="43"/>
      <c r="QSE1" s="43"/>
      <c r="QSF1" s="43"/>
      <c r="QSG1" s="43"/>
      <c r="QSH1" s="43"/>
      <c r="QSI1" s="43"/>
      <c r="QSJ1" s="43"/>
      <c r="QSK1" s="43"/>
      <c r="QSL1" s="43"/>
      <c r="QSM1" s="43"/>
      <c r="QSN1" s="43"/>
      <c r="QSO1" s="43"/>
      <c r="QSP1" s="43"/>
      <c r="QSQ1" s="43"/>
      <c r="QSR1" s="43"/>
      <c r="QSS1" s="43"/>
      <c r="QST1" s="43"/>
      <c r="QSU1" s="43"/>
      <c r="QSV1" s="43"/>
      <c r="QSW1" s="43"/>
      <c r="QSX1" s="43"/>
      <c r="QSY1" s="43"/>
      <c r="QSZ1" s="43"/>
      <c r="QTA1" s="43"/>
      <c r="QTB1" s="43"/>
      <c r="QTC1" s="43"/>
      <c r="QTD1" s="43"/>
      <c r="QTE1" s="43"/>
      <c r="QTF1" s="43"/>
      <c r="QTG1" s="43"/>
      <c r="QTH1" s="43"/>
      <c r="QTI1" s="43"/>
      <c r="QTJ1" s="43"/>
      <c r="QTK1" s="43"/>
      <c r="QTL1" s="43"/>
      <c r="QTM1" s="43"/>
      <c r="QTN1" s="43"/>
      <c r="QTO1" s="43"/>
      <c r="QTP1" s="43"/>
      <c r="QTQ1" s="43"/>
      <c r="QTR1" s="43"/>
      <c r="QTS1" s="43"/>
      <c r="QTT1" s="43"/>
      <c r="QTU1" s="43"/>
      <c r="QTV1" s="43"/>
      <c r="QTW1" s="43"/>
      <c r="QTX1" s="43"/>
      <c r="QTY1" s="43"/>
      <c r="QTZ1" s="43"/>
      <c r="QUA1" s="43"/>
      <c r="QUB1" s="43"/>
      <c r="QUC1" s="43"/>
      <c r="QUD1" s="43"/>
      <c r="QUE1" s="43"/>
      <c r="QUF1" s="43"/>
      <c r="QUG1" s="43"/>
      <c r="QUH1" s="43"/>
      <c r="QUI1" s="43"/>
      <c r="QUJ1" s="43"/>
      <c r="QUK1" s="43"/>
      <c r="QUL1" s="43"/>
      <c r="QUM1" s="43"/>
      <c r="QUN1" s="43"/>
      <c r="QUO1" s="43"/>
      <c r="QUP1" s="43"/>
      <c r="QUQ1" s="43"/>
      <c r="QUR1" s="43"/>
      <c r="QUS1" s="43"/>
      <c r="QUT1" s="43"/>
      <c r="QUU1" s="43"/>
      <c r="QUV1" s="43"/>
      <c r="QUW1" s="43"/>
      <c r="QUX1" s="43"/>
      <c r="QUY1" s="43"/>
      <c r="QUZ1" s="43"/>
      <c r="QVA1" s="43"/>
      <c r="QVB1" s="43"/>
      <c r="QVC1" s="43"/>
      <c r="QVD1" s="43"/>
      <c r="QVE1" s="43"/>
      <c r="QVF1" s="43"/>
      <c r="QVG1" s="43"/>
      <c r="QVH1" s="43"/>
      <c r="QVI1" s="43"/>
      <c r="QVJ1" s="43"/>
      <c r="QVK1" s="43"/>
      <c r="QVL1" s="43"/>
      <c r="QVM1" s="43"/>
      <c r="QVN1" s="43"/>
      <c r="QVO1" s="43"/>
      <c r="QVP1" s="43"/>
      <c r="QVQ1" s="43"/>
      <c r="QVR1" s="43"/>
      <c r="QVS1" s="43"/>
      <c r="QVT1" s="43"/>
      <c r="QVU1" s="43"/>
      <c r="QVV1" s="43"/>
      <c r="QVW1" s="43"/>
      <c r="QVX1" s="43"/>
      <c r="QVY1" s="43"/>
      <c r="QVZ1" s="43"/>
      <c r="QWA1" s="43"/>
      <c r="QWB1" s="43"/>
      <c r="QWC1" s="43"/>
      <c r="QWD1" s="43"/>
      <c r="QWE1" s="43"/>
      <c r="QWF1" s="43"/>
      <c r="QWG1" s="43"/>
      <c r="QWH1" s="43"/>
      <c r="QWI1" s="43"/>
      <c r="QWJ1" s="43"/>
      <c r="QWK1" s="43"/>
      <c r="QWL1" s="43"/>
      <c r="QWM1" s="43"/>
      <c r="QWN1" s="43"/>
      <c r="QWO1" s="43"/>
      <c r="QWP1" s="43"/>
      <c r="QWQ1" s="43"/>
      <c r="QWR1" s="43"/>
      <c r="QWS1" s="43"/>
      <c r="QWT1" s="43"/>
      <c r="QWU1" s="43"/>
      <c r="QWV1" s="43"/>
      <c r="QWW1" s="43"/>
      <c r="QWX1" s="43"/>
      <c r="QWY1" s="43"/>
      <c r="QWZ1" s="43"/>
      <c r="QXA1" s="43"/>
      <c r="QXB1" s="43"/>
      <c r="QXC1" s="43"/>
      <c r="QXD1" s="43"/>
      <c r="QXE1" s="43"/>
      <c r="QXF1" s="43"/>
      <c r="QXG1" s="43"/>
      <c r="QXH1" s="43"/>
      <c r="QXI1" s="43"/>
      <c r="QXJ1" s="43"/>
      <c r="QXK1" s="43"/>
      <c r="QXL1" s="43"/>
      <c r="QXM1" s="43"/>
      <c r="QXN1" s="43"/>
      <c r="QXO1" s="43"/>
      <c r="QXP1" s="43"/>
      <c r="QXQ1" s="43"/>
      <c r="QXR1" s="43"/>
      <c r="QXS1" s="43"/>
      <c r="QXT1" s="43"/>
      <c r="QXU1" s="43"/>
      <c r="QXV1" s="43"/>
      <c r="QXW1" s="43"/>
      <c r="QXX1" s="43"/>
      <c r="QXY1" s="43"/>
      <c r="QXZ1" s="43"/>
      <c r="QYA1" s="43"/>
      <c r="QYB1" s="43"/>
      <c r="QYC1" s="43"/>
      <c r="QYD1" s="43"/>
      <c r="QYE1" s="43"/>
      <c r="QYF1" s="43"/>
      <c r="QYG1" s="43"/>
      <c r="QYH1" s="43"/>
      <c r="QYI1" s="43"/>
      <c r="QYJ1" s="43"/>
      <c r="QYK1" s="43"/>
      <c r="QYL1" s="43"/>
      <c r="QYM1" s="43"/>
      <c r="QYN1" s="43"/>
      <c r="QYO1" s="43"/>
      <c r="QYP1" s="43"/>
      <c r="QYQ1" s="43"/>
      <c r="QYR1" s="43"/>
      <c r="QYS1" s="43"/>
      <c r="QYT1" s="43"/>
      <c r="QYU1" s="43"/>
      <c r="QYV1" s="43"/>
      <c r="QYW1" s="43"/>
      <c r="QYX1" s="43"/>
      <c r="QYY1" s="43"/>
      <c r="QYZ1" s="43"/>
      <c r="QZA1" s="43"/>
      <c r="QZB1" s="43"/>
      <c r="QZC1" s="43"/>
      <c r="QZD1" s="43"/>
      <c r="QZE1" s="43"/>
      <c r="QZF1" s="43"/>
      <c r="QZG1" s="43"/>
      <c r="QZH1" s="43"/>
      <c r="QZI1" s="43"/>
      <c r="QZJ1" s="43"/>
      <c r="QZK1" s="43"/>
      <c r="QZL1" s="43"/>
      <c r="QZM1" s="43"/>
      <c r="QZN1" s="43"/>
      <c r="QZO1" s="43"/>
      <c r="QZP1" s="43"/>
      <c r="QZQ1" s="43"/>
      <c r="QZR1" s="43"/>
      <c r="QZS1" s="43"/>
      <c r="QZT1" s="43"/>
      <c r="QZU1" s="43"/>
      <c r="QZV1" s="43"/>
      <c r="QZW1" s="43"/>
      <c r="QZX1" s="43"/>
      <c r="QZY1" s="43"/>
      <c r="QZZ1" s="43"/>
      <c r="RAA1" s="43"/>
      <c r="RAB1" s="43"/>
      <c r="RAC1" s="43"/>
      <c r="RAD1" s="43"/>
      <c r="RAE1" s="43"/>
      <c r="RAF1" s="43"/>
      <c r="RAG1" s="43"/>
      <c r="RAH1" s="43"/>
      <c r="RAI1" s="43"/>
      <c r="RAJ1" s="43"/>
      <c r="RAK1" s="43"/>
      <c r="RAL1" s="43"/>
      <c r="RAM1" s="43"/>
      <c r="RAN1" s="43"/>
      <c r="RAO1" s="43"/>
      <c r="RAP1" s="43"/>
      <c r="RAQ1" s="43"/>
      <c r="RAR1" s="43"/>
      <c r="RAS1" s="43"/>
      <c r="RAT1" s="43"/>
      <c r="RAU1" s="43"/>
      <c r="RAV1" s="43"/>
      <c r="RAW1" s="43"/>
      <c r="RAX1" s="43"/>
      <c r="RAY1" s="43"/>
      <c r="RAZ1" s="43"/>
      <c r="RBA1" s="43"/>
      <c r="RBB1" s="43"/>
      <c r="RBC1" s="43"/>
      <c r="RBD1" s="43"/>
      <c r="RBE1" s="43"/>
      <c r="RBF1" s="43"/>
      <c r="RBG1" s="43"/>
      <c r="RBH1" s="43"/>
      <c r="RBI1" s="43"/>
      <c r="RBJ1" s="43"/>
      <c r="RBK1" s="43"/>
      <c r="RBL1" s="43"/>
      <c r="RBM1" s="43"/>
      <c r="RBN1" s="43"/>
      <c r="RBO1" s="43"/>
      <c r="RBP1" s="43"/>
      <c r="RBQ1" s="43"/>
      <c r="RBR1" s="43"/>
      <c r="RBS1" s="43"/>
      <c r="RBT1" s="43"/>
      <c r="RBU1" s="43"/>
      <c r="RBV1" s="43"/>
      <c r="RBW1" s="43"/>
      <c r="RBX1" s="43"/>
      <c r="RBY1" s="43"/>
      <c r="RBZ1" s="43"/>
      <c r="RCA1" s="43"/>
      <c r="RCB1" s="43"/>
      <c r="RCC1" s="43"/>
      <c r="RCD1" s="43"/>
      <c r="RCE1" s="43"/>
      <c r="RCF1" s="43"/>
      <c r="RCG1" s="43"/>
      <c r="RCH1" s="43"/>
      <c r="RCI1" s="43"/>
      <c r="RCJ1" s="43"/>
      <c r="RCK1" s="43"/>
      <c r="RCL1" s="43"/>
      <c r="RCM1" s="43"/>
      <c r="RCN1" s="43"/>
      <c r="RCO1" s="43"/>
      <c r="RCP1" s="43"/>
      <c r="RCQ1" s="43"/>
      <c r="RCR1" s="43"/>
      <c r="RCS1" s="43"/>
      <c r="RCT1" s="43"/>
      <c r="RCU1" s="43"/>
      <c r="RCV1" s="43"/>
      <c r="RCW1" s="43"/>
      <c r="RCX1" s="43"/>
      <c r="RCY1" s="43"/>
      <c r="RCZ1" s="43"/>
      <c r="RDA1" s="43"/>
      <c r="RDB1" s="43"/>
      <c r="RDC1" s="43"/>
      <c r="RDD1" s="43"/>
      <c r="RDE1" s="43"/>
      <c r="RDF1" s="43"/>
      <c r="RDG1" s="43"/>
      <c r="RDH1" s="43"/>
      <c r="RDI1" s="43"/>
      <c r="RDJ1" s="43"/>
      <c r="RDK1" s="43"/>
      <c r="RDL1" s="43"/>
      <c r="RDM1" s="43"/>
      <c r="RDN1" s="43"/>
      <c r="RDO1" s="43"/>
      <c r="RDP1" s="43"/>
      <c r="RDQ1" s="43"/>
      <c r="RDR1" s="43"/>
      <c r="RDS1" s="43"/>
      <c r="RDT1" s="43"/>
      <c r="RDU1" s="43"/>
      <c r="RDV1" s="43"/>
      <c r="RDW1" s="43"/>
      <c r="RDX1" s="43"/>
      <c r="RDY1" s="43"/>
      <c r="RDZ1" s="43"/>
      <c r="REA1" s="43"/>
      <c r="REB1" s="43"/>
      <c r="REC1" s="43"/>
      <c r="RED1" s="43"/>
      <c r="REE1" s="43"/>
      <c r="REF1" s="43"/>
      <c r="REG1" s="43"/>
      <c r="REH1" s="43"/>
      <c r="REI1" s="43"/>
      <c r="REJ1" s="43"/>
      <c r="REK1" s="43"/>
      <c r="REL1" s="43"/>
      <c r="REM1" s="43"/>
      <c r="REN1" s="43"/>
      <c r="REO1" s="43"/>
      <c r="REP1" s="43"/>
      <c r="REQ1" s="43"/>
      <c r="RER1" s="43"/>
      <c r="RES1" s="43"/>
      <c r="RET1" s="43"/>
      <c r="REU1" s="43"/>
      <c r="REV1" s="43"/>
      <c r="REW1" s="43"/>
      <c r="REX1" s="43"/>
      <c r="REY1" s="43"/>
      <c r="REZ1" s="43"/>
      <c r="RFA1" s="43"/>
      <c r="RFB1" s="43"/>
      <c r="RFC1" s="43"/>
      <c r="RFD1" s="43"/>
      <c r="RFE1" s="43"/>
      <c r="RFF1" s="43"/>
      <c r="RFG1" s="43"/>
      <c r="RFH1" s="43"/>
      <c r="RFI1" s="43"/>
      <c r="RFJ1" s="43"/>
      <c r="RFK1" s="43"/>
      <c r="RFL1" s="43"/>
      <c r="RFM1" s="43"/>
      <c r="RFN1" s="43"/>
      <c r="RFO1" s="43"/>
      <c r="RFP1" s="43"/>
      <c r="RFQ1" s="43"/>
      <c r="RFR1" s="43"/>
      <c r="RFS1" s="43"/>
      <c r="RFT1" s="43"/>
      <c r="RFU1" s="43"/>
      <c r="RFV1" s="43"/>
      <c r="RFW1" s="43"/>
      <c r="RFX1" s="43"/>
      <c r="RFY1" s="43"/>
      <c r="RFZ1" s="43"/>
      <c r="RGA1" s="43"/>
      <c r="RGB1" s="43"/>
      <c r="RGC1" s="43"/>
      <c r="RGD1" s="43"/>
      <c r="RGE1" s="43"/>
      <c r="RGF1" s="43"/>
      <c r="RGG1" s="43"/>
      <c r="RGH1" s="43"/>
      <c r="RGI1" s="43"/>
      <c r="RGJ1" s="43"/>
      <c r="RGK1" s="43"/>
      <c r="RGL1" s="43"/>
      <c r="RGM1" s="43"/>
      <c r="RGN1" s="43"/>
      <c r="RGO1" s="43"/>
      <c r="RGP1" s="43"/>
      <c r="RGQ1" s="43"/>
      <c r="RGR1" s="43"/>
      <c r="RGS1" s="43"/>
      <c r="RGT1" s="43"/>
      <c r="RGU1" s="43"/>
      <c r="RGV1" s="43"/>
      <c r="RGW1" s="43"/>
      <c r="RGX1" s="43"/>
      <c r="RGY1" s="43"/>
      <c r="RGZ1" s="43"/>
      <c r="RHA1" s="43"/>
      <c r="RHB1" s="43"/>
      <c r="RHC1" s="43"/>
      <c r="RHD1" s="43"/>
      <c r="RHE1" s="43"/>
      <c r="RHF1" s="43"/>
      <c r="RHG1" s="43"/>
      <c r="RHH1" s="43"/>
      <c r="RHI1" s="43"/>
      <c r="RHJ1" s="43"/>
      <c r="RHK1" s="43"/>
      <c r="RHL1" s="43"/>
      <c r="RHM1" s="43"/>
      <c r="RHN1" s="43"/>
      <c r="RHO1" s="43"/>
      <c r="RHP1" s="43"/>
      <c r="RHQ1" s="43"/>
      <c r="RHR1" s="43"/>
      <c r="RHS1" s="43"/>
      <c r="RHT1" s="43"/>
      <c r="RHU1" s="43"/>
      <c r="RHV1" s="43"/>
      <c r="RHW1" s="43"/>
      <c r="RHX1" s="43"/>
      <c r="RHY1" s="43"/>
      <c r="RHZ1" s="43"/>
      <c r="RIA1" s="43"/>
      <c r="RIB1" s="43"/>
      <c r="RIC1" s="43"/>
      <c r="RID1" s="43"/>
      <c r="RIE1" s="43"/>
      <c r="RIF1" s="43"/>
      <c r="RIG1" s="43"/>
      <c r="RIH1" s="43"/>
      <c r="RII1" s="43"/>
      <c r="RIJ1" s="43"/>
      <c r="RIK1" s="43"/>
      <c r="RIL1" s="43"/>
      <c r="RIM1" s="43"/>
      <c r="RIN1" s="43"/>
      <c r="RIO1" s="43"/>
      <c r="RIP1" s="43"/>
      <c r="RIQ1" s="43"/>
      <c r="RIR1" s="43"/>
      <c r="RIS1" s="43"/>
      <c r="RIT1" s="43"/>
      <c r="RIU1" s="43"/>
      <c r="RIV1" s="43"/>
      <c r="RIW1" s="43"/>
      <c r="RIX1" s="43"/>
      <c r="RIY1" s="43"/>
      <c r="RIZ1" s="43"/>
      <c r="RJA1" s="43"/>
      <c r="RJB1" s="43"/>
      <c r="RJC1" s="43"/>
      <c r="RJD1" s="43"/>
      <c r="RJE1" s="43"/>
      <c r="RJF1" s="43"/>
      <c r="RJG1" s="43"/>
      <c r="RJH1" s="43"/>
      <c r="RJI1" s="43"/>
      <c r="RJJ1" s="43"/>
      <c r="RJK1" s="43"/>
      <c r="RJL1" s="43"/>
      <c r="RJM1" s="43"/>
      <c r="RJN1" s="43"/>
      <c r="RJO1" s="43"/>
      <c r="RJP1" s="43"/>
      <c r="RJQ1" s="43"/>
      <c r="RJR1" s="43"/>
      <c r="RJS1" s="43"/>
      <c r="RJT1" s="43"/>
      <c r="RJU1" s="43"/>
      <c r="RJV1" s="43"/>
      <c r="RJW1" s="43"/>
      <c r="RJX1" s="43"/>
      <c r="RJY1" s="43"/>
      <c r="RJZ1" s="43"/>
      <c r="RKA1" s="43"/>
      <c r="RKB1" s="43"/>
      <c r="RKC1" s="43"/>
      <c r="RKD1" s="43"/>
      <c r="RKE1" s="43"/>
      <c r="RKF1" s="43"/>
      <c r="RKG1" s="43"/>
      <c r="RKH1" s="43"/>
      <c r="RKI1" s="43"/>
      <c r="RKJ1" s="43"/>
      <c r="RKK1" s="43"/>
      <c r="RKL1" s="43"/>
      <c r="RKM1" s="43"/>
      <c r="RKN1" s="43"/>
      <c r="RKO1" s="43"/>
      <c r="RKP1" s="43"/>
      <c r="RKQ1" s="43"/>
      <c r="RKR1" s="43"/>
      <c r="RKS1" s="43"/>
      <c r="RKT1" s="43"/>
      <c r="RKU1" s="43"/>
      <c r="RKV1" s="43"/>
      <c r="RKW1" s="43"/>
      <c r="RKX1" s="43"/>
      <c r="RKY1" s="43"/>
      <c r="RKZ1" s="43"/>
      <c r="RLA1" s="43"/>
      <c r="RLB1" s="43"/>
      <c r="RLC1" s="43"/>
      <c r="RLD1" s="43"/>
      <c r="RLE1" s="43"/>
      <c r="RLF1" s="43"/>
      <c r="RLG1" s="43"/>
      <c r="RLH1" s="43"/>
      <c r="RLI1" s="43"/>
      <c r="RLJ1" s="43"/>
      <c r="RLK1" s="43"/>
      <c r="RLL1" s="43"/>
      <c r="RLM1" s="43"/>
      <c r="RLN1" s="43"/>
      <c r="RLO1" s="43"/>
      <c r="RLP1" s="43"/>
      <c r="RLQ1" s="43"/>
      <c r="RLR1" s="43"/>
      <c r="RLS1" s="43"/>
      <c r="RLT1" s="43"/>
      <c r="RLU1" s="43"/>
      <c r="RLV1" s="43"/>
      <c r="RLW1" s="43"/>
      <c r="RLX1" s="43"/>
      <c r="RLY1" s="43"/>
      <c r="RLZ1" s="43"/>
      <c r="RMA1" s="43"/>
      <c r="RMB1" s="43"/>
      <c r="RMC1" s="43"/>
      <c r="RMD1" s="43"/>
      <c r="RME1" s="43"/>
      <c r="RMF1" s="43"/>
      <c r="RMG1" s="43"/>
      <c r="RMH1" s="43"/>
      <c r="RMI1" s="43"/>
      <c r="RMJ1" s="43"/>
      <c r="RMK1" s="43"/>
      <c r="RML1" s="43"/>
      <c r="RMM1" s="43"/>
      <c r="RMN1" s="43"/>
      <c r="RMO1" s="43"/>
      <c r="RMP1" s="43"/>
      <c r="RMQ1" s="43"/>
      <c r="RMR1" s="43"/>
      <c r="RMS1" s="43"/>
      <c r="RMT1" s="43"/>
      <c r="RMU1" s="43"/>
      <c r="RMV1" s="43"/>
      <c r="RMW1" s="43"/>
      <c r="RMX1" s="43"/>
      <c r="RMY1" s="43"/>
      <c r="RMZ1" s="43"/>
      <c r="RNA1" s="43"/>
      <c r="RNB1" s="43"/>
      <c r="RNC1" s="43"/>
      <c r="RND1" s="43"/>
      <c r="RNE1" s="43"/>
      <c r="RNF1" s="43"/>
      <c r="RNG1" s="43"/>
      <c r="RNH1" s="43"/>
      <c r="RNI1" s="43"/>
      <c r="RNJ1" s="43"/>
      <c r="RNK1" s="43"/>
      <c r="RNL1" s="43"/>
      <c r="RNM1" s="43"/>
      <c r="RNN1" s="43"/>
      <c r="RNO1" s="43"/>
      <c r="RNP1" s="43"/>
      <c r="RNQ1" s="43"/>
      <c r="RNR1" s="43"/>
      <c r="RNS1" s="43"/>
      <c r="RNT1" s="43"/>
      <c r="RNU1" s="43"/>
      <c r="RNV1" s="43"/>
      <c r="RNW1" s="43"/>
      <c r="RNX1" s="43"/>
      <c r="RNY1" s="43"/>
      <c r="RNZ1" s="43"/>
      <c r="ROA1" s="43"/>
      <c r="ROB1" s="43"/>
      <c r="ROC1" s="43"/>
      <c r="ROD1" s="43"/>
      <c r="ROE1" s="43"/>
      <c r="ROF1" s="43"/>
      <c r="ROG1" s="43"/>
      <c r="ROH1" s="43"/>
      <c r="ROI1" s="43"/>
      <c r="ROJ1" s="43"/>
      <c r="ROK1" s="43"/>
      <c r="ROL1" s="43"/>
      <c r="ROM1" s="43"/>
      <c r="RON1" s="43"/>
      <c r="ROO1" s="43"/>
      <c r="ROP1" s="43"/>
      <c r="ROQ1" s="43"/>
      <c r="ROR1" s="43"/>
      <c r="ROS1" s="43"/>
      <c r="ROT1" s="43"/>
      <c r="ROU1" s="43"/>
      <c r="ROV1" s="43"/>
      <c r="ROW1" s="43"/>
      <c r="ROX1" s="43"/>
      <c r="ROY1" s="43"/>
      <c r="ROZ1" s="43"/>
      <c r="RPA1" s="43"/>
      <c r="RPB1" s="43"/>
      <c r="RPC1" s="43"/>
      <c r="RPD1" s="43"/>
      <c r="RPE1" s="43"/>
      <c r="RPF1" s="43"/>
      <c r="RPG1" s="43"/>
      <c r="RPH1" s="43"/>
      <c r="RPI1" s="43"/>
      <c r="RPJ1" s="43"/>
      <c r="RPK1" s="43"/>
      <c r="RPL1" s="43"/>
      <c r="RPM1" s="43"/>
      <c r="RPN1" s="43"/>
      <c r="RPO1" s="43"/>
      <c r="RPP1" s="43"/>
      <c r="RPQ1" s="43"/>
      <c r="RPR1" s="43"/>
      <c r="RPS1" s="43"/>
      <c r="RPT1" s="43"/>
      <c r="RPU1" s="43"/>
      <c r="RPV1" s="43"/>
      <c r="RPW1" s="43"/>
      <c r="RPX1" s="43"/>
      <c r="RPY1" s="43"/>
      <c r="RPZ1" s="43"/>
      <c r="RQA1" s="43"/>
      <c r="RQB1" s="43"/>
      <c r="RQC1" s="43"/>
      <c r="RQD1" s="43"/>
      <c r="RQE1" s="43"/>
      <c r="RQF1" s="43"/>
      <c r="RQG1" s="43"/>
      <c r="RQH1" s="43"/>
      <c r="RQI1" s="43"/>
      <c r="RQJ1" s="43"/>
      <c r="RQK1" s="43"/>
      <c r="RQL1" s="43"/>
      <c r="RQM1" s="43"/>
      <c r="RQN1" s="43"/>
      <c r="RQO1" s="43"/>
      <c r="RQP1" s="43"/>
      <c r="RQQ1" s="43"/>
      <c r="RQR1" s="43"/>
      <c r="RQS1" s="43"/>
      <c r="RQT1" s="43"/>
      <c r="RQU1" s="43"/>
      <c r="RQV1" s="43"/>
      <c r="RQW1" s="43"/>
      <c r="RQX1" s="43"/>
      <c r="RQY1" s="43"/>
      <c r="RQZ1" s="43"/>
      <c r="RRA1" s="43"/>
      <c r="RRB1" s="43"/>
      <c r="RRC1" s="43"/>
      <c r="RRD1" s="43"/>
      <c r="RRE1" s="43"/>
      <c r="RRF1" s="43"/>
      <c r="RRG1" s="43"/>
      <c r="RRH1" s="43"/>
      <c r="RRI1" s="43"/>
      <c r="RRJ1" s="43"/>
      <c r="RRK1" s="43"/>
      <c r="RRL1" s="43"/>
      <c r="RRM1" s="43"/>
      <c r="RRN1" s="43"/>
      <c r="RRO1" s="43"/>
      <c r="RRP1" s="43"/>
      <c r="RRQ1" s="43"/>
      <c r="RRR1" s="43"/>
      <c r="RRS1" s="43"/>
      <c r="RRT1" s="43"/>
      <c r="RRU1" s="43"/>
      <c r="RRV1" s="43"/>
      <c r="RRW1" s="43"/>
      <c r="RRX1" s="43"/>
      <c r="RRY1" s="43"/>
      <c r="RRZ1" s="43"/>
      <c r="RSA1" s="43"/>
      <c r="RSB1" s="43"/>
      <c r="RSC1" s="43"/>
      <c r="RSD1" s="43"/>
      <c r="RSE1" s="43"/>
      <c r="RSF1" s="43"/>
      <c r="RSG1" s="43"/>
      <c r="RSH1" s="43"/>
      <c r="RSI1" s="43"/>
      <c r="RSJ1" s="43"/>
      <c r="RSK1" s="43"/>
      <c r="RSL1" s="43"/>
      <c r="RSM1" s="43"/>
      <c r="RSN1" s="43"/>
      <c r="RSO1" s="43"/>
      <c r="RSP1" s="43"/>
      <c r="RSQ1" s="43"/>
      <c r="RSR1" s="43"/>
      <c r="RSS1" s="43"/>
      <c r="RST1" s="43"/>
      <c r="RSU1" s="43"/>
      <c r="RSV1" s="43"/>
      <c r="RSW1" s="43"/>
      <c r="RSX1" s="43"/>
      <c r="RSY1" s="43"/>
      <c r="RSZ1" s="43"/>
      <c r="RTA1" s="43"/>
      <c r="RTB1" s="43"/>
      <c r="RTC1" s="43"/>
      <c r="RTD1" s="43"/>
      <c r="RTE1" s="43"/>
      <c r="RTF1" s="43"/>
      <c r="RTG1" s="43"/>
      <c r="RTH1" s="43"/>
      <c r="RTI1" s="43"/>
      <c r="RTJ1" s="43"/>
      <c r="RTK1" s="43"/>
      <c r="RTL1" s="43"/>
      <c r="RTM1" s="43"/>
      <c r="RTN1" s="43"/>
      <c r="RTO1" s="43"/>
      <c r="RTP1" s="43"/>
      <c r="RTQ1" s="43"/>
      <c r="RTR1" s="43"/>
      <c r="RTS1" s="43"/>
      <c r="RTT1" s="43"/>
      <c r="RTU1" s="43"/>
      <c r="RTV1" s="43"/>
      <c r="RTW1" s="43"/>
      <c r="RTX1" s="43"/>
      <c r="RTY1" s="43"/>
      <c r="RTZ1" s="43"/>
      <c r="RUA1" s="43"/>
      <c r="RUB1" s="43"/>
      <c r="RUC1" s="43"/>
      <c r="RUD1" s="43"/>
      <c r="RUE1" s="43"/>
      <c r="RUF1" s="43"/>
      <c r="RUG1" s="43"/>
      <c r="RUH1" s="43"/>
      <c r="RUI1" s="43"/>
      <c r="RUJ1" s="43"/>
      <c r="RUK1" s="43"/>
      <c r="RUL1" s="43"/>
      <c r="RUM1" s="43"/>
      <c r="RUN1" s="43"/>
      <c r="RUO1" s="43"/>
      <c r="RUP1" s="43"/>
      <c r="RUQ1" s="43"/>
      <c r="RUR1" s="43"/>
      <c r="RUS1" s="43"/>
      <c r="RUT1" s="43"/>
      <c r="RUU1" s="43"/>
      <c r="RUV1" s="43"/>
      <c r="RUW1" s="43"/>
      <c r="RUX1" s="43"/>
      <c r="RUY1" s="43"/>
      <c r="RUZ1" s="43"/>
      <c r="RVA1" s="43"/>
      <c r="RVB1" s="43"/>
      <c r="RVC1" s="43"/>
      <c r="RVD1" s="43"/>
      <c r="RVE1" s="43"/>
      <c r="RVF1" s="43"/>
      <c r="RVG1" s="43"/>
      <c r="RVH1" s="43"/>
      <c r="RVI1" s="43"/>
      <c r="RVJ1" s="43"/>
      <c r="RVK1" s="43"/>
      <c r="RVL1" s="43"/>
      <c r="RVM1" s="43"/>
      <c r="RVN1" s="43"/>
      <c r="RVO1" s="43"/>
      <c r="RVP1" s="43"/>
      <c r="RVQ1" s="43"/>
      <c r="RVR1" s="43"/>
      <c r="RVS1" s="43"/>
      <c r="RVT1" s="43"/>
      <c r="RVU1" s="43"/>
      <c r="RVV1" s="43"/>
      <c r="RVW1" s="43"/>
      <c r="RVX1" s="43"/>
      <c r="RVY1" s="43"/>
      <c r="RVZ1" s="43"/>
      <c r="RWA1" s="43"/>
      <c r="RWB1" s="43"/>
      <c r="RWC1" s="43"/>
      <c r="RWD1" s="43"/>
      <c r="RWE1" s="43"/>
      <c r="RWF1" s="43"/>
      <c r="RWG1" s="43"/>
      <c r="RWH1" s="43"/>
      <c r="RWI1" s="43"/>
      <c r="RWJ1" s="43"/>
      <c r="RWK1" s="43"/>
      <c r="RWL1" s="43"/>
      <c r="RWM1" s="43"/>
      <c r="RWN1" s="43"/>
      <c r="RWO1" s="43"/>
      <c r="RWP1" s="43"/>
      <c r="RWQ1" s="43"/>
      <c r="RWR1" s="43"/>
      <c r="RWS1" s="43"/>
      <c r="RWT1" s="43"/>
      <c r="RWU1" s="43"/>
      <c r="RWV1" s="43"/>
      <c r="RWW1" s="43"/>
      <c r="RWX1" s="43"/>
      <c r="RWY1" s="43"/>
      <c r="RWZ1" s="43"/>
      <c r="RXA1" s="43"/>
      <c r="RXB1" s="43"/>
      <c r="RXC1" s="43"/>
      <c r="RXD1" s="43"/>
      <c r="RXE1" s="43"/>
      <c r="RXF1" s="43"/>
      <c r="RXG1" s="43"/>
      <c r="RXH1" s="43"/>
      <c r="RXI1" s="43"/>
      <c r="RXJ1" s="43"/>
      <c r="RXK1" s="43"/>
      <c r="RXL1" s="43"/>
      <c r="RXM1" s="43"/>
      <c r="RXN1" s="43"/>
      <c r="RXO1" s="43"/>
      <c r="RXP1" s="43"/>
      <c r="RXQ1" s="43"/>
      <c r="RXR1" s="43"/>
      <c r="RXS1" s="43"/>
      <c r="RXT1" s="43"/>
      <c r="RXU1" s="43"/>
      <c r="RXV1" s="43"/>
      <c r="RXW1" s="43"/>
      <c r="RXX1" s="43"/>
      <c r="RXY1" s="43"/>
      <c r="RXZ1" s="43"/>
      <c r="RYA1" s="43"/>
      <c r="RYB1" s="43"/>
      <c r="RYC1" s="43"/>
      <c r="RYD1" s="43"/>
      <c r="RYE1" s="43"/>
      <c r="RYF1" s="43"/>
      <c r="RYG1" s="43"/>
      <c r="RYH1" s="43"/>
      <c r="RYI1" s="43"/>
      <c r="RYJ1" s="43"/>
      <c r="RYK1" s="43"/>
      <c r="RYL1" s="43"/>
      <c r="RYM1" s="43"/>
      <c r="RYN1" s="43"/>
      <c r="RYO1" s="43"/>
      <c r="RYP1" s="43"/>
      <c r="RYQ1" s="43"/>
      <c r="RYR1" s="43"/>
      <c r="RYS1" s="43"/>
      <c r="RYT1" s="43"/>
      <c r="RYU1" s="43"/>
      <c r="RYV1" s="43"/>
      <c r="RYW1" s="43"/>
      <c r="RYX1" s="43"/>
      <c r="RYY1" s="43"/>
      <c r="RYZ1" s="43"/>
      <c r="RZA1" s="43"/>
      <c r="RZB1" s="43"/>
      <c r="RZC1" s="43"/>
      <c r="RZD1" s="43"/>
      <c r="RZE1" s="43"/>
      <c r="RZF1" s="43"/>
      <c r="RZG1" s="43"/>
      <c r="RZH1" s="43"/>
      <c r="RZI1" s="43"/>
      <c r="RZJ1" s="43"/>
      <c r="RZK1" s="43"/>
      <c r="RZL1" s="43"/>
      <c r="RZM1" s="43"/>
      <c r="RZN1" s="43"/>
      <c r="RZO1" s="43"/>
      <c r="RZP1" s="43"/>
      <c r="RZQ1" s="43"/>
      <c r="RZR1" s="43"/>
      <c r="RZS1" s="43"/>
      <c r="RZT1" s="43"/>
      <c r="RZU1" s="43"/>
      <c r="RZV1" s="43"/>
      <c r="RZW1" s="43"/>
      <c r="RZX1" s="43"/>
      <c r="RZY1" s="43"/>
      <c r="RZZ1" s="43"/>
      <c r="SAA1" s="43"/>
      <c r="SAB1" s="43"/>
      <c r="SAC1" s="43"/>
      <c r="SAD1" s="43"/>
      <c r="SAE1" s="43"/>
      <c r="SAF1" s="43"/>
      <c r="SAG1" s="43"/>
      <c r="SAH1" s="43"/>
      <c r="SAI1" s="43"/>
      <c r="SAJ1" s="43"/>
      <c r="SAK1" s="43"/>
      <c r="SAL1" s="43"/>
      <c r="SAM1" s="43"/>
      <c r="SAN1" s="43"/>
      <c r="SAO1" s="43"/>
      <c r="SAP1" s="43"/>
      <c r="SAQ1" s="43"/>
      <c r="SAR1" s="43"/>
      <c r="SAS1" s="43"/>
      <c r="SAT1" s="43"/>
      <c r="SAU1" s="43"/>
      <c r="SAV1" s="43"/>
      <c r="SAW1" s="43"/>
      <c r="SAX1" s="43"/>
      <c r="SAY1" s="43"/>
      <c r="SAZ1" s="43"/>
      <c r="SBA1" s="43"/>
      <c r="SBB1" s="43"/>
      <c r="SBC1" s="43"/>
      <c r="SBD1" s="43"/>
      <c r="SBE1" s="43"/>
      <c r="SBF1" s="43"/>
      <c r="SBG1" s="43"/>
      <c r="SBH1" s="43"/>
      <c r="SBI1" s="43"/>
      <c r="SBJ1" s="43"/>
      <c r="SBK1" s="43"/>
      <c r="SBL1" s="43"/>
      <c r="SBM1" s="43"/>
      <c r="SBN1" s="43"/>
      <c r="SBO1" s="43"/>
      <c r="SBP1" s="43"/>
      <c r="SBQ1" s="43"/>
      <c r="SBR1" s="43"/>
      <c r="SBS1" s="43"/>
      <c r="SBT1" s="43"/>
      <c r="SBU1" s="43"/>
      <c r="SBV1" s="43"/>
      <c r="SBW1" s="43"/>
      <c r="SBX1" s="43"/>
      <c r="SBY1" s="43"/>
      <c r="SBZ1" s="43"/>
      <c r="SCA1" s="43"/>
      <c r="SCB1" s="43"/>
      <c r="SCC1" s="43"/>
      <c r="SCD1" s="43"/>
      <c r="SCE1" s="43"/>
      <c r="SCF1" s="43"/>
      <c r="SCG1" s="43"/>
      <c r="SCH1" s="43"/>
      <c r="SCI1" s="43"/>
      <c r="SCJ1" s="43"/>
      <c r="SCK1" s="43"/>
      <c r="SCL1" s="43"/>
      <c r="SCM1" s="43"/>
      <c r="SCN1" s="43"/>
      <c r="SCO1" s="43"/>
      <c r="SCP1" s="43"/>
      <c r="SCQ1" s="43"/>
      <c r="SCR1" s="43"/>
      <c r="SCS1" s="43"/>
      <c r="SCT1" s="43"/>
      <c r="SCU1" s="43"/>
      <c r="SCV1" s="43"/>
      <c r="SCW1" s="43"/>
      <c r="SCX1" s="43"/>
      <c r="SCY1" s="43"/>
      <c r="SCZ1" s="43"/>
      <c r="SDA1" s="43"/>
      <c r="SDB1" s="43"/>
      <c r="SDC1" s="43"/>
      <c r="SDD1" s="43"/>
      <c r="SDE1" s="43"/>
      <c r="SDF1" s="43"/>
      <c r="SDG1" s="43"/>
      <c r="SDH1" s="43"/>
      <c r="SDI1" s="43"/>
      <c r="SDJ1" s="43"/>
      <c r="SDK1" s="43"/>
      <c r="SDL1" s="43"/>
      <c r="SDM1" s="43"/>
      <c r="SDN1" s="43"/>
      <c r="SDO1" s="43"/>
      <c r="SDP1" s="43"/>
      <c r="SDQ1" s="43"/>
      <c r="SDR1" s="43"/>
      <c r="SDS1" s="43"/>
      <c r="SDT1" s="43"/>
      <c r="SDU1" s="43"/>
      <c r="SDV1" s="43"/>
      <c r="SDW1" s="43"/>
      <c r="SDX1" s="43"/>
      <c r="SDY1" s="43"/>
      <c r="SDZ1" s="43"/>
      <c r="SEA1" s="43"/>
      <c r="SEB1" s="43"/>
      <c r="SEC1" s="43"/>
      <c r="SED1" s="43"/>
      <c r="SEE1" s="43"/>
      <c r="SEF1" s="43"/>
      <c r="SEG1" s="43"/>
      <c r="SEH1" s="43"/>
      <c r="SEI1" s="43"/>
      <c r="SEJ1" s="43"/>
      <c r="SEK1" s="43"/>
      <c r="SEL1" s="43"/>
      <c r="SEM1" s="43"/>
      <c r="SEN1" s="43"/>
      <c r="SEO1" s="43"/>
      <c r="SEP1" s="43"/>
      <c r="SEQ1" s="43"/>
      <c r="SER1" s="43"/>
      <c r="SES1" s="43"/>
      <c r="SET1" s="43"/>
      <c r="SEU1" s="43"/>
      <c r="SEV1" s="43"/>
      <c r="SEW1" s="43"/>
      <c r="SEX1" s="43"/>
      <c r="SEY1" s="43"/>
      <c r="SEZ1" s="43"/>
      <c r="SFA1" s="43"/>
      <c r="SFB1" s="43"/>
      <c r="SFC1" s="43"/>
      <c r="SFD1" s="43"/>
      <c r="SFE1" s="43"/>
      <c r="SFF1" s="43"/>
      <c r="SFG1" s="43"/>
      <c r="SFH1" s="43"/>
      <c r="SFI1" s="43"/>
      <c r="SFJ1" s="43"/>
      <c r="SFK1" s="43"/>
      <c r="SFL1" s="43"/>
      <c r="SFM1" s="43"/>
      <c r="SFN1" s="43"/>
      <c r="SFO1" s="43"/>
      <c r="SFP1" s="43"/>
      <c r="SFQ1" s="43"/>
      <c r="SFR1" s="43"/>
      <c r="SFS1" s="43"/>
      <c r="SFT1" s="43"/>
      <c r="SFU1" s="43"/>
      <c r="SFV1" s="43"/>
      <c r="SFW1" s="43"/>
      <c r="SFX1" s="43"/>
      <c r="SFY1" s="43"/>
      <c r="SFZ1" s="43"/>
      <c r="SGA1" s="43"/>
      <c r="SGB1" s="43"/>
      <c r="SGC1" s="43"/>
      <c r="SGD1" s="43"/>
      <c r="SGE1" s="43"/>
      <c r="SGF1" s="43"/>
      <c r="SGG1" s="43"/>
      <c r="SGH1" s="43"/>
      <c r="SGI1" s="43"/>
      <c r="SGJ1" s="43"/>
      <c r="SGK1" s="43"/>
      <c r="SGL1" s="43"/>
      <c r="SGM1" s="43"/>
      <c r="SGN1" s="43"/>
      <c r="SGO1" s="43"/>
      <c r="SGP1" s="43"/>
      <c r="SGQ1" s="43"/>
      <c r="SGR1" s="43"/>
      <c r="SGS1" s="43"/>
      <c r="SGT1" s="43"/>
      <c r="SGU1" s="43"/>
      <c r="SGV1" s="43"/>
      <c r="SGW1" s="43"/>
      <c r="SGX1" s="43"/>
      <c r="SGY1" s="43"/>
      <c r="SGZ1" s="43"/>
      <c r="SHA1" s="43"/>
      <c r="SHB1" s="43"/>
      <c r="SHC1" s="43"/>
      <c r="SHD1" s="43"/>
      <c r="SHE1" s="43"/>
      <c r="SHF1" s="43"/>
      <c r="SHG1" s="43"/>
      <c r="SHH1" s="43"/>
      <c r="SHI1" s="43"/>
      <c r="SHJ1" s="43"/>
      <c r="SHK1" s="43"/>
      <c r="SHL1" s="43"/>
      <c r="SHM1" s="43"/>
      <c r="SHN1" s="43"/>
      <c r="SHO1" s="43"/>
      <c r="SHP1" s="43"/>
      <c r="SHQ1" s="43"/>
      <c r="SHR1" s="43"/>
      <c r="SHS1" s="43"/>
      <c r="SHT1" s="43"/>
      <c r="SHU1" s="43"/>
      <c r="SHV1" s="43"/>
      <c r="SHW1" s="43"/>
      <c r="SHX1" s="43"/>
      <c r="SHY1" s="43"/>
      <c r="SHZ1" s="43"/>
      <c r="SIA1" s="43"/>
      <c r="SIB1" s="43"/>
      <c r="SIC1" s="43"/>
      <c r="SID1" s="43"/>
      <c r="SIE1" s="43"/>
      <c r="SIF1" s="43"/>
      <c r="SIG1" s="43"/>
      <c r="SIH1" s="43"/>
      <c r="SII1" s="43"/>
      <c r="SIJ1" s="43"/>
      <c r="SIK1" s="43"/>
      <c r="SIL1" s="43"/>
      <c r="SIM1" s="43"/>
      <c r="SIN1" s="43"/>
      <c r="SIO1" s="43"/>
      <c r="SIP1" s="43"/>
      <c r="SIQ1" s="43"/>
      <c r="SIR1" s="43"/>
      <c r="SIS1" s="43"/>
      <c r="SIT1" s="43"/>
      <c r="SIU1" s="43"/>
      <c r="SIV1" s="43"/>
      <c r="SIW1" s="43"/>
      <c r="SIX1" s="43"/>
      <c r="SIY1" s="43"/>
      <c r="SIZ1" s="43"/>
      <c r="SJA1" s="43"/>
      <c r="SJB1" s="43"/>
      <c r="SJC1" s="43"/>
      <c r="SJD1" s="43"/>
      <c r="SJE1" s="43"/>
      <c r="SJF1" s="43"/>
      <c r="SJG1" s="43"/>
      <c r="SJH1" s="43"/>
      <c r="SJI1" s="43"/>
      <c r="SJJ1" s="43"/>
      <c r="SJK1" s="43"/>
      <c r="SJL1" s="43"/>
      <c r="SJM1" s="43"/>
      <c r="SJN1" s="43"/>
      <c r="SJO1" s="43"/>
      <c r="SJP1" s="43"/>
      <c r="SJQ1" s="43"/>
      <c r="SJR1" s="43"/>
      <c r="SJS1" s="43"/>
      <c r="SJT1" s="43"/>
      <c r="SJU1" s="43"/>
      <c r="SJV1" s="43"/>
      <c r="SJW1" s="43"/>
      <c r="SJX1" s="43"/>
      <c r="SJY1" s="43"/>
      <c r="SJZ1" s="43"/>
      <c r="SKA1" s="43"/>
      <c r="SKB1" s="43"/>
      <c r="SKC1" s="43"/>
      <c r="SKD1" s="43"/>
      <c r="SKE1" s="43"/>
      <c r="SKF1" s="43"/>
      <c r="SKG1" s="43"/>
      <c r="SKH1" s="43"/>
      <c r="SKI1" s="43"/>
      <c r="SKJ1" s="43"/>
      <c r="SKK1" s="43"/>
      <c r="SKL1" s="43"/>
      <c r="SKM1" s="43"/>
      <c r="SKN1" s="43"/>
      <c r="SKO1" s="43"/>
      <c r="SKP1" s="43"/>
      <c r="SKQ1" s="43"/>
      <c r="SKR1" s="43"/>
      <c r="SKS1" s="43"/>
      <c r="SKT1" s="43"/>
      <c r="SKU1" s="43"/>
      <c r="SKV1" s="43"/>
      <c r="SKW1" s="43"/>
      <c r="SKX1" s="43"/>
      <c r="SKY1" s="43"/>
      <c r="SKZ1" s="43"/>
      <c r="SLA1" s="43"/>
      <c r="SLB1" s="43"/>
      <c r="SLC1" s="43"/>
      <c r="SLD1" s="43"/>
      <c r="SLE1" s="43"/>
      <c r="SLF1" s="43"/>
      <c r="SLG1" s="43"/>
      <c r="SLH1" s="43"/>
      <c r="SLI1" s="43"/>
      <c r="SLJ1" s="43"/>
      <c r="SLK1" s="43"/>
      <c r="SLL1" s="43"/>
      <c r="SLM1" s="43"/>
      <c r="SLN1" s="43"/>
      <c r="SLO1" s="43"/>
      <c r="SLP1" s="43"/>
      <c r="SLQ1" s="43"/>
      <c r="SLR1" s="43"/>
      <c r="SLS1" s="43"/>
      <c r="SLT1" s="43"/>
      <c r="SLU1" s="43"/>
      <c r="SLV1" s="43"/>
      <c r="SLW1" s="43"/>
      <c r="SLX1" s="43"/>
      <c r="SLY1" s="43"/>
      <c r="SLZ1" s="43"/>
      <c r="SMA1" s="43"/>
      <c r="SMB1" s="43"/>
      <c r="SMC1" s="43"/>
      <c r="SMD1" s="43"/>
      <c r="SME1" s="43"/>
      <c r="SMF1" s="43"/>
      <c r="SMG1" s="43"/>
      <c r="SMH1" s="43"/>
      <c r="SMI1" s="43"/>
      <c r="SMJ1" s="43"/>
      <c r="SMK1" s="43"/>
      <c r="SML1" s="43"/>
      <c r="SMM1" s="43"/>
      <c r="SMN1" s="43"/>
      <c r="SMO1" s="43"/>
      <c r="SMP1" s="43"/>
      <c r="SMQ1" s="43"/>
      <c r="SMR1" s="43"/>
      <c r="SMS1" s="43"/>
      <c r="SMT1" s="43"/>
      <c r="SMU1" s="43"/>
      <c r="SMV1" s="43"/>
      <c r="SMW1" s="43"/>
      <c r="SMX1" s="43"/>
      <c r="SMY1" s="43"/>
      <c r="SMZ1" s="43"/>
      <c r="SNA1" s="43"/>
      <c r="SNB1" s="43"/>
      <c r="SNC1" s="43"/>
      <c r="SND1" s="43"/>
      <c r="SNE1" s="43"/>
      <c r="SNF1" s="43"/>
      <c r="SNG1" s="43"/>
      <c r="SNH1" s="43"/>
      <c r="SNI1" s="43"/>
      <c r="SNJ1" s="43"/>
      <c r="SNK1" s="43"/>
      <c r="SNL1" s="43"/>
      <c r="SNM1" s="43"/>
      <c r="SNN1" s="43"/>
      <c r="SNO1" s="43"/>
      <c r="SNP1" s="43"/>
      <c r="SNQ1" s="43"/>
      <c r="SNR1" s="43"/>
      <c r="SNS1" s="43"/>
      <c r="SNT1" s="43"/>
      <c r="SNU1" s="43"/>
      <c r="SNV1" s="43"/>
      <c r="SNW1" s="43"/>
      <c r="SNX1" s="43"/>
      <c r="SNY1" s="43"/>
      <c r="SNZ1" s="43"/>
      <c r="SOA1" s="43"/>
      <c r="SOB1" s="43"/>
      <c r="SOC1" s="43"/>
      <c r="SOD1" s="43"/>
      <c r="SOE1" s="43"/>
      <c r="SOF1" s="43"/>
      <c r="SOG1" s="43"/>
      <c r="SOH1" s="43"/>
      <c r="SOI1" s="43"/>
      <c r="SOJ1" s="43"/>
      <c r="SOK1" s="43"/>
      <c r="SOL1" s="43"/>
      <c r="SOM1" s="43"/>
      <c r="SON1" s="43"/>
      <c r="SOO1" s="43"/>
      <c r="SOP1" s="43"/>
      <c r="SOQ1" s="43"/>
      <c r="SOR1" s="43"/>
      <c r="SOS1" s="43"/>
      <c r="SOT1" s="43"/>
      <c r="SOU1" s="43"/>
      <c r="SOV1" s="43"/>
      <c r="SOW1" s="43"/>
      <c r="SOX1" s="43"/>
      <c r="SOY1" s="43"/>
      <c r="SOZ1" s="43"/>
      <c r="SPA1" s="43"/>
      <c r="SPB1" s="43"/>
      <c r="SPC1" s="43"/>
      <c r="SPD1" s="43"/>
      <c r="SPE1" s="43"/>
      <c r="SPF1" s="43"/>
      <c r="SPG1" s="43"/>
      <c r="SPH1" s="43"/>
      <c r="SPI1" s="43"/>
      <c r="SPJ1" s="43"/>
      <c r="SPK1" s="43"/>
      <c r="SPL1" s="43"/>
      <c r="SPM1" s="43"/>
      <c r="SPN1" s="43"/>
      <c r="SPO1" s="43"/>
      <c r="SPP1" s="43"/>
      <c r="SPQ1" s="43"/>
      <c r="SPR1" s="43"/>
      <c r="SPS1" s="43"/>
      <c r="SPT1" s="43"/>
      <c r="SPU1" s="43"/>
      <c r="SPV1" s="43"/>
      <c r="SPW1" s="43"/>
      <c r="SPX1" s="43"/>
      <c r="SPY1" s="43"/>
      <c r="SPZ1" s="43"/>
      <c r="SQA1" s="43"/>
      <c r="SQB1" s="43"/>
      <c r="SQC1" s="43"/>
      <c r="SQD1" s="43"/>
      <c r="SQE1" s="43"/>
      <c r="SQF1" s="43"/>
      <c r="SQG1" s="43"/>
      <c r="SQH1" s="43"/>
      <c r="SQI1" s="43"/>
      <c r="SQJ1" s="43"/>
      <c r="SQK1" s="43"/>
      <c r="SQL1" s="43"/>
      <c r="SQM1" s="43"/>
      <c r="SQN1" s="43"/>
      <c r="SQO1" s="43"/>
      <c r="SQP1" s="43"/>
      <c r="SQQ1" s="43"/>
      <c r="SQR1" s="43"/>
      <c r="SQS1" s="43"/>
      <c r="SQT1" s="43"/>
      <c r="SQU1" s="43"/>
      <c r="SQV1" s="43"/>
      <c r="SQW1" s="43"/>
      <c r="SQX1" s="43"/>
      <c r="SQY1" s="43"/>
      <c r="SQZ1" s="43"/>
      <c r="SRA1" s="43"/>
      <c r="SRB1" s="43"/>
      <c r="SRC1" s="43"/>
      <c r="SRD1" s="43"/>
      <c r="SRE1" s="43"/>
      <c r="SRF1" s="43"/>
      <c r="SRG1" s="43"/>
      <c r="SRH1" s="43"/>
      <c r="SRI1" s="43"/>
      <c r="SRJ1" s="43"/>
      <c r="SRK1" s="43"/>
      <c r="SRL1" s="43"/>
      <c r="SRM1" s="43"/>
      <c r="SRN1" s="43"/>
      <c r="SRO1" s="43"/>
      <c r="SRP1" s="43"/>
      <c r="SRQ1" s="43"/>
      <c r="SRR1" s="43"/>
      <c r="SRS1" s="43"/>
      <c r="SRT1" s="43"/>
      <c r="SRU1" s="43"/>
      <c r="SRV1" s="43"/>
      <c r="SRW1" s="43"/>
      <c r="SRX1" s="43"/>
      <c r="SRY1" s="43"/>
      <c r="SRZ1" s="43"/>
      <c r="SSA1" s="43"/>
      <c r="SSB1" s="43"/>
      <c r="SSC1" s="43"/>
      <c r="SSD1" s="43"/>
      <c r="SSE1" s="43"/>
      <c r="SSF1" s="43"/>
      <c r="SSG1" s="43"/>
      <c r="SSH1" s="43"/>
      <c r="SSI1" s="43"/>
      <c r="SSJ1" s="43"/>
      <c r="SSK1" s="43"/>
      <c r="SSL1" s="43"/>
      <c r="SSM1" s="43"/>
      <c r="SSN1" s="43"/>
      <c r="SSO1" s="43"/>
      <c r="SSP1" s="43"/>
      <c r="SSQ1" s="43"/>
      <c r="SSR1" s="43"/>
      <c r="SSS1" s="43"/>
      <c r="SST1" s="43"/>
      <c r="SSU1" s="43"/>
      <c r="SSV1" s="43"/>
      <c r="SSW1" s="43"/>
      <c r="SSX1" s="43"/>
      <c r="SSY1" s="43"/>
      <c r="SSZ1" s="43"/>
      <c r="STA1" s="43"/>
      <c r="STB1" s="43"/>
      <c r="STC1" s="43"/>
      <c r="STD1" s="43"/>
      <c r="STE1" s="43"/>
      <c r="STF1" s="43"/>
      <c r="STG1" s="43"/>
      <c r="STH1" s="43"/>
      <c r="STI1" s="43"/>
      <c r="STJ1" s="43"/>
      <c r="STK1" s="43"/>
      <c r="STL1" s="43"/>
      <c r="STM1" s="43"/>
      <c r="STN1" s="43"/>
      <c r="STO1" s="43"/>
      <c r="STP1" s="43"/>
      <c r="STQ1" s="43"/>
      <c r="STR1" s="43"/>
      <c r="STS1" s="43"/>
      <c r="STT1" s="43"/>
      <c r="STU1" s="43"/>
      <c r="STV1" s="43"/>
      <c r="STW1" s="43"/>
      <c r="STX1" s="43"/>
      <c r="STY1" s="43"/>
      <c r="STZ1" s="43"/>
      <c r="SUA1" s="43"/>
      <c r="SUB1" s="43"/>
      <c r="SUC1" s="43"/>
      <c r="SUD1" s="43"/>
      <c r="SUE1" s="43"/>
      <c r="SUF1" s="43"/>
      <c r="SUG1" s="43"/>
      <c r="SUH1" s="43"/>
      <c r="SUI1" s="43"/>
      <c r="SUJ1" s="43"/>
      <c r="SUK1" s="43"/>
      <c r="SUL1" s="43"/>
      <c r="SUM1" s="43"/>
      <c r="SUN1" s="43"/>
      <c r="SUO1" s="43"/>
      <c r="SUP1" s="43"/>
      <c r="SUQ1" s="43"/>
      <c r="SUR1" s="43"/>
      <c r="SUS1" s="43"/>
      <c r="SUT1" s="43"/>
      <c r="SUU1" s="43"/>
      <c r="SUV1" s="43"/>
      <c r="SUW1" s="43"/>
      <c r="SUX1" s="43"/>
      <c r="SUY1" s="43"/>
      <c r="SUZ1" s="43"/>
      <c r="SVA1" s="43"/>
      <c r="SVB1" s="43"/>
      <c r="SVC1" s="43"/>
      <c r="SVD1" s="43"/>
      <c r="SVE1" s="43"/>
      <c r="SVF1" s="43"/>
      <c r="SVG1" s="43"/>
      <c r="SVH1" s="43"/>
      <c r="SVI1" s="43"/>
      <c r="SVJ1" s="43"/>
      <c r="SVK1" s="43"/>
      <c r="SVL1" s="43"/>
      <c r="SVM1" s="43"/>
      <c r="SVN1" s="43"/>
      <c r="SVO1" s="43"/>
      <c r="SVP1" s="43"/>
      <c r="SVQ1" s="43"/>
      <c r="SVR1" s="43"/>
      <c r="SVS1" s="43"/>
      <c r="SVT1" s="43"/>
      <c r="SVU1" s="43"/>
      <c r="SVV1" s="43"/>
      <c r="SVW1" s="43"/>
      <c r="SVX1" s="43"/>
      <c r="SVY1" s="43"/>
      <c r="SVZ1" s="43"/>
      <c r="SWA1" s="43"/>
      <c r="SWB1" s="43"/>
      <c r="SWC1" s="43"/>
      <c r="SWD1" s="43"/>
      <c r="SWE1" s="43"/>
      <c r="SWF1" s="43"/>
      <c r="SWG1" s="43"/>
      <c r="SWH1" s="43"/>
      <c r="SWI1" s="43"/>
      <c r="SWJ1" s="43"/>
      <c r="SWK1" s="43"/>
      <c r="SWL1" s="43"/>
      <c r="SWM1" s="43"/>
      <c r="SWN1" s="43"/>
      <c r="SWO1" s="43"/>
      <c r="SWP1" s="43"/>
      <c r="SWQ1" s="43"/>
      <c r="SWR1" s="43"/>
      <c r="SWS1" s="43"/>
      <c r="SWT1" s="43"/>
      <c r="SWU1" s="43"/>
      <c r="SWV1" s="43"/>
      <c r="SWW1" s="43"/>
      <c r="SWX1" s="43"/>
      <c r="SWY1" s="43"/>
      <c r="SWZ1" s="43"/>
      <c r="SXA1" s="43"/>
      <c r="SXB1" s="43"/>
      <c r="SXC1" s="43"/>
      <c r="SXD1" s="43"/>
      <c r="SXE1" s="43"/>
      <c r="SXF1" s="43"/>
      <c r="SXG1" s="43"/>
      <c r="SXH1" s="43"/>
      <c r="SXI1" s="43"/>
      <c r="SXJ1" s="43"/>
      <c r="SXK1" s="43"/>
      <c r="SXL1" s="43"/>
      <c r="SXM1" s="43"/>
      <c r="SXN1" s="43"/>
      <c r="SXO1" s="43"/>
      <c r="SXP1" s="43"/>
      <c r="SXQ1" s="43"/>
      <c r="SXR1" s="43"/>
      <c r="SXS1" s="43"/>
      <c r="SXT1" s="43"/>
      <c r="SXU1" s="43"/>
      <c r="SXV1" s="43"/>
      <c r="SXW1" s="43"/>
      <c r="SXX1" s="43"/>
      <c r="SXY1" s="43"/>
      <c r="SXZ1" s="43"/>
      <c r="SYA1" s="43"/>
      <c r="SYB1" s="43"/>
      <c r="SYC1" s="43"/>
      <c r="SYD1" s="43"/>
      <c r="SYE1" s="43"/>
      <c r="SYF1" s="43"/>
      <c r="SYG1" s="43"/>
      <c r="SYH1" s="43"/>
      <c r="SYI1" s="43"/>
      <c r="SYJ1" s="43"/>
      <c r="SYK1" s="43"/>
      <c r="SYL1" s="43"/>
      <c r="SYM1" s="43"/>
      <c r="SYN1" s="43"/>
      <c r="SYO1" s="43"/>
      <c r="SYP1" s="43"/>
      <c r="SYQ1" s="43"/>
      <c r="SYR1" s="43"/>
      <c r="SYS1" s="43"/>
      <c r="SYT1" s="43"/>
      <c r="SYU1" s="43"/>
      <c r="SYV1" s="43"/>
      <c r="SYW1" s="43"/>
      <c r="SYX1" s="43"/>
      <c r="SYY1" s="43"/>
      <c r="SYZ1" s="43"/>
      <c r="SZA1" s="43"/>
      <c r="SZB1" s="43"/>
      <c r="SZC1" s="43"/>
      <c r="SZD1" s="43"/>
      <c r="SZE1" s="43"/>
      <c r="SZF1" s="43"/>
      <c r="SZG1" s="43"/>
      <c r="SZH1" s="43"/>
      <c r="SZI1" s="43"/>
      <c r="SZJ1" s="43"/>
      <c r="SZK1" s="43"/>
      <c r="SZL1" s="43"/>
      <c r="SZM1" s="43"/>
      <c r="SZN1" s="43"/>
      <c r="SZO1" s="43"/>
      <c r="SZP1" s="43"/>
      <c r="SZQ1" s="43"/>
      <c r="SZR1" s="43"/>
      <c r="SZS1" s="43"/>
      <c r="SZT1" s="43"/>
      <c r="SZU1" s="43"/>
      <c r="SZV1" s="43"/>
      <c r="SZW1" s="43"/>
      <c r="SZX1" s="43"/>
      <c r="SZY1" s="43"/>
      <c r="SZZ1" s="43"/>
      <c r="TAA1" s="43"/>
      <c r="TAB1" s="43"/>
      <c r="TAC1" s="43"/>
      <c r="TAD1" s="43"/>
      <c r="TAE1" s="43"/>
      <c r="TAF1" s="43"/>
      <c r="TAG1" s="43"/>
      <c r="TAH1" s="43"/>
      <c r="TAI1" s="43"/>
      <c r="TAJ1" s="43"/>
      <c r="TAK1" s="43"/>
      <c r="TAL1" s="43"/>
      <c r="TAM1" s="43"/>
      <c r="TAN1" s="43"/>
      <c r="TAO1" s="43"/>
      <c r="TAP1" s="43"/>
      <c r="TAQ1" s="43"/>
      <c r="TAR1" s="43"/>
      <c r="TAS1" s="43"/>
      <c r="TAT1" s="43"/>
      <c r="TAU1" s="43"/>
      <c r="TAV1" s="43"/>
      <c r="TAW1" s="43"/>
      <c r="TAX1" s="43"/>
      <c r="TAY1" s="43"/>
      <c r="TAZ1" s="43"/>
      <c r="TBA1" s="43"/>
      <c r="TBB1" s="43"/>
      <c r="TBC1" s="43"/>
      <c r="TBD1" s="43"/>
      <c r="TBE1" s="43"/>
      <c r="TBF1" s="43"/>
      <c r="TBG1" s="43"/>
      <c r="TBH1" s="43"/>
      <c r="TBI1" s="43"/>
      <c r="TBJ1" s="43"/>
      <c r="TBK1" s="43"/>
      <c r="TBL1" s="43"/>
      <c r="TBM1" s="43"/>
      <c r="TBN1" s="43"/>
      <c r="TBO1" s="43"/>
      <c r="TBP1" s="43"/>
      <c r="TBQ1" s="43"/>
      <c r="TBR1" s="43"/>
      <c r="TBS1" s="43"/>
      <c r="TBT1" s="43"/>
      <c r="TBU1" s="43"/>
      <c r="TBV1" s="43"/>
      <c r="TBW1" s="43"/>
      <c r="TBX1" s="43"/>
      <c r="TBY1" s="43"/>
      <c r="TBZ1" s="43"/>
      <c r="TCA1" s="43"/>
      <c r="TCB1" s="43"/>
      <c r="TCC1" s="43"/>
      <c r="TCD1" s="43"/>
      <c r="TCE1" s="43"/>
      <c r="TCF1" s="43"/>
      <c r="TCG1" s="43"/>
      <c r="TCH1" s="43"/>
      <c r="TCI1" s="43"/>
      <c r="TCJ1" s="43"/>
      <c r="TCK1" s="43"/>
      <c r="TCL1" s="43"/>
      <c r="TCM1" s="43"/>
      <c r="TCN1" s="43"/>
      <c r="TCO1" s="43"/>
      <c r="TCP1" s="43"/>
      <c r="TCQ1" s="43"/>
      <c r="TCR1" s="43"/>
      <c r="TCS1" s="43"/>
      <c r="TCT1" s="43"/>
      <c r="TCU1" s="43"/>
      <c r="TCV1" s="43"/>
      <c r="TCW1" s="43"/>
      <c r="TCX1" s="43"/>
      <c r="TCY1" s="43"/>
      <c r="TCZ1" s="43"/>
      <c r="TDA1" s="43"/>
      <c r="TDB1" s="43"/>
      <c r="TDC1" s="43"/>
      <c r="TDD1" s="43"/>
      <c r="TDE1" s="43"/>
      <c r="TDF1" s="43"/>
      <c r="TDG1" s="43"/>
      <c r="TDH1" s="43"/>
      <c r="TDI1" s="43"/>
      <c r="TDJ1" s="43"/>
      <c r="TDK1" s="43"/>
      <c r="TDL1" s="43"/>
      <c r="TDM1" s="43"/>
      <c r="TDN1" s="43"/>
      <c r="TDO1" s="43"/>
      <c r="TDP1" s="43"/>
      <c r="TDQ1" s="43"/>
      <c r="TDR1" s="43"/>
      <c r="TDS1" s="43"/>
      <c r="TDT1" s="43"/>
      <c r="TDU1" s="43"/>
      <c r="TDV1" s="43"/>
      <c r="TDW1" s="43"/>
      <c r="TDX1" s="43"/>
      <c r="TDY1" s="43"/>
      <c r="TDZ1" s="43"/>
      <c r="TEA1" s="43"/>
      <c r="TEB1" s="43"/>
      <c r="TEC1" s="43"/>
      <c r="TED1" s="43"/>
      <c r="TEE1" s="43"/>
      <c r="TEF1" s="43"/>
      <c r="TEG1" s="43"/>
      <c r="TEH1" s="43"/>
      <c r="TEI1" s="43"/>
      <c r="TEJ1" s="43"/>
      <c r="TEK1" s="43"/>
      <c r="TEL1" s="43"/>
      <c r="TEM1" s="43"/>
      <c r="TEN1" s="43"/>
      <c r="TEO1" s="43"/>
      <c r="TEP1" s="43"/>
      <c r="TEQ1" s="43"/>
      <c r="TER1" s="43"/>
      <c r="TES1" s="43"/>
      <c r="TET1" s="43"/>
      <c r="TEU1" s="43"/>
      <c r="TEV1" s="43"/>
      <c r="TEW1" s="43"/>
      <c r="TEX1" s="43"/>
      <c r="TEY1" s="43"/>
      <c r="TEZ1" s="43"/>
      <c r="TFA1" s="43"/>
      <c r="TFB1" s="43"/>
      <c r="TFC1" s="43"/>
      <c r="TFD1" s="43"/>
      <c r="TFE1" s="43"/>
      <c r="TFF1" s="43"/>
      <c r="TFG1" s="43"/>
      <c r="TFH1" s="43"/>
      <c r="TFI1" s="43"/>
      <c r="TFJ1" s="43"/>
      <c r="TFK1" s="43"/>
      <c r="TFL1" s="43"/>
      <c r="TFM1" s="43"/>
      <c r="TFN1" s="43"/>
      <c r="TFO1" s="43"/>
      <c r="TFP1" s="43"/>
      <c r="TFQ1" s="43"/>
      <c r="TFR1" s="43"/>
      <c r="TFS1" s="43"/>
      <c r="TFT1" s="43"/>
      <c r="TFU1" s="43"/>
      <c r="TFV1" s="43"/>
      <c r="TFW1" s="43"/>
      <c r="TFX1" s="43"/>
      <c r="TFY1" s="43"/>
      <c r="TFZ1" s="43"/>
      <c r="TGA1" s="43"/>
      <c r="TGB1" s="43"/>
      <c r="TGC1" s="43"/>
      <c r="TGD1" s="43"/>
      <c r="TGE1" s="43"/>
      <c r="TGF1" s="43"/>
      <c r="TGG1" s="43"/>
      <c r="TGH1" s="43"/>
      <c r="TGI1" s="43"/>
      <c r="TGJ1" s="43"/>
      <c r="TGK1" s="43"/>
      <c r="TGL1" s="43"/>
      <c r="TGM1" s="43"/>
      <c r="TGN1" s="43"/>
      <c r="TGO1" s="43"/>
      <c r="TGP1" s="43"/>
      <c r="TGQ1" s="43"/>
      <c r="TGR1" s="43"/>
      <c r="TGS1" s="43"/>
      <c r="TGT1" s="43"/>
      <c r="TGU1" s="43"/>
      <c r="TGV1" s="43"/>
      <c r="TGW1" s="43"/>
      <c r="TGX1" s="43"/>
      <c r="TGY1" s="43"/>
      <c r="TGZ1" s="43"/>
      <c r="THA1" s="43"/>
      <c r="THB1" s="43"/>
      <c r="THC1" s="43"/>
      <c r="THD1" s="43"/>
      <c r="THE1" s="43"/>
      <c r="THF1" s="43"/>
      <c r="THG1" s="43"/>
      <c r="THH1" s="43"/>
      <c r="THI1" s="43"/>
      <c r="THJ1" s="43"/>
      <c r="THK1" s="43"/>
      <c r="THL1" s="43"/>
      <c r="THM1" s="43"/>
      <c r="THN1" s="43"/>
      <c r="THO1" s="43"/>
      <c r="THP1" s="43"/>
      <c r="THQ1" s="43"/>
      <c r="THR1" s="43"/>
      <c r="THS1" s="43"/>
      <c r="THT1" s="43"/>
      <c r="THU1" s="43"/>
      <c r="THV1" s="43"/>
      <c r="THW1" s="43"/>
      <c r="THX1" s="43"/>
      <c r="THY1" s="43"/>
      <c r="THZ1" s="43"/>
      <c r="TIA1" s="43"/>
      <c r="TIB1" s="43"/>
      <c r="TIC1" s="43"/>
      <c r="TID1" s="43"/>
      <c r="TIE1" s="43"/>
      <c r="TIF1" s="43"/>
      <c r="TIG1" s="43"/>
      <c r="TIH1" s="43"/>
      <c r="TII1" s="43"/>
      <c r="TIJ1" s="43"/>
      <c r="TIK1" s="43"/>
      <c r="TIL1" s="43"/>
      <c r="TIM1" s="43"/>
      <c r="TIN1" s="43"/>
      <c r="TIO1" s="43"/>
      <c r="TIP1" s="43"/>
      <c r="TIQ1" s="43"/>
      <c r="TIR1" s="43"/>
      <c r="TIS1" s="43"/>
      <c r="TIT1" s="43"/>
      <c r="TIU1" s="43"/>
      <c r="TIV1" s="43"/>
      <c r="TIW1" s="43"/>
      <c r="TIX1" s="43"/>
      <c r="TIY1" s="43"/>
      <c r="TIZ1" s="43"/>
      <c r="TJA1" s="43"/>
      <c r="TJB1" s="43"/>
      <c r="TJC1" s="43"/>
      <c r="TJD1" s="43"/>
      <c r="TJE1" s="43"/>
      <c r="TJF1" s="43"/>
      <c r="TJG1" s="43"/>
      <c r="TJH1" s="43"/>
      <c r="TJI1" s="43"/>
      <c r="TJJ1" s="43"/>
      <c r="TJK1" s="43"/>
      <c r="TJL1" s="43"/>
      <c r="TJM1" s="43"/>
      <c r="TJN1" s="43"/>
      <c r="TJO1" s="43"/>
      <c r="TJP1" s="43"/>
      <c r="TJQ1" s="43"/>
      <c r="TJR1" s="43"/>
      <c r="TJS1" s="43"/>
      <c r="TJT1" s="43"/>
      <c r="TJU1" s="43"/>
      <c r="TJV1" s="43"/>
      <c r="TJW1" s="43"/>
      <c r="TJX1" s="43"/>
      <c r="TJY1" s="43"/>
      <c r="TJZ1" s="43"/>
      <c r="TKA1" s="43"/>
      <c r="TKB1" s="43"/>
      <c r="TKC1" s="43"/>
      <c r="TKD1" s="43"/>
      <c r="TKE1" s="43"/>
      <c r="TKF1" s="43"/>
      <c r="TKG1" s="43"/>
      <c r="TKH1" s="43"/>
      <c r="TKI1" s="43"/>
      <c r="TKJ1" s="43"/>
      <c r="TKK1" s="43"/>
      <c r="TKL1" s="43"/>
      <c r="TKM1" s="43"/>
      <c r="TKN1" s="43"/>
      <c r="TKO1" s="43"/>
      <c r="TKP1" s="43"/>
      <c r="TKQ1" s="43"/>
      <c r="TKR1" s="43"/>
      <c r="TKS1" s="43"/>
      <c r="TKT1" s="43"/>
      <c r="TKU1" s="43"/>
      <c r="TKV1" s="43"/>
      <c r="TKW1" s="43"/>
      <c r="TKX1" s="43"/>
      <c r="TKY1" s="43"/>
      <c r="TKZ1" s="43"/>
      <c r="TLA1" s="43"/>
      <c r="TLB1" s="43"/>
      <c r="TLC1" s="43"/>
      <c r="TLD1" s="43"/>
      <c r="TLE1" s="43"/>
      <c r="TLF1" s="43"/>
      <c r="TLG1" s="43"/>
      <c r="TLH1" s="43"/>
      <c r="TLI1" s="43"/>
      <c r="TLJ1" s="43"/>
      <c r="TLK1" s="43"/>
      <c r="TLL1" s="43"/>
      <c r="TLM1" s="43"/>
      <c r="TLN1" s="43"/>
      <c r="TLO1" s="43"/>
      <c r="TLP1" s="43"/>
      <c r="TLQ1" s="43"/>
      <c r="TLR1" s="43"/>
      <c r="TLS1" s="43"/>
      <c r="TLT1" s="43"/>
      <c r="TLU1" s="43"/>
      <c r="TLV1" s="43"/>
      <c r="TLW1" s="43"/>
      <c r="TLX1" s="43"/>
      <c r="TLY1" s="43"/>
      <c r="TLZ1" s="43"/>
      <c r="TMA1" s="43"/>
      <c r="TMB1" s="43"/>
      <c r="TMC1" s="43"/>
      <c r="TMD1" s="43"/>
      <c r="TME1" s="43"/>
      <c r="TMF1" s="43"/>
      <c r="TMG1" s="43"/>
      <c r="TMH1" s="43"/>
      <c r="TMI1" s="43"/>
      <c r="TMJ1" s="43"/>
      <c r="TMK1" s="43"/>
      <c r="TML1" s="43"/>
      <c r="TMM1" s="43"/>
      <c r="TMN1" s="43"/>
      <c r="TMO1" s="43"/>
      <c r="TMP1" s="43"/>
      <c r="TMQ1" s="43"/>
      <c r="TMR1" s="43"/>
      <c r="TMS1" s="43"/>
      <c r="TMT1" s="43"/>
      <c r="TMU1" s="43"/>
      <c r="TMV1" s="43"/>
      <c r="TMW1" s="43"/>
      <c r="TMX1" s="43"/>
      <c r="TMY1" s="43"/>
      <c r="TMZ1" s="43"/>
      <c r="TNA1" s="43"/>
      <c r="TNB1" s="43"/>
      <c r="TNC1" s="43"/>
      <c r="TND1" s="43"/>
      <c r="TNE1" s="43"/>
      <c r="TNF1" s="43"/>
      <c r="TNG1" s="43"/>
      <c r="TNH1" s="43"/>
      <c r="TNI1" s="43"/>
      <c r="TNJ1" s="43"/>
      <c r="TNK1" s="43"/>
      <c r="TNL1" s="43"/>
      <c r="TNM1" s="43"/>
      <c r="TNN1" s="43"/>
      <c r="TNO1" s="43"/>
      <c r="TNP1" s="43"/>
      <c r="TNQ1" s="43"/>
      <c r="TNR1" s="43"/>
      <c r="TNS1" s="43"/>
      <c r="TNT1" s="43"/>
      <c r="TNU1" s="43"/>
      <c r="TNV1" s="43"/>
      <c r="TNW1" s="43"/>
      <c r="TNX1" s="43"/>
      <c r="TNY1" s="43"/>
      <c r="TNZ1" s="43"/>
      <c r="TOA1" s="43"/>
      <c r="TOB1" s="43"/>
      <c r="TOC1" s="43"/>
      <c r="TOD1" s="43"/>
      <c r="TOE1" s="43"/>
      <c r="TOF1" s="43"/>
      <c r="TOG1" s="43"/>
      <c r="TOH1" s="43"/>
      <c r="TOI1" s="43"/>
      <c r="TOJ1" s="43"/>
      <c r="TOK1" s="43"/>
      <c r="TOL1" s="43"/>
      <c r="TOM1" s="43"/>
      <c r="TON1" s="43"/>
      <c r="TOO1" s="43"/>
      <c r="TOP1" s="43"/>
      <c r="TOQ1" s="43"/>
      <c r="TOR1" s="43"/>
      <c r="TOS1" s="43"/>
      <c r="TOT1" s="43"/>
      <c r="TOU1" s="43"/>
      <c r="TOV1" s="43"/>
      <c r="TOW1" s="43"/>
      <c r="TOX1" s="43"/>
      <c r="TOY1" s="43"/>
      <c r="TOZ1" s="43"/>
      <c r="TPA1" s="43"/>
      <c r="TPB1" s="43"/>
      <c r="TPC1" s="43"/>
      <c r="TPD1" s="43"/>
      <c r="TPE1" s="43"/>
      <c r="TPF1" s="43"/>
      <c r="TPG1" s="43"/>
      <c r="TPH1" s="43"/>
      <c r="TPI1" s="43"/>
      <c r="TPJ1" s="43"/>
      <c r="TPK1" s="43"/>
      <c r="TPL1" s="43"/>
      <c r="TPM1" s="43"/>
      <c r="TPN1" s="43"/>
      <c r="TPO1" s="43"/>
      <c r="TPP1" s="43"/>
      <c r="TPQ1" s="43"/>
      <c r="TPR1" s="43"/>
      <c r="TPS1" s="43"/>
      <c r="TPT1" s="43"/>
      <c r="TPU1" s="43"/>
      <c r="TPV1" s="43"/>
      <c r="TPW1" s="43"/>
      <c r="TPX1" s="43"/>
      <c r="TPY1" s="43"/>
      <c r="TPZ1" s="43"/>
      <c r="TQA1" s="43"/>
      <c r="TQB1" s="43"/>
      <c r="TQC1" s="43"/>
      <c r="TQD1" s="43"/>
      <c r="TQE1" s="43"/>
      <c r="TQF1" s="43"/>
      <c r="TQG1" s="43"/>
      <c r="TQH1" s="43"/>
      <c r="TQI1" s="43"/>
      <c r="TQJ1" s="43"/>
      <c r="TQK1" s="43"/>
      <c r="TQL1" s="43"/>
      <c r="TQM1" s="43"/>
      <c r="TQN1" s="43"/>
      <c r="TQO1" s="43"/>
      <c r="TQP1" s="43"/>
      <c r="TQQ1" s="43"/>
      <c r="TQR1" s="43"/>
      <c r="TQS1" s="43"/>
      <c r="TQT1" s="43"/>
      <c r="TQU1" s="43"/>
      <c r="TQV1" s="43"/>
      <c r="TQW1" s="43"/>
      <c r="TQX1" s="43"/>
      <c r="TQY1" s="43"/>
      <c r="TQZ1" s="43"/>
      <c r="TRA1" s="43"/>
      <c r="TRB1" s="43"/>
      <c r="TRC1" s="43"/>
      <c r="TRD1" s="43"/>
      <c r="TRE1" s="43"/>
      <c r="TRF1" s="43"/>
      <c r="TRG1" s="43"/>
      <c r="TRH1" s="43"/>
      <c r="TRI1" s="43"/>
      <c r="TRJ1" s="43"/>
      <c r="TRK1" s="43"/>
      <c r="TRL1" s="43"/>
      <c r="TRM1" s="43"/>
      <c r="TRN1" s="43"/>
      <c r="TRO1" s="43"/>
      <c r="TRP1" s="43"/>
      <c r="TRQ1" s="43"/>
      <c r="TRR1" s="43"/>
      <c r="TRS1" s="43"/>
      <c r="TRT1" s="43"/>
      <c r="TRU1" s="43"/>
      <c r="TRV1" s="43"/>
      <c r="TRW1" s="43"/>
      <c r="TRX1" s="43"/>
      <c r="TRY1" s="43"/>
      <c r="TRZ1" s="43"/>
      <c r="TSA1" s="43"/>
      <c r="TSB1" s="43"/>
      <c r="TSC1" s="43"/>
      <c r="TSD1" s="43"/>
      <c r="TSE1" s="43"/>
      <c r="TSF1" s="43"/>
      <c r="TSG1" s="43"/>
      <c r="TSH1" s="43"/>
      <c r="TSI1" s="43"/>
      <c r="TSJ1" s="43"/>
      <c r="TSK1" s="43"/>
      <c r="TSL1" s="43"/>
      <c r="TSM1" s="43"/>
      <c r="TSN1" s="43"/>
      <c r="TSO1" s="43"/>
      <c r="TSP1" s="43"/>
      <c r="TSQ1" s="43"/>
      <c r="TSR1" s="43"/>
      <c r="TSS1" s="43"/>
      <c r="TST1" s="43"/>
      <c r="TSU1" s="43"/>
      <c r="TSV1" s="43"/>
      <c r="TSW1" s="43"/>
      <c r="TSX1" s="43"/>
      <c r="TSY1" s="43"/>
      <c r="TSZ1" s="43"/>
      <c r="TTA1" s="43"/>
      <c r="TTB1" s="43"/>
      <c r="TTC1" s="43"/>
      <c r="TTD1" s="43"/>
      <c r="TTE1" s="43"/>
      <c r="TTF1" s="43"/>
      <c r="TTG1" s="43"/>
      <c r="TTH1" s="43"/>
      <c r="TTI1" s="43"/>
      <c r="TTJ1" s="43"/>
      <c r="TTK1" s="43"/>
      <c r="TTL1" s="43"/>
      <c r="TTM1" s="43"/>
      <c r="TTN1" s="43"/>
      <c r="TTO1" s="43"/>
      <c r="TTP1" s="43"/>
      <c r="TTQ1" s="43"/>
      <c r="TTR1" s="43"/>
      <c r="TTS1" s="43"/>
      <c r="TTT1" s="43"/>
      <c r="TTU1" s="43"/>
      <c r="TTV1" s="43"/>
      <c r="TTW1" s="43"/>
      <c r="TTX1" s="43"/>
      <c r="TTY1" s="43"/>
      <c r="TTZ1" s="43"/>
      <c r="TUA1" s="43"/>
      <c r="TUB1" s="43"/>
      <c r="TUC1" s="43"/>
      <c r="TUD1" s="43"/>
      <c r="TUE1" s="43"/>
      <c r="TUF1" s="43"/>
      <c r="TUG1" s="43"/>
      <c r="TUH1" s="43"/>
      <c r="TUI1" s="43"/>
      <c r="TUJ1" s="43"/>
      <c r="TUK1" s="43"/>
      <c r="TUL1" s="43"/>
      <c r="TUM1" s="43"/>
      <c r="TUN1" s="43"/>
      <c r="TUO1" s="43"/>
      <c r="TUP1" s="43"/>
      <c r="TUQ1" s="43"/>
      <c r="TUR1" s="43"/>
      <c r="TUS1" s="43"/>
      <c r="TUT1" s="43"/>
      <c r="TUU1" s="43"/>
      <c r="TUV1" s="43"/>
      <c r="TUW1" s="43"/>
      <c r="TUX1" s="43"/>
      <c r="TUY1" s="43"/>
      <c r="TUZ1" s="43"/>
      <c r="TVA1" s="43"/>
      <c r="TVB1" s="43"/>
      <c r="TVC1" s="43"/>
      <c r="TVD1" s="43"/>
      <c r="TVE1" s="43"/>
      <c r="TVF1" s="43"/>
      <c r="TVG1" s="43"/>
      <c r="TVH1" s="43"/>
      <c r="TVI1" s="43"/>
      <c r="TVJ1" s="43"/>
      <c r="TVK1" s="43"/>
      <c r="TVL1" s="43"/>
      <c r="TVM1" s="43"/>
      <c r="TVN1" s="43"/>
      <c r="TVO1" s="43"/>
      <c r="TVP1" s="43"/>
      <c r="TVQ1" s="43"/>
      <c r="TVR1" s="43"/>
      <c r="TVS1" s="43"/>
      <c r="TVT1" s="43"/>
      <c r="TVU1" s="43"/>
      <c r="TVV1" s="43"/>
      <c r="TVW1" s="43"/>
      <c r="TVX1" s="43"/>
      <c r="TVY1" s="43"/>
      <c r="TVZ1" s="43"/>
      <c r="TWA1" s="43"/>
      <c r="TWB1" s="43"/>
      <c r="TWC1" s="43"/>
      <c r="TWD1" s="43"/>
      <c r="TWE1" s="43"/>
      <c r="TWF1" s="43"/>
      <c r="TWG1" s="43"/>
      <c r="TWH1" s="43"/>
      <c r="TWI1" s="43"/>
      <c r="TWJ1" s="43"/>
      <c r="TWK1" s="43"/>
      <c r="TWL1" s="43"/>
      <c r="TWM1" s="43"/>
      <c r="TWN1" s="43"/>
      <c r="TWO1" s="43"/>
      <c r="TWP1" s="43"/>
      <c r="TWQ1" s="43"/>
      <c r="TWR1" s="43"/>
      <c r="TWS1" s="43"/>
      <c r="TWT1" s="43"/>
      <c r="TWU1" s="43"/>
      <c r="TWV1" s="43"/>
      <c r="TWW1" s="43"/>
      <c r="TWX1" s="43"/>
      <c r="TWY1" s="43"/>
      <c r="TWZ1" s="43"/>
      <c r="TXA1" s="43"/>
      <c r="TXB1" s="43"/>
      <c r="TXC1" s="43"/>
      <c r="TXD1" s="43"/>
      <c r="TXE1" s="43"/>
      <c r="TXF1" s="43"/>
      <c r="TXG1" s="43"/>
      <c r="TXH1" s="43"/>
      <c r="TXI1" s="43"/>
      <c r="TXJ1" s="43"/>
      <c r="TXK1" s="43"/>
      <c r="TXL1" s="43"/>
      <c r="TXM1" s="43"/>
      <c r="TXN1" s="43"/>
      <c r="TXO1" s="43"/>
      <c r="TXP1" s="43"/>
      <c r="TXQ1" s="43"/>
      <c r="TXR1" s="43"/>
      <c r="TXS1" s="43"/>
      <c r="TXT1" s="43"/>
      <c r="TXU1" s="43"/>
      <c r="TXV1" s="43"/>
      <c r="TXW1" s="43"/>
      <c r="TXX1" s="43"/>
      <c r="TXY1" s="43"/>
      <c r="TXZ1" s="43"/>
      <c r="TYA1" s="43"/>
      <c r="TYB1" s="43"/>
      <c r="TYC1" s="43"/>
      <c r="TYD1" s="43"/>
      <c r="TYE1" s="43"/>
      <c r="TYF1" s="43"/>
      <c r="TYG1" s="43"/>
      <c r="TYH1" s="43"/>
      <c r="TYI1" s="43"/>
      <c r="TYJ1" s="43"/>
      <c r="TYK1" s="43"/>
      <c r="TYL1" s="43"/>
      <c r="TYM1" s="43"/>
      <c r="TYN1" s="43"/>
      <c r="TYO1" s="43"/>
      <c r="TYP1" s="43"/>
      <c r="TYQ1" s="43"/>
      <c r="TYR1" s="43"/>
      <c r="TYS1" s="43"/>
      <c r="TYT1" s="43"/>
      <c r="TYU1" s="43"/>
      <c r="TYV1" s="43"/>
      <c r="TYW1" s="43"/>
      <c r="TYX1" s="43"/>
      <c r="TYY1" s="43"/>
      <c r="TYZ1" s="43"/>
      <c r="TZA1" s="43"/>
      <c r="TZB1" s="43"/>
      <c r="TZC1" s="43"/>
      <c r="TZD1" s="43"/>
      <c r="TZE1" s="43"/>
      <c r="TZF1" s="43"/>
      <c r="TZG1" s="43"/>
      <c r="TZH1" s="43"/>
      <c r="TZI1" s="43"/>
      <c r="TZJ1" s="43"/>
      <c r="TZK1" s="43"/>
      <c r="TZL1" s="43"/>
      <c r="TZM1" s="43"/>
      <c r="TZN1" s="43"/>
      <c r="TZO1" s="43"/>
      <c r="TZP1" s="43"/>
      <c r="TZQ1" s="43"/>
      <c r="TZR1" s="43"/>
      <c r="TZS1" s="43"/>
      <c r="TZT1" s="43"/>
      <c r="TZU1" s="43"/>
      <c r="TZV1" s="43"/>
      <c r="TZW1" s="43"/>
      <c r="TZX1" s="43"/>
      <c r="TZY1" s="43"/>
      <c r="TZZ1" s="43"/>
      <c r="UAA1" s="43"/>
      <c r="UAB1" s="43"/>
      <c r="UAC1" s="43"/>
      <c r="UAD1" s="43"/>
      <c r="UAE1" s="43"/>
      <c r="UAF1" s="43"/>
      <c r="UAG1" s="43"/>
      <c r="UAH1" s="43"/>
      <c r="UAI1" s="43"/>
      <c r="UAJ1" s="43"/>
      <c r="UAK1" s="43"/>
      <c r="UAL1" s="43"/>
      <c r="UAM1" s="43"/>
      <c r="UAN1" s="43"/>
      <c r="UAO1" s="43"/>
      <c r="UAP1" s="43"/>
      <c r="UAQ1" s="43"/>
      <c r="UAR1" s="43"/>
      <c r="UAS1" s="43"/>
      <c r="UAT1" s="43"/>
      <c r="UAU1" s="43"/>
      <c r="UAV1" s="43"/>
      <c r="UAW1" s="43"/>
      <c r="UAX1" s="43"/>
      <c r="UAY1" s="43"/>
      <c r="UAZ1" s="43"/>
      <c r="UBA1" s="43"/>
      <c r="UBB1" s="43"/>
      <c r="UBC1" s="43"/>
      <c r="UBD1" s="43"/>
      <c r="UBE1" s="43"/>
      <c r="UBF1" s="43"/>
      <c r="UBG1" s="43"/>
      <c r="UBH1" s="43"/>
      <c r="UBI1" s="43"/>
      <c r="UBJ1" s="43"/>
      <c r="UBK1" s="43"/>
      <c r="UBL1" s="43"/>
      <c r="UBM1" s="43"/>
      <c r="UBN1" s="43"/>
      <c r="UBO1" s="43"/>
      <c r="UBP1" s="43"/>
      <c r="UBQ1" s="43"/>
      <c r="UBR1" s="43"/>
      <c r="UBS1" s="43"/>
      <c r="UBT1" s="43"/>
      <c r="UBU1" s="43"/>
      <c r="UBV1" s="43"/>
      <c r="UBW1" s="43"/>
      <c r="UBX1" s="43"/>
      <c r="UBY1" s="43"/>
      <c r="UBZ1" s="43"/>
      <c r="UCA1" s="43"/>
      <c r="UCB1" s="43"/>
      <c r="UCC1" s="43"/>
      <c r="UCD1" s="43"/>
      <c r="UCE1" s="43"/>
      <c r="UCF1" s="43"/>
      <c r="UCG1" s="43"/>
      <c r="UCH1" s="43"/>
      <c r="UCI1" s="43"/>
      <c r="UCJ1" s="43"/>
      <c r="UCK1" s="43"/>
      <c r="UCL1" s="43"/>
      <c r="UCM1" s="43"/>
      <c r="UCN1" s="43"/>
      <c r="UCO1" s="43"/>
      <c r="UCP1" s="43"/>
      <c r="UCQ1" s="43"/>
      <c r="UCR1" s="43"/>
      <c r="UCS1" s="43"/>
      <c r="UCT1" s="43"/>
      <c r="UCU1" s="43"/>
      <c r="UCV1" s="43"/>
      <c r="UCW1" s="43"/>
      <c r="UCX1" s="43"/>
      <c r="UCY1" s="43"/>
      <c r="UCZ1" s="43"/>
      <c r="UDA1" s="43"/>
      <c r="UDB1" s="43"/>
      <c r="UDC1" s="43"/>
      <c r="UDD1" s="43"/>
      <c r="UDE1" s="43"/>
      <c r="UDF1" s="43"/>
      <c r="UDG1" s="43"/>
      <c r="UDH1" s="43"/>
      <c r="UDI1" s="43"/>
      <c r="UDJ1" s="43"/>
      <c r="UDK1" s="43"/>
      <c r="UDL1" s="43"/>
      <c r="UDM1" s="43"/>
      <c r="UDN1" s="43"/>
      <c r="UDO1" s="43"/>
      <c r="UDP1" s="43"/>
      <c r="UDQ1" s="43"/>
      <c r="UDR1" s="43"/>
      <c r="UDS1" s="43"/>
      <c r="UDT1" s="43"/>
      <c r="UDU1" s="43"/>
      <c r="UDV1" s="43"/>
      <c r="UDW1" s="43"/>
      <c r="UDX1" s="43"/>
      <c r="UDY1" s="43"/>
      <c r="UDZ1" s="43"/>
      <c r="UEA1" s="43"/>
      <c r="UEB1" s="43"/>
      <c r="UEC1" s="43"/>
      <c r="UED1" s="43"/>
      <c r="UEE1" s="43"/>
      <c r="UEF1" s="43"/>
      <c r="UEG1" s="43"/>
      <c r="UEH1" s="43"/>
      <c r="UEI1" s="43"/>
      <c r="UEJ1" s="43"/>
      <c r="UEK1" s="43"/>
      <c r="UEL1" s="43"/>
      <c r="UEM1" s="43"/>
      <c r="UEN1" s="43"/>
      <c r="UEO1" s="43"/>
      <c r="UEP1" s="43"/>
      <c r="UEQ1" s="43"/>
      <c r="UER1" s="43"/>
      <c r="UES1" s="43"/>
      <c r="UET1" s="43"/>
      <c r="UEU1" s="43"/>
      <c r="UEV1" s="43"/>
      <c r="UEW1" s="43"/>
      <c r="UEX1" s="43"/>
      <c r="UEY1" s="43"/>
      <c r="UEZ1" s="43"/>
      <c r="UFA1" s="43"/>
      <c r="UFB1" s="43"/>
      <c r="UFC1" s="43"/>
      <c r="UFD1" s="43"/>
      <c r="UFE1" s="43"/>
      <c r="UFF1" s="43"/>
      <c r="UFG1" s="43"/>
      <c r="UFH1" s="43"/>
      <c r="UFI1" s="43"/>
      <c r="UFJ1" s="43"/>
      <c r="UFK1" s="43"/>
      <c r="UFL1" s="43"/>
      <c r="UFM1" s="43"/>
      <c r="UFN1" s="43"/>
      <c r="UFO1" s="43"/>
      <c r="UFP1" s="43"/>
      <c r="UFQ1" s="43"/>
      <c r="UFR1" s="43"/>
      <c r="UFS1" s="43"/>
      <c r="UFT1" s="43"/>
      <c r="UFU1" s="43"/>
      <c r="UFV1" s="43"/>
      <c r="UFW1" s="43"/>
      <c r="UFX1" s="43"/>
      <c r="UFY1" s="43"/>
      <c r="UFZ1" s="43"/>
      <c r="UGA1" s="43"/>
      <c r="UGB1" s="43"/>
      <c r="UGC1" s="43"/>
      <c r="UGD1" s="43"/>
      <c r="UGE1" s="43"/>
      <c r="UGF1" s="43"/>
      <c r="UGG1" s="43"/>
      <c r="UGH1" s="43"/>
      <c r="UGI1" s="43"/>
      <c r="UGJ1" s="43"/>
      <c r="UGK1" s="43"/>
      <c r="UGL1" s="43"/>
      <c r="UGM1" s="43"/>
      <c r="UGN1" s="43"/>
      <c r="UGO1" s="43"/>
      <c r="UGP1" s="43"/>
      <c r="UGQ1" s="43"/>
      <c r="UGR1" s="43"/>
      <c r="UGS1" s="43"/>
      <c r="UGT1" s="43"/>
      <c r="UGU1" s="43"/>
      <c r="UGV1" s="43"/>
      <c r="UGW1" s="43"/>
      <c r="UGX1" s="43"/>
      <c r="UGY1" s="43"/>
      <c r="UGZ1" s="43"/>
      <c r="UHA1" s="43"/>
      <c r="UHB1" s="43"/>
      <c r="UHC1" s="43"/>
      <c r="UHD1" s="43"/>
      <c r="UHE1" s="43"/>
      <c r="UHF1" s="43"/>
      <c r="UHG1" s="43"/>
      <c r="UHH1" s="43"/>
      <c r="UHI1" s="43"/>
      <c r="UHJ1" s="43"/>
      <c r="UHK1" s="43"/>
      <c r="UHL1" s="43"/>
      <c r="UHM1" s="43"/>
      <c r="UHN1" s="43"/>
      <c r="UHO1" s="43"/>
      <c r="UHP1" s="43"/>
      <c r="UHQ1" s="43"/>
      <c r="UHR1" s="43"/>
      <c r="UHS1" s="43"/>
      <c r="UHT1" s="43"/>
      <c r="UHU1" s="43"/>
      <c r="UHV1" s="43"/>
      <c r="UHW1" s="43"/>
      <c r="UHX1" s="43"/>
      <c r="UHY1" s="43"/>
      <c r="UHZ1" s="43"/>
      <c r="UIA1" s="43"/>
      <c r="UIB1" s="43"/>
      <c r="UIC1" s="43"/>
      <c r="UID1" s="43"/>
      <c r="UIE1" s="43"/>
      <c r="UIF1" s="43"/>
      <c r="UIG1" s="43"/>
      <c r="UIH1" s="43"/>
      <c r="UII1" s="43"/>
      <c r="UIJ1" s="43"/>
      <c r="UIK1" s="43"/>
      <c r="UIL1" s="43"/>
      <c r="UIM1" s="43"/>
      <c r="UIN1" s="43"/>
      <c r="UIO1" s="43"/>
      <c r="UIP1" s="43"/>
      <c r="UIQ1" s="43"/>
      <c r="UIR1" s="43"/>
      <c r="UIS1" s="43"/>
      <c r="UIT1" s="43"/>
      <c r="UIU1" s="43"/>
      <c r="UIV1" s="43"/>
      <c r="UIW1" s="43"/>
      <c r="UIX1" s="43"/>
      <c r="UIY1" s="43"/>
      <c r="UIZ1" s="43"/>
      <c r="UJA1" s="43"/>
      <c r="UJB1" s="43"/>
      <c r="UJC1" s="43"/>
      <c r="UJD1" s="43"/>
      <c r="UJE1" s="43"/>
      <c r="UJF1" s="43"/>
      <c r="UJG1" s="43"/>
      <c r="UJH1" s="43"/>
      <c r="UJI1" s="43"/>
      <c r="UJJ1" s="43"/>
      <c r="UJK1" s="43"/>
      <c r="UJL1" s="43"/>
      <c r="UJM1" s="43"/>
      <c r="UJN1" s="43"/>
      <c r="UJO1" s="43"/>
      <c r="UJP1" s="43"/>
      <c r="UJQ1" s="43"/>
      <c r="UJR1" s="43"/>
      <c r="UJS1" s="43"/>
      <c r="UJT1" s="43"/>
      <c r="UJU1" s="43"/>
      <c r="UJV1" s="43"/>
      <c r="UJW1" s="43"/>
      <c r="UJX1" s="43"/>
      <c r="UJY1" s="43"/>
      <c r="UJZ1" s="43"/>
      <c r="UKA1" s="43"/>
      <c r="UKB1" s="43"/>
      <c r="UKC1" s="43"/>
      <c r="UKD1" s="43"/>
      <c r="UKE1" s="43"/>
      <c r="UKF1" s="43"/>
      <c r="UKG1" s="43"/>
      <c r="UKH1" s="43"/>
      <c r="UKI1" s="43"/>
      <c r="UKJ1" s="43"/>
      <c r="UKK1" s="43"/>
      <c r="UKL1" s="43"/>
      <c r="UKM1" s="43"/>
      <c r="UKN1" s="43"/>
      <c r="UKO1" s="43"/>
      <c r="UKP1" s="43"/>
      <c r="UKQ1" s="43"/>
      <c r="UKR1" s="43"/>
      <c r="UKS1" s="43"/>
      <c r="UKT1" s="43"/>
      <c r="UKU1" s="43"/>
      <c r="UKV1" s="43"/>
      <c r="UKW1" s="43"/>
      <c r="UKX1" s="43"/>
      <c r="UKY1" s="43"/>
      <c r="UKZ1" s="43"/>
      <c r="ULA1" s="43"/>
      <c r="ULB1" s="43"/>
      <c r="ULC1" s="43"/>
      <c r="ULD1" s="43"/>
      <c r="ULE1" s="43"/>
      <c r="ULF1" s="43"/>
      <c r="ULG1" s="43"/>
      <c r="ULH1" s="43"/>
      <c r="ULI1" s="43"/>
      <c r="ULJ1" s="43"/>
      <c r="ULK1" s="43"/>
      <c r="ULL1" s="43"/>
      <c r="ULM1" s="43"/>
      <c r="ULN1" s="43"/>
      <c r="ULO1" s="43"/>
      <c r="ULP1" s="43"/>
      <c r="ULQ1" s="43"/>
      <c r="ULR1" s="43"/>
      <c r="ULS1" s="43"/>
      <c r="ULT1" s="43"/>
      <c r="ULU1" s="43"/>
      <c r="ULV1" s="43"/>
      <c r="ULW1" s="43"/>
      <c r="ULX1" s="43"/>
      <c r="ULY1" s="43"/>
      <c r="ULZ1" s="43"/>
      <c r="UMA1" s="43"/>
      <c r="UMB1" s="43"/>
      <c r="UMC1" s="43"/>
      <c r="UMD1" s="43"/>
      <c r="UME1" s="43"/>
      <c r="UMF1" s="43"/>
      <c r="UMG1" s="43"/>
      <c r="UMH1" s="43"/>
      <c r="UMI1" s="43"/>
      <c r="UMJ1" s="43"/>
      <c r="UMK1" s="43"/>
      <c r="UML1" s="43"/>
      <c r="UMM1" s="43"/>
      <c r="UMN1" s="43"/>
      <c r="UMO1" s="43"/>
      <c r="UMP1" s="43"/>
      <c r="UMQ1" s="43"/>
      <c r="UMR1" s="43"/>
      <c r="UMS1" s="43"/>
      <c r="UMT1" s="43"/>
      <c r="UMU1" s="43"/>
      <c r="UMV1" s="43"/>
      <c r="UMW1" s="43"/>
      <c r="UMX1" s="43"/>
      <c r="UMY1" s="43"/>
      <c r="UMZ1" s="43"/>
      <c r="UNA1" s="43"/>
      <c r="UNB1" s="43"/>
      <c r="UNC1" s="43"/>
      <c r="UND1" s="43"/>
      <c r="UNE1" s="43"/>
      <c r="UNF1" s="43"/>
      <c r="UNG1" s="43"/>
      <c r="UNH1" s="43"/>
      <c r="UNI1" s="43"/>
      <c r="UNJ1" s="43"/>
      <c r="UNK1" s="43"/>
      <c r="UNL1" s="43"/>
      <c r="UNM1" s="43"/>
      <c r="UNN1" s="43"/>
      <c r="UNO1" s="43"/>
      <c r="UNP1" s="43"/>
      <c r="UNQ1" s="43"/>
      <c r="UNR1" s="43"/>
      <c r="UNS1" s="43"/>
      <c r="UNT1" s="43"/>
      <c r="UNU1" s="43"/>
      <c r="UNV1" s="43"/>
      <c r="UNW1" s="43"/>
      <c r="UNX1" s="43"/>
      <c r="UNY1" s="43"/>
      <c r="UNZ1" s="43"/>
      <c r="UOA1" s="43"/>
      <c r="UOB1" s="43"/>
      <c r="UOC1" s="43"/>
      <c r="UOD1" s="43"/>
      <c r="UOE1" s="43"/>
      <c r="UOF1" s="43"/>
      <c r="UOG1" s="43"/>
      <c r="UOH1" s="43"/>
      <c r="UOI1" s="43"/>
      <c r="UOJ1" s="43"/>
      <c r="UOK1" s="43"/>
      <c r="UOL1" s="43"/>
      <c r="UOM1" s="43"/>
      <c r="UON1" s="43"/>
      <c r="UOO1" s="43"/>
      <c r="UOP1" s="43"/>
      <c r="UOQ1" s="43"/>
      <c r="UOR1" s="43"/>
      <c r="UOS1" s="43"/>
      <c r="UOT1" s="43"/>
      <c r="UOU1" s="43"/>
      <c r="UOV1" s="43"/>
      <c r="UOW1" s="43"/>
      <c r="UOX1" s="43"/>
      <c r="UOY1" s="43"/>
      <c r="UOZ1" s="43"/>
      <c r="UPA1" s="43"/>
      <c r="UPB1" s="43"/>
      <c r="UPC1" s="43"/>
      <c r="UPD1" s="43"/>
      <c r="UPE1" s="43"/>
      <c r="UPF1" s="43"/>
      <c r="UPG1" s="43"/>
      <c r="UPH1" s="43"/>
      <c r="UPI1" s="43"/>
      <c r="UPJ1" s="43"/>
      <c r="UPK1" s="43"/>
      <c r="UPL1" s="43"/>
      <c r="UPM1" s="43"/>
      <c r="UPN1" s="43"/>
      <c r="UPO1" s="43"/>
      <c r="UPP1" s="43"/>
      <c r="UPQ1" s="43"/>
      <c r="UPR1" s="43"/>
      <c r="UPS1" s="43"/>
      <c r="UPT1" s="43"/>
      <c r="UPU1" s="43"/>
      <c r="UPV1" s="43"/>
      <c r="UPW1" s="43"/>
      <c r="UPX1" s="43"/>
      <c r="UPY1" s="43"/>
      <c r="UPZ1" s="43"/>
      <c r="UQA1" s="43"/>
      <c r="UQB1" s="43"/>
      <c r="UQC1" s="43"/>
      <c r="UQD1" s="43"/>
      <c r="UQE1" s="43"/>
      <c r="UQF1" s="43"/>
      <c r="UQG1" s="43"/>
      <c r="UQH1" s="43"/>
      <c r="UQI1" s="43"/>
      <c r="UQJ1" s="43"/>
      <c r="UQK1" s="43"/>
      <c r="UQL1" s="43"/>
      <c r="UQM1" s="43"/>
      <c r="UQN1" s="43"/>
      <c r="UQO1" s="43"/>
      <c r="UQP1" s="43"/>
      <c r="UQQ1" s="43"/>
      <c r="UQR1" s="43"/>
      <c r="UQS1" s="43"/>
      <c r="UQT1" s="43"/>
      <c r="UQU1" s="43"/>
      <c r="UQV1" s="43"/>
      <c r="UQW1" s="43"/>
      <c r="UQX1" s="43"/>
      <c r="UQY1" s="43"/>
      <c r="UQZ1" s="43"/>
      <c r="URA1" s="43"/>
      <c r="URB1" s="43"/>
      <c r="URC1" s="43"/>
      <c r="URD1" s="43"/>
      <c r="URE1" s="43"/>
      <c r="URF1" s="43"/>
      <c r="URG1" s="43"/>
      <c r="URH1" s="43"/>
      <c r="URI1" s="43"/>
      <c r="URJ1" s="43"/>
      <c r="URK1" s="43"/>
      <c r="URL1" s="43"/>
      <c r="URM1" s="43"/>
      <c r="URN1" s="43"/>
      <c r="URO1" s="43"/>
      <c r="URP1" s="43"/>
      <c r="URQ1" s="43"/>
      <c r="URR1" s="43"/>
      <c r="URS1" s="43"/>
      <c r="URT1" s="43"/>
      <c r="URU1" s="43"/>
      <c r="URV1" s="43"/>
      <c r="URW1" s="43"/>
      <c r="URX1" s="43"/>
      <c r="URY1" s="43"/>
      <c r="URZ1" s="43"/>
      <c r="USA1" s="43"/>
      <c r="USB1" s="43"/>
      <c r="USC1" s="43"/>
      <c r="USD1" s="43"/>
      <c r="USE1" s="43"/>
      <c r="USF1" s="43"/>
      <c r="USG1" s="43"/>
      <c r="USH1" s="43"/>
      <c r="USI1" s="43"/>
      <c r="USJ1" s="43"/>
      <c r="USK1" s="43"/>
      <c r="USL1" s="43"/>
      <c r="USM1" s="43"/>
      <c r="USN1" s="43"/>
      <c r="USO1" s="43"/>
      <c r="USP1" s="43"/>
      <c r="USQ1" s="43"/>
      <c r="USR1" s="43"/>
      <c r="USS1" s="43"/>
      <c r="UST1" s="43"/>
      <c r="USU1" s="43"/>
      <c r="USV1" s="43"/>
      <c r="USW1" s="43"/>
      <c r="USX1" s="43"/>
      <c r="USY1" s="43"/>
      <c r="USZ1" s="43"/>
      <c r="UTA1" s="43"/>
      <c r="UTB1" s="43"/>
      <c r="UTC1" s="43"/>
      <c r="UTD1" s="43"/>
      <c r="UTE1" s="43"/>
      <c r="UTF1" s="43"/>
      <c r="UTG1" s="43"/>
      <c r="UTH1" s="43"/>
      <c r="UTI1" s="43"/>
      <c r="UTJ1" s="43"/>
      <c r="UTK1" s="43"/>
      <c r="UTL1" s="43"/>
      <c r="UTM1" s="43"/>
      <c r="UTN1" s="43"/>
      <c r="UTO1" s="43"/>
      <c r="UTP1" s="43"/>
      <c r="UTQ1" s="43"/>
      <c r="UTR1" s="43"/>
      <c r="UTS1" s="43"/>
      <c r="UTT1" s="43"/>
      <c r="UTU1" s="43"/>
      <c r="UTV1" s="43"/>
      <c r="UTW1" s="43"/>
      <c r="UTX1" s="43"/>
      <c r="UTY1" s="43"/>
      <c r="UTZ1" s="43"/>
      <c r="UUA1" s="43"/>
      <c r="UUB1" s="43"/>
      <c r="UUC1" s="43"/>
      <c r="UUD1" s="43"/>
      <c r="UUE1" s="43"/>
      <c r="UUF1" s="43"/>
      <c r="UUG1" s="43"/>
      <c r="UUH1" s="43"/>
      <c r="UUI1" s="43"/>
      <c r="UUJ1" s="43"/>
      <c r="UUK1" s="43"/>
      <c r="UUL1" s="43"/>
      <c r="UUM1" s="43"/>
      <c r="UUN1" s="43"/>
      <c r="UUO1" s="43"/>
      <c r="UUP1" s="43"/>
      <c r="UUQ1" s="43"/>
      <c r="UUR1" s="43"/>
      <c r="UUS1" s="43"/>
      <c r="UUT1" s="43"/>
      <c r="UUU1" s="43"/>
      <c r="UUV1" s="43"/>
      <c r="UUW1" s="43"/>
      <c r="UUX1" s="43"/>
      <c r="UUY1" s="43"/>
      <c r="UUZ1" s="43"/>
      <c r="UVA1" s="43"/>
      <c r="UVB1" s="43"/>
      <c r="UVC1" s="43"/>
      <c r="UVD1" s="43"/>
      <c r="UVE1" s="43"/>
      <c r="UVF1" s="43"/>
      <c r="UVG1" s="43"/>
      <c r="UVH1" s="43"/>
      <c r="UVI1" s="43"/>
      <c r="UVJ1" s="43"/>
      <c r="UVK1" s="43"/>
      <c r="UVL1" s="43"/>
      <c r="UVM1" s="43"/>
      <c r="UVN1" s="43"/>
      <c r="UVO1" s="43"/>
      <c r="UVP1" s="43"/>
      <c r="UVQ1" s="43"/>
      <c r="UVR1" s="43"/>
      <c r="UVS1" s="43"/>
      <c r="UVT1" s="43"/>
      <c r="UVU1" s="43"/>
      <c r="UVV1" s="43"/>
      <c r="UVW1" s="43"/>
      <c r="UVX1" s="43"/>
      <c r="UVY1" s="43"/>
      <c r="UVZ1" s="43"/>
      <c r="UWA1" s="43"/>
      <c r="UWB1" s="43"/>
      <c r="UWC1" s="43"/>
      <c r="UWD1" s="43"/>
      <c r="UWE1" s="43"/>
      <c r="UWF1" s="43"/>
      <c r="UWG1" s="43"/>
      <c r="UWH1" s="43"/>
      <c r="UWI1" s="43"/>
      <c r="UWJ1" s="43"/>
      <c r="UWK1" s="43"/>
      <c r="UWL1" s="43"/>
      <c r="UWM1" s="43"/>
      <c r="UWN1" s="43"/>
      <c r="UWO1" s="43"/>
      <c r="UWP1" s="43"/>
      <c r="UWQ1" s="43"/>
      <c r="UWR1" s="43"/>
      <c r="UWS1" s="43"/>
      <c r="UWT1" s="43"/>
      <c r="UWU1" s="43"/>
      <c r="UWV1" s="43"/>
      <c r="UWW1" s="43"/>
      <c r="UWX1" s="43"/>
      <c r="UWY1" s="43"/>
      <c r="UWZ1" s="43"/>
      <c r="UXA1" s="43"/>
      <c r="UXB1" s="43"/>
      <c r="UXC1" s="43"/>
      <c r="UXD1" s="43"/>
      <c r="UXE1" s="43"/>
      <c r="UXF1" s="43"/>
      <c r="UXG1" s="43"/>
      <c r="UXH1" s="43"/>
      <c r="UXI1" s="43"/>
      <c r="UXJ1" s="43"/>
      <c r="UXK1" s="43"/>
      <c r="UXL1" s="43"/>
      <c r="UXM1" s="43"/>
      <c r="UXN1" s="43"/>
      <c r="UXO1" s="43"/>
      <c r="UXP1" s="43"/>
      <c r="UXQ1" s="43"/>
      <c r="UXR1" s="43"/>
      <c r="UXS1" s="43"/>
      <c r="UXT1" s="43"/>
      <c r="UXU1" s="43"/>
      <c r="UXV1" s="43"/>
      <c r="UXW1" s="43"/>
      <c r="UXX1" s="43"/>
      <c r="UXY1" s="43"/>
      <c r="UXZ1" s="43"/>
      <c r="UYA1" s="43"/>
      <c r="UYB1" s="43"/>
      <c r="UYC1" s="43"/>
      <c r="UYD1" s="43"/>
      <c r="UYE1" s="43"/>
      <c r="UYF1" s="43"/>
      <c r="UYG1" s="43"/>
      <c r="UYH1" s="43"/>
      <c r="UYI1" s="43"/>
      <c r="UYJ1" s="43"/>
      <c r="UYK1" s="43"/>
      <c r="UYL1" s="43"/>
      <c r="UYM1" s="43"/>
      <c r="UYN1" s="43"/>
      <c r="UYO1" s="43"/>
      <c r="UYP1" s="43"/>
      <c r="UYQ1" s="43"/>
      <c r="UYR1" s="43"/>
      <c r="UYS1" s="43"/>
      <c r="UYT1" s="43"/>
      <c r="UYU1" s="43"/>
      <c r="UYV1" s="43"/>
      <c r="UYW1" s="43"/>
      <c r="UYX1" s="43"/>
      <c r="UYY1" s="43"/>
      <c r="UYZ1" s="43"/>
      <c r="UZA1" s="43"/>
      <c r="UZB1" s="43"/>
      <c r="UZC1" s="43"/>
      <c r="UZD1" s="43"/>
      <c r="UZE1" s="43"/>
      <c r="UZF1" s="43"/>
      <c r="UZG1" s="43"/>
      <c r="UZH1" s="43"/>
      <c r="UZI1" s="43"/>
      <c r="UZJ1" s="43"/>
      <c r="UZK1" s="43"/>
      <c r="UZL1" s="43"/>
      <c r="UZM1" s="43"/>
      <c r="UZN1" s="43"/>
      <c r="UZO1" s="43"/>
      <c r="UZP1" s="43"/>
      <c r="UZQ1" s="43"/>
      <c r="UZR1" s="43"/>
      <c r="UZS1" s="43"/>
      <c r="UZT1" s="43"/>
      <c r="UZU1" s="43"/>
      <c r="UZV1" s="43"/>
      <c r="UZW1" s="43"/>
      <c r="UZX1" s="43"/>
      <c r="UZY1" s="43"/>
      <c r="UZZ1" s="43"/>
      <c r="VAA1" s="43"/>
      <c r="VAB1" s="43"/>
      <c r="VAC1" s="43"/>
      <c r="VAD1" s="43"/>
      <c r="VAE1" s="43"/>
      <c r="VAF1" s="43"/>
      <c r="VAG1" s="43"/>
      <c r="VAH1" s="43"/>
      <c r="VAI1" s="43"/>
      <c r="VAJ1" s="43"/>
      <c r="VAK1" s="43"/>
      <c r="VAL1" s="43"/>
      <c r="VAM1" s="43"/>
      <c r="VAN1" s="43"/>
      <c r="VAO1" s="43"/>
      <c r="VAP1" s="43"/>
      <c r="VAQ1" s="43"/>
      <c r="VAR1" s="43"/>
      <c r="VAS1" s="43"/>
      <c r="VAT1" s="43"/>
      <c r="VAU1" s="43"/>
      <c r="VAV1" s="43"/>
      <c r="VAW1" s="43"/>
      <c r="VAX1" s="43"/>
      <c r="VAY1" s="43"/>
      <c r="VAZ1" s="43"/>
      <c r="VBA1" s="43"/>
      <c r="VBB1" s="43"/>
      <c r="VBC1" s="43"/>
      <c r="VBD1" s="43"/>
      <c r="VBE1" s="43"/>
      <c r="VBF1" s="43"/>
      <c r="VBG1" s="43"/>
      <c r="VBH1" s="43"/>
      <c r="VBI1" s="43"/>
      <c r="VBJ1" s="43"/>
      <c r="VBK1" s="43"/>
      <c r="VBL1" s="43"/>
      <c r="VBM1" s="43"/>
      <c r="VBN1" s="43"/>
      <c r="VBO1" s="43"/>
      <c r="VBP1" s="43"/>
      <c r="VBQ1" s="43"/>
      <c r="VBR1" s="43"/>
      <c r="VBS1" s="43"/>
      <c r="VBT1" s="43"/>
      <c r="VBU1" s="43"/>
      <c r="VBV1" s="43"/>
      <c r="VBW1" s="43"/>
      <c r="VBX1" s="43"/>
      <c r="VBY1" s="43"/>
      <c r="VBZ1" s="43"/>
      <c r="VCA1" s="43"/>
      <c r="VCB1" s="43"/>
      <c r="VCC1" s="43"/>
      <c r="VCD1" s="43"/>
      <c r="VCE1" s="43"/>
      <c r="VCF1" s="43"/>
      <c r="VCG1" s="43"/>
      <c r="VCH1" s="43"/>
      <c r="VCI1" s="43"/>
      <c r="VCJ1" s="43"/>
      <c r="VCK1" s="43"/>
      <c r="VCL1" s="43"/>
      <c r="VCM1" s="43"/>
      <c r="VCN1" s="43"/>
      <c r="VCO1" s="43"/>
      <c r="VCP1" s="43"/>
      <c r="VCQ1" s="43"/>
      <c r="VCR1" s="43"/>
      <c r="VCS1" s="43"/>
      <c r="VCT1" s="43"/>
      <c r="VCU1" s="43"/>
      <c r="VCV1" s="43"/>
      <c r="VCW1" s="43"/>
      <c r="VCX1" s="43"/>
      <c r="VCY1" s="43"/>
      <c r="VCZ1" s="43"/>
      <c r="VDA1" s="43"/>
      <c r="VDB1" s="43"/>
      <c r="VDC1" s="43"/>
      <c r="VDD1" s="43"/>
      <c r="VDE1" s="43"/>
      <c r="VDF1" s="43"/>
      <c r="VDG1" s="43"/>
      <c r="VDH1" s="43"/>
      <c r="VDI1" s="43"/>
      <c r="VDJ1" s="43"/>
      <c r="VDK1" s="43"/>
      <c r="VDL1" s="43"/>
      <c r="VDM1" s="43"/>
      <c r="VDN1" s="43"/>
      <c r="VDO1" s="43"/>
      <c r="VDP1" s="43"/>
      <c r="VDQ1" s="43"/>
      <c r="VDR1" s="43"/>
      <c r="VDS1" s="43"/>
      <c r="VDT1" s="43"/>
      <c r="VDU1" s="43"/>
      <c r="VDV1" s="43"/>
      <c r="VDW1" s="43"/>
      <c r="VDX1" s="43"/>
      <c r="VDY1" s="43"/>
      <c r="VDZ1" s="43"/>
      <c r="VEA1" s="43"/>
      <c r="VEB1" s="43"/>
      <c r="VEC1" s="43"/>
      <c r="VED1" s="43"/>
      <c r="VEE1" s="43"/>
      <c r="VEF1" s="43"/>
      <c r="VEG1" s="43"/>
      <c r="VEH1" s="43"/>
      <c r="VEI1" s="43"/>
      <c r="VEJ1" s="43"/>
      <c r="VEK1" s="43"/>
      <c r="VEL1" s="43"/>
      <c r="VEM1" s="43"/>
      <c r="VEN1" s="43"/>
      <c r="VEO1" s="43"/>
      <c r="VEP1" s="43"/>
      <c r="VEQ1" s="43"/>
      <c r="VER1" s="43"/>
      <c r="VES1" s="43"/>
      <c r="VET1" s="43"/>
      <c r="VEU1" s="43"/>
      <c r="VEV1" s="43"/>
      <c r="VEW1" s="43"/>
      <c r="VEX1" s="43"/>
      <c r="VEY1" s="43"/>
      <c r="VEZ1" s="43"/>
      <c r="VFA1" s="43"/>
      <c r="VFB1" s="43"/>
      <c r="VFC1" s="43"/>
      <c r="VFD1" s="43"/>
      <c r="VFE1" s="43"/>
      <c r="VFF1" s="43"/>
      <c r="VFG1" s="43"/>
      <c r="VFH1" s="43"/>
      <c r="VFI1" s="43"/>
      <c r="VFJ1" s="43"/>
      <c r="VFK1" s="43"/>
      <c r="VFL1" s="43"/>
      <c r="VFM1" s="43"/>
      <c r="VFN1" s="43"/>
      <c r="VFO1" s="43"/>
      <c r="VFP1" s="43"/>
      <c r="VFQ1" s="43"/>
      <c r="VFR1" s="43"/>
      <c r="VFS1" s="43"/>
      <c r="VFT1" s="43"/>
      <c r="VFU1" s="43"/>
      <c r="VFV1" s="43"/>
      <c r="VFW1" s="43"/>
      <c r="VFX1" s="43"/>
      <c r="VFY1" s="43"/>
      <c r="VFZ1" s="43"/>
      <c r="VGA1" s="43"/>
      <c r="VGB1" s="43"/>
      <c r="VGC1" s="43"/>
      <c r="VGD1" s="43"/>
      <c r="VGE1" s="43"/>
      <c r="VGF1" s="43"/>
      <c r="VGG1" s="43"/>
      <c r="VGH1" s="43"/>
      <c r="VGI1" s="43"/>
      <c r="VGJ1" s="43"/>
      <c r="VGK1" s="43"/>
      <c r="VGL1" s="43"/>
      <c r="VGM1" s="43"/>
      <c r="VGN1" s="43"/>
      <c r="VGO1" s="43"/>
      <c r="VGP1" s="43"/>
      <c r="VGQ1" s="43"/>
      <c r="VGR1" s="43"/>
      <c r="VGS1" s="43"/>
      <c r="VGT1" s="43"/>
      <c r="VGU1" s="43"/>
      <c r="VGV1" s="43"/>
      <c r="VGW1" s="43"/>
      <c r="VGX1" s="43"/>
      <c r="VGY1" s="43"/>
      <c r="VGZ1" s="43"/>
      <c r="VHA1" s="43"/>
      <c r="VHB1" s="43"/>
      <c r="VHC1" s="43"/>
      <c r="VHD1" s="43"/>
      <c r="VHE1" s="43"/>
      <c r="VHF1" s="43"/>
      <c r="VHG1" s="43"/>
      <c r="VHH1" s="43"/>
      <c r="VHI1" s="43"/>
      <c r="VHJ1" s="43"/>
      <c r="VHK1" s="43"/>
      <c r="VHL1" s="43"/>
      <c r="VHM1" s="43"/>
      <c r="VHN1" s="43"/>
      <c r="VHO1" s="43"/>
      <c r="VHP1" s="43"/>
      <c r="VHQ1" s="43"/>
      <c r="VHR1" s="43"/>
      <c r="VHS1" s="43"/>
      <c r="VHT1" s="43"/>
      <c r="VHU1" s="43"/>
      <c r="VHV1" s="43"/>
      <c r="VHW1" s="43"/>
      <c r="VHX1" s="43"/>
      <c r="VHY1" s="43"/>
      <c r="VHZ1" s="43"/>
      <c r="VIA1" s="43"/>
      <c r="VIB1" s="43"/>
      <c r="VIC1" s="43"/>
      <c r="VID1" s="43"/>
      <c r="VIE1" s="43"/>
      <c r="VIF1" s="43"/>
      <c r="VIG1" s="43"/>
      <c r="VIH1" s="43"/>
      <c r="VII1" s="43"/>
      <c r="VIJ1" s="43"/>
      <c r="VIK1" s="43"/>
      <c r="VIL1" s="43"/>
      <c r="VIM1" s="43"/>
      <c r="VIN1" s="43"/>
      <c r="VIO1" s="43"/>
      <c r="VIP1" s="43"/>
      <c r="VIQ1" s="43"/>
      <c r="VIR1" s="43"/>
      <c r="VIS1" s="43"/>
      <c r="VIT1" s="43"/>
      <c r="VIU1" s="43"/>
      <c r="VIV1" s="43"/>
      <c r="VIW1" s="43"/>
      <c r="VIX1" s="43"/>
      <c r="VIY1" s="43"/>
      <c r="VIZ1" s="43"/>
      <c r="VJA1" s="43"/>
      <c r="VJB1" s="43"/>
      <c r="VJC1" s="43"/>
      <c r="VJD1" s="43"/>
      <c r="VJE1" s="43"/>
      <c r="VJF1" s="43"/>
      <c r="VJG1" s="43"/>
      <c r="VJH1" s="43"/>
      <c r="VJI1" s="43"/>
      <c r="VJJ1" s="43"/>
      <c r="VJK1" s="43"/>
      <c r="VJL1" s="43"/>
      <c r="VJM1" s="43"/>
      <c r="VJN1" s="43"/>
      <c r="VJO1" s="43"/>
      <c r="VJP1" s="43"/>
      <c r="VJQ1" s="43"/>
      <c r="VJR1" s="43"/>
      <c r="VJS1" s="43"/>
      <c r="VJT1" s="43"/>
      <c r="VJU1" s="43"/>
      <c r="VJV1" s="43"/>
      <c r="VJW1" s="43"/>
      <c r="VJX1" s="43"/>
      <c r="VJY1" s="43"/>
      <c r="VJZ1" s="43"/>
      <c r="VKA1" s="43"/>
      <c r="VKB1" s="43"/>
      <c r="VKC1" s="43"/>
      <c r="VKD1" s="43"/>
      <c r="VKE1" s="43"/>
      <c r="VKF1" s="43"/>
      <c r="VKG1" s="43"/>
      <c r="VKH1" s="43"/>
      <c r="VKI1" s="43"/>
      <c r="VKJ1" s="43"/>
      <c r="VKK1" s="43"/>
      <c r="VKL1" s="43"/>
      <c r="VKM1" s="43"/>
      <c r="VKN1" s="43"/>
      <c r="VKO1" s="43"/>
      <c r="VKP1" s="43"/>
      <c r="VKQ1" s="43"/>
      <c r="VKR1" s="43"/>
      <c r="VKS1" s="43"/>
      <c r="VKT1" s="43"/>
      <c r="VKU1" s="43"/>
      <c r="VKV1" s="43"/>
      <c r="VKW1" s="43"/>
      <c r="VKX1" s="43"/>
      <c r="VKY1" s="43"/>
      <c r="VKZ1" s="43"/>
      <c r="VLA1" s="43"/>
      <c r="VLB1" s="43"/>
      <c r="VLC1" s="43"/>
      <c r="VLD1" s="43"/>
      <c r="VLE1" s="43"/>
      <c r="VLF1" s="43"/>
      <c r="VLG1" s="43"/>
      <c r="VLH1" s="43"/>
      <c r="VLI1" s="43"/>
      <c r="VLJ1" s="43"/>
      <c r="VLK1" s="43"/>
      <c r="VLL1" s="43"/>
      <c r="VLM1" s="43"/>
      <c r="VLN1" s="43"/>
      <c r="VLO1" s="43"/>
      <c r="VLP1" s="43"/>
      <c r="VLQ1" s="43"/>
      <c r="VLR1" s="43"/>
      <c r="VLS1" s="43"/>
      <c r="VLT1" s="43"/>
      <c r="VLU1" s="43"/>
      <c r="VLV1" s="43"/>
      <c r="VLW1" s="43"/>
      <c r="VLX1" s="43"/>
      <c r="VLY1" s="43"/>
      <c r="VLZ1" s="43"/>
      <c r="VMA1" s="43"/>
      <c r="VMB1" s="43"/>
      <c r="VMC1" s="43"/>
      <c r="VMD1" s="43"/>
      <c r="VME1" s="43"/>
      <c r="VMF1" s="43"/>
      <c r="VMG1" s="43"/>
      <c r="VMH1" s="43"/>
      <c r="VMI1" s="43"/>
      <c r="VMJ1" s="43"/>
      <c r="VMK1" s="43"/>
      <c r="VML1" s="43"/>
      <c r="VMM1" s="43"/>
      <c r="VMN1" s="43"/>
      <c r="VMO1" s="43"/>
      <c r="VMP1" s="43"/>
      <c r="VMQ1" s="43"/>
      <c r="VMR1" s="43"/>
      <c r="VMS1" s="43"/>
      <c r="VMT1" s="43"/>
      <c r="VMU1" s="43"/>
      <c r="VMV1" s="43"/>
      <c r="VMW1" s="43"/>
      <c r="VMX1" s="43"/>
      <c r="VMY1" s="43"/>
      <c r="VMZ1" s="43"/>
      <c r="VNA1" s="43"/>
      <c r="VNB1" s="43"/>
      <c r="VNC1" s="43"/>
      <c r="VND1" s="43"/>
      <c r="VNE1" s="43"/>
      <c r="VNF1" s="43"/>
      <c r="VNG1" s="43"/>
      <c r="VNH1" s="43"/>
      <c r="VNI1" s="43"/>
      <c r="VNJ1" s="43"/>
      <c r="VNK1" s="43"/>
      <c r="VNL1" s="43"/>
      <c r="VNM1" s="43"/>
      <c r="VNN1" s="43"/>
      <c r="VNO1" s="43"/>
      <c r="VNP1" s="43"/>
      <c r="VNQ1" s="43"/>
      <c r="VNR1" s="43"/>
      <c r="VNS1" s="43"/>
      <c r="VNT1" s="43"/>
      <c r="VNU1" s="43"/>
      <c r="VNV1" s="43"/>
      <c r="VNW1" s="43"/>
      <c r="VNX1" s="43"/>
      <c r="VNY1" s="43"/>
      <c r="VNZ1" s="43"/>
      <c r="VOA1" s="43"/>
      <c r="VOB1" s="43"/>
      <c r="VOC1" s="43"/>
      <c r="VOD1" s="43"/>
      <c r="VOE1" s="43"/>
      <c r="VOF1" s="43"/>
      <c r="VOG1" s="43"/>
      <c r="VOH1" s="43"/>
      <c r="VOI1" s="43"/>
      <c r="VOJ1" s="43"/>
      <c r="VOK1" s="43"/>
      <c r="VOL1" s="43"/>
      <c r="VOM1" s="43"/>
      <c r="VON1" s="43"/>
      <c r="VOO1" s="43"/>
      <c r="VOP1" s="43"/>
      <c r="VOQ1" s="43"/>
      <c r="VOR1" s="43"/>
      <c r="VOS1" s="43"/>
      <c r="VOT1" s="43"/>
      <c r="VOU1" s="43"/>
      <c r="VOV1" s="43"/>
      <c r="VOW1" s="43"/>
      <c r="VOX1" s="43"/>
      <c r="VOY1" s="43"/>
      <c r="VOZ1" s="43"/>
      <c r="VPA1" s="43"/>
      <c r="VPB1" s="43"/>
      <c r="VPC1" s="43"/>
      <c r="VPD1" s="43"/>
      <c r="VPE1" s="43"/>
      <c r="VPF1" s="43"/>
      <c r="VPG1" s="43"/>
      <c r="VPH1" s="43"/>
      <c r="VPI1" s="43"/>
      <c r="VPJ1" s="43"/>
      <c r="VPK1" s="43"/>
      <c r="VPL1" s="43"/>
      <c r="VPM1" s="43"/>
      <c r="VPN1" s="43"/>
      <c r="VPO1" s="43"/>
      <c r="VPP1" s="43"/>
      <c r="VPQ1" s="43"/>
      <c r="VPR1" s="43"/>
      <c r="VPS1" s="43"/>
      <c r="VPT1" s="43"/>
      <c r="VPU1" s="43"/>
      <c r="VPV1" s="43"/>
      <c r="VPW1" s="43"/>
      <c r="VPX1" s="43"/>
      <c r="VPY1" s="43"/>
      <c r="VPZ1" s="43"/>
      <c r="VQA1" s="43"/>
      <c r="VQB1" s="43"/>
      <c r="VQC1" s="43"/>
      <c r="VQD1" s="43"/>
      <c r="VQE1" s="43"/>
      <c r="VQF1" s="43"/>
      <c r="VQG1" s="43"/>
      <c r="VQH1" s="43"/>
      <c r="VQI1" s="43"/>
      <c r="VQJ1" s="43"/>
      <c r="VQK1" s="43"/>
      <c r="VQL1" s="43"/>
      <c r="VQM1" s="43"/>
      <c r="VQN1" s="43"/>
      <c r="VQO1" s="43"/>
      <c r="VQP1" s="43"/>
      <c r="VQQ1" s="43"/>
      <c r="VQR1" s="43"/>
      <c r="VQS1" s="43"/>
      <c r="VQT1" s="43"/>
      <c r="VQU1" s="43"/>
      <c r="VQV1" s="43"/>
      <c r="VQW1" s="43"/>
      <c r="VQX1" s="43"/>
      <c r="VQY1" s="43"/>
      <c r="VQZ1" s="43"/>
      <c r="VRA1" s="43"/>
      <c r="VRB1" s="43"/>
      <c r="VRC1" s="43"/>
      <c r="VRD1" s="43"/>
      <c r="VRE1" s="43"/>
      <c r="VRF1" s="43"/>
      <c r="VRG1" s="43"/>
      <c r="VRH1" s="43"/>
      <c r="VRI1" s="43"/>
      <c r="VRJ1" s="43"/>
      <c r="VRK1" s="43"/>
      <c r="VRL1" s="43"/>
      <c r="VRM1" s="43"/>
      <c r="VRN1" s="43"/>
      <c r="VRO1" s="43"/>
      <c r="VRP1" s="43"/>
      <c r="VRQ1" s="43"/>
      <c r="VRR1" s="43"/>
      <c r="VRS1" s="43"/>
      <c r="VRT1" s="43"/>
      <c r="VRU1" s="43"/>
      <c r="VRV1" s="43"/>
      <c r="VRW1" s="43"/>
      <c r="VRX1" s="43"/>
      <c r="VRY1" s="43"/>
      <c r="VRZ1" s="43"/>
      <c r="VSA1" s="43"/>
      <c r="VSB1" s="43"/>
      <c r="VSC1" s="43"/>
      <c r="VSD1" s="43"/>
      <c r="VSE1" s="43"/>
      <c r="VSF1" s="43"/>
      <c r="VSG1" s="43"/>
      <c r="VSH1" s="43"/>
      <c r="VSI1" s="43"/>
      <c r="VSJ1" s="43"/>
      <c r="VSK1" s="43"/>
      <c r="VSL1" s="43"/>
      <c r="VSM1" s="43"/>
      <c r="VSN1" s="43"/>
      <c r="VSO1" s="43"/>
      <c r="VSP1" s="43"/>
      <c r="VSQ1" s="43"/>
      <c r="VSR1" s="43"/>
      <c r="VSS1" s="43"/>
      <c r="VST1" s="43"/>
      <c r="VSU1" s="43"/>
      <c r="VSV1" s="43"/>
      <c r="VSW1" s="43"/>
      <c r="VSX1" s="43"/>
      <c r="VSY1" s="43"/>
      <c r="VSZ1" s="43"/>
      <c r="VTA1" s="43"/>
      <c r="VTB1" s="43"/>
      <c r="VTC1" s="43"/>
      <c r="VTD1" s="43"/>
      <c r="VTE1" s="43"/>
      <c r="VTF1" s="43"/>
      <c r="VTG1" s="43"/>
      <c r="VTH1" s="43"/>
      <c r="VTI1" s="43"/>
      <c r="VTJ1" s="43"/>
      <c r="VTK1" s="43"/>
      <c r="VTL1" s="43"/>
      <c r="VTM1" s="43"/>
      <c r="VTN1" s="43"/>
      <c r="VTO1" s="43"/>
      <c r="VTP1" s="43"/>
      <c r="VTQ1" s="43"/>
      <c r="VTR1" s="43"/>
      <c r="VTS1" s="43"/>
      <c r="VTT1" s="43"/>
      <c r="VTU1" s="43"/>
      <c r="VTV1" s="43"/>
      <c r="VTW1" s="43"/>
      <c r="VTX1" s="43"/>
      <c r="VTY1" s="43"/>
      <c r="VTZ1" s="43"/>
      <c r="VUA1" s="43"/>
      <c r="VUB1" s="43"/>
      <c r="VUC1" s="43"/>
      <c r="VUD1" s="43"/>
      <c r="VUE1" s="43"/>
      <c r="VUF1" s="43"/>
      <c r="VUG1" s="43"/>
      <c r="VUH1" s="43"/>
      <c r="VUI1" s="43"/>
      <c r="VUJ1" s="43"/>
      <c r="VUK1" s="43"/>
      <c r="VUL1" s="43"/>
      <c r="VUM1" s="43"/>
      <c r="VUN1" s="43"/>
      <c r="VUO1" s="43"/>
      <c r="VUP1" s="43"/>
      <c r="VUQ1" s="43"/>
      <c r="VUR1" s="43"/>
      <c r="VUS1" s="43"/>
      <c r="VUT1" s="43"/>
      <c r="VUU1" s="43"/>
      <c r="VUV1" s="43"/>
      <c r="VUW1" s="43"/>
      <c r="VUX1" s="43"/>
      <c r="VUY1" s="43"/>
      <c r="VUZ1" s="43"/>
      <c r="VVA1" s="43"/>
      <c r="VVB1" s="43"/>
      <c r="VVC1" s="43"/>
      <c r="VVD1" s="43"/>
      <c r="VVE1" s="43"/>
      <c r="VVF1" s="43"/>
      <c r="VVG1" s="43"/>
      <c r="VVH1" s="43"/>
      <c r="VVI1" s="43"/>
      <c r="VVJ1" s="43"/>
      <c r="VVK1" s="43"/>
      <c r="VVL1" s="43"/>
      <c r="VVM1" s="43"/>
      <c r="VVN1" s="43"/>
      <c r="VVO1" s="43"/>
      <c r="VVP1" s="43"/>
      <c r="VVQ1" s="43"/>
      <c r="VVR1" s="43"/>
      <c r="VVS1" s="43"/>
      <c r="VVT1" s="43"/>
      <c r="VVU1" s="43"/>
      <c r="VVV1" s="43"/>
      <c r="VVW1" s="43"/>
      <c r="VVX1" s="43"/>
      <c r="VVY1" s="43"/>
      <c r="VVZ1" s="43"/>
      <c r="VWA1" s="43"/>
      <c r="VWB1" s="43"/>
      <c r="VWC1" s="43"/>
      <c r="VWD1" s="43"/>
      <c r="VWE1" s="43"/>
      <c r="VWF1" s="43"/>
      <c r="VWG1" s="43"/>
      <c r="VWH1" s="43"/>
      <c r="VWI1" s="43"/>
      <c r="VWJ1" s="43"/>
      <c r="VWK1" s="43"/>
      <c r="VWL1" s="43"/>
      <c r="VWM1" s="43"/>
      <c r="VWN1" s="43"/>
      <c r="VWO1" s="43"/>
      <c r="VWP1" s="43"/>
      <c r="VWQ1" s="43"/>
      <c r="VWR1" s="43"/>
      <c r="VWS1" s="43"/>
      <c r="VWT1" s="43"/>
      <c r="VWU1" s="43"/>
      <c r="VWV1" s="43"/>
      <c r="VWW1" s="43"/>
      <c r="VWX1" s="43"/>
      <c r="VWY1" s="43"/>
      <c r="VWZ1" s="43"/>
      <c r="VXA1" s="43"/>
      <c r="VXB1" s="43"/>
      <c r="VXC1" s="43"/>
      <c r="VXD1" s="43"/>
      <c r="VXE1" s="43"/>
      <c r="VXF1" s="43"/>
      <c r="VXG1" s="43"/>
      <c r="VXH1" s="43"/>
      <c r="VXI1" s="43"/>
      <c r="VXJ1" s="43"/>
      <c r="VXK1" s="43"/>
      <c r="VXL1" s="43"/>
      <c r="VXM1" s="43"/>
      <c r="VXN1" s="43"/>
      <c r="VXO1" s="43"/>
      <c r="VXP1" s="43"/>
      <c r="VXQ1" s="43"/>
      <c r="VXR1" s="43"/>
      <c r="VXS1" s="43"/>
      <c r="VXT1" s="43"/>
      <c r="VXU1" s="43"/>
      <c r="VXV1" s="43"/>
      <c r="VXW1" s="43"/>
      <c r="VXX1" s="43"/>
      <c r="VXY1" s="43"/>
      <c r="VXZ1" s="43"/>
      <c r="VYA1" s="43"/>
      <c r="VYB1" s="43"/>
      <c r="VYC1" s="43"/>
      <c r="VYD1" s="43"/>
      <c r="VYE1" s="43"/>
      <c r="VYF1" s="43"/>
      <c r="VYG1" s="43"/>
      <c r="VYH1" s="43"/>
      <c r="VYI1" s="43"/>
      <c r="VYJ1" s="43"/>
      <c r="VYK1" s="43"/>
      <c r="VYL1" s="43"/>
      <c r="VYM1" s="43"/>
      <c r="VYN1" s="43"/>
      <c r="VYO1" s="43"/>
      <c r="VYP1" s="43"/>
      <c r="VYQ1" s="43"/>
      <c r="VYR1" s="43"/>
      <c r="VYS1" s="43"/>
      <c r="VYT1" s="43"/>
      <c r="VYU1" s="43"/>
      <c r="VYV1" s="43"/>
      <c r="VYW1" s="43"/>
      <c r="VYX1" s="43"/>
      <c r="VYY1" s="43"/>
      <c r="VYZ1" s="43"/>
      <c r="VZA1" s="43"/>
      <c r="VZB1" s="43"/>
      <c r="VZC1" s="43"/>
      <c r="VZD1" s="43"/>
      <c r="VZE1" s="43"/>
      <c r="VZF1" s="43"/>
      <c r="VZG1" s="43"/>
      <c r="VZH1" s="43"/>
      <c r="VZI1" s="43"/>
      <c r="VZJ1" s="43"/>
      <c r="VZK1" s="43"/>
      <c r="VZL1" s="43"/>
      <c r="VZM1" s="43"/>
      <c r="VZN1" s="43"/>
      <c r="VZO1" s="43"/>
      <c r="VZP1" s="43"/>
      <c r="VZQ1" s="43"/>
      <c r="VZR1" s="43"/>
      <c r="VZS1" s="43"/>
      <c r="VZT1" s="43"/>
      <c r="VZU1" s="43"/>
      <c r="VZV1" s="43"/>
      <c r="VZW1" s="43"/>
      <c r="VZX1" s="43"/>
      <c r="VZY1" s="43"/>
      <c r="VZZ1" s="43"/>
      <c r="WAA1" s="43"/>
      <c r="WAB1" s="43"/>
      <c r="WAC1" s="43"/>
      <c r="WAD1" s="43"/>
      <c r="WAE1" s="43"/>
      <c r="WAF1" s="43"/>
      <c r="WAG1" s="43"/>
      <c r="WAH1" s="43"/>
      <c r="WAI1" s="43"/>
      <c r="WAJ1" s="43"/>
      <c r="WAK1" s="43"/>
      <c r="WAL1" s="43"/>
      <c r="WAM1" s="43"/>
      <c r="WAN1" s="43"/>
      <c r="WAO1" s="43"/>
      <c r="WAP1" s="43"/>
      <c r="WAQ1" s="43"/>
      <c r="WAR1" s="43"/>
      <c r="WAS1" s="43"/>
      <c r="WAT1" s="43"/>
      <c r="WAU1" s="43"/>
      <c r="WAV1" s="43"/>
      <c r="WAW1" s="43"/>
      <c r="WAX1" s="43"/>
      <c r="WAY1" s="43"/>
      <c r="WAZ1" s="43"/>
      <c r="WBA1" s="43"/>
      <c r="WBB1" s="43"/>
      <c r="WBC1" s="43"/>
      <c r="WBD1" s="43"/>
      <c r="WBE1" s="43"/>
      <c r="WBF1" s="43"/>
      <c r="WBG1" s="43"/>
      <c r="WBH1" s="43"/>
      <c r="WBI1" s="43"/>
      <c r="WBJ1" s="43"/>
      <c r="WBK1" s="43"/>
      <c r="WBL1" s="43"/>
      <c r="WBM1" s="43"/>
      <c r="WBN1" s="43"/>
      <c r="WBO1" s="43"/>
      <c r="WBP1" s="43"/>
      <c r="WBQ1" s="43"/>
      <c r="WBR1" s="43"/>
      <c r="WBS1" s="43"/>
      <c r="WBT1" s="43"/>
      <c r="WBU1" s="43"/>
      <c r="WBV1" s="43"/>
      <c r="WBW1" s="43"/>
      <c r="WBX1" s="43"/>
      <c r="WBY1" s="43"/>
      <c r="WBZ1" s="43"/>
      <c r="WCA1" s="43"/>
      <c r="WCB1" s="43"/>
      <c r="WCC1" s="43"/>
      <c r="WCD1" s="43"/>
      <c r="WCE1" s="43"/>
      <c r="WCF1" s="43"/>
      <c r="WCG1" s="43"/>
      <c r="WCH1" s="43"/>
      <c r="WCI1" s="43"/>
      <c r="WCJ1" s="43"/>
      <c r="WCK1" s="43"/>
      <c r="WCL1" s="43"/>
      <c r="WCM1" s="43"/>
      <c r="WCN1" s="43"/>
      <c r="WCO1" s="43"/>
      <c r="WCP1" s="43"/>
      <c r="WCQ1" s="43"/>
      <c r="WCR1" s="43"/>
      <c r="WCS1" s="43"/>
      <c r="WCT1" s="43"/>
      <c r="WCU1" s="43"/>
      <c r="WCV1" s="43"/>
      <c r="WCW1" s="43"/>
      <c r="WCX1" s="43"/>
      <c r="WCY1" s="43"/>
      <c r="WCZ1" s="43"/>
      <c r="WDA1" s="43"/>
      <c r="WDB1" s="43"/>
      <c r="WDC1" s="43"/>
      <c r="WDD1" s="43"/>
      <c r="WDE1" s="43"/>
      <c r="WDF1" s="43"/>
      <c r="WDG1" s="43"/>
      <c r="WDH1" s="43"/>
      <c r="WDI1" s="43"/>
      <c r="WDJ1" s="43"/>
      <c r="WDK1" s="43"/>
      <c r="WDL1" s="43"/>
      <c r="WDM1" s="43"/>
      <c r="WDN1" s="43"/>
      <c r="WDO1" s="43"/>
      <c r="WDP1" s="43"/>
      <c r="WDQ1" s="43"/>
      <c r="WDR1" s="43"/>
      <c r="WDS1" s="43"/>
      <c r="WDT1" s="43"/>
      <c r="WDU1" s="43"/>
      <c r="WDV1" s="43"/>
      <c r="WDW1" s="43"/>
      <c r="WDX1" s="43"/>
      <c r="WDY1" s="43"/>
      <c r="WDZ1" s="43"/>
      <c r="WEA1" s="43"/>
      <c r="WEB1" s="43"/>
      <c r="WEC1" s="43"/>
      <c r="WED1" s="43"/>
      <c r="WEE1" s="43"/>
      <c r="WEF1" s="43"/>
      <c r="WEG1" s="43"/>
      <c r="WEH1" s="43"/>
      <c r="WEI1" s="43"/>
      <c r="WEJ1" s="43"/>
      <c r="WEK1" s="43"/>
      <c r="WEL1" s="43"/>
      <c r="WEM1" s="43"/>
      <c r="WEN1" s="43"/>
      <c r="WEO1" s="43"/>
      <c r="WEP1" s="43"/>
      <c r="WEQ1" s="43"/>
      <c r="WER1" s="43"/>
      <c r="WES1" s="43"/>
      <c r="WET1" s="43"/>
      <c r="WEU1" s="43"/>
      <c r="WEV1" s="43"/>
      <c r="WEW1" s="43"/>
      <c r="WEX1" s="43"/>
      <c r="WEY1" s="43"/>
      <c r="WEZ1" s="43"/>
      <c r="WFA1" s="43"/>
      <c r="WFB1" s="43"/>
      <c r="WFC1" s="43"/>
      <c r="WFD1" s="43"/>
      <c r="WFE1" s="43"/>
      <c r="WFF1" s="43"/>
      <c r="WFG1" s="43"/>
      <c r="WFH1" s="43"/>
      <c r="WFI1" s="43"/>
      <c r="WFJ1" s="43"/>
      <c r="WFK1" s="43"/>
      <c r="WFL1" s="43"/>
      <c r="WFM1" s="43"/>
      <c r="WFN1" s="43"/>
      <c r="WFO1" s="43"/>
      <c r="WFP1" s="43"/>
      <c r="WFQ1" s="43"/>
      <c r="WFR1" s="43"/>
      <c r="WFS1" s="43"/>
      <c r="WFT1" s="43"/>
      <c r="WFU1" s="43"/>
      <c r="WFV1" s="43"/>
      <c r="WFW1" s="43"/>
      <c r="WFX1" s="43"/>
      <c r="WFY1" s="43"/>
      <c r="WFZ1" s="43"/>
      <c r="WGA1" s="43"/>
      <c r="WGB1" s="43"/>
      <c r="WGC1" s="43"/>
      <c r="WGD1" s="43"/>
      <c r="WGE1" s="43"/>
      <c r="WGF1" s="43"/>
      <c r="WGG1" s="43"/>
      <c r="WGH1" s="43"/>
      <c r="WGI1" s="43"/>
      <c r="WGJ1" s="43"/>
      <c r="WGK1" s="43"/>
      <c r="WGL1" s="43"/>
      <c r="WGM1" s="43"/>
      <c r="WGN1" s="43"/>
      <c r="WGO1" s="43"/>
      <c r="WGP1" s="43"/>
      <c r="WGQ1" s="43"/>
      <c r="WGR1" s="43"/>
      <c r="WGS1" s="43"/>
      <c r="WGT1" s="43"/>
      <c r="WGU1" s="43"/>
      <c r="WGV1" s="43"/>
      <c r="WGW1" s="43"/>
      <c r="WGX1" s="43"/>
      <c r="WGY1" s="43"/>
      <c r="WGZ1" s="43"/>
      <c r="WHA1" s="43"/>
      <c r="WHB1" s="43"/>
      <c r="WHC1" s="43"/>
      <c r="WHD1" s="43"/>
      <c r="WHE1" s="43"/>
      <c r="WHF1" s="43"/>
      <c r="WHG1" s="43"/>
      <c r="WHH1" s="43"/>
      <c r="WHI1" s="43"/>
      <c r="WHJ1" s="43"/>
      <c r="WHK1" s="43"/>
      <c r="WHL1" s="43"/>
      <c r="WHM1" s="43"/>
      <c r="WHN1" s="43"/>
      <c r="WHO1" s="43"/>
      <c r="WHP1" s="43"/>
      <c r="WHQ1" s="43"/>
      <c r="WHR1" s="43"/>
      <c r="WHS1" s="43"/>
      <c r="WHT1" s="43"/>
      <c r="WHU1" s="43"/>
      <c r="WHV1" s="43"/>
      <c r="WHW1" s="43"/>
      <c r="WHX1" s="43"/>
      <c r="WHY1" s="43"/>
      <c r="WHZ1" s="43"/>
      <c r="WIA1" s="43"/>
      <c r="WIB1" s="43"/>
      <c r="WIC1" s="43"/>
      <c r="WID1" s="43"/>
      <c r="WIE1" s="43"/>
      <c r="WIF1" s="43"/>
      <c r="WIG1" s="43"/>
      <c r="WIH1" s="43"/>
      <c r="WII1" s="43"/>
      <c r="WIJ1" s="43"/>
      <c r="WIK1" s="43"/>
      <c r="WIL1" s="43"/>
      <c r="WIM1" s="43"/>
      <c r="WIN1" s="43"/>
      <c r="WIO1" s="43"/>
      <c r="WIP1" s="43"/>
      <c r="WIQ1" s="43"/>
      <c r="WIR1" s="43"/>
      <c r="WIS1" s="43"/>
      <c r="WIT1" s="43"/>
      <c r="WIU1" s="43"/>
      <c r="WIV1" s="43"/>
      <c r="WIW1" s="43"/>
      <c r="WIX1" s="43"/>
      <c r="WIY1" s="43"/>
      <c r="WIZ1" s="43"/>
      <c r="WJA1" s="43"/>
      <c r="WJB1" s="43"/>
      <c r="WJC1" s="43"/>
      <c r="WJD1" s="43"/>
      <c r="WJE1" s="43"/>
      <c r="WJF1" s="43"/>
      <c r="WJG1" s="43"/>
      <c r="WJH1" s="43"/>
      <c r="WJI1" s="43"/>
      <c r="WJJ1" s="43"/>
      <c r="WJK1" s="43"/>
      <c r="WJL1" s="43"/>
      <c r="WJM1" s="43"/>
      <c r="WJN1" s="43"/>
      <c r="WJO1" s="43"/>
      <c r="WJP1" s="43"/>
      <c r="WJQ1" s="43"/>
      <c r="WJR1" s="43"/>
      <c r="WJS1" s="43"/>
      <c r="WJT1" s="43"/>
      <c r="WJU1" s="43"/>
      <c r="WJV1" s="43"/>
      <c r="WJW1" s="43"/>
      <c r="WJX1" s="43"/>
      <c r="WJY1" s="43"/>
      <c r="WJZ1" s="43"/>
      <c r="WKA1" s="43"/>
      <c r="WKB1" s="43"/>
      <c r="WKC1" s="43"/>
      <c r="WKD1" s="43"/>
      <c r="WKE1" s="43"/>
      <c r="WKF1" s="43"/>
      <c r="WKG1" s="43"/>
      <c r="WKH1" s="43"/>
      <c r="WKI1" s="43"/>
      <c r="WKJ1" s="43"/>
      <c r="WKK1" s="43"/>
      <c r="WKL1" s="43"/>
      <c r="WKM1" s="43"/>
      <c r="WKN1" s="43"/>
      <c r="WKO1" s="43"/>
      <c r="WKP1" s="43"/>
      <c r="WKQ1" s="43"/>
      <c r="WKR1" s="43"/>
      <c r="WKS1" s="43"/>
      <c r="WKT1" s="43"/>
      <c r="WKU1" s="43"/>
      <c r="WKV1" s="43"/>
      <c r="WKW1" s="43"/>
      <c r="WKX1" s="43"/>
      <c r="WKY1" s="43"/>
      <c r="WKZ1" s="43"/>
      <c r="WLA1" s="43"/>
      <c r="WLB1" s="43"/>
      <c r="WLC1" s="43"/>
      <c r="WLD1" s="43"/>
      <c r="WLE1" s="43"/>
      <c r="WLF1" s="43"/>
      <c r="WLG1" s="43"/>
      <c r="WLH1" s="43"/>
      <c r="WLI1" s="43"/>
      <c r="WLJ1" s="43"/>
      <c r="WLK1" s="43"/>
      <c r="WLL1" s="43"/>
      <c r="WLM1" s="43"/>
      <c r="WLN1" s="43"/>
      <c r="WLO1" s="43"/>
      <c r="WLP1" s="43"/>
      <c r="WLQ1" s="43"/>
      <c r="WLR1" s="43"/>
      <c r="WLS1" s="43"/>
      <c r="WLT1" s="43"/>
      <c r="WLU1" s="43"/>
      <c r="WLV1" s="43"/>
      <c r="WLW1" s="43"/>
      <c r="WLX1" s="43"/>
      <c r="WLY1" s="43"/>
      <c r="WLZ1" s="43"/>
      <c r="WMA1" s="43"/>
      <c r="WMB1" s="43"/>
      <c r="WMC1" s="43"/>
      <c r="WMD1" s="43"/>
      <c r="WME1" s="43"/>
      <c r="WMF1" s="43"/>
      <c r="WMG1" s="43"/>
      <c r="WMH1" s="43"/>
      <c r="WMI1" s="43"/>
      <c r="WMJ1" s="43"/>
      <c r="WMK1" s="43"/>
      <c r="WML1" s="43"/>
      <c r="WMM1" s="43"/>
      <c r="WMN1" s="43"/>
      <c r="WMO1" s="43"/>
      <c r="WMP1" s="43"/>
      <c r="WMQ1" s="43"/>
      <c r="WMR1" s="43"/>
      <c r="WMS1" s="43"/>
      <c r="WMT1" s="43"/>
      <c r="WMU1" s="43"/>
      <c r="WMV1" s="43"/>
      <c r="WMW1" s="43"/>
      <c r="WMX1" s="43"/>
      <c r="WMY1" s="43"/>
      <c r="WMZ1" s="43"/>
      <c r="WNA1" s="43"/>
      <c r="WNB1" s="43"/>
      <c r="WNC1" s="43"/>
      <c r="WND1" s="43"/>
      <c r="WNE1" s="43"/>
      <c r="WNF1" s="43"/>
      <c r="WNG1" s="43"/>
      <c r="WNH1" s="43"/>
      <c r="WNI1" s="43"/>
      <c r="WNJ1" s="43"/>
      <c r="WNK1" s="43"/>
      <c r="WNL1" s="43"/>
      <c r="WNM1" s="43"/>
      <c r="WNN1" s="43"/>
      <c r="WNO1" s="43"/>
      <c r="WNP1" s="43"/>
      <c r="WNQ1" s="43"/>
      <c r="WNR1" s="43"/>
      <c r="WNS1" s="43"/>
      <c r="WNT1" s="43"/>
      <c r="WNU1" s="43"/>
      <c r="WNV1" s="43"/>
      <c r="WNW1" s="43"/>
      <c r="WNX1" s="43"/>
      <c r="WNY1" s="43"/>
      <c r="WNZ1" s="43"/>
      <c r="WOA1" s="43"/>
      <c r="WOB1" s="43"/>
      <c r="WOC1" s="43"/>
      <c r="WOD1" s="43"/>
      <c r="WOE1" s="43"/>
      <c r="WOF1" s="43"/>
      <c r="WOG1" s="43"/>
      <c r="WOH1" s="43"/>
      <c r="WOI1" s="43"/>
      <c r="WOJ1" s="43"/>
      <c r="WOK1" s="43"/>
      <c r="WOL1" s="43"/>
      <c r="WOM1" s="43"/>
      <c r="WON1" s="43"/>
      <c r="WOO1" s="43"/>
      <c r="WOP1" s="43"/>
      <c r="WOQ1" s="43"/>
      <c r="WOR1" s="43"/>
      <c r="WOS1" s="43"/>
      <c r="WOT1" s="43"/>
      <c r="WOU1" s="43"/>
      <c r="WOV1" s="43"/>
      <c r="WOW1" s="43"/>
      <c r="WOX1" s="43"/>
      <c r="WOY1" s="43"/>
      <c r="WOZ1" s="43"/>
      <c r="WPA1" s="43"/>
      <c r="WPB1" s="43"/>
      <c r="WPC1" s="43"/>
      <c r="WPD1" s="43"/>
      <c r="WPE1" s="43"/>
      <c r="WPF1" s="43"/>
      <c r="WPG1" s="43"/>
      <c r="WPH1" s="43"/>
      <c r="WPI1" s="43"/>
      <c r="WPJ1" s="43"/>
      <c r="WPK1" s="43"/>
      <c r="WPL1" s="43"/>
      <c r="WPM1" s="43"/>
      <c r="WPN1" s="43"/>
      <c r="WPO1" s="43"/>
      <c r="WPP1" s="43"/>
      <c r="WPQ1" s="43"/>
      <c r="WPR1" s="43"/>
      <c r="WPS1" s="43"/>
      <c r="WPT1" s="43"/>
      <c r="WPU1" s="43"/>
      <c r="WPV1" s="43"/>
      <c r="WPW1" s="43"/>
      <c r="WPX1" s="43"/>
      <c r="WPY1" s="43"/>
      <c r="WPZ1" s="43"/>
      <c r="WQA1" s="43"/>
      <c r="WQB1" s="43"/>
      <c r="WQC1" s="43"/>
      <c r="WQD1" s="43"/>
      <c r="WQE1" s="43"/>
      <c r="WQF1" s="43"/>
      <c r="WQG1" s="43"/>
      <c r="WQH1" s="43"/>
      <c r="WQI1" s="43"/>
      <c r="WQJ1" s="43"/>
      <c r="WQK1" s="43"/>
      <c r="WQL1" s="43"/>
      <c r="WQM1" s="43"/>
      <c r="WQN1" s="43"/>
      <c r="WQO1" s="43"/>
      <c r="WQP1" s="43"/>
      <c r="WQQ1" s="43"/>
      <c r="WQR1" s="43"/>
      <c r="WQS1" s="43"/>
      <c r="WQT1" s="43"/>
      <c r="WQU1" s="43"/>
      <c r="WQV1" s="43"/>
      <c r="WQW1" s="43"/>
      <c r="WQX1" s="43"/>
      <c r="WQY1" s="43"/>
      <c r="WQZ1" s="43"/>
      <c r="WRA1" s="43"/>
      <c r="WRB1" s="43"/>
      <c r="WRC1" s="43"/>
      <c r="WRD1" s="43"/>
      <c r="WRE1" s="43"/>
      <c r="WRF1" s="43"/>
      <c r="WRG1" s="43"/>
      <c r="WRH1" s="43"/>
      <c r="WRI1" s="43"/>
      <c r="WRJ1" s="43"/>
      <c r="WRK1" s="43"/>
      <c r="WRL1" s="43"/>
      <c r="WRM1" s="43"/>
      <c r="WRN1" s="43"/>
      <c r="WRO1" s="43"/>
      <c r="WRP1" s="43"/>
      <c r="WRQ1" s="43"/>
      <c r="WRR1" s="43"/>
      <c r="WRS1" s="43"/>
      <c r="WRT1" s="43"/>
      <c r="WRU1" s="43"/>
      <c r="WRV1" s="43"/>
      <c r="WRW1" s="43"/>
      <c r="WRX1" s="43"/>
      <c r="WRY1" s="43"/>
      <c r="WRZ1" s="43"/>
      <c r="WSA1" s="43"/>
      <c r="WSB1" s="43"/>
      <c r="WSC1" s="43"/>
      <c r="WSD1" s="43"/>
      <c r="WSE1" s="43"/>
      <c r="WSF1" s="43"/>
      <c r="WSG1" s="43"/>
      <c r="WSH1" s="43"/>
      <c r="WSI1" s="43"/>
      <c r="WSJ1" s="43"/>
      <c r="WSK1" s="43"/>
      <c r="WSL1" s="43"/>
      <c r="WSM1" s="43"/>
      <c r="WSN1" s="43"/>
      <c r="WSO1" s="43"/>
      <c r="WSP1" s="43"/>
      <c r="WSQ1" s="43"/>
      <c r="WSR1" s="43"/>
      <c r="WSS1" s="43"/>
      <c r="WST1" s="43"/>
      <c r="WSU1" s="43"/>
      <c r="WSV1" s="43"/>
      <c r="WSW1" s="43"/>
      <c r="WSX1" s="43"/>
      <c r="WSY1" s="43"/>
      <c r="WSZ1" s="43"/>
      <c r="WTA1" s="43"/>
      <c r="WTB1" s="43"/>
      <c r="WTC1" s="43"/>
      <c r="WTD1" s="43"/>
      <c r="WTE1" s="43"/>
      <c r="WTF1" s="43"/>
      <c r="WTG1" s="43"/>
      <c r="WTH1" s="43"/>
      <c r="WTI1" s="43"/>
      <c r="WTJ1" s="43"/>
      <c r="WTK1" s="43"/>
      <c r="WTL1" s="43"/>
      <c r="WTM1" s="43"/>
      <c r="WTN1" s="43"/>
      <c r="WTO1" s="43"/>
      <c r="WTP1" s="43"/>
      <c r="WTQ1" s="43"/>
      <c r="WTR1" s="43"/>
      <c r="WTS1" s="43"/>
      <c r="WTT1" s="43"/>
      <c r="WTU1" s="43"/>
      <c r="WTV1" s="43"/>
      <c r="WTW1" s="43"/>
      <c r="WTX1" s="43"/>
      <c r="WTY1" s="43"/>
      <c r="WTZ1" s="43"/>
      <c r="WUA1" s="43"/>
      <c r="WUB1" s="43"/>
      <c r="WUC1" s="43"/>
      <c r="WUD1" s="43"/>
      <c r="WUE1" s="43"/>
      <c r="WUF1" s="43"/>
      <c r="WUG1" s="43"/>
      <c r="WUH1" s="43"/>
      <c r="WUI1" s="43"/>
      <c r="WUJ1" s="43"/>
      <c r="WUK1" s="43"/>
      <c r="WUL1" s="43"/>
      <c r="WUM1" s="43"/>
      <c r="WUN1" s="43"/>
      <c r="WUO1" s="43"/>
      <c r="WUP1" s="43"/>
      <c r="WUQ1" s="43"/>
      <c r="WUR1" s="43"/>
      <c r="WUS1" s="43"/>
      <c r="WUT1" s="43"/>
      <c r="WUU1" s="43"/>
      <c r="WUV1" s="43"/>
      <c r="WUW1" s="43"/>
      <c r="WUX1" s="43"/>
      <c r="WUY1" s="43"/>
      <c r="WUZ1" s="43"/>
      <c r="WVA1" s="43"/>
      <c r="WVB1" s="43"/>
      <c r="WVC1" s="43"/>
      <c r="WVD1" s="43"/>
      <c r="WVE1" s="43"/>
      <c r="WVF1" s="43"/>
      <c r="WVG1" s="43"/>
      <c r="WVH1" s="43"/>
      <c r="WVI1" s="43"/>
      <c r="WVJ1" s="43"/>
      <c r="WVK1" s="43"/>
      <c r="WVL1" s="43"/>
      <c r="WVM1" s="43"/>
      <c r="WVN1" s="43"/>
      <c r="WVO1" s="43"/>
      <c r="WVP1" s="43"/>
      <c r="WVQ1" s="43"/>
      <c r="WVR1" s="43"/>
      <c r="WVS1" s="43"/>
      <c r="WVT1" s="43"/>
      <c r="WVU1" s="43"/>
      <c r="WVV1" s="43"/>
      <c r="WVW1" s="43"/>
      <c r="WVX1" s="43"/>
      <c r="WVY1" s="43"/>
      <c r="WVZ1" s="43"/>
      <c r="WWA1" s="43"/>
      <c r="WWB1" s="43"/>
      <c r="WWC1" s="43"/>
      <c r="WWD1" s="43"/>
      <c r="WWE1" s="43"/>
      <c r="WWF1" s="43"/>
      <c r="WWG1" s="43"/>
      <c r="WWH1" s="43"/>
      <c r="WWI1" s="43"/>
      <c r="WWJ1" s="43"/>
      <c r="WWK1" s="43"/>
      <c r="WWL1" s="43"/>
      <c r="WWM1" s="43"/>
      <c r="WWN1" s="43"/>
      <c r="WWO1" s="43"/>
      <c r="WWP1" s="43"/>
      <c r="WWQ1" s="43"/>
      <c r="WWR1" s="43"/>
      <c r="WWS1" s="43"/>
      <c r="WWT1" s="43"/>
      <c r="WWU1" s="43"/>
      <c r="WWV1" s="43"/>
      <c r="WWW1" s="43"/>
      <c r="WWX1" s="43"/>
      <c r="WWY1" s="43"/>
      <c r="WWZ1" s="43"/>
      <c r="WXA1" s="43"/>
      <c r="WXB1" s="43"/>
      <c r="WXC1" s="43"/>
      <c r="WXD1" s="43"/>
      <c r="WXE1" s="43"/>
      <c r="WXF1" s="43"/>
      <c r="WXG1" s="43"/>
      <c r="WXH1" s="43"/>
      <c r="WXI1" s="43"/>
      <c r="WXJ1" s="43"/>
      <c r="WXK1" s="43"/>
      <c r="WXL1" s="43"/>
      <c r="WXM1" s="43"/>
      <c r="WXN1" s="43"/>
      <c r="WXO1" s="43"/>
      <c r="WXP1" s="43"/>
      <c r="WXQ1" s="43"/>
      <c r="WXR1" s="43"/>
      <c r="WXS1" s="43"/>
      <c r="WXT1" s="43"/>
      <c r="WXU1" s="43"/>
      <c r="WXV1" s="43"/>
      <c r="WXW1" s="43"/>
      <c r="WXX1" s="43"/>
      <c r="WXY1" s="43"/>
      <c r="WXZ1" s="43"/>
      <c r="WYA1" s="43"/>
      <c r="WYB1" s="43"/>
      <c r="WYC1" s="43"/>
      <c r="WYD1" s="43"/>
      <c r="WYE1" s="43"/>
      <c r="WYF1" s="43"/>
      <c r="WYG1" s="43"/>
      <c r="WYH1" s="43"/>
      <c r="WYI1" s="43"/>
      <c r="WYJ1" s="43"/>
      <c r="WYK1" s="43"/>
      <c r="WYL1" s="43"/>
      <c r="WYM1" s="43"/>
      <c r="WYN1" s="43"/>
      <c r="WYO1" s="43"/>
      <c r="WYP1" s="43"/>
      <c r="WYQ1" s="43"/>
      <c r="WYR1" s="43"/>
      <c r="WYS1" s="43"/>
      <c r="WYT1" s="43"/>
      <c r="WYU1" s="43"/>
      <c r="WYV1" s="43"/>
      <c r="WYW1" s="43"/>
      <c r="WYX1" s="43"/>
      <c r="WYY1" s="43"/>
      <c r="WYZ1" s="43"/>
      <c r="WZA1" s="43"/>
      <c r="WZB1" s="43"/>
      <c r="WZC1" s="43"/>
      <c r="WZD1" s="43"/>
      <c r="WZE1" s="43"/>
      <c r="WZF1" s="43"/>
      <c r="WZG1" s="43"/>
      <c r="WZH1" s="43"/>
      <c r="WZI1" s="43"/>
      <c r="WZJ1" s="43"/>
      <c r="WZK1" s="43"/>
      <c r="WZL1" s="43"/>
      <c r="WZM1" s="43"/>
      <c r="WZN1" s="43"/>
      <c r="WZO1" s="43"/>
      <c r="WZP1" s="43"/>
      <c r="WZQ1" s="43"/>
      <c r="WZR1" s="43"/>
      <c r="WZS1" s="43"/>
      <c r="WZT1" s="43"/>
      <c r="WZU1" s="43"/>
      <c r="WZV1" s="43"/>
      <c r="WZW1" s="43"/>
      <c r="WZX1" s="43"/>
      <c r="WZY1" s="43"/>
      <c r="WZZ1" s="43"/>
      <c r="XAA1" s="43"/>
      <c r="XAB1" s="43"/>
      <c r="XAC1" s="43"/>
      <c r="XAD1" s="43"/>
      <c r="XAE1" s="43"/>
      <c r="XAF1" s="43"/>
      <c r="XAG1" s="43"/>
      <c r="XAH1" s="43"/>
      <c r="XAI1" s="43"/>
      <c r="XAJ1" s="43"/>
      <c r="XAK1" s="43"/>
      <c r="XAL1" s="43"/>
      <c r="XAM1" s="43"/>
      <c r="XAN1" s="43"/>
      <c r="XAO1" s="43"/>
      <c r="XAP1" s="43"/>
      <c r="XAQ1" s="43"/>
      <c r="XAR1" s="43"/>
      <c r="XAS1" s="43"/>
      <c r="XAT1" s="43"/>
      <c r="XAU1" s="43"/>
      <c r="XAV1" s="43"/>
      <c r="XAW1" s="43"/>
      <c r="XAX1" s="43"/>
      <c r="XAY1" s="43"/>
      <c r="XAZ1" s="43"/>
      <c r="XBA1" s="43"/>
      <c r="XBB1" s="43"/>
      <c r="XBC1" s="43"/>
      <c r="XBD1" s="43"/>
      <c r="XBE1" s="43"/>
      <c r="XBF1" s="43"/>
      <c r="XBG1" s="43"/>
      <c r="XBH1" s="43"/>
      <c r="XBI1" s="43"/>
      <c r="XBJ1" s="43"/>
      <c r="XBK1" s="43"/>
      <c r="XBL1" s="43"/>
      <c r="XBM1" s="43"/>
      <c r="XBN1" s="43"/>
      <c r="XBO1" s="43"/>
      <c r="XBP1" s="43"/>
      <c r="XBQ1" s="43"/>
      <c r="XBR1" s="43"/>
      <c r="XBS1" s="43"/>
      <c r="XBT1" s="43"/>
      <c r="XBU1" s="43"/>
      <c r="XBV1" s="43"/>
      <c r="XBW1" s="43"/>
      <c r="XBX1" s="43"/>
      <c r="XBY1" s="43"/>
      <c r="XBZ1" s="43"/>
      <c r="XCA1" s="43"/>
      <c r="XCB1" s="43"/>
      <c r="XCC1" s="43"/>
      <c r="XCD1" s="43"/>
      <c r="XCE1" s="43"/>
      <c r="XCF1" s="43"/>
      <c r="XCG1" s="43"/>
      <c r="XCH1" s="43"/>
      <c r="XCI1" s="43"/>
      <c r="XCJ1" s="43"/>
      <c r="XCK1" s="43"/>
      <c r="XCL1" s="43"/>
      <c r="XCM1" s="43"/>
      <c r="XCN1" s="43"/>
      <c r="XCO1" s="43"/>
      <c r="XCP1" s="43"/>
      <c r="XCQ1" s="43"/>
      <c r="XCR1" s="43"/>
      <c r="XCS1" s="43"/>
      <c r="XCT1" s="43"/>
      <c r="XCU1" s="43"/>
      <c r="XCV1" s="43"/>
      <c r="XCW1" s="43"/>
      <c r="XCX1" s="43"/>
      <c r="XCY1" s="43"/>
      <c r="XCZ1" s="43"/>
      <c r="XDA1" s="43"/>
      <c r="XDB1" s="43"/>
      <c r="XDC1" s="43"/>
      <c r="XDD1" s="43"/>
      <c r="XDE1" s="43"/>
      <c r="XDF1" s="43"/>
      <c r="XDG1" s="43"/>
      <c r="XDH1" s="43"/>
      <c r="XDI1" s="43"/>
      <c r="XDJ1" s="43"/>
      <c r="XDK1" s="43"/>
      <c r="XDL1" s="43"/>
      <c r="XDM1" s="43"/>
      <c r="XDN1" s="43"/>
      <c r="XDO1" s="43"/>
      <c r="XDP1" s="43"/>
      <c r="XDQ1" s="43"/>
      <c r="XDR1" s="43"/>
      <c r="XDS1" s="43"/>
      <c r="XDT1" s="43"/>
      <c r="XDU1" s="43"/>
      <c r="XDV1" s="43"/>
      <c r="XDW1" s="43"/>
      <c r="XDX1" s="43"/>
      <c r="XDY1" s="43"/>
      <c r="XDZ1" s="43"/>
      <c r="XEA1" s="43"/>
      <c r="XEB1" s="43"/>
      <c r="XEC1" s="43"/>
      <c r="XED1" s="43"/>
      <c r="XEE1" s="43"/>
      <c r="XEF1" s="43"/>
      <c r="XEG1" s="43"/>
      <c r="XEH1" s="43"/>
      <c r="XEI1" s="43"/>
      <c r="XEJ1" s="43"/>
      <c r="XEK1" s="43"/>
      <c r="XEL1" s="43"/>
      <c r="XEM1" s="43"/>
      <c r="XEN1" s="43"/>
      <c r="XEO1" s="43"/>
      <c r="XEP1" s="43"/>
      <c r="XEQ1" s="43"/>
      <c r="XER1" s="43"/>
      <c r="XES1" s="43"/>
      <c r="XET1" s="43"/>
      <c r="XEU1" s="43"/>
      <c r="XEV1" s="43"/>
      <c r="XEW1" s="43"/>
      <c r="XEX1" s="43"/>
      <c r="XEY1" s="43"/>
      <c r="XEZ1" s="43"/>
      <c r="XFA1" s="43"/>
      <c r="XFB1" s="43"/>
      <c r="XFC1" s="43"/>
      <c r="XFD1" s="43"/>
    </row>
    <row r="2" spans="1:16384" s="56" customFormat="1" ht="26.25" customHeight="1" thickTop="1" x14ac:dyDescent="0.35">
      <c r="A2" s="39"/>
      <c r="B2" s="39"/>
      <c r="C2" s="74" t="s">
        <v>1771</v>
      </c>
      <c r="D2" s="39"/>
      <c r="E2" s="40"/>
      <c r="F2" s="39"/>
      <c r="G2" s="53"/>
      <c r="H2" s="53"/>
      <c r="I2" s="53"/>
      <c r="J2" s="53"/>
      <c r="K2" s="39"/>
      <c r="L2" s="39"/>
      <c r="M2" s="53"/>
      <c r="N2" s="53"/>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39"/>
      <c r="CA2" s="39"/>
      <c r="CB2" s="39"/>
      <c r="CC2" s="39"/>
      <c r="CD2" s="39"/>
      <c r="CE2" s="39"/>
      <c r="CF2" s="39"/>
      <c r="CG2" s="39"/>
      <c r="CH2" s="39"/>
      <c r="CI2" s="39"/>
      <c r="CJ2" s="39"/>
      <c r="CK2" s="39"/>
      <c r="CL2" s="39"/>
      <c r="CM2" s="39"/>
      <c r="CN2" s="39"/>
      <c r="CO2" s="39"/>
      <c r="CP2" s="39"/>
      <c r="CQ2" s="39"/>
      <c r="CR2" s="39"/>
      <c r="CS2" s="39"/>
      <c r="CT2" s="39"/>
      <c r="CU2" s="39"/>
      <c r="CV2" s="39"/>
      <c r="CW2" s="39"/>
      <c r="CX2" s="39"/>
      <c r="CY2" s="39"/>
      <c r="CZ2" s="39"/>
      <c r="DA2" s="39"/>
      <c r="DB2" s="39"/>
      <c r="DC2" s="39"/>
      <c r="DD2" s="39"/>
      <c r="DE2" s="39"/>
      <c r="DF2" s="39"/>
      <c r="DG2" s="39"/>
      <c r="DH2" s="39"/>
      <c r="DI2" s="39"/>
      <c r="DJ2" s="39"/>
      <c r="DK2" s="39"/>
      <c r="DL2" s="39"/>
      <c r="DM2" s="39"/>
      <c r="DN2" s="39"/>
      <c r="DO2" s="39"/>
      <c r="DP2" s="39"/>
      <c r="DQ2" s="39"/>
      <c r="DR2" s="39"/>
      <c r="DS2" s="39"/>
      <c r="DT2" s="39"/>
      <c r="DU2" s="39"/>
      <c r="DV2" s="39"/>
      <c r="DW2" s="39"/>
      <c r="DX2" s="39"/>
      <c r="DY2" s="39"/>
      <c r="DZ2" s="39"/>
      <c r="EA2" s="39"/>
      <c r="EB2" s="39"/>
      <c r="EC2" s="39"/>
      <c r="ED2" s="39"/>
      <c r="EE2" s="39"/>
      <c r="EF2" s="39"/>
      <c r="EG2" s="39"/>
      <c r="EH2" s="39"/>
      <c r="EI2" s="39"/>
      <c r="EJ2" s="39"/>
      <c r="EK2" s="39"/>
      <c r="EL2" s="39"/>
      <c r="EM2" s="39"/>
      <c r="EN2" s="39"/>
      <c r="EO2" s="39"/>
      <c r="EP2" s="39"/>
      <c r="EQ2" s="39"/>
      <c r="ER2" s="39"/>
      <c r="ES2" s="39"/>
      <c r="ET2" s="39"/>
      <c r="EU2" s="39"/>
      <c r="EV2" s="39"/>
      <c r="EW2" s="39"/>
      <c r="EX2" s="39"/>
      <c r="EY2" s="39"/>
      <c r="EZ2" s="39"/>
      <c r="FA2" s="39"/>
      <c r="FB2" s="39"/>
      <c r="FC2" s="39"/>
      <c r="FD2" s="39"/>
      <c r="FE2" s="39"/>
      <c r="FF2" s="39"/>
      <c r="FG2" s="39"/>
      <c r="FH2" s="39"/>
      <c r="FI2" s="39"/>
      <c r="FJ2" s="39"/>
      <c r="FK2" s="39"/>
      <c r="FL2" s="39"/>
      <c r="FM2" s="39"/>
      <c r="FN2" s="39"/>
      <c r="FO2" s="39"/>
      <c r="FP2" s="39"/>
      <c r="FQ2" s="39"/>
      <c r="FR2" s="39"/>
      <c r="FS2" s="39"/>
      <c r="FT2" s="39"/>
      <c r="FU2" s="39"/>
      <c r="FV2" s="39"/>
      <c r="FW2" s="39"/>
      <c r="FX2" s="39"/>
      <c r="FY2" s="39"/>
      <c r="FZ2" s="39"/>
      <c r="GA2" s="39"/>
      <c r="GB2" s="39"/>
      <c r="GC2" s="39"/>
      <c r="GD2" s="39"/>
      <c r="GE2" s="39"/>
      <c r="GF2" s="39"/>
      <c r="GG2" s="39"/>
      <c r="GH2" s="39"/>
      <c r="GI2" s="39"/>
      <c r="GJ2" s="39"/>
      <c r="GK2" s="39"/>
      <c r="GL2" s="39"/>
      <c r="GM2" s="39"/>
      <c r="GN2" s="39"/>
      <c r="GO2" s="39"/>
      <c r="GP2" s="39"/>
      <c r="GQ2" s="39"/>
      <c r="GR2" s="39"/>
      <c r="GS2" s="39"/>
      <c r="GT2" s="39"/>
      <c r="GU2" s="39"/>
      <c r="GV2" s="39"/>
      <c r="GW2" s="39"/>
      <c r="GX2" s="39"/>
      <c r="GY2" s="39"/>
      <c r="GZ2" s="39"/>
      <c r="HA2" s="39"/>
      <c r="HB2" s="39"/>
      <c r="HC2" s="39"/>
      <c r="HD2" s="39"/>
      <c r="HE2" s="39"/>
      <c r="HF2" s="39"/>
      <c r="HG2" s="39"/>
      <c r="HH2" s="39"/>
      <c r="HI2" s="39"/>
      <c r="HJ2" s="39"/>
      <c r="HK2" s="39"/>
      <c r="HL2" s="39"/>
      <c r="HM2" s="39"/>
      <c r="HN2" s="39"/>
      <c r="HO2" s="39"/>
      <c r="HP2" s="39"/>
      <c r="HQ2" s="39"/>
      <c r="HR2" s="39"/>
      <c r="HS2" s="39"/>
      <c r="HT2" s="39"/>
      <c r="HU2" s="39"/>
      <c r="HV2" s="39"/>
      <c r="HW2" s="39"/>
      <c r="HX2" s="39"/>
      <c r="HY2" s="39"/>
      <c r="HZ2" s="39"/>
      <c r="IA2" s="39"/>
      <c r="IB2" s="39"/>
      <c r="IC2" s="39"/>
      <c r="ID2" s="39"/>
      <c r="IE2" s="39"/>
      <c r="IF2" s="39"/>
      <c r="IG2" s="39"/>
      <c r="IH2" s="39"/>
      <c r="II2" s="39"/>
      <c r="IJ2" s="39"/>
      <c r="IK2" s="39"/>
      <c r="IL2" s="39"/>
      <c r="IM2" s="39"/>
      <c r="IN2" s="39"/>
      <c r="IO2" s="39"/>
      <c r="IP2" s="39"/>
      <c r="IQ2" s="39"/>
      <c r="IR2" s="39"/>
      <c r="IS2" s="39"/>
      <c r="IT2" s="39"/>
      <c r="IU2" s="39"/>
      <c r="IV2" s="39"/>
      <c r="IW2" s="39"/>
      <c r="IX2" s="39"/>
      <c r="IY2" s="39"/>
      <c r="IZ2" s="39"/>
      <c r="JA2" s="39"/>
      <c r="JB2" s="39"/>
      <c r="JC2" s="39"/>
      <c r="JD2" s="39"/>
      <c r="JE2" s="39"/>
      <c r="JF2" s="39"/>
      <c r="JG2" s="39"/>
      <c r="JH2" s="39"/>
      <c r="JI2" s="39"/>
      <c r="JJ2" s="39"/>
      <c r="JK2" s="39"/>
      <c r="JL2" s="39"/>
      <c r="JM2" s="39"/>
      <c r="JN2" s="39"/>
      <c r="JO2" s="39"/>
      <c r="JP2" s="39"/>
      <c r="JQ2" s="39"/>
      <c r="JR2" s="39"/>
      <c r="JS2" s="39"/>
      <c r="JT2" s="39"/>
      <c r="JU2" s="39"/>
      <c r="JV2" s="39"/>
      <c r="JW2" s="39"/>
      <c r="JX2" s="39"/>
      <c r="JY2" s="39"/>
      <c r="JZ2" s="39"/>
      <c r="KA2" s="39"/>
      <c r="KB2" s="39"/>
      <c r="KC2" s="39"/>
      <c r="KD2" s="39"/>
      <c r="KE2" s="39"/>
      <c r="KF2" s="39"/>
      <c r="KG2" s="39"/>
      <c r="KH2" s="39"/>
      <c r="KI2" s="39"/>
      <c r="KJ2" s="39"/>
      <c r="KK2" s="39"/>
      <c r="KL2" s="39"/>
      <c r="KM2" s="39"/>
      <c r="KN2" s="39"/>
      <c r="KO2" s="39"/>
      <c r="KP2" s="39"/>
      <c r="KQ2" s="39"/>
      <c r="KR2" s="39"/>
      <c r="KS2" s="39"/>
      <c r="KT2" s="39"/>
      <c r="KU2" s="39"/>
      <c r="KV2" s="39"/>
      <c r="KW2" s="39"/>
      <c r="KX2" s="39"/>
      <c r="KY2" s="39"/>
      <c r="KZ2" s="39"/>
      <c r="LA2" s="39"/>
      <c r="LB2" s="39"/>
      <c r="LC2" s="39"/>
      <c r="LD2" s="39"/>
      <c r="LE2" s="39"/>
      <c r="LF2" s="39"/>
      <c r="LG2" s="39"/>
      <c r="LH2" s="39"/>
      <c r="LI2" s="39"/>
      <c r="LJ2" s="39"/>
      <c r="LK2" s="39"/>
      <c r="LL2" s="39"/>
      <c r="LM2" s="39"/>
      <c r="LN2" s="39"/>
      <c r="LO2" s="39"/>
      <c r="LP2" s="39"/>
      <c r="LQ2" s="39"/>
      <c r="LR2" s="39"/>
      <c r="LS2" s="39"/>
      <c r="LT2" s="39"/>
      <c r="LU2" s="39"/>
      <c r="LV2" s="39"/>
      <c r="LW2" s="39"/>
      <c r="LX2" s="39"/>
      <c r="LY2" s="39"/>
      <c r="LZ2" s="39"/>
      <c r="MA2" s="39"/>
      <c r="MB2" s="39"/>
      <c r="MC2" s="39"/>
      <c r="MD2" s="39"/>
      <c r="ME2" s="39"/>
      <c r="MF2" s="39"/>
      <c r="MG2" s="39"/>
      <c r="MH2" s="39"/>
      <c r="MI2" s="39"/>
      <c r="MJ2" s="39"/>
      <c r="MK2" s="39"/>
      <c r="ML2" s="39"/>
      <c r="MM2" s="39"/>
      <c r="MN2" s="39"/>
      <c r="MO2" s="39"/>
      <c r="MP2" s="39"/>
      <c r="MQ2" s="39"/>
      <c r="MR2" s="39"/>
      <c r="MS2" s="39"/>
      <c r="MT2" s="39"/>
      <c r="MU2" s="39"/>
      <c r="MV2" s="39"/>
      <c r="MW2" s="39"/>
      <c r="MX2" s="39"/>
      <c r="MY2" s="39"/>
      <c r="MZ2" s="39"/>
      <c r="NA2" s="39"/>
      <c r="NB2" s="39"/>
      <c r="NC2" s="39"/>
      <c r="ND2" s="39"/>
      <c r="NE2" s="39"/>
      <c r="NF2" s="39"/>
      <c r="NG2" s="39"/>
      <c r="NH2" s="39"/>
      <c r="NI2" s="39"/>
      <c r="NJ2" s="39"/>
      <c r="NK2" s="39"/>
      <c r="NL2" s="39"/>
      <c r="NM2" s="39"/>
      <c r="NN2" s="39"/>
      <c r="NO2" s="39"/>
      <c r="NP2" s="39"/>
      <c r="NQ2" s="39"/>
      <c r="NR2" s="39"/>
      <c r="NS2" s="39"/>
      <c r="NT2" s="39"/>
      <c r="NU2" s="39"/>
      <c r="NV2" s="39"/>
      <c r="NW2" s="39"/>
      <c r="NX2" s="39"/>
      <c r="NY2" s="39"/>
      <c r="NZ2" s="39"/>
      <c r="OA2" s="39"/>
      <c r="OB2" s="39"/>
      <c r="OC2" s="39"/>
      <c r="OD2" s="39"/>
      <c r="OE2" s="39"/>
      <c r="OF2" s="39"/>
      <c r="OG2" s="39"/>
      <c r="OH2" s="39"/>
      <c r="OI2" s="39"/>
      <c r="OJ2" s="39"/>
      <c r="OK2" s="39"/>
      <c r="OL2" s="39"/>
      <c r="OM2" s="39"/>
      <c r="ON2" s="39"/>
      <c r="OO2" s="39"/>
      <c r="OP2" s="39"/>
      <c r="OQ2" s="39"/>
      <c r="OR2" s="39"/>
      <c r="OS2" s="39"/>
      <c r="OT2" s="39"/>
      <c r="OU2" s="39"/>
      <c r="OV2" s="39"/>
      <c r="OW2" s="39"/>
      <c r="OX2" s="39"/>
      <c r="OY2" s="39"/>
      <c r="OZ2" s="39"/>
      <c r="PA2" s="39"/>
      <c r="PB2" s="39"/>
      <c r="PC2" s="39"/>
      <c r="PD2" s="39"/>
      <c r="PE2" s="39"/>
      <c r="PF2" s="39"/>
      <c r="PG2" s="39"/>
      <c r="PH2" s="39"/>
      <c r="PI2" s="39"/>
      <c r="PJ2" s="39"/>
      <c r="PK2" s="39"/>
      <c r="PL2" s="39"/>
      <c r="PM2" s="39"/>
      <c r="PN2" s="39"/>
      <c r="PO2" s="39"/>
      <c r="PP2" s="39"/>
      <c r="PQ2" s="39"/>
      <c r="PR2" s="39"/>
      <c r="PS2" s="39"/>
      <c r="PT2" s="39"/>
      <c r="PU2" s="39"/>
      <c r="PV2" s="39"/>
      <c r="PW2" s="39"/>
      <c r="PX2" s="39"/>
      <c r="PY2" s="39"/>
      <c r="PZ2" s="39"/>
      <c r="QA2" s="39"/>
      <c r="QB2" s="39"/>
      <c r="QC2" s="39"/>
      <c r="QD2" s="39"/>
      <c r="QE2" s="39"/>
      <c r="QF2" s="39"/>
      <c r="QG2" s="39"/>
      <c r="QH2" s="39"/>
      <c r="QI2" s="39"/>
      <c r="QJ2" s="39"/>
      <c r="QK2" s="39"/>
      <c r="QL2" s="39"/>
      <c r="QM2" s="39"/>
      <c r="QN2" s="39"/>
      <c r="QO2" s="39"/>
      <c r="QP2" s="39"/>
      <c r="QQ2" s="39"/>
      <c r="QR2" s="39"/>
      <c r="QS2" s="39"/>
      <c r="QT2" s="39"/>
      <c r="QU2" s="39"/>
      <c r="QV2" s="39"/>
      <c r="QW2" s="39"/>
      <c r="QX2" s="39"/>
      <c r="QY2" s="39"/>
      <c r="QZ2" s="39"/>
      <c r="RA2" s="39"/>
      <c r="RB2" s="39"/>
      <c r="RC2" s="39"/>
      <c r="RD2" s="39"/>
      <c r="RE2" s="39"/>
      <c r="RF2" s="39"/>
      <c r="RG2" s="39"/>
      <c r="RH2" s="39"/>
      <c r="RI2" s="39"/>
      <c r="RJ2" s="39"/>
      <c r="RK2" s="39"/>
      <c r="RL2" s="39"/>
      <c r="RM2" s="39"/>
      <c r="RN2" s="39"/>
      <c r="RO2" s="39"/>
      <c r="RP2" s="39"/>
      <c r="RQ2" s="39"/>
      <c r="RR2" s="39"/>
      <c r="RS2" s="39"/>
      <c r="RT2" s="39"/>
      <c r="RU2" s="39"/>
      <c r="RV2" s="39"/>
      <c r="RW2" s="39"/>
      <c r="RX2" s="39"/>
      <c r="RY2" s="39"/>
      <c r="RZ2" s="39"/>
      <c r="SA2" s="39"/>
      <c r="SB2" s="39"/>
      <c r="SC2" s="39"/>
      <c r="SD2" s="39"/>
      <c r="SE2" s="39"/>
      <c r="SF2" s="39"/>
      <c r="SG2" s="39"/>
      <c r="SH2" s="39"/>
      <c r="SI2" s="39"/>
      <c r="SJ2" s="39"/>
      <c r="SK2" s="39"/>
      <c r="SL2" s="39"/>
      <c r="SM2" s="39"/>
      <c r="SN2" s="39"/>
      <c r="SO2" s="39"/>
      <c r="SP2" s="39"/>
      <c r="SQ2" s="39"/>
      <c r="SR2" s="39"/>
      <c r="SS2" s="39"/>
      <c r="ST2" s="39"/>
      <c r="SU2" s="39"/>
      <c r="SV2" s="39"/>
      <c r="SW2" s="39"/>
      <c r="SX2" s="39"/>
      <c r="SY2" s="39"/>
      <c r="SZ2" s="39"/>
      <c r="TA2" s="39"/>
      <c r="TB2" s="39"/>
      <c r="TC2" s="39"/>
      <c r="TD2" s="39"/>
      <c r="TE2" s="39"/>
      <c r="TF2" s="39"/>
      <c r="TG2" s="39"/>
      <c r="TH2" s="39"/>
      <c r="TI2" s="39"/>
      <c r="TJ2" s="39"/>
      <c r="TK2" s="39"/>
      <c r="TL2" s="39"/>
      <c r="TM2" s="39"/>
      <c r="TN2" s="39"/>
      <c r="TO2" s="39"/>
      <c r="TP2" s="39"/>
      <c r="TQ2" s="39"/>
      <c r="TR2" s="39"/>
      <c r="TS2" s="39"/>
      <c r="TT2" s="39"/>
      <c r="TU2" s="39"/>
      <c r="TV2" s="39"/>
      <c r="TW2" s="39"/>
      <c r="TX2" s="39"/>
      <c r="TY2" s="39"/>
      <c r="TZ2" s="39"/>
      <c r="UA2" s="39"/>
      <c r="UB2" s="39"/>
      <c r="UC2" s="39"/>
      <c r="UD2" s="39"/>
      <c r="UE2" s="39"/>
      <c r="UF2" s="39"/>
      <c r="UG2" s="39"/>
      <c r="UH2" s="39"/>
      <c r="UI2" s="39"/>
      <c r="UJ2" s="39"/>
      <c r="UK2" s="39"/>
      <c r="UL2" s="39"/>
      <c r="UM2" s="39"/>
      <c r="UN2" s="39"/>
      <c r="UO2" s="39"/>
      <c r="UP2" s="39"/>
      <c r="UQ2" s="39"/>
      <c r="UR2" s="39"/>
      <c r="US2" s="39"/>
      <c r="UT2" s="39"/>
      <c r="UU2" s="39"/>
      <c r="UV2" s="39"/>
      <c r="UW2" s="39"/>
      <c r="UX2" s="39"/>
      <c r="UY2" s="39"/>
      <c r="UZ2" s="39"/>
      <c r="VA2" s="39"/>
      <c r="VB2" s="39"/>
      <c r="VC2" s="39"/>
      <c r="VD2" s="39"/>
      <c r="VE2" s="39"/>
      <c r="VF2" s="39"/>
      <c r="VG2" s="39"/>
      <c r="VH2" s="39"/>
      <c r="VI2" s="39"/>
      <c r="VJ2" s="39"/>
      <c r="VK2" s="39"/>
      <c r="VL2" s="39"/>
      <c r="VM2" s="39"/>
      <c r="VN2" s="39"/>
      <c r="VO2" s="39"/>
      <c r="VP2" s="39"/>
      <c r="VQ2" s="39"/>
      <c r="VR2" s="39"/>
      <c r="VS2" s="39"/>
      <c r="VT2" s="39"/>
      <c r="VU2" s="39"/>
      <c r="VV2" s="39"/>
      <c r="VW2" s="39"/>
      <c r="VX2" s="39"/>
      <c r="VY2" s="39"/>
      <c r="VZ2" s="39"/>
      <c r="WA2" s="39"/>
      <c r="WB2" s="39"/>
      <c r="WC2" s="39"/>
      <c r="WD2" s="39"/>
      <c r="WE2" s="39"/>
      <c r="WF2" s="39"/>
      <c r="WG2" s="39"/>
      <c r="WH2" s="39"/>
      <c r="WI2" s="39"/>
      <c r="WJ2" s="39"/>
      <c r="WK2" s="39"/>
      <c r="WL2" s="39"/>
      <c r="WM2" s="39"/>
      <c r="WN2" s="39"/>
      <c r="WO2" s="39"/>
      <c r="WP2" s="39"/>
      <c r="WQ2" s="39"/>
      <c r="WR2" s="39"/>
      <c r="WS2" s="39"/>
      <c r="WT2" s="39"/>
      <c r="WU2" s="39"/>
      <c r="WV2" s="39"/>
      <c r="WW2" s="39"/>
      <c r="WX2" s="39"/>
      <c r="WY2" s="39"/>
      <c r="WZ2" s="39"/>
      <c r="XA2" s="39"/>
      <c r="XB2" s="39"/>
      <c r="XC2" s="39"/>
      <c r="XD2" s="39"/>
      <c r="XE2" s="39"/>
      <c r="XF2" s="39"/>
      <c r="XG2" s="39"/>
      <c r="XH2" s="39"/>
      <c r="XI2" s="39"/>
      <c r="XJ2" s="39"/>
      <c r="XK2" s="39"/>
      <c r="XL2" s="39"/>
      <c r="XM2" s="39"/>
      <c r="XN2" s="39"/>
      <c r="XO2" s="39"/>
      <c r="XP2" s="39"/>
      <c r="XQ2" s="39"/>
      <c r="XR2" s="39"/>
      <c r="XS2" s="39"/>
      <c r="XT2" s="39"/>
      <c r="XU2" s="39"/>
      <c r="XV2" s="39"/>
      <c r="XW2" s="39"/>
      <c r="XX2" s="39"/>
      <c r="XY2" s="39"/>
      <c r="XZ2" s="39"/>
      <c r="YA2" s="39"/>
      <c r="YB2" s="39"/>
      <c r="YC2" s="39"/>
      <c r="YD2" s="39"/>
      <c r="YE2" s="39"/>
      <c r="YF2" s="39"/>
      <c r="YG2" s="39"/>
      <c r="YH2" s="39"/>
      <c r="YI2" s="39"/>
      <c r="YJ2" s="39"/>
      <c r="YK2" s="39"/>
      <c r="YL2" s="39"/>
      <c r="YM2" s="39"/>
      <c r="YN2" s="39"/>
      <c r="YO2" s="39"/>
      <c r="YP2" s="39"/>
      <c r="YQ2" s="39"/>
      <c r="YR2" s="39"/>
      <c r="YS2" s="39"/>
      <c r="YT2" s="39"/>
      <c r="YU2" s="39"/>
      <c r="YV2" s="39"/>
      <c r="YW2" s="39"/>
      <c r="YX2" s="39"/>
      <c r="YY2" s="39"/>
      <c r="YZ2" s="39"/>
      <c r="ZA2" s="39"/>
      <c r="ZB2" s="39"/>
      <c r="ZC2" s="39"/>
      <c r="ZD2" s="39"/>
      <c r="ZE2" s="39"/>
      <c r="ZF2" s="39"/>
      <c r="ZG2" s="39"/>
      <c r="ZH2" s="39"/>
      <c r="ZI2" s="39"/>
      <c r="ZJ2" s="39"/>
      <c r="ZK2" s="39"/>
      <c r="ZL2" s="39"/>
      <c r="ZM2" s="39"/>
      <c r="ZN2" s="39"/>
      <c r="ZO2" s="39"/>
      <c r="ZP2" s="39"/>
      <c r="ZQ2" s="39"/>
      <c r="ZR2" s="39"/>
      <c r="ZS2" s="39"/>
      <c r="ZT2" s="39"/>
      <c r="ZU2" s="39"/>
      <c r="ZV2" s="39"/>
      <c r="ZW2" s="39"/>
      <c r="ZX2" s="39"/>
      <c r="ZY2" s="39"/>
      <c r="ZZ2" s="39"/>
      <c r="AAA2" s="39"/>
      <c r="AAB2" s="39"/>
      <c r="AAC2" s="39"/>
      <c r="AAD2" s="39"/>
      <c r="AAE2" s="39"/>
      <c r="AAF2" s="39"/>
      <c r="AAG2" s="39"/>
      <c r="AAH2" s="39"/>
      <c r="AAI2" s="39"/>
      <c r="AAJ2" s="39"/>
      <c r="AAK2" s="39"/>
      <c r="AAL2" s="39"/>
      <c r="AAM2" s="39"/>
      <c r="AAN2" s="39"/>
      <c r="AAO2" s="39"/>
      <c r="AAP2" s="39"/>
      <c r="AAQ2" s="39"/>
      <c r="AAR2" s="39"/>
      <c r="AAS2" s="39"/>
      <c r="AAT2" s="39"/>
      <c r="AAU2" s="39"/>
      <c r="AAV2" s="39"/>
      <c r="AAW2" s="39"/>
      <c r="AAX2" s="39"/>
      <c r="AAY2" s="39"/>
      <c r="AAZ2" s="39"/>
      <c r="ABA2" s="39"/>
      <c r="ABB2" s="39"/>
      <c r="ABC2" s="39"/>
      <c r="ABD2" s="39"/>
      <c r="ABE2" s="39"/>
      <c r="ABF2" s="39"/>
      <c r="ABG2" s="39"/>
      <c r="ABH2" s="39"/>
      <c r="ABI2" s="39"/>
      <c r="ABJ2" s="39"/>
      <c r="ABK2" s="39"/>
      <c r="ABL2" s="39"/>
      <c r="ABM2" s="39"/>
      <c r="ABN2" s="39"/>
      <c r="ABO2" s="39"/>
      <c r="ABP2" s="39"/>
      <c r="ABQ2" s="39"/>
      <c r="ABR2" s="39"/>
      <c r="ABS2" s="39"/>
      <c r="ABT2" s="39"/>
      <c r="ABU2" s="39"/>
      <c r="ABV2" s="39"/>
      <c r="ABW2" s="39"/>
      <c r="ABX2" s="39"/>
      <c r="ABY2" s="39"/>
      <c r="ABZ2" s="39"/>
      <c r="ACA2" s="39"/>
      <c r="ACB2" s="39"/>
      <c r="ACC2" s="39"/>
      <c r="ACD2" s="39"/>
      <c r="ACE2" s="39"/>
      <c r="ACF2" s="39"/>
      <c r="ACG2" s="39"/>
      <c r="ACH2" s="39"/>
      <c r="ACI2" s="39"/>
      <c r="ACJ2" s="39"/>
      <c r="ACK2" s="39"/>
      <c r="ACL2" s="39"/>
      <c r="ACM2" s="39"/>
      <c r="ACN2" s="39"/>
      <c r="ACO2" s="39"/>
      <c r="ACP2" s="39"/>
      <c r="ACQ2" s="39"/>
      <c r="ACR2" s="39"/>
      <c r="ACS2" s="39"/>
      <c r="ACT2" s="39"/>
      <c r="ACU2" s="39"/>
      <c r="ACV2" s="39"/>
      <c r="ACW2" s="39"/>
      <c r="ACX2" s="39"/>
      <c r="ACY2" s="39"/>
      <c r="ACZ2" s="39"/>
      <c r="ADA2" s="39"/>
      <c r="ADB2" s="39"/>
      <c r="ADC2" s="39"/>
      <c r="ADD2" s="39"/>
      <c r="ADE2" s="39"/>
      <c r="ADF2" s="39"/>
      <c r="ADG2" s="39"/>
      <c r="ADH2" s="39"/>
      <c r="ADI2" s="39"/>
      <c r="ADJ2" s="39"/>
      <c r="ADK2" s="39"/>
      <c r="ADL2" s="39"/>
      <c r="ADM2" s="39"/>
      <c r="ADN2" s="39"/>
      <c r="ADO2" s="39"/>
      <c r="ADP2" s="39"/>
      <c r="ADQ2" s="39"/>
      <c r="ADR2" s="39"/>
      <c r="ADS2" s="39"/>
      <c r="ADT2" s="39"/>
      <c r="ADU2" s="39"/>
      <c r="ADV2" s="39"/>
      <c r="ADW2" s="39"/>
      <c r="ADX2" s="39"/>
      <c r="ADY2" s="39"/>
      <c r="ADZ2" s="39"/>
      <c r="AEA2" s="39"/>
      <c r="AEB2" s="39"/>
      <c r="AEC2" s="39"/>
      <c r="AED2" s="39"/>
      <c r="AEE2" s="39"/>
      <c r="AEF2" s="39"/>
      <c r="AEG2" s="39"/>
      <c r="AEH2" s="39"/>
      <c r="AEI2" s="39"/>
      <c r="AEJ2" s="39"/>
      <c r="AEK2" s="39"/>
      <c r="AEL2" s="39"/>
      <c r="AEM2" s="39"/>
      <c r="AEN2" s="39"/>
      <c r="AEO2" s="39"/>
      <c r="AEP2" s="39"/>
      <c r="AEQ2" s="39"/>
      <c r="AER2" s="39"/>
      <c r="AES2" s="39"/>
      <c r="AET2" s="39"/>
      <c r="AEU2" s="39"/>
      <c r="AEV2" s="39"/>
      <c r="AEW2" s="39"/>
      <c r="AEX2" s="39"/>
      <c r="AEY2" s="39"/>
      <c r="AEZ2" s="39"/>
      <c r="AFA2" s="39"/>
      <c r="AFB2" s="39"/>
      <c r="AFC2" s="39"/>
      <c r="AFD2" s="39"/>
      <c r="AFE2" s="39"/>
      <c r="AFF2" s="39"/>
      <c r="AFG2" s="39"/>
      <c r="AFH2" s="39"/>
      <c r="AFI2" s="39"/>
      <c r="AFJ2" s="39"/>
      <c r="AFK2" s="39"/>
      <c r="AFL2" s="39"/>
      <c r="AFM2" s="39"/>
      <c r="AFN2" s="39"/>
      <c r="AFO2" s="39"/>
      <c r="AFP2" s="39"/>
      <c r="AFQ2" s="39"/>
      <c r="AFR2" s="39"/>
      <c r="AFS2" s="39"/>
      <c r="AFT2" s="39"/>
      <c r="AFU2" s="39"/>
      <c r="AFV2" s="39"/>
      <c r="AFW2" s="39"/>
      <c r="AFX2" s="39"/>
      <c r="AFY2" s="39"/>
      <c r="AFZ2" s="39"/>
      <c r="AGA2" s="39"/>
      <c r="AGB2" s="39"/>
      <c r="AGC2" s="39"/>
      <c r="AGD2" s="39"/>
      <c r="AGE2" s="39"/>
      <c r="AGF2" s="39"/>
      <c r="AGG2" s="39"/>
      <c r="AGH2" s="39"/>
      <c r="AGI2" s="39"/>
      <c r="AGJ2" s="39"/>
      <c r="AGK2" s="39"/>
      <c r="AGL2" s="39"/>
      <c r="AGM2" s="39"/>
      <c r="AGN2" s="39"/>
      <c r="AGO2" s="39"/>
      <c r="AGP2" s="39"/>
      <c r="AGQ2" s="39"/>
      <c r="AGR2" s="39"/>
      <c r="AGS2" s="39"/>
      <c r="AGT2" s="39"/>
      <c r="AGU2" s="39"/>
      <c r="AGV2" s="39"/>
      <c r="AGW2" s="39"/>
      <c r="AGX2" s="39"/>
      <c r="AGY2" s="39"/>
      <c r="AGZ2" s="39"/>
      <c r="AHA2" s="39"/>
      <c r="AHB2" s="39"/>
      <c r="AHC2" s="39"/>
      <c r="AHD2" s="39"/>
      <c r="AHE2" s="39"/>
      <c r="AHF2" s="39"/>
      <c r="AHG2" s="39"/>
      <c r="AHH2" s="39"/>
      <c r="AHI2" s="39"/>
      <c r="AHJ2" s="39"/>
      <c r="AHK2" s="39"/>
      <c r="AHL2" s="39"/>
      <c r="AHM2" s="39"/>
      <c r="AHN2" s="39"/>
      <c r="AHO2" s="39"/>
      <c r="AHP2" s="39"/>
      <c r="AHQ2" s="39"/>
      <c r="AHR2" s="39"/>
      <c r="AHS2" s="39"/>
      <c r="AHT2" s="39"/>
      <c r="AHU2" s="39"/>
      <c r="AHV2" s="39"/>
      <c r="AHW2" s="39"/>
      <c r="AHX2" s="39"/>
      <c r="AHY2" s="39"/>
      <c r="AHZ2" s="39"/>
      <c r="AIA2" s="39"/>
      <c r="AIB2" s="39"/>
      <c r="AIC2" s="39"/>
      <c r="AID2" s="39"/>
      <c r="AIE2" s="39"/>
      <c r="AIF2" s="39"/>
      <c r="AIG2" s="39"/>
      <c r="AIH2" s="39"/>
      <c r="AII2" s="39"/>
      <c r="AIJ2" s="39"/>
      <c r="AIK2" s="39"/>
      <c r="AIL2" s="39"/>
      <c r="AIM2" s="39"/>
      <c r="AIN2" s="39"/>
      <c r="AIO2" s="39"/>
      <c r="AIP2" s="39"/>
      <c r="AIQ2" s="39"/>
      <c r="AIR2" s="39"/>
      <c r="AIS2" s="39"/>
      <c r="AIT2" s="39"/>
      <c r="AIU2" s="39"/>
      <c r="AIV2" s="39"/>
      <c r="AIW2" s="39"/>
      <c r="AIX2" s="39"/>
      <c r="AIY2" s="39"/>
      <c r="AIZ2" s="39"/>
      <c r="AJA2" s="39"/>
      <c r="AJB2" s="39"/>
      <c r="AJC2" s="39"/>
      <c r="AJD2" s="39"/>
      <c r="AJE2" s="39"/>
      <c r="AJF2" s="39"/>
      <c r="AJG2" s="39"/>
      <c r="AJH2" s="39"/>
      <c r="AJI2" s="39"/>
      <c r="AJJ2" s="39"/>
      <c r="AJK2" s="39"/>
      <c r="AJL2" s="39"/>
      <c r="AJM2" s="39"/>
      <c r="AJN2" s="39"/>
      <c r="AJO2" s="39"/>
      <c r="AJP2" s="39"/>
      <c r="AJQ2" s="39"/>
      <c r="AJR2" s="39"/>
      <c r="AJS2" s="39"/>
      <c r="AJT2" s="39"/>
      <c r="AJU2" s="39"/>
      <c r="AJV2" s="39"/>
      <c r="AJW2" s="39"/>
      <c r="AJX2" s="39"/>
      <c r="AJY2" s="39"/>
      <c r="AJZ2" s="39"/>
      <c r="AKA2" s="39"/>
      <c r="AKB2" s="39"/>
      <c r="AKC2" s="39"/>
      <c r="AKD2" s="39"/>
      <c r="AKE2" s="39"/>
      <c r="AKF2" s="39"/>
      <c r="AKG2" s="39"/>
      <c r="AKH2" s="39"/>
      <c r="AKI2" s="39"/>
      <c r="AKJ2" s="39"/>
      <c r="AKK2" s="39"/>
      <c r="AKL2" s="39"/>
      <c r="AKM2" s="39"/>
      <c r="AKN2" s="39"/>
      <c r="AKO2" s="39"/>
      <c r="AKP2" s="39"/>
      <c r="AKQ2" s="39"/>
      <c r="AKR2" s="39"/>
      <c r="AKS2" s="39"/>
      <c r="AKT2" s="39"/>
      <c r="AKU2" s="39"/>
      <c r="AKV2" s="39"/>
      <c r="AKW2" s="39"/>
      <c r="AKX2" s="39"/>
      <c r="AKY2" s="39"/>
      <c r="AKZ2" s="39"/>
      <c r="ALA2" s="39"/>
      <c r="ALB2" s="39"/>
      <c r="ALC2" s="39"/>
      <c r="ALD2" s="39"/>
      <c r="ALE2" s="39"/>
      <c r="ALF2" s="39"/>
      <c r="ALG2" s="39"/>
      <c r="ALH2" s="39"/>
      <c r="ALI2" s="39"/>
      <c r="ALJ2" s="39"/>
      <c r="ALK2" s="39"/>
      <c r="ALL2" s="39"/>
      <c r="ALM2" s="39"/>
      <c r="ALN2" s="39"/>
      <c r="ALO2" s="39"/>
      <c r="ALP2" s="39"/>
      <c r="ALQ2" s="39"/>
      <c r="ALR2" s="39"/>
      <c r="ALS2" s="39"/>
      <c r="ALT2" s="39"/>
      <c r="ALU2" s="39"/>
      <c r="ALV2" s="39"/>
      <c r="ALW2" s="39"/>
      <c r="ALX2" s="39"/>
      <c r="ALY2" s="39"/>
      <c r="ALZ2" s="39"/>
      <c r="AMA2" s="39"/>
      <c r="AMB2" s="39"/>
      <c r="AMC2" s="39"/>
      <c r="AMD2" s="39"/>
      <c r="AME2" s="39"/>
      <c r="AMF2" s="39"/>
      <c r="AMG2" s="39"/>
      <c r="AMH2" s="39"/>
      <c r="AMI2" s="39"/>
      <c r="AMJ2" s="39"/>
      <c r="AMK2" s="39"/>
      <c r="AML2" s="39"/>
      <c r="AMM2" s="39"/>
      <c r="AMN2" s="39"/>
      <c r="AMO2" s="39"/>
      <c r="AMP2" s="39"/>
      <c r="AMQ2" s="39"/>
      <c r="AMR2" s="39"/>
      <c r="AMS2" s="39"/>
      <c r="AMT2" s="39"/>
      <c r="AMU2" s="39"/>
      <c r="AMV2" s="39"/>
      <c r="AMW2" s="39"/>
      <c r="AMX2" s="39"/>
      <c r="AMY2" s="39"/>
      <c r="AMZ2" s="39"/>
      <c r="ANA2" s="39"/>
      <c r="ANB2" s="39"/>
      <c r="ANC2" s="39"/>
      <c r="AND2" s="39"/>
      <c r="ANE2" s="39"/>
      <c r="ANF2" s="39"/>
      <c r="ANG2" s="39"/>
      <c r="ANH2" s="39"/>
      <c r="ANI2" s="39"/>
      <c r="ANJ2" s="39"/>
      <c r="ANK2" s="39"/>
      <c r="ANL2" s="39"/>
      <c r="ANM2" s="39"/>
      <c r="ANN2" s="39"/>
      <c r="ANO2" s="39"/>
      <c r="ANP2" s="39"/>
      <c r="ANQ2" s="39"/>
      <c r="ANR2" s="39"/>
      <c r="ANS2" s="39"/>
      <c r="ANT2" s="39"/>
      <c r="ANU2" s="39"/>
      <c r="ANV2" s="39"/>
      <c r="ANW2" s="39"/>
      <c r="ANX2" s="39"/>
      <c r="ANY2" s="39"/>
      <c r="ANZ2" s="39"/>
      <c r="AOA2" s="39"/>
      <c r="AOB2" s="39"/>
      <c r="AOC2" s="39"/>
      <c r="AOD2" s="39"/>
      <c r="AOE2" s="39"/>
      <c r="AOF2" s="39"/>
      <c r="AOG2" s="39"/>
      <c r="AOH2" s="39"/>
      <c r="AOI2" s="39"/>
      <c r="AOJ2" s="39"/>
      <c r="AOK2" s="39"/>
      <c r="AOL2" s="39"/>
      <c r="AOM2" s="39"/>
      <c r="AON2" s="39"/>
      <c r="AOO2" s="39"/>
      <c r="AOP2" s="39"/>
      <c r="AOQ2" s="39"/>
      <c r="AOR2" s="39"/>
      <c r="AOS2" s="39"/>
      <c r="AOT2" s="39"/>
      <c r="AOU2" s="39"/>
      <c r="AOV2" s="39"/>
      <c r="AOW2" s="39"/>
      <c r="AOX2" s="39"/>
      <c r="AOY2" s="39"/>
      <c r="AOZ2" s="39"/>
      <c r="APA2" s="39"/>
      <c r="APB2" s="39"/>
      <c r="APC2" s="39"/>
      <c r="APD2" s="39"/>
      <c r="APE2" s="39"/>
      <c r="APF2" s="39"/>
      <c r="APG2" s="39"/>
      <c r="APH2" s="39"/>
      <c r="API2" s="39"/>
      <c r="APJ2" s="39"/>
      <c r="APK2" s="39"/>
      <c r="APL2" s="39"/>
      <c r="APM2" s="39"/>
      <c r="APN2" s="39"/>
      <c r="APO2" s="39"/>
      <c r="APP2" s="39"/>
      <c r="APQ2" s="39"/>
      <c r="APR2" s="39"/>
      <c r="APS2" s="39"/>
      <c r="APT2" s="39"/>
      <c r="APU2" s="39"/>
      <c r="APV2" s="39"/>
      <c r="APW2" s="39"/>
      <c r="APX2" s="39"/>
      <c r="APY2" s="39"/>
      <c r="APZ2" s="39"/>
      <c r="AQA2" s="39"/>
      <c r="AQB2" s="39"/>
      <c r="AQC2" s="39"/>
      <c r="AQD2" s="39"/>
      <c r="AQE2" s="39"/>
      <c r="AQF2" s="39"/>
      <c r="AQG2" s="39"/>
      <c r="AQH2" s="39"/>
      <c r="AQI2" s="39"/>
      <c r="AQJ2" s="39"/>
      <c r="AQK2" s="39"/>
      <c r="AQL2" s="39"/>
      <c r="AQM2" s="39"/>
      <c r="AQN2" s="39"/>
      <c r="AQO2" s="39"/>
      <c r="AQP2" s="39"/>
      <c r="AQQ2" s="39"/>
      <c r="AQR2" s="39"/>
      <c r="AQS2" s="39"/>
      <c r="AQT2" s="39"/>
      <c r="AQU2" s="39"/>
      <c r="AQV2" s="39"/>
      <c r="AQW2" s="39"/>
      <c r="AQX2" s="39"/>
      <c r="AQY2" s="39"/>
      <c r="AQZ2" s="39"/>
      <c r="ARA2" s="39"/>
      <c r="ARB2" s="39"/>
      <c r="ARC2" s="39"/>
      <c r="ARD2" s="39"/>
      <c r="ARE2" s="39"/>
      <c r="ARF2" s="39"/>
      <c r="ARG2" s="39"/>
      <c r="ARH2" s="39"/>
      <c r="ARI2" s="39"/>
      <c r="ARJ2" s="39"/>
      <c r="ARK2" s="39"/>
      <c r="ARL2" s="39"/>
      <c r="ARM2" s="39"/>
      <c r="ARN2" s="39"/>
      <c r="ARO2" s="39"/>
      <c r="ARP2" s="39"/>
      <c r="ARQ2" s="39"/>
      <c r="ARR2" s="39"/>
      <c r="ARS2" s="39"/>
      <c r="ART2" s="39"/>
      <c r="ARU2" s="39"/>
      <c r="ARV2" s="39"/>
      <c r="ARW2" s="39"/>
      <c r="ARX2" s="39"/>
      <c r="ARY2" s="39"/>
      <c r="ARZ2" s="39"/>
      <c r="ASA2" s="39"/>
      <c r="ASB2" s="39"/>
      <c r="ASC2" s="39"/>
      <c r="ASD2" s="39"/>
      <c r="ASE2" s="39"/>
      <c r="ASF2" s="39"/>
      <c r="ASG2" s="39"/>
      <c r="ASH2" s="39"/>
      <c r="ASI2" s="39"/>
      <c r="ASJ2" s="39"/>
      <c r="ASK2" s="39"/>
      <c r="ASL2" s="39"/>
      <c r="ASM2" s="39"/>
      <c r="ASN2" s="39"/>
      <c r="ASO2" s="39"/>
      <c r="ASP2" s="39"/>
      <c r="ASQ2" s="39"/>
      <c r="ASR2" s="39"/>
      <c r="ASS2" s="39"/>
      <c r="AST2" s="39"/>
      <c r="ASU2" s="39"/>
      <c r="ASV2" s="39"/>
      <c r="ASW2" s="39"/>
      <c r="ASX2" s="39"/>
      <c r="ASY2" s="39"/>
      <c r="ASZ2" s="39"/>
      <c r="ATA2" s="39"/>
      <c r="ATB2" s="39"/>
      <c r="ATC2" s="39"/>
      <c r="ATD2" s="39"/>
      <c r="ATE2" s="39"/>
      <c r="ATF2" s="39"/>
      <c r="ATG2" s="39"/>
      <c r="ATH2" s="39"/>
      <c r="ATI2" s="39"/>
      <c r="ATJ2" s="39"/>
      <c r="ATK2" s="39"/>
      <c r="ATL2" s="39"/>
      <c r="ATM2" s="39"/>
      <c r="ATN2" s="39"/>
      <c r="ATO2" s="39"/>
      <c r="ATP2" s="39"/>
      <c r="ATQ2" s="39"/>
      <c r="ATR2" s="39"/>
      <c r="ATS2" s="39"/>
      <c r="ATT2" s="39"/>
      <c r="ATU2" s="39"/>
      <c r="ATV2" s="39"/>
      <c r="ATW2" s="39"/>
      <c r="ATX2" s="39"/>
      <c r="ATY2" s="39"/>
      <c r="ATZ2" s="39"/>
      <c r="AUA2" s="39"/>
      <c r="AUB2" s="39"/>
      <c r="AUC2" s="39"/>
      <c r="AUD2" s="39"/>
      <c r="AUE2" s="39"/>
      <c r="AUF2" s="39"/>
      <c r="AUG2" s="39"/>
      <c r="AUH2" s="39"/>
      <c r="AUI2" s="39"/>
      <c r="AUJ2" s="39"/>
      <c r="AUK2" s="39"/>
      <c r="AUL2" s="39"/>
      <c r="AUM2" s="39"/>
      <c r="AUN2" s="39"/>
      <c r="AUO2" s="39"/>
      <c r="AUP2" s="39"/>
      <c r="AUQ2" s="39"/>
      <c r="AUR2" s="39"/>
      <c r="AUS2" s="39"/>
      <c r="AUT2" s="39"/>
      <c r="AUU2" s="39"/>
      <c r="AUV2" s="39"/>
      <c r="AUW2" s="39"/>
      <c r="AUX2" s="39"/>
      <c r="AUY2" s="39"/>
      <c r="AUZ2" s="39"/>
      <c r="AVA2" s="39"/>
      <c r="AVB2" s="39"/>
      <c r="AVC2" s="39"/>
      <c r="AVD2" s="39"/>
      <c r="AVE2" s="39"/>
      <c r="AVF2" s="39"/>
      <c r="AVG2" s="39"/>
      <c r="AVH2" s="39"/>
      <c r="AVI2" s="39"/>
      <c r="AVJ2" s="39"/>
      <c r="AVK2" s="39"/>
      <c r="AVL2" s="39"/>
      <c r="AVM2" s="39"/>
      <c r="AVN2" s="39"/>
      <c r="AVO2" s="39"/>
      <c r="AVP2" s="39"/>
      <c r="AVQ2" s="39"/>
      <c r="AVR2" s="39"/>
      <c r="AVS2" s="39"/>
      <c r="AVT2" s="39"/>
      <c r="AVU2" s="39"/>
      <c r="AVV2" s="39"/>
      <c r="AVW2" s="39"/>
      <c r="AVX2" s="39"/>
      <c r="AVY2" s="39"/>
      <c r="AVZ2" s="39"/>
      <c r="AWA2" s="39"/>
      <c r="AWB2" s="39"/>
      <c r="AWC2" s="39"/>
      <c r="AWD2" s="39"/>
      <c r="AWE2" s="39"/>
      <c r="AWF2" s="39"/>
      <c r="AWG2" s="39"/>
      <c r="AWH2" s="39"/>
      <c r="AWI2" s="39"/>
      <c r="AWJ2" s="39"/>
      <c r="AWK2" s="39"/>
      <c r="AWL2" s="39"/>
      <c r="AWM2" s="39"/>
      <c r="AWN2" s="39"/>
      <c r="AWO2" s="39"/>
      <c r="AWP2" s="39"/>
      <c r="AWQ2" s="39"/>
      <c r="AWR2" s="39"/>
      <c r="AWS2" s="39"/>
      <c r="AWT2" s="39"/>
      <c r="AWU2" s="39"/>
      <c r="AWV2" s="39"/>
      <c r="AWW2" s="39"/>
      <c r="AWX2" s="39"/>
      <c r="AWY2" s="39"/>
      <c r="AWZ2" s="39"/>
      <c r="AXA2" s="39"/>
      <c r="AXB2" s="39"/>
      <c r="AXC2" s="39"/>
      <c r="AXD2" s="39"/>
      <c r="AXE2" s="39"/>
      <c r="AXF2" s="39"/>
      <c r="AXG2" s="39"/>
      <c r="AXH2" s="39"/>
      <c r="AXI2" s="39"/>
      <c r="AXJ2" s="39"/>
      <c r="AXK2" s="39"/>
      <c r="AXL2" s="39"/>
      <c r="AXM2" s="39"/>
      <c r="AXN2" s="39"/>
      <c r="AXO2" s="39"/>
      <c r="AXP2" s="39"/>
      <c r="AXQ2" s="39"/>
      <c r="AXR2" s="39"/>
      <c r="AXS2" s="39"/>
      <c r="AXT2" s="39"/>
      <c r="AXU2" s="39"/>
      <c r="AXV2" s="39"/>
      <c r="AXW2" s="39"/>
      <c r="AXX2" s="39"/>
      <c r="AXY2" s="39"/>
      <c r="AXZ2" s="39"/>
      <c r="AYA2" s="39"/>
      <c r="AYB2" s="39"/>
      <c r="AYC2" s="39"/>
      <c r="AYD2" s="39"/>
      <c r="AYE2" s="39"/>
      <c r="AYF2" s="39"/>
      <c r="AYG2" s="39"/>
      <c r="AYH2" s="39"/>
      <c r="AYI2" s="39"/>
      <c r="AYJ2" s="39"/>
      <c r="AYK2" s="39"/>
      <c r="AYL2" s="39"/>
      <c r="AYM2" s="39"/>
      <c r="AYN2" s="39"/>
      <c r="AYO2" s="39"/>
      <c r="AYP2" s="39"/>
      <c r="AYQ2" s="39"/>
      <c r="AYR2" s="39"/>
      <c r="AYS2" s="39"/>
      <c r="AYT2" s="39"/>
      <c r="AYU2" s="39"/>
      <c r="AYV2" s="39"/>
      <c r="AYW2" s="39"/>
      <c r="AYX2" s="39"/>
      <c r="AYY2" s="39"/>
      <c r="AYZ2" s="39"/>
      <c r="AZA2" s="39"/>
      <c r="AZB2" s="39"/>
      <c r="AZC2" s="39"/>
      <c r="AZD2" s="39"/>
      <c r="AZE2" s="39"/>
      <c r="AZF2" s="39"/>
      <c r="AZG2" s="39"/>
      <c r="AZH2" s="39"/>
      <c r="AZI2" s="39"/>
      <c r="AZJ2" s="39"/>
      <c r="AZK2" s="39"/>
      <c r="AZL2" s="39"/>
      <c r="AZM2" s="39"/>
      <c r="AZN2" s="39"/>
      <c r="AZO2" s="39"/>
      <c r="AZP2" s="39"/>
      <c r="AZQ2" s="39"/>
      <c r="AZR2" s="39"/>
      <c r="AZS2" s="39"/>
      <c r="AZT2" s="39"/>
      <c r="AZU2" s="39"/>
      <c r="AZV2" s="39"/>
      <c r="AZW2" s="39"/>
      <c r="AZX2" s="39"/>
      <c r="AZY2" s="39"/>
      <c r="AZZ2" s="39"/>
      <c r="BAA2" s="39"/>
      <c r="BAB2" s="39"/>
      <c r="BAC2" s="39"/>
      <c r="BAD2" s="39"/>
      <c r="BAE2" s="39"/>
      <c r="BAF2" s="39"/>
      <c r="BAG2" s="39"/>
      <c r="BAH2" s="39"/>
      <c r="BAI2" s="39"/>
      <c r="BAJ2" s="39"/>
      <c r="BAK2" s="39"/>
      <c r="BAL2" s="39"/>
      <c r="BAM2" s="39"/>
      <c r="BAN2" s="39"/>
      <c r="BAO2" s="39"/>
      <c r="BAP2" s="39"/>
      <c r="BAQ2" s="39"/>
      <c r="BAR2" s="39"/>
      <c r="BAS2" s="39"/>
      <c r="BAT2" s="39"/>
      <c r="BAU2" s="39"/>
      <c r="BAV2" s="39"/>
      <c r="BAW2" s="39"/>
      <c r="BAX2" s="39"/>
      <c r="BAY2" s="39"/>
      <c r="BAZ2" s="39"/>
      <c r="BBA2" s="39"/>
      <c r="BBB2" s="39"/>
      <c r="BBC2" s="39"/>
      <c r="BBD2" s="39"/>
      <c r="BBE2" s="39"/>
      <c r="BBF2" s="39"/>
      <c r="BBG2" s="39"/>
      <c r="BBH2" s="39"/>
      <c r="BBI2" s="39"/>
      <c r="BBJ2" s="39"/>
      <c r="BBK2" s="39"/>
      <c r="BBL2" s="39"/>
      <c r="BBM2" s="39"/>
      <c r="BBN2" s="39"/>
      <c r="BBO2" s="39"/>
      <c r="BBP2" s="39"/>
      <c r="BBQ2" s="39"/>
      <c r="BBR2" s="39"/>
      <c r="BBS2" s="39"/>
      <c r="BBT2" s="39"/>
      <c r="BBU2" s="39"/>
      <c r="BBV2" s="39"/>
      <c r="BBW2" s="39"/>
      <c r="BBX2" s="39"/>
      <c r="BBY2" s="39"/>
      <c r="BBZ2" s="39"/>
      <c r="BCA2" s="39"/>
      <c r="BCB2" s="39"/>
      <c r="BCC2" s="39"/>
      <c r="BCD2" s="39"/>
      <c r="BCE2" s="39"/>
      <c r="BCF2" s="39"/>
      <c r="BCG2" s="39"/>
      <c r="BCH2" s="39"/>
      <c r="BCI2" s="39"/>
      <c r="BCJ2" s="39"/>
      <c r="BCK2" s="39"/>
      <c r="BCL2" s="39"/>
      <c r="BCM2" s="39"/>
      <c r="BCN2" s="39"/>
      <c r="BCO2" s="39"/>
      <c r="BCP2" s="39"/>
      <c r="BCQ2" s="39"/>
      <c r="BCR2" s="39"/>
      <c r="BCS2" s="39"/>
      <c r="BCT2" s="39"/>
      <c r="BCU2" s="39"/>
      <c r="BCV2" s="39"/>
      <c r="BCW2" s="39"/>
      <c r="BCX2" s="39"/>
      <c r="BCY2" s="39"/>
      <c r="BCZ2" s="39"/>
      <c r="BDA2" s="39"/>
      <c r="BDB2" s="39"/>
      <c r="BDC2" s="39"/>
      <c r="BDD2" s="39"/>
      <c r="BDE2" s="39"/>
      <c r="BDF2" s="39"/>
      <c r="BDG2" s="39"/>
      <c r="BDH2" s="39"/>
      <c r="BDI2" s="39"/>
      <c r="BDJ2" s="39"/>
      <c r="BDK2" s="39"/>
      <c r="BDL2" s="39"/>
      <c r="BDM2" s="39"/>
      <c r="BDN2" s="39"/>
      <c r="BDO2" s="39"/>
      <c r="BDP2" s="39"/>
      <c r="BDQ2" s="39"/>
      <c r="BDR2" s="39"/>
      <c r="BDS2" s="39"/>
      <c r="BDT2" s="39"/>
      <c r="BDU2" s="39"/>
      <c r="BDV2" s="39"/>
      <c r="BDW2" s="39"/>
      <c r="BDX2" s="39"/>
      <c r="BDY2" s="39"/>
      <c r="BDZ2" s="39"/>
      <c r="BEA2" s="39"/>
      <c r="BEB2" s="39"/>
      <c r="BEC2" s="39"/>
      <c r="BED2" s="39"/>
      <c r="BEE2" s="39"/>
      <c r="BEF2" s="39"/>
      <c r="BEG2" s="39"/>
      <c r="BEH2" s="39"/>
      <c r="BEI2" s="39"/>
      <c r="BEJ2" s="39"/>
      <c r="BEK2" s="39"/>
      <c r="BEL2" s="39"/>
      <c r="BEM2" s="39"/>
      <c r="BEN2" s="39"/>
      <c r="BEO2" s="39"/>
      <c r="BEP2" s="39"/>
      <c r="BEQ2" s="39"/>
      <c r="BER2" s="39"/>
      <c r="BES2" s="39"/>
      <c r="BET2" s="39"/>
      <c r="BEU2" s="39"/>
      <c r="BEV2" s="39"/>
      <c r="BEW2" s="39"/>
      <c r="BEX2" s="39"/>
      <c r="BEY2" s="39"/>
      <c r="BEZ2" s="39"/>
      <c r="BFA2" s="39"/>
      <c r="BFB2" s="39"/>
      <c r="BFC2" s="39"/>
      <c r="BFD2" s="39"/>
      <c r="BFE2" s="39"/>
      <c r="BFF2" s="39"/>
      <c r="BFG2" s="39"/>
      <c r="BFH2" s="39"/>
      <c r="BFI2" s="39"/>
      <c r="BFJ2" s="39"/>
      <c r="BFK2" s="39"/>
      <c r="BFL2" s="39"/>
      <c r="BFM2" s="39"/>
      <c r="BFN2" s="39"/>
      <c r="BFO2" s="39"/>
      <c r="BFP2" s="39"/>
      <c r="BFQ2" s="39"/>
      <c r="BFR2" s="39"/>
      <c r="BFS2" s="39"/>
      <c r="BFT2" s="39"/>
      <c r="BFU2" s="39"/>
      <c r="BFV2" s="39"/>
      <c r="BFW2" s="39"/>
      <c r="BFX2" s="39"/>
      <c r="BFY2" s="39"/>
      <c r="BFZ2" s="39"/>
      <c r="BGA2" s="39"/>
      <c r="BGB2" s="39"/>
      <c r="BGC2" s="39"/>
      <c r="BGD2" s="39"/>
      <c r="BGE2" s="39"/>
      <c r="BGF2" s="39"/>
      <c r="BGG2" s="39"/>
      <c r="BGH2" s="39"/>
      <c r="BGI2" s="39"/>
      <c r="BGJ2" s="39"/>
      <c r="BGK2" s="39"/>
      <c r="BGL2" s="39"/>
      <c r="BGM2" s="39"/>
      <c r="BGN2" s="39"/>
      <c r="BGO2" s="39"/>
      <c r="BGP2" s="39"/>
      <c r="BGQ2" s="39"/>
      <c r="BGR2" s="39"/>
      <c r="BGS2" s="39"/>
      <c r="BGT2" s="39"/>
      <c r="BGU2" s="39"/>
      <c r="BGV2" s="39"/>
      <c r="BGW2" s="39"/>
      <c r="BGX2" s="39"/>
      <c r="BGY2" s="39"/>
      <c r="BGZ2" s="39"/>
      <c r="BHA2" s="39"/>
      <c r="BHB2" s="39"/>
      <c r="BHC2" s="39"/>
      <c r="BHD2" s="39"/>
      <c r="BHE2" s="39"/>
      <c r="BHF2" s="39"/>
      <c r="BHG2" s="39"/>
      <c r="BHH2" s="39"/>
      <c r="BHI2" s="39"/>
      <c r="BHJ2" s="39"/>
      <c r="BHK2" s="39"/>
      <c r="BHL2" s="39"/>
      <c r="BHM2" s="39"/>
      <c r="BHN2" s="39"/>
      <c r="BHO2" s="39"/>
      <c r="BHP2" s="39"/>
      <c r="BHQ2" s="39"/>
      <c r="BHR2" s="39"/>
      <c r="BHS2" s="39"/>
      <c r="BHT2" s="39"/>
      <c r="BHU2" s="39"/>
      <c r="BHV2" s="39"/>
      <c r="BHW2" s="39"/>
      <c r="BHX2" s="39"/>
      <c r="BHY2" s="39"/>
      <c r="BHZ2" s="39"/>
      <c r="BIA2" s="39"/>
      <c r="BIB2" s="39"/>
      <c r="BIC2" s="39"/>
      <c r="BID2" s="39"/>
      <c r="BIE2" s="39"/>
      <c r="BIF2" s="39"/>
      <c r="BIG2" s="39"/>
      <c r="BIH2" s="39"/>
      <c r="BII2" s="39"/>
      <c r="BIJ2" s="39"/>
      <c r="BIK2" s="39"/>
      <c r="BIL2" s="39"/>
      <c r="BIM2" s="39"/>
      <c r="BIN2" s="39"/>
      <c r="BIO2" s="39"/>
      <c r="BIP2" s="39"/>
      <c r="BIQ2" s="39"/>
      <c r="BIR2" s="39"/>
      <c r="BIS2" s="39"/>
      <c r="BIT2" s="39"/>
      <c r="BIU2" s="39"/>
      <c r="BIV2" s="39"/>
      <c r="BIW2" s="39"/>
      <c r="BIX2" s="39"/>
      <c r="BIY2" s="39"/>
      <c r="BIZ2" s="39"/>
      <c r="BJA2" s="39"/>
      <c r="BJB2" s="39"/>
      <c r="BJC2" s="39"/>
      <c r="BJD2" s="39"/>
      <c r="BJE2" s="39"/>
      <c r="BJF2" s="39"/>
      <c r="BJG2" s="39"/>
      <c r="BJH2" s="39"/>
      <c r="BJI2" s="39"/>
      <c r="BJJ2" s="39"/>
      <c r="BJK2" s="39"/>
      <c r="BJL2" s="39"/>
      <c r="BJM2" s="39"/>
      <c r="BJN2" s="39"/>
      <c r="BJO2" s="39"/>
      <c r="BJP2" s="39"/>
      <c r="BJQ2" s="39"/>
      <c r="BJR2" s="39"/>
      <c r="BJS2" s="39"/>
      <c r="BJT2" s="39"/>
      <c r="BJU2" s="39"/>
      <c r="BJV2" s="39"/>
      <c r="BJW2" s="39"/>
      <c r="BJX2" s="39"/>
      <c r="BJY2" s="39"/>
      <c r="BJZ2" s="39"/>
      <c r="BKA2" s="39"/>
      <c r="BKB2" s="39"/>
      <c r="BKC2" s="39"/>
      <c r="BKD2" s="39"/>
      <c r="BKE2" s="39"/>
      <c r="BKF2" s="39"/>
      <c r="BKG2" s="39"/>
      <c r="BKH2" s="39"/>
      <c r="BKI2" s="39"/>
      <c r="BKJ2" s="39"/>
      <c r="BKK2" s="39"/>
      <c r="BKL2" s="39"/>
      <c r="BKM2" s="39"/>
      <c r="BKN2" s="39"/>
      <c r="BKO2" s="39"/>
      <c r="BKP2" s="39"/>
      <c r="BKQ2" s="39"/>
      <c r="BKR2" s="39"/>
      <c r="BKS2" s="39"/>
      <c r="BKT2" s="39"/>
      <c r="BKU2" s="39"/>
      <c r="BKV2" s="39"/>
      <c r="BKW2" s="39"/>
      <c r="BKX2" s="39"/>
      <c r="BKY2" s="39"/>
      <c r="BKZ2" s="39"/>
      <c r="BLA2" s="39"/>
      <c r="BLB2" s="39"/>
      <c r="BLC2" s="39"/>
      <c r="BLD2" s="39"/>
      <c r="BLE2" s="39"/>
      <c r="BLF2" s="39"/>
      <c r="BLG2" s="39"/>
      <c r="BLH2" s="39"/>
      <c r="BLI2" s="39"/>
      <c r="BLJ2" s="39"/>
      <c r="BLK2" s="39"/>
      <c r="BLL2" s="39"/>
      <c r="BLM2" s="39"/>
      <c r="BLN2" s="39"/>
      <c r="BLO2" s="39"/>
      <c r="BLP2" s="39"/>
      <c r="BLQ2" s="39"/>
      <c r="BLR2" s="39"/>
      <c r="BLS2" s="39"/>
      <c r="BLT2" s="39"/>
      <c r="BLU2" s="39"/>
      <c r="BLV2" s="39"/>
      <c r="BLW2" s="39"/>
      <c r="BLX2" s="39"/>
      <c r="BLY2" s="39"/>
      <c r="BLZ2" s="39"/>
      <c r="BMA2" s="39"/>
      <c r="BMB2" s="39"/>
      <c r="BMC2" s="39"/>
      <c r="BMD2" s="39"/>
      <c r="BME2" s="39"/>
      <c r="BMF2" s="39"/>
      <c r="BMG2" s="39"/>
      <c r="BMH2" s="39"/>
      <c r="BMI2" s="39"/>
      <c r="BMJ2" s="39"/>
      <c r="BMK2" s="39"/>
      <c r="BML2" s="39"/>
      <c r="BMM2" s="39"/>
      <c r="BMN2" s="39"/>
      <c r="BMO2" s="39"/>
      <c r="BMP2" s="39"/>
      <c r="BMQ2" s="39"/>
      <c r="BMR2" s="39"/>
      <c r="BMS2" s="39"/>
      <c r="BMT2" s="39"/>
      <c r="BMU2" s="39"/>
      <c r="BMV2" s="39"/>
      <c r="BMW2" s="39"/>
      <c r="BMX2" s="39"/>
      <c r="BMY2" s="39"/>
      <c r="BMZ2" s="39"/>
      <c r="BNA2" s="39"/>
      <c r="BNB2" s="39"/>
      <c r="BNC2" s="39"/>
      <c r="BND2" s="39"/>
      <c r="BNE2" s="39"/>
      <c r="BNF2" s="39"/>
      <c r="BNG2" s="39"/>
      <c r="BNH2" s="39"/>
      <c r="BNI2" s="39"/>
      <c r="BNJ2" s="39"/>
      <c r="BNK2" s="39"/>
      <c r="BNL2" s="39"/>
      <c r="BNM2" s="39"/>
      <c r="BNN2" s="39"/>
      <c r="BNO2" s="39"/>
      <c r="BNP2" s="39"/>
      <c r="BNQ2" s="39"/>
      <c r="BNR2" s="39"/>
      <c r="BNS2" s="39"/>
      <c r="BNT2" s="39"/>
      <c r="BNU2" s="39"/>
      <c r="BNV2" s="39"/>
      <c r="BNW2" s="39"/>
      <c r="BNX2" s="39"/>
      <c r="BNY2" s="39"/>
      <c r="BNZ2" s="39"/>
      <c r="BOA2" s="39"/>
      <c r="BOB2" s="39"/>
      <c r="BOC2" s="39"/>
      <c r="BOD2" s="39"/>
      <c r="BOE2" s="39"/>
      <c r="BOF2" s="39"/>
      <c r="BOG2" s="39"/>
      <c r="BOH2" s="39"/>
      <c r="BOI2" s="39"/>
      <c r="BOJ2" s="39"/>
      <c r="BOK2" s="39"/>
      <c r="BOL2" s="39"/>
      <c r="BOM2" s="39"/>
      <c r="BON2" s="39"/>
      <c r="BOO2" s="39"/>
      <c r="BOP2" s="39"/>
      <c r="BOQ2" s="39"/>
      <c r="BOR2" s="39"/>
      <c r="BOS2" s="39"/>
      <c r="BOT2" s="39"/>
      <c r="BOU2" s="39"/>
      <c r="BOV2" s="39"/>
      <c r="BOW2" s="39"/>
      <c r="BOX2" s="39"/>
      <c r="BOY2" s="39"/>
      <c r="BOZ2" s="39"/>
      <c r="BPA2" s="39"/>
      <c r="BPB2" s="39"/>
      <c r="BPC2" s="39"/>
      <c r="BPD2" s="39"/>
      <c r="BPE2" s="39"/>
      <c r="BPF2" s="39"/>
      <c r="BPG2" s="39"/>
      <c r="BPH2" s="39"/>
      <c r="BPI2" s="39"/>
      <c r="BPJ2" s="39"/>
      <c r="BPK2" s="39"/>
      <c r="BPL2" s="39"/>
      <c r="BPM2" s="39"/>
      <c r="BPN2" s="39"/>
      <c r="BPO2" s="39"/>
      <c r="BPP2" s="39"/>
      <c r="BPQ2" s="39"/>
      <c r="BPR2" s="39"/>
      <c r="BPS2" s="39"/>
      <c r="BPT2" s="39"/>
      <c r="BPU2" s="39"/>
      <c r="BPV2" s="39"/>
      <c r="BPW2" s="39"/>
      <c r="BPX2" s="39"/>
      <c r="BPY2" s="39"/>
      <c r="BPZ2" s="39"/>
      <c r="BQA2" s="39"/>
      <c r="BQB2" s="39"/>
      <c r="BQC2" s="39"/>
      <c r="BQD2" s="39"/>
      <c r="BQE2" s="39"/>
      <c r="BQF2" s="39"/>
      <c r="BQG2" s="39"/>
      <c r="BQH2" s="39"/>
      <c r="BQI2" s="39"/>
      <c r="BQJ2" s="39"/>
      <c r="BQK2" s="39"/>
      <c r="BQL2" s="39"/>
      <c r="BQM2" s="39"/>
      <c r="BQN2" s="39"/>
      <c r="BQO2" s="39"/>
      <c r="BQP2" s="39"/>
      <c r="BQQ2" s="39"/>
      <c r="BQR2" s="39"/>
      <c r="BQS2" s="39"/>
      <c r="BQT2" s="39"/>
      <c r="BQU2" s="39"/>
      <c r="BQV2" s="39"/>
      <c r="BQW2" s="39"/>
      <c r="BQX2" s="39"/>
      <c r="BQY2" s="39"/>
      <c r="BQZ2" s="39"/>
      <c r="BRA2" s="39"/>
      <c r="BRB2" s="39"/>
      <c r="BRC2" s="39"/>
      <c r="BRD2" s="39"/>
      <c r="BRE2" s="39"/>
      <c r="BRF2" s="39"/>
      <c r="BRG2" s="39"/>
      <c r="BRH2" s="39"/>
      <c r="BRI2" s="39"/>
      <c r="BRJ2" s="39"/>
      <c r="BRK2" s="39"/>
      <c r="BRL2" s="39"/>
      <c r="BRM2" s="39"/>
      <c r="BRN2" s="39"/>
      <c r="BRO2" s="39"/>
      <c r="BRP2" s="39"/>
      <c r="BRQ2" s="39"/>
      <c r="BRR2" s="39"/>
      <c r="BRS2" s="39"/>
      <c r="BRT2" s="39"/>
      <c r="BRU2" s="39"/>
      <c r="BRV2" s="39"/>
      <c r="BRW2" s="39"/>
      <c r="BRX2" s="39"/>
      <c r="BRY2" s="39"/>
      <c r="BRZ2" s="39"/>
      <c r="BSA2" s="39"/>
      <c r="BSB2" s="39"/>
      <c r="BSC2" s="39"/>
      <c r="BSD2" s="39"/>
      <c r="BSE2" s="39"/>
      <c r="BSF2" s="39"/>
      <c r="BSG2" s="39"/>
      <c r="BSH2" s="39"/>
      <c r="BSI2" s="39"/>
      <c r="BSJ2" s="39"/>
      <c r="BSK2" s="39"/>
      <c r="BSL2" s="39"/>
      <c r="BSM2" s="39"/>
      <c r="BSN2" s="39"/>
      <c r="BSO2" s="39"/>
      <c r="BSP2" s="39"/>
      <c r="BSQ2" s="39"/>
      <c r="BSR2" s="39"/>
      <c r="BSS2" s="39"/>
      <c r="BST2" s="39"/>
      <c r="BSU2" s="39"/>
      <c r="BSV2" s="39"/>
      <c r="BSW2" s="39"/>
      <c r="BSX2" s="39"/>
      <c r="BSY2" s="39"/>
      <c r="BSZ2" s="39"/>
      <c r="BTA2" s="39"/>
      <c r="BTB2" s="39"/>
      <c r="BTC2" s="39"/>
      <c r="BTD2" s="39"/>
      <c r="BTE2" s="39"/>
      <c r="BTF2" s="39"/>
      <c r="BTG2" s="39"/>
      <c r="BTH2" s="39"/>
      <c r="BTI2" s="39"/>
      <c r="BTJ2" s="39"/>
      <c r="BTK2" s="39"/>
      <c r="BTL2" s="39"/>
      <c r="BTM2" s="39"/>
      <c r="BTN2" s="39"/>
      <c r="BTO2" s="39"/>
      <c r="BTP2" s="39"/>
      <c r="BTQ2" s="39"/>
      <c r="BTR2" s="39"/>
      <c r="BTS2" s="39"/>
      <c r="BTT2" s="39"/>
      <c r="BTU2" s="39"/>
      <c r="BTV2" s="39"/>
      <c r="BTW2" s="39"/>
      <c r="BTX2" s="39"/>
      <c r="BTY2" s="39"/>
      <c r="BTZ2" s="39"/>
      <c r="BUA2" s="39"/>
      <c r="BUB2" s="39"/>
      <c r="BUC2" s="39"/>
      <c r="BUD2" s="39"/>
      <c r="BUE2" s="39"/>
      <c r="BUF2" s="39"/>
      <c r="BUG2" s="39"/>
      <c r="BUH2" s="39"/>
      <c r="BUI2" s="39"/>
      <c r="BUJ2" s="39"/>
      <c r="BUK2" s="39"/>
      <c r="BUL2" s="39"/>
      <c r="BUM2" s="39"/>
      <c r="BUN2" s="39"/>
      <c r="BUO2" s="39"/>
      <c r="BUP2" s="39"/>
      <c r="BUQ2" s="39"/>
      <c r="BUR2" s="39"/>
      <c r="BUS2" s="39"/>
      <c r="BUT2" s="39"/>
      <c r="BUU2" s="39"/>
      <c r="BUV2" s="39"/>
      <c r="BUW2" s="39"/>
      <c r="BUX2" s="39"/>
      <c r="BUY2" s="39"/>
      <c r="BUZ2" s="39"/>
      <c r="BVA2" s="39"/>
      <c r="BVB2" s="39"/>
      <c r="BVC2" s="39"/>
      <c r="BVD2" s="39"/>
      <c r="BVE2" s="39"/>
      <c r="BVF2" s="39"/>
      <c r="BVG2" s="39"/>
      <c r="BVH2" s="39"/>
      <c r="BVI2" s="39"/>
      <c r="BVJ2" s="39"/>
      <c r="BVK2" s="39"/>
      <c r="BVL2" s="39"/>
      <c r="BVM2" s="39"/>
      <c r="BVN2" s="39"/>
      <c r="BVO2" s="39"/>
      <c r="BVP2" s="39"/>
      <c r="BVQ2" s="39"/>
      <c r="BVR2" s="39"/>
      <c r="BVS2" s="39"/>
      <c r="BVT2" s="39"/>
      <c r="BVU2" s="39"/>
      <c r="BVV2" s="39"/>
      <c r="BVW2" s="39"/>
      <c r="BVX2" s="39"/>
      <c r="BVY2" s="39"/>
      <c r="BVZ2" s="39"/>
      <c r="BWA2" s="39"/>
      <c r="BWB2" s="39"/>
      <c r="BWC2" s="39"/>
      <c r="BWD2" s="39"/>
      <c r="BWE2" s="39"/>
      <c r="BWF2" s="39"/>
      <c r="BWG2" s="39"/>
      <c r="BWH2" s="39"/>
      <c r="BWI2" s="39"/>
      <c r="BWJ2" s="39"/>
      <c r="BWK2" s="39"/>
      <c r="BWL2" s="39"/>
      <c r="BWM2" s="39"/>
      <c r="BWN2" s="39"/>
      <c r="BWO2" s="39"/>
      <c r="BWP2" s="39"/>
      <c r="BWQ2" s="39"/>
      <c r="BWR2" s="39"/>
      <c r="BWS2" s="39"/>
      <c r="BWT2" s="39"/>
      <c r="BWU2" s="39"/>
      <c r="BWV2" s="39"/>
      <c r="BWW2" s="39"/>
      <c r="BWX2" s="39"/>
      <c r="BWY2" s="39"/>
      <c r="BWZ2" s="39"/>
      <c r="BXA2" s="39"/>
      <c r="BXB2" s="39"/>
      <c r="BXC2" s="39"/>
      <c r="BXD2" s="39"/>
      <c r="BXE2" s="39"/>
      <c r="BXF2" s="39"/>
      <c r="BXG2" s="39"/>
      <c r="BXH2" s="39"/>
      <c r="BXI2" s="39"/>
      <c r="BXJ2" s="39"/>
      <c r="BXK2" s="39"/>
      <c r="BXL2" s="39"/>
      <c r="BXM2" s="39"/>
      <c r="BXN2" s="39"/>
      <c r="BXO2" s="39"/>
      <c r="BXP2" s="39"/>
      <c r="BXQ2" s="39"/>
      <c r="BXR2" s="39"/>
      <c r="BXS2" s="39"/>
      <c r="BXT2" s="39"/>
      <c r="BXU2" s="39"/>
      <c r="BXV2" s="39"/>
      <c r="BXW2" s="39"/>
      <c r="BXX2" s="39"/>
      <c r="BXY2" s="39"/>
      <c r="BXZ2" s="39"/>
      <c r="BYA2" s="39"/>
      <c r="BYB2" s="39"/>
      <c r="BYC2" s="39"/>
      <c r="BYD2" s="39"/>
      <c r="BYE2" s="39"/>
      <c r="BYF2" s="39"/>
      <c r="BYG2" s="39"/>
      <c r="BYH2" s="39"/>
      <c r="BYI2" s="39"/>
      <c r="BYJ2" s="39"/>
      <c r="BYK2" s="39"/>
      <c r="BYL2" s="39"/>
      <c r="BYM2" s="39"/>
      <c r="BYN2" s="39"/>
      <c r="BYO2" s="39"/>
      <c r="BYP2" s="39"/>
      <c r="BYQ2" s="39"/>
      <c r="BYR2" s="39"/>
      <c r="BYS2" s="39"/>
      <c r="BYT2" s="39"/>
      <c r="BYU2" s="39"/>
      <c r="BYV2" s="39"/>
      <c r="BYW2" s="39"/>
      <c r="BYX2" s="39"/>
      <c r="BYY2" s="39"/>
      <c r="BYZ2" s="39"/>
      <c r="BZA2" s="39"/>
      <c r="BZB2" s="39"/>
      <c r="BZC2" s="39"/>
      <c r="BZD2" s="39"/>
      <c r="BZE2" s="39"/>
      <c r="BZF2" s="39"/>
      <c r="BZG2" s="39"/>
      <c r="BZH2" s="39"/>
      <c r="BZI2" s="39"/>
      <c r="BZJ2" s="39"/>
      <c r="BZK2" s="39"/>
      <c r="BZL2" s="39"/>
      <c r="BZM2" s="39"/>
      <c r="BZN2" s="39"/>
      <c r="BZO2" s="39"/>
      <c r="BZP2" s="39"/>
      <c r="BZQ2" s="39"/>
      <c r="BZR2" s="39"/>
      <c r="BZS2" s="39"/>
      <c r="BZT2" s="39"/>
      <c r="BZU2" s="39"/>
      <c r="BZV2" s="39"/>
      <c r="BZW2" s="39"/>
      <c r="BZX2" s="39"/>
      <c r="BZY2" s="39"/>
      <c r="BZZ2" s="39"/>
      <c r="CAA2" s="39"/>
      <c r="CAB2" s="39"/>
      <c r="CAC2" s="39"/>
      <c r="CAD2" s="39"/>
      <c r="CAE2" s="39"/>
      <c r="CAF2" s="39"/>
      <c r="CAG2" s="39"/>
      <c r="CAH2" s="39"/>
      <c r="CAI2" s="39"/>
      <c r="CAJ2" s="39"/>
      <c r="CAK2" s="39"/>
      <c r="CAL2" s="39"/>
      <c r="CAM2" s="39"/>
      <c r="CAN2" s="39"/>
      <c r="CAO2" s="39"/>
      <c r="CAP2" s="39"/>
      <c r="CAQ2" s="39"/>
      <c r="CAR2" s="39"/>
      <c r="CAS2" s="39"/>
      <c r="CAT2" s="39"/>
      <c r="CAU2" s="39"/>
      <c r="CAV2" s="39"/>
      <c r="CAW2" s="39"/>
      <c r="CAX2" s="39"/>
      <c r="CAY2" s="39"/>
      <c r="CAZ2" s="39"/>
      <c r="CBA2" s="39"/>
      <c r="CBB2" s="39"/>
      <c r="CBC2" s="39"/>
      <c r="CBD2" s="39"/>
      <c r="CBE2" s="39"/>
      <c r="CBF2" s="39"/>
      <c r="CBG2" s="39"/>
      <c r="CBH2" s="39"/>
      <c r="CBI2" s="39"/>
      <c r="CBJ2" s="39"/>
      <c r="CBK2" s="39"/>
      <c r="CBL2" s="39"/>
      <c r="CBM2" s="39"/>
      <c r="CBN2" s="39"/>
      <c r="CBO2" s="39"/>
      <c r="CBP2" s="39"/>
      <c r="CBQ2" s="39"/>
      <c r="CBR2" s="39"/>
      <c r="CBS2" s="39"/>
      <c r="CBT2" s="39"/>
      <c r="CBU2" s="39"/>
      <c r="CBV2" s="39"/>
      <c r="CBW2" s="39"/>
      <c r="CBX2" s="39"/>
      <c r="CBY2" s="39"/>
      <c r="CBZ2" s="39"/>
      <c r="CCA2" s="39"/>
      <c r="CCB2" s="39"/>
      <c r="CCC2" s="39"/>
      <c r="CCD2" s="39"/>
      <c r="CCE2" s="39"/>
      <c r="CCF2" s="39"/>
      <c r="CCG2" s="39"/>
      <c r="CCH2" s="39"/>
      <c r="CCI2" s="39"/>
      <c r="CCJ2" s="39"/>
      <c r="CCK2" s="39"/>
      <c r="CCL2" s="39"/>
      <c r="CCM2" s="39"/>
      <c r="CCN2" s="39"/>
      <c r="CCO2" s="39"/>
      <c r="CCP2" s="39"/>
      <c r="CCQ2" s="39"/>
      <c r="CCR2" s="39"/>
      <c r="CCS2" s="39"/>
      <c r="CCT2" s="39"/>
      <c r="CCU2" s="39"/>
      <c r="CCV2" s="39"/>
      <c r="CCW2" s="39"/>
      <c r="CCX2" s="39"/>
      <c r="CCY2" s="39"/>
      <c r="CCZ2" s="39"/>
      <c r="CDA2" s="39"/>
      <c r="CDB2" s="39"/>
      <c r="CDC2" s="39"/>
      <c r="CDD2" s="39"/>
      <c r="CDE2" s="39"/>
      <c r="CDF2" s="39"/>
      <c r="CDG2" s="39"/>
      <c r="CDH2" s="39"/>
      <c r="CDI2" s="39"/>
      <c r="CDJ2" s="39"/>
      <c r="CDK2" s="39"/>
      <c r="CDL2" s="39"/>
      <c r="CDM2" s="39"/>
      <c r="CDN2" s="39"/>
      <c r="CDO2" s="39"/>
      <c r="CDP2" s="39"/>
      <c r="CDQ2" s="39"/>
      <c r="CDR2" s="39"/>
      <c r="CDS2" s="39"/>
      <c r="CDT2" s="39"/>
      <c r="CDU2" s="39"/>
      <c r="CDV2" s="39"/>
      <c r="CDW2" s="39"/>
      <c r="CDX2" s="39"/>
      <c r="CDY2" s="39"/>
      <c r="CDZ2" s="39"/>
      <c r="CEA2" s="39"/>
      <c r="CEB2" s="39"/>
      <c r="CEC2" s="39"/>
      <c r="CED2" s="39"/>
      <c r="CEE2" s="39"/>
      <c r="CEF2" s="39"/>
      <c r="CEG2" s="39"/>
      <c r="CEH2" s="39"/>
      <c r="CEI2" s="39"/>
      <c r="CEJ2" s="39"/>
      <c r="CEK2" s="39"/>
      <c r="CEL2" s="39"/>
      <c r="CEM2" s="39"/>
      <c r="CEN2" s="39"/>
      <c r="CEO2" s="39"/>
      <c r="CEP2" s="39"/>
      <c r="CEQ2" s="39"/>
      <c r="CER2" s="39"/>
      <c r="CES2" s="39"/>
      <c r="CET2" s="39"/>
      <c r="CEU2" s="39"/>
      <c r="CEV2" s="39"/>
      <c r="CEW2" s="39"/>
      <c r="CEX2" s="39"/>
      <c r="CEY2" s="39"/>
      <c r="CEZ2" s="39"/>
      <c r="CFA2" s="39"/>
      <c r="CFB2" s="39"/>
      <c r="CFC2" s="39"/>
      <c r="CFD2" s="39"/>
      <c r="CFE2" s="39"/>
      <c r="CFF2" s="39"/>
      <c r="CFG2" s="39"/>
      <c r="CFH2" s="39"/>
      <c r="CFI2" s="39"/>
      <c r="CFJ2" s="39"/>
      <c r="CFK2" s="39"/>
      <c r="CFL2" s="39"/>
      <c r="CFM2" s="39"/>
      <c r="CFN2" s="39"/>
      <c r="CFO2" s="39"/>
      <c r="CFP2" s="39"/>
      <c r="CFQ2" s="39"/>
      <c r="CFR2" s="39"/>
      <c r="CFS2" s="39"/>
      <c r="CFT2" s="39"/>
      <c r="CFU2" s="39"/>
      <c r="CFV2" s="39"/>
      <c r="CFW2" s="39"/>
      <c r="CFX2" s="39"/>
      <c r="CFY2" s="39"/>
      <c r="CFZ2" s="39"/>
      <c r="CGA2" s="39"/>
      <c r="CGB2" s="39"/>
      <c r="CGC2" s="39"/>
      <c r="CGD2" s="39"/>
      <c r="CGE2" s="39"/>
      <c r="CGF2" s="39"/>
      <c r="CGG2" s="39"/>
      <c r="CGH2" s="39"/>
      <c r="CGI2" s="39"/>
      <c r="CGJ2" s="39"/>
      <c r="CGK2" s="39"/>
      <c r="CGL2" s="39"/>
      <c r="CGM2" s="39"/>
      <c r="CGN2" s="39"/>
      <c r="CGO2" s="39"/>
      <c r="CGP2" s="39"/>
      <c r="CGQ2" s="39"/>
      <c r="CGR2" s="39"/>
      <c r="CGS2" s="39"/>
      <c r="CGT2" s="39"/>
      <c r="CGU2" s="39"/>
      <c r="CGV2" s="39"/>
      <c r="CGW2" s="39"/>
      <c r="CGX2" s="39"/>
      <c r="CGY2" s="39"/>
      <c r="CGZ2" s="39"/>
      <c r="CHA2" s="39"/>
      <c r="CHB2" s="39"/>
      <c r="CHC2" s="39"/>
      <c r="CHD2" s="39"/>
      <c r="CHE2" s="39"/>
      <c r="CHF2" s="39"/>
      <c r="CHG2" s="39"/>
      <c r="CHH2" s="39"/>
      <c r="CHI2" s="39"/>
      <c r="CHJ2" s="39"/>
      <c r="CHK2" s="39"/>
      <c r="CHL2" s="39"/>
      <c r="CHM2" s="39"/>
      <c r="CHN2" s="39"/>
      <c r="CHO2" s="39"/>
      <c r="CHP2" s="39"/>
      <c r="CHQ2" s="39"/>
      <c r="CHR2" s="39"/>
      <c r="CHS2" s="39"/>
      <c r="CHT2" s="39"/>
      <c r="CHU2" s="39"/>
      <c r="CHV2" s="39"/>
      <c r="CHW2" s="39"/>
      <c r="CHX2" s="39"/>
      <c r="CHY2" s="39"/>
      <c r="CHZ2" s="39"/>
      <c r="CIA2" s="39"/>
      <c r="CIB2" s="39"/>
      <c r="CIC2" s="39"/>
      <c r="CID2" s="39"/>
      <c r="CIE2" s="39"/>
      <c r="CIF2" s="39"/>
      <c r="CIG2" s="39"/>
      <c r="CIH2" s="39"/>
      <c r="CII2" s="39"/>
      <c r="CIJ2" s="39"/>
      <c r="CIK2" s="39"/>
      <c r="CIL2" s="39"/>
      <c r="CIM2" s="39"/>
      <c r="CIN2" s="39"/>
      <c r="CIO2" s="39"/>
      <c r="CIP2" s="39"/>
      <c r="CIQ2" s="39"/>
      <c r="CIR2" s="39"/>
      <c r="CIS2" s="39"/>
      <c r="CIT2" s="39"/>
      <c r="CIU2" s="39"/>
      <c r="CIV2" s="39"/>
      <c r="CIW2" s="39"/>
      <c r="CIX2" s="39"/>
      <c r="CIY2" s="39"/>
      <c r="CIZ2" s="39"/>
      <c r="CJA2" s="39"/>
      <c r="CJB2" s="39"/>
      <c r="CJC2" s="39"/>
      <c r="CJD2" s="39"/>
      <c r="CJE2" s="39"/>
      <c r="CJF2" s="39"/>
      <c r="CJG2" s="39"/>
      <c r="CJH2" s="39"/>
      <c r="CJI2" s="39"/>
      <c r="CJJ2" s="39"/>
      <c r="CJK2" s="39"/>
      <c r="CJL2" s="39"/>
      <c r="CJM2" s="39"/>
      <c r="CJN2" s="39"/>
      <c r="CJO2" s="39"/>
      <c r="CJP2" s="39"/>
      <c r="CJQ2" s="39"/>
      <c r="CJR2" s="39"/>
      <c r="CJS2" s="39"/>
      <c r="CJT2" s="39"/>
      <c r="CJU2" s="39"/>
      <c r="CJV2" s="39"/>
      <c r="CJW2" s="39"/>
      <c r="CJX2" s="39"/>
      <c r="CJY2" s="39"/>
      <c r="CJZ2" s="39"/>
      <c r="CKA2" s="39"/>
      <c r="CKB2" s="39"/>
      <c r="CKC2" s="39"/>
      <c r="CKD2" s="39"/>
      <c r="CKE2" s="39"/>
      <c r="CKF2" s="39"/>
      <c r="CKG2" s="39"/>
      <c r="CKH2" s="39"/>
      <c r="CKI2" s="39"/>
      <c r="CKJ2" s="39"/>
      <c r="CKK2" s="39"/>
      <c r="CKL2" s="39"/>
      <c r="CKM2" s="39"/>
      <c r="CKN2" s="39"/>
      <c r="CKO2" s="39"/>
      <c r="CKP2" s="39"/>
      <c r="CKQ2" s="39"/>
      <c r="CKR2" s="39"/>
      <c r="CKS2" s="39"/>
      <c r="CKT2" s="39"/>
      <c r="CKU2" s="39"/>
      <c r="CKV2" s="39"/>
      <c r="CKW2" s="39"/>
      <c r="CKX2" s="39"/>
      <c r="CKY2" s="39"/>
      <c r="CKZ2" s="39"/>
      <c r="CLA2" s="39"/>
      <c r="CLB2" s="39"/>
      <c r="CLC2" s="39"/>
      <c r="CLD2" s="39"/>
      <c r="CLE2" s="39"/>
      <c r="CLF2" s="39"/>
      <c r="CLG2" s="39"/>
      <c r="CLH2" s="39"/>
      <c r="CLI2" s="39"/>
      <c r="CLJ2" s="39"/>
      <c r="CLK2" s="39"/>
      <c r="CLL2" s="39"/>
      <c r="CLM2" s="39"/>
      <c r="CLN2" s="39"/>
      <c r="CLO2" s="39"/>
      <c r="CLP2" s="39"/>
      <c r="CLQ2" s="39"/>
      <c r="CLR2" s="39"/>
      <c r="CLS2" s="39"/>
      <c r="CLT2" s="39"/>
      <c r="CLU2" s="39"/>
      <c r="CLV2" s="39"/>
      <c r="CLW2" s="39"/>
      <c r="CLX2" s="39"/>
      <c r="CLY2" s="39"/>
      <c r="CLZ2" s="39"/>
      <c r="CMA2" s="39"/>
      <c r="CMB2" s="39"/>
      <c r="CMC2" s="39"/>
      <c r="CMD2" s="39"/>
      <c r="CME2" s="39"/>
      <c r="CMF2" s="39"/>
      <c r="CMG2" s="39"/>
      <c r="CMH2" s="39"/>
      <c r="CMI2" s="39"/>
      <c r="CMJ2" s="39"/>
      <c r="CMK2" s="39"/>
      <c r="CML2" s="39"/>
      <c r="CMM2" s="39"/>
      <c r="CMN2" s="39"/>
      <c r="CMO2" s="39"/>
      <c r="CMP2" s="39"/>
      <c r="CMQ2" s="39"/>
      <c r="CMR2" s="39"/>
      <c r="CMS2" s="39"/>
      <c r="CMT2" s="39"/>
      <c r="CMU2" s="39"/>
      <c r="CMV2" s="39"/>
      <c r="CMW2" s="39"/>
      <c r="CMX2" s="39"/>
      <c r="CMY2" s="39"/>
      <c r="CMZ2" s="39"/>
      <c r="CNA2" s="39"/>
      <c r="CNB2" s="39"/>
      <c r="CNC2" s="39"/>
      <c r="CND2" s="39"/>
      <c r="CNE2" s="39"/>
      <c r="CNF2" s="39"/>
      <c r="CNG2" s="39"/>
      <c r="CNH2" s="39"/>
      <c r="CNI2" s="39"/>
      <c r="CNJ2" s="39"/>
      <c r="CNK2" s="39"/>
      <c r="CNL2" s="39"/>
      <c r="CNM2" s="39"/>
      <c r="CNN2" s="39"/>
      <c r="CNO2" s="39"/>
      <c r="CNP2" s="39"/>
      <c r="CNQ2" s="39"/>
      <c r="CNR2" s="39"/>
      <c r="CNS2" s="39"/>
      <c r="CNT2" s="39"/>
      <c r="CNU2" s="39"/>
      <c r="CNV2" s="39"/>
      <c r="CNW2" s="39"/>
      <c r="CNX2" s="39"/>
      <c r="CNY2" s="39"/>
      <c r="CNZ2" s="39"/>
      <c r="COA2" s="39"/>
      <c r="COB2" s="39"/>
      <c r="COC2" s="39"/>
      <c r="COD2" s="39"/>
      <c r="COE2" s="39"/>
      <c r="COF2" s="39"/>
      <c r="COG2" s="39"/>
      <c r="COH2" s="39"/>
      <c r="COI2" s="39"/>
      <c r="COJ2" s="39"/>
      <c r="COK2" s="39"/>
      <c r="COL2" s="39"/>
      <c r="COM2" s="39"/>
      <c r="CON2" s="39"/>
      <c r="COO2" s="39"/>
      <c r="COP2" s="39"/>
      <c r="COQ2" s="39"/>
      <c r="COR2" s="39"/>
      <c r="COS2" s="39"/>
      <c r="COT2" s="39"/>
      <c r="COU2" s="39"/>
      <c r="COV2" s="39"/>
      <c r="COW2" s="39"/>
      <c r="COX2" s="39"/>
      <c r="COY2" s="39"/>
      <c r="COZ2" s="39"/>
      <c r="CPA2" s="39"/>
      <c r="CPB2" s="39"/>
      <c r="CPC2" s="39"/>
      <c r="CPD2" s="39"/>
      <c r="CPE2" s="39"/>
      <c r="CPF2" s="39"/>
      <c r="CPG2" s="39"/>
      <c r="CPH2" s="39"/>
      <c r="CPI2" s="39"/>
      <c r="CPJ2" s="39"/>
      <c r="CPK2" s="39"/>
      <c r="CPL2" s="39"/>
      <c r="CPM2" s="39"/>
      <c r="CPN2" s="39"/>
      <c r="CPO2" s="39"/>
      <c r="CPP2" s="39"/>
      <c r="CPQ2" s="39"/>
      <c r="CPR2" s="39"/>
      <c r="CPS2" s="39"/>
      <c r="CPT2" s="39"/>
      <c r="CPU2" s="39"/>
      <c r="CPV2" s="39"/>
      <c r="CPW2" s="39"/>
      <c r="CPX2" s="39"/>
      <c r="CPY2" s="39"/>
      <c r="CPZ2" s="39"/>
      <c r="CQA2" s="39"/>
      <c r="CQB2" s="39"/>
      <c r="CQC2" s="39"/>
      <c r="CQD2" s="39"/>
      <c r="CQE2" s="39"/>
      <c r="CQF2" s="39"/>
      <c r="CQG2" s="39"/>
      <c r="CQH2" s="39"/>
      <c r="CQI2" s="39"/>
      <c r="CQJ2" s="39"/>
      <c r="CQK2" s="39"/>
      <c r="CQL2" s="39"/>
      <c r="CQM2" s="39"/>
      <c r="CQN2" s="39"/>
      <c r="CQO2" s="39"/>
      <c r="CQP2" s="39"/>
      <c r="CQQ2" s="39"/>
      <c r="CQR2" s="39"/>
      <c r="CQS2" s="39"/>
      <c r="CQT2" s="39"/>
      <c r="CQU2" s="39"/>
      <c r="CQV2" s="39"/>
      <c r="CQW2" s="39"/>
      <c r="CQX2" s="39"/>
      <c r="CQY2" s="39"/>
      <c r="CQZ2" s="39"/>
      <c r="CRA2" s="39"/>
      <c r="CRB2" s="39"/>
      <c r="CRC2" s="39"/>
      <c r="CRD2" s="39"/>
      <c r="CRE2" s="39"/>
      <c r="CRF2" s="39"/>
      <c r="CRG2" s="39"/>
      <c r="CRH2" s="39"/>
      <c r="CRI2" s="39"/>
      <c r="CRJ2" s="39"/>
      <c r="CRK2" s="39"/>
      <c r="CRL2" s="39"/>
      <c r="CRM2" s="39"/>
      <c r="CRN2" s="39"/>
      <c r="CRO2" s="39"/>
      <c r="CRP2" s="39"/>
      <c r="CRQ2" s="39"/>
      <c r="CRR2" s="39"/>
      <c r="CRS2" s="39"/>
      <c r="CRT2" s="39"/>
      <c r="CRU2" s="39"/>
      <c r="CRV2" s="39"/>
      <c r="CRW2" s="39"/>
      <c r="CRX2" s="39"/>
      <c r="CRY2" s="39"/>
      <c r="CRZ2" s="39"/>
      <c r="CSA2" s="39"/>
      <c r="CSB2" s="39"/>
      <c r="CSC2" s="39"/>
      <c r="CSD2" s="39"/>
      <c r="CSE2" s="39"/>
      <c r="CSF2" s="39"/>
      <c r="CSG2" s="39"/>
      <c r="CSH2" s="39"/>
      <c r="CSI2" s="39"/>
      <c r="CSJ2" s="39"/>
      <c r="CSK2" s="39"/>
      <c r="CSL2" s="39"/>
      <c r="CSM2" s="39"/>
      <c r="CSN2" s="39"/>
      <c r="CSO2" s="39"/>
      <c r="CSP2" s="39"/>
      <c r="CSQ2" s="39"/>
      <c r="CSR2" s="39"/>
      <c r="CSS2" s="39"/>
      <c r="CST2" s="39"/>
      <c r="CSU2" s="39"/>
      <c r="CSV2" s="39"/>
      <c r="CSW2" s="39"/>
      <c r="CSX2" s="39"/>
      <c r="CSY2" s="39"/>
      <c r="CSZ2" s="39"/>
      <c r="CTA2" s="39"/>
      <c r="CTB2" s="39"/>
      <c r="CTC2" s="39"/>
      <c r="CTD2" s="39"/>
      <c r="CTE2" s="39"/>
      <c r="CTF2" s="39"/>
      <c r="CTG2" s="39"/>
      <c r="CTH2" s="39"/>
      <c r="CTI2" s="39"/>
      <c r="CTJ2" s="39"/>
      <c r="CTK2" s="39"/>
      <c r="CTL2" s="39"/>
      <c r="CTM2" s="39"/>
      <c r="CTN2" s="39"/>
      <c r="CTO2" s="39"/>
      <c r="CTP2" s="39"/>
      <c r="CTQ2" s="39"/>
      <c r="CTR2" s="39"/>
      <c r="CTS2" s="39"/>
      <c r="CTT2" s="39"/>
      <c r="CTU2" s="39"/>
      <c r="CTV2" s="39"/>
      <c r="CTW2" s="39"/>
      <c r="CTX2" s="39"/>
      <c r="CTY2" s="39"/>
      <c r="CTZ2" s="39"/>
      <c r="CUA2" s="39"/>
      <c r="CUB2" s="39"/>
      <c r="CUC2" s="39"/>
      <c r="CUD2" s="39"/>
      <c r="CUE2" s="39"/>
      <c r="CUF2" s="39"/>
      <c r="CUG2" s="39"/>
      <c r="CUH2" s="39"/>
      <c r="CUI2" s="39"/>
      <c r="CUJ2" s="39"/>
      <c r="CUK2" s="39"/>
      <c r="CUL2" s="39"/>
      <c r="CUM2" s="39"/>
      <c r="CUN2" s="39"/>
      <c r="CUO2" s="39"/>
      <c r="CUP2" s="39"/>
      <c r="CUQ2" s="39"/>
      <c r="CUR2" s="39"/>
      <c r="CUS2" s="39"/>
      <c r="CUT2" s="39"/>
      <c r="CUU2" s="39"/>
      <c r="CUV2" s="39"/>
      <c r="CUW2" s="39"/>
      <c r="CUX2" s="39"/>
      <c r="CUY2" s="39"/>
      <c r="CUZ2" s="39"/>
      <c r="CVA2" s="39"/>
      <c r="CVB2" s="39"/>
      <c r="CVC2" s="39"/>
      <c r="CVD2" s="39"/>
      <c r="CVE2" s="39"/>
      <c r="CVF2" s="39"/>
      <c r="CVG2" s="39"/>
      <c r="CVH2" s="39"/>
      <c r="CVI2" s="39"/>
      <c r="CVJ2" s="39"/>
      <c r="CVK2" s="39"/>
      <c r="CVL2" s="39"/>
      <c r="CVM2" s="39"/>
      <c r="CVN2" s="39"/>
      <c r="CVO2" s="39"/>
      <c r="CVP2" s="39"/>
      <c r="CVQ2" s="39"/>
      <c r="CVR2" s="39"/>
      <c r="CVS2" s="39"/>
      <c r="CVT2" s="39"/>
      <c r="CVU2" s="39"/>
      <c r="CVV2" s="39"/>
      <c r="CVW2" s="39"/>
      <c r="CVX2" s="39"/>
      <c r="CVY2" s="39"/>
      <c r="CVZ2" s="39"/>
      <c r="CWA2" s="39"/>
      <c r="CWB2" s="39"/>
      <c r="CWC2" s="39"/>
      <c r="CWD2" s="39"/>
      <c r="CWE2" s="39"/>
      <c r="CWF2" s="39"/>
      <c r="CWG2" s="39"/>
      <c r="CWH2" s="39"/>
      <c r="CWI2" s="39"/>
      <c r="CWJ2" s="39"/>
      <c r="CWK2" s="39"/>
      <c r="CWL2" s="39"/>
      <c r="CWM2" s="39"/>
      <c r="CWN2" s="39"/>
      <c r="CWO2" s="39"/>
      <c r="CWP2" s="39"/>
      <c r="CWQ2" s="39"/>
      <c r="CWR2" s="39"/>
      <c r="CWS2" s="39"/>
      <c r="CWT2" s="39"/>
      <c r="CWU2" s="39"/>
      <c r="CWV2" s="39"/>
      <c r="CWW2" s="39"/>
      <c r="CWX2" s="39"/>
      <c r="CWY2" s="39"/>
      <c r="CWZ2" s="39"/>
      <c r="CXA2" s="39"/>
      <c r="CXB2" s="39"/>
      <c r="CXC2" s="39"/>
      <c r="CXD2" s="39"/>
      <c r="CXE2" s="39"/>
      <c r="CXF2" s="39"/>
      <c r="CXG2" s="39"/>
      <c r="CXH2" s="39"/>
      <c r="CXI2" s="39"/>
      <c r="CXJ2" s="39"/>
      <c r="CXK2" s="39"/>
      <c r="CXL2" s="39"/>
      <c r="CXM2" s="39"/>
      <c r="CXN2" s="39"/>
      <c r="CXO2" s="39"/>
      <c r="CXP2" s="39"/>
      <c r="CXQ2" s="39"/>
      <c r="CXR2" s="39"/>
      <c r="CXS2" s="39"/>
      <c r="CXT2" s="39"/>
      <c r="CXU2" s="39"/>
      <c r="CXV2" s="39"/>
      <c r="CXW2" s="39"/>
      <c r="CXX2" s="39"/>
      <c r="CXY2" s="39"/>
      <c r="CXZ2" s="39"/>
      <c r="CYA2" s="39"/>
      <c r="CYB2" s="39"/>
      <c r="CYC2" s="39"/>
      <c r="CYD2" s="39"/>
      <c r="CYE2" s="39"/>
      <c r="CYF2" s="39"/>
      <c r="CYG2" s="39"/>
      <c r="CYH2" s="39"/>
      <c r="CYI2" s="39"/>
      <c r="CYJ2" s="39"/>
      <c r="CYK2" s="39"/>
      <c r="CYL2" s="39"/>
      <c r="CYM2" s="39"/>
      <c r="CYN2" s="39"/>
      <c r="CYO2" s="39"/>
      <c r="CYP2" s="39"/>
      <c r="CYQ2" s="39"/>
      <c r="CYR2" s="39"/>
      <c r="CYS2" s="39"/>
      <c r="CYT2" s="39"/>
      <c r="CYU2" s="39"/>
      <c r="CYV2" s="39"/>
      <c r="CYW2" s="39"/>
      <c r="CYX2" s="39"/>
      <c r="CYY2" s="39"/>
      <c r="CYZ2" s="39"/>
      <c r="CZA2" s="39"/>
      <c r="CZB2" s="39"/>
      <c r="CZC2" s="39"/>
      <c r="CZD2" s="39"/>
      <c r="CZE2" s="39"/>
      <c r="CZF2" s="39"/>
      <c r="CZG2" s="39"/>
      <c r="CZH2" s="39"/>
      <c r="CZI2" s="39"/>
      <c r="CZJ2" s="39"/>
      <c r="CZK2" s="39"/>
      <c r="CZL2" s="39"/>
      <c r="CZM2" s="39"/>
      <c r="CZN2" s="39"/>
      <c r="CZO2" s="39"/>
      <c r="CZP2" s="39"/>
      <c r="CZQ2" s="39"/>
      <c r="CZR2" s="39"/>
      <c r="CZS2" s="39"/>
      <c r="CZT2" s="39"/>
      <c r="CZU2" s="39"/>
      <c r="CZV2" s="39"/>
      <c r="CZW2" s="39"/>
      <c r="CZX2" s="39"/>
      <c r="CZY2" s="39"/>
      <c r="CZZ2" s="39"/>
      <c r="DAA2" s="39"/>
      <c r="DAB2" s="39"/>
      <c r="DAC2" s="39"/>
      <c r="DAD2" s="39"/>
      <c r="DAE2" s="39"/>
      <c r="DAF2" s="39"/>
      <c r="DAG2" s="39"/>
      <c r="DAH2" s="39"/>
      <c r="DAI2" s="39"/>
      <c r="DAJ2" s="39"/>
      <c r="DAK2" s="39"/>
      <c r="DAL2" s="39"/>
      <c r="DAM2" s="39"/>
      <c r="DAN2" s="39"/>
      <c r="DAO2" s="39"/>
      <c r="DAP2" s="39"/>
      <c r="DAQ2" s="39"/>
      <c r="DAR2" s="39"/>
      <c r="DAS2" s="39"/>
      <c r="DAT2" s="39"/>
      <c r="DAU2" s="39"/>
      <c r="DAV2" s="39"/>
      <c r="DAW2" s="39"/>
      <c r="DAX2" s="39"/>
      <c r="DAY2" s="39"/>
      <c r="DAZ2" s="39"/>
      <c r="DBA2" s="39"/>
      <c r="DBB2" s="39"/>
      <c r="DBC2" s="39"/>
      <c r="DBD2" s="39"/>
      <c r="DBE2" s="39"/>
      <c r="DBF2" s="39"/>
      <c r="DBG2" s="39"/>
      <c r="DBH2" s="39"/>
      <c r="DBI2" s="39"/>
      <c r="DBJ2" s="39"/>
      <c r="DBK2" s="39"/>
      <c r="DBL2" s="39"/>
      <c r="DBM2" s="39"/>
      <c r="DBN2" s="39"/>
      <c r="DBO2" s="39"/>
      <c r="DBP2" s="39"/>
      <c r="DBQ2" s="39"/>
      <c r="DBR2" s="39"/>
      <c r="DBS2" s="39"/>
      <c r="DBT2" s="39"/>
      <c r="DBU2" s="39"/>
      <c r="DBV2" s="39"/>
      <c r="DBW2" s="39"/>
      <c r="DBX2" s="39"/>
      <c r="DBY2" s="39"/>
      <c r="DBZ2" s="39"/>
      <c r="DCA2" s="39"/>
      <c r="DCB2" s="39"/>
      <c r="DCC2" s="39"/>
      <c r="DCD2" s="39"/>
      <c r="DCE2" s="39"/>
      <c r="DCF2" s="39"/>
      <c r="DCG2" s="39"/>
      <c r="DCH2" s="39"/>
      <c r="DCI2" s="39"/>
      <c r="DCJ2" s="39"/>
      <c r="DCK2" s="39"/>
      <c r="DCL2" s="39"/>
      <c r="DCM2" s="39"/>
      <c r="DCN2" s="39"/>
      <c r="DCO2" s="39"/>
      <c r="DCP2" s="39"/>
      <c r="DCQ2" s="39"/>
      <c r="DCR2" s="39"/>
      <c r="DCS2" s="39"/>
      <c r="DCT2" s="39"/>
      <c r="DCU2" s="39"/>
      <c r="DCV2" s="39"/>
      <c r="DCW2" s="39"/>
      <c r="DCX2" s="39"/>
      <c r="DCY2" s="39"/>
      <c r="DCZ2" s="39"/>
      <c r="DDA2" s="39"/>
      <c r="DDB2" s="39"/>
      <c r="DDC2" s="39"/>
      <c r="DDD2" s="39"/>
      <c r="DDE2" s="39"/>
      <c r="DDF2" s="39"/>
      <c r="DDG2" s="39"/>
      <c r="DDH2" s="39"/>
      <c r="DDI2" s="39"/>
      <c r="DDJ2" s="39"/>
      <c r="DDK2" s="39"/>
      <c r="DDL2" s="39"/>
      <c r="DDM2" s="39"/>
      <c r="DDN2" s="39"/>
      <c r="DDO2" s="39"/>
      <c r="DDP2" s="39"/>
      <c r="DDQ2" s="39"/>
      <c r="DDR2" s="39"/>
      <c r="DDS2" s="39"/>
      <c r="DDT2" s="39"/>
      <c r="DDU2" s="39"/>
      <c r="DDV2" s="39"/>
      <c r="DDW2" s="39"/>
      <c r="DDX2" s="39"/>
      <c r="DDY2" s="39"/>
      <c r="DDZ2" s="39"/>
      <c r="DEA2" s="39"/>
      <c r="DEB2" s="39"/>
      <c r="DEC2" s="39"/>
      <c r="DED2" s="39"/>
      <c r="DEE2" s="39"/>
      <c r="DEF2" s="39"/>
      <c r="DEG2" s="39"/>
      <c r="DEH2" s="39"/>
      <c r="DEI2" s="39"/>
      <c r="DEJ2" s="39"/>
      <c r="DEK2" s="39"/>
      <c r="DEL2" s="39"/>
      <c r="DEM2" s="39"/>
      <c r="DEN2" s="39"/>
      <c r="DEO2" s="39"/>
      <c r="DEP2" s="39"/>
      <c r="DEQ2" s="39"/>
      <c r="DER2" s="39"/>
      <c r="DES2" s="39"/>
      <c r="DET2" s="39"/>
      <c r="DEU2" s="39"/>
      <c r="DEV2" s="39"/>
      <c r="DEW2" s="39"/>
      <c r="DEX2" s="39"/>
      <c r="DEY2" s="39"/>
      <c r="DEZ2" s="39"/>
      <c r="DFA2" s="39"/>
      <c r="DFB2" s="39"/>
      <c r="DFC2" s="39"/>
      <c r="DFD2" s="39"/>
      <c r="DFE2" s="39"/>
      <c r="DFF2" s="39"/>
      <c r="DFG2" s="39"/>
      <c r="DFH2" s="39"/>
      <c r="DFI2" s="39"/>
      <c r="DFJ2" s="39"/>
      <c r="DFK2" s="39"/>
      <c r="DFL2" s="39"/>
      <c r="DFM2" s="39"/>
      <c r="DFN2" s="39"/>
      <c r="DFO2" s="39"/>
      <c r="DFP2" s="39"/>
      <c r="DFQ2" s="39"/>
      <c r="DFR2" s="39"/>
      <c r="DFS2" s="39"/>
      <c r="DFT2" s="39"/>
      <c r="DFU2" s="39"/>
      <c r="DFV2" s="39"/>
      <c r="DFW2" s="39"/>
      <c r="DFX2" s="39"/>
      <c r="DFY2" s="39"/>
      <c r="DFZ2" s="39"/>
      <c r="DGA2" s="39"/>
      <c r="DGB2" s="39"/>
      <c r="DGC2" s="39"/>
      <c r="DGD2" s="39"/>
      <c r="DGE2" s="39"/>
      <c r="DGF2" s="39"/>
      <c r="DGG2" s="39"/>
      <c r="DGH2" s="39"/>
      <c r="DGI2" s="39"/>
      <c r="DGJ2" s="39"/>
      <c r="DGK2" s="39"/>
      <c r="DGL2" s="39"/>
      <c r="DGM2" s="39"/>
      <c r="DGN2" s="39"/>
      <c r="DGO2" s="39"/>
      <c r="DGP2" s="39"/>
      <c r="DGQ2" s="39"/>
      <c r="DGR2" s="39"/>
      <c r="DGS2" s="39"/>
      <c r="DGT2" s="39"/>
      <c r="DGU2" s="39"/>
      <c r="DGV2" s="39"/>
      <c r="DGW2" s="39"/>
      <c r="DGX2" s="39"/>
      <c r="DGY2" s="39"/>
      <c r="DGZ2" s="39"/>
      <c r="DHA2" s="39"/>
      <c r="DHB2" s="39"/>
      <c r="DHC2" s="39"/>
      <c r="DHD2" s="39"/>
      <c r="DHE2" s="39"/>
      <c r="DHF2" s="39"/>
      <c r="DHG2" s="39"/>
      <c r="DHH2" s="39"/>
      <c r="DHI2" s="39"/>
      <c r="DHJ2" s="39"/>
      <c r="DHK2" s="39"/>
      <c r="DHL2" s="39"/>
      <c r="DHM2" s="39"/>
      <c r="DHN2" s="39"/>
      <c r="DHO2" s="39"/>
      <c r="DHP2" s="39"/>
      <c r="DHQ2" s="39"/>
      <c r="DHR2" s="39"/>
      <c r="DHS2" s="39"/>
      <c r="DHT2" s="39"/>
      <c r="DHU2" s="39"/>
      <c r="DHV2" s="39"/>
      <c r="DHW2" s="39"/>
      <c r="DHX2" s="39"/>
      <c r="DHY2" s="39"/>
      <c r="DHZ2" s="39"/>
      <c r="DIA2" s="39"/>
      <c r="DIB2" s="39"/>
      <c r="DIC2" s="39"/>
      <c r="DID2" s="39"/>
      <c r="DIE2" s="39"/>
      <c r="DIF2" s="39"/>
      <c r="DIG2" s="39"/>
      <c r="DIH2" s="39"/>
      <c r="DII2" s="39"/>
      <c r="DIJ2" s="39"/>
      <c r="DIK2" s="39"/>
      <c r="DIL2" s="39"/>
      <c r="DIM2" s="39"/>
      <c r="DIN2" s="39"/>
      <c r="DIO2" s="39"/>
      <c r="DIP2" s="39"/>
      <c r="DIQ2" s="39"/>
      <c r="DIR2" s="39"/>
      <c r="DIS2" s="39"/>
      <c r="DIT2" s="39"/>
      <c r="DIU2" s="39"/>
      <c r="DIV2" s="39"/>
      <c r="DIW2" s="39"/>
      <c r="DIX2" s="39"/>
      <c r="DIY2" s="39"/>
      <c r="DIZ2" s="39"/>
      <c r="DJA2" s="39"/>
      <c r="DJB2" s="39"/>
      <c r="DJC2" s="39"/>
      <c r="DJD2" s="39"/>
      <c r="DJE2" s="39"/>
      <c r="DJF2" s="39"/>
      <c r="DJG2" s="39"/>
      <c r="DJH2" s="39"/>
      <c r="DJI2" s="39"/>
      <c r="DJJ2" s="39"/>
      <c r="DJK2" s="39"/>
      <c r="DJL2" s="39"/>
      <c r="DJM2" s="39"/>
      <c r="DJN2" s="39"/>
      <c r="DJO2" s="39"/>
      <c r="DJP2" s="39"/>
      <c r="DJQ2" s="39"/>
      <c r="DJR2" s="39"/>
      <c r="DJS2" s="39"/>
      <c r="DJT2" s="39"/>
      <c r="DJU2" s="39"/>
      <c r="DJV2" s="39"/>
      <c r="DJW2" s="39"/>
      <c r="DJX2" s="39"/>
      <c r="DJY2" s="39"/>
      <c r="DJZ2" s="39"/>
      <c r="DKA2" s="39"/>
      <c r="DKB2" s="39"/>
      <c r="DKC2" s="39"/>
      <c r="DKD2" s="39"/>
      <c r="DKE2" s="39"/>
      <c r="DKF2" s="39"/>
      <c r="DKG2" s="39"/>
      <c r="DKH2" s="39"/>
      <c r="DKI2" s="39"/>
      <c r="DKJ2" s="39"/>
      <c r="DKK2" s="39"/>
      <c r="DKL2" s="39"/>
      <c r="DKM2" s="39"/>
      <c r="DKN2" s="39"/>
      <c r="DKO2" s="39"/>
      <c r="DKP2" s="39"/>
      <c r="DKQ2" s="39"/>
      <c r="DKR2" s="39"/>
      <c r="DKS2" s="39"/>
      <c r="DKT2" s="39"/>
      <c r="DKU2" s="39"/>
      <c r="DKV2" s="39"/>
      <c r="DKW2" s="39"/>
      <c r="DKX2" s="39"/>
      <c r="DKY2" s="39"/>
      <c r="DKZ2" s="39"/>
      <c r="DLA2" s="39"/>
      <c r="DLB2" s="39"/>
      <c r="DLC2" s="39"/>
      <c r="DLD2" s="39"/>
      <c r="DLE2" s="39"/>
      <c r="DLF2" s="39"/>
      <c r="DLG2" s="39"/>
      <c r="DLH2" s="39"/>
      <c r="DLI2" s="39"/>
      <c r="DLJ2" s="39"/>
      <c r="DLK2" s="39"/>
      <c r="DLL2" s="39"/>
      <c r="DLM2" s="39"/>
      <c r="DLN2" s="39"/>
      <c r="DLO2" s="39"/>
      <c r="DLP2" s="39"/>
      <c r="DLQ2" s="39"/>
      <c r="DLR2" s="39"/>
      <c r="DLS2" s="39"/>
      <c r="DLT2" s="39"/>
      <c r="DLU2" s="39"/>
      <c r="DLV2" s="39"/>
      <c r="DLW2" s="39"/>
      <c r="DLX2" s="39"/>
      <c r="DLY2" s="39"/>
      <c r="DLZ2" s="39"/>
      <c r="DMA2" s="39"/>
      <c r="DMB2" s="39"/>
      <c r="DMC2" s="39"/>
      <c r="DMD2" s="39"/>
      <c r="DME2" s="39"/>
      <c r="DMF2" s="39"/>
      <c r="DMG2" s="39"/>
      <c r="DMH2" s="39"/>
      <c r="DMI2" s="39"/>
      <c r="DMJ2" s="39"/>
      <c r="DMK2" s="39"/>
      <c r="DML2" s="39"/>
      <c r="DMM2" s="39"/>
      <c r="DMN2" s="39"/>
      <c r="DMO2" s="39"/>
      <c r="DMP2" s="39"/>
      <c r="DMQ2" s="39"/>
      <c r="DMR2" s="39"/>
      <c r="DMS2" s="39"/>
      <c r="DMT2" s="39"/>
      <c r="DMU2" s="39"/>
      <c r="DMV2" s="39"/>
      <c r="DMW2" s="39"/>
      <c r="DMX2" s="39"/>
      <c r="DMY2" s="39"/>
      <c r="DMZ2" s="39"/>
      <c r="DNA2" s="39"/>
      <c r="DNB2" s="39"/>
      <c r="DNC2" s="39"/>
      <c r="DND2" s="39"/>
      <c r="DNE2" s="39"/>
      <c r="DNF2" s="39"/>
      <c r="DNG2" s="39"/>
      <c r="DNH2" s="39"/>
      <c r="DNI2" s="39"/>
      <c r="DNJ2" s="39"/>
      <c r="DNK2" s="39"/>
      <c r="DNL2" s="39"/>
      <c r="DNM2" s="39"/>
      <c r="DNN2" s="39"/>
      <c r="DNO2" s="39"/>
      <c r="DNP2" s="39"/>
      <c r="DNQ2" s="39"/>
      <c r="DNR2" s="39"/>
      <c r="DNS2" s="39"/>
      <c r="DNT2" s="39"/>
      <c r="DNU2" s="39"/>
      <c r="DNV2" s="39"/>
      <c r="DNW2" s="39"/>
      <c r="DNX2" s="39"/>
      <c r="DNY2" s="39"/>
      <c r="DNZ2" s="39"/>
      <c r="DOA2" s="39"/>
      <c r="DOB2" s="39"/>
      <c r="DOC2" s="39"/>
      <c r="DOD2" s="39"/>
      <c r="DOE2" s="39"/>
      <c r="DOF2" s="39"/>
      <c r="DOG2" s="39"/>
      <c r="DOH2" s="39"/>
      <c r="DOI2" s="39"/>
      <c r="DOJ2" s="39"/>
      <c r="DOK2" s="39"/>
      <c r="DOL2" s="39"/>
      <c r="DOM2" s="39"/>
      <c r="DON2" s="39"/>
      <c r="DOO2" s="39"/>
      <c r="DOP2" s="39"/>
      <c r="DOQ2" s="39"/>
      <c r="DOR2" s="39"/>
      <c r="DOS2" s="39"/>
      <c r="DOT2" s="39"/>
      <c r="DOU2" s="39"/>
      <c r="DOV2" s="39"/>
      <c r="DOW2" s="39"/>
      <c r="DOX2" s="39"/>
      <c r="DOY2" s="39"/>
      <c r="DOZ2" s="39"/>
      <c r="DPA2" s="39"/>
      <c r="DPB2" s="39"/>
      <c r="DPC2" s="39"/>
      <c r="DPD2" s="39"/>
      <c r="DPE2" s="39"/>
      <c r="DPF2" s="39"/>
      <c r="DPG2" s="39"/>
      <c r="DPH2" s="39"/>
      <c r="DPI2" s="39"/>
      <c r="DPJ2" s="39"/>
      <c r="DPK2" s="39"/>
      <c r="DPL2" s="39"/>
      <c r="DPM2" s="39"/>
      <c r="DPN2" s="39"/>
      <c r="DPO2" s="39"/>
      <c r="DPP2" s="39"/>
      <c r="DPQ2" s="39"/>
      <c r="DPR2" s="39"/>
      <c r="DPS2" s="39"/>
      <c r="DPT2" s="39"/>
      <c r="DPU2" s="39"/>
      <c r="DPV2" s="39"/>
      <c r="DPW2" s="39"/>
      <c r="DPX2" s="39"/>
      <c r="DPY2" s="39"/>
      <c r="DPZ2" s="39"/>
      <c r="DQA2" s="39"/>
      <c r="DQB2" s="39"/>
      <c r="DQC2" s="39"/>
      <c r="DQD2" s="39"/>
      <c r="DQE2" s="39"/>
      <c r="DQF2" s="39"/>
      <c r="DQG2" s="39"/>
      <c r="DQH2" s="39"/>
      <c r="DQI2" s="39"/>
      <c r="DQJ2" s="39"/>
      <c r="DQK2" s="39"/>
      <c r="DQL2" s="39"/>
      <c r="DQM2" s="39"/>
      <c r="DQN2" s="39"/>
      <c r="DQO2" s="39"/>
      <c r="DQP2" s="39"/>
      <c r="DQQ2" s="39"/>
      <c r="DQR2" s="39"/>
      <c r="DQS2" s="39"/>
      <c r="DQT2" s="39"/>
      <c r="DQU2" s="39"/>
      <c r="DQV2" s="39"/>
      <c r="DQW2" s="39"/>
      <c r="DQX2" s="39"/>
      <c r="DQY2" s="39"/>
      <c r="DQZ2" s="39"/>
      <c r="DRA2" s="39"/>
      <c r="DRB2" s="39"/>
      <c r="DRC2" s="39"/>
      <c r="DRD2" s="39"/>
      <c r="DRE2" s="39"/>
      <c r="DRF2" s="39"/>
      <c r="DRG2" s="39"/>
      <c r="DRH2" s="39"/>
      <c r="DRI2" s="39"/>
      <c r="DRJ2" s="39"/>
      <c r="DRK2" s="39"/>
      <c r="DRL2" s="39"/>
      <c r="DRM2" s="39"/>
      <c r="DRN2" s="39"/>
      <c r="DRO2" s="39"/>
      <c r="DRP2" s="39"/>
      <c r="DRQ2" s="39"/>
      <c r="DRR2" s="39"/>
      <c r="DRS2" s="39"/>
      <c r="DRT2" s="39"/>
      <c r="DRU2" s="39"/>
      <c r="DRV2" s="39"/>
      <c r="DRW2" s="39"/>
      <c r="DRX2" s="39"/>
      <c r="DRY2" s="39"/>
      <c r="DRZ2" s="39"/>
      <c r="DSA2" s="39"/>
      <c r="DSB2" s="39"/>
      <c r="DSC2" s="39"/>
      <c r="DSD2" s="39"/>
      <c r="DSE2" s="39"/>
      <c r="DSF2" s="39"/>
      <c r="DSG2" s="39"/>
      <c r="DSH2" s="39"/>
      <c r="DSI2" s="39"/>
      <c r="DSJ2" s="39"/>
      <c r="DSK2" s="39"/>
      <c r="DSL2" s="39"/>
      <c r="DSM2" s="39"/>
      <c r="DSN2" s="39"/>
      <c r="DSO2" s="39"/>
      <c r="DSP2" s="39"/>
      <c r="DSQ2" s="39"/>
      <c r="DSR2" s="39"/>
      <c r="DSS2" s="39"/>
      <c r="DST2" s="39"/>
      <c r="DSU2" s="39"/>
      <c r="DSV2" s="39"/>
      <c r="DSW2" s="39"/>
      <c r="DSX2" s="39"/>
      <c r="DSY2" s="39"/>
      <c r="DSZ2" s="39"/>
      <c r="DTA2" s="39"/>
      <c r="DTB2" s="39"/>
      <c r="DTC2" s="39"/>
      <c r="DTD2" s="39"/>
      <c r="DTE2" s="39"/>
      <c r="DTF2" s="39"/>
      <c r="DTG2" s="39"/>
      <c r="DTH2" s="39"/>
      <c r="DTI2" s="39"/>
      <c r="DTJ2" s="39"/>
      <c r="DTK2" s="39"/>
      <c r="DTL2" s="39"/>
      <c r="DTM2" s="39"/>
      <c r="DTN2" s="39"/>
      <c r="DTO2" s="39"/>
      <c r="DTP2" s="39"/>
      <c r="DTQ2" s="39"/>
      <c r="DTR2" s="39"/>
      <c r="DTS2" s="39"/>
      <c r="DTT2" s="39"/>
      <c r="DTU2" s="39"/>
      <c r="DTV2" s="39"/>
      <c r="DTW2" s="39"/>
      <c r="DTX2" s="39"/>
      <c r="DTY2" s="39"/>
      <c r="DTZ2" s="39"/>
      <c r="DUA2" s="39"/>
      <c r="DUB2" s="39"/>
      <c r="DUC2" s="39"/>
      <c r="DUD2" s="39"/>
      <c r="DUE2" s="39"/>
      <c r="DUF2" s="39"/>
      <c r="DUG2" s="39"/>
      <c r="DUH2" s="39"/>
      <c r="DUI2" s="39"/>
      <c r="DUJ2" s="39"/>
      <c r="DUK2" s="39"/>
      <c r="DUL2" s="39"/>
      <c r="DUM2" s="39"/>
      <c r="DUN2" s="39"/>
      <c r="DUO2" s="39"/>
      <c r="DUP2" s="39"/>
      <c r="DUQ2" s="39"/>
      <c r="DUR2" s="39"/>
      <c r="DUS2" s="39"/>
      <c r="DUT2" s="39"/>
      <c r="DUU2" s="39"/>
      <c r="DUV2" s="39"/>
      <c r="DUW2" s="39"/>
      <c r="DUX2" s="39"/>
      <c r="DUY2" s="39"/>
      <c r="DUZ2" s="39"/>
      <c r="DVA2" s="39"/>
      <c r="DVB2" s="39"/>
      <c r="DVC2" s="39"/>
      <c r="DVD2" s="39"/>
      <c r="DVE2" s="39"/>
      <c r="DVF2" s="39"/>
      <c r="DVG2" s="39"/>
      <c r="DVH2" s="39"/>
      <c r="DVI2" s="39"/>
      <c r="DVJ2" s="39"/>
      <c r="DVK2" s="39"/>
      <c r="DVL2" s="39"/>
      <c r="DVM2" s="39"/>
      <c r="DVN2" s="39"/>
      <c r="DVO2" s="39"/>
      <c r="DVP2" s="39"/>
      <c r="DVQ2" s="39"/>
      <c r="DVR2" s="39"/>
      <c r="DVS2" s="39"/>
      <c r="DVT2" s="39"/>
      <c r="DVU2" s="39"/>
      <c r="DVV2" s="39"/>
      <c r="DVW2" s="39"/>
      <c r="DVX2" s="39"/>
      <c r="DVY2" s="39"/>
      <c r="DVZ2" s="39"/>
      <c r="DWA2" s="39"/>
      <c r="DWB2" s="39"/>
      <c r="DWC2" s="39"/>
      <c r="DWD2" s="39"/>
      <c r="DWE2" s="39"/>
      <c r="DWF2" s="39"/>
      <c r="DWG2" s="39"/>
      <c r="DWH2" s="39"/>
      <c r="DWI2" s="39"/>
      <c r="DWJ2" s="39"/>
      <c r="DWK2" s="39"/>
      <c r="DWL2" s="39"/>
      <c r="DWM2" s="39"/>
      <c r="DWN2" s="39"/>
      <c r="DWO2" s="39"/>
      <c r="DWP2" s="39"/>
      <c r="DWQ2" s="39"/>
      <c r="DWR2" s="39"/>
      <c r="DWS2" s="39"/>
      <c r="DWT2" s="39"/>
      <c r="DWU2" s="39"/>
      <c r="DWV2" s="39"/>
      <c r="DWW2" s="39"/>
      <c r="DWX2" s="39"/>
      <c r="DWY2" s="39"/>
      <c r="DWZ2" s="39"/>
      <c r="DXA2" s="39"/>
      <c r="DXB2" s="39"/>
      <c r="DXC2" s="39"/>
      <c r="DXD2" s="39"/>
      <c r="DXE2" s="39"/>
      <c r="DXF2" s="39"/>
      <c r="DXG2" s="39"/>
      <c r="DXH2" s="39"/>
      <c r="DXI2" s="39"/>
      <c r="DXJ2" s="39"/>
      <c r="DXK2" s="39"/>
      <c r="DXL2" s="39"/>
      <c r="DXM2" s="39"/>
      <c r="DXN2" s="39"/>
      <c r="DXO2" s="39"/>
      <c r="DXP2" s="39"/>
      <c r="DXQ2" s="39"/>
      <c r="DXR2" s="39"/>
      <c r="DXS2" s="39"/>
      <c r="DXT2" s="39"/>
      <c r="DXU2" s="39"/>
      <c r="DXV2" s="39"/>
      <c r="DXW2" s="39"/>
      <c r="DXX2" s="39"/>
      <c r="DXY2" s="39"/>
      <c r="DXZ2" s="39"/>
      <c r="DYA2" s="39"/>
      <c r="DYB2" s="39"/>
      <c r="DYC2" s="39"/>
      <c r="DYD2" s="39"/>
      <c r="DYE2" s="39"/>
      <c r="DYF2" s="39"/>
      <c r="DYG2" s="39"/>
      <c r="DYH2" s="39"/>
      <c r="DYI2" s="39"/>
      <c r="DYJ2" s="39"/>
      <c r="DYK2" s="39"/>
      <c r="DYL2" s="39"/>
      <c r="DYM2" s="39"/>
      <c r="DYN2" s="39"/>
      <c r="DYO2" s="39"/>
      <c r="DYP2" s="39"/>
      <c r="DYQ2" s="39"/>
      <c r="DYR2" s="39"/>
      <c r="DYS2" s="39"/>
      <c r="DYT2" s="39"/>
      <c r="DYU2" s="39"/>
      <c r="DYV2" s="39"/>
      <c r="DYW2" s="39"/>
      <c r="DYX2" s="39"/>
      <c r="DYY2" s="39"/>
      <c r="DYZ2" s="39"/>
      <c r="DZA2" s="39"/>
      <c r="DZB2" s="39"/>
      <c r="DZC2" s="39"/>
      <c r="DZD2" s="39"/>
      <c r="DZE2" s="39"/>
      <c r="DZF2" s="39"/>
      <c r="DZG2" s="39"/>
      <c r="DZH2" s="39"/>
      <c r="DZI2" s="39"/>
      <c r="DZJ2" s="39"/>
      <c r="DZK2" s="39"/>
      <c r="DZL2" s="39"/>
      <c r="DZM2" s="39"/>
      <c r="DZN2" s="39"/>
      <c r="DZO2" s="39"/>
      <c r="DZP2" s="39"/>
      <c r="DZQ2" s="39"/>
      <c r="DZR2" s="39"/>
      <c r="DZS2" s="39"/>
      <c r="DZT2" s="39"/>
      <c r="DZU2" s="39"/>
      <c r="DZV2" s="39"/>
      <c r="DZW2" s="39"/>
      <c r="DZX2" s="39"/>
      <c r="DZY2" s="39"/>
      <c r="DZZ2" s="39"/>
      <c r="EAA2" s="39"/>
      <c r="EAB2" s="39"/>
      <c r="EAC2" s="39"/>
      <c r="EAD2" s="39"/>
      <c r="EAE2" s="39"/>
      <c r="EAF2" s="39"/>
      <c r="EAG2" s="39"/>
      <c r="EAH2" s="39"/>
      <c r="EAI2" s="39"/>
      <c r="EAJ2" s="39"/>
      <c r="EAK2" s="39"/>
      <c r="EAL2" s="39"/>
      <c r="EAM2" s="39"/>
      <c r="EAN2" s="39"/>
      <c r="EAO2" s="39"/>
      <c r="EAP2" s="39"/>
      <c r="EAQ2" s="39"/>
      <c r="EAR2" s="39"/>
      <c r="EAS2" s="39"/>
      <c r="EAT2" s="39"/>
      <c r="EAU2" s="39"/>
      <c r="EAV2" s="39"/>
      <c r="EAW2" s="39"/>
      <c r="EAX2" s="39"/>
      <c r="EAY2" s="39"/>
      <c r="EAZ2" s="39"/>
      <c r="EBA2" s="39"/>
      <c r="EBB2" s="39"/>
      <c r="EBC2" s="39"/>
      <c r="EBD2" s="39"/>
      <c r="EBE2" s="39"/>
      <c r="EBF2" s="39"/>
      <c r="EBG2" s="39"/>
      <c r="EBH2" s="39"/>
      <c r="EBI2" s="39"/>
      <c r="EBJ2" s="39"/>
      <c r="EBK2" s="39"/>
      <c r="EBL2" s="39"/>
      <c r="EBM2" s="39"/>
      <c r="EBN2" s="39"/>
      <c r="EBO2" s="39"/>
      <c r="EBP2" s="39"/>
      <c r="EBQ2" s="39"/>
      <c r="EBR2" s="39"/>
      <c r="EBS2" s="39"/>
      <c r="EBT2" s="39"/>
      <c r="EBU2" s="39"/>
      <c r="EBV2" s="39"/>
      <c r="EBW2" s="39"/>
      <c r="EBX2" s="39"/>
      <c r="EBY2" s="39"/>
      <c r="EBZ2" s="39"/>
      <c r="ECA2" s="39"/>
      <c r="ECB2" s="39"/>
      <c r="ECC2" s="39"/>
      <c r="ECD2" s="39"/>
      <c r="ECE2" s="39"/>
      <c r="ECF2" s="39"/>
      <c r="ECG2" s="39"/>
      <c r="ECH2" s="39"/>
      <c r="ECI2" s="39"/>
      <c r="ECJ2" s="39"/>
      <c r="ECK2" s="39"/>
      <c r="ECL2" s="39"/>
      <c r="ECM2" s="39"/>
      <c r="ECN2" s="39"/>
      <c r="ECO2" s="39"/>
      <c r="ECP2" s="39"/>
      <c r="ECQ2" s="39"/>
      <c r="ECR2" s="39"/>
      <c r="ECS2" s="39"/>
      <c r="ECT2" s="39"/>
      <c r="ECU2" s="39"/>
      <c r="ECV2" s="39"/>
      <c r="ECW2" s="39"/>
      <c r="ECX2" s="39"/>
      <c r="ECY2" s="39"/>
      <c r="ECZ2" s="39"/>
      <c r="EDA2" s="39"/>
      <c r="EDB2" s="39"/>
      <c r="EDC2" s="39"/>
      <c r="EDD2" s="39"/>
      <c r="EDE2" s="39"/>
      <c r="EDF2" s="39"/>
      <c r="EDG2" s="39"/>
      <c r="EDH2" s="39"/>
      <c r="EDI2" s="39"/>
      <c r="EDJ2" s="39"/>
      <c r="EDK2" s="39"/>
      <c r="EDL2" s="39"/>
      <c r="EDM2" s="39"/>
      <c r="EDN2" s="39"/>
      <c r="EDO2" s="39"/>
      <c r="EDP2" s="39"/>
      <c r="EDQ2" s="39"/>
      <c r="EDR2" s="39"/>
      <c r="EDS2" s="39"/>
      <c r="EDT2" s="39"/>
      <c r="EDU2" s="39"/>
      <c r="EDV2" s="39"/>
      <c r="EDW2" s="39"/>
      <c r="EDX2" s="39"/>
      <c r="EDY2" s="39"/>
      <c r="EDZ2" s="39"/>
      <c r="EEA2" s="39"/>
      <c r="EEB2" s="39"/>
      <c r="EEC2" s="39"/>
      <c r="EED2" s="39"/>
      <c r="EEE2" s="39"/>
      <c r="EEF2" s="39"/>
      <c r="EEG2" s="39"/>
      <c r="EEH2" s="39"/>
      <c r="EEI2" s="39"/>
      <c r="EEJ2" s="39"/>
      <c r="EEK2" s="39"/>
      <c r="EEL2" s="39"/>
      <c r="EEM2" s="39"/>
      <c r="EEN2" s="39"/>
      <c r="EEO2" s="39"/>
      <c r="EEP2" s="39"/>
      <c r="EEQ2" s="39"/>
      <c r="EER2" s="39"/>
      <c r="EES2" s="39"/>
      <c r="EET2" s="39"/>
      <c r="EEU2" s="39"/>
      <c r="EEV2" s="39"/>
      <c r="EEW2" s="39"/>
      <c r="EEX2" s="39"/>
      <c r="EEY2" s="39"/>
      <c r="EEZ2" s="39"/>
      <c r="EFA2" s="39"/>
      <c r="EFB2" s="39"/>
      <c r="EFC2" s="39"/>
      <c r="EFD2" s="39"/>
      <c r="EFE2" s="39"/>
      <c r="EFF2" s="39"/>
      <c r="EFG2" s="39"/>
      <c r="EFH2" s="39"/>
      <c r="EFI2" s="39"/>
      <c r="EFJ2" s="39"/>
      <c r="EFK2" s="39"/>
      <c r="EFL2" s="39"/>
      <c r="EFM2" s="39"/>
      <c r="EFN2" s="39"/>
      <c r="EFO2" s="39"/>
      <c r="EFP2" s="39"/>
      <c r="EFQ2" s="39"/>
      <c r="EFR2" s="39"/>
      <c r="EFS2" s="39"/>
      <c r="EFT2" s="39"/>
      <c r="EFU2" s="39"/>
      <c r="EFV2" s="39"/>
      <c r="EFW2" s="39"/>
      <c r="EFX2" s="39"/>
      <c r="EFY2" s="39"/>
      <c r="EFZ2" s="39"/>
      <c r="EGA2" s="39"/>
      <c r="EGB2" s="39"/>
      <c r="EGC2" s="39"/>
      <c r="EGD2" s="39"/>
      <c r="EGE2" s="39"/>
      <c r="EGF2" s="39"/>
      <c r="EGG2" s="39"/>
      <c r="EGH2" s="39"/>
      <c r="EGI2" s="39"/>
      <c r="EGJ2" s="39"/>
      <c r="EGK2" s="39"/>
      <c r="EGL2" s="39"/>
      <c r="EGM2" s="39"/>
      <c r="EGN2" s="39"/>
      <c r="EGO2" s="39"/>
      <c r="EGP2" s="39"/>
      <c r="EGQ2" s="39"/>
      <c r="EGR2" s="39"/>
      <c r="EGS2" s="39"/>
      <c r="EGT2" s="39"/>
      <c r="EGU2" s="39"/>
      <c r="EGV2" s="39"/>
      <c r="EGW2" s="39"/>
      <c r="EGX2" s="39"/>
      <c r="EGY2" s="39"/>
      <c r="EGZ2" s="39"/>
      <c r="EHA2" s="39"/>
      <c r="EHB2" s="39"/>
      <c r="EHC2" s="39"/>
      <c r="EHD2" s="39"/>
      <c r="EHE2" s="39"/>
      <c r="EHF2" s="39"/>
      <c r="EHG2" s="39"/>
      <c r="EHH2" s="39"/>
      <c r="EHI2" s="39"/>
      <c r="EHJ2" s="39"/>
      <c r="EHK2" s="39"/>
      <c r="EHL2" s="39"/>
      <c r="EHM2" s="39"/>
      <c r="EHN2" s="39"/>
      <c r="EHO2" s="39"/>
      <c r="EHP2" s="39"/>
      <c r="EHQ2" s="39"/>
      <c r="EHR2" s="39"/>
      <c r="EHS2" s="39"/>
      <c r="EHT2" s="39"/>
      <c r="EHU2" s="39"/>
      <c r="EHV2" s="39"/>
      <c r="EHW2" s="39"/>
      <c r="EHX2" s="39"/>
      <c r="EHY2" s="39"/>
      <c r="EHZ2" s="39"/>
      <c r="EIA2" s="39"/>
      <c r="EIB2" s="39"/>
      <c r="EIC2" s="39"/>
      <c r="EID2" s="39"/>
      <c r="EIE2" s="39"/>
      <c r="EIF2" s="39"/>
      <c r="EIG2" s="39"/>
      <c r="EIH2" s="39"/>
      <c r="EII2" s="39"/>
      <c r="EIJ2" s="39"/>
      <c r="EIK2" s="39"/>
      <c r="EIL2" s="39"/>
      <c r="EIM2" s="39"/>
      <c r="EIN2" s="39"/>
      <c r="EIO2" s="39"/>
      <c r="EIP2" s="39"/>
      <c r="EIQ2" s="39"/>
      <c r="EIR2" s="39"/>
      <c r="EIS2" s="39"/>
      <c r="EIT2" s="39"/>
      <c r="EIU2" s="39"/>
      <c r="EIV2" s="39"/>
      <c r="EIW2" s="39"/>
      <c r="EIX2" s="39"/>
      <c r="EIY2" s="39"/>
      <c r="EIZ2" s="39"/>
      <c r="EJA2" s="39"/>
      <c r="EJB2" s="39"/>
      <c r="EJC2" s="39"/>
      <c r="EJD2" s="39"/>
      <c r="EJE2" s="39"/>
      <c r="EJF2" s="39"/>
      <c r="EJG2" s="39"/>
      <c r="EJH2" s="39"/>
      <c r="EJI2" s="39"/>
      <c r="EJJ2" s="39"/>
      <c r="EJK2" s="39"/>
      <c r="EJL2" s="39"/>
      <c r="EJM2" s="39"/>
      <c r="EJN2" s="39"/>
      <c r="EJO2" s="39"/>
      <c r="EJP2" s="39"/>
      <c r="EJQ2" s="39"/>
      <c r="EJR2" s="39"/>
      <c r="EJS2" s="39"/>
      <c r="EJT2" s="39"/>
      <c r="EJU2" s="39"/>
      <c r="EJV2" s="39"/>
      <c r="EJW2" s="39"/>
      <c r="EJX2" s="39"/>
      <c r="EJY2" s="39"/>
      <c r="EJZ2" s="39"/>
      <c r="EKA2" s="39"/>
      <c r="EKB2" s="39"/>
      <c r="EKC2" s="39"/>
      <c r="EKD2" s="39"/>
      <c r="EKE2" s="39"/>
      <c r="EKF2" s="39"/>
      <c r="EKG2" s="39"/>
      <c r="EKH2" s="39"/>
      <c r="EKI2" s="39"/>
      <c r="EKJ2" s="39"/>
      <c r="EKK2" s="39"/>
      <c r="EKL2" s="39"/>
      <c r="EKM2" s="39"/>
      <c r="EKN2" s="39"/>
      <c r="EKO2" s="39"/>
      <c r="EKP2" s="39"/>
      <c r="EKQ2" s="39"/>
      <c r="EKR2" s="39"/>
      <c r="EKS2" s="39"/>
      <c r="EKT2" s="39"/>
      <c r="EKU2" s="39"/>
      <c r="EKV2" s="39"/>
      <c r="EKW2" s="39"/>
      <c r="EKX2" s="39"/>
      <c r="EKY2" s="39"/>
      <c r="EKZ2" s="39"/>
      <c r="ELA2" s="39"/>
      <c r="ELB2" s="39"/>
      <c r="ELC2" s="39"/>
      <c r="ELD2" s="39"/>
      <c r="ELE2" s="39"/>
      <c r="ELF2" s="39"/>
      <c r="ELG2" s="39"/>
      <c r="ELH2" s="39"/>
      <c r="ELI2" s="39"/>
      <c r="ELJ2" s="39"/>
      <c r="ELK2" s="39"/>
      <c r="ELL2" s="39"/>
      <c r="ELM2" s="39"/>
      <c r="ELN2" s="39"/>
      <c r="ELO2" s="39"/>
      <c r="ELP2" s="39"/>
      <c r="ELQ2" s="39"/>
      <c r="ELR2" s="39"/>
      <c r="ELS2" s="39"/>
      <c r="ELT2" s="39"/>
      <c r="ELU2" s="39"/>
      <c r="ELV2" s="39"/>
      <c r="ELW2" s="39"/>
      <c r="ELX2" s="39"/>
      <c r="ELY2" s="39"/>
      <c r="ELZ2" s="39"/>
      <c r="EMA2" s="39"/>
      <c r="EMB2" s="39"/>
      <c r="EMC2" s="39"/>
      <c r="EMD2" s="39"/>
      <c r="EME2" s="39"/>
      <c r="EMF2" s="39"/>
      <c r="EMG2" s="39"/>
      <c r="EMH2" s="39"/>
      <c r="EMI2" s="39"/>
      <c r="EMJ2" s="39"/>
      <c r="EMK2" s="39"/>
      <c r="EML2" s="39"/>
      <c r="EMM2" s="39"/>
      <c r="EMN2" s="39"/>
      <c r="EMO2" s="39"/>
      <c r="EMP2" s="39"/>
      <c r="EMQ2" s="39"/>
      <c r="EMR2" s="39"/>
      <c r="EMS2" s="39"/>
      <c r="EMT2" s="39"/>
      <c r="EMU2" s="39"/>
      <c r="EMV2" s="39"/>
      <c r="EMW2" s="39"/>
      <c r="EMX2" s="39"/>
      <c r="EMY2" s="39"/>
      <c r="EMZ2" s="39"/>
      <c r="ENA2" s="39"/>
      <c r="ENB2" s="39"/>
      <c r="ENC2" s="39"/>
      <c r="END2" s="39"/>
      <c r="ENE2" s="39"/>
      <c r="ENF2" s="39"/>
      <c r="ENG2" s="39"/>
      <c r="ENH2" s="39"/>
      <c r="ENI2" s="39"/>
      <c r="ENJ2" s="39"/>
      <c r="ENK2" s="39"/>
      <c r="ENL2" s="39"/>
      <c r="ENM2" s="39"/>
      <c r="ENN2" s="39"/>
      <c r="ENO2" s="39"/>
      <c r="ENP2" s="39"/>
      <c r="ENQ2" s="39"/>
      <c r="ENR2" s="39"/>
      <c r="ENS2" s="39"/>
      <c r="ENT2" s="39"/>
      <c r="ENU2" s="39"/>
      <c r="ENV2" s="39"/>
      <c r="ENW2" s="39"/>
      <c r="ENX2" s="39"/>
      <c r="ENY2" s="39"/>
      <c r="ENZ2" s="39"/>
      <c r="EOA2" s="39"/>
      <c r="EOB2" s="39"/>
      <c r="EOC2" s="39"/>
      <c r="EOD2" s="39"/>
      <c r="EOE2" s="39"/>
      <c r="EOF2" s="39"/>
      <c r="EOG2" s="39"/>
      <c r="EOH2" s="39"/>
      <c r="EOI2" s="39"/>
      <c r="EOJ2" s="39"/>
      <c r="EOK2" s="39"/>
      <c r="EOL2" s="39"/>
      <c r="EOM2" s="39"/>
      <c r="EON2" s="39"/>
      <c r="EOO2" s="39"/>
      <c r="EOP2" s="39"/>
      <c r="EOQ2" s="39"/>
      <c r="EOR2" s="39"/>
      <c r="EOS2" s="39"/>
      <c r="EOT2" s="39"/>
      <c r="EOU2" s="39"/>
      <c r="EOV2" s="39"/>
      <c r="EOW2" s="39"/>
      <c r="EOX2" s="39"/>
      <c r="EOY2" s="39"/>
      <c r="EOZ2" s="39"/>
      <c r="EPA2" s="39"/>
      <c r="EPB2" s="39"/>
      <c r="EPC2" s="39"/>
      <c r="EPD2" s="39"/>
      <c r="EPE2" s="39"/>
      <c r="EPF2" s="39"/>
      <c r="EPG2" s="39"/>
      <c r="EPH2" s="39"/>
      <c r="EPI2" s="39"/>
      <c r="EPJ2" s="39"/>
      <c r="EPK2" s="39"/>
      <c r="EPL2" s="39"/>
      <c r="EPM2" s="39"/>
      <c r="EPN2" s="39"/>
      <c r="EPO2" s="39"/>
      <c r="EPP2" s="39"/>
      <c r="EPQ2" s="39"/>
      <c r="EPR2" s="39"/>
      <c r="EPS2" s="39"/>
      <c r="EPT2" s="39"/>
      <c r="EPU2" s="39"/>
      <c r="EPV2" s="39"/>
      <c r="EPW2" s="39"/>
      <c r="EPX2" s="39"/>
      <c r="EPY2" s="39"/>
      <c r="EPZ2" s="39"/>
      <c r="EQA2" s="39"/>
      <c r="EQB2" s="39"/>
      <c r="EQC2" s="39"/>
      <c r="EQD2" s="39"/>
      <c r="EQE2" s="39"/>
      <c r="EQF2" s="39"/>
      <c r="EQG2" s="39"/>
      <c r="EQH2" s="39"/>
      <c r="EQI2" s="39"/>
      <c r="EQJ2" s="39"/>
      <c r="EQK2" s="39"/>
      <c r="EQL2" s="39"/>
      <c r="EQM2" s="39"/>
      <c r="EQN2" s="39"/>
      <c r="EQO2" s="39"/>
      <c r="EQP2" s="39"/>
      <c r="EQQ2" s="39"/>
      <c r="EQR2" s="39"/>
      <c r="EQS2" s="39"/>
      <c r="EQT2" s="39"/>
      <c r="EQU2" s="39"/>
      <c r="EQV2" s="39"/>
      <c r="EQW2" s="39"/>
      <c r="EQX2" s="39"/>
      <c r="EQY2" s="39"/>
      <c r="EQZ2" s="39"/>
      <c r="ERA2" s="39"/>
      <c r="ERB2" s="39"/>
      <c r="ERC2" s="39"/>
      <c r="ERD2" s="39"/>
      <c r="ERE2" s="39"/>
      <c r="ERF2" s="39"/>
      <c r="ERG2" s="39"/>
      <c r="ERH2" s="39"/>
      <c r="ERI2" s="39"/>
      <c r="ERJ2" s="39"/>
      <c r="ERK2" s="39"/>
      <c r="ERL2" s="39"/>
      <c r="ERM2" s="39"/>
      <c r="ERN2" s="39"/>
      <c r="ERO2" s="39"/>
      <c r="ERP2" s="39"/>
      <c r="ERQ2" s="39"/>
      <c r="ERR2" s="39"/>
      <c r="ERS2" s="39"/>
      <c r="ERT2" s="39"/>
      <c r="ERU2" s="39"/>
      <c r="ERV2" s="39"/>
      <c r="ERW2" s="39"/>
      <c r="ERX2" s="39"/>
      <c r="ERY2" s="39"/>
      <c r="ERZ2" s="39"/>
      <c r="ESA2" s="39"/>
      <c r="ESB2" s="39"/>
      <c r="ESC2" s="39"/>
      <c r="ESD2" s="39"/>
      <c r="ESE2" s="39"/>
      <c r="ESF2" s="39"/>
      <c r="ESG2" s="39"/>
      <c r="ESH2" s="39"/>
      <c r="ESI2" s="39"/>
      <c r="ESJ2" s="39"/>
      <c r="ESK2" s="39"/>
      <c r="ESL2" s="39"/>
      <c r="ESM2" s="39"/>
      <c r="ESN2" s="39"/>
      <c r="ESO2" s="39"/>
      <c r="ESP2" s="39"/>
      <c r="ESQ2" s="39"/>
      <c r="ESR2" s="39"/>
      <c r="ESS2" s="39"/>
      <c r="EST2" s="39"/>
      <c r="ESU2" s="39"/>
      <c r="ESV2" s="39"/>
      <c r="ESW2" s="39"/>
      <c r="ESX2" s="39"/>
      <c r="ESY2" s="39"/>
      <c r="ESZ2" s="39"/>
      <c r="ETA2" s="39"/>
      <c r="ETB2" s="39"/>
      <c r="ETC2" s="39"/>
      <c r="ETD2" s="39"/>
      <c r="ETE2" s="39"/>
      <c r="ETF2" s="39"/>
      <c r="ETG2" s="39"/>
      <c r="ETH2" s="39"/>
      <c r="ETI2" s="39"/>
      <c r="ETJ2" s="39"/>
      <c r="ETK2" s="39"/>
      <c r="ETL2" s="39"/>
      <c r="ETM2" s="39"/>
      <c r="ETN2" s="39"/>
      <c r="ETO2" s="39"/>
      <c r="ETP2" s="39"/>
      <c r="ETQ2" s="39"/>
      <c r="ETR2" s="39"/>
      <c r="ETS2" s="39"/>
      <c r="ETT2" s="39"/>
      <c r="ETU2" s="39"/>
      <c r="ETV2" s="39"/>
      <c r="ETW2" s="39"/>
      <c r="ETX2" s="39"/>
      <c r="ETY2" s="39"/>
      <c r="ETZ2" s="39"/>
      <c r="EUA2" s="39"/>
      <c r="EUB2" s="39"/>
      <c r="EUC2" s="39"/>
      <c r="EUD2" s="39"/>
      <c r="EUE2" s="39"/>
      <c r="EUF2" s="39"/>
      <c r="EUG2" s="39"/>
      <c r="EUH2" s="39"/>
      <c r="EUI2" s="39"/>
      <c r="EUJ2" s="39"/>
      <c r="EUK2" s="39"/>
      <c r="EUL2" s="39"/>
      <c r="EUM2" s="39"/>
      <c r="EUN2" s="39"/>
      <c r="EUO2" s="39"/>
      <c r="EUP2" s="39"/>
      <c r="EUQ2" s="39"/>
      <c r="EUR2" s="39"/>
      <c r="EUS2" s="39"/>
      <c r="EUT2" s="39"/>
      <c r="EUU2" s="39"/>
      <c r="EUV2" s="39"/>
      <c r="EUW2" s="39"/>
      <c r="EUX2" s="39"/>
      <c r="EUY2" s="39"/>
      <c r="EUZ2" s="39"/>
      <c r="EVA2" s="39"/>
      <c r="EVB2" s="39"/>
      <c r="EVC2" s="39"/>
      <c r="EVD2" s="39"/>
      <c r="EVE2" s="39"/>
      <c r="EVF2" s="39"/>
      <c r="EVG2" s="39"/>
      <c r="EVH2" s="39"/>
      <c r="EVI2" s="39"/>
      <c r="EVJ2" s="39"/>
      <c r="EVK2" s="39"/>
      <c r="EVL2" s="39"/>
      <c r="EVM2" s="39"/>
      <c r="EVN2" s="39"/>
      <c r="EVO2" s="39"/>
      <c r="EVP2" s="39"/>
      <c r="EVQ2" s="39"/>
      <c r="EVR2" s="39"/>
      <c r="EVS2" s="39"/>
      <c r="EVT2" s="39"/>
      <c r="EVU2" s="39"/>
      <c r="EVV2" s="39"/>
      <c r="EVW2" s="39"/>
      <c r="EVX2" s="39"/>
      <c r="EVY2" s="39"/>
      <c r="EVZ2" s="39"/>
      <c r="EWA2" s="39"/>
      <c r="EWB2" s="39"/>
      <c r="EWC2" s="39"/>
      <c r="EWD2" s="39"/>
      <c r="EWE2" s="39"/>
      <c r="EWF2" s="39"/>
      <c r="EWG2" s="39"/>
      <c r="EWH2" s="39"/>
      <c r="EWI2" s="39"/>
      <c r="EWJ2" s="39"/>
      <c r="EWK2" s="39"/>
      <c r="EWL2" s="39"/>
      <c r="EWM2" s="39"/>
      <c r="EWN2" s="39"/>
      <c r="EWO2" s="39"/>
      <c r="EWP2" s="39"/>
      <c r="EWQ2" s="39"/>
      <c r="EWR2" s="39"/>
      <c r="EWS2" s="39"/>
      <c r="EWT2" s="39"/>
      <c r="EWU2" s="39"/>
      <c r="EWV2" s="39"/>
      <c r="EWW2" s="39"/>
      <c r="EWX2" s="39"/>
      <c r="EWY2" s="39"/>
      <c r="EWZ2" s="39"/>
      <c r="EXA2" s="39"/>
      <c r="EXB2" s="39"/>
      <c r="EXC2" s="39"/>
      <c r="EXD2" s="39"/>
      <c r="EXE2" s="39"/>
      <c r="EXF2" s="39"/>
      <c r="EXG2" s="39"/>
      <c r="EXH2" s="39"/>
      <c r="EXI2" s="39"/>
      <c r="EXJ2" s="39"/>
      <c r="EXK2" s="39"/>
      <c r="EXL2" s="39"/>
      <c r="EXM2" s="39"/>
      <c r="EXN2" s="39"/>
      <c r="EXO2" s="39"/>
      <c r="EXP2" s="39"/>
      <c r="EXQ2" s="39"/>
      <c r="EXR2" s="39"/>
      <c r="EXS2" s="39"/>
      <c r="EXT2" s="39"/>
      <c r="EXU2" s="39"/>
      <c r="EXV2" s="39"/>
      <c r="EXW2" s="39"/>
      <c r="EXX2" s="39"/>
      <c r="EXY2" s="39"/>
      <c r="EXZ2" s="39"/>
      <c r="EYA2" s="39"/>
      <c r="EYB2" s="39"/>
      <c r="EYC2" s="39"/>
      <c r="EYD2" s="39"/>
      <c r="EYE2" s="39"/>
      <c r="EYF2" s="39"/>
      <c r="EYG2" s="39"/>
      <c r="EYH2" s="39"/>
      <c r="EYI2" s="39"/>
      <c r="EYJ2" s="39"/>
      <c r="EYK2" s="39"/>
      <c r="EYL2" s="39"/>
      <c r="EYM2" s="39"/>
      <c r="EYN2" s="39"/>
      <c r="EYO2" s="39"/>
      <c r="EYP2" s="39"/>
      <c r="EYQ2" s="39"/>
      <c r="EYR2" s="39"/>
      <c r="EYS2" s="39"/>
      <c r="EYT2" s="39"/>
      <c r="EYU2" s="39"/>
      <c r="EYV2" s="39"/>
      <c r="EYW2" s="39"/>
      <c r="EYX2" s="39"/>
      <c r="EYY2" s="39"/>
      <c r="EYZ2" s="39"/>
      <c r="EZA2" s="39"/>
      <c r="EZB2" s="39"/>
      <c r="EZC2" s="39"/>
      <c r="EZD2" s="39"/>
      <c r="EZE2" s="39"/>
      <c r="EZF2" s="39"/>
      <c r="EZG2" s="39"/>
      <c r="EZH2" s="39"/>
      <c r="EZI2" s="39"/>
      <c r="EZJ2" s="39"/>
      <c r="EZK2" s="39"/>
      <c r="EZL2" s="39"/>
      <c r="EZM2" s="39"/>
      <c r="EZN2" s="39"/>
      <c r="EZO2" s="39"/>
      <c r="EZP2" s="39"/>
      <c r="EZQ2" s="39"/>
      <c r="EZR2" s="39"/>
      <c r="EZS2" s="39"/>
      <c r="EZT2" s="39"/>
      <c r="EZU2" s="39"/>
      <c r="EZV2" s="39"/>
      <c r="EZW2" s="39"/>
      <c r="EZX2" s="39"/>
      <c r="EZY2" s="39"/>
      <c r="EZZ2" s="39"/>
      <c r="FAA2" s="39"/>
      <c r="FAB2" s="39"/>
      <c r="FAC2" s="39"/>
      <c r="FAD2" s="39"/>
      <c r="FAE2" s="39"/>
      <c r="FAF2" s="39"/>
      <c r="FAG2" s="39"/>
      <c r="FAH2" s="39"/>
      <c r="FAI2" s="39"/>
      <c r="FAJ2" s="39"/>
      <c r="FAK2" s="39"/>
      <c r="FAL2" s="39"/>
      <c r="FAM2" s="39"/>
      <c r="FAN2" s="39"/>
      <c r="FAO2" s="39"/>
      <c r="FAP2" s="39"/>
      <c r="FAQ2" s="39"/>
      <c r="FAR2" s="39"/>
      <c r="FAS2" s="39"/>
      <c r="FAT2" s="39"/>
      <c r="FAU2" s="39"/>
      <c r="FAV2" s="39"/>
      <c r="FAW2" s="39"/>
      <c r="FAX2" s="39"/>
      <c r="FAY2" s="39"/>
      <c r="FAZ2" s="39"/>
      <c r="FBA2" s="39"/>
      <c r="FBB2" s="39"/>
      <c r="FBC2" s="39"/>
      <c r="FBD2" s="39"/>
      <c r="FBE2" s="39"/>
      <c r="FBF2" s="39"/>
      <c r="FBG2" s="39"/>
      <c r="FBH2" s="39"/>
      <c r="FBI2" s="39"/>
      <c r="FBJ2" s="39"/>
      <c r="FBK2" s="39"/>
      <c r="FBL2" s="39"/>
      <c r="FBM2" s="39"/>
      <c r="FBN2" s="39"/>
      <c r="FBO2" s="39"/>
      <c r="FBP2" s="39"/>
      <c r="FBQ2" s="39"/>
      <c r="FBR2" s="39"/>
      <c r="FBS2" s="39"/>
      <c r="FBT2" s="39"/>
      <c r="FBU2" s="39"/>
      <c r="FBV2" s="39"/>
      <c r="FBW2" s="39"/>
      <c r="FBX2" s="39"/>
      <c r="FBY2" s="39"/>
      <c r="FBZ2" s="39"/>
      <c r="FCA2" s="39"/>
      <c r="FCB2" s="39"/>
      <c r="FCC2" s="39"/>
      <c r="FCD2" s="39"/>
      <c r="FCE2" s="39"/>
      <c r="FCF2" s="39"/>
      <c r="FCG2" s="39"/>
      <c r="FCH2" s="39"/>
      <c r="FCI2" s="39"/>
      <c r="FCJ2" s="39"/>
      <c r="FCK2" s="39"/>
      <c r="FCL2" s="39"/>
      <c r="FCM2" s="39"/>
      <c r="FCN2" s="39"/>
      <c r="FCO2" s="39"/>
      <c r="FCP2" s="39"/>
      <c r="FCQ2" s="39"/>
      <c r="FCR2" s="39"/>
      <c r="FCS2" s="39"/>
      <c r="FCT2" s="39"/>
      <c r="FCU2" s="39"/>
      <c r="FCV2" s="39"/>
      <c r="FCW2" s="39"/>
      <c r="FCX2" s="39"/>
      <c r="FCY2" s="39"/>
      <c r="FCZ2" s="39"/>
      <c r="FDA2" s="39"/>
      <c r="FDB2" s="39"/>
      <c r="FDC2" s="39"/>
      <c r="FDD2" s="39"/>
      <c r="FDE2" s="39"/>
      <c r="FDF2" s="39"/>
      <c r="FDG2" s="39"/>
      <c r="FDH2" s="39"/>
      <c r="FDI2" s="39"/>
      <c r="FDJ2" s="39"/>
      <c r="FDK2" s="39"/>
      <c r="FDL2" s="39"/>
      <c r="FDM2" s="39"/>
      <c r="FDN2" s="39"/>
      <c r="FDO2" s="39"/>
      <c r="FDP2" s="39"/>
      <c r="FDQ2" s="39"/>
      <c r="FDR2" s="39"/>
      <c r="FDS2" s="39"/>
      <c r="FDT2" s="39"/>
      <c r="FDU2" s="39"/>
      <c r="FDV2" s="39"/>
      <c r="FDW2" s="39"/>
      <c r="FDX2" s="39"/>
      <c r="FDY2" s="39"/>
      <c r="FDZ2" s="39"/>
      <c r="FEA2" s="39"/>
      <c r="FEB2" s="39"/>
      <c r="FEC2" s="39"/>
      <c r="FED2" s="39"/>
      <c r="FEE2" s="39"/>
      <c r="FEF2" s="39"/>
      <c r="FEG2" s="39"/>
      <c r="FEH2" s="39"/>
      <c r="FEI2" s="39"/>
      <c r="FEJ2" s="39"/>
      <c r="FEK2" s="39"/>
      <c r="FEL2" s="39"/>
      <c r="FEM2" s="39"/>
      <c r="FEN2" s="39"/>
      <c r="FEO2" s="39"/>
      <c r="FEP2" s="39"/>
      <c r="FEQ2" s="39"/>
      <c r="FER2" s="39"/>
      <c r="FES2" s="39"/>
      <c r="FET2" s="39"/>
      <c r="FEU2" s="39"/>
      <c r="FEV2" s="39"/>
      <c r="FEW2" s="39"/>
      <c r="FEX2" s="39"/>
      <c r="FEY2" s="39"/>
      <c r="FEZ2" s="39"/>
      <c r="FFA2" s="39"/>
      <c r="FFB2" s="39"/>
      <c r="FFC2" s="39"/>
      <c r="FFD2" s="39"/>
      <c r="FFE2" s="39"/>
      <c r="FFF2" s="39"/>
      <c r="FFG2" s="39"/>
      <c r="FFH2" s="39"/>
      <c r="FFI2" s="39"/>
      <c r="FFJ2" s="39"/>
      <c r="FFK2" s="39"/>
      <c r="FFL2" s="39"/>
      <c r="FFM2" s="39"/>
      <c r="FFN2" s="39"/>
      <c r="FFO2" s="39"/>
      <c r="FFP2" s="39"/>
      <c r="FFQ2" s="39"/>
      <c r="FFR2" s="39"/>
      <c r="FFS2" s="39"/>
      <c r="FFT2" s="39"/>
      <c r="FFU2" s="39"/>
      <c r="FFV2" s="39"/>
      <c r="FFW2" s="39"/>
      <c r="FFX2" s="39"/>
      <c r="FFY2" s="39"/>
      <c r="FFZ2" s="39"/>
      <c r="FGA2" s="39"/>
      <c r="FGB2" s="39"/>
      <c r="FGC2" s="39"/>
      <c r="FGD2" s="39"/>
      <c r="FGE2" s="39"/>
      <c r="FGF2" s="39"/>
      <c r="FGG2" s="39"/>
      <c r="FGH2" s="39"/>
      <c r="FGI2" s="39"/>
      <c r="FGJ2" s="39"/>
      <c r="FGK2" s="39"/>
      <c r="FGL2" s="39"/>
      <c r="FGM2" s="39"/>
      <c r="FGN2" s="39"/>
      <c r="FGO2" s="39"/>
      <c r="FGP2" s="39"/>
      <c r="FGQ2" s="39"/>
      <c r="FGR2" s="39"/>
      <c r="FGS2" s="39"/>
      <c r="FGT2" s="39"/>
      <c r="FGU2" s="39"/>
      <c r="FGV2" s="39"/>
      <c r="FGW2" s="39"/>
      <c r="FGX2" s="39"/>
      <c r="FGY2" s="39"/>
      <c r="FGZ2" s="39"/>
      <c r="FHA2" s="39"/>
      <c r="FHB2" s="39"/>
      <c r="FHC2" s="39"/>
      <c r="FHD2" s="39"/>
      <c r="FHE2" s="39"/>
      <c r="FHF2" s="39"/>
      <c r="FHG2" s="39"/>
      <c r="FHH2" s="39"/>
      <c r="FHI2" s="39"/>
      <c r="FHJ2" s="39"/>
      <c r="FHK2" s="39"/>
      <c r="FHL2" s="39"/>
      <c r="FHM2" s="39"/>
      <c r="FHN2" s="39"/>
      <c r="FHO2" s="39"/>
      <c r="FHP2" s="39"/>
      <c r="FHQ2" s="39"/>
      <c r="FHR2" s="39"/>
      <c r="FHS2" s="39"/>
      <c r="FHT2" s="39"/>
      <c r="FHU2" s="39"/>
      <c r="FHV2" s="39"/>
      <c r="FHW2" s="39"/>
      <c r="FHX2" s="39"/>
      <c r="FHY2" s="39"/>
      <c r="FHZ2" s="39"/>
      <c r="FIA2" s="39"/>
      <c r="FIB2" s="39"/>
      <c r="FIC2" s="39"/>
      <c r="FID2" s="39"/>
      <c r="FIE2" s="39"/>
      <c r="FIF2" s="39"/>
      <c r="FIG2" s="39"/>
      <c r="FIH2" s="39"/>
      <c r="FII2" s="39"/>
      <c r="FIJ2" s="39"/>
      <c r="FIK2" s="39"/>
      <c r="FIL2" s="39"/>
      <c r="FIM2" s="39"/>
      <c r="FIN2" s="39"/>
      <c r="FIO2" s="39"/>
      <c r="FIP2" s="39"/>
      <c r="FIQ2" s="39"/>
      <c r="FIR2" s="39"/>
      <c r="FIS2" s="39"/>
      <c r="FIT2" s="39"/>
      <c r="FIU2" s="39"/>
      <c r="FIV2" s="39"/>
      <c r="FIW2" s="39"/>
      <c r="FIX2" s="39"/>
      <c r="FIY2" s="39"/>
      <c r="FIZ2" s="39"/>
      <c r="FJA2" s="39"/>
      <c r="FJB2" s="39"/>
      <c r="FJC2" s="39"/>
      <c r="FJD2" s="39"/>
      <c r="FJE2" s="39"/>
      <c r="FJF2" s="39"/>
      <c r="FJG2" s="39"/>
      <c r="FJH2" s="39"/>
      <c r="FJI2" s="39"/>
      <c r="FJJ2" s="39"/>
      <c r="FJK2" s="39"/>
      <c r="FJL2" s="39"/>
      <c r="FJM2" s="39"/>
      <c r="FJN2" s="39"/>
      <c r="FJO2" s="39"/>
      <c r="FJP2" s="39"/>
      <c r="FJQ2" s="39"/>
      <c r="FJR2" s="39"/>
      <c r="FJS2" s="39"/>
      <c r="FJT2" s="39"/>
      <c r="FJU2" s="39"/>
      <c r="FJV2" s="39"/>
      <c r="FJW2" s="39"/>
      <c r="FJX2" s="39"/>
      <c r="FJY2" s="39"/>
      <c r="FJZ2" s="39"/>
      <c r="FKA2" s="39"/>
      <c r="FKB2" s="39"/>
      <c r="FKC2" s="39"/>
      <c r="FKD2" s="39"/>
      <c r="FKE2" s="39"/>
      <c r="FKF2" s="39"/>
      <c r="FKG2" s="39"/>
      <c r="FKH2" s="39"/>
      <c r="FKI2" s="39"/>
      <c r="FKJ2" s="39"/>
      <c r="FKK2" s="39"/>
      <c r="FKL2" s="39"/>
      <c r="FKM2" s="39"/>
      <c r="FKN2" s="39"/>
      <c r="FKO2" s="39"/>
      <c r="FKP2" s="39"/>
      <c r="FKQ2" s="39"/>
      <c r="FKR2" s="39"/>
      <c r="FKS2" s="39"/>
      <c r="FKT2" s="39"/>
      <c r="FKU2" s="39"/>
      <c r="FKV2" s="39"/>
      <c r="FKW2" s="39"/>
      <c r="FKX2" s="39"/>
      <c r="FKY2" s="39"/>
      <c r="FKZ2" s="39"/>
      <c r="FLA2" s="39"/>
      <c r="FLB2" s="39"/>
      <c r="FLC2" s="39"/>
      <c r="FLD2" s="39"/>
      <c r="FLE2" s="39"/>
      <c r="FLF2" s="39"/>
      <c r="FLG2" s="39"/>
      <c r="FLH2" s="39"/>
      <c r="FLI2" s="39"/>
      <c r="FLJ2" s="39"/>
      <c r="FLK2" s="39"/>
      <c r="FLL2" s="39"/>
      <c r="FLM2" s="39"/>
      <c r="FLN2" s="39"/>
      <c r="FLO2" s="39"/>
      <c r="FLP2" s="39"/>
      <c r="FLQ2" s="39"/>
      <c r="FLR2" s="39"/>
      <c r="FLS2" s="39"/>
      <c r="FLT2" s="39"/>
      <c r="FLU2" s="39"/>
      <c r="FLV2" s="39"/>
      <c r="FLW2" s="39"/>
      <c r="FLX2" s="39"/>
      <c r="FLY2" s="39"/>
      <c r="FLZ2" s="39"/>
      <c r="FMA2" s="39"/>
      <c r="FMB2" s="39"/>
      <c r="FMC2" s="39"/>
      <c r="FMD2" s="39"/>
      <c r="FME2" s="39"/>
      <c r="FMF2" s="39"/>
      <c r="FMG2" s="39"/>
      <c r="FMH2" s="39"/>
      <c r="FMI2" s="39"/>
      <c r="FMJ2" s="39"/>
      <c r="FMK2" s="39"/>
      <c r="FML2" s="39"/>
      <c r="FMM2" s="39"/>
      <c r="FMN2" s="39"/>
      <c r="FMO2" s="39"/>
      <c r="FMP2" s="39"/>
      <c r="FMQ2" s="39"/>
      <c r="FMR2" s="39"/>
      <c r="FMS2" s="39"/>
      <c r="FMT2" s="39"/>
      <c r="FMU2" s="39"/>
      <c r="FMV2" s="39"/>
      <c r="FMW2" s="39"/>
      <c r="FMX2" s="39"/>
      <c r="FMY2" s="39"/>
      <c r="FMZ2" s="39"/>
      <c r="FNA2" s="39"/>
      <c r="FNB2" s="39"/>
      <c r="FNC2" s="39"/>
      <c r="FND2" s="39"/>
      <c r="FNE2" s="39"/>
      <c r="FNF2" s="39"/>
      <c r="FNG2" s="39"/>
      <c r="FNH2" s="39"/>
      <c r="FNI2" s="39"/>
      <c r="FNJ2" s="39"/>
      <c r="FNK2" s="39"/>
      <c r="FNL2" s="39"/>
      <c r="FNM2" s="39"/>
      <c r="FNN2" s="39"/>
      <c r="FNO2" s="39"/>
      <c r="FNP2" s="39"/>
      <c r="FNQ2" s="39"/>
      <c r="FNR2" s="39"/>
      <c r="FNS2" s="39"/>
      <c r="FNT2" s="39"/>
      <c r="FNU2" s="39"/>
      <c r="FNV2" s="39"/>
      <c r="FNW2" s="39"/>
      <c r="FNX2" s="39"/>
      <c r="FNY2" s="39"/>
      <c r="FNZ2" s="39"/>
      <c r="FOA2" s="39"/>
      <c r="FOB2" s="39"/>
      <c r="FOC2" s="39"/>
      <c r="FOD2" s="39"/>
      <c r="FOE2" s="39"/>
      <c r="FOF2" s="39"/>
      <c r="FOG2" s="39"/>
      <c r="FOH2" s="39"/>
      <c r="FOI2" s="39"/>
      <c r="FOJ2" s="39"/>
      <c r="FOK2" s="39"/>
      <c r="FOL2" s="39"/>
      <c r="FOM2" s="39"/>
      <c r="FON2" s="39"/>
      <c r="FOO2" s="39"/>
      <c r="FOP2" s="39"/>
      <c r="FOQ2" s="39"/>
      <c r="FOR2" s="39"/>
      <c r="FOS2" s="39"/>
      <c r="FOT2" s="39"/>
      <c r="FOU2" s="39"/>
      <c r="FOV2" s="39"/>
      <c r="FOW2" s="39"/>
      <c r="FOX2" s="39"/>
      <c r="FOY2" s="39"/>
      <c r="FOZ2" s="39"/>
      <c r="FPA2" s="39"/>
      <c r="FPB2" s="39"/>
      <c r="FPC2" s="39"/>
      <c r="FPD2" s="39"/>
      <c r="FPE2" s="39"/>
      <c r="FPF2" s="39"/>
      <c r="FPG2" s="39"/>
      <c r="FPH2" s="39"/>
      <c r="FPI2" s="39"/>
      <c r="FPJ2" s="39"/>
      <c r="FPK2" s="39"/>
      <c r="FPL2" s="39"/>
      <c r="FPM2" s="39"/>
      <c r="FPN2" s="39"/>
      <c r="FPO2" s="39"/>
      <c r="FPP2" s="39"/>
      <c r="FPQ2" s="39"/>
      <c r="FPR2" s="39"/>
      <c r="FPS2" s="39"/>
      <c r="FPT2" s="39"/>
      <c r="FPU2" s="39"/>
      <c r="FPV2" s="39"/>
      <c r="FPW2" s="39"/>
      <c r="FPX2" s="39"/>
      <c r="FPY2" s="39"/>
      <c r="FPZ2" s="39"/>
      <c r="FQA2" s="39"/>
      <c r="FQB2" s="39"/>
      <c r="FQC2" s="39"/>
      <c r="FQD2" s="39"/>
      <c r="FQE2" s="39"/>
      <c r="FQF2" s="39"/>
      <c r="FQG2" s="39"/>
      <c r="FQH2" s="39"/>
      <c r="FQI2" s="39"/>
      <c r="FQJ2" s="39"/>
      <c r="FQK2" s="39"/>
      <c r="FQL2" s="39"/>
      <c r="FQM2" s="39"/>
      <c r="FQN2" s="39"/>
      <c r="FQO2" s="39"/>
      <c r="FQP2" s="39"/>
      <c r="FQQ2" s="39"/>
      <c r="FQR2" s="39"/>
      <c r="FQS2" s="39"/>
      <c r="FQT2" s="39"/>
      <c r="FQU2" s="39"/>
      <c r="FQV2" s="39"/>
      <c r="FQW2" s="39"/>
      <c r="FQX2" s="39"/>
      <c r="FQY2" s="39"/>
      <c r="FQZ2" s="39"/>
      <c r="FRA2" s="39"/>
      <c r="FRB2" s="39"/>
      <c r="FRC2" s="39"/>
      <c r="FRD2" s="39"/>
      <c r="FRE2" s="39"/>
      <c r="FRF2" s="39"/>
      <c r="FRG2" s="39"/>
      <c r="FRH2" s="39"/>
      <c r="FRI2" s="39"/>
      <c r="FRJ2" s="39"/>
      <c r="FRK2" s="39"/>
      <c r="FRL2" s="39"/>
      <c r="FRM2" s="39"/>
      <c r="FRN2" s="39"/>
      <c r="FRO2" s="39"/>
      <c r="FRP2" s="39"/>
      <c r="FRQ2" s="39"/>
      <c r="FRR2" s="39"/>
      <c r="FRS2" s="39"/>
      <c r="FRT2" s="39"/>
      <c r="FRU2" s="39"/>
      <c r="FRV2" s="39"/>
      <c r="FRW2" s="39"/>
      <c r="FRX2" s="39"/>
      <c r="FRY2" s="39"/>
      <c r="FRZ2" s="39"/>
      <c r="FSA2" s="39"/>
      <c r="FSB2" s="39"/>
      <c r="FSC2" s="39"/>
      <c r="FSD2" s="39"/>
      <c r="FSE2" s="39"/>
      <c r="FSF2" s="39"/>
      <c r="FSG2" s="39"/>
      <c r="FSH2" s="39"/>
      <c r="FSI2" s="39"/>
      <c r="FSJ2" s="39"/>
      <c r="FSK2" s="39"/>
      <c r="FSL2" s="39"/>
      <c r="FSM2" s="39"/>
      <c r="FSN2" s="39"/>
      <c r="FSO2" s="39"/>
      <c r="FSP2" s="39"/>
      <c r="FSQ2" s="39"/>
      <c r="FSR2" s="39"/>
      <c r="FSS2" s="39"/>
      <c r="FST2" s="39"/>
      <c r="FSU2" s="39"/>
      <c r="FSV2" s="39"/>
      <c r="FSW2" s="39"/>
      <c r="FSX2" s="39"/>
      <c r="FSY2" s="39"/>
      <c r="FSZ2" s="39"/>
      <c r="FTA2" s="39"/>
      <c r="FTB2" s="39"/>
      <c r="FTC2" s="39"/>
      <c r="FTD2" s="39"/>
      <c r="FTE2" s="39"/>
      <c r="FTF2" s="39"/>
      <c r="FTG2" s="39"/>
      <c r="FTH2" s="39"/>
      <c r="FTI2" s="39"/>
      <c r="FTJ2" s="39"/>
      <c r="FTK2" s="39"/>
      <c r="FTL2" s="39"/>
      <c r="FTM2" s="39"/>
      <c r="FTN2" s="39"/>
      <c r="FTO2" s="39"/>
      <c r="FTP2" s="39"/>
      <c r="FTQ2" s="39"/>
      <c r="FTR2" s="39"/>
      <c r="FTS2" s="39"/>
      <c r="FTT2" s="39"/>
      <c r="FTU2" s="39"/>
      <c r="FTV2" s="39"/>
      <c r="FTW2" s="39"/>
      <c r="FTX2" s="39"/>
      <c r="FTY2" s="39"/>
      <c r="FTZ2" s="39"/>
      <c r="FUA2" s="39"/>
      <c r="FUB2" s="39"/>
      <c r="FUC2" s="39"/>
      <c r="FUD2" s="39"/>
      <c r="FUE2" s="39"/>
      <c r="FUF2" s="39"/>
      <c r="FUG2" s="39"/>
      <c r="FUH2" s="39"/>
      <c r="FUI2" s="39"/>
      <c r="FUJ2" s="39"/>
      <c r="FUK2" s="39"/>
      <c r="FUL2" s="39"/>
      <c r="FUM2" s="39"/>
      <c r="FUN2" s="39"/>
      <c r="FUO2" s="39"/>
      <c r="FUP2" s="39"/>
      <c r="FUQ2" s="39"/>
      <c r="FUR2" s="39"/>
      <c r="FUS2" s="39"/>
      <c r="FUT2" s="39"/>
      <c r="FUU2" s="39"/>
      <c r="FUV2" s="39"/>
      <c r="FUW2" s="39"/>
      <c r="FUX2" s="39"/>
      <c r="FUY2" s="39"/>
      <c r="FUZ2" s="39"/>
      <c r="FVA2" s="39"/>
      <c r="FVB2" s="39"/>
      <c r="FVC2" s="39"/>
      <c r="FVD2" s="39"/>
      <c r="FVE2" s="39"/>
      <c r="FVF2" s="39"/>
      <c r="FVG2" s="39"/>
      <c r="FVH2" s="39"/>
      <c r="FVI2" s="39"/>
      <c r="FVJ2" s="39"/>
      <c r="FVK2" s="39"/>
      <c r="FVL2" s="39"/>
      <c r="FVM2" s="39"/>
      <c r="FVN2" s="39"/>
      <c r="FVO2" s="39"/>
      <c r="FVP2" s="39"/>
      <c r="FVQ2" s="39"/>
      <c r="FVR2" s="39"/>
      <c r="FVS2" s="39"/>
      <c r="FVT2" s="39"/>
      <c r="FVU2" s="39"/>
      <c r="FVV2" s="39"/>
      <c r="FVW2" s="39"/>
      <c r="FVX2" s="39"/>
      <c r="FVY2" s="39"/>
      <c r="FVZ2" s="39"/>
      <c r="FWA2" s="39"/>
      <c r="FWB2" s="39"/>
      <c r="FWC2" s="39"/>
      <c r="FWD2" s="39"/>
      <c r="FWE2" s="39"/>
      <c r="FWF2" s="39"/>
      <c r="FWG2" s="39"/>
      <c r="FWH2" s="39"/>
      <c r="FWI2" s="39"/>
      <c r="FWJ2" s="39"/>
      <c r="FWK2" s="39"/>
      <c r="FWL2" s="39"/>
      <c r="FWM2" s="39"/>
      <c r="FWN2" s="39"/>
      <c r="FWO2" s="39"/>
      <c r="FWP2" s="39"/>
      <c r="FWQ2" s="39"/>
      <c r="FWR2" s="39"/>
      <c r="FWS2" s="39"/>
      <c r="FWT2" s="39"/>
      <c r="FWU2" s="39"/>
      <c r="FWV2" s="39"/>
      <c r="FWW2" s="39"/>
      <c r="FWX2" s="39"/>
      <c r="FWY2" s="39"/>
      <c r="FWZ2" s="39"/>
      <c r="FXA2" s="39"/>
      <c r="FXB2" s="39"/>
      <c r="FXC2" s="39"/>
      <c r="FXD2" s="39"/>
      <c r="FXE2" s="39"/>
      <c r="FXF2" s="39"/>
      <c r="FXG2" s="39"/>
      <c r="FXH2" s="39"/>
      <c r="FXI2" s="39"/>
      <c r="FXJ2" s="39"/>
      <c r="FXK2" s="39"/>
      <c r="FXL2" s="39"/>
      <c r="FXM2" s="39"/>
      <c r="FXN2" s="39"/>
      <c r="FXO2" s="39"/>
      <c r="FXP2" s="39"/>
      <c r="FXQ2" s="39"/>
      <c r="FXR2" s="39"/>
      <c r="FXS2" s="39"/>
      <c r="FXT2" s="39"/>
      <c r="FXU2" s="39"/>
      <c r="FXV2" s="39"/>
      <c r="FXW2" s="39"/>
      <c r="FXX2" s="39"/>
      <c r="FXY2" s="39"/>
      <c r="FXZ2" s="39"/>
      <c r="FYA2" s="39"/>
      <c r="FYB2" s="39"/>
      <c r="FYC2" s="39"/>
      <c r="FYD2" s="39"/>
      <c r="FYE2" s="39"/>
      <c r="FYF2" s="39"/>
      <c r="FYG2" s="39"/>
      <c r="FYH2" s="39"/>
      <c r="FYI2" s="39"/>
      <c r="FYJ2" s="39"/>
      <c r="FYK2" s="39"/>
      <c r="FYL2" s="39"/>
      <c r="FYM2" s="39"/>
      <c r="FYN2" s="39"/>
      <c r="FYO2" s="39"/>
      <c r="FYP2" s="39"/>
      <c r="FYQ2" s="39"/>
      <c r="FYR2" s="39"/>
      <c r="FYS2" s="39"/>
      <c r="FYT2" s="39"/>
      <c r="FYU2" s="39"/>
      <c r="FYV2" s="39"/>
      <c r="FYW2" s="39"/>
      <c r="FYX2" s="39"/>
      <c r="FYY2" s="39"/>
      <c r="FYZ2" s="39"/>
      <c r="FZA2" s="39"/>
      <c r="FZB2" s="39"/>
      <c r="FZC2" s="39"/>
      <c r="FZD2" s="39"/>
      <c r="FZE2" s="39"/>
      <c r="FZF2" s="39"/>
      <c r="FZG2" s="39"/>
      <c r="FZH2" s="39"/>
      <c r="FZI2" s="39"/>
      <c r="FZJ2" s="39"/>
      <c r="FZK2" s="39"/>
      <c r="FZL2" s="39"/>
      <c r="FZM2" s="39"/>
      <c r="FZN2" s="39"/>
      <c r="FZO2" s="39"/>
      <c r="FZP2" s="39"/>
      <c r="FZQ2" s="39"/>
      <c r="FZR2" s="39"/>
      <c r="FZS2" s="39"/>
      <c r="FZT2" s="39"/>
      <c r="FZU2" s="39"/>
      <c r="FZV2" s="39"/>
      <c r="FZW2" s="39"/>
      <c r="FZX2" s="39"/>
      <c r="FZY2" s="39"/>
      <c r="FZZ2" s="39"/>
      <c r="GAA2" s="39"/>
      <c r="GAB2" s="39"/>
      <c r="GAC2" s="39"/>
      <c r="GAD2" s="39"/>
      <c r="GAE2" s="39"/>
      <c r="GAF2" s="39"/>
      <c r="GAG2" s="39"/>
      <c r="GAH2" s="39"/>
      <c r="GAI2" s="39"/>
      <c r="GAJ2" s="39"/>
      <c r="GAK2" s="39"/>
      <c r="GAL2" s="39"/>
      <c r="GAM2" s="39"/>
      <c r="GAN2" s="39"/>
      <c r="GAO2" s="39"/>
      <c r="GAP2" s="39"/>
      <c r="GAQ2" s="39"/>
      <c r="GAR2" s="39"/>
      <c r="GAS2" s="39"/>
      <c r="GAT2" s="39"/>
      <c r="GAU2" s="39"/>
      <c r="GAV2" s="39"/>
      <c r="GAW2" s="39"/>
      <c r="GAX2" s="39"/>
      <c r="GAY2" s="39"/>
      <c r="GAZ2" s="39"/>
      <c r="GBA2" s="39"/>
      <c r="GBB2" s="39"/>
      <c r="GBC2" s="39"/>
      <c r="GBD2" s="39"/>
      <c r="GBE2" s="39"/>
      <c r="GBF2" s="39"/>
      <c r="GBG2" s="39"/>
      <c r="GBH2" s="39"/>
      <c r="GBI2" s="39"/>
      <c r="GBJ2" s="39"/>
      <c r="GBK2" s="39"/>
      <c r="GBL2" s="39"/>
      <c r="GBM2" s="39"/>
      <c r="GBN2" s="39"/>
      <c r="GBO2" s="39"/>
      <c r="GBP2" s="39"/>
      <c r="GBQ2" s="39"/>
      <c r="GBR2" s="39"/>
      <c r="GBS2" s="39"/>
      <c r="GBT2" s="39"/>
      <c r="GBU2" s="39"/>
      <c r="GBV2" s="39"/>
      <c r="GBW2" s="39"/>
      <c r="GBX2" s="39"/>
      <c r="GBY2" s="39"/>
      <c r="GBZ2" s="39"/>
      <c r="GCA2" s="39"/>
      <c r="GCB2" s="39"/>
      <c r="GCC2" s="39"/>
      <c r="GCD2" s="39"/>
      <c r="GCE2" s="39"/>
      <c r="GCF2" s="39"/>
      <c r="GCG2" s="39"/>
      <c r="GCH2" s="39"/>
      <c r="GCI2" s="39"/>
      <c r="GCJ2" s="39"/>
      <c r="GCK2" s="39"/>
      <c r="GCL2" s="39"/>
      <c r="GCM2" s="39"/>
      <c r="GCN2" s="39"/>
      <c r="GCO2" s="39"/>
      <c r="GCP2" s="39"/>
      <c r="GCQ2" s="39"/>
      <c r="GCR2" s="39"/>
      <c r="GCS2" s="39"/>
      <c r="GCT2" s="39"/>
      <c r="GCU2" s="39"/>
      <c r="GCV2" s="39"/>
      <c r="GCW2" s="39"/>
      <c r="GCX2" s="39"/>
      <c r="GCY2" s="39"/>
      <c r="GCZ2" s="39"/>
      <c r="GDA2" s="39"/>
      <c r="GDB2" s="39"/>
      <c r="GDC2" s="39"/>
      <c r="GDD2" s="39"/>
      <c r="GDE2" s="39"/>
      <c r="GDF2" s="39"/>
      <c r="GDG2" s="39"/>
      <c r="GDH2" s="39"/>
      <c r="GDI2" s="39"/>
      <c r="GDJ2" s="39"/>
      <c r="GDK2" s="39"/>
      <c r="GDL2" s="39"/>
      <c r="GDM2" s="39"/>
      <c r="GDN2" s="39"/>
      <c r="GDO2" s="39"/>
      <c r="GDP2" s="39"/>
      <c r="GDQ2" s="39"/>
      <c r="GDR2" s="39"/>
      <c r="GDS2" s="39"/>
      <c r="GDT2" s="39"/>
      <c r="GDU2" s="39"/>
      <c r="GDV2" s="39"/>
      <c r="GDW2" s="39"/>
      <c r="GDX2" s="39"/>
      <c r="GDY2" s="39"/>
      <c r="GDZ2" s="39"/>
      <c r="GEA2" s="39"/>
      <c r="GEB2" s="39"/>
      <c r="GEC2" s="39"/>
      <c r="GED2" s="39"/>
      <c r="GEE2" s="39"/>
      <c r="GEF2" s="39"/>
      <c r="GEG2" s="39"/>
      <c r="GEH2" s="39"/>
      <c r="GEI2" s="39"/>
      <c r="GEJ2" s="39"/>
      <c r="GEK2" s="39"/>
      <c r="GEL2" s="39"/>
      <c r="GEM2" s="39"/>
      <c r="GEN2" s="39"/>
      <c r="GEO2" s="39"/>
      <c r="GEP2" s="39"/>
      <c r="GEQ2" s="39"/>
      <c r="GER2" s="39"/>
      <c r="GES2" s="39"/>
      <c r="GET2" s="39"/>
      <c r="GEU2" s="39"/>
      <c r="GEV2" s="39"/>
      <c r="GEW2" s="39"/>
      <c r="GEX2" s="39"/>
      <c r="GEY2" s="39"/>
      <c r="GEZ2" s="39"/>
      <c r="GFA2" s="39"/>
      <c r="GFB2" s="39"/>
      <c r="GFC2" s="39"/>
      <c r="GFD2" s="39"/>
      <c r="GFE2" s="39"/>
      <c r="GFF2" s="39"/>
      <c r="GFG2" s="39"/>
      <c r="GFH2" s="39"/>
      <c r="GFI2" s="39"/>
      <c r="GFJ2" s="39"/>
      <c r="GFK2" s="39"/>
      <c r="GFL2" s="39"/>
      <c r="GFM2" s="39"/>
      <c r="GFN2" s="39"/>
      <c r="GFO2" s="39"/>
      <c r="GFP2" s="39"/>
      <c r="GFQ2" s="39"/>
      <c r="GFR2" s="39"/>
      <c r="GFS2" s="39"/>
      <c r="GFT2" s="39"/>
      <c r="GFU2" s="39"/>
      <c r="GFV2" s="39"/>
      <c r="GFW2" s="39"/>
      <c r="GFX2" s="39"/>
      <c r="GFY2" s="39"/>
      <c r="GFZ2" s="39"/>
      <c r="GGA2" s="39"/>
      <c r="GGB2" s="39"/>
      <c r="GGC2" s="39"/>
      <c r="GGD2" s="39"/>
      <c r="GGE2" s="39"/>
      <c r="GGF2" s="39"/>
      <c r="GGG2" s="39"/>
      <c r="GGH2" s="39"/>
      <c r="GGI2" s="39"/>
      <c r="GGJ2" s="39"/>
      <c r="GGK2" s="39"/>
      <c r="GGL2" s="39"/>
      <c r="GGM2" s="39"/>
      <c r="GGN2" s="39"/>
      <c r="GGO2" s="39"/>
      <c r="GGP2" s="39"/>
      <c r="GGQ2" s="39"/>
      <c r="GGR2" s="39"/>
      <c r="GGS2" s="39"/>
      <c r="GGT2" s="39"/>
      <c r="GGU2" s="39"/>
      <c r="GGV2" s="39"/>
      <c r="GGW2" s="39"/>
      <c r="GGX2" s="39"/>
      <c r="GGY2" s="39"/>
      <c r="GGZ2" s="39"/>
      <c r="GHA2" s="39"/>
      <c r="GHB2" s="39"/>
      <c r="GHC2" s="39"/>
      <c r="GHD2" s="39"/>
      <c r="GHE2" s="39"/>
      <c r="GHF2" s="39"/>
      <c r="GHG2" s="39"/>
      <c r="GHH2" s="39"/>
      <c r="GHI2" s="39"/>
      <c r="GHJ2" s="39"/>
      <c r="GHK2" s="39"/>
      <c r="GHL2" s="39"/>
      <c r="GHM2" s="39"/>
      <c r="GHN2" s="39"/>
      <c r="GHO2" s="39"/>
      <c r="GHP2" s="39"/>
      <c r="GHQ2" s="39"/>
      <c r="GHR2" s="39"/>
      <c r="GHS2" s="39"/>
      <c r="GHT2" s="39"/>
      <c r="GHU2" s="39"/>
      <c r="GHV2" s="39"/>
      <c r="GHW2" s="39"/>
      <c r="GHX2" s="39"/>
      <c r="GHY2" s="39"/>
      <c r="GHZ2" s="39"/>
      <c r="GIA2" s="39"/>
      <c r="GIB2" s="39"/>
      <c r="GIC2" s="39"/>
      <c r="GID2" s="39"/>
      <c r="GIE2" s="39"/>
      <c r="GIF2" s="39"/>
      <c r="GIG2" s="39"/>
      <c r="GIH2" s="39"/>
      <c r="GII2" s="39"/>
      <c r="GIJ2" s="39"/>
      <c r="GIK2" s="39"/>
      <c r="GIL2" s="39"/>
      <c r="GIM2" s="39"/>
      <c r="GIN2" s="39"/>
      <c r="GIO2" s="39"/>
      <c r="GIP2" s="39"/>
      <c r="GIQ2" s="39"/>
      <c r="GIR2" s="39"/>
      <c r="GIS2" s="39"/>
      <c r="GIT2" s="39"/>
      <c r="GIU2" s="39"/>
      <c r="GIV2" s="39"/>
      <c r="GIW2" s="39"/>
      <c r="GIX2" s="39"/>
      <c r="GIY2" s="39"/>
      <c r="GIZ2" s="39"/>
      <c r="GJA2" s="39"/>
      <c r="GJB2" s="39"/>
      <c r="GJC2" s="39"/>
      <c r="GJD2" s="39"/>
      <c r="GJE2" s="39"/>
      <c r="GJF2" s="39"/>
      <c r="GJG2" s="39"/>
      <c r="GJH2" s="39"/>
      <c r="GJI2" s="39"/>
      <c r="GJJ2" s="39"/>
      <c r="GJK2" s="39"/>
      <c r="GJL2" s="39"/>
      <c r="GJM2" s="39"/>
      <c r="GJN2" s="39"/>
      <c r="GJO2" s="39"/>
      <c r="GJP2" s="39"/>
      <c r="GJQ2" s="39"/>
      <c r="GJR2" s="39"/>
      <c r="GJS2" s="39"/>
      <c r="GJT2" s="39"/>
      <c r="GJU2" s="39"/>
      <c r="GJV2" s="39"/>
      <c r="GJW2" s="39"/>
      <c r="GJX2" s="39"/>
      <c r="GJY2" s="39"/>
      <c r="GJZ2" s="39"/>
      <c r="GKA2" s="39"/>
      <c r="GKB2" s="39"/>
      <c r="GKC2" s="39"/>
      <c r="GKD2" s="39"/>
      <c r="GKE2" s="39"/>
      <c r="GKF2" s="39"/>
      <c r="GKG2" s="39"/>
      <c r="GKH2" s="39"/>
      <c r="GKI2" s="39"/>
      <c r="GKJ2" s="39"/>
      <c r="GKK2" s="39"/>
      <c r="GKL2" s="39"/>
      <c r="GKM2" s="39"/>
      <c r="GKN2" s="39"/>
      <c r="GKO2" s="39"/>
      <c r="GKP2" s="39"/>
      <c r="GKQ2" s="39"/>
      <c r="GKR2" s="39"/>
      <c r="GKS2" s="39"/>
      <c r="GKT2" s="39"/>
      <c r="GKU2" s="39"/>
      <c r="GKV2" s="39"/>
      <c r="GKW2" s="39"/>
      <c r="GKX2" s="39"/>
      <c r="GKY2" s="39"/>
      <c r="GKZ2" s="39"/>
      <c r="GLA2" s="39"/>
      <c r="GLB2" s="39"/>
      <c r="GLC2" s="39"/>
      <c r="GLD2" s="39"/>
      <c r="GLE2" s="39"/>
      <c r="GLF2" s="39"/>
      <c r="GLG2" s="39"/>
      <c r="GLH2" s="39"/>
      <c r="GLI2" s="39"/>
      <c r="GLJ2" s="39"/>
      <c r="GLK2" s="39"/>
      <c r="GLL2" s="39"/>
      <c r="GLM2" s="39"/>
      <c r="GLN2" s="39"/>
      <c r="GLO2" s="39"/>
      <c r="GLP2" s="39"/>
      <c r="GLQ2" s="39"/>
      <c r="GLR2" s="39"/>
      <c r="GLS2" s="39"/>
      <c r="GLT2" s="39"/>
      <c r="GLU2" s="39"/>
      <c r="GLV2" s="39"/>
      <c r="GLW2" s="39"/>
      <c r="GLX2" s="39"/>
      <c r="GLY2" s="39"/>
      <c r="GLZ2" s="39"/>
      <c r="GMA2" s="39"/>
      <c r="GMB2" s="39"/>
      <c r="GMC2" s="39"/>
      <c r="GMD2" s="39"/>
      <c r="GME2" s="39"/>
      <c r="GMF2" s="39"/>
      <c r="GMG2" s="39"/>
      <c r="GMH2" s="39"/>
      <c r="GMI2" s="39"/>
      <c r="GMJ2" s="39"/>
      <c r="GMK2" s="39"/>
      <c r="GML2" s="39"/>
      <c r="GMM2" s="39"/>
      <c r="GMN2" s="39"/>
      <c r="GMO2" s="39"/>
      <c r="GMP2" s="39"/>
      <c r="GMQ2" s="39"/>
      <c r="GMR2" s="39"/>
      <c r="GMS2" s="39"/>
      <c r="GMT2" s="39"/>
      <c r="GMU2" s="39"/>
      <c r="GMV2" s="39"/>
      <c r="GMW2" s="39"/>
      <c r="GMX2" s="39"/>
      <c r="GMY2" s="39"/>
      <c r="GMZ2" s="39"/>
      <c r="GNA2" s="39"/>
      <c r="GNB2" s="39"/>
      <c r="GNC2" s="39"/>
      <c r="GND2" s="39"/>
      <c r="GNE2" s="39"/>
      <c r="GNF2" s="39"/>
      <c r="GNG2" s="39"/>
      <c r="GNH2" s="39"/>
      <c r="GNI2" s="39"/>
      <c r="GNJ2" s="39"/>
      <c r="GNK2" s="39"/>
      <c r="GNL2" s="39"/>
      <c r="GNM2" s="39"/>
      <c r="GNN2" s="39"/>
      <c r="GNO2" s="39"/>
      <c r="GNP2" s="39"/>
      <c r="GNQ2" s="39"/>
      <c r="GNR2" s="39"/>
      <c r="GNS2" s="39"/>
      <c r="GNT2" s="39"/>
      <c r="GNU2" s="39"/>
      <c r="GNV2" s="39"/>
      <c r="GNW2" s="39"/>
      <c r="GNX2" s="39"/>
      <c r="GNY2" s="39"/>
      <c r="GNZ2" s="39"/>
      <c r="GOA2" s="39"/>
      <c r="GOB2" s="39"/>
      <c r="GOC2" s="39"/>
      <c r="GOD2" s="39"/>
      <c r="GOE2" s="39"/>
      <c r="GOF2" s="39"/>
      <c r="GOG2" s="39"/>
      <c r="GOH2" s="39"/>
      <c r="GOI2" s="39"/>
      <c r="GOJ2" s="39"/>
      <c r="GOK2" s="39"/>
      <c r="GOL2" s="39"/>
      <c r="GOM2" s="39"/>
      <c r="GON2" s="39"/>
      <c r="GOO2" s="39"/>
      <c r="GOP2" s="39"/>
      <c r="GOQ2" s="39"/>
      <c r="GOR2" s="39"/>
      <c r="GOS2" s="39"/>
      <c r="GOT2" s="39"/>
      <c r="GOU2" s="39"/>
      <c r="GOV2" s="39"/>
      <c r="GOW2" s="39"/>
      <c r="GOX2" s="39"/>
      <c r="GOY2" s="39"/>
      <c r="GOZ2" s="39"/>
      <c r="GPA2" s="39"/>
      <c r="GPB2" s="39"/>
      <c r="GPC2" s="39"/>
      <c r="GPD2" s="39"/>
      <c r="GPE2" s="39"/>
      <c r="GPF2" s="39"/>
      <c r="GPG2" s="39"/>
      <c r="GPH2" s="39"/>
      <c r="GPI2" s="39"/>
      <c r="GPJ2" s="39"/>
      <c r="GPK2" s="39"/>
      <c r="GPL2" s="39"/>
      <c r="GPM2" s="39"/>
      <c r="GPN2" s="39"/>
      <c r="GPO2" s="39"/>
      <c r="GPP2" s="39"/>
      <c r="GPQ2" s="39"/>
      <c r="GPR2" s="39"/>
      <c r="GPS2" s="39"/>
      <c r="GPT2" s="39"/>
      <c r="GPU2" s="39"/>
      <c r="GPV2" s="39"/>
      <c r="GPW2" s="39"/>
      <c r="GPX2" s="39"/>
      <c r="GPY2" s="39"/>
      <c r="GPZ2" s="39"/>
      <c r="GQA2" s="39"/>
      <c r="GQB2" s="39"/>
      <c r="GQC2" s="39"/>
      <c r="GQD2" s="39"/>
      <c r="GQE2" s="39"/>
      <c r="GQF2" s="39"/>
      <c r="GQG2" s="39"/>
      <c r="GQH2" s="39"/>
      <c r="GQI2" s="39"/>
      <c r="GQJ2" s="39"/>
      <c r="GQK2" s="39"/>
      <c r="GQL2" s="39"/>
      <c r="GQM2" s="39"/>
      <c r="GQN2" s="39"/>
      <c r="GQO2" s="39"/>
      <c r="GQP2" s="39"/>
      <c r="GQQ2" s="39"/>
      <c r="GQR2" s="39"/>
      <c r="GQS2" s="39"/>
      <c r="GQT2" s="39"/>
      <c r="GQU2" s="39"/>
      <c r="GQV2" s="39"/>
      <c r="GQW2" s="39"/>
      <c r="GQX2" s="39"/>
      <c r="GQY2" s="39"/>
      <c r="GQZ2" s="39"/>
      <c r="GRA2" s="39"/>
      <c r="GRB2" s="39"/>
      <c r="GRC2" s="39"/>
      <c r="GRD2" s="39"/>
      <c r="GRE2" s="39"/>
      <c r="GRF2" s="39"/>
      <c r="GRG2" s="39"/>
      <c r="GRH2" s="39"/>
      <c r="GRI2" s="39"/>
      <c r="GRJ2" s="39"/>
      <c r="GRK2" s="39"/>
      <c r="GRL2" s="39"/>
      <c r="GRM2" s="39"/>
      <c r="GRN2" s="39"/>
      <c r="GRO2" s="39"/>
      <c r="GRP2" s="39"/>
      <c r="GRQ2" s="39"/>
      <c r="GRR2" s="39"/>
      <c r="GRS2" s="39"/>
      <c r="GRT2" s="39"/>
      <c r="GRU2" s="39"/>
      <c r="GRV2" s="39"/>
      <c r="GRW2" s="39"/>
      <c r="GRX2" s="39"/>
      <c r="GRY2" s="39"/>
      <c r="GRZ2" s="39"/>
      <c r="GSA2" s="39"/>
      <c r="GSB2" s="39"/>
      <c r="GSC2" s="39"/>
      <c r="GSD2" s="39"/>
      <c r="GSE2" s="39"/>
      <c r="GSF2" s="39"/>
      <c r="GSG2" s="39"/>
      <c r="GSH2" s="39"/>
      <c r="GSI2" s="39"/>
      <c r="GSJ2" s="39"/>
      <c r="GSK2" s="39"/>
      <c r="GSL2" s="39"/>
      <c r="GSM2" s="39"/>
      <c r="GSN2" s="39"/>
      <c r="GSO2" s="39"/>
      <c r="GSP2" s="39"/>
      <c r="GSQ2" s="39"/>
      <c r="GSR2" s="39"/>
      <c r="GSS2" s="39"/>
      <c r="GST2" s="39"/>
      <c r="GSU2" s="39"/>
      <c r="GSV2" s="39"/>
      <c r="GSW2" s="39"/>
      <c r="GSX2" s="39"/>
      <c r="GSY2" s="39"/>
      <c r="GSZ2" s="39"/>
      <c r="GTA2" s="39"/>
      <c r="GTB2" s="39"/>
      <c r="GTC2" s="39"/>
      <c r="GTD2" s="39"/>
      <c r="GTE2" s="39"/>
      <c r="GTF2" s="39"/>
      <c r="GTG2" s="39"/>
      <c r="GTH2" s="39"/>
      <c r="GTI2" s="39"/>
      <c r="GTJ2" s="39"/>
      <c r="GTK2" s="39"/>
      <c r="GTL2" s="39"/>
      <c r="GTM2" s="39"/>
      <c r="GTN2" s="39"/>
      <c r="GTO2" s="39"/>
      <c r="GTP2" s="39"/>
      <c r="GTQ2" s="39"/>
      <c r="GTR2" s="39"/>
      <c r="GTS2" s="39"/>
      <c r="GTT2" s="39"/>
      <c r="GTU2" s="39"/>
      <c r="GTV2" s="39"/>
      <c r="GTW2" s="39"/>
      <c r="GTX2" s="39"/>
      <c r="GTY2" s="39"/>
      <c r="GTZ2" s="39"/>
      <c r="GUA2" s="39"/>
      <c r="GUB2" s="39"/>
      <c r="GUC2" s="39"/>
      <c r="GUD2" s="39"/>
      <c r="GUE2" s="39"/>
      <c r="GUF2" s="39"/>
      <c r="GUG2" s="39"/>
      <c r="GUH2" s="39"/>
      <c r="GUI2" s="39"/>
      <c r="GUJ2" s="39"/>
      <c r="GUK2" s="39"/>
      <c r="GUL2" s="39"/>
      <c r="GUM2" s="39"/>
      <c r="GUN2" s="39"/>
      <c r="GUO2" s="39"/>
      <c r="GUP2" s="39"/>
      <c r="GUQ2" s="39"/>
      <c r="GUR2" s="39"/>
      <c r="GUS2" s="39"/>
      <c r="GUT2" s="39"/>
      <c r="GUU2" s="39"/>
      <c r="GUV2" s="39"/>
      <c r="GUW2" s="39"/>
      <c r="GUX2" s="39"/>
      <c r="GUY2" s="39"/>
      <c r="GUZ2" s="39"/>
      <c r="GVA2" s="39"/>
      <c r="GVB2" s="39"/>
      <c r="GVC2" s="39"/>
      <c r="GVD2" s="39"/>
      <c r="GVE2" s="39"/>
      <c r="GVF2" s="39"/>
      <c r="GVG2" s="39"/>
      <c r="GVH2" s="39"/>
      <c r="GVI2" s="39"/>
      <c r="GVJ2" s="39"/>
      <c r="GVK2" s="39"/>
      <c r="GVL2" s="39"/>
      <c r="GVM2" s="39"/>
      <c r="GVN2" s="39"/>
      <c r="GVO2" s="39"/>
      <c r="GVP2" s="39"/>
      <c r="GVQ2" s="39"/>
      <c r="GVR2" s="39"/>
      <c r="GVS2" s="39"/>
      <c r="GVT2" s="39"/>
      <c r="GVU2" s="39"/>
      <c r="GVV2" s="39"/>
      <c r="GVW2" s="39"/>
      <c r="GVX2" s="39"/>
      <c r="GVY2" s="39"/>
      <c r="GVZ2" s="39"/>
      <c r="GWA2" s="39"/>
      <c r="GWB2" s="39"/>
      <c r="GWC2" s="39"/>
      <c r="GWD2" s="39"/>
      <c r="GWE2" s="39"/>
      <c r="GWF2" s="39"/>
      <c r="GWG2" s="39"/>
      <c r="GWH2" s="39"/>
      <c r="GWI2" s="39"/>
      <c r="GWJ2" s="39"/>
      <c r="GWK2" s="39"/>
      <c r="GWL2" s="39"/>
      <c r="GWM2" s="39"/>
      <c r="GWN2" s="39"/>
      <c r="GWO2" s="39"/>
      <c r="GWP2" s="39"/>
      <c r="GWQ2" s="39"/>
      <c r="GWR2" s="39"/>
      <c r="GWS2" s="39"/>
      <c r="GWT2" s="39"/>
      <c r="GWU2" s="39"/>
      <c r="GWV2" s="39"/>
      <c r="GWW2" s="39"/>
      <c r="GWX2" s="39"/>
      <c r="GWY2" s="39"/>
      <c r="GWZ2" s="39"/>
      <c r="GXA2" s="39"/>
      <c r="GXB2" s="39"/>
      <c r="GXC2" s="39"/>
      <c r="GXD2" s="39"/>
      <c r="GXE2" s="39"/>
      <c r="GXF2" s="39"/>
      <c r="GXG2" s="39"/>
      <c r="GXH2" s="39"/>
      <c r="GXI2" s="39"/>
      <c r="GXJ2" s="39"/>
      <c r="GXK2" s="39"/>
      <c r="GXL2" s="39"/>
      <c r="GXM2" s="39"/>
      <c r="GXN2" s="39"/>
      <c r="GXO2" s="39"/>
      <c r="GXP2" s="39"/>
      <c r="GXQ2" s="39"/>
      <c r="GXR2" s="39"/>
      <c r="GXS2" s="39"/>
      <c r="GXT2" s="39"/>
      <c r="GXU2" s="39"/>
      <c r="GXV2" s="39"/>
      <c r="GXW2" s="39"/>
      <c r="GXX2" s="39"/>
      <c r="GXY2" s="39"/>
      <c r="GXZ2" s="39"/>
      <c r="GYA2" s="39"/>
      <c r="GYB2" s="39"/>
      <c r="GYC2" s="39"/>
      <c r="GYD2" s="39"/>
      <c r="GYE2" s="39"/>
      <c r="GYF2" s="39"/>
      <c r="GYG2" s="39"/>
      <c r="GYH2" s="39"/>
      <c r="GYI2" s="39"/>
      <c r="GYJ2" s="39"/>
      <c r="GYK2" s="39"/>
      <c r="GYL2" s="39"/>
      <c r="GYM2" s="39"/>
      <c r="GYN2" s="39"/>
      <c r="GYO2" s="39"/>
      <c r="GYP2" s="39"/>
      <c r="GYQ2" s="39"/>
      <c r="GYR2" s="39"/>
      <c r="GYS2" s="39"/>
      <c r="GYT2" s="39"/>
      <c r="GYU2" s="39"/>
      <c r="GYV2" s="39"/>
      <c r="GYW2" s="39"/>
      <c r="GYX2" s="39"/>
      <c r="GYY2" s="39"/>
      <c r="GYZ2" s="39"/>
      <c r="GZA2" s="39"/>
      <c r="GZB2" s="39"/>
      <c r="GZC2" s="39"/>
      <c r="GZD2" s="39"/>
      <c r="GZE2" s="39"/>
      <c r="GZF2" s="39"/>
      <c r="GZG2" s="39"/>
      <c r="GZH2" s="39"/>
      <c r="GZI2" s="39"/>
      <c r="GZJ2" s="39"/>
      <c r="GZK2" s="39"/>
      <c r="GZL2" s="39"/>
      <c r="GZM2" s="39"/>
      <c r="GZN2" s="39"/>
      <c r="GZO2" s="39"/>
      <c r="GZP2" s="39"/>
      <c r="GZQ2" s="39"/>
      <c r="GZR2" s="39"/>
      <c r="GZS2" s="39"/>
      <c r="GZT2" s="39"/>
      <c r="GZU2" s="39"/>
      <c r="GZV2" s="39"/>
      <c r="GZW2" s="39"/>
      <c r="GZX2" s="39"/>
      <c r="GZY2" s="39"/>
      <c r="GZZ2" s="39"/>
      <c r="HAA2" s="39"/>
      <c r="HAB2" s="39"/>
      <c r="HAC2" s="39"/>
      <c r="HAD2" s="39"/>
      <c r="HAE2" s="39"/>
      <c r="HAF2" s="39"/>
      <c r="HAG2" s="39"/>
      <c r="HAH2" s="39"/>
      <c r="HAI2" s="39"/>
      <c r="HAJ2" s="39"/>
      <c r="HAK2" s="39"/>
      <c r="HAL2" s="39"/>
      <c r="HAM2" s="39"/>
      <c r="HAN2" s="39"/>
      <c r="HAO2" s="39"/>
      <c r="HAP2" s="39"/>
      <c r="HAQ2" s="39"/>
      <c r="HAR2" s="39"/>
      <c r="HAS2" s="39"/>
      <c r="HAT2" s="39"/>
      <c r="HAU2" s="39"/>
      <c r="HAV2" s="39"/>
      <c r="HAW2" s="39"/>
      <c r="HAX2" s="39"/>
      <c r="HAY2" s="39"/>
      <c r="HAZ2" s="39"/>
      <c r="HBA2" s="39"/>
      <c r="HBB2" s="39"/>
      <c r="HBC2" s="39"/>
      <c r="HBD2" s="39"/>
      <c r="HBE2" s="39"/>
      <c r="HBF2" s="39"/>
      <c r="HBG2" s="39"/>
      <c r="HBH2" s="39"/>
      <c r="HBI2" s="39"/>
      <c r="HBJ2" s="39"/>
      <c r="HBK2" s="39"/>
      <c r="HBL2" s="39"/>
      <c r="HBM2" s="39"/>
      <c r="HBN2" s="39"/>
      <c r="HBO2" s="39"/>
      <c r="HBP2" s="39"/>
      <c r="HBQ2" s="39"/>
      <c r="HBR2" s="39"/>
      <c r="HBS2" s="39"/>
      <c r="HBT2" s="39"/>
      <c r="HBU2" s="39"/>
      <c r="HBV2" s="39"/>
      <c r="HBW2" s="39"/>
      <c r="HBX2" s="39"/>
      <c r="HBY2" s="39"/>
      <c r="HBZ2" s="39"/>
      <c r="HCA2" s="39"/>
      <c r="HCB2" s="39"/>
      <c r="HCC2" s="39"/>
      <c r="HCD2" s="39"/>
      <c r="HCE2" s="39"/>
      <c r="HCF2" s="39"/>
      <c r="HCG2" s="39"/>
      <c r="HCH2" s="39"/>
      <c r="HCI2" s="39"/>
      <c r="HCJ2" s="39"/>
      <c r="HCK2" s="39"/>
      <c r="HCL2" s="39"/>
      <c r="HCM2" s="39"/>
      <c r="HCN2" s="39"/>
      <c r="HCO2" s="39"/>
      <c r="HCP2" s="39"/>
      <c r="HCQ2" s="39"/>
      <c r="HCR2" s="39"/>
      <c r="HCS2" s="39"/>
      <c r="HCT2" s="39"/>
      <c r="HCU2" s="39"/>
      <c r="HCV2" s="39"/>
      <c r="HCW2" s="39"/>
      <c r="HCX2" s="39"/>
      <c r="HCY2" s="39"/>
      <c r="HCZ2" s="39"/>
      <c r="HDA2" s="39"/>
      <c r="HDB2" s="39"/>
      <c r="HDC2" s="39"/>
      <c r="HDD2" s="39"/>
      <c r="HDE2" s="39"/>
      <c r="HDF2" s="39"/>
      <c r="HDG2" s="39"/>
      <c r="HDH2" s="39"/>
      <c r="HDI2" s="39"/>
      <c r="HDJ2" s="39"/>
      <c r="HDK2" s="39"/>
      <c r="HDL2" s="39"/>
      <c r="HDM2" s="39"/>
      <c r="HDN2" s="39"/>
      <c r="HDO2" s="39"/>
      <c r="HDP2" s="39"/>
      <c r="HDQ2" s="39"/>
      <c r="HDR2" s="39"/>
      <c r="HDS2" s="39"/>
      <c r="HDT2" s="39"/>
      <c r="HDU2" s="39"/>
      <c r="HDV2" s="39"/>
      <c r="HDW2" s="39"/>
      <c r="HDX2" s="39"/>
      <c r="HDY2" s="39"/>
      <c r="HDZ2" s="39"/>
      <c r="HEA2" s="39"/>
      <c r="HEB2" s="39"/>
      <c r="HEC2" s="39"/>
      <c r="HED2" s="39"/>
      <c r="HEE2" s="39"/>
      <c r="HEF2" s="39"/>
      <c r="HEG2" s="39"/>
      <c r="HEH2" s="39"/>
      <c r="HEI2" s="39"/>
      <c r="HEJ2" s="39"/>
      <c r="HEK2" s="39"/>
      <c r="HEL2" s="39"/>
      <c r="HEM2" s="39"/>
      <c r="HEN2" s="39"/>
      <c r="HEO2" s="39"/>
      <c r="HEP2" s="39"/>
      <c r="HEQ2" s="39"/>
      <c r="HER2" s="39"/>
      <c r="HES2" s="39"/>
      <c r="HET2" s="39"/>
      <c r="HEU2" s="39"/>
      <c r="HEV2" s="39"/>
      <c r="HEW2" s="39"/>
      <c r="HEX2" s="39"/>
      <c r="HEY2" s="39"/>
      <c r="HEZ2" s="39"/>
      <c r="HFA2" s="39"/>
      <c r="HFB2" s="39"/>
      <c r="HFC2" s="39"/>
      <c r="HFD2" s="39"/>
      <c r="HFE2" s="39"/>
      <c r="HFF2" s="39"/>
      <c r="HFG2" s="39"/>
      <c r="HFH2" s="39"/>
      <c r="HFI2" s="39"/>
      <c r="HFJ2" s="39"/>
      <c r="HFK2" s="39"/>
      <c r="HFL2" s="39"/>
      <c r="HFM2" s="39"/>
      <c r="HFN2" s="39"/>
      <c r="HFO2" s="39"/>
      <c r="HFP2" s="39"/>
      <c r="HFQ2" s="39"/>
      <c r="HFR2" s="39"/>
      <c r="HFS2" s="39"/>
      <c r="HFT2" s="39"/>
      <c r="HFU2" s="39"/>
      <c r="HFV2" s="39"/>
      <c r="HFW2" s="39"/>
      <c r="HFX2" s="39"/>
      <c r="HFY2" s="39"/>
      <c r="HFZ2" s="39"/>
      <c r="HGA2" s="39"/>
      <c r="HGB2" s="39"/>
      <c r="HGC2" s="39"/>
      <c r="HGD2" s="39"/>
      <c r="HGE2" s="39"/>
      <c r="HGF2" s="39"/>
      <c r="HGG2" s="39"/>
      <c r="HGH2" s="39"/>
      <c r="HGI2" s="39"/>
      <c r="HGJ2" s="39"/>
      <c r="HGK2" s="39"/>
      <c r="HGL2" s="39"/>
      <c r="HGM2" s="39"/>
      <c r="HGN2" s="39"/>
      <c r="HGO2" s="39"/>
      <c r="HGP2" s="39"/>
      <c r="HGQ2" s="39"/>
      <c r="HGR2" s="39"/>
      <c r="HGS2" s="39"/>
      <c r="HGT2" s="39"/>
      <c r="HGU2" s="39"/>
      <c r="HGV2" s="39"/>
      <c r="HGW2" s="39"/>
      <c r="HGX2" s="39"/>
      <c r="HGY2" s="39"/>
      <c r="HGZ2" s="39"/>
      <c r="HHA2" s="39"/>
      <c r="HHB2" s="39"/>
      <c r="HHC2" s="39"/>
      <c r="HHD2" s="39"/>
      <c r="HHE2" s="39"/>
      <c r="HHF2" s="39"/>
      <c r="HHG2" s="39"/>
      <c r="HHH2" s="39"/>
      <c r="HHI2" s="39"/>
      <c r="HHJ2" s="39"/>
      <c r="HHK2" s="39"/>
      <c r="HHL2" s="39"/>
      <c r="HHM2" s="39"/>
      <c r="HHN2" s="39"/>
      <c r="HHO2" s="39"/>
      <c r="HHP2" s="39"/>
      <c r="HHQ2" s="39"/>
      <c r="HHR2" s="39"/>
      <c r="HHS2" s="39"/>
      <c r="HHT2" s="39"/>
      <c r="HHU2" s="39"/>
      <c r="HHV2" s="39"/>
      <c r="HHW2" s="39"/>
      <c r="HHX2" s="39"/>
      <c r="HHY2" s="39"/>
      <c r="HHZ2" s="39"/>
      <c r="HIA2" s="39"/>
      <c r="HIB2" s="39"/>
      <c r="HIC2" s="39"/>
      <c r="HID2" s="39"/>
      <c r="HIE2" s="39"/>
      <c r="HIF2" s="39"/>
      <c r="HIG2" s="39"/>
      <c r="HIH2" s="39"/>
      <c r="HII2" s="39"/>
      <c r="HIJ2" s="39"/>
      <c r="HIK2" s="39"/>
      <c r="HIL2" s="39"/>
      <c r="HIM2" s="39"/>
      <c r="HIN2" s="39"/>
      <c r="HIO2" s="39"/>
      <c r="HIP2" s="39"/>
      <c r="HIQ2" s="39"/>
      <c r="HIR2" s="39"/>
      <c r="HIS2" s="39"/>
      <c r="HIT2" s="39"/>
      <c r="HIU2" s="39"/>
      <c r="HIV2" s="39"/>
      <c r="HIW2" s="39"/>
      <c r="HIX2" s="39"/>
      <c r="HIY2" s="39"/>
      <c r="HIZ2" s="39"/>
      <c r="HJA2" s="39"/>
      <c r="HJB2" s="39"/>
      <c r="HJC2" s="39"/>
      <c r="HJD2" s="39"/>
      <c r="HJE2" s="39"/>
      <c r="HJF2" s="39"/>
      <c r="HJG2" s="39"/>
      <c r="HJH2" s="39"/>
      <c r="HJI2" s="39"/>
      <c r="HJJ2" s="39"/>
      <c r="HJK2" s="39"/>
      <c r="HJL2" s="39"/>
      <c r="HJM2" s="39"/>
      <c r="HJN2" s="39"/>
      <c r="HJO2" s="39"/>
      <c r="HJP2" s="39"/>
      <c r="HJQ2" s="39"/>
      <c r="HJR2" s="39"/>
      <c r="HJS2" s="39"/>
      <c r="HJT2" s="39"/>
      <c r="HJU2" s="39"/>
      <c r="HJV2" s="39"/>
      <c r="HJW2" s="39"/>
      <c r="HJX2" s="39"/>
      <c r="HJY2" s="39"/>
      <c r="HJZ2" s="39"/>
      <c r="HKA2" s="39"/>
      <c r="HKB2" s="39"/>
      <c r="HKC2" s="39"/>
      <c r="HKD2" s="39"/>
      <c r="HKE2" s="39"/>
      <c r="HKF2" s="39"/>
      <c r="HKG2" s="39"/>
      <c r="HKH2" s="39"/>
      <c r="HKI2" s="39"/>
      <c r="HKJ2" s="39"/>
      <c r="HKK2" s="39"/>
      <c r="HKL2" s="39"/>
      <c r="HKM2" s="39"/>
      <c r="HKN2" s="39"/>
      <c r="HKO2" s="39"/>
      <c r="HKP2" s="39"/>
      <c r="HKQ2" s="39"/>
      <c r="HKR2" s="39"/>
      <c r="HKS2" s="39"/>
      <c r="HKT2" s="39"/>
      <c r="HKU2" s="39"/>
      <c r="HKV2" s="39"/>
      <c r="HKW2" s="39"/>
      <c r="HKX2" s="39"/>
      <c r="HKY2" s="39"/>
      <c r="HKZ2" s="39"/>
      <c r="HLA2" s="39"/>
      <c r="HLB2" s="39"/>
      <c r="HLC2" s="39"/>
      <c r="HLD2" s="39"/>
      <c r="HLE2" s="39"/>
      <c r="HLF2" s="39"/>
      <c r="HLG2" s="39"/>
      <c r="HLH2" s="39"/>
      <c r="HLI2" s="39"/>
      <c r="HLJ2" s="39"/>
      <c r="HLK2" s="39"/>
      <c r="HLL2" s="39"/>
      <c r="HLM2" s="39"/>
      <c r="HLN2" s="39"/>
      <c r="HLO2" s="39"/>
      <c r="HLP2" s="39"/>
      <c r="HLQ2" s="39"/>
      <c r="HLR2" s="39"/>
      <c r="HLS2" s="39"/>
      <c r="HLT2" s="39"/>
      <c r="HLU2" s="39"/>
      <c r="HLV2" s="39"/>
      <c r="HLW2" s="39"/>
      <c r="HLX2" s="39"/>
      <c r="HLY2" s="39"/>
      <c r="HLZ2" s="39"/>
      <c r="HMA2" s="39"/>
      <c r="HMB2" s="39"/>
      <c r="HMC2" s="39"/>
      <c r="HMD2" s="39"/>
      <c r="HME2" s="39"/>
      <c r="HMF2" s="39"/>
      <c r="HMG2" s="39"/>
      <c r="HMH2" s="39"/>
      <c r="HMI2" s="39"/>
      <c r="HMJ2" s="39"/>
      <c r="HMK2" s="39"/>
      <c r="HML2" s="39"/>
      <c r="HMM2" s="39"/>
      <c r="HMN2" s="39"/>
      <c r="HMO2" s="39"/>
      <c r="HMP2" s="39"/>
      <c r="HMQ2" s="39"/>
      <c r="HMR2" s="39"/>
      <c r="HMS2" s="39"/>
      <c r="HMT2" s="39"/>
      <c r="HMU2" s="39"/>
      <c r="HMV2" s="39"/>
      <c r="HMW2" s="39"/>
      <c r="HMX2" s="39"/>
      <c r="HMY2" s="39"/>
      <c r="HMZ2" s="39"/>
      <c r="HNA2" s="39"/>
      <c r="HNB2" s="39"/>
      <c r="HNC2" s="39"/>
      <c r="HND2" s="39"/>
      <c r="HNE2" s="39"/>
      <c r="HNF2" s="39"/>
      <c r="HNG2" s="39"/>
      <c r="HNH2" s="39"/>
      <c r="HNI2" s="39"/>
      <c r="HNJ2" s="39"/>
      <c r="HNK2" s="39"/>
      <c r="HNL2" s="39"/>
      <c r="HNM2" s="39"/>
      <c r="HNN2" s="39"/>
      <c r="HNO2" s="39"/>
      <c r="HNP2" s="39"/>
      <c r="HNQ2" s="39"/>
      <c r="HNR2" s="39"/>
      <c r="HNS2" s="39"/>
      <c r="HNT2" s="39"/>
      <c r="HNU2" s="39"/>
      <c r="HNV2" s="39"/>
      <c r="HNW2" s="39"/>
      <c r="HNX2" s="39"/>
      <c r="HNY2" s="39"/>
      <c r="HNZ2" s="39"/>
      <c r="HOA2" s="39"/>
      <c r="HOB2" s="39"/>
      <c r="HOC2" s="39"/>
      <c r="HOD2" s="39"/>
      <c r="HOE2" s="39"/>
      <c r="HOF2" s="39"/>
      <c r="HOG2" s="39"/>
      <c r="HOH2" s="39"/>
      <c r="HOI2" s="39"/>
      <c r="HOJ2" s="39"/>
      <c r="HOK2" s="39"/>
      <c r="HOL2" s="39"/>
      <c r="HOM2" s="39"/>
      <c r="HON2" s="39"/>
      <c r="HOO2" s="39"/>
      <c r="HOP2" s="39"/>
      <c r="HOQ2" s="39"/>
      <c r="HOR2" s="39"/>
      <c r="HOS2" s="39"/>
      <c r="HOT2" s="39"/>
      <c r="HOU2" s="39"/>
      <c r="HOV2" s="39"/>
      <c r="HOW2" s="39"/>
      <c r="HOX2" s="39"/>
      <c r="HOY2" s="39"/>
      <c r="HOZ2" s="39"/>
      <c r="HPA2" s="39"/>
      <c r="HPB2" s="39"/>
      <c r="HPC2" s="39"/>
      <c r="HPD2" s="39"/>
      <c r="HPE2" s="39"/>
      <c r="HPF2" s="39"/>
      <c r="HPG2" s="39"/>
      <c r="HPH2" s="39"/>
      <c r="HPI2" s="39"/>
      <c r="HPJ2" s="39"/>
      <c r="HPK2" s="39"/>
      <c r="HPL2" s="39"/>
      <c r="HPM2" s="39"/>
      <c r="HPN2" s="39"/>
      <c r="HPO2" s="39"/>
      <c r="HPP2" s="39"/>
      <c r="HPQ2" s="39"/>
      <c r="HPR2" s="39"/>
      <c r="HPS2" s="39"/>
      <c r="HPT2" s="39"/>
      <c r="HPU2" s="39"/>
      <c r="HPV2" s="39"/>
      <c r="HPW2" s="39"/>
      <c r="HPX2" s="39"/>
      <c r="HPY2" s="39"/>
      <c r="HPZ2" s="39"/>
      <c r="HQA2" s="39"/>
      <c r="HQB2" s="39"/>
      <c r="HQC2" s="39"/>
      <c r="HQD2" s="39"/>
      <c r="HQE2" s="39"/>
      <c r="HQF2" s="39"/>
      <c r="HQG2" s="39"/>
      <c r="HQH2" s="39"/>
      <c r="HQI2" s="39"/>
      <c r="HQJ2" s="39"/>
      <c r="HQK2" s="39"/>
      <c r="HQL2" s="39"/>
      <c r="HQM2" s="39"/>
      <c r="HQN2" s="39"/>
      <c r="HQO2" s="39"/>
      <c r="HQP2" s="39"/>
      <c r="HQQ2" s="39"/>
      <c r="HQR2" s="39"/>
      <c r="HQS2" s="39"/>
      <c r="HQT2" s="39"/>
      <c r="HQU2" s="39"/>
      <c r="HQV2" s="39"/>
      <c r="HQW2" s="39"/>
      <c r="HQX2" s="39"/>
      <c r="HQY2" s="39"/>
      <c r="HQZ2" s="39"/>
      <c r="HRA2" s="39"/>
      <c r="HRB2" s="39"/>
      <c r="HRC2" s="39"/>
      <c r="HRD2" s="39"/>
      <c r="HRE2" s="39"/>
      <c r="HRF2" s="39"/>
      <c r="HRG2" s="39"/>
      <c r="HRH2" s="39"/>
      <c r="HRI2" s="39"/>
      <c r="HRJ2" s="39"/>
      <c r="HRK2" s="39"/>
      <c r="HRL2" s="39"/>
      <c r="HRM2" s="39"/>
      <c r="HRN2" s="39"/>
      <c r="HRO2" s="39"/>
      <c r="HRP2" s="39"/>
      <c r="HRQ2" s="39"/>
      <c r="HRR2" s="39"/>
      <c r="HRS2" s="39"/>
      <c r="HRT2" s="39"/>
      <c r="HRU2" s="39"/>
      <c r="HRV2" s="39"/>
      <c r="HRW2" s="39"/>
      <c r="HRX2" s="39"/>
      <c r="HRY2" s="39"/>
      <c r="HRZ2" s="39"/>
      <c r="HSA2" s="39"/>
      <c r="HSB2" s="39"/>
      <c r="HSC2" s="39"/>
      <c r="HSD2" s="39"/>
      <c r="HSE2" s="39"/>
      <c r="HSF2" s="39"/>
      <c r="HSG2" s="39"/>
      <c r="HSH2" s="39"/>
      <c r="HSI2" s="39"/>
      <c r="HSJ2" s="39"/>
      <c r="HSK2" s="39"/>
      <c r="HSL2" s="39"/>
      <c r="HSM2" s="39"/>
      <c r="HSN2" s="39"/>
      <c r="HSO2" s="39"/>
      <c r="HSP2" s="39"/>
      <c r="HSQ2" s="39"/>
      <c r="HSR2" s="39"/>
      <c r="HSS2" s="39"/>
      <c r="HST2" s="39"/>
      <c r="HSU2" s="39"/>
      <c r="HSV2" s="39"/>
      <c r="HSW2" s="39"/>
      <c r="HSX2" s="39"/>
      <c r="HSY2" s="39"/>
      <c r="HSZ2" s="39"/>
      <c r="HTA2" s="39"/>
      <c r="HTB2" s="39"/>
      <c r="HTC2" s="39"/>
      <c r="HTD2" s="39"/>
      <c r="HTE2" s="39"/>
      <c r="HTF2" s="39"/>
      <c r="HTG2" s="39"/>
      <c r="HTH2" s="39"/>
      <c r="HTI2" s="39"/>
      <c r="HTJ2" s="39"/>
      <c r="HTK2" s="39"/>
      <c r="HTL2" s="39"/>
      <c r="HTM2" s="39"/>
      <c r="HTN2" s="39"/>
      <c r="HTO2" s="39"/>
      <c r="HTP2" s="39"/>
      <c r="HTQ2" s="39"/>
      <c r="HTR2" s="39"/>
      <c r="HTS2" s="39"/>
      <c r="HTT2" s="39"/>
      <c r="HTU2" s="39"/>
      <c r="HTV2" s="39"/>
      <c r="HTW2" s="39"/>
      <c r="HTX2" s="39"/>
      <c r="HTY2" s="39"/>
      <c r="HTZ2" s="39"/>
      <c r="HUA2" s="39"/>
      <c r="HUB2" s="39"/>
      <c r="HUC2" s="39"/>
      <c r="HUD2" s="39"/>
      <c r="HUE2" s="39"/>
      <c r="HUF2" s="39"/>
      <c r="HUG2" s="39"/>
      <c r="HUH2" s="39"/>
      <c r="HUI2" s="39"/>
      <c r="HUJ2" s="39"/>
      <c r="HUK2" s="39"/>
      <c r="HUL2" s="39"/>
      <c r="HUM2" s="39"/>
      <c r="HUN2" s="39"/>
      <c r="HUO2" s="39"/>
      <c r="HUP2" s="39"/>
      <c r="HUQ2" s="39"/>
      <c r="HUR2" s="39"/>
      <c r="HUS2" s="39"/>
      <c r="HUT2" s="39"/>
      <c r="HUU2" s="39"/>
      <c r="HUV2" s="39"/>
      <c r="HUW2" s="39"/>
      <c r="HUX2" s="39"/>
      <c r="HUY2" s="39"/>
      <c r="HUZ2" s="39"/>
      <c r="HVA2" s="39"/>
      <c r="HVB2" s="39"/>
      <c r="HVC2" s="39"/>
      <c r="HVD2" s="39"/>
      <c r="HVE2" s="39"/>
      <c r="HVF2" s="39"/>
      <c r="HVG2" s="39"/>
      <c r="HVH2" s="39"/>
      <c r="HVI2" s="39"/>
      <c r="HVJ2" s="39"/>
      <c r="HVK2" s="39"/>
      <c r="HVL2" s="39"/>
      <c r="HVM2" s="39"/>
      <c r="HVN2" s="39"/>
      <c r="HVO2" s="39"/>
      <c r="HVP2" s="39"/>
      <c r="HVQ2" s="39"/>
      <c r="HVR2" s="39"/>
      <c r="HVS2" s="39"/>
      <c r="HVT2" s="39"/>
      <c r="HVU2" s="39"/>
      <c r="HVV2" s="39"/>
      <c r="HVW2" s="39"/>
      <c r="HVX2" s="39"/>
      <c r="HVY2" s="39"/>
      <c r="HVZ2" s="39"/>
      <c r="HWA2" s="39"/>
      <c r="HWB2" s="39"/>
      <c r="HWC2" s="39"/>
      <c r="HWD2" s="39"/>
      <c r="HWE2" s="39"/>
      <c r="HWF2" s="39"/>
      <c r="HWG2" s="39"/>
      <c r="HWH2" s="39"/>
      <c r="HWI2" s="39"/>
      <c r="HWJ2" s="39"/>
      <c r="HWK2" s="39"/>
      <c r="HWL2" s="39"/>
      <c r="HWM2" s="39"/>
      <c r="HWN2" s="39"/>
      <c r="HWO2" s="39"/>
      <c r="HWP2" s="39"/>
      <c r="HWQ2" s="39"/>
      <c r="HWR2" s="39"/>
      <c r="HWS2" s="39"/>
      <c r="HWT2" s="39"/>
      <c r="HWU2" s="39"/>
      <c r="HWV2" s="39"/>
      <c r="HWW2" s="39"/>
      <c r="HWX2" s="39"/>
      <c r="HWY2" s="39"/>
      <c r="HWZ2" s="39"/>
      <c r="HXA2" s="39"/>
      <c r="HXB2" s="39"/>
      <c r="HXC2" s="39"/>
      <c r="HXD2" s="39"/>
      <c r="HXE2" s="39"/>
      <c r="HXF2" s="39"/>
      <c r="HXG2" s="39"/>
      <c r="HXH2" s="39"/>
      <c r="HXI2" s="39"/>
      <c r="HXJ2" s="39"/>
      <c r="HXK2" s="39"/>
      <c r="HXL2" s="39"/>
      <c r="HXM2" s="39"/>
      <c r="HXN2" s="39"/>
      <c r="HXO2" s="39"/>
      <c r="HXP2" s="39"/>
      <c r="HXQ2" s="39"/>
      <c r="HXR2" s="39"/>
      <c r="HXS2" s="39"/>
      <c r="HXT2" s="39"/>
      <c r="HXU2" s="39"/>
      <c r="HXV2" s="39"/>
      <c r="HXW2" s="39"/>
      <c r="HXX2" s="39"/>
      <c r="HXY2" s="39"/>
      <c r="HXZ2" s="39"/>
      <c r="HYA2" s="39"/>
      <c r="HYB2" s="39"/>
      <c r="HYC2" s="39"/>
      <c r="HYD2" s="39"/>
      <c r="HYE2" s="39"/>
      <c r="HYF2" s="39"/>
      <c r="HYG2" s="39"/>
      <c r="HYH2" s="39"/>
      <c r="HYI2" s="39"/>
      <c r="HYJ2" s="39"/>
      <c r="HYK2" s="39"/>
      <c r="HYL2" s="39"/>
      <c r="HYM2" s="39"/>
      <c r="HYN2" s="39"/>
      <c r="HYO2" s="39"/>
      <c r="HYP2" s="39"/>
      <c r="HYQ2" s="39"/>
      <c r="HYR2" s="39"/>
      <c r="HYS2" s="39"/>
      <c r="HYT2" s="39"/>
      <c r="HYU2" s="39"/>
      <c r="HYV2" s="39"/>
      <c r="HYW2" s="39"/>
      <c r="HYX2" s="39"/>
      <c r="HYY2" s="39"/>
      <c r="HYZ2" s="39"/>
      <c r="HZA2" s="39"/>
      <c r="HZB2" s="39"/>
      <c r="HZC2" s="39"/>
      <c r="HZD2" s="39"/>
      <c r="HZE2" s="39"/>
      <c r="HZF2" s="39"/>
      <c r="HZG2" s="39"/>
      <c r="HZH2" s="39"/>
      <c r="HZI2" s="39"/>
      <c r="HZJ2" s="39"/>
      <c r="HZK2" s="39"/>
      <c r="HZL2" s="39"/>
      <c r="HZM2" s="39"/>
      <c r="HZN2" s="39"/>
      <c r="HZO2" s="39"/>
      <c r="HZP2" s="39"/>
      <c r="HZQ2" s="39"/>
      <c r="HZR2" s="39"/>
      <c r="HZS2" s="39"/>
      <c r="HZT2" s="39"/>
      <c r="HZU2" s="39"/>
      <c r="HZV2" s="39"/>
      <c r="HZW2" s="39"/>
      <c r="HZX2" s="39"/>
      <c r="HZY2" s="39"/>
      <c r="HZZ2" s="39"/>
      <c r="IAA2" s="39"/>
      <c r="IAB2" s="39"/>
      <c r="IAC2" s="39"/>
      <c r="IAD2" s="39"/>
      <c r="IAE2" s="39"/>
      <c r="IAF2" s="39"/>
      <c r="IAG2" s="39"/>
      <c r="IAH2" s="39"/>
      <c r="IAI2" s="39"/>
      <c r="IAJ2" s="39"/>
      <c r="IAK2" s="39"/>
      <c r="IAL2" s="39"/>
      <c r="IAM2" s="39"/>
      <c r="IAN2" s="39"/>
      <c r="IAO2" s="39"/>
      <c r="IAP2" s="39"/>
      <c r="IAQ2" s="39"/>
      <c r="IAR2" s="39"/>
      <c r="IAS2" s="39"/>
      <c r="IAT2" s="39"/>
      <c r="IAU2" s="39"/>
      <c r="IAV2" s="39"/>
      <c r="IAW2" s="39"/>
      <c r="IAX2" s="39"/>
      <c r="IAY2" s="39"/>
      <c r="IAZ2" s="39"/>
      <c r="IBA2" s="39"/>
      <c r="IBB2" s="39"/>
      <c r="IBC2" s="39"/>
      <c r="IBD2" s="39"/>
      <c r="IBE2" s="39"/>
      <c r="IBF2" s="39"/>
      <c r="IBG2" s="39"/>
      <c r="IBH2" s="39"/>
      <c r="IBI2" s="39"/>
      <c r="IBJ2" s="39"/>
      <c r="IBK2" s="39"/>
      <c r="IBL2" s="39"/>
      <c r="IBM2" s="39"/>
      <c r="IBN2" s="39"/>
      <c r="IBO2" s="39"/>
      <c r="IBP2" s="39"/>
      <c r="IBQ2" s="39"/>
      <c r="IBR2" s="39"/>
      <c r="IBS2" s="39"/>
      <c r="IBT2" s="39"/>
      <c r="IBU2" s="39"/>
      <c r="IBV2" s="39"/>
      <c r="IBW2" s="39"/>
      <c r="IBX2" s="39"/>
      <c r="IBY2" s="39"/>
      <c r="IBZ2" s="39"/>
      <c r="ICA2" s="39"/>
      <c r="ICB2" s="39"/>
      <c r="ICC2" s="39"/>
      <c r="ICD2" s="39"/>
      <c r="ICE2" s="39"/>
      <c r="ICF2" s="39"/>
      <c r="ICG2" s="39"/>
      <c r="ICH2" s="39"/>
      <c r="ICI2" s="39"/>
      <c r="ICJ2" s="39"/>
      <c r="ICK2" s="39"/>
      <c r="ICL2" s="39"/>
      <c r="ICM2" s="39"/>
      <c r="ICN2" s="39"/>
      <c r="ICO2" s="39"/>
      <c r="ICP2" s="39"/>
      <c r="ICQ2" s="39"/>
      <c r="ICR2" s="39"/>
      <c r="ICS2" s="39"/>
      <c r="ICT2" s="39"/>
      <c r="ICU2" s="39"/>
      <c r="ICV2" s="39"/>
      <c r="ICW2" s="39"/>
      <c r="ICX2" s="39"/>
      <c r="ICY2" s="39"/>
      <c r="ICZ2" s="39"/>
      <c r="IDA2" s="39"/>
      <c r="IDB2" s="39"/>
      <c r="IDC2" s="39"/>
      <c r="IDD2" s="39"/>
      <c r="IDE2" s="39"/>
      <c r="IDF2" s="39"/>
      <c r="IDG2" s="39"/>
      <c r="IDH2" s="39"/>
      <c r="IDI2" s="39"/>
      <c r="IDJ2" s="39"/>
      <c r="IDK2" s="39"/>
      <c r="IDL2" s="39"/>
      <c r="IDM2" s="39"/>
      <c r="IDN2" s="39"/>
      <c r="IDO2" s="39"/>
      <c r="IDP2" s="39"/>
      <c r="IDQ2" s="39"/>
      <c r="IDR2" s="39"/>
      <c r="IDS2" s="39"/>
      <c r="IDT2" s="39"/>
      <c r="IDU2" s="39"/>
      <c r="IDV2" s="39"/>
      <c r="IDW2" s="39"/>
      <c r="IDX2" s="39"/>
      <c r="IDY2" s="39"/>
      <c r="IDZ2" s="39"/>
      <c r="IEA2" s="39"/>
      <c r="IEB2" s="39"/>
      <c r="IEC2" s="39"/>
      <c r="IED2" s="39"/>
      <c r="IEE2" s="39"/>
      <c r="IEF2" s="39"/>
      <c r="IEG2" s="39"/>
      <c r="IEH2" s="39"/>
      <c r="IEI2" s="39"/>
      <c r="IEJ2" s="39"/>
      <c r="IEK2" s="39"/>
      <c r="IEL2" s="39"/>
      <c r="IEM2" s="39"/>
      <c r="IEN2" s="39"/>
      <c r="IEO2" s="39"/>
      <c r="IEP2" s="39"/>
      <c r="IEQ2" s="39"/>
      <c r="IER2" s="39"/>
      <c r="IES2" s="39"/>
      <c r="IET2" s="39"/>
      <c r="IEU2" s="39"/>
      <c r="IEV2" s="39"/>
      <c r="IEW2" s="39"/>
      <c r="IEX2" s="39"/>
      <c r="IEY2" s="39"/>
      <c r="IEZ2" s="39"/>
      <c r="IFA2" s="39"/>
      <c r="IFB2" s="39"/>
      <c r="IFC2" s="39"/>
      <c r="IFD2" s="39"/>
      <c r="IFE2" s="39"/>
      <c r="IFF2" s="39"/>
      <c r="IFG2" s="39"/>
      <c r="IFH2" s="39"/>
      <c r="IFI2" s="39"/>
      <c r="IFJ2" s="39"/>
      <c r="IFK2" s="39"/>
      <c r="IFL2" s="39"/>
      <c r="IFM2" s="39"/>
      <c r="IFN2" s="39"/>
      <c r="IFO2" s="39"/>
      <c r="IFP2" s="39"/>
      <c r="IFQ2" s="39"/>
      <c r="IFR2" s="39"/>
      <c r="IFS2" s="39"/>
      <c r="IFT2" s="39"/>
      <c r="IFU2" s="39"/>
      <c r="IFV2" s="39"/>
      <c r="IFW2" s="39"/>
      <c r="IFX2" s="39"/>
      <c r="IFY2" s="39"/>
      <c r="IFZ2" s="39"/>
      <c r="IGA2" s="39"/>
      <c r="IGB2" s="39"/>
      <c r="IGC2" s="39"/>
      <c r="IGD2" s="39"/>
      <c r="IGE2" s="39"/>
      <c r="IGF2" s="39"/>
      <c r="IGG2" s="39"/>
      <c r="IGH2" s="39"/>
      <c r="IGI2" s="39"/>
      <c r="IGJ2" s="39"/>
      <c r="IGK2" s="39"/>
      <c r="IGL2" s="39"/>
      <c r="IGM2" s="39"/>
      <c r="IGN2" s="39"/>
      <c r="IGO2" s="39"/>
      <c r="IGP2" s="39"/>
      <c r="IGQ2" s="39"/>
      <c r="IGR2" s="39"/>
      <c r="IGS2" s="39"/>
      <c r="IGT2" s="39"/>
      <c r="IGU2" s="39"/>
      <c r="IGV2" s="39"/>
      <c r="IGW2" s="39"/>
      <c r="IGX2" s="39"/>
      <c r="IGY2" s="39"/>
      <c r="IGZ2" s="39"/>
      <c r="IHA2" s="39"/>
      <c r="IHB2" s="39"/>
      <c r="IHC2" s="39"/>
      <c r="IHD2" s="39"/>
      <c r="IHE2" s="39"/>
      <c r="IHF2" s="39"/>
      <c r="IHG2" s="39"/>
      <c r="IHH2" s="39"/>
      <c r="IHI2" s="39"/>
      <c r="IHJ2" s="39"/>
      <c r="IHK2" s="39"/>
      <c r="IHL2" s="39"/>
      <c r="IHM2" s="39"/>
      <c r="IHN2" s="39"/>
      <c r="IHO2" s="39"/>
      <c r="IHP2" s="39"/>
      <c r="IHQ2" s="39"/>
      <c r="IHR2" s="39"/>
      <c r="IHS2" s="39"/>
      <c r="IHT2" s="39"/>
      <c r="IHU2" s="39"/>
      <c r="IHV2" s="39"/>
      <c r="IHW2" s="39"/>
      <c r="IHX2" s="39"/>
      <c r="IHY2" s="39"/>
      <c r="IHZ2" s="39"/>
      <c r="IIA2" s="39"/>
      <c r="IIB2" s="39"/>
      <c r="IIC2" s="39"/>
      <c r="IID2" s="39"/>
      <c r="IIE2" s="39"/>
      <c r="IIF2" s="39"/>
      <c r="IIG2" s="39"/>
      <c r="IIH2" s="39"/>
      <c r="III2" s="39"/>
      <c r="IIJ2" s="39"/>
      <c r="IIK2" s="39"/>
      <c r="IIL2" s="39"/>
      <c r="IIM2" s="39"/>
      <c r="IIN2" s="39"/>
      <c r="IIO2" s="39"/>
      <c r="IIP2" s="39"/>
      <c r="IIQ2" s="39"/>
      <c r="IIR2" s="39"/>
      <c r="IIS2" s="39"/>
      <c r="IIT2" s="39"/>
      <c r="IIU2" s="39"/>
      <c r="IIV2" s="39"/>
      <c r="IIW2" s="39"/>
      <c r="IIX2" s="39"/>
      <c r="IIY2" s="39"/>
      <c r="IIZ2" s="39"/>
      <c r="IJA2" s="39"/>
      <c r="IJB2" s="39"/>
      <c r="IJC2" s="39"/>
      <c r="IJD2" s="39"/>
      <c r="IJE2" s="39"/>
      <c r="IJF2" s="39"/>
      <c r="IJG2" s="39"/>
      <c r="IJH2" s="39"/>
      <c r="IJI2" s="39"/>
      <c r="IJJ2" s="39"/>
      <c r="IJK2" s="39"/>
      <c r="IJL2" s="39"/>
      <c r="IJM2" s="39"/>
      <c r="IJN2" s="39"/>
      <c r="IJO2" s="39"/>
      <c r="IJP2" s="39"/>
      <c r="IJQ2" s="39"/>
      <c r="IJR2" s="39"/>
      <c r="IJS2" s="39"/>
      <c r="IJT2" s="39"/>
      <c r="IJU2" s="39"/>
      <c r="IJV2" s="39"/>
      <c r="IJW2" s="39"/>
      <c r="IJX2" s="39"/>
      <c r="IJY2" s="39"/>
      <c r="IJZ2" s="39"/>
      <c r="IKA2" s="39"/>
      <c r="IKB2" s="39"/>
      <c r="IKC2" s="39"/>
      <c r="IKD2" s="39"/>
      <c r="IKE2" s="39"/>
      <c r="IKF2" s="39"/>
      <c r="IKG2" s="39"/>
      <c r="IKH2" s="39"/>
      <c r="IKI2" s="39"/>
      <c r="IKJ2" s="39"/>
      <c r="IKK2" s="39"/>
      <c r="IKL2" s="39"/>
      <c r="IKM2" s="39"/>
      <c r="IKN2" s="39"/>
      <c r="IKO2" s="39"/>
      <c r="IKP2" s="39"/>
      <c r="IKQ2" s="39"/>
      <c r="IKR2" s="39"/>
      <c r="IKS2" s="39"/>
      <c r="IKT2" s="39"/>
      <c r="IKU2" s="39"/>
      <c r="IKV2" s="39"/>
      <c r="IKW2" s="39"/>
      <c r="IKX2" s="39"/>
      <c r="IKY2" s="39"/>
      <c r="IKZ2" s="39"/>
      <c r="ILA2" s="39"/>
      <c r="ILB2" s="39"/>
      <c r="ILC2" s="39"/>
      <c r="ILD2" s="39"/>
      <c r="ILE2" s="39"/>
      <c r="ILF2" s="39"/>
      <c r="ILG2" s="39"/>
      <c r="ILH2" s="39"/>
      <c r="ILI2" s="39"/>
      <c r="ILJ2" s="39"/>
      <c r="ILK2" s="39"/>
      <c r="ILL2" s="39"/>
      <c r="ILM2" s="39"/>
      <c r="ILN2" s="39"/>
      <c r="ILO2" s="39"/>
      <c r="ILP2" s="39"/>
      <c r="ILQ2" s="39"/>
      <c r="ILR2" s="39"/>
      <c r="ILS2" s="39"/>
      <c r="ILT2" s="39"/>
      <c r="ILU2" s="39"/>
      <c r="ILV2" s="39"/>
      <c r="ILW2" s="39"/>
      <c r="ILX2" s="39"/>
      <c r="ILY2" s="39"/>
      <c r="ILZ2" s="39"/>
      <c r="IMA2" s="39"/>
      <c r="IMB2" s="39"/>
      <c r="IMC2" s="39"/>
      <c r="IMD2" s="39"/>
      <c r="IME2" s="39"/>
      <c r="IMF2" s="39"/>
      <c r="IMG2" s="39"/>
      <c r="IMH2" s="39"/>
      <c r="IMI2" s="39"/>
      <c r="IMJ2" s="39"/>
      <c r="IMK2" s="39"/>
      <c r="IML2" s="39"/>
      <c r="IMM2" s="39"/>
      <c r="IMN2" s="39"/>
      <c r="IMO2" s="39"/>
      <c r="IMP2" s="39"/>
      <c r="IMQ2" s="39"/>
      <c r="IMR2" s="39"/>
      <c r="IMS2" s="39"/>
      <c r="IMT2" s="39"/>
      <c r="IMU2" s="39"/>
      <c r="IMV2" s="39"/>
      <c r="IMW2" s="39"/>
      <c r="IMX2" s="39"/>
      <c r="IMY2" s="39"/>
      <c r="IMZ2" s="39"/>
      <c r="INA2" s="39"/>
      <c r="INB2" s="39"/>
      <c r="INC2" s="39"/>
      <c r="IND2" s="39"/>
      <c r="INE2" s="39"/>
      <c r="INF2" s="39"/>
      <c r="ING2" s="39"/>
      <c r="INH2" s="39"/>
      <c r="INI2" s="39"/>
      <c r="INJ2" s="39"/>
      <c r="INK2" s="39"/>
      <c r="INL2" s="39"/>
      <c r="INM2" s="39"/>
      <c r="INN2" s="39"/>
      <c r="INO2" s="39"/>
      <c r="INP2" s="39"/>
      <c r="INQ2" s="39"/>
      <c r="INR2" s="39"/>
      <c r="INS2" s="39"/>
      <c r="INT2" s="39"/>
      <c r="INU2" s="39"/>
      <c r="INV2" s="39"/>
      <c r="INW2" s="39"/>
      <c r="INX2" s="39"/>
      <c r="INY2" s="39"/>
      <c r="INZ2" s="39"/>
      <c r="IOA2" s="39"/>
      <c r="IOB2" s="39"/>
      <c r="IOC2" s="39"/>
      <c r="IOD2" s="39"/>
      <c r="IOE2" s="39"/>
      <c r="IOF2" s="39"/>
      <c r="IOG2" s="39"/>
      <c r="IOH2" s="39"/>
      <c r="IOI2" s="39"/>
      <c r="IOJ2" s="39"/>
      <c r="IOK2" s="39"/>
      <c r="IOL2" s="39"/>
      <c r="IOM2" s="39"/>
      <c r="ION2" s="39"/>
      <c r="IOO2" s="39"/>
      <c r="IOP2" s="39"/>
      <c r="IOQ2" s="39"/>
      <c r="IOR2" s="39"/>
      <c r="IOS2" s="39"/>
      <c r="IOT2" s="39"/>
      <c r="IOU2" s="39"/>
      <c r="IOV2" s="39"/>
      <c r="IOW2" s="39"/>
      <c r="IOX2" s="39"/>
      <c r="IOY2" s="39"/>
      <c r="IOZ2" s="39"/>
      <c r="IPA2" s="39"/>
      <c r="IPB2" s="39"/>
      <c r="IPC2" s="39"/>
      <c r="IPD2" s="39"/>
      <c r="IPE2" s="39"/>
      <c r="IPF2" s="39"/>
      <c r="IPG2" s="39"/>
      <c r="IPH2" s="39"/>
      <c r="IPI2" s="39"/>
      <c r="IPJ2" s="39"/>
      <c r="IPK2" s="39"/>
      <c r="IPL2" s="39"/>
      <c r="IPM2" s="39"/>
      <c r="IPN2" s="39"/>
      <c r="IPO2" s="39"/>
      <c r="IPP2" s="39"/>
      <c r="IPQ2" s="39"/>
      <c r="IPR2" s="39"/>
      <c r="IPS2" s="39"/>
      <c r="IPT2" s="39"/>
      <c r="IPU2" s="39"/>
      <c r="IPV2" s="39"/>
      <c r="IPW2" s="39"/>
      <c r="IPX2" s="39"/>
      <c r="IPY2" s="39"/>
      <c r="IPZ2" s="39"/>
      <c r="IQA2" s="39"/>
      <c r="IQB2" s="39"/>
      <c r="IQC2" s="39"/>
      <c r="IQD2" s="39"/>
      <c r="IQE2" s="39"/>
      <c r="IQF2" s="39"/>
      <c r="IQG2" s="39"/>
      <c r="IQH2" s="39"/>
      <c r="IQI2" s="39"/>
      <c r="IQJ2" s="39"/>
      <c r="IQK2" s="39"/>
      <c r="IQL2" s="39"/>
      <c r="IQM2" s="39"/>
      <c r="IQN2" s="39"/>
      <c r="IQO2" s="39"/>
      <c r="IQP2" s="39"/>
      <c r="IQQ2" s="39"/>
      <c r="IQR2" s="39"/>
      <c r="IQS2" s="39"/>
      <c r="IQT2" s="39"/>
      <c r="IQU2" s="39"/>
      <c r="IQV2" s="39"/>
      <c r="IQW2" s="39"/>
      <c r="IQX2" s="39"/>
      <c r="IQY2" s="39"/>
      <c r="IQZ2" s="39"/>
      <c r="IRA2" s="39"/>
      <c r="IRB2" s="39"/>
      <c r="IRC2" s="39"/>
      <c r="IRD2" s="39"/>
      <c r="IRE2" s="39"/>
      <c r="IRF2" s="39"/>
      <c r="IRG2" s="39"/>
      <c r="IRH2" s="39"/>
      <c r="IRI2" s="39"/>
      <c r="IRJ2" s="39"/>
      <c r="IRK2" s="39"/>
      <c r="IRL2" s="39"/>
      <c r="IRM2" s="39"/>
      <c r="IRN2" s="39"/>
      <c r="IRO2" s="39"/>
      <c r="IRP2" s="39"/>
      <c r="IRQ2" s="39"/>
      <c r="IRR2" s="39"/>
      <c r="IRS2" s="39"/>
      <c r="IRT2" s="39"/>
      <c r="IRU2" s="39"/>
      <c r="IRV2" s="39"/>
      <c r="IRW2" s="39"/>
      <c r="IRX2" s="39"/>
      <c r="IRY2" s="39"/>
      <c r="IRZ2" s="39"/>
      <c r="ISA2" s="39"/>
      <c r="ISB2" s="39"/>
      <c r="ISC2" s="39"/>
      <c r="ISD2" s="39"/>
      <c r="ISE2" s="39"/>
      <c r="ISF2" s="39"/>
      <c r="ISG2" s="39"/>
      <c r="ISH2" s="39"/>
      <c r="ISI2" s="39"/>
      <c r="ISJ2" s="39"/>
      <c r="ISK2" s="39"/>
      <c r="ISL2" s="39"/>
      <c r="ISM2" s="39"/>
      <c r="ISN2" s="39"/>
      <c r="ISO2" s="39"/>
      <c r="ISP2" s="39"/>
      <c r="ISQ2" s="39"/>
      <c r="ISR2" s="39"/>
      <c r="ISS2" s="39"/>
      <c r="IST2" s="39"/>
      <c r="ISU2" s="39"/>
      <c r="ISV2" s="39"/>
      <c r="ISW2" s="39"/>
      <c r="ISX2" s="39"/>
      <c r="ISY2" s="39"/>
      <c r="ISZ2" s="39"/>
      <c r="ITA2" s="39"/>
      <c r="ITB2" s="39"/>
      <c r="ITC2" s="39"/>
      <c r="ITD2" s="39"/>
      <c r="ITE2" s="39"/>
      <c r="ITF2" s="39"/>
      <c r="ITG2" s="39"/>
      <c r="ITH2" s="39"/>
      <c r="ITI2" s="39"/>
      <c r="ITJ2" s="39"/>
      <c r="ITK2" s="39"/>
      <c r="ITL2" s="39"/>
      <c r="ITM2" s="39"/>
      <c r="ITN2" s="39"/>
      <c r="ITO2" s="39"/>
      <c r="ITP2" s="39"/>
      <c r="ITQ2" s="39"/>
      <c r="ITR2" s="39"/>
      <c r="ITS2" s="39"/>
      <c r="ITT2" s="39"/>
      <c r="ITU2" s="39"/>
      <c r="ITV2" s="39"/>
      <c r="ITW2" s="39"/>
      <c r="ITX2" s="39"/>
      <c r="ITY2" s="39"/>
      <c r="ITZ2" s="39"/>
      <c r="IUA2" s="39"/>
      <c r="IUB2" s="39"/>
      <c r="IUC2" s="39"/>
      <c r="IUD2" s="39"/>
      <c r="IUE2" s="39"/>
      <c r="IUF2" s="39"/>
      <c r="IUG2" s="39"/>
      <c r="IUH2" s="39"/>
      <c r="IUI2" s="39"/>
      <c r="IUJ2" s="39"/>
      <c r="IUK2" s="39"/>
      <c r="IUL2" s="39"/>
      <c r="IUM2" s="39"/>
      <c r="IUN2" s="39"/>
      <c r="IUO2" s="39"/>
      <c r="IUP2" s="39"/>
      <c r="IUQ2" s="39"/>
      <c r="IUR2" s="39"/>
      <c r="IUS2" s="39"/>
      <c r="IUT2" s="39"/>
      <c r="IUU2" s="39"/>
      <c r="IUV2" s="39"/>
      <c r="IUW2" s="39"/>
      <c r="IUX2" s="39"/>
      <c r="IUY2" s="39"/>
      <c r="IUZ2" s="39"/>
      <c r="IVA2" s="39"/>
      <c r="IVB2" s="39"/>
      <c r="IVC2" s="39"/>
      <c r="IVD2" s="39"/>
      <c r="IVE2" s="39"/>
      <c r="IVF2" s="39"/>
      <c r="IVG2" s="39"/>
      <c r="IVH2" s="39"/>
      <c r="IVI2" s="39"/>
      <c r="IVJ2" s="39"/>
      <c r="IVK2" s="39"/>
      <c r="IVL2" s="39"/>
      <c r="IVM2" s="39"/>
      <c r="IVN2" s="39"/>
      <c r="IVO2" s="39"/>
      <c r="IVP2" s="39"/>
      <c r="IVQ2" s="39"/>
      <c r="IVR2" s="39"/>
      <c r="IVS2" s="39"/>
      <c r="IVT2" s="39"/>
      <c r="IVU2" s="39"/>
      <c r="IVV2" s="39"/>
      <c r="IVW2" s="39"/>
      <c r="IVX2" s="39"/>
      <c r="IVY2" s="39"/>
      <c r="IVZ2" s="39"/>
      <c r="IWA2" s="39"/>
      <c r="IWB2" s="39"/>
      <c r="IWC2" s="39"/>
      <c r="IWD2" s="39"/>
      <c r="IWE2" s="39"/>
      <c r="IWF2" s="39"/>
      <c r="IWG2" s="39"/>
      <c r="IWH2" s="39"/>
      <c r="IWI2" s="39"/>
      <c r="IWJ2" s="39"/>
      <c r="IWK2" s="39"/>
      <c r="IWL2" s="39"/>
      <c r="IWM2" s="39"/>
      <c r="IWN2" s="39"/>
      <c r="IWO2" s="39"/>
      <c r="IWP2" s="39"/>
      <c r="IWQ2" s="39"/>
      <c r="IWR2" s="39"/>
      <c r="IWS2" s="39"/>
      <c r="IWT2" s="39"/>
      <c r="IWU2" s="39"/>
      <c r="IWV2" s="39"/>
      <c r="IWW2" s="39"/>
      <c r="IWX2" s="39"/>
      <c r="IWY2" s="39"/>
      <c r="IWZ2" s="39"/>
      <c r="IXA2" s="39"/>
      <c r="IXB2" s="39"/>
      <c r="IXC2" s="39"/>
      <c r="IXD2" s="39"/>
      <c r="IXE2" s="39"/>
      <c r="IXF2" s="39"/>
      <c r="IXG2" s="39"/>
      <c r="IXH2" s="39"/>
      <c r="IXI2" s="39"/>
      <c r="IXJ2" s="39"/>
      <c r="IXK2" s="39"/>
      <c r="IXL2" s="39"/>
      <c r="IXM2" s="39"/>
      <c r="IXN2" s="39"/>
      <c r="IXO2" s="39"/>
      <c r="IXP2" s="39"/>
      <c r="IXQ2" s="39"/>
      <c r="IXR2" s="39"/>
      <c r="IXS2" s="39"/>
      <c r="IXT2" s="39"/>
      <c r="IXU2" s="39"/>
      <c r="IXV2" s="39"/>
      <c r="IXW2" s="39"/>
      <c r="IXX2" s="39"/>
      <c r="IXY2" s="39"/>
      <c r="IXZ2" s="39"/>
      <c r="IYA2" s="39"/>
      <c r="IYB2" s="39"/>
      <c r="IYC2" s="39"/>
      <c r="IYD2" s="39"/>
      <c r="IYE2" s="39"/>
      <c r="IYF2" s="39"/>
      <c r="IYG2" s="39"/>
      <c r="IYH2" s="39"/>
      <c r="IYI2" s="39"/>
      <c r="IYJ2" s="39"/>
      <c r="IYK2" s="39"/>
      <c r="IYL2" s="39"/>
      <c r="IYM2" s="39"/>
      <c r="IYN2" s="39"/>
      <c r="IYO2" s="39"/>
      <c r="IYP2" s="39"/>
      <c r="IYQ2" s="39"/>
      <c r="IYR2" s="39"/>
      <c r="IYS2" s="39"/>
      <c r="IYT2" s="39"/>
      <c r="IYU2" s="39"/>
      <c r="IYV2" s="39"/>
      <c r="IYW2" s="39"/>
      <c r="IYX2" s="39"/>
      <c r="IYY2" s="39"/>
      <c r="IYZ2" s="39"/>
      <c r="IZA2" s="39"/>
      <c r="IZB2" s="39"/>
      <c r="IZC2" s="39"/>
      <c r="IZD2" s="39"/>
      <c r="IZE2" s="39"/>
      <c r="IZF2" s="39"/>
      <c r="IZG2" s="39"/>
      <c r="IZH2" s="39"/>
      <c r="IZI2" s="39"/>
      <c r="IZJ2" s="39"/>
      <c r="IZK2" s="39"/>
      <c r="IZL2" s="39"/>
      <c r="IZM2" s="39"/>
      <c r="IZN2" s="39"/>
      <c r="IZO2" s="39"/>
      <c r="IZP2" s="39"/>
      <c r="IZQ2" s="39"/>
      <c r="IZR2" s="39"/>
      <c r="IZS2" s="39"/>
      <c r="IZT2" s="39"/>
      <c r="IZU2" s="39"/>
      <c r="IZV2" s="39"/>
      <c r="IZW2" s="39"/>
      <c r="IZX2" s="39"/>
      <c r="IZY2" s="39"/>
      <c r="IZZ2" s="39"/>
      <c r="JAA2" s="39"/>
      <c r="JAB2" s="39"/>
      <c r="JAC2" s="39"/>
      <c r="JAD2" s="39"/>
      <c r="JAE2" s="39"/>
      <c r="JAF2" s="39"/>
      <c r="JAG2" s="39"/>
      <c r="JAH2" s="39"/>
      <c r="JAI2" s="39"/>
      <c r="JAJ2" s="39"/>
      <c r="JAK2" s="39"/>
      <c r="JAL2" s="39"/>
      <c r="JAM2" s="39"/>
      <c r="JAN2" s="39"/>
      <c r="JAO2" s="39"/>
      <c r="JAP2" s="39"/>
      <c r="JAQ2" s="39"/>
      <c r="JAR2" s="39"/>
      <c r="JAS2" s="39"/>
      <c r="JAT2" s="39"/>
      <c r="JAU2" s="39"/>
      <c r="JAV2" s="39"/>
      <c r="JAW2" s="39"/>
      <c r="JAX2" s="39"/>
      <c r="JAY2" s="39"/>
      <c r="JAZ2" s="39"/>
      <c r="JBA2" s="39"/>
      <c r="JBB2" s="39"/>
      <c r="JBC2" s="39"/>
      <c r="JBD2" s="39"/>
      <c r="JBE2" s="39"/>
      <c r="JBF2" s="39"/>
      <c r="JBG2" s="39"/>
      <c r="JBH2" s="39"/>
      <c r="JBI2" s="39"/>
      <c r="JBJ2" s="39"/>
      <c r="JBK2" s="39"/>
      <c r="JBL2" s="39"/>
      <c r="JBM2" s="39"/>
      <c r="JBN2" s="39"/>
      <c r="JBO2" s="39"/>
      <c r="JBP2" s="39"/>
      <c r="JBQ2" s="39"/>
      <c r="JBR2" s="39"/>
      <c r="JBS2" s="39"/>
      <c r="JBT2" s="39"/>
      <c r="JBU2" s="39"/>
      <c r="JBV2" s="39"/>
      <c r="JBW2" s="39"/>
      <c r="JBX2" s="39"/>
      <c r="JBY2" s="39"/>
      <c r="JBZ2" s="39"/>
      <c r="JCA2" s="39"/>
      <c r="JCB2" s="39"/>
      <c r="JCC2" s="39"/>
      <c r="JCD2" s="39"/>
      <c r="JCE2" s="39"/>
      <c r="JCF2" s="39"/>
      <c r="JCG2" s="39"/>
      <c r="JCH2" s="39"/>
      <c r="JCI2" s="39"/>
      <c r="JCJ2" s="39"/>
      <c r="JCK2" s="39"/>
      <c r="JCL2" s="39"/>
      <c r="JCM2" s="39"/>
      <c r="JCN2" s="39"/>
      <c r="JCO2" s="39"/>
      <c r="JCP2" s="39"/>
      <c r="JCQ2" s="39"/>
      <c r="JCR2" s="39"/>
      <c r="JCS2" s="39"/>
      <c r="JCT2" s="39"/>
      <c r="JCU2" s="39"/>
      <c r="JCV2" s="39"/>
      <c r="JCW2" s="39"/>
      <c r="JCX2" s="39"/>
      <c r="JCY2" s="39"/>
      <c r="JCZ2" s="39"/>
      <c r="JDA2" s="39"/>
      <c r="JDB2" s="39"/>
      <c r="JDC2" s="39"/>
      <c r="JDD2" s="39"/>
      <c r="JDE2" s="39"/>
      <c r="JDF2" s="39"/>
      <c r="JDG2" s="39"/>
      <c r="JDH2" s="39"/>
      <c r="JDI2" s="39"/>
      <c r="JDJ2" s="39"/>
      <c r="JDK2" s="39"/>
      <c r="JDL2" s="39"/>
      <c r="JDM2" s="39"/>
      <c r="JDN2" s="39"/>
      <c r="JDO2" s="39"/>
      <c r="JDP2" s="39"/>
      <c r="JDQ2" s="39"/>
      <c r="JDR2" s="39"/>
      <c r="JDS2" s="39"/>
      <c r="JDT2" s="39"/>
      <c r="JDU2" s="39"/>
      <c r="JDV2" s="39"/>
      <c r="JDW2" s="39"/>
      <c r="JDX2" s="39"/>
      <c r="JDY2" s="39"/>
      <c r="JDZ2" s="39"/>
      <c r="JEA2" s="39"/>
      <c r="JEB2" s="39"/>
      <c r="JEC2" s="39"/>
      <c r="JED2" s="39"/>
      <c r="JEE2" s="39"/>
      <c r="JEF2" s="39"/>
      <c r="JEG2" s="39"/>
      <c r="JEH2" s="39"/>
      <c r="JEI2" s="39"/>
      <c r="JEJ2" s="39"/>
      <c r="JEK2" s="39"/>
      <c r="JEL2" s="39"/>
      <c r="JEM2" s="39"/>
      <c r="JEN2" s="39"/>
      <c r="JEO2" s="39"/>
      <c r="JEP2" s="39"/>
      <c r="JEQ2" s="39"/>
      <c r="JER2" s="39"/>
      <c r="JES2" s="39"/>
      <c r="JET2" s="39"/>
      <c r="JEU2" s="39"/>
      <c r="JEV2" s="39"/>
      <c r="JEW2" s="39"/>
      <c r="JEX2" s="39"/>
      <c r="JEY2" s="39"/>
      <c r="JEZ2" s="39"/>
      <c r="JFA2" s="39"/>
      <c r="JFB2" s="39"/>
      <c r="JFC2" s="39"/>
      <c r="JFD2" s="39"/>
      <c r="JFE2" s="39"/>
      <c r="JFF2" s="39"/>
      <c r="JFG2" s="39"/>
      <c r="JFH2" s="39"/>
      <c r="JFI2" s="39"/>
      <c r="JFJ2" s="39"/>
      <c r="JFK2" s="39"/>
      <c r="JFL2" s="39"/>
      <c r="JFM2" s="39"/>
      <c r="JFN2" s="39"/>
      <c r="JFO2" s="39"/>
      <c r="JFP2" s="39"/>
      <c r="JFQ2" s="39"/>
      <c r="JFR2" s="39"/>
      <c r="JFS2" s="39"/>
      <c r="JFT2" s="39"/>
      <c r="JFU2" s="39"/>
      <c r="JFV2" s="39"/>
      <c r="JFW2" s="39"/>
      <c r="JFX2" s="39"/>
      <c r="JFY2" s="39"/>
      <c r="JFZ2" s="39"/>
      <c r="JGA2" s="39"/>
      <c r="JGB2" s="39"/>
      <c r="JGC2" s="39"/>
      <c r="JGD2" s="39"/>
      <c r="JGE2" s="39"/>
      <c r="JGF2" s="39"/>
      <c r="JGG2" s="39"/>
      <c r="JGH2" s="39"/>
      <c r="JGI2" s="39"/>
      <c r="JGJ2" s="39"/>
      <c r="JGK2" s="39"/>
      <c r="JGL2" s="39"/>
      <c r="JGM2" s="39"/>
      <c r="JGN2" s="39"/>
      <c r="JGO2" s="39"/>
      <c r="JGP2" s="39"/>
      <c r="JGQ2" s="39"/>
      <c r="JGR2" s="39"/>
      <c r="JGS2" s="39"/>
      <c r="JGT2" s="39"/>
      <c r="JGU2" s="39"/>
      <c r="JGV2" s="39"/>
      <c r="JGW2" s="39"/>
      <c r="JGX2" s="39"/>
      <c r="JGY2" s="39"/>
      <c r="JGZ2" s="39"/>
      <c r="JHA2" s="39"/>
      <c r="JHB2" s="39"/>
      <c r="JHC2" s="39"/>
      <c r="JHD2" s="39"/>
      <c r="JHE2" s="39"/>
      <c r="JHF2" s="39"/>
      <c r="JHG2" s="39"/>
      <c r="JHH2" s="39"/>
      <c r="JHI2" s="39"/>
      <c r="JHJ2" s="39"/>
      <c r="JHK2" s="39"/>
      <c r="JHL2" s="39"/>
      <c r="JHM2" s="39"/>
      <c r="JHN2" s="39"/>
      <c r="JHO2" s="39"/>
      <c r="JHP2" s="39"/>
      <c r="JHQ2" s="39"/>
      <c r="JHR2" s="39"/>
      <c r="JHS2" s="39"/>
      <c r="JHT2" s="39"/>
      <c r="JHU2" s="39"/>
      <c r="JHV2" s="39"/>
      <c r="JHW2" s="39"/>
      <c r="JHX2" s="39"/>
      <c r="JHY2" s="39"/>
      <c r="JHZ2" s="39"/>
      <c r="JIA2" s="39"/>
      <c r="JIB2" s="39"/>
      <c r="JIC2" s="39"/>
      <c r="JID2" s="39"/>
      <c r="JIE2" s="39"/>
      <c r="JIF2" s="39"/>
      <c r="JIG2" s="39"/>
      <c r="JIH2" s="39"/>
      <c r="JII2" s="39"/>
      <c r="JIJ2" s="39"/>
      <c r="JIK2" s="39"/>
      <c r="JIL2" s="39"/>
      <c r="JIM2" s="39"/>
      <c r="JIN2" s="39"/>
      <c r="JIO2" s="39"/>
      <c r="JIP2" s="39"/>
      <c r="JIQ2" s="39"/>
      <c r="JIR2" s="39"/>
      <c r="JIS2" s="39"/>
      <c r="JIT2" s="39"/>
      <c r="JIU2" s="39"/>
      <c r="JIV2" s="39"/>
      <c r="JIW2" s="39"/>
      <c r="JIX2" s="39"/>
      <c r="JIY2" s="39"/>
      <c r="JIZ2" s="39"/>
      <c r="JJA2" s="39"/>
      <c r="JJB2" s="39"/>
      <c r="JJC2" s="39"/>
      <c r="JJD2" s="39"/>
      <c r="JJE2" s="39"/>
      <c r="JJF2" s="39"/>
      <c r="JJG2" s="39"/>
      <c r="JJH2" s="39"/>
      <c r="JJI2" s="39"/>
      <c r="JJJ2" s="39"/>
      <c r="JJK2" s="39"/>
      <c r="JJL2" s="39"/>
      <c r="JJM2" s="39"/>
      <c r="JJN2" s="39"/>
      <c r="JJO2" s="39"/>
      <c r="JJP2" s="39"/>
      <c r="JJQ2" s="39"/>
      <c r="JJR2" s="39"/>
      <c r="JJS2" s="39"/>
      <c r="JJT2" s="39"/>
      <c r="JJU2" s="39"/>
      <c r="JJV2" s="39"/>
      <c r="JJW2" s="39"/>
      <c r="JJX2" s="39"/>
      <c r="JJY2" s="39"/>
      <c r="JJZ2" s="39"/>
      <c r="JKA2" s="39"/>
      <c r="JKB2" s="39"/>
      <c r="JKC2" s="39"/>
      <c r="JKD2" s="39"/>
      <c r="JKE2" s="39"/>
      <c r="JKF2" s="39"/>
      <c r="JKG2" s="39"/>
      <c r="JKH2" s="39"/>
      <c r="JKI2" s="39"/>
      <c r="JKJ2" s="39"/>
      <c r="JKK2" s="39"/>
      <c r="JKL2" s="39"/>
      <c r="JKM2" s="39"/>
      <c r="JKN2" s="39"/>
      <c r="JKO2" s="39"/>
      <c r="JKP2" s="39"/>
      <c r="JKQ2" s="39"/>
      <c r="JKR2" s="39"/>
      <c r="JKS2" s="39"/>
      <c r="JKT2" s="39"/>
      <c r="JKU2" s="39"/>
      <c r="JKV2" s="39"/>
      <c r="JKW2" s="39"/>
      <c r="JKX2" s="39"/>
      <c r="JKY2" s="39"/>
      <c r="JKZ2" s="39"/>
      <c r="JLA2" s="39"/>
      <c r="JLB2" s="39"/>
      <c r="JLC2" s="39"/>
      <c r="JLD2" s="39"/>
      <c r="JLE2" s="39"/>
      <c r="JLF2" s="39"/>
      <c r="JLG2" s="39"/>
      <c r="JLH2" s="39"/>
      <c r="JLI2" s="39"/>
      <c r="JLJ2" s="39"/>
      <c r="JLK2" s="39"/>
      <c r="JLL2" s="39"/>
      <c r="JLM2" s="39"/>
      <c r="JLN2" s="39"/>
      <c r="JLO2" s="39"/>
      <c r="JLP2" s="39"/>
      <c r="JLQ2" s="39"/>
      <c r="JLR2" s="39"/>
      <c r="JLS2" s="39"/>
      <c r="JLT2" s="39"/>
      <c r="JLU2" s="39"/>
      <c r="JLV2" s="39"/>
      <c r="JLW2" s="39"/>
      <c r="JLX2" s="39"/>
      <c r="JLY2" s="39"/>
      <c r="JLZ2" s="39"/>
      <c r="JMA2" s="39"/>
      <c r="JMB2" s="39"/>
      <c r="JMC2" s="39"/>
      <c r="JMD2" s="39"/>
      <c r="JME2" s="39"/>
      <c r="JMF2" s="39"/>
      <c r="JMG2" s="39"/>
      <c r="JMH2" s="39"/>
      <c r="JMI2" s="39"/>
      <c r="JMJ2" s="39"/>
      <c r="JMK2" s="39"/>
      <c r="JML2" s="39"/>
      <c r="JMM2" s="39"/>
      <c r="JMN2" s="39"/>
      <c r="JMO2" s="39"/>
      <c r="JMP2" s="39"/>
      <c r="JMQ2" s="39"/>
      <c r="JMR2" s="39"/>
      <c r="JMS2" s="39"/>
      <c r="JMT2" s="39"/>
      <c r="JMU2" s="39"/>
      <c r="JMV2" s="39"/>
      <c r="JMW2" s="39"/>
      <c r="JMX2" s="39"/>
      <c r="JMY2" s="39"/>
      <c r="JMZ2" s="39"/>
      <c r="JNA2" s="39"/>
      <c r="JNB2" s="39"/>
      <c r="JNC2" s="39"/>
      <c r="JND2" s="39"/>
      <c r="JNE2" s="39"/>
      <c r="JNF2" s="39"/>
      <c r="JNG2" s="39"/>
      <c r="JNH2" s="39"/>
      <c r="JNI2" s="39"/>
      <c r="JNJ2" s="39"/>
      <c r="JNK2" s="39"/>
      <c r="JNL2" s="39"/>
      <c r="JNM2" s="39"/>
      <c r="JNN2" s="39"/>
      <c r="JNO2" s="39"/>
      <c r="JNP2" s="39"/>
      <c r="JNQ2" s="39"/>
      <c r="JNR2" s="39"/>
      <c r="JNS2" s="39"/>
      <c r="JNT2" s="39"/>
      <c r="JNU2" s="39"/>
      <c r="JNV2" s="39"/>
      <c r="JNW2" s="39"/>
      <c r="JNX2" s="39"/>
      <c r="JNY2" s="39"/>
      <c r="JNZ2" s="39"/>
      <c r="JOA2" s="39"/>
      <c r="JOB2" s="39"/>
      <c r="JOC2" s="39"/>
      <c r="JOD2" s="39"/>
      <c r="JOE2" s="39"/>
      <c r="JOF2" s="39"/>
      <c r="JOG2" s="39"/>
      <c r="JOH2" s="39"/>
      <c r="JOI2" s="39"/>
      <c r="JOJ2" s="39"/>
      <c r="JOK2" s="39"/>
      <c r="JOL2" s="39"/>
      <c r="JOM2" s="39"/>
      <c r="JON2" s="39"/>
      <c r="JOO2" s="39"/>
      <c r="JOP2" s="39"/>
      <c r="JOQ2" s="39"/>
      <c r="JOR2" s="39"/>
      <c r="JOS2" s="39"/>
      <c r="JOT2" s="39"/>
      <c r="JOU2" s="39"/>
      <c r="JOV2" s="39"/>
      <c r="JOW2" s="39"/>
      <c r="JOX2" s="39"/>
      <c r="JOY2" s="39"/>
      <c r="JOZ2" s="39"/>
      <c r="JPA2" s="39"/>
      <c r="JPB2" s="39"/>
      <c r="JPC2" s="39"/>
      <c r="JPD2" s="39"/>
      <c r="JPE2" s="39"/>
      <c r="JPF2" s="39"/>
      <c r="JPG2" s="39"/>
      <c r="JPH2" s="39"/>
      <c r="JPI2" s="39"/>
      <c r="JPJ2" s="39"/>
      <c r="JPK2" s="39"/>
      <c r="JPL2" s="39"/>
      <c r="JPM2" s="39"/>
      <c r="JPN2" s="39"/>
      <c r="JPO2" s="39"/>
      <c r="JPP2" s="39"/>
      <c r="JPQ2" s="39"/>
      <c r="JPR2" s="39"/>
      <c r="JPS2" s="39"/>
      <c r="JPT2" s="39"/>
      <c r="JPU2" s="39"/>
      <c r="JPV2" s="39"/>
      <c r="JPW2" s="39"/>
      <c r="JPX2" s="39"/>
      <c r="JPY2" s="39"/>
      <c r="JPZ2" s="39"/>
      <c r="JQA2" s="39"/>
      <c r="JQB2" s="39"/>
      <c r="JQC2" s="39"/>
      <c r="JQD2" s="39"/>
      <c r="JQE2" s="39"/>
      <c r="JQF2" s="39"/>
      <c r="JQG2" s="39"/>
      <c r="JQH2" s="39"/>
      <c r="JQI2" s="39"/>
      <c r="JQJ2" s="39"/>
      <c r="JQK2" s="39"/>
      <c r="JQL2" s="39"/>
      <c r="JQM2" s="39"/>
      <c r="JQN2" s="39"/>
      <c r="JQO2" s="39"/>
      <c r="JQP2" s="39"/>
      <c r="JQQ2" s="39"/>
      <c r="JQR2" s="39"/>
      <c r="JQS2" s="39"/>
      <c r="JQT2" s="39"/>
      <c r="JQU2" s="39"/>
      <c r="JQV2" s="39"/>
      <c r="JQW2" s="39"/>
      <c r="JQX2" s="39"/>
      <c r="JQY2" s="39"/>
      <c r="JQZ2" s="39"/>
      <c r="JRA2" s="39"/>
      <c r="JRB2" s="39"/>
      <c r="JRC2" s="39"/>
      <c r="JRD2" s="39"/>
      <c r="JRE2" s="39"/>
      <c r="JRF2" s="39"/>
      <c r="JRG2" s="39"/>
      <c r="JRH2" s="39"/>
      <c r="JRI2" s="39"/>
      <c r="JRJ2" s="39"/>
      <c r="JRK2" s="39"/>
      <c r="JRL2" s="39"/>
      <c r="JRM2" s="39"/>
      <c r="JRN2" s="39"/>
      <c r="JRO2" s="39"/>
      <c r="JRP2" s="39"/>
      <c r="JRQ2" s="39"/>
      <c r="JRR2" s="39"/>
      <c r="JRS2" s="39"/>
      <c r="JRT2" s="39"/>
      <c r="JRU2" s="39"/>
      <c r="JRV2" s="39"/>
      <c r="JRW2" s="39"/>
      <c r="JRX2" s="39"/>
      <c r="JRY2" s="39"/>
      <c r="JRZ2" s="39"/>
      <c r="JSA2" s="39"/>
      <c r="JSB2" s="39"/>
      <c r="JSC2" s="39"/>
      <c r="JSD2" s="39"/>
      <c r="JSE2" s="39"/>
      <c r="JSF2" s="39"/>
      <c r="JSG2" s="39"/>
      <c r="JSH2" s="39"/>
      <c r="JSI2" s="39"/>
      <c r="JSJ2" s="39"/>
      <c r="JSK2" s="39"/>
      <c r="JSL2" s="39"/>
      <c r="JSM2" s="39"/>
      <c r="JSN2" s="39"/>
      <c r="JSO2" s="39"/>
      <c r="JSP2" s="39"/>
      <c r="JSQ2" s="39"/>
      <c r="JSR2" s="39"/>
      <c r="JSS2" s="39"/>
      <c r="JST2" s="39"/>
      <c r="JSU2" s="39"/>
      <c r="JSV2" s="39"/>
      <c r="JSW2" s="39"/>
      <c r="JSX2" s="39"/>
      <c r="JSY2" s="39"/>
      <c r="JSZ2" s="39"/>
      <c r="JTA2" s="39"/>
      <c r="JTB2" s="39"/>
      <c r="JTC2" s="39"/>
      <c r="JTD2" s="39"/>
      <c r="JTE2" s="39"/>
      <c r="JTF2" s="39"/>
      <c r="JTG2" s="39"/>
      <c r="JTH2" s="39"/>
      <c r="JTI2" s="39"/>
      <c r="JTJ2" s="39"/>
      <c r="JTK2" s="39"/>
      <c r="JTL2" s="39"/>
      <c r="JTM2" s="39"/>
      <c r="JTN2" s="39"/>
      <c r="JTO2" s="39"/>
      <c r="JTP2" s="39"/>
      <c r="JTQ2" s="39"/>
      <c r="JTR2" s="39"/>
      <c r="JTS2" s="39"/>
      <c r="JTT2" s="39"/>
      <c r="JTU2" s="39"/>
      <c r="JTV2" s="39"/>
      <c r="JTW2" s="39"/>
      <c r="JTX2" s="39"/>
      <c r="JTY2" s="39"/>
      <c r="JTZ2" s="39"/>
      <c r="JUA2" s="39"/>
      <c r="JUB2" s="39"/>
      <c r="JUC2" s="39"/>
      <c r="JUD2" s="39"/>
      <c r="JUE2" s="39"/>
      <c r="JUF2" s="39"/>
      <c r="JUG2" s="39"/>
      <c r="JUH2" s="39"/>
      <c r="JUI2" s="39"/>
      <c r="JUJ2" s="39"/>
      <c r="JUK2" s="39"/>
      <c r="JUL2" s="39"/>
      <c r="JUM2" s="39"/>
      <c r="JUN2" s="39"/>
      <c r="JUO2" s="39"/>
      <c r="JUP2" s="39"/>
      <c r="JUQ2" s="39"/>
      <c r="JUR2" s="39"/>
      <c r="JUS2" s="39"/>
      <c r="JUT2" s="39"/>
      <c r="JUU2" s="39"/>
      <c r="JUV2" s="39"/>
      <c r="JUW2" s="39"/>
      <c r="JUX2" s="39"/>
      <c r="JUY2" s="39"/>
      <c r="JUZ2" s="39"/>
      <c r="JVA2" s="39"/>
      <c r="JVB2" s="39"/>
      <c r="JVC2" s="39"/>
      <c r="JVD2" s="39"/>
      <c r="JVE2" s="39"/>
      <c r="JVF2" s="39"/>
      <c r="JVG2" s="39"/>
      <c r="JVH2" s="39"/>
      <c r="JVI2" s="39"/>
      <c r="JVJ2" s="39"/>
      <c r="JVK2" s="39"/>
      <c r="JVL2" s="39"/>
      <c r="JVM2" s="39"/>
      <c r="JVN2" s="39"/>
      <c r="JVO2" s="39"/>
      <c r="JVP2" s="39"/>
      <c r="JVQ2" s="39"/>
      <c r="JVR2" s="39"/>
      <c r="JVS2" s="39"/>
      <c r="JVT2" s="39"/>
      <c r="JVU2" s="39"/>
      <c r="JVV2" s="39"/>
      <c r="JVW2" s="39"/>
      <c r="JVX2" s="39"/>
      <c r="JVY2" s="39"/>
      <c r="JVZ2" s="39"/>
      <c r="JWA2" s="39"/>
      <c r="JWB2" s="39"/>
      <c r="JWC2" s="39"/>
      <c r="JWD2" s="39"/>
      <c r="JWE2" s="39"/>
      <c r="JWF2" s="39"/>
      <c r="JWG2" s="39"/>
      <c r="JWH2" s="39"/>
      <c r="JWI2" s="39"/>
      <c r="JWJ2" s="39"/>
      <c r="JWK2" s="39"/>
      <c r="JWL2" s="39"/>
      <c r="JWM2" s="39"/>
      <c r="JWN2" s="39"/>
      <c r="JWO2" s="39"/>
      <c r="JWP2" s="39"/>
      <c r="JWQ2" s="39"/>
      <c r="JWR2" s="39"/>
      <c r="JWS2" s="39"/>
      <c r="JWT2" s="39"/>
      <c r="JWU2" s="39"/>
      <c r="JWV2" s="39"/>
      <c r="JWW2" s="39"/>
      <c r="JWX2" s="39"/>
      <c r="JWY2" s="39"/>
      <c r="JWZ2" s="39"/>
      <c r="JXA2" s="39"/>
      <c r="JXB2" s="39"/>
      <c r="JXC2" s="39"/>
      <c r="JXD2" s="39"/>
      <c r="JXE2" s="39"/>
      <c r="JXF2" s="39"/>
      <c r="JXG2" s="39"/>
      <c r="JXH2" s="39"/>
      <c r="JXI2" s="39"/>
      <c r="JXJ2" s="39"/>
      <c r="JXK2" s="39"/>
      <c r="JXL2" s="39"/>
      <c r="JXM2" s="39"/>
      <c r="JXN2" s="39"/>
      <c r="JXO2" s="39"/>
      <c r="JXP2" s="39"/>
      <c r="JXQ2" s="39"/>
      <c r="JXR2" s="39"/>
      <c r="JXS2" s="39"/>
      <c r="JXT2" s="39"/>
      <c r="JXU2" s="39"/>
      <c r="JXV2" s="39"/>
      <c r="JXW2" s="39"/>
      <c r="JXX2" s="39"/>
      <c r="JXY2" s="39"/>
      <c r="JXZ2" s="39"/>
      <c r="JYA2" s="39"/>
      <c r="JYB2" s="39"/>
      <c r="JYC2" s="39"/>
      <c r="JYD2" s="39"/>
      <c r="JYE2" s="39"/>
      <c r="JYF2" s="39"/>
      <c r="JYG2" s="39"/>
      <c r="JYH2" s="39"/>
      <c r="JYI2" s="39"/>
      <c r="JYJ2" s="39"/>
      <c r="JYK2" s="39"/>
      <c r="JYL2" s="39"/>
      <c r="JYM2" s="39"/>
      <c r="JYN2" s="39"/>
      <c r="JYO2" s="39"/>
      <c r="JYP2" s="39"/>
      <c r="JYQ2" s="39"/>
      <c r="JYR2" s="39"/>
      <c r="JYS2" s="39"/>
      <c r="JYT2" s="39"/>
      <c r="JYU2" s="39"/>
      <c r="JYV2" s="39"/>
      <c r="JYW2" s="39"/>
      <c r="JYX2" s="39"/>
      <c r="JYY2" s="39"/>
      <c r="JYZ2" s="39"/>
      <c r="JZA2" s="39"/>
      <c r="JZB2" s="39"/>
      <c r="JZC2" s="39"/>
      <c r="JZD2" s="39"/>
      <c r="JZE2" s="39"/>
      <c r="JZF2" s="39"/>
      <c r="JZG2" s="39"/>
      <c r="JZH2" s="39"/>
      <c r="JZI2" s="39"/>
      <c r="JZJ2" s="39"/>
      <c r="JZK2" s="39"/>
      <c r="JZL2" s="39"/>
      <c r="JZM2" s="39"/>
      <c r="JZN2" s="39"/>
      <c r="JZO2" s="39"/>
      <c r="JZP2" s="39"/>
      <c r="JZQ2" s="39"/>
      <c r="JZR2" s="39"/>
      <c r="JZS2" s="39"/>
      <c r="JZT2" s="39"/>
      <c r="JZU2" s="39"/>
      <c r="JZV2" s="39"/>
      <c r="JZW2" s="39"/>
      <c r="JZX2" s="39"/>
      <c r="JZY2" s="39"/>
      <c r="JZZ2" s="39"/>
      <c r="KAA2" s="39"/>
      <c r="KAB2" s="39"/>
      <c r="KAC2" s="39"/>
      <c r="KAD2" s="39"/>
      <c r="KAE2" s="39"/>
      <c r="KAF2" s="39"/>
      <c r="KAG2" s="39"/>
      <c r="KAH2" s="39"/>
      <c r="KAI2" s="39"/>
      <c r="KAJ2" s="39"/>
      <c r="KAK2" s="39"/>
      <c r="KAL2" s="39"/>
      <c r="KAM2" s="39"/>
      <c r="KAN2" s="39"/>
      <c r="KAO2" s="39"/>
      <c r="KAP2" s="39"/>
      <c r="KAQ2" s="39"/>
      <c r="KAR2" s="39"/>
      <c r="KAS2" s="39"/>
      <c r="KAT2" s="39"/>
      <c r="KAU2" s="39"/>
      <c r="KAV2" s="39"/>
      <c r="KAW2" s="39"/>
      <c r="KAX2" s="39"/>
      <c r="KAY2" s="39"/>
      <c r="KAZ2" s="39"/>
      <c r="KBA2" s="39"/>
      <c r="KBB2" s="39"/>
      <c r="KBC2" s="39"/>
      <c r="KBD2" s="39"/>
      <c r="KBE2" s="39"/>
      <c r="KBF2" s="39"/>
      <c r="KBG2" s="39"/>
      <c r="KBH2" s="39"/>
      <c r="KBI2" s="39"/>
      <c r="KBJ2" s="39"/>
      <c r="KBK2" s="39"/>
      <c r="KBL2" s="39"/>
      <c r="KBM2" s="39"/>
      <c r="KBN2" s="39"/>
      <c r="KBO2" s="39"/>
      <c r="KBP2" s="39"/>
      <c r="KBQ2" s="39"/>
      <c r="KBR2" s="39"/>
      <c r="KBS2" s="39"/>
      <c r="KBT2" s="39"/>
      <c r="KBU2" s="39"/>
      <c r="KBV2" s="39"/>
      <c r="KBW2" s="39"/>
      <c r="KBX2" s="39"/>
      <c r="KBY2" s="39"/>
      <c r="KBZ2" s="39"/>
      <c r="KCA2" s="39"/>
      <c r="KCB2" s="39"/>
      <c r="KCC2" s="39"/>
      <c r="KCD2" s="39"/>
      <c r="KCE2" s="39"/>
      <c r="KCF2" s="39"/>
      <c r="KCG2" s="39"/>
      <c r="KCH2" s="39"/>
      <c r="KCI2" s="39"/>
      <c r="KCJ2" s="39"/>
      <c r="KCK2" s="39"/>
      <c r="KCL2" s="39"/>
      <c r="KCM2" s="39"/>
      <c r="KCN2" s="39"/>
      <c r="KCO2" s="39"/>
      <c r="KCP2" s="39"/>
      <c r="KCQ2" s="39"/>
      <c r="KCR2" s="39"/>
      <c r="KCS2" s="39"/>
      <c r="KCT2" s="39"/>
      <c r="KCU2" s="39"/>
      <c r="KCV2" s="39"/>
      <c r="KCW2" s="39"/>
      <c r="KCX2" s="39"/>
      <c r="KCY2" s="39"/>
      <c r="KCZ2" s="39"/>
      <c r="KDA2" s="39"/>
      <c r="KDB2" s="39"/>
      <c r="KDC2" s="39"/>
      <c r="KDD2" s="39"/>
      <c r="KDE2" s="39"/>
      <c r="KDF2" s="39"/>
      <c r="KDG2" s="39"/>
      <c r="KDH2" s="39"/>
      <c r="KDI2" s="39"/>
      <c r="KDJ2" s="39"/>
      <c r="KDK2" s="39"/>
      <c r="KDL2" s="39"/>
      <c r="KDM2" s="39"/>
      <c r="KDN2" s="39"/>
      <c r="KDO2" s="39"/>
      <c r="KDP2" s="39"/>
      <c r="KDQ2" s="39"/>
      <c r="KDR2" s="39"/>
      <c r="KDS2" s="39"/>
      <c r="KDT2" s="39"/>
      <c r="KDU2" s="39"/>
      <c r="KDV2" s="39"/>
      <c r="KDW2" s="39"/>
      <c r="KDX2" s="39"/>
      <c r="KDY2" s="39"/>
      <c r="KDZ2" s="39"/>
      <c r="KEA2" s="39"/>
      <c r="KEB2" s="39"/>
      <c r="KEC2" s="39"/>
      <c r="KED2" s="39"/>
      <c r="KEE2" s="39"/>
      <c r="KEF2" s="39"/>
      <c r="KEG2" s="39"/>
      <c r="KEH2" s="39"/>
      <c r="KEI2" s="39"/>
      <c r="KEJ2" s="39"/>
      <c r="KEK2" s="39"/>
      <c r="KEL2" s="39"/>
      <c r="KEM2" s="39"/>
      <c r="KEN2" s="39"/>
      <c r="KEO2" s="39"/>
      <c r="KEP2" s="39"/>
      <c r="KEQ2" s="39"/>
      <c r="KER2" s="39"/>
      <c r="KES2" s="39"/>
      <c r="KET2" s="39"/>
      <c r="KEU2" s="39"/>
      <c r="KEV2" s="39"/>
      <c r="KEW2" s="39"/>
      <c r="KEX2" s="39"/>
      <c r="KEY2" s="39"/>
      <c r="KEZ2" s="39"/>
      <c r="KFA2" s="39"/>
      <c r="KFB2" s="39"/>
      <c r="KFC2" s="39"/>
      <c r="KFD2" s="39"/>
      <c r="KFE2" s="39"/>
      <c r="KFF2" s="39"/>
      <c r="KFG2" s="39"/>
      <c r="KFH2" s="39"/>
      <c r="KFI2" s="39"/>
      <c r="KFJ2" s="39"/>
      <c r="KFK2" s="39"/>
      <c r="KFL2" s="39"/>
      <c r="KFM2" s="39"/>
      <c r="KFN2" s="39"/>
      <c r="KFO2" s="39"/>
      <c r="KFP2" s="39"/>
      <c r="KFQ2" s="39"/>
      <c r="KFR2" s="39"/>
      <c r="KFS2" s="39"/>
      <c r="KFT2" s="39"/>
      <c r="KFU2" s="39"/>
      <c r="KFV2" s="39"/>
      <c r="KFW2" s="39"/>
      <c r="KFX2" s="39"/>
      <c r="KFY2" s="39"/>
      <c r="KFZ2" s="39"/>
      <c r="KGA2" s="39"/>
      <c r="KGB2" s="39"/>
      <c r="KGC2" s="39"/>
      <c r="KGD2" s="39"/>
      <c r="KGE2" s="39"/>
      <c r="KGF2" s="39"/>
      <c r="KGG2" s="39"/>
      <c r="KGH2" s="39"/>
      <c r="KGI2" s="39"/>
      <c r="KGJ2" s="39"/>
      <c r="KGK2" s="39"/>
      <c r="KGL2" s="39"/>
      <c r="KGM2" s="39"/>
      <c r="KGN2" s="39"/>
      <c r="KGO2" s="39"/>
      <c r="KGP2" s="39"/>
      <c r="KGQ2" s="39"/>
      <c r="KGR2" s="39"/>
      <c r="KGS2" s="39"/>
      <c r="KGT2" s="39"/>
      <c r="KGU2" s="39"/>
      <c r="KGV2" s="39"/>
      <c r="KGW2" s="39"/>
      <c r="KGX2" s="39"/>
      <c r="KGY2" s="39"/>
      <c r="KGZ2" s="39"/>
      <c r="KHA2" s="39"/>
      <c r="KHB2" s="39"/>
      <c r="KHC2" s="39"/>
      <c r="KHD2" s="39"/>
      <c r="KHE2" s="39"/>
      <c r="KHF2" s="39"/>
      <c r="KHG2" s="39"/>
      <c r="KHH2" s="39"/>
      <c r="KHI2" s="39"/>
      <c r="KHJ2" s="39"/>
      <c r="KHK2" s="39"/>
      <c r="KHL2" s="39"/>
      <c r="KHM2" s="39"/>
      <c r="KHN2" s="39"/>
      <c r="KHO2" s="39"/>
      <c r="KHP2" s="39"/>
      <c r="KHQ2" s="39"/>
      <c r="KHR2" s="39"/>
      <c r="KHS2" s="39"/>
      <c r="KHT2" s="39"/>
      <c r="KHU2" s="39"/>
      <c r="KHV2" s="39"/>
      <c r="KHW2" s="39"/>
      <c r="KHX2" s="39"/>
      <c r="KHY2" s="39"/>
      <c r="KHZ2" s="39"/>
      <c r="KIA2" s="39"/>
      <c r="KIB2" s="39"/>
      <c r="KIC2" s="39"/>
      <c r="KID2" s="39"/>
      <c r="KIE2" s="39"/>
      <c r="KIF2" s="39"/>
      <c r="KIG2" s="39"/>
      <c r="KIH2" s="39"/>
      <c r="KII2" s="39"/>
      <c r="KIJ2" s="39"/>
      <c r="KIK2" s="39"/>
      <c r="KIL2" s="39"/>
      <c r="KIM2" s="39"/>
      <c r="KIN2" s="39"/>
      <c r="KIO2" s="39"/>
      <c r="KIP2" s="39"/>
      <c r="KIQ2" s="39"/>
      <c r="KIR2" s="39"/>
      <c r="KIS2" s="39"/>
      <c r="KIT2" s="39"/>
      <c r="KIU2" s="39"/>
      <c r="KIV2" s="39"/>
      <c r="KIW2" s="39"/>
      <c r="KIX2" s="39"/>
      <c r="KIY2" s="39"/>
      <c r="KIZ2" s="39"/>
      <c r="KJA2" s="39"/>
      <c r="KJB2" s="39"/>
      <c r="KJC2" s="39"/>
      <c r="KJD2" s="39"/>
      <c r="KJE2" s="39"/>
      <c r="KJF2" s="39"/>
      <c r="KJG2" s="39"/>
      <c r="KJH2" s="39"/>
      <c r="KJI2" s="39"/>
      <c r="KJJ2" s="39"/>
      <c r="KJK2" s="39"/>
      <c r="KJL2" s="39"/>
      <c r="KJM2" s="39"/>
      <c r="KJN2" s="39"/>
      <c r="KJO2" s="39"/>
      <c r="KJP2" s="39"/>
      <c r="KJQ2" s="39"/>
      <c r="KJR2" s="39"/>
      <c r="KJS2" s="39"/>
      <c r="KJT2" s="39"/>
      <c r="KJU2" s="39"/>
      <c r="KJV2" s="39"/>
      <c r="KJW2" s="39"/>
      <c r="KJX2" s="39"/>
      <c r="KJY2" s="39"/>
      <c r="KJZ2" s="39"/>
      <c r="KKA2" s="39"/>
      <c r="KKB2" s="39"/>
      <c r="KKC2" s="39"/>
      <c r="KKD2" s="39"/>
      <c r="KKE2" s="39"/>
      <c r="KKF2" s="39"/>
      <c r="KKG2" s="39"/>
      <c r="KKH2" s="39"/>
      <c r="KKI2" s="39"/>
      <c r="KKJ2" s="39"/>
      <c r="KKK2" s="39"/>
      <c r="KKL2" s="39"/>
      <c r="KKM2" s="39"/>
      <c r="KKN2" s="39"/>
      <c r="KKO2" s="39"/>
      <c r="KKP2" s="39"/>
      <c r="KKQ2" s="39"/>
      <c r="KKR2" s="39"/>
      <c r="KKS2" s="39"/>
      <c r="KKT2" s="39"/>
      <c r="KKU2" s="39"/>
      <c r="KKV2" s="39"/>
      <c r="KKW2" s="39"/>
      <c r="KKX2" s="39"/>
      <c r="KKY2" s="39"/>
      <c r="KKZ2" s="39"/>
      <c r="KLA2" s="39"/>
      <c r="KLB2" s="39"/>
      <c r="KLC2" s="39"/>
      <c r="KLD2" s="39"/>
      <c r="KLE2" s="39"/>
      <c r="KLF2" s="39"/>
      <c r="KLG2" s="39"/>
      <c r="KLH2" s="39"/>
      <c r="KLI2" s="39"/>
      <c r="KLJ2" s="39"/>
      <c r="KLK2" s="39"/>
      <c r="KLL2" s="39"/>
      <c r="KLM2" s="39"/>
      <c r="KLN2" s="39"/>
      <c r="KLO2" s="39"/>
      <c r="KLP2" s="39"/>
      <c r="KLQ2" s="39"/>
      <c r="KLR2" s="39"/>
      <c r="KLS2" s="39"/>
      <c r="KLT2" s="39"/>
      <c r="KLU2" s="39"/>
      <c r="KLV2" s="39"/>
      <c r="KLW2" s="39"/>
      <c r="KLX2" s="39"/>
      <c r="KLY2" s="39"/>
      <c r="KLZ2" s="39"/>
      <c r="KMA2" s="39"/>
      <c r="KMB2" s="39"/>
      <c r="KMC2" s="39"/>
      <c r="KMD2" s="39"/>
      <c r="KME2" s="39"/>
      <c r="KMF2" s="39"/>
      <c r="KMG2" s="39"/>
      <c r="KMH2" s="39"/>
      <c r="KMI2" s="39"/>
      <c r="KMJ2" s="39"/>
      <c r="KMK2" s="39"/>
      <c r="KML2" s="39"/>
      <c r="KMM2" s="39"/>
      <c r="KMN2" s="39"/>
      <c r="KMO2" s="39"/>
      <c r="KMP2" s="39"/>
      <c r="KMQ2" s="39"/>
      <c r="KMR2" s="39"/>
      <c r="KMS2" s="39"/>
      <c r="KMT2" s="39"/>
      <c r="KMU2" s="39"/>
      <c r="KMV2" s="39"/>
      <c r="KMW2" s="39"/>
      <c r="KMX2" s="39"/>
      <c r="KMY2" s="39"/>
      <c r="KMZ2" s="39"/>
      <c r="KNA2" s="39"/>
      <c r="KNB2" s="39"/>
      <c r="KNC2" s="39"/>
      <c r="KND2" s="39"/>
      <c r="KNE2" s="39"/>
      <c r="KNF2" s="39"/>
      <c r="KNG2" s="39"/>
      <c r="KNH2" s="39"/>
      <c r="KNI2" s="39"/>
      <c r="KNJ2" s="39"/>
      <c r="KNK2" s="39"/>
      <c r="KNL2" s="39"/>
      <c r="KNM2" s="39"/>
      <c r="KNN2" s="39"/>
      <c r="KNO2" s="39"/>
      <c r="KNP2" s="39"/>
      <c r="KNQ2" s="39"/>
      <c r="KNR2" s="39"/>
      <c r="KNS2" s="39"/>
      <c r="KNT2" s="39"/>
      <c r="KNU2" s="39"/>
      <c r="KNV2" s="39"/>
      <c r="KNW2" s="39"/>
      <c r="KNX2" s="39"/>
      <c r="KNY2" s="39"/>
      <c r="KNZ2" s="39"/>
      <c r="KOA2" s="39"/>
      <c r="KOB2" s="39"/>
      <c r="KOC2" s="39"/>
      <c r="KOD2" s="39"/>
      <c r="KOE2" s="39"/>
      <c r="KOF2" s="39"/>
      <c r="KOG2" s="39"/>
      <c r="KOH2" s="39"/>
      <c r="KOI2" s="39"/>
      <c r="KOJ2" s="39"/>
      <c r="KOK2" s="39"/>
      <c r="KOL2" s="39"/>
      <c r="KOM2" s="39"/>
      <c r="KON2" s="39"/>
      <c r="KOO2" s="39"/>
      <c r="KOP2" s="39"/>
      <c r="KOQ2" s="39"/>
      <c r="KOR2" s="39"/>
      <c r="KOS2" s="39"/>
      <c r="KOT2" s="39"/>
      <c r="KOU2" s="39"/>
      <c r="KOV2" s="39"/>
      <c r="KOW2" s="39"/>
      <c r="KOX2" s="39"/>
      <c r="KOY2" s="39"/>
      <c r="KOZ2" s="39"/>
      <c r="KPA2" s="39"/>
      <c r="KPB2" s="39"/>
      <c r="KPC2" s="39"/>
      <c r="KPD2" s="39"/>
      <c r="KPE2" s="39"/>
      <c r="KPF2" s="39"/>
      <c r="KPG2" s="39"/>
      <c r="KPH2" s="39"/>
      <c r="KPI2" s="39"/>
      <c r="KPJ2" s="39"/>
      <c r="KPK2" s="39"/>
      <c r="KPL2" s="39"/>
      <c r="KPM2" s="39"/>
      <c r="KPN2" s="39"/>
      <c r="KPO2" s="39"/>
      <c r="KPP2" s="39"/>
      <c r="KPQ2" s="39"/>
      <c r="KPR2" s="39"/>
      <c r="KPS2" s="39"/>
      <c r="KPT2" s="39"/>
      <c r="KPU2" s="39"/>
      <c r="KPV2" s="39"/>
      <c r="KPW2" s="39"/>
      <c r="KPX2" s="39"/>
      <c r="KPY2" s="39"/>
      <c r="KPZ2" s="39"/>
      <c r="KQA2" s="39"/>
      <c r="KQB2" s="39"/>
      <c r="KQC2" s="39"/>
      <c r="KQD2" s="39"/>
      <c r="KQE2" s="39"/>
      <c r="KQF2" s="39"/>
      <c r="KQG2" s="39"/>
      <c r="KQH2" s="39"/>
      <c r="KQI2" s="39"/>
      <c r="KQJ2" s="39"/>
      <c r="KQK2" s="39"/>
      <c r="KQL2" s="39"/>
      <c r="KQM2" s="39"/>
      <c r="KQN2" s="39"/>
      <c r="KQO2" s="39"/>
      <c r="KQP2" s="39"/>
      <c r="KQQ2" s="39"/>
      <c r="KQR2" s="39"/>
      <c r="KQS2" s="39"/>
      <c r="KQT2" s="39"/>
      <c r="KQU2" s="39"/>
      <c r="KQV2" s="39"/>
      <c r="KQW2" s="39"/>
      <c r="KQX2" s="39"/>
      <c r="KQY2" s="39"/>
      <c r="KQZ2" s="39"/>
      <c r="KRA2" s="39"/>
      <c r="KRB2" s="39"/>
      <c r="KRC2" s="39"/>
      <c r="KRD2" s="39"/>
      <c r="KRE2" s="39"/>
      <c r="KRF2" s="39"/>
      <c r="KRG2" s="39"/>
      <c r="KRH2" s="39"/>
      <c r="KRI2" s="39"/>
      <c r="KRJ2" s="39"/>
      <c r="KRK2" s="39"/>
      <c r="KRL2" s="39"/>
      <c r="KRM2" s="39"/>
      <c r="KRN2" s="39"/>
      <c r="KRO2" s="39"/>
      <c r="KRP2" s="39"/>
      <c r="KRQ2" s="39"/>
      <c r="KRR2" s="39"/>
      <c r="KRS2" s="39"/>
      <c r="KRT2" s="39"/>
      <c r="KRU2" s="39"/>
      <c r="KRV2" s="39"/>
      <c r="KRW2" s="39"/>
      <c r="KRX2" s="39"/>
      <c r="KRY2" s="39"/>
      <c r="KRZ2" s="39"/>
      <c r="KSA2" s="39"/>
      <c r="KSB2" s="39"/>
      <c r="KSC2" s="39"/>
      <c r="KSD2" s="39"/>
      <c r="KSE2" s="39"/>
      <c r="KSF2" s="39"/>
      <c r="KSG2" s="39"/>
      <c r="KSH2" s="39"/>
      <c r="KSI2" s="39"/>
      <c r="KSJ2" s="39"/>
      <c r="KSK2" s="39"/>
      <c r="KSL2" s="39"/>
      <c r="KSM2" s="39"/>
      <c r="KSN2" s="39"/>
      <c r="KSO2" s="39"/>
      <c r="KSP2" s="39"/>
      <c r="KSQ2" s="39"/>
      <c r="KSR2" s="39"/>
      <c r="KSS2" s="39"/>
      <c r="KST2" s="39"/>
      <c r="KSU2" s="39"/>
      <c r="KSV2" s="39"/>
      <c r="KSW2" s="39"/>
      <c r="KSX2" s="39"/>
      <c r="KSY2" s="39"/>
      <c r="KSZ2" s="39"/>
      <c r="KTA2" s="39"/>
      <c r="KTB2" s="39"/>
      <c r="KTC2" s="39"/>
      <c r="KTD2" s="39"/>
      <c r="KTE2" s="39"/>
      <c r="KTF2" s="39"/>
      <c r="KTG2" s="39"/>
      <c r="KTH2" s="39"/>
      <c r="KTI2" s="39"/>
      <c r="KTJ2" s="39"/>
      <c r="KTK2" s="39"/>
      <c r="KTL2" s="39"/>
      <c r="KTM2" s="39"/>
      <c r="KTN2" s="39"/>
      <c r="KTO2" s="39"/>
      <c r="KTP2" s="39"/>
      <c r="KTQ2" s="39"/>
      <c r="KTR2" s="39"/>
      <c r="KTS2" s="39"/>
      <c r="KTT2" s="39"/>
      <c r="KTU2" s="39"/>
      <c r="KTV2" s="39"/>
      <c r="KTW2" s="39"/>
      <c r="KTX2" s="39"/>
      <c r="KTY2" s="39"/>
      <c r="KTZ2" s="39"/>
      <c r="KUA2" s="39"/>
      <c r="KUB2" s="39"/>
      <c r="KUC2" s="39"/>
      <c r="KUD2" s="39"/>
      <c r="KUE2" s="39"/>
      <c r="KUF2" s="39"/>
      <c r="KUG2" s="39"/>
      <c r="KUH2" s="39"/>
      <c r="KUI2" s="39"/>
      <c r="KUJ2" s="39"/>
      <c r="KUK2" s="39"/>
      <c r="KUL2" s="39"/>
      <c r="KUM2" s="39"/>
      <c r="KUN2" s="39"/>
      <c r="KUO2" s="39"/>
      <c r="KUP2" s="39"/>
      <c r="KUQ2" s="39"/>
      <c r="KUR2" s="39"/>
      <c r="KUS2" s="39"/>
      <c r="KUT2" s="39"/>
      <c r="KUU2" s="39"/>
      <c r="KUV2" s="39"/>
      <c r="KUW2" s="39"/>
      <c r="KUX2" s="39"/>
      <c r="KUY2" s="39"/>
      <c r="KUZ2" s="39"/>
      <c r="KVA2" s="39"/>
      <c r="KVB2" s="39"/>
      <c r="KVC2" s="39"/>
      <c r="KVD2" s="39"/>
      <c r="KVE2" s="39"/>
      <c r="KVF2" s="39"/>
      <c r="KVG2" s="39"/>
      <c r="KVH2" s="39"/>
      <c r="KVI2" s="39"/>
      <c r="KVJ2" s="39"/>
      <c r="KVK2" s="39"/>
      <c r="KVL2" s="39"/>
      <c r="KVM2" s="39"/>
      <c r="KVN2" s="39"/>
      <c r="KVO2" s="39"/>
      <c r="KVP2" s="39"/>
      <c r="KVQ2" s="39"/>
      <c r="KVR2" s="39"/>
      <c r="KVS2" s="39"/>
      <c r="KVT2" s="39"/>
      <c r="KVU2" s="39"/>
      <c r="KVV2" s="39"/>
      <c r="KVW2" s="39"/>
      <c r="KVX2" s="39"/>
      <c r="KVY2" s="39"/>
      <c r="KVZ2" s="39"/>
      <c r="KWA2" s="39"/>
      <c r="KWB2" s="39"/>
      <c r="KWC2" s="39"/>
      <c r="KWD2" s="39"/>
      <c r="KWE2" s="39"/>
      <c r="KWF2" s="39"/>
      <c r="KWG2" s="39"/>
      <c r="KWH2" s="39"/>
      <c r="KWI2" s="39"/>
      <c r="KWJ2" s="39"/>
      <c r="KWK2" s="39"/>
      <c r="KWL2" s="39"/>
      <c r="KWM2" s="39"/>
      <c r="KWN2" s="39"/>
      <c r="KWO2" s="39"/>
      <c r="KWP2" s="39"/>
      <c r="KWQ2" s="39"/>
      <c r="KWR2" s="39"/>
      <c r="KWS2" s="39"/>
      <c r="KWT2" s="39"/>
      <c r="KWU2" s="39"/>
      <c r="KWV2" s="39"/>
      <c r="KWW2" s="39"/>
      <c r="KWX2" s="39"/>
      <c r="KWY2" s="39"/>
      <c r="KWZ2" s="39"/>
      <c r="KXA2" s="39"/>
      <c r="KXB2" s="39"/>
      <c r="KXC2" s="39"/>
      <c r="KXD2" s="39"/>
      <c r="KXE2" s="39"/>
      <c r="KXF2" s="39"/>
      <c r="KXG2" s="39"/>
      <c r="KXH2" s="39"/>
      <c r="KXI2" s="39"/>
      <c r="KXJ2" s="39"/>
      <c r="KXK2" s="39"/>
      <c r="KXL2" s="39"/>
      <c r="KXM2" s="39"/>
      <c r="KXN2" s="39"/>
      <c r="KXO2" s="39"/>
      <c r="KXP2" s="39"/>
      <c r="KXQ2" s="39"/>
      <c r="KXR2" s="39"/>
      <c r="KXS2" s="39"/>
      <c r="KXT2" s="39"/>
      <c r="KXU2" s="39"/>
      <c r="KXV2" s="39"/>
      <c r="KXW2" s="39"/>
      <c r="KXX2" s="39"/>
      <c r="KXY2" s="39"/>
      <c r="KXZ2" s="39"/>
      <c r="KYA2" s="39"/>
      <c r="KYB2" s="39"/>
      <c r="KYC2" s="39"/>
      <c r="KYD2" s="39"/>
      <c r="KYE2" s="39"/>
      <c r="KYF2" s="39"/>
      <c r="KYG2" s="39"/>
      <c r="KYH2" s="39"/>
      <c r="KYI2" s="39"/>
      <c r="KYJ2" s="39"/>
      <c r="KYK2" s="39"/>
      <c r="KYL2" s="39"/>
      <c r="KYM2" s="39"/>
      <c r="KYN2" s="39"/>
      <c r="KYO2" s="39"/>
      <c r="KYP2" s="39"/>
      <c r="KYQ2" s="39"/>
      <c r="KYR2" s="39"/>
      <c r="KYS2" s="39"/>
      <c r="KYT2" s="39"/>
      <c r="KYU2" s="39"/>
      <c r="KYV2" s="39"/>
      <c r="KYW2" s="39"/>
      <c r="KYX2" s="39"/>
      <c r="KYY2" s="39"/>
      <c r="KYZ2" s="39"/>
      <c r="KZA2" s="39"/>
      <c r="KZB2" s="39"/>
      <c r="KZC2" s="39"/>
      <c r="KZD2" s="39"/>
      <c r="KZE2" s="39"/>
      <c r="KZF2" s="39"/>
      <c r="KZG2" s="39"/>
      <c r="KZH2" s="39"/>
      <c r="KZI2" s="39"/>
      <c r="KZJ2" s="39"/>
      <c r="KZK2" s="39"/>
      <c r="KZL2" s="39"/>
      <c r="KZM2" s="39"/>
      <c r="KZN2" s="39"/>
      <c r="KZO2" s="39"/>
      <c r="KZP2" s="39"/>
      <c r="KZQ2" s="39"/>
      <c r="KZR2" s="39"/>
      <c r="KZS2" s="39"/>
      <c r="KZT2" s="39"/>
      <c r="KZU2" s="39"/>
      <c r="KZV2" s="39"/>
      <c r="KZW2" s="39"/>
      <c r="KZX2" s="39"/>
      <c r="KZY2" s="39"/>
      <c r="KZZ2" s="39"/>
      <c r="LAA2" s="39"/>
      <c r="LAB2" s="39"/>
      <c r="LAC2" s="39"/>
      <c r="LAD2" s="39"/>
      <c r="LAE2" s="39"/>
      <c r="LAF2" s="39"/>
      <c r="LAG2" s="39"/>
      <c r="LAH2" s="39"/>
      <c r="LAI2" s="39"/>
      <c r="LAJ2" s="39"/>
      <c r="LAK2" s="39"/>
      <c r="LAL2" s="39"/>
      <c r="LAM2" s="39"/>
      <c r="LAN2" s="39"/>
      <c r="LAO2" s="39"/>
      <c r="LAP2" s="39"/>
      <c r="LAQ2" s="39"/>
      <c r="LAR2" s="39"/>
      <c r="LAS2" s="39"/>
      <c r="LAT2" s="39"/>
      <c r="LAU2" s="39"/>
      <c r="LAV2" s="39"/>
      <c r="LAW2" s="39"/>
      <c r="LAX2" s="39"/>
      <c r="LAY2" s="39"/>
      <c r="LAZ2" s="39"/>
      <c r="LBA2" s="39"/>
      <c r="LBB2" s="39"/>
      <c r="LBC2" s="39"/>
      <c r="LBD2" s="39"/>
      <c r="LBE2" s="39"/>
      <c r="LBF2" s="39"/>
      <c r="LBG2" s="39"/>
      <c r="LBH2" s="39"/>
      <c r="LBI2" s="39"/>
      <c r="LBJ2" s="39"/>
      <c r="LBK2" s="39"/>
      <c r="LBL2" s="39"/>
      <c r="LBM2" s="39"/>
      <c r="LBN2" s="39"/>
      <c r="LBO2" s="39"/>
      <c r="LBP2" s="39"/>
      <c r="LBQ2" s="39"/>
      <c r="LBR2" s="39"/>
      <c r="LBS2" s="39"/>
      <c r="LBT2" s="39"/>
      <c r="LBU2" s="39"/>
      <c r="LBV2" s="39"/>
      <c r="LBW2" s="39"/>
      <c r="LBX2" s="39"/>
      <c r="LBY2" s="39"/>
      <c r="LBZ2" s="39"/>
      <c r="LCA2" s="39"/>
      <c r="LCB2" s="39"/>
      <c r="LCC2" s="39"/>
      <c r="LCD2" s="39"/>
      <c r="LCE2" s="39"/>
      <c r="LCF2" s="39"/>
      <c r="LCG2" s="39"/>
      <c r="LCH2" s="39"/>
      <c r="LCI2" s="39"/>
      <c r="LCJ2" s="39"/>
      <c r="LCK2" s="39"/>
      <c r="LCL2" s="39"/>
      <c r="LCM2" s="39"/>
      <c r="LCN2" s="39"/>
      <c r="LCO2" s="39"/>
      <c r="LCP2" s="39"/>
      <c r="LCQ2" s="39"/>
      <c r="LCR2" s="39"/>
      <c r="LCS2" s="39"/>
      <c r="LCT2" s="39"/>
      <c r="LCU2" s="39"/>
      <c r="LCV2" s="39"/>
      <c r="LCW2" s="39"/>
      <c r="LCX2" s="39"/>
      <c r="LCY2" s="39"/>
      <c r="LCZ2" s="39"/>
      <c r="LDA2" s="39"/>
      <c r="LDB2" s="39"/>
      <c r="LDC2" s="39"/>
      <c r="LDD2" s="39"/>
      <c r="LDE2" s="39"/>
      <c r="LDF2" s="39"/>
      <c r="LDG2" s="39"/>
      <c r="LDH2" s="39"/>
      <c r="LDI2" s="39"/>
      <c r="LDJ2" s="39"/>
      <c r="LDK2" s="39"/>
      <c r="LDL2" s="39"/>
      <c r="LDM2" s="39"/>
      <c r="LDN2" s="39"/>
      <c r="LDO2" s="39"/>
      <c r="LDP2" s="39"/>
      <c r="LDQ2" s="39"/>
      <c r="LDR2" s="39"/>
      <c r="LDS2" s="39"/>
      <c r="LDT2" s="39"/>
      <c r="LDU2" s="39"/>
      <c r="LDV2" s="39"/>
      <c r="LDW2" s="39"/>
      <c r="LDX2" s="39"/>
      <c r="LDY2" s="39"/>
      <c r="LDZ2" s="39"/>
      <c r="LEA2" s="39"/>
      <c r="LEB2" s="39"/>
      <c r="LEC2" s="39"/>
      <c r="LED2" s="39"/>
      <c r="LEE2" s="39"/>
      <c r="LEF2" s="39"/>
      <c r="LEG2" s="39"/>
      <c r="LEH2" s="39"/>
      <c r="LEI2" s="39"/>
      <c r="LEJ2" s="39"/>
      <c r="LEK2" s="39"/>
      <c r="LEL2" s="39"/>
      <c r="LEM2" s="39"/>
      <c r="LEN2" s="39"/>
      <c r="LEO2" s="39"/>
      <c r="LEP2" s="39"/>
      <c r="LEQ2" s="39"/>
      <c r="LER2" s="39"/>
      <c r="LES2" s="39"/>
      <c r="LET2" s="39"/>
      <c r="LEU2" s="39"/>
      <c r="LEV2" s="39"/>
      <c r="LEW2" s="39"/>
      <c r="LEX2" s="39"/>
      <c r="LEY2" s="39"/>
      <c r="LEZ2" s="39"/>
      <c r="LFA2" s="39"/>
      <c r="LFB2" s="39"/>
      <c r="LFC2" s="39"/>
      <c r="LFD2" s="39"/>
      <c r="LFE2" s="39"/>
      <c r="LFF2" s="39"/>
      <c r="LFG2" s="39"/>
      <c r="LFH2" s="39"/>
      <c r="LFI2" s="39"/>
      <c r="LFJ2" s="39"/>
      <c r="LFK2" s="39"/>
      <c r="LFL2" s="39"/>
      <c r="LFM2" s="39"/>
      <c r="LFN2" s="39"/>
      <c r="LFO2" s="39"/>
      <c r="LFP2" s="39"/>
      <c r="LFQ2" s="39"/>
      <c r="LFR2" s="39"/>
      <c r="LFS2" s="39"/>
      <c r="LFT2" s="39"/>
      <c r="LFU2" s="39"/>
      <c r="LFV2" s="39"/>
      <c r="LFW2" s="39"/>
      <c r="LFX2" s="39"/>
      <c r="LFY2" s="39"/>
      <c r="LFZ2" s="39"/>
      <c r="LGA2" s="39"/>
      <c r="LGB2" s="39"/>
      <c r="LGC2" s="39"/>
      <c r="LGD2" s="39"/>
      <c r="LGE2" s="39"/>
      <c r="LGF2" s="39"/>
      <c r="LGG2" s="39"/>
      <c r="LGH2" s="39"/>
      <c r="LGI2" s="39"/>
      <c r="LGJ2" s="39"/>
      <c r="LGK2" s="39"/>
      <c r="LGL2" s="39"/>
      <c r="LGM2" s="39"/>
      <c r="LGN2" s="39"/>
      <c r="LGO2" s="39"/>
      <c r="LGP2" s="39"/>
      <c r="LGQ2" s="39"/>
      <c r="LGR2" s="39"/>
      <c r="LGS2" s="39"/>
      <c r="LGT2" s="39"/>
      <c r="LGU2" s="39"/>
      <c r="LGV2" s="39"/>
      <c r="LGW2" s="39"/>
      <c r="LGX2" s="39"/>
      <c r="LGY2" s="39"/>
      <c r="LGZ2" s="39"/>
      <c r="LHA2" s="39"/>
      <c r="LHB2" s="39"/>
      <c r="LHC2" s="39"/>
      <c r="LHD2" s="39"/>
      <c r="LHE2" s="39"/>
      <c r="LHF2" s="39"/>
      <c r="LHG2" s="39"/>
      <c r="LHH2" s="39"/>
      <c r="LHI2" s="39"/>
      <c r="LHJ2" s="39"/>
      <c r="LHK2" s="39"/>
      <c r="LHL2" s="39"/>
      <c r="LHM2" s="39"/>
      <c r="LHN2" s="39"/>
      <c r="LHO2" s="39"/>
      <c r="LHP2" s="39"/>
      <c r="LHQ2" s="39"/>
      <c r="LHR2" s="39"/>
      <c r="LHS2" s="39"/>
      <c r="LHT2" s="39"/>
      <c r="LHU2" s="39"/>
      <c r="LHV2" s="39"/>
      <c r="LHW2" s="39"/>
      <c r="LHX2" s="39"/>
      <c r="LHY2" s="39"/>
      <c r="LHZ2" s="39"/>
      <c r="LIA2" s="39"/>
      <c r="LIB2" s="39"/>
      <c r="LIC2" s="39"/>
      <c r="LID2" s="39"/>
      <c r="LIE2" s="39"/>
      <c r="LIF2" s="39"/>
      <c r="LIG2" s="39"/>
      <c r="LIH2" s="39"/>
      <c r="LII2" s="39"/>
      <c r="LIJ2" s="39"/>
      <c r="LIK2" s="39"/>
      <c r="LIL2" s="39"/>
      <c r="LIM2" s="39"/>
      <c r="LIN2" s="39"/>
      <c r="LIO2" s="39"/>
      <c r="LIP2" s="39"/>
      <c r="LIQ2" s="39"/>
      <c r="LIR2" s="39"/>
      <c r="LIS2" s="39"/>
      <c r="LIT2" s="39"/>
      <c r="LIU2" s="39"/>
      <c r="LIV2" s="39"/>
      <c r="LIW2" s="39"/>
      <c r="LIX2" s="39"/>
      <c r="LIY2" s="39"/>
      <c r="LIZ2" s="39"/>
      <c r="LJA2" s="39"/>
      <c r="LJB2" s="39"/>
      <c r="LJC2" s="39"/>
      <c r="LJD2" s="39"/>
      <c r="LJE2" s="39"/>
      <c r="LJF2" s="39"/>
      <c r="LJG2" s="39"/>
      <c r="LJH2" s="39"/>
      <c r="LJI2" s="39"/>
      <c r="LJJ2" s="39"/>
      <c r="LJK2" s="39"/>
      <c r="LJL2" s="39"/>
      <c r="LJM2" s="39"/>
      <c r="LJN2" s="39"/>
      <c r="LJO2" s="39"/>
      <c r="LJP2" s="39"/>
      <c r="LJQ2" s="39"/>
      <c r="LJR2" s="39"/>
      <c r="LJS2" s="39"/>
      <c r="LJT2" s="39"/>
      <c r="LJU2" s="39"/>
      <c r="LJV2" s="39"/>
      <c r="LJW2" s="39"/>
      <c r="LJX2" s="39"/>
      <c r="LJY2" s="39"/>
      <c r="LJZ2" s="39"/>
      <c r="LKA2" s="39"/>
      <c r="LKB2" s="39"/>
      <c r="LKC2" s="39"/>
      <c r="LKD2" s="39"/>
      <c r="LKE2" s="39"/>
      <c r="LKF2" s="39"/>
      <c r="LKG2" s="39"/>
      <c r="LKH2" s="39"/>
      <c r="LKI2" s="39"/>
      <c r="LKJ2" s="39"/>
      <c r="LKK2" s="39"/>
      <c r="LKL2" s="39"/>
      <c r="LKM2" s="39"/>
      <c r="LKN2" s="39"/>
      <c r="LKO2" s="39"/>
      <c r="LKP2" s="39"/>
      <c r="LKQ2" s="39"/>
      <c r="LKR2" s="39"/>
      <c r="LKS2" s="39"/>
      <c r="LKT2" s="39"/>
      <c r="LKU2" s="39"/>
      <c r="LKV2" s="39"/>
      <c r="LKW2" s="39"/>
      <c r="LKX2" s="39"/>
      <c r="LKY2" s="39"/>
      <c r="LKZ2" s="39"/>
      <c r="LLA2" s="39"/>
      <c r="LLB2" s="39"/>
      <c r="LLC2" s="39"/>
      <c r="LLD2" s="39"/>
      <c r="LLE2" s="39"/>
      <c r="LLF2" s="39"/>
      <c r="LLG2" s="39"/>
      <c r="LLH2" s="39"/>
      <c r="LLI2" s="39"/>
      <c r="LLJ2" s="39"/>
      <c r="LLK2" s="39"/>
      <c r="LLL2" s="39"/>
      <c r="LLM2" s="39"/>
      <c r="LLN2" s="39"/>
      <c r="LLO2" s="39"/>
      <c r="LLP2" s="39"/>
      <c r="LLQ2" s="39"/>
      <c r="LLR2" s="39"/>
      <c r="LLS2" s="39"/>
      <c r="LLT2" s="39"/>
      <c r="LLU2" s="39"/>
      <c r="LLV2" s="39"/>
      <c r="LLW2" s="39"/>
      <c r="LLX2" s="39"/>
      <c r="LLY2" s="39"/>
      <c r="LLZ2" s="39"/>
      <c r="LMA2" s="39"/>
      <c r="LMB2" s="39"/>
      <c r="LMC2" s="39"/>
      <c r="LMD2" s="39"/>
      <c r="LME2" s="39"/>
      <c r="LMF2" s="39"/>
      <c r="LMG2" s="39"/>
      <c r="LMH2" s="39"/>
      <c r="LMI2" s="39"/>
      <c r="LMJ2" s="39"/>
      <c r="LMK2" s="39"/>
      <c r="LML2" s="39"/>
      <c r="LMM2" s="39"/>
      <c r="LMN2" s="39"/>
      <c r="LMO2" s="39"/>
      <c r="LMP2" s="39"/>
      <c r="LMQ2" s="39"/>
      <c r="LMR2" s="39"/>
      <c r="LMS2" s="39"/>
      <c r="LMT2" s="39"/>
      <c r="LMU2" s="39"/>
      <c r="LMV2" s="39"/>
      <c r="LMW2" s="39"/>
      <c r="LMX2" s="39"/>
      <c r="LMY2" s="39"/>
      <c r="LMZ2" s="39"/>
      <c r="LNA2" s="39"/>
      <c r="LNB2" s="39"/>
      <c r="LNC2" s="39"/>
      <c r="LND2" s="39"/>
      <c r="LNE2" s="39"/>
      <c r="LNF2" s="39"/>
      <c r="LNG2" s="39"/>
      <c r="LNH2" s="39"/>
      <c r="LNI2" s="39"/>
      <c r="LNJ2" s="39"/>
      <c r="LNK2" s="39"/>
      <c r="LNL2" s="39"/>
      <c r="LNM2" s="39"/>
      <c r="LNN2" s="39"/>
      <c r="LNO2" s="39"/>
      <c r="LNP2" s="39"/>
      <c r="LNQ2" s="39"/>
      <c r="LNR2" s="39"/>
      <c r="LNS2" s="39"/>
      <c r="LNT2" s="39"/>
      <c r="LNU2" s="39"/>
      <c r="LNV2" s="39"/>
      <c r="LNW2" s="39"/>
      <c r="LNX2" s="39"/>
      <c r="LNY2" s="39"/>
      <c r="LNZ2" s="39"/>
      <c r="LOA2" s="39"/>
      <c r="LOB2" s="39"/>
      <c r="LOC2" s="39"/>
      <c r="LOD2" s="39"/>
      <c r="LOE2" s="39"/>
      <c r="LOF2" s="39"/>
      <c r="LOG2" s="39"/>
      <c r="LOH2" s="39"/>
      <c r="LOI2" s="39"/>
      <c r="LOJ2" s="39"/>
      <c r="LOK2" s="39"/>
      <c r="LOL2" s="39"/>
      <c r="LOM2" s="39"/>
      <c r="LON2" s="39"/>
      <c r="LOO2" s="39"/>
      <c r="LOP2" s="39"/>
      <c r="LOQ2" s="39"/>
      <c r="LOR2" s="39"/>
      <c r="LOS2" s="39"/>
      <c r="LOT2" s="39"/>
      <c r="LOU2" s="39"/>
      <c r="LOV2" s="39"/>
      <c r="LOW2" s="39"/>
      <c r="LOX2" s="39"/>
      <c r="LOY2" s="39"/>
      <c r="LOZ2" s="39"/>
      <c r="LPA2" s="39"/>
      <c r="LPB2" s="39"/>
      <c r="LPC2" s="39"/>
      <c r="LPD2" s="39"/>
      <c r="LPE2" s="39"/>
      <c r="LPF2" s="39"/>
      <c r="LPG2" s="39"/>
      <c r="LPH2" s="39"/>
      <c r="LPI2" s="39"/>
      <c r="LPJ2" s="39"/>
      <c r="LPK2" s="39"/>
      <c r="LPL2" s="39"/>
      <c r="LPM2" s="39"/>
      <c r="LPN2" s="39"/>
      <c r="LPO2" s="39"/>
      <c r="LPP2" s="39"/>
      <c r="LPQ2" s="39"/>
      <c r="LPR2" s="39"/>
      <c r="LPS2" s="39"/>
      <c r="LPT2" s="39"/>
      <c r="LPU2" s="39"/>
      <c r="LPV2" s="39"/>
      <c r="LPW2" s="39"/>
      <c r="LPX2" s="39"/>
      <c r="LPY2" s="39"/>
      <c r="LPZ2" s="39"/>
      <c r="LQA2" s="39"/>
      <c r="LQB2" s="39"/>
      <c r="LQC2" s="39"/>
      <c r="LQD2" s="39"/>
      <c r="LQE2" s="39"/>
      <c r="LQF2" s="39"/>
      <c r="LQG2" s="39"/>
      <c r="LQH2" s="39"/>
      <c r="LQI2" s="39"/>
      <c r="LQJ2" s="39"/>
      <c r="LQK2" s="39"/>
      <c r="LQL2" s="39"/>
      <c r="LQM2" s="39"/>
      <c r="LQN2" s="39"/>
      <c r="LQO2" s="39"/>
      <c r="LQP2" s="39"/>
      <c r="LQQ2" s="39"/>
      <c r="LQR2" s="39"/>
      <c r="LQS2" s="39"/>
      <c r="LQT2" s="39"/>
      <c r="LQU2" s="39"/>
      <c r="LQV2" s="39"/>
      <c r="LQW2" s="39"/>
      <c r="LQX2" s="39"/>
      <c r="LQY2" s="39"/>
      <c r="LQZ2" s="39"/>
      <c r="LRA2" s="39"/>
      <c r="LRB2" s="39"/>
      <c r="LRC2" s="39"/>
      <c r="LRD2" s="39"/>
      <c r="LRE2" s="39"/>
      <c r="LRF2" s="39"/>
      <c r="LRG2" s="39"/>
      <c r="LRH2" s="39"/>
      <c r="LRI2" s="39"/>
      <c r="LRJ2" s="39"/>
      <c r="LRK2" s="39"/>
      <c r="LRL2" s="39"/>
      <c r="LRM2" s="39"/>
      <c r="LRN2" s="39"/>
      <c r="LRO2" s="39"/>
      <c r="LRP2" s="39"/>
      <c r="LRQ2" s="39"/>
      <c r="LRR2" s="39"/>
      <c r="LRS2" s="39"/>
      <c r="LRT2" s="39"/>
      <c r="LRU2" s="39"/>
      <c r="LRV2" s="39"/>
      <c r="LRW2" s="39"/>
      <c r="LRX2" s="39"/>
      <c r="LRY2" s="39"/>
      <c r="LRZ2" s="39"/>
      <c r="LSA2" s="39"/>
      <c r="LSB2" s="39"/>
      <c r="LSC2" s="39"/>
      <c r="LSD2" s="39"/>
      <c r="LSE2" s="39"/>
      <c r="LSF2" s="39"/>
      <c r="LSG2" s="39"/>
      <c r="LSH2" s="39"/>
      <c r="LSI2" s="39"/>
      <c r="LSJ2" s="39"/>
      <c r="LSK2" s="39"/>
      <c r="LSL2" s="39"/>
      <c r="LSM2" s="39"/>
      <c r="LSN2" s="39"/>
      <c r="LSO2" s="39"/>
      <c r="LSP2" s="39"/>
      <c r="LSQ2" s="39"/>
      <c r="LSR2" s="39"/>
      <c r="LSS2" s="39"/>
      <c r="LST2" s="39"/>
      <c r="LSU2" s="39"/>
      <c r="LSV2" s="39"/>
      <c r="LSW2" s="39"/>
      <c r="LSX2" s="39"/>
      <c r="LSY2" s="39"/>
      <c r="LSZ2" s="39"/>
      <c r="LTA2" s="39"/>
      <c r="LTB2" s="39"/>
      <c r="LTC2" s="39"/>
      <c r="LTD2" s="39"/>
      <c r="LTE2" s="39"/>
      <c r="LTF2" s="39"/>
      <c r="LTG2" s="39"/>
      <c r="LTH2" s="39"/>
      <c r="LTI2" s="39"/>
      <c r="LTJ2" s="39"/>
      <c r="LTK2" s="39"/>
      <c r="LTL2" s="39"/>
      <c r="LTM2" s="39"/>
      <c r="LTN2" s="39"/>
      <c r="LTO2" s="39"/>
      <c r="LTP2" s="39"/>
      <c r="LTQ2" s="39"/>
      <c r="LTR2" s="39"/>
      <c r="LTS2" s="39"/>
      <c r="LTT2" s="39"/>
      <c r="LTU2" s="39"/>
      <c r="LTV2" s="39"/>
      <c r="LTW2" s="39"/>
      <c r="LTX2" s="39"/>
      <c r="LTY2" s="39"/>
      <c r="LTZ2" s="39"/>
      <c r="LUA2" s="39"/>
      <c r="LUB2" s="39"/>
      <c r="LUC2" s="39"/>
      <c r="LUD2" s="39"/>
      <c r="LUE2" s="39"/>
      <c r="LUF2" s="39"/>
      <c r="LUG2" s="39"/>
      <c r="LUH2" s="39"/>
      <c r="LUI2" s="39"/>
      <c r="LUJ2" s="39"/>
      <c r="LUK2" s="39"/>
      <c r="LUL2" s="39"/>
      <c r="LUM2" s="39"/>
      <c r="LUN2" s="39"/>
      <c r="LUO2" s="39"/>
      <c r="LUP2" s="39"/>
      <c r="LUQ2" s="39"/>
      <c r="LUR2" s="39"/>
      <c r="LUS2" s="39"/>
      <c r="LUT2" s="39"/>
      <c r="LUU2" s="39"/>
      <c r="LUV2" s="39"/>
      <c r="LUW2" s="39"/>
      <c r="LUX2" s="39"/>
      <c r="LUY2" s="39"/>
      <c r="LUZ2" s="39"/>
      <c r="LVA2" s="39"/>
      <c r="LVB2" s="39"/>
      <c r="LVC2" s="39"/>
      <c r="LVD2" s="39"/>
      <c r="LVE2" s="39"/>
      <c r="LVF2" s="39"/>
      <c r="LVG2" s="39"/>
      <c r="LVH2" s="39"/>
      <c r="LVI2" s="39"/>
      <c r="LVJ2" s="39"/>
      <c r="LVK2" s="39"/>
      <c r="LVL2" s="39"/>
      <c r="LVM2" s="39"/>
      <c r="LVN2" s="39"/>
      <c r="LVO2" s="39"/>
      <c r="LVP2" s="39"/>
      <c r="LVQ2" s="39"/>
      <c r="LVR2" s="39"/>
      <c r="LVS2" s="39"/>
      <c r="LVT2" s="39"/>
      <c r="LVU2" s="39"/>
      <c r="LVV2" s="39"/>
      <c r="LVW2" s="39"/>
      <c r="LVX2" s="39"/>
      <c r="LVY2" s="39"/>
      <c r="LVZ2" s="39"/>
      <c r="LWA2" s="39"/>
      <c r="LWB2" s="39"/>
      <c r="LWC2" s="39"/>
      <c r="LWD2" s="39"/>
      <c r="LWE2" s="39"/>
      <c r="LWF2" s="39"/>
      <c r="LWG2" s="39"/>
      <c r="LWH2" s="39"/>
      <c r="LWI2" s="39"/>
      <c r="LWJ2" s="39"/>
      <c r="LWK2" s="39"/>
      <c r="LWL2" s="39"/>
      <c r="LWM2" s="39"/>
      <c r="LWN2" s="39"/>
      <c r="LWO2" s="39"/>
      <c r="LWP2" s="39"/>
      <c r="LWQ2" s="39"/>
      <c r="LWR2" s="39"/>
      <c r="LWS2" s="39"/>
      <c r="LWT2" s="39"/>
      <c r="LWU2" s="39"/>
      <c r="LWV2" s="39"/>
      <c r="LWW2" s="39"/>
      <c r="LWX2" s="39"/>
      <c r="LWY2" s="39"/>
      <c r="LWZ2" s="39"/>
      <c r="LXA2" s="39"/>
      <c r="LXB2" s="39"/>
      <c r="LXC2" s="39"/>
      <c r="LXD2" s="39"/>
      <c r="LXE2" s="39"/>
      <c r="LXF2" s="39"/>
      <c r="LXG2" s="39"/>
      <c r="LXH2" s="39"/>
      <c r="LXI2" s="39"/>
      <c r="LXJ2" s="39"/>
      <c r="LXK2" s="39"/>
      <c r="LXL2" s="39"/>
      <c r="LXM2" s="39"/>
      <c r="LXN2" s="39"/>
      <c r="LXO2" s="39"/>
      <c r="LXP2" s="39"/>
      <c r="LXQ2" s="39"/>
      <c r="LXR2" s="39"/>
      <c r="LXS2" s="39"/>
      <c r="LXT2" s="39"/>
      <c r="LXU2" s="39"/>
      <c r="LXV2" s="39"/>
      <c r="LXW2" s="39"/>
      <c r="LXX2" s="39"/>
      <c r="LXY2" s="39"/>
      <c r="LXZ2" s="39"/>
      <c r="LYA2" s="39"/>
      <c r="LYB2" s="39"/>
      <c r="LYC2" s="39"/>
      <c r="LYD2" s="39"/>
      <c r="LYE2" s="39"/>
      <c r="LYF2" s="39"/>
      <c r="LYG2" s="39"/>
      <c r="LYH2" s="39"/>
      <c r="LYI2" s="39"/>
      <c r="LYJ2" s="39"/>
      <c r="LYK2" s="39"/>
      <c r="LYL2" s="39"/>
      <c r="LYM2" s="39"/>
      <c r="LYN2" s="39"/>
      <c r="LYO2" s="39"/>
      <c r="LYP2" s="39"/>
      <c r="LYQ2" s="39"/>
      <c r="LYR2" s="39"/>
      <c r="LYS2" s="39"/>
      <c r="LYT2" s="39"/>
      <c r="LYU2" s="39"/>
      <c r="LYV2" s="39"/>
      <c r="LYW2" s="39"/>
      <c r="LYX2" s="39"/>
      <c r="LYY2" s="39"/>
      <c r="LYZ2" s="39"/>
      <c r="LZA2" s="39"/>
      <c r="LZB2" s="39"/>
      <c r="LZC2" s="39"/>
      <c r="LZD2" s="39"/>
      <c r="LZE2" s="39"/>
      <c r="LZF2" s="39"/>
      <c r="LZG2" s="39"/>
      <c r="LZH2" s="39"/>
      <c r="LZI2" s="39"/>
      <c r="LZJ2" s="39"/>
      <c r="LZK2" s="39"/>
      <c r="LZL2" s="39"/>
      <c r="LZM2" s="39"/>
      <c r="LZN2" s="39"/>
      <c r="LZO2" s="39"/>
      <c r="LZP2" s="39"/>
      <c r="LZQ2" s="39"/>
      <c r="LZR2" s="39"/>
      <c r="LZS2" s="39"/>
      <c r="LZT2" s="39"/>
      <c r="LZU2" s="39"/>
      <c r="LZV2" s="39"/>
      <c r="LZW2" s="39"/>
      <c r="LZX2" s="39"/>
      <c r="LZY2" s="39"/>
      <c r="LZZ2" s="39"/>
      <c r="MAA2" s="39"/>
      <c r="MAB2" s="39"/>
      <c r="MAC2" s="39"/>
      <c r="MAD2" s="39"/>
      <c r="MAE2" s="39"/>
      <c r="MAF2" s="39"/>
      <c r="MAG2" s="39"/>
      <c r="MAH2" s="39"/>
      <c r="MAI2" s="39"/>
      <c r="MAJ2" s="39"/>
      <c r="MAK2" s="39"/>
      <c r="MAL2" s="39"/>
      <c r="MAM2" s="39"/>
      <c r="MAN2" s="39"/>
      <c r="MAO2" s="39"/>
      <c r="MAP2" s="39"/>
      <c r="MAQ2" s="39"/>
      <c r="MAR2" s="39"/>
      <c r="MAS2" s="39"/>
      <c r="MAT2" s="39"/>
      <c r="MAU2" s="39"/>
      <c r="MAV2" s="39"/>
      <c r="MAW2" s="39"/>
      <c r="MAX2" s="39"/>
      <c r="MAY2" s="39"/>
      <c r="MAZ2" s="39"/>
      <c r="MBA2" s="39"/>
      <c r="MBB2" s="39"/>
      <c r="MBC2" s="39"/>
      <c r="MBD2" s="39"/>
      <c r="MBE2" s="39"/>
      <c r="MBF2" s="39"/>
      <c r="MBG2" s="39"/>
      <c r="MBH2" s="39"/>
      <c r="MBI2" s="39"/>
      <c r="MBJ2" s="39"/>
      <c r="MBK2" s="39"/>
      <c r="MBL2" s="39"/>
      <c r="MBM2" s="39"/>
      <c r="MBN2" s="39"/>
      <c r="MBO2" s="39"/>
      <c r="MBP2" s="39"/>
      <c r="MBQ2" s="39"/>
      <c r="MBR2" s="39"/>
      <c r="MBS2" s="39"/>
      <c r="MBT2" s="39"/>
      <c r="MBU2" s="39"/>
      <c r="MBV2" s="39"/>
      <c r="MBW2" s="39"/>
      <c r="MBX2" s="39"/>
      <c r="MBY2" s="39"/>
      <c r="MBZ2" s="39"/>
      <c r="MCA2" s="39"/>
      <c r="MCB2" s="39"/>
      <c r="MCC2" s="39"/>
      <c r="MCD2" s="39"/>
      <c r="MCE2" s="39"/>
      <c r="MCF2" s="39"/>
      <c r="MCG2" s="39"/>
      <c r="MCH2" s="39"/>
      <c r="MCI2" s="39"/>
      <c r="MCJ2" s="39"/>
      <c r="MCK2" s="39"/>
      <c r="MCL2" s="39"/>
      <c r="MCM2" s="39"/>
      <c r="MCN2" s="39"/>
      <c r="MCO2" s="39"/>
      <c r="MCP2" s="39"/>
      <c r="MCQ2" s="39"/>
      <c r="MCR2" s="39"/>
      <c r="MCS2" s="39"/>
      <c r="MCT2" s="39"/>
      <c r="MCU2" s="39"/>
      <c r="MCV2" s="39"/>
      <c r="MCW2" s="39"/>
      <c r="MCX2" s="39"/>
      <c r="MCY2" s="39"/>
      <c r="MCZ2" s="39"/>
      <c r="MDA2" s="39"/>
      <c r="MDB2" s="39"/>
      <c r="MDC2" s="39"/>
      <c r="MDD2" s="39"/>
      <c r="MDE2" s="39"/>
      <c r="MDF2" s="39"/>
      <c r="MDG2" s="39"/>
      <c r="MDH2" s="39"/>
      <c r="MDI2" s="39"/>
      <c r="MDJ2" s="39"/>
      <c r="MDK2" s="39"/>
      <c r="MDL2" s="39"/>
      <c r="MDM2" s="39"/>
      <c r="MDN2" s="39"/>
      <c r="MDO2" s="39"/>
      <c r="MDP2" s="39"/>
      <c r="MDQ2" s="39"/>
      <c r="MDR2" s="39"/>
      <c r="MDS2" s="39"/>
      <c r="MDT2" s="39"/>
      <c r="MDU2" s="39"/>
      <c r="MDV2" s="39"/>
      <c r="MDW2" s="39"/>
      <c r="MDX2" s="39"/>
      <c r="MDY2" s="39"/>
      <c r="MDZ2" s="39"/>
      <c r="MEA2" s="39"/>
      <c r="MEB2" s="39"/>
      <c r="MEC2" s="39"/>
      <c r="MED2" s="39"/>
      <c r="MEE2" s="39"/>
      <c r="MEF2" s="39"/>
      <c r="MEG2" s="39"/>
      <c r="MEH2" s="39"/>
      <c r="MEI2" s="39"/>
      <c r="MEJ2" s="39"/>
      <c r="MEK2" s="39"/>
      <c r="MEL2" s="39"/>
      <c r="MEM2" s="39"/>
      <c r="MEN2" s="39"/>
      <c r="MEO2" s="39"/>
      <c r="MEP2" s="39"/>
      <c r="MEQ2" s="39"/>
      <c r="MER2" s="39"/>
      <c r="MES2" s="39"/>
      <c r="MET2" s="39"/>
      <c r="MEU2" s="39"/>
      <c r="MEV2" s="39"/>
      <c r="MEW2" s="39"/>
      <c r="MEX2" s="39"/>
      <c r="MEY2" s="39"/>
      <c r="MEZ2" s="39"/>
      <c r="MFA2" s="39"/>
      <c r="MFB2" s="39"/>
      <c r="MFC2" s="39"/>
      <c r="MFD2" s="39"/>
      <c r="MFE2" s="39"/>
      <c r="MFF2" s="39"/>
      <c r="MFG2" s="39"/>
      <c r="MFH2" s="39"/>
      <c r="MFI2" s="39"/>
      <c r="MFJ2" s="39"/>
      <c r="MFK2" s="39"/>
      <c r="MFL2" s="39"/>
      <c r="MFM2" s="39"/>
      <c r="MFN2" s="39"/>
      <c r="MFO2" s="39"/>
      <c r="MFP2" s="39"/>
      <c r="MFQ2" s="39"/>
      <c r="MFR2" s="39"/>
      <c r="MFS2" s="39"/>
      <c r="MFT2" s="39"/>
      <c r="MFU2" s="39"/>
      <c r="MFV2" s="39"/>
      <c r="MFW2" s="39"/>
      <c r="MFX2" s="39"/>
      <c r="MFY2" s="39"/>
      <c r="MFZ2" s="39"/>
      <c r="MGA2" s="39"/>
      <c r="MGB2" s="39"/>
      <c r="MGC2" s="39"/>
      <c r="MGD2" s="39"/>
      <c r="MGE2" s="39"/>
      <c r="MGF2" s="39"/>
      <c r="MGG2" s="39"/>
      <c r="MGH2" s="39"/>
      <c r="MGI2" s="39"/>
      <c r="MGJ2" s="39"/>
      <c r="MGK2" s="39"/>
      <c r="MGL2" s="39"/>
      <c r="MGM2" s="39"/>
      <c r="MGN2" s="39"/>
      <c r="MGO2" s="39"/>
      <c r="MGP2" s="39"/>
      <c r="MGQ2" s="39"/>
      <c r="MGR2" s="39"/>
      <c r="MGS2" s="39"/>
      <c r="MGT2" s="39"/>
      <c r="MGU2" s="39"/>
      <c r="MGV2" s="39"/>
      <c r="MGW2" s="39"/>
      <c r="MGX2" s="39"/>
      <c r="MGY2" s="39"/>
      <c r="MGZ2" s="39"/>
      <c r="MHA2" s="39"/>
      <c r="MHB2" s="39"/>
      <c r="MHC2" s="39"/>
      <c r="MHD2" s="39"/>
      <c r="MHE2" s="39"/>
      <c r="MHF2" s="39"/>
      <c r="MHG2" s="39"/>
      <c r="MHH2" s="39"/>
      <c r="MHI2" s="39"/>
      <c r="MHJ2" s="39"/>
      <c r="MHK2" s="39"/>
      <c r="MHL2" s="39"/>
      <c r="MHM2" s="39"/>
      <c r="MHN2" s="39"/>
      <c r="MHO2" s="39"/>
      <c r="MHP2" s="39"/>
      <c r="MHQ2" s="39"/>
      <c r="MHR2" s="39"/>
      <c r="MHS2" s="39"/>
      <c r="MHT2" s="39"/>
      <c r="MHU2" s="39"/>
      <c r="MHV2" s="39"/>
      <c r="MHW2" s="39"/>
      <c r="MHX2" s="39"/>
      <c r="MHY2" s="39"/>
      <c r="MHZ2" s="39"/>
      <c r="MIA2" s="39"/>
      <c r="MIB2" s="39"/>
      <c r="MIC2" s="39"/>
      <c r="MID2" s="39"/>
      <c r="MIE2" s="39"/>
      <c r="MIF2" s="39"/>
      <c r="MIG2" s="39"/>
      <c r="MIH2" s="39"/>
      <c r="MII2" s="39"/>
      <c r="MIJ2" s="39"/>
      <c r="MIK2" s="39"/>
      <c r="MIL2" s="39"/>
      <c r="MIM2" s="39"/>
      <c r="MIN2" s="39"/>
      <c r="MIO2" s="39"/>
      <c r="MIP2" s="39"/>
      <c r="MIQ2" s="39"/>
      <c r="MIR2" s="39"/>
      <c r="MIS2" s="39"/>
      <c r="MIT2" s="39"/>
      <c r="MIU2" s="39"/>
      <c r="MIV2" s="39"/>
      <c r="MIW2" s="39"/>
      <c r="MIX2" s="39"/>
      <c r="MIY2" s="39"/>
      <c r="MIZ2" s="39"/>
      <c r="MJA2" s="39"/>
      <c r="MJB2" s="39"/>
      <c r="MJC2" s="39"/>
      <c r="MJD2" s="39"/>
      <c r="MJE2" s="39"/>
      <c r="MJF2" s="39"/>
      <c r="MJG2" s="39"/>
      <c r="MJH2" s="39"/>
      <c r="MJI2" s="39"/>
      <c r="MJJ2" s="39"/>
      <c r="MJK2" s="39"/>
      <c r="MJL2" s="39"/>
      <c r="MJM2" s="39"/>
      <c r="MJN2" s="39"/>
      <c r="MJO2" s="39"/>
      <c r="MJP2" s="39"/>
      <c r="MJQ2" s="39"/>
      <c r="MJR2" s="39"/>
      <c r="MJS2" s="39"/>
      <c r="MJT2" s="39"/>
      <c r="MJU2" s="39"/>
      <c r="MJV2" s="39"/>
      <c r="MJW2" s="39"/>
      <c r="MJX2" s="39"/>
      <c r="MJY2" s="39"/>
      <c r="MJZ2" s="39"/>
      <c r="MKA2" s="39"/>
      <c r="MKB2" s="39"/>
      <c r="MKC2" s="39"/>
      <c r="MKD2" s="39"/>
      <c r="MKE2" s="39"/>
      <c r="MKF2" s="39"/>
      <c r="MKG2" s="39"/>
      <c r="MKH2" s="39"/>
      <c r="MKI2" s="39"/>
      <c r="MKJ2" s="39"/>
      <c r="MKK2" s="39"/>
      <c r="MKL2" s="39"/>
      <c r="MKM2" s="39"/>
      <c r="MKN2" s="39"/>
      <c r="MKO2" s="39"/>
      <c r="MKP2" s="39"/>
      <c r="MKQ2" s="39"/>
      <c r="MKR2" s="39"/>
      <c r="MKS2" s="39"/>
      <c r="MKT2" s="39"/>
      <c r="MKU2" s="39"/>
      <c r="MKV2" s="39"/>
      <c r="MKW2" s="39"/>
      <c r="MKX2" s="39"/>
      <c r="MKY2" s="39"/>
      <c r="MKZ2" s="39"/>
      <c r="MLA2" s="39"/>
      <c r="MLB2" s="39"/>
      <c r="MLC2" s="39"/>
      <c r="MLD2" s="39"/>
      <c r="MLE2" s="39"/>
      <c r="MLF2" s="39"/>
      <c r="MLG2" s="39"/>
      <c r="MLH2" s="39"/>
      <c r="MLI2" s="39"/>
      <c r="MLJ2" s="39"/>
      <c r="MLK2" s="39"/>
      <c r="MLL2" s="39"/>
      <c r="MLM2" s="39"/>
      <c r="MLN2" s="39"/>
      <c r="MLO2" s="39"/>
      <c r="MLP2" s="39"/>
      <c r="MLQ2" s="39"/>
      <c r="MLR2" s="39"/>
      <c r="MLS2" s="39"/>
      <c r="MLT2" s="39"/>
      <c r="MLU2" s="39"/>
      <c r="MLV2" s="39"/>
      <c r="MLW2" s="39"/>
      <c r="MLX2" s="39"/>
      <c r="MLY2" s="39"/>
      <c r="MLZ2" s="39"/>
      <c r="MMA2" s="39"/>
      <c r="MMB2" s="39"/>
      <c r="MMC2" s="39"/>
      <c r="MMD2" s="39"/>
      <c r="MME2" s="39"/>
      <c r="MMF2" s="39"/>
      <c r="MMG2" s="39"/>
      <c r="MMH2" s="39"/>
      <c r="MMI2" s="39"/>
      <c r="MMJ2" s="39"/>
      <c r="MMK2" s="39"/>
      <c r="MML2" s="39"/>
      <c r="MMM2" s="39"/>
      <c r="MMN2" s="39"/>
      <c r="MMO2" s="39"/>
      <c r="MMP2" s="39"/>
      <c r="MMQ2" s="39"/>
      <c r="MMR2" s="39"/>
      <c r="MMS2" s="39"/>
      <c r="MMT2" s="39"/>
      <c r="MMU2" s="39"/>
      <c r="MMV2" s="39"/>
      <c r="MMW2" s="39"/>
      <c r="MMX2" s="39"/>
      <c r="MMY2" s="39"/>
      <c r="MMZ2" s="39"/>
      <c r="MNA2" s="39"/>
      <c r="MNB2" s="39"/>
      <c r="MNC2" s="39"/>
      <c r="MND2" s="39"/>
      <c r="MNE2" s="39"/>
      <c r="MNF2" s="39"/>
      <c r="MNG2" s="39"/>
      <c r="MNH2" s="39"/>
      <c r="MNI2" s="39"/>
      <c r="MNJ2" s="39"/>
      <c r="MNK2" s="39"/>
      <c r="MNL2" s="39"/>
      <c r="MNM2" s="39"/>
      <c r="MNN2" s="39"/>
      <c r="MNO2" s="39"/>
      <c r="MNP2" s="39"/>
      <c r="MNQ2" s="39"/>
      <c r="MNR2" s="39"/>
      <c r="MNS2" s="39"/>
      <c r="MNT2" s="39"/>
      <c r="MNU2" s="39"/>
      <c r="MNV2" s="39"/>
      <c r="MNW2" s="39"/>
      <c r="MNX2" s="39"/>
      <c r="MNY2" s="39"/>
      <c r="MNZ2" s="39"/>
      <c r="MOA2" s="39"/>
      <c r="MOB2" s="39"/>
      <c r="MOC2" s="39"/>
      <c r="MOD2" s="39"/>
      <c r="MOE2" s="39"/>
      <c r="MOF2" s="39"/>
      <c r="MOG2" s="39"/>
      <c r="MOH2" s="39"/>
      <c r="MOI2" s="39"/>
      <c r="MOJ2" s="39"/>
      <c r="MOK2" s="39"/>
      <c r="MOL2" s="39"/>
      <c r="MOM2" s="39"/>
      <c r="MON2" s="39"/>
      <c r="MOO2" s="39"/>
      <c r="MOP2" s="39"/>
      <c r="MOQ2" s="39"/>
      <c r="MOR2" s="39"/>
      <c r="MOS2" s="39"/>
      <c r="MOT2" s="39"/>
      <c r="MOU2" s="39"/>
      <c r="MOV2" s="39"/>
      <c r="MOW2" s="39"/>
      <c r="MOX2" s="39"/>
      <c r="MOY2" s="39"/>
      <c r="MOZ2" s="39"/>
      <c r="MPA2" s="39"/>
      <c r="MPB2" s="39"/>
      <c r="MPC2" s="39"/>
      <c r="MPD2" s="39"/>
      <c r="MPE2" s="39"/>
      <c r="MPF2" s="39"/>
      <c r="MPG2" s="39"/>
      <c r="MPH2" s="39"/>
      <c r="MPI2" s="39"/>
      <c r="MPJ2" s="39"/>
      <c r="MPK2" s="39"/>
      <c r="MPL2" s="39"/>
      <c r="MPM2" s="39"/>
      <c r="MPN2" s="39"/>
      <c r="MPO2" s="39"/>
      <c r="MPP2" s="39"/>
      <c r="MPQ2" s="39"/>
      <c r="MPR2" s="39"/>
      <c r="MPS2" s="39"/>
      <c r="MPT2" s="39"/>
      <c r="MPU2" s="39"/>
      <c r="MPV2" s="39"/>
      <c r="MPW2" s="39"/>
      <c r="MPX2" s="39"/>
      <c r="MPY2" s="39"/>
      <c r="MPZ2" s="39"/>
      <c r="MQA2" s="39"/>
      <c r="MQB2" s="39"/>
      <c r="MQC2" s="39"/>
      <c r="MQD2" s="39"/>
      <c r="MQE2" s="39"/>
      <c r="MQF2" s="39"/>
      <c r="MQG2" s="39"/>
      <c r="MQH2" s="39"/>
      <c r="MQI2" s="39"/>
      <c r="MQJ2" s="39"/>
      <c r="MQK2" s="39"/>
      <c r="MQL2" s="39"/>
      <c r="MQM2" s="39"/>
      <c r="MQN2" s="39"/>
      <c r="MQO2" s="39"/>
      <c r="MQP2" s="39"/>
      <c r="MQQ2" s="39"/>
      <c r="MQR2" s="39"/>
      <c r="MQS2" s="39"/>
      <c r="MQT2" s="39"/>
      <c r="MQU2" s="39"/>
      <c r="MQV2" s="39"/>
      <c r="MQW2" s="39"/>
      <c r="MQX2" s="39"/>
      <c r="MQY2" s="39"/>
      <c r="MQZ2" s="39"/>
      <c r="MRA2" s="39"/>
      <c r="MRB2" s="39"/>
      <c r="MRC2" s="39"/>
      <c r="MRD2" s="39"/>
      <c r="MRE2" s="39"/>
      <c r="MRF2" s="39"/>
      <c r="MRG2" s="39"/>
      <c r="MRH2" s="39"/>
      <c r="MRI2" s="39"/>
      <c r="MRJ2" s="39"/>
      <c r="MRK2" s="39"/>
      <c r="MRL2" s="39"/>
      <c r="MRM2" s="39"/>
      <c r="MRN2" s="39"/>
      <c r="MRO2" s="39"/>
      <c r="MRP2" s="39"/>
      <c r="MRQ2" s="39"/>
      <c r="MRR2" s="39"/>
      <c r="MRS2" s="39"/>
      <c r="MRT2" s="39"/>
      <c r="MRU2" s="39"/>
      <c r="MRV2" s="39"/>
      <c r="MRW2" s="39"/>
      <c r="MRX2" s="39"/>
      <c r="MRY2" s="39"/>
      <c r="MRZ2" s="39"/>
      <c r="MSA2" s="39"/>
      <c r="MSB2" s="39"/>
      <c r="MSC2" s="39"/>
      <c r="MSD2" s="39"/>
      <c r="MSE2" s="39"/>
      <c r="MSF2" s="39"/>
      <c r="MSG2" s="39"/>
      <c r="MSH2" s="39"/>
      <c r="MSI2" s="39"/>
      <c r="MSJ2" s="39"/>
      <c r="MSK2" s="39"/>
      <c r="MSL2" s="39"/>
      <c r="MSM2" s="39"/>
      <c r="MSN2" s="39"/>
      <c r="MSO2" s="39"/>
      <c r="MSP2" s="39"/>
      <c r="MSQ2" s="39"/>
      <c r="MSR2" s="39"/>
      <c r="MSS2" s="39"/>
      <c r="MST2" s="39"/>
      <c r="MSU2" s="39"/>
      <c r="MSV2" s="39"/>
      <c r="MSW2" s="39"/>
      <c r="MSX2" s="39"/>
      <c r="MSY2" s="39"/>
      <c r="MSZ2" s="39"/>
      <c r="MTA2" s="39"/>
      <c r="MTB2" s="39"/>
      <c r="MTC2" s="39"/>
      <c r="MTD2" s="39"/>
      <c r="MTE2" s="39"/>
      <c r="MTF2" s="39"/>
      <c r="MTG2" s="39"/>
      <c r="MTH2" s="39"/>
      <c r="MTI2" s="39"/>
      <c r="MTJ2" s="39"/>
      <c r="MTK2" s="39"/>
      <c r="MTL2" s="39"/>
      <c r="MTM2" s="39"/>
      <c r="MTN2" s="39"/>
      <c r="MTO2" s="39"/>
      <c r="MTP2" s="39"/>
      <c r="MTQ2" s="39"/>
      <c r="MTR2" s="39"/>
      <c r="MTS2" s="39"/>
      <c r="MTT2" s="39"/>
      <c r="MTU2" s="39"/>
      <c r="MTV2" s="39"/>
      <c r="MTW2" s="39"/>
      <c r="MTX2" s="39"/>
      <c r="MTY2" s="39"/>
      <c r="MTZ2" s="39"/>
      <c r="MUA2" s="39"/>
      <c r="MUB2" s="39"/>
      <c r="MUC2" s="39"/>
      <c r="MUD2" s="39"/>
      <c r="MUE2" s="39"/>
      <c r="MUF2" s="39"/>
      <c r="MUG2" s="39"/>
      <c r="MUH2" s="39"/>
      <c r="MUI2" s="39"/>
      <c r="MUJ2" s="39"/>
      <c r="MUK2" s="39"/>
      <c r="MUL2" s="39"/>
      <c r="MUM2" s="39"/>
      <c r="MUN2" s="39"/>
      <c r="MUO2" s="39"/>
      <c r="MUP2" s="39"/>
      <c r="MUQ2" s="39"/>
      <c r="MUR2" s="39"/>
      <c r="MUS2" s="39"/>
      <c r="MUT2" s="39"/>
      <c r="MUU2" s="39"/>
      <c r="MUV2" s="39"/>
      <c r="MUW2" s="39"/>
      <c r="MUX2" s="39"/>
      <c r="MUY2" s="39"/>
      <c r="MUZ2" s="39"/>
      <c r="MVA2" s="39"/>
      <c r="MVB2" s="39"/>
      <c r="MVC2" s="39"/>
      <c r="MVD2" s="39"/>
      <c r="MVE2" s="39"/>
      <c r="MVF2" s="39"/>
      <c r="MVG2" s="39"/>
      <c r="MVH2" s="39"/>
      <c r="MVI2" s="39"/>
      <c r="MVJ2" s="39"/>
      <c r="MVK2" s="39"/>
      <c r="MVL2" s="39"/>
      <c r="MVM2" s="39"/>
      <c r="MVN2" s="39"/>
      <c r="MVO2" s="39"/>
      <c r="MVP2" s="39"/>
      <c r="MVQ2" s="39"/>
      <c r="MVR2" s="39"/>
      <c r="MVS2" s="39"/>
      <c r="MVT2" s="39"/>
      <c r="MVU2" s="39"/>
      <c r="MVV2" s="39"/>
      <c r="MVW2" s="39"/>
      <c r="MVX2" s="39"/>
      <c r="MVY2" s="39"/>
      <c r="MVZ2" s="39"/>
      <c r="MWA2" s="39"/>
      <c r="MWB2" s="39"/>
      <c r="MWC2" s="39"/>
      <c r="MWD2" s="39"/>
      <c r="MWE2" s="39"/>
      <c r="MWF2" s="39"/>
      <c r="MWG2" s="39"/>
      <c r="MWH2" s="39"/>
      <c r="MWI2" s="39"/>
      <c r="MWJ2" s="39"/>
      <c r="MWK2" s="39"/>
      <c r="MWL2" s="39"/>
      <c r="MWM2" s="39"/>
      <c r="MWN2" s="39"/>
      <c r="MWO2" s="39"/>
      <c r="MWP2" s="39"/>
      <c r="MWQ2" s="39"/>
      <c r="MWR2" s="39"/>
      <c r="MWS2" s="39"/>
      <c r="MWT2" s="39"/>
      <c r="MWU2" s="39"/>
      <c r="MWV2" s="39"/>
      <c r="MWW2" s="39"/>
      <c r="MWX2" s="39"/>
      <c r="MWY2" s="39"/>
      <c r="MWZ2" s="39"/>
      <c r="MXA2" s="39"/>
      <c r="MXB2" s="39"/>
      <c r="MXC2" s="39"/>
      <c r="MXD2" s="39"/>
      <c r="MXE2" s="39"/>
      <c r="MXF2" s="39"/>
      <c r="MXG2" s="39"/>
      <c r="MXH2" s="39"/>
      <c r="MXI2" s="39"/>
      <c r="MXJ2" s="39"/>
      <c r="MXK2" s="39"/>
      <c r="MXL2" s="39"/>
      <c r="MXM2" s="39"/>
      <c r="MXN2" s="39"/>
      <c r="MXO2" s="39"/>
      <c r="MXP2" s="39"/>
      <c r="MXQ2" s="39"/>
      <c r="MXR2" s="39"/>
      <c r="MXS2" s="39"/>
      <c r="MXT2" s="39"/>
      <c r="MXU2" s="39"/>
      <c r="MXV2" s="39"/>
      <c r="MXW2" s="39"/>
      <c r="MXX2" s="39"/>
      <c r="MXY2" s="39"/>
      <c r="MXZ2" s="39"/>
      <c r="MYA2" s="39"/>
      <c r="MYB2" s="39"/>
      <c r="MYC2" s="39"/>
      <c r="MYD2" s="39"/>
      <c r="MYE2" s="39"/>
      <c r="MYF2" s="39"/>
      <c r="MYG2" s="39"/>
      <c r="MYH2" s="39"/>
      <c r="MYI2" s="39"/>
      <c r="MYJ2" s="39"/>
      <c r="MYK2" s="39"/>
      <c r="MYL2" s="39"/>
      <c r="MYM2" s="39"/>
      <c r="MYN2" s="39"/>
      <c r="MYO2" s="39"/>
      <c r="MYP2" s="39"/>
      <c r="MYQ2" s="39"/>
      <c r="MYR2" s="39"/>
      <c r="MYS2" s="39"/>
      <c r="MYT2" s="39"/>
      <c r="MYU2" s="39"/>
      <c r="MYV2" s="39"/>
      <c r="MYW2" s="39"/>
      <c r="MYX2" s="39"/>
      <c r="MYY2" s="39"/>
      <c r="MYZ2" s="39"/>
      <c r="MZA2" s="39"/>
      <c r="MZB2" s="39"/>
      <c r="MZC2" s="39"/>
      <c r="MZD2" s="39"/>
      <c r="MZE2" s="39"/>
      <c r="MZF2" s="39"/>
      <c r="MZG2" s="39"/>
      <c r="MZH2" s="39"/>
      <c r="MZI2" s="39"/>
      <c r="MZJ2" s="39"/>
      <c r="MZK2" s="39"/>
      <c r="MZL2" s="39"/>
      <c r="MZM2" s="39"/>
      <c r="MZN2" s="39"/>
      <c r="MZO2" s="39"/>
      <c r="MZP2" s="39"/>
      <c r="MZQ2" s="39"/>
      <c r="MZR2" s="39"/>
      <c r="MZS2" s="39"/>
      <c r="MZT2" s="39"/>
      <c r="MZU2" s="39"/>
      <c r="MZV2" s="39"/>
      <c r="MZW2" s="39"/>
      <c r="MZX2" s="39"/>
      <c r="MZY2" s="39"/>
      <c r="MZZ2" s="39"/>
      <c r="NAA2" s="39"/>
      <c r="NAB2" s="39"/>
      <c r="NAC2" s="39"/>
      <c r="NAD2" s="39"/>
      <c r="NAE2" s="39"/>
      <c r="NAF2" s="39"/>
      <c r="NAG2" s="39"/>
      <c r="NAH2" s="39"/>
      <c r="NAI2" s="39"/>
      <c r="NAJ2" s="39"/>
      <c r="NAK2" s="39"/>
      <c r="NAL2" s="39"/>
      <c r="NAM2" s="39"/>
      <c r="NAN2" s="39"/>
      <c r="NAO2" s="39"/>
      <c r="NAP2" s="39"/>
      <c r="NAQ2" s="39"/>
      <c r="NAR2" s="39"/>
      <c r="NAS2" s="39"/>
      <c r="NAT2" s="39"/>
      <c r="NAU2" s="39"/>
      <c r="NAV2" s="39"/>
      <c r="NAW2" s="39"/>
      <c r="NAX2" s="39"/>
      <c r="NAY2" s="39"/>
      <c r="NAZ2" s="39"/>
      <c r="NBA2" s="39"/>
      <c r="NBB2" s="39"/>
      <c r="NBC2" s="39"/>
      <c r="NBD2" s="39"/>
      <c r="NBE2" s="39"/>
      <c r="NBF2" s="39"/>
      <c r="NBG2" s="39"/>
      <c r="NBH2" s="39"/>
      <c r="NBI2" s="39"/>
      <c r="NBJ2" s="39"/>
      <c r="NBK2" s="39"/>
      <c r="NBL2" s="39"/>
      <c r="NBM2" s="39"/>
      <c r="NBN2" s="39"/>
      <c r="NBO2" s="39"/>
      <c r="NBP2" s="39"/>
      <c r="NBQ2" s="39"/>
      <c r="NBR2" s="39"/>
      <c r="NBS2" s="39"/>
      <c r="NBT2" s="39"/>
      <c r="NBU2" s="39"/>
      <c r="NBV2" s="39"/>
      <c r="NBW2" s="39"/>
      <c r="NBX2" s="39"/>
      <c r="NBY2" s="39"/>
      <c r="NBZ2" s="39"/>
      <c r="NCA2" s="39"/>
      <c r="NCB2" s="39"/>
      <c r="NCC2" s="39"/>
      <c r="NCD2" s="39"/>
      <c r="NCE2" s="39"/>
      <c r="NCF2" s="39"/>
      <c r="NCG2" s="39"/>
      <c r="NCH2" s="39"/>
      <c r="NCI2" s="39"/>
      <c r="NCJ2" s="39"/>
      <c r="NCK2" s="39"/>
      <c r="NCL2" s="39"/>
      <c r="NCM2" s="39"/>
      <c r="NCN2" s="39"/>
      <c r="NCO2" s="39"/>
      <c r="NCP2" s="39"/>
      <c r="NCQ2" s="39"/>
      <c r="NCR2" s="39"/>
      <c r="NCS2" s="39"/>
      <c r="NCT2" s="39"/>
      <c r="NCU2" s="39"/>
      <c r="NCV2" s="39"/>
      <c r="NCW2" s="39"/>
      <c r="NCX2" s="39"/>
      <c r="NCY2" s="39"/>
      <c r="NCZ2" s="39"/>
      <c r="NDA2" s="39"/>
      <c r="NDB2" s="39"/>
      <c r="NDC2" s="39"/>
      <c r="NDD2" s="39"/>
      <c r="NDE2" s="39"/>
      <c r="NDF2" s="39"/>
      <c r="NDG2" s="39"/>
      <c r="NDH2" s="39"/>
      <c r="NDI2" s="39"/>
      <c r="NDJ2" s="39"/>
      <c r="NDK2" s="39"/>
      <c r="NDL2" s="39"/>
      <c r="NDM2" s="39"/>
      <c r="NDN2" s="39"/>
      <c r="NDO2" s="39"/>
      <c r="NDP2" s="39"/>
      <c r="NDQ2" s="39"/>
      <c r="NDR2" s="39"/>
      <c r="NDS2" s="39"/>
      <c r="NDT2" s="39"/>
      <c r="NDU2" s="39"/>
      <c r="NDV2" s="39"/>
      <c r="NDW2" s="39"/>
      <c r="NDX2" s="39"/>
      <c r="NDY2" s="39"/>
      <c r="NDZ2" s="39"/>
      <c r="NEA2" s="39"/>
      <c r="NEB2" s="39"/>
      <c r="NEC2" s="39"/>
      <c r="NED2" s="39"/>
      <c r="NEE2" s="39"/>
      <c r="NEF2" s="39"/>
      <c r="NEG2" s="39"/>
      <c r="NEH2" s="39"/>
      <c r="NEI2" s="39"/>
      <c r="NEJ2" s="39"/>
      <c r="NEK2" s="39"/>
      <c r="NEL2" s="39"/>
      <c r="NEM2" s="39"/>
      <c r="NEN2" s="39"/>
      <c r="NEO2" s="39"/>
      <c r="NEP2" s="39"/>
      <c r="NEQ2" s="39"/>
      <c r="NER2" s="39"/>
      <c r="NES2" s="39"/>
      <c r="NET2" s="39"/>
      <c r="NEU2" s="39"/>
      <c r="NEV2" s="39"/>
      <c r="NEW2" s="39"/>
      <c r="NEX2" s="39"/>
      <c r="NEY2" s="39"/>
      <c r="NEZ2" s="39"/>
      <c r="NFA2" s="39"/>
      <c r="NFB2" s="39"/>
      <c r="NFC2" s="39"/>
      <c r="NFD2" s="39"/>
      <c r="NFE2" s="39"/>
      <c r="NFF2" s="39"/>
      <c r="NFG2" s="39"/>
      <c r="NFH2" s="39"/>
      <c r="NFI2" s="39"/>
      <c r="NFJ2" s="39"/>
      <c r="NFK2" s="39"/>
      <c r="NFL2" s="39"/>
      <c r="NFM2" s="39"/>
      <c r="NFN2" s="39"/>
      <c r="NFO2" s="39"/>
      <c r="NFP2" s="39"/>
      <c r="NFQ2" s="39"/>
      <c r="NFR2" s="39"/>
      <c r="NFS2" s="39"/>
      <c r="NFT2" s="39"/>
      <c r="NFU2" s="39"/>
      <c r="NFV2" s="39"/>
      <c r="NFW2" s="39"/>
      <c r="NFX2" s="39"/>
      <c r="NFY2" s="39"/>
      <c r="NFZ2" s="39"/>
      <c r="NGA2" s="39"/>
      <c r="NGB2" s="39"/>
      <c r="NGC2" s="39"/>
      <c r="NGD2" s="39"/>
      <c r="NGE2" s="39"/>
      <c r="NGF2" s="39"/>
      <c r="NGG2" s="39"/>
      <c r="NGH2" s="39"/>
      <c r="NGI2" s="39"/>
      <c r="NGJ2" s="39"/>
      <c r="NGK2" s="39"/>
      <c r="NGL2" s="39"/>
      <c r="NGM2" s="39"/>
      <c r="NGN2" s="39"/>
      <c r="NGO2" s="39"/>
      <c r="NGP2" s="39"/>
      <c r="NGQ2" s="39"/>
      <c r="NGR2" s="39"/>
      <c r="NGS2" s="39"/>
      <c r="NGT2" s="39"/>
      <c r="NGU2" s="39"/>
      <c r="NGV2" s="39"/>
      <c r="NGW2" s="39"/>
      <c r="NGX2" s="39"/>
      <c r="NGY2" s="39"/>
      <c r="NGZ2" s="39"/>
      <c r="NHA2" s="39"/>
      <c r="NHB2" s="39"/>
      <c r="NHC2" s="39"/>
      <c r="NHD2" s="39"/>
      <c r="NHE2" s="39"/>
      <c r="NHF2" s="39"/>
      <c r="NHG2" s="39"/>
      <c r="NHH2" s="39"/>
      <c r="NHI2" s="39"/>
      <c r="NHJ2" s="39"/>
      <c r="NHK2" s="39"/>
      <c r="NHL2" s="39"/>
      <c r="NHM2" s="39"/>
      <c r="NHN2" s="39"/>
      <c r="NHO2" s="39"/>
      <c r="NHP2" s="39"/>
      <c r="NHQ2" s="39"/>
      <c r="NHR2" s="39"/>
      <c r="NHS2" s="39"/>
      <c r="NHT2" s="39"/>
      <c r="NHU2" s="39"/>
      <c r="NHV2" s="39"/>
      <c r="NHW2" s="39"/>
      <c r="NHX2" s="39"/>
      <c r="NHY2" s="39"/>
      <c r="NHZ2" s="39"/>
      <c r="NIA2" s="39"/>
      <c r="NIB2" s="39"/>
      <c r="NIC2" s="39"/>
      <c r="NID2" s="39"/>
      <c r="NIE2" s="39"/>
      <c r="NIF2" s="39"/>
      <c r="NIG2" s="39"/>
      <c r="NIH2" s="39"/>
      <c r="NII2" s="39"/>
      <c r="NIJ2" s="39"/>
      <c r="NIK2" s="39"/>
      <c r="NIL2" s="39"/>
      <c r="NIM2" s="39"/>
      <c r="NIN2" s="39"/>
      <c r="NIO2" s="39"/>
      <c r="NIP2" s="39"/>
      <c r="NIQ2" s="39"/>
      <c r="NIR2" s="39"/>
      <c r="NIS2" s="39"/>
      <c r="NIT2" s="39"/>
      <c r="NIU2" s="39"/>
      <c r="NIV2" s="39"/>
      <c r="NIW2" s="39"/>
      <c r="NIX2" s="39"/>
      <c r="NIY2" s="39"/>
      <c r="NIZ2" s="39"/>
      <c r="NJA2" s="39"/>
      <c r="NJB2" s="39"/>
      <c r="NJC2" s="39"/>
      <c r="NJD2" s="39"/>
      <c r="NJE2" s="39"/>
      <c r="NJF2" s="39"/>
      <c r="NJG2" s="39"/>
      <c r="NJH2" s="39"/>
      <c r="NJI2" s="39"/>
      <c r="NJJ2" s="39"/>
      <c r="NJK2" s="39"/>
      <c r="NJL2" s="39"/>
      <c r="NJM2" s="39"/>
      <c r="NJN2" s="39"/>
      <c r="NJO2" s="39"/>
      <c r="NJP2" s="39"/>
      <c r="NJQ2" s="39"/>
      <c r="NJR2" s="39"/>
      <c r="NJS2" s="39"/>
      <c r="NJT2" s="39"/>
      <c r="NJU2" s="39"/>
      <c r="NJV2" s="39"/>
      <c r="NJW2" s="39"/>
      <c r="NJX2" s="39"/>
      <c r="NJY2" s="39"/>
      <c r="NJZ2" s="39"/>
      <c r="NKA2" s="39"/>
      <c r="NKB2" s="39"/>
      <c r="NKC2" s="39"/>
      <c r="NKD2" s="39"/>
      <c r="NKE2" s="39"/>
      <c r="NKF2" s="39"/>
      <c r="NKG2" s="39"/>
      <c r="NKH2" s="39"/>
      <c r="NKI2" s="39"/>
      <c r="NKJ2" s="39"/>
      <c r="NKK2" s="39"/>
      <c r="NKL2" s="39"/>
      <c r="NKM2" s="39"/>
      <c r="NKN2" s="39"/>
      <c r="NKO2" s="39"/>
      <c r="NKP2" s="39"/>
      <c r="NKQ2" s="39"/>
      <c r="NKR2" s="39"/>
      <c r="NKS2" s="39"/>
      <c r="NKT2" s="39"/>
      <c r="NKU2" s="39"/>
      <c r="NKV2" s="39"/>
      <c r="NKW2" s="39"/>
      <c r="NKX2" s="39"/>
      <c r="NKY2" s="39"/>
      <c r="NKZ2" s="39"/>
      <c r="NLA2" s="39"/>
      <c r="NLB2" s="39"/>
      <c r="NLC2" s="39"/>
      <c r="NLD2" s="39"/>
      <c r="NLE2" s="39"/>
      <c r="NLF2" s="39"/>
      <c r="NLG2" s="39"/>
      <c r="NLH2" s="39"/>
      <c r="NLI2" s="39"/>
      <c r="NLJ2" s="39"/>
      <c r="NLK2" s="39"/>
      <c r="NLL2" s="39"/>
      <c r="NLM2" s="39"/>
      <c r="NLN2" s="39"/>
      <c r="NLO2" s="39"/>
      <c r="NLP2" s="39"/>
      <c r="NLQ2" s="39"/>
      <c r="NLR2" s="39"/>
      <c r="NLS2" s="39"/>
      <c r="NLT2" s="39"/>
      <c r="NLU2" s="39"/>
      <c r="NLV2" s="39"/>
      <c r="NLW2" s="39"/>
      <c r="NLX2" s="39"/>
      <c r="NLY2" s="39"/>
      <c r="NLZ2" s="39"/>
      <c r="NMA2" s="39"/>
      <c r="NMB2" s="39"/>
      <c r="NMC2" s="39"/>
      <c r="NMD2" s="39"/>
      <c r="NME2" s="39"/>
      <c r="NMF2" s="39"/>
      <c r="NMG2" s="39"/>
      <c r="NMH2" s="39"/>
      <c r="NMI2" s="39"/>
      <c r="NMJ2" s="39"/>
      <c r="NMK2" s="39"/>
      <c r="NML2" s="39"/>
      <c r="NMM2" s="39"/>
      <c r="NMN2" s="39"/>
      <c r="NMO2" s="39"/>
      <c r="NMP2" s="39"/>
      <c r="NMQ2" s="39"/>
      <c r="NMR2" s="39"/>
      <c r="NMS2" s="39"/>
      <c r="NMT2" s="39"/>
      <c r="NMU2" s="39"/>
      <c r="NMV2" s="39"/>
      <c r="NMW2" s="39"/>
      <c r="NMX2" s="39"/>
      <c r="NMY2" s="39"/>
      <c r="NMZ2" s="39"/>
      <c r="NNA2" s="39"/>
      <c r="NNB2" s="39"/>
      <c r="NNC2" s="39"/>
      <c r="NND2" s="39"/>
      <c r="NNE2" s="39"/>
      <c r="NNF2" s="39"/>
      <c r="NNG2" s="39"/>
      <c r="NNH2" s="39"/>
      <c r="NNI2" s="39"/>
      <c r="NNJ2" s="39"/>
      <c r="NNK2" s="39"/>
      <c r="NNL2" s="39"/>
      <c r="NNM2" s="39"/>
      <c r="NNN2" s="39"/>
      <c r="NNO2" s="39"/>
      <c r="NNP2" s="39"/>
      <c r="NNQ2" s="39"/>
      <c r="NNR2" s="39"/>
      <c r="NNS2" s="39"/>
      <c r="NNT2" s="39"/>
      <c r="NNU2" s="39"/>
      <c r="NNV2" s="39"/>
      <c r="NNW2" s="39"/>
      <c r="NNX2" s="39"/>
      <c r="NNY2" s="39"/>
      <c r="NNZ2" s="39"/>
      <c r="NOA2" s="39"/>
      <c r="NOB2" s="39"/>
      <c r="NOC2" s="39"/>
      <c r="NOD2" s="39"/>
      <c r="NOE2" s="39"/>
      <c r="NOF2" s="39"/>
      <c r="NOG2" s="39"/>
      <c r="NOH2" s="39"/>
      <c r="NOI2" s="39"/>
      <c r="NOJ2" s="39"/>
      <c r="NOK2" s="39"/>
      <c r="NOL2" s="39"/>
      <c r="NOM2" s="39"/>
      <c r="NON2" s="39"/>
      <c r="NOO2" s="39"/>
      <c r="NOP2" s="39"/>
      <c r="NOQ2" s="39"/>
      <c r="NOR2" s="39"/>
      <c r="NOS2" s="39"/>
      <c r="NOT2" s="39"/>
      <c r="NOU2" s="39"/>
      <c r="NOV2" s="39"/>
      <c r="NOW2" s="39"/>
      <c r="NOX2" s="39"/>
      <c r="NOY2" s="39"/>
      <c r="NOZ2" s="39"/>
      <c r="NPA2" s="39"/>
      <c r="NPB2" s="39"/>
      <c r="NPC2" s="39"/>
      <c r="NPD2" s="39"/>
      <c r="NPE2" s="39"/>
      <c r="NPF2" s="39"/>
      <c r="NPG2" s="39"/>
      <c r="NPH2" s="39"/>
      <c r="NPI2" s="39"/>
      <c r="NPJ2" s="39"/>
      <c r="NPK2" s="39"/>
      <c r="NPL2" s="39"/>
      <c r="NPM2" s="39"/>
      <c r="NPN2" s="39"/>
      <c r="NPO2" s="39"/>
      <c r="NPP2" s="39"/>
      <c r="NPQ2" s="39"/>
      <c r="NPR2" s="39"/>
      <c r="NPS2" s="39"/>
      <c r="NPT2" s="39"/>
      <c r="NPU2" s="39"/>
      <c r="NPV2" s="39"/>
      <c r="NPW2" s="39"/>
      <c r="NPX2" s="39"/>
      <c r="NPY2" s="39"/>
      <c r="NPZ2" s="39"/>
      <c r="NQA2" s="39"/>
      <c r="NQB2" s="39"/>
      <c r="NQC2" s="39"/>
      <c r="NQD2" s="39"/>
      <c r="NQE2" s="39"/>
      <c r="NQF2" s="39"/>
      <c r="NQG2" s="39"/>
      <c r="NQH2" s="39"/>
      <c r="NQI2" s="39"/>
      <c r="NQJ2" s="39"/>
      <c r="NQK2" s="39"/>
      <c r="NQL2" s="39"/>
      <c r="NQM2" s="39"/>
      <c r="NQN2" s="39"/>
      <c r="NQO2" s="39"/>
      <c r="NQP2" s="39"/>
      <c r="NQQ2" s="39"/>
      <c r="NQR2" s="39"/>
      <c r="NQS2" s="39"/>
      <c r="NQT2" s="39"/>
      <c r="NQU2" s="39"/>
      <c r="NQV2" s="39"/>
      <c r="NQW2" s="39"/>
      <c r="NQX2" s="39"/>
      <c r="NQY2" s="39"/>
      <c r="NQZ2" s="39"/>
      <c r="NRA2" s="39"/>
      <c r="NRB2" s="39"/>
      <c r="NRC2" s="39"/>
      <c r="NRD2" s="39"/>
      <c r="NRE2" s="39"/>
      <c r="NRF2" s="39"/>
      <c r="NRG2" s="39"/>
      <c r="NRH2" s="39"/>
      <c r="NRI2" s="39"/>
      <c r="NRJ2" s="39"/>
      <c r="NRK2" s="39"/>
      <c r="NRL2" s="39"/>
      <c r="NRM2" s="39"/>
      <c r="NRN2" s="39"/>
      <c r="NRO2" s="39"/>
      <c r="NRP2" s="39"/>
      <c r="NRQ2" s="39"/>
      <c r="NRR2" s="39"/>
      <c r="NRS2" s="39"/>
      <c r="NRT2" s="39"/>
      <c r="NRU2" s="39"/>
      <c r="NRV2" s="39"/>
      <c r="NRW2" s="39"/>
      <c r="NRX2" s="39"/>
      <c r="NRY2" s="39"/>
      <c r="NRZ2" s="39"/>
      <c r="NSA2" s="39"/>
      <c r="NSB2" s="39"/>
      <c r="NSC2" s="39"/>
      <c r="NSD2" s="39"/>
      <c r="NSE2" s="39"/>
      <c r="NSF2" s="39"/>
      <c r="NSG2" s="39"/>
      <c r="NSH2" s="39"/>
      <c r="NSI2" s="39"/>
      <c r="NSJ2" s="39"/>
      <c r="NSK2" s="39"/>
      <c r="NSL2" s="39"/>
      <c r="NSM2" s="39"/>
      <c r="NSN2" s="39"/>
      <c r="NSO2" s="39"/>
      <c r="NSP2" s="39"/>
      <c r="NSQ2" s="39"/>
      <c r="NSR2" s="39"/>
      <c r="NSS2" s="39"/>
      <c r="NST2" s="39"/>
      <c r="NSU2" s="39"/>
      <c r="NSV2" s="39"/>
      <c r="NSW2" s="39"/>
      <c r="NSX2" s="39"/>
      <c r="NSY2" s="39"/>
      <c r="NSZ2" s="39"/>
      <c r="NTA2" s="39"/>
      <c r="NTB2" s="39"/>
      <c r="NTC2" s="39"/>
      <c r="NTD2" s="39"/>
      <c r="NTE2" s="39"/>
      <c r="NTF2" s="39"/>
      <c r="NTG2" s="39"/>
      <c r="NTH2" s="39"/>
      <c r="NTI2" s="39"/>
      <c r="NTJ2" s="39"/>
      <c r="NTK2" s="39"/>
      <c r="NTL2" s="39"/>
      <c r="NTM2" s="39"/>
      <c r="NTN2" s="39"/>
      <c r="NTO2" s="39"/>
      <c r="NTP2" s="39"/>
      <c r="NTQ2" s="39"/>
      <c r="NTR2" s="39"/>
      <c r="NTS2" s="39"/>
      <c r="NTT2" s="39"/>
      <c r="NTU2" s="39"/>
      <c r="NTV2" s="39"/>
      <c r="NTW2" s="39"/>
      <c r="NTX2" s="39"/>
      <c r="NTY2" s="39"/>
      <c r="NTZ2" s="39"/>
      <c r="NUA2" s="39"/>
      <c r="NUB2" s="39"/>
      <c r="NUC2" s="39"/>
      <c r="NUD2" s="39"/>
      <c r="NUE2" s="39"/>
      <c r="NUF2" s="39"/>
      <c r="NUG2" s="39"/>
      <c r="NUH2" s="39"/>
      <c r="NUI2" s="39"/>
      <c r="NUJ2" s="39"/>
      <c r="NUK2" s="39"/>
      <c r="NUL2" s="39"/>
      <c r="NUM2" s="39"/>
      <c r="NUN2" s="39"/>
      <c r="NUO2" s="39"/>
      <c r="NUP2" s="39"/>
      <c r="NUQ2" s="39"/>
      <c r="NUR2" s="39"/>
      <c r="NUS2" s="39"/>
      <c r="NUT2" s="39"/>
      <c r="NUU2" s="39"/>
      <c r="NUV2" s="39"/>
      <c r="NUW2" s="39"/>
      <c r="NUX2" s="39"/>
      <c r="NUY2" s="39"/>
      <c r="NUZ2" s="39"/>
      <c r="NVA2" s="39"/>
      <c r="NVB2" s="39"/>
      <c r="NVC2" s="39"/>
      <c r="NVD2" s="39"/>
      <c r="NVE2" s="39"/>
      <c r="NVF2" s="39"/>
      <c r="NVG2" s="39"/>
      <c r="NVH2" s="39"/>
      <c r="NVI2" s="39"/>
      <c r="NVJ2" s="39"/>
      <c r="NVK2" s="39"/>
      <c r="NVL2" s="39"/>
      <c r="NVM2" s="39"/>
      <c r="NVN2" s="39"/>
      <c r="NVO2" s="39"/>
      <c r="NVP2" s="39"/>
      <c r="NVQ2" s="39"/>
      <c r="NVR2" s="39"/>
      <c r="NVS2" s="39"/>
      <c r="NVT2" s="39"/>
      <c r="NVU2" s="39"/>
      <c r="NVV2" s="39"/>
      <c r="NVW2" s="39"/>
      <c r="NVX2" s="39"/>
      <c r="NVY2" s="39"/>
      <c r="NVZ2" s="39"/>
      <c r="NWA2" s="39"/>
      <c r="NWB2" s="39"/>
      <c r="NWC2" s="39"/>
      <c r="NWD2" s="39"/>
      <c r="NWE2" s="39"/>
      <c r="NWF2" s="39"/>
      <c r="NWG2" s="39"/>
      <c r="NWH2" s="39"/>
      <c r="NWI2" s="39"/>
      <c r="NWJ2" s="39"/>
      <c r="NWK2" s="39"/>
      <c r="NWL2" s="39"/>
      <c r="NWM2" s="39"/>
      <c r="NWN2" s="39"/>
      <c r="NWO2" s="39"/>
      <c r="NWP2" s="39"/>
      <c r="NWQ2" s="39"/>
      <c r="NWR2" s="39"/>
      <c r="NWS2" s="39"/>
      <c r="NWT2" s="39"/>
      <c r="NWU2" s="39"/>
      <c r="NWV2" s="39"/>
      <c r="NWW2" s="39"/>
      <c r="NWX2" s="39"/>
      <c r="NWY2" s="39"/>
      <c r="NWZ2" s="39"/>
      <c r="NXA2" s="39"/>
      <c r="NXB2" s="39"/>
      <c r="NXC2" s="39"/>
      <c r="NXD2" s="39"/>
      <c r="NXE2" s="39"/>
      <c r="NXF2" s="39"/>
      <c r="NXG2" s="39"/>
      <c r="NXH2" s="39"/>
      <c r="NXI2" s="39"/>
      <c r="NXJ2" s="39"/>
      <c r="NXK2" s="39"/>
      <c r="NXL2" s="39"/>
      <c r="NXM2" s="39"/>
      <c r="NXN2" s="39"/>
      <c r="NXO2" s="39"/>
      <c r="NXP2" s="39"/>
      <c r="NXQ2" s="39"/>
      <c r="NXR2" s="39"/>
      <c r="NXS2" s="39"/>
      <c r="NXT2" s="39"/>
      <c r="NXU2" s="39"/>
      <c r="NXV2" s="39"/>
      <c r="NXW2" s="39"/>
      <c r="NXX2" s="39"/>
      <c r="NXY2" s="39"/>
      <c r="NXZ2" s="39"/>
      <c r="NYA2" s="39"/>
      <c r="NYB2" s="39"/>
      <c r="NYC2" s="39"/>
      <c r="NYD2" s="39"/>
      <c r="NYE2" s="39"/>
      <c r="NYF2" s="39"/>
      <c r="NYG2" s="39"/>
      <c r="NYH2" s="39"/>
      <c r="NYI2" s="39"/>
      <c r="NYJ2" s="39"/>
      <c r="NYK2" s="39"/>
      <c r="NYL2" s="39"/>
      <c r="NYM2" s="39"/>
      <c r="NYN2" s="39"/>
      <c r="NYO2" s="39"/>
      <c r="NYP2" s="39"/>
      <c r="NYQ2" s="39"/>
      <c r="NYR2" s="39"/>
      <c r="NYS2" s="39"/>
      <c r="NYT2" s="39"/>
      <c r="NYU2" s="39"/>
      <c r="NYV2" s="39"/>
      <c r="NYW2" s="39"/>
      <c r="NYX2" s="39"/>
      <c r="NYY2" s="39"/>
      <c r="NYZ2" s="39"/>
      <c r="NZA2" s="39"/>
      <c r="NZB2" s="39"/>
      <c r="NZC2" s="39"/>
      <c r="NZD2" s="39"/>
      <c r="NZE2" s="39"/>
      <c r="NZF2" s="39"/>
      <c r="NZG2" s="39"/>
      <c r="NZH2" s="39"/>
      <c r="NZI2" s="39"/>
      <c r="NZJ2" s="39"/>
      <c r="NZK2" s="39"/>
      <c r="NZL2" s="39"/>
      <c r="NZM2" s="39"/>
      <c r="NZN2" s="39"/>
      <c r="NZO2" s="39"/>
      <c r="NZP2" s="39"/>
      <c r="NZQ2" s="39"/>
      <c r="NZR2" s="39"/>
      <c r="NZS2" s="39"/>
      <c r="NZT2" s="39"/>
      <c r="NZU2" s="39"/>
      <c r="NZV2" s="39"/>
      <c r="NZW2" s="39"/>
      <c r="NZX2" s="39"/>
      <c r="NZY2" s="39"/>
      <c r="NZZ2" s="39"/>
      <c r="OAA2" s="39"/>
      <c r="OAB2" s="39"/>
      <c r="OAC2" s="39"/>
      <c r="OAD2" s="39"/>
      <c r="OAE2" s="39"/>
      <c r="OAF2" s="39"/>
      <c r="OAG2" s="39"/>
      <c r="OAH2" s="39"/>
      <c r="OAI2" s="39"/>
      <c r="OAJ2" s="39"/>
      <c r="OAK2" s="39"/>
      <c r="OAL2" s="39"/>
      <c r="OAM2" s="39"/>
      <c r="OAN2" s="39"/>
      <c r="OAO2" s="39"/>
      <c r="OAP2" s="39"/>
      <c r="OAQ2" s="39"/>
      <c r="OAR2" s="39"/>
      <c r="OAS2" s="39"/>
      <c r="OAT2" s="39"/>
      <c r="OAU2" s="39"/>
      <c r="OAV2" s="39"/>
      <c r="OAW2" s="39"/>
      <c r="OAX2" s="39"/>
      <c r="OAY2" s="39"/>
      <c r="OAZ2" s="39"/>
      <c r="OBA2" s="39"/>
      <c r="OBB2" s="39"/>
      <c r="OBC2" s="39"/>
      <c r="OBD2" s="39"/>
      <c r="OBE2" s="39"/>
      <c r="OBF2" s="39"/>
      <c r="OBG2" s="39"/>
      <c r="OBH2" s="39"/>
      <c r="OBI2" s="39"/>
      <c r="OBJ2" s="39"/>
      <c r="OBK2" s="39"/>
      <c r="OBL2" s="39"/>
      <c r="OBM2" s="39"/>
      <c r="OBN2" s="39"/>
      <c r="OBO2" s="39"/>
      <c r="OBP2" s="39"/>
      <c r="OBQ2" s="39"/>
      <c r="OBR2" s="39"/>
      <c r="OBS2" s="39"/>
      <c r="OBT2" s="39"/>
      <c r="OBU2" s="39"/>
      <c r="OBV2" s="39"/>
      <c r="OBW2" s="39"/>
      <c r="OBX2" s="39"/>
      <c r="OBY2" s="39"/>
      <c r="OBZ2" s="39"/>
      <c r="OCA2" s="39"/>
      <c r="OCB2" s="39"/>
      <c r="OCC2" s="39"/>
      <c r="OCD2" s="39"/>
      <c r="OCE2" s="39"/>
      <c r="OCF2" s="39"/>
      <c r="OCG2" s="39"/>
      <c r="OCH2" s="39"/>
      <c r="OCI2" s="39"/>
      <c r="OCJ2" s="39"/>
      <c r="OCK2" s="39"/>
      <c r="OCL2" s="39"/>
      <c r="OCM2" s="39"/>
      <c r="OCN2" s="39"/>
      <c r="OCO2" s="39"/>
      <c r="OCP2" s="39"/>
      <c r="OCQ2" s="39"/>
      <c r="OCR2" s="39"/>
      <c r="OCS2" s="39"/>
      <c r="OCT2" s="39"/>
      <c r="OCU2" s="39"/>
      <c r="OCV2" s="39"/>
      <c r="OCW2" s="39"/>
      <c r="OCX2" s="39"/>
      <c r="OCY2" s="39"/>
      <c r="OCZ2" s="39"/>
      <c r="ODA2" s="39"/>
      <c r="ODB2" s="39"/>
      <c r="ODC2" s="39"/>
      <c r="ODD2" s="39"/>
      <c r="ODE2" s="39"/>
      <c r="ODF2" s="39"/>
      <c r="ODG2" s="39"/>
      <c r="ODH2" s="39"/>
      <c r="ODI2" s="39"/>
      <c r="ODJ2" s="39"/>
      <c r="ODK2" s="39"/>
      <c r="ODL2" s="39"/>
      <c r="ODM2" s="39"/>
      <c r="ODN2" s="39"/>
      <c r="ODO2" s="39"/>
      <c r="ODP2" s="39"/>
      <c r="ODQ2" s="39"/>
      <c r="ODR2" s="39"/>
      <c r="ODS2" s="39"/>
      <c r="ODT2" s="39"/>
      <c r="ODU2" s="39"/>
      <c r="ODV2" s="39"/>
      <c r="ODW2" s="39"/>
      <c r="ODX2" s="39"/>
      <c r="ODY2" s="39"/>
      <c r="ODZ2" s="39"/>
      <c r="OEA2" s="39"/>
      <c r="OEB2" s="39"/>
      <c r="OEC2" s="39"/>
      <c r="OED2" s="39"/>
      <c r="OEE2" s="39"/>
      <c r="OEF2" s="39"/>
      <c r="OEG2" s="39"/>
      <c r="OEH2" s="39"/>
      <c r="OEI2" s="39"/>
      <c r="OEJ2" s="39"/>
      <c r="OEK2" s="39"/>
      <c r="OEL2" s="39"/>
      <c r="OEM2" s="39"/>
      <c r="OEN2" s="39"/>
      <c r="OEO2" s="39"/>
      <c r="OEP2" s="39"/>
      <c r="OEQ2" s="39"/>
      <c r="OER2" s="39"/>
      <c r="OES2" s="39"/>
      <c r="OET2" s="39"/>
      <c r="OEU2" s="39"/>
      <c r="OEV2" s="39"/>
      <c r="OEW2" s="39"/>
      <c r="OEX2" s="39"/>
      <c r="OEY2" s="39"/>
      <c r="OEZ2" s="39"/>
      <c r="OFA2" s="39"/>
      <c r="OFB2" s="39"/>
      <c r="OFC2" s="39"/>
      <c r="OFD2" s="39"/>
      <c r="OFE2" s="39"/>
      <c r="OFF2" s="39"/>
      <c r="OFG2" s="39"/>
      <c r="OFH2" s="39"/>
      <c r="OFI2" s="39"/>
      <c r="OFJ2" s="39"/>
      <c r="OFK2" s="39"/>
      <c r="OFL2" s="39"/>
      <c r="OFM2" s="39"/>
      <c r="OFN2" s="39"/>
      <c r="OFO2" s="39"/>
      <c r="OFP2" s="39"/>
      <c r="OFQ2" s="39"/>
      <c r="OFR2" s="39"/>
      <c r="OFS2" s="39"/>
      <c r="OFT2" s="39"/>
      <c r="OFU2" s="39"/>
      <c r="OFV2" s="39"/>
      <c r="OFW2" s="39"/>
      <c r="OFX2" s="39"/>
      <c r="OFY2" s="39"/>
      <c r="OFZ2" s="39"/>
      <c r="OGA2" s="39"/>
      <c r="OGB2" s="39"/>
      <c r="OGC2" s="39"/>
      <c r="OGD2" s="39"/>
      <c r="OGE2" s="39"/>
      <c r="OGF2" s="39"/>
      <c r="OGG2" s="39"/>
      <c r="OGH2" s="39"/>
      <c r="OGI2" s="39"/>
      <c r="OGJ2" s="39"/>
      <c r="OGK2" s="39"/>
      <c r="OGL2" s="39"/>
      <c r="OGM2" s="39"/>
      <c r="OGN2" s="39"/>
      <c r="OGO2" s="39"/>
      <c r="OGP2" s="39"/>
      <c r="OGQ2" s="39"/>
      <c r="OGR2" s="39"/>
      <c r="OGS2" s="39"/>
      <c r="OGT2" s="39"/>
      <c r="OGU2" s="39"/>
      <c r="OGV2" s="39"/>
      <c r="OGW2" s="39"/>
      <c r="OGX2" s="39"/>
      <c r="OGY2" s="39"/>
      <c r="OGZ2" s="39"/>
      <c r="OHA2" s="39"/>
      <c r="OHB2" s="39"/>
      <c r="OHC2" s="39"/>
      <c r="OHD2" s="39"/>
      <c r="OHE2" s="39"/>
      <c r="OHF2" s="39"/>
      <c r="OHG2" s="39"/>
      <c r="OHH2" s="39"/>
      <c r="OHI2" s="39"/>
      <c r="OHJ2" s="39"/>
      <c r="OHK2" s="39"/>
      <c r="OHL2" s="39"/>
      <c r="OHM2" s="39"/>
      <c r="OHN2" s="39"/>
      <c r="OHO2" s="39"/>
      <c r="OHP2" s="39"/>
      <c r="OHQ2" s="39"/>
      <c r="OHR2" s="39"/>
      <c r="OHS2" s="39"/>
      <c r="OHT2" s="39"/>
      <c r="OHU2" s="39"/>
      <c r="OHV2" s="39"/>
      <c r="OHW2" s="39"/>
      <c r="OHX2" s="39"/>
      <c r="OHY2" s="39"/>
      <c r="OHZ2" s="39"/>
      <c r="OIA2" s="39"/>
      <c r="OIB2" s="39"/>
      <c r="OIC2" s="39"/>
      <c r="OID2" s="39"/>
      <c r="OIE2" s="39"/>
      <c r="OIF2" s="39"/>
      <c r="OIG2" s="39"/>
      <c r="OIH2" s="39"/>
      <c r="OII2" s="39"/>
      <c r="OIJ2" s="39"/>
      <c r="OIK2" s="39"/>
      <c r="OIL2" s="39"/>
      <c r="OIM2" s="39"/>
      <c r="OIN2" s="39"/>
      <c r="OIO2" s="39"/>
      <c r="OIP2" s="39"/>
      <c r="OIQ2" s="39"/>
      <c r="OIR2" s="39"/>
      <c r="OIS2" s="39"/>
      <c r="OIT2" s="39"/>
      <c r="OIU2" s="39"/>
      <c r="OIV2" s="39"/>
      <c r="OIW2" s="39"/>
      <c r="OIX2" s="39"/>
      <c r="OIY2" s="39"/>
      <c r="OIZ2" s="39"/>
      <c r="OJA2" s="39"/>
      <c r="OJB2" s="39"/>
      <c r="OJC2" s="39"/>
      <c r="OJD2" s="39"/>
      <c r="OJE2" s="39"/>
      <c r="OJF2" s="39"/>
      <c r="OJG2" s="39"/>
      <c r="OJH2" s="39"/>
      <c r="OJI2" s="39"/>
      <c r="OJJ2" s="39"/>
      <c r="OJK2" s="39"/>
      <c r="OJL2" s="39"/>
      <c r="OJM2" s="39"/>
      <c r="OJN2" s="39"/>
      <c r="OJO2" s="39"/>
      <c r="OJP2" s="39"/>
      <c r="OJQ2" s="39"/>
      <c r="OJR2" s="39"/>
      <c r="OJS2" s="39"/>
      <c r="OJT2" s="39"/>
      <c r="OJU2" s="39"/>
      <c r="OJV2" s="39"/>
      <c r="OJW2" s="39"/>
      <c r="OJX2" s="39"/>
      <c r="OJY2" s="39"/>
      <c r="OJZ2" s="39"/>
      <c r="OKA2" s="39"/>
      <c r="OKB2" s="39"/>
      <c r="OKC2" s="39"/>
      <c r="OKD2" s="39"/>
      <c r="OKE2" s="39"/>
      <c r="OKF2" s="39"/>
      <c r="OKG2" s="39"/>
      <c r="OKH2" s="39"/>
      <c r="OKI2" s="39"/>
      <c r="OKJ2" s="39"/>
      <c r="OKK2" s="39"/>
      <c r="OKL2" s="39"/>
      <c r="OKM2" s="39"/>
      <c r="OKN2" s="39"/>
      <c r="OKO2" s="39"/>
      <c r="OKP2" s="39"/>
      <c r="OKQ2" s="39"/>
      <c r="OKR2" s="39"/>
      <c r="OKS2" s="39"/>
      <c r="OKT2" s="39"/>
      <c r="OKU2" s="39"/>
      <c r="OKV2" s="39"/>
      <c r="OKW2" s="39"/>
      <c r="OKX2" s="39"/>
      <c r="OKY2" s="39"/>
      <c r="OKZ2" s="39"/>
      <c r="OLA2" s="39"/>
      <c r="OLB2" s="39"/>
      <c r="OLC2" s="39"/>
      <c r="OLD2" s="39"/>
      <c r="OLE2" s="39"/>
      <c r="OLF2" s="39"/>
      <c r="OLG2" s="39"/>
      <c r="OLH2" s="39"/>
      <c r="OLI2" s="39"/>
      <c r="OLJ2" s="39"/>
      <c r="OLK2" s="39"/>
      <c r="OLL2" s="39"/>
      <c r="OLM2" s="39"/>
      <c r="OLN2" s="39"/>
      <c r="OLO2" s="39"/>
      <c r="OLP2" s="39"/>
      <c r="OLQ2" s="39"/>
      <c r="OLR2" s="39"/>
      <c r="OLS2" s="39"/>
      <c r="OLT2" s="39"/>
      <c r="OLU2" s="39"/>
      <c r="OLV2" s="39"/>
      <c r="OLW2" s="39"/>
      <c r="OLX2" s="39"/>
      <c r="OLY2" s="39"/>
      <c r="OLZ2" s="39"/>
      <c r="OMA2" s="39"/>
      <c r="OMB2" s="39"/>
      <c r="OMC2" s="39"/>
      <c r="OMD2" s="39"/>
      <c r="OME2" s="39"/>
      <c r="OMF2" s="39"/>
      <c r="OMG2" s="39"/>
      <c r="OMH2" s="39"/>
      <c r="OMI2" s="39"/>
      <c r="OMJ2" s="39"/>
      <c r="OMK2" s="39"/>
      <c r="OML2" s="39"/>
      <c r="OMM2" s="39"/>
      <c r="OMN2" s="39"/>
      <c r="OMO2" s="39"/>
      <c r="OMP2" s="39"/>
      <c r="OMQ2" s="39"/>
      <c r="OMR2" s="39"/>
      <c r="OMS2" s="39"/>
      <c r="OMT2" s="39"/>
      <c r="OMU2" s="39"/>
      <c r="OMV2" s="39"/>
      <c r="OMW2" s="39"/>
      <c r="OMX2" s="39"/>
      <c r="OMY2" s="39"/>
      <c r="OMZ2" s="39"/>
      <c r="ONA2" s="39"/>
      <c r="ONB2" s="39"/>
      <c r="ONC2" s="39"/>
      <c r="OND2" s="39"/>
      <c r="ONE2" s="39"/>
      <c r="ONF2" s="39"/>
      <c r="ONG2" s="39"/>
      <c r="ONH2" s="39"/>
      <c r="ONI2" s="39"/>
      <c r="ONJ2" s="39"/>
      <c r="ONK2" s="39"/>
      <c r="ONL2" s="39"/>
      <c r="ONM2" s="39"/>
      <c r="ONN2" s="39"/>
      <c r="ONO2" s="39"/>
      <c r="ONP2" s="39"/>
      <c r="ONQ2" s="39"/>
      <c r="ONR2" s="39"/>
      <c r="ONS2" s="39"/>
      <c r="ONT2" s="39"/>
      <c r="ONU2" s="39"/>
      <c r="ONV2" s="39"/>
      <c r="ONW2" s="39"/>
      <c r="ONX2" s="39"/>
      <c r="ONY2" s="39"/>
      <c r="ONZ2" s="39"/>
      <c r="OOA2" s="39"/>
      <c r="OOB2" s="39"/>
      <c r="OOC2" s="39"/>
      <c r="OOD2" s="39"/>
      <c r="OOE2" s="39"/>
      <c r="OOF2" s="39"/>
      <c r="OOG2" s="39"/>
      <c r="OOH2" s="39"/>
      <c r="OOI2" s="39"/>
      <c r="OOJ2" s="39"/>
      <c r="OOK2" s="39"/>
      <c r="OOL2" s="39"/>
      <c r="OOM2" s="39"/>
      <c r="OON2" s="39"/>
      <c r="OOO2" s="39"/>
      <c r="OOP2" s="39"/>
      <c r="OOQ2" s="39"/>
      <c r="OOR2" s="39"/>
      <c r="OOS2" s="39"/>
      <c r="OOT2" s="39"/>
      <c r="OOU2" s="39"/>
      <c r="OOV2" s="39"/>
      <c r="OOW2" s="39"/>
      <c r="OOX2" s="39"/>
      <c r="OOY2" s="39"/>
      <c r="OOZ2" s="39"/>
      <c r="OPA2" s="39"/>
      <c r="OPB2" s="39"/>
      <c r="OPC2" s="39"/>
      <c r="OPD2" s="39"/>
      <c r="OPE2" s="39"/>
      <c r="OPF2" s="39"/>
      <c r="OPG2" s="39"/>
      <c r="OPH2" s="39"/>
      <c r="OPI2" s="39"/>
      <c r="OPJ2" s="39"/>
      <c r="OPK2" s="39"/>
      <c r="OPL2" s="39"/>
      <c r="OPM2" s="39"/>
      <c r="OPN2" s="39"/>
      <c r="OPO2" s="39"/>
      <c r="OPP2" s="39"/>
      <c r="OPQ2" s="39"/>
      <c r="OPR2" s="39"/>
      <c r="OPS2" s="39"/>
      <c r="OPT2" s="39"/>
      <c r="OPU2" s="39"/>
      <c r="OPV2" s="39"/>
      <c r="OPW2" s="39"/>
      <c r="OPX2" s="39"/>
      <c r="OPY2" s="39"/>
      <c r="OPZ2" s="39"/>
      <c r="OQA2" s="39"/>
      <c r="OQB2" s="39"/>
      <c r="OQC2" s="39"/>
      <c r="OQD2" s="39"/>
      <c r="OQE2" s="39"/>
      <c r="OQF2" s="39"/>
      <c r="OQG2" s="39"/>
      <c r="OQH2" s="39"/>
      <c r="OQI2" s="39"/>
      <c r="OQJ2" s="39"/>
      <c r="OQK2" s="39"/>
      <c r="OQL2" s="39"/>
      <c r="OQM2" s="39"/>
      <c r="OQN2" s="39"/>
      <c r="OQO2" s="39"/>
      <c r="OQP2" s="39"/>
      <c r="OQQ2" s="39"/>
      <c r="OQR2" s="39"/>
      <c r="OQS2" s="39"/>
      <c r="OQT2" s="39"/>
      <c r="OQU2" s="39"/>
      <c r="OQV2" s="39"/>
      <c r="OQW2" s="39"/>
      <c r="OQX2" s="39"/>
      <c r="OQY2" s="39"/>
      <c r="OQZ2" s="39"/>
      <c r="ORA2" s="39"/>
      <c r="ORB2" s="39"/>
      <c r="ORC2" s="39"/>
      <c r="ORD2" s="39"/>
      <c r="ORE2" s="39"/>
      <c r="ORF2" s="39"/>
      <c r="ORG2" s="39"/>
      <c r="ORH2" s="39"/>
      <c r="ORI2" s="39"/>
      <c r="ORJ2" s="39"/>
      <c r="ORK2" s="39"/>
      <c r="ORL2" s="39"/>
      <c r="ORM2" s="39"/>
      <c r="ORN2" s="39"/>
      <c r="ORO2" s="39"/>
      <c r="ORP2" s="39"/>
      <c r="ORQ2" s="39"/>
      <c r="ORR2" s="39"/>
      <c r="ORS2" s="39"/>
      <c r="ORT2" s="39"/>
      <c r="ORU2" s="39"/>
      <c r="ORV2" s="39"/>
      <c r="ORW2" s="39"/>
      <c r="ORX2" s="39"/>
      <c r="ORY2" s="39"/>
      <c r="ORZ2" s="39"/>
      <c r="OSA2" s="39"/>
      <c r="OSB2" s="39"/>
      <c r="OSC2" s="39"/>
      <c r="OSD2" s="39"/>
      <c r="OSE2" s="39"/>
      <c r="OSF2" s="39"/>
      <c r="OSG2" s="39"/>
      <c r="OSH2" s="39"/>
      <c r="OSI2" s="39"/>
      <c r="OSJ2" s="39"/>
      <c r="OSK2" s="39"/>
      <c r="OSL2" s="39"/>
      <c r="OSM2" s="39"/>
      <c r="OSN2" s="39"/>
      <c r="OSO2" s="39"/>
      <c r="OSP2" s="39"/>
      <c r="OSQ2" s="39"/>
      <c r="OSR2" s="39"/>
      <c r="OSS2" s="39"/>
      <c r="OST2" s="39"/>
      <c r="OSU2" s="39"/>
      <c r="OSV2" s="39"/>
      <c r="OSW2" s="39"/>
      <c r="OSX2" s="39"/>
      <c r="OSY2" s="39"/>
      <c r="OSZ2" s="39"/>
      <c r="OTA2" s="39"/>
      <c r="OTB2" s="39"/>
      <c r="OTC2" s="39"/>
      <c r="OTD2" s="39"/>
      <c r="OTE2" s="39"/>
      <c r="OTF2" s="39"/>
      <c r="OTG2" s="39"/>
      <c r="OTH2" s="39"/>
      <c r="OTI2" s="39"/>
      <c r="OTJ2" s="39"/>
      <c r="OTK2" s="39"/>
      <c r="OTL2" s="39"/>
      <c r="OTM2" s="39"/>
      <c r="OTN2" s="39"/>
      <c r="OTO2" s="39"/>
      <c r="OTP2" s="39"/>
      <c r="OTQ2" s="39"/>
      <c r="OTR2" s="39"/>
      <c r="OTS2" s="39"/>
      <c r="OTT2" s="39"/>
      <c r="OTU2" s="39"/>
      <c r="OTV2" s="39"/>
      <c r="OTW2" s="39"/>
      <c r="OTX2" s="39"/>
      <c r="OTY2" s="39"/>
      <c r="OTZ2" s="39"/>
      <c r="OUA2" s="39"/>
      <c r="OUB2" s="39"/>
      <c r="OUC2" s="39"/>
      <c r="OUD2" s="39"/>
      <c r="OUE2" s="39"/>
      <c r="OUF2" s="39"/>
      <c r="OUG2" s="39"/>
      <c r="OUH2" s="39"/>
      <c r="OUI2" s="39"/>
      <c r="OUJ2" s="39"/>
      <c r="OUK2" s="39"/>
      <c r="OUL2" s="39"/>
      <c r="OUM2" s="39"/>
      <c r="OUN2" s="39"/>
      <c r="OUO2" s="39"/>
      <c r="OUP2" s="39"/>
      <c r="OUQ2" s="39"/>
      <c r="OUR2" s="39"/>
      <c r="OUS2" s="39"/>
      <c r="OUT2" s="39"/>
      <c r="OUU2" s="39"/>
      <c r="OUV2" s="39"/>
      <c r="OUW2" s="39"/>
      <c r="OUX2" s="39"/>
      <c r="OUY2" s="39"/>
      <c r="OUZ2" s="39"/>
      <c r="OVA2" s="39"/>
      <c r="OVB2" s="39"/>
      <c r="OVC2" s="39"/>
      <c r="OVD2" s="39"/>
      <c r="OVE2" s="39"/>
      <c r="OVF2" s="39"/>
      <c r="OVG2" s="39"/>
      <c r="OVH2" s="39"/>
      <c r="OVI2" s="39"/>
      <c r="OVJ2" s="39"/>
      <c r="OVK2" s="39"/>
      <c r="OVL2" s="39"/>
      <c r="OVM2" s="39"/>
      <c r="OVN2" s="39"/>
      <c r="OVO2" s="39"/>
      <c r="OVP2" s="39"/>
      <c r="OVQ2" s="39"/>
      <c r="OVR2" s="39"/>
      <c r="OVS2" s="39"/>
      <c r="OVT2" s="39"/>
      <c r="OVU2" s="39"/>
      <c r="OVV2" s="39"/>
      <c r="OVW2" s="39"/>
      <c r="OVX2" s="39"/>
      <c r="OVY2" s="39"/>
      <c r="OVZ2" s="39"/>
      <c r="OWA2" s="39"/>
      <c r="OWB2" s="39"/>
      <c r="OWC2" s="39"/>
      <c r="OWD2" s="39"/>
      <c r="OWE2" s="39"/>
      <c r="OWF2" s="39"/>
      <c r="OWG2" s="39"/>
      <c r="OWH2" s="39"/>
      <c r="OWI2" s="39"/>
      <c r="OWJ2" s="39"/>
      <c r="OWK2" s="39"/>
      <c r="OWL2" s="39"/>
      <c r="OWM2" s="39"/>
      <c r="OWN2" s="39"/>
      <c r="OWO2" s="39"/>
      <c r="OWP2" s="39"/>
      <c r="OWQ2" s="39"/>
      <c r="OWR2" s="39"/>
      <c r="OWS2" s="39"/>
      <c r="OWT2" s="39"/>
      <c r="OWU2" s="39"/>
      <c r="OWV2" s="39"/>
      <c r="OWW2" s="39"/>
      <c r="OWX2" s="39"/>
      <c r="OWY2" s="39"/>
      <c r="OWZ2" s="39"/>
      <c r="OXA2" s="39"/>
      <c r="OXB2" s="39"/>
      <c r="OXC2" s="39"/>
      <c r="OXD2" s="39"/>
      <c r="OXE2" s="39"/>
      <c r="OXF2" s="39"/>
      <c r="OXG2" s="39"/>
      <c r="OXH2" s="39"/>
      <c r="OXI2" s="39"/>
      <c r="OXJ2" s="39"/>
      <c r="OXK2" s="39"/>
      <c r="OXL2" s="39"/>
      <c r="OXM2" s="39"/>
      <c r="OXN2" s="39"/>
      <c r="OXO2" s="39"/>
      <c r="OXP2" s="39"/>
      <c r="OXQ2" s="39"/>
      <c r="OXR2" s="39"/>
      <c r="OXS2" s="39"/>
      <c r="OXT2" s="39"/>
      <c r="OXU2" s="39"/>
      <c r="OXV2" s="39"/>
      <c r="OXW2" s="39"/>
      <c r="OXX2" s="39"/>
      <c r="OXY2" s="39"/>
      <c r="OXZ2" s="39"/>
      <c r="OYA2" s="39"/>
      <c r="OYB2" s="39"/>
      <c r="OYC2" s="39"/>
      <c r="OYD2" s="39"/>
      <c r="OYE2" s="39"/>
      <c r="OYF2" s="39"/>
      <c r="OYG2" s="39"/>
      <c r="OYH2" s="39"/>
      <c r="OYI2" s="39"/>
      <c r="OYJ2" s="39"/>
      <c r="OYK2" s="39"/>
      <c r="OYL2" s="39"/>
      <c r="OYM2" s="39"/>
      <c r="OYN2" s="39"/>
      <c r="OYO2" s="39"/>
      <c r="OYP2" s="39"/>
      <c r="OYQ2" s="39"/>
      <c r="OYR2" s="39"/>
      <c r="OYS2" s="39"/>
      <c r="OYT2" s="39"/>
      <c r="OYU2" s="39"/>
      <c r="OYV2" s="39"/>
      <c r="OYW2" s="39"/>
      <c r="OYX2" s="39"/>
      <c r="OYY2" s="39"/>
      <c r="OYZ2" s="39"/>
      <c r="OZA2" s="39"/>
      <c r="OZB2" s="39"/>
      <c r="OZC2" s="39"/>
      <c r="OZD2" s="39"/>
      <c r="OZE2" s="39"/>
      <c r="OZF2" s="39"/>
      <c r="OZG2" s="39"/>
      <c r="OZH2" s="39"/>
      <c r="OZI2" s="39"/>
      <c r="OZJ2" s="39"/>
      <c r="OZK2" s="39"/>
      <c r="OZL2" s="39"/>
      <c r="OZM2" s="39"/>
      <c r="OZN2" s="39"/>
      <c r="OZO2" s="39"/>
      <c r="OZP2" s="39"/>
      <c r="OZQ2" s="39"/>
      <c r="OZR2" s="39"/>
      <c r="OZS2" s="39"/>
      <c r="OZT2" s="39"/>
      <c r="OZU2" s="39"/>
      <c r="OZV2" s="39"/>
      <c r="OZW2" s="39"/>
      <c r="OZX2" s="39"/>
      <c r="OZY2" s="39"/>
      <c r="OZZ2" s="39"/>
      <c r="PAA2" s="39"/>
      <c r="PAB2" s="39"/>
      <c r="PAC2" s="39"/>
      <c r="PAD2" s="39"/>
      <c r="PAE2" s="39"/>
      <c r="PAF2" s="39"/>
      <c r="PAG2" s="39"/>
      <c r="PAH2" s="39"/>
      <c r="PAI2" s="39"/>
      <c r="PAJ2" s="39"/>
      <c r="PAK2" s="39"/>
      <c r="PAL2" s="39"/>
      <c r="PAM2" s="39"/>
      <c r="PAN2" s="39"/>
      <c r="PAO2" s="39"/>
      <c r="PAP2" s="39"/>
      <c r="PAQ2" s="39"/>
      <c r="PAR2" s="39"/>
      <c r="PAS2" s="39"/>
      <c r="PAT2" s="39"/>
      <c r="PAU2" s="39"/>
      <c r="PAV2" s="39"/>
      <c r="PAW2" s="39"/>
      <c r="PAX2" s="39"/>
      <c r="PAY2" s="39"/>
      <c r="PAZ2" s="39"/>
      <c r="PBA2" s="39"/>
      <c r="PBB2" s="39"/>
      <c r="PBC2" s="39"/>
      <c r="PBD2" s="39"/>
      <c r="PBE2" s="39"/>
      <c r="PBF2" s="39"/>
      <c r="PBG2" s="39"/>
      <c r="PBH2" s="39"/>
      <c r="PBI2" s="39"/>
      <c r="PBJ2" s="39"/>
      <c r="PBK2" s="39"/>
      <c r="PBL2" s="39"/>
      <c r="PBM2" s="39"/>
      <c r="PBN2" s="39"/>
      <c r="PBO2" s="39"/>
      <c r="PBP2" s="39"/>
      <c r="PBQ2" s="39"/>
      <c r="PBR2" s="39"/>
      <c r="PBS2" s="39"/>
      <c r="PBT2" s="39"/>
      <c r="PBU2" s="39"/>
      <c r="PBV2" s="39"/>
      <c r="PBW2" s="39"/>
      <c r="PBX2" s="39"/>
      <c r="PBY2" s="39"/>
      <c r="PBZ2" s="39"/>
      <c r="PCA2" s="39"/>
      <c r="PCB2" s="39"/>
      <c r="PCC2" s="39"/>
      <c r="PCD2" s="39"/>
      <c r="PCE2" s="39"/>
      <c r="PCF2" s="39"/>
      <c r="PCG2" s="39"/>
      <c r="PCH2" s="39"/>
      <c r="PCI2" s="39"/>
      <c r="PCJ2" s="39"/>
      <c r="PCK2" s="39"/>
      <c r="PCL2" s="39"/>
      <c r="PCM2" s="39"/>
      <c r="PCN2" s="39"/>
      <c r="PCO2" s="39"/>
      <c r="PCP2" s="39"/>
      <c r="PCQ2" s="39"/>
      <c r="PCR2" s="39"/>
      <c r="PCS2" s="39"/>
      <c r="PCT2" s="39"/>
      <c r="PCU2" s="39"/>
      <c r="PCV2" s="39"/>
      <c r="PCW2" s="39"/>
      <c r="PCX2" s="39"/>
      <c r="PCY2" s="39"/>
      <c r="PCZ2" s="39"/>
      <c r="PDA2" s="39"/>
      <c r="PDB2" s="39"/>
      <c r="PDC2" s="39"/>
      <c r="PDD2" s="39"/>
      <c r="PDE2" s="39"/>
      <c r="PDF2" s="39"/>
      <c r="PDG2" s="39"/>
      <c r="PDH2" s="39"/>
      <c r="PDI2" s="39"/>
      <c r="PDJ2" s="39"/>
      <c r="PDK2" s="39"/>
      <c r="PDL2" s="39"/>
      <c r="PDM2" s="39"/>
      <c r="PDN2" s="39"/>
      <c r="PDO2" s="39"/>
      <c r="PDP2" s="39"/>
      <c r="PDQ2" s="39"/>
      <c r="PDR2" s="39"/>
      <c r="PDS2" s="39"/>
      <c r="PDT2" s="39"/>
      <c r="PDU2" s="39"/>
      <c r="PDV2" s="39"/>
      <c r="PDW2" s="39"/>
      <c r="PDX2" s="39"/>
      <c r="PDY2" s="39"/>
      <c r="PDZ2" s="39"/>
      <c r="PEA2" s="39"/>
      <c r="PEB2" s="39"/>
      <c r="PEC2" s="39"/>
      <c r="PED2" s="39"/>
      <c r="PEE2" s="39"/>
      <c r="PEF2" s="39"/>
      <c r="PEG2" s="39"/>
      <c r="PEH2" s="39"/>
      <c r="PEI2" s="39"/>
      <c r="PEJ2" s="39"/>
      <c r="PEK2" s="39"/>
      <c r="PEL2" s="39"/>
      <c r="PEM2" s="39"/>
      <c r="PEN2" s="39"/>
      <c r="PEO2" s="39"/>
      <c r="PEP2" s="39"/>
      <c r="PEQ2" s="39"/>
      <c r="PER2" s="39"/>
      <c r="PES2" s="39"/>
      <c r="PET2" s="39"/>
      <c r="PEU2" s="39"/>
      <c r="PEV2" s="39"/>
      <c r="PEW2" s="39"/>
      <c r="PEX2" s="39"/>
      <c r="PEY2" s="39"/>
      <c r="PEZ2" s="39"/>
      <c r="PFA2" s="39"/>
      <c r="PFB2" s="39"/>
      <c r="PFC2" s="39"/>
      <c r="PFD2" s="39"/>
      <c r="PFE2" s="39"/>
      <c r="PFF2" s="39"/>
      <c r="PFG2" s="39"/>
      <c r="PFH2" s="39"/>
      <c r="PFI2" s="39"/>
      <c r="PFJ2" s="39"/>
      <c r="PFK2" s="39"/>
      <c r="PFL2" s="39"/>
      <c r="PFM2" s="39"/>
      <c r="PFN2" s="39"/>
      <c r="PFO2" s="39"/>
      <c r="PFP2" s="39"/>
      <c r="PFQ2" s="39"/>
      <c r="PFR2" s="39"/>
      <c r="PFS2" s="39"/>
      <c r="PFT2" s="39"/>
      <c r="PFU2" s="39"/>
      <c r="PFV2" s="39"/>
      <c r="PFW2" s="39"/>
      <c r="PFX2" s="39"/>
      <c r="PFY2" s="39"/>
      <c r="PFZ2" s="39"/>
      <c r="PGA2" s="39"/>
      <c r="PGB2" s="39"/>
      <c r="PGC2" s="39"/>
      <c r="PGD2" s="39"/>
      <c r="PGE2" s="39"/>
      <c r="PGF2" s="39"/>
      <c r="PGG2" s="39"/>
      <c r="PGH2" s="39"/>
      <c r="PGI2" s="39"/>
      <c r="PGJ2" s="39"/>
      <c r="PGK2" s="39"/>
      <c r="PGL2" s="39"/>
      <c r="PGM2" s="39"/>
      <c r="PGN2" s="39"/>
      <c r="PGO2" s="39"/>
      <c r="PGP2" s="39"/>
      <c r="PGQ2" s="39"/>
      <c r="PGR2" s="39"/>
      <c r="PGS2" s="39"/>
      <c r="PGT2" s="39"/>
      <c r="PGU2" s="39"/>
      <c r="PGV2" s="39"/>
      <c r="PGW2" s="39"/>
      <c r="PGX2" s="39"/>
      <c r="PGY2" s="39"/>
      <c r="PGZ2" s="39"/>
      <c r="PHA2" s="39"/>
      <c r="PHB2" s="39"/>
      <c r="PHC2" s="39"/>
      <c r="PHD2" s="39"/>
      <c r="PHE2" s="39"/>
      <c r="PHF2" s="39"/>
      <c r="PHG2" s="39"/>
      <c r="PHH2" s="39"/>
      <c r="PHI2" s="39"/>
      <c r="PHJ2" s="39"/>
      <c r="PHK2" s="39"/>
      <c r="PHL2" s="39"/>
      <c r="PHM2" s="39"/>
      <c r="PHN2" s="39"/>
      <c r="PHO2" s="39"/>
      <c r="PHP2" s="39"/>
      <c r="PHQ2" s="39"/>
      <c r="PHR2" s="39"/>
      <c r="PHS2" s="39"/>
      <c r="PHT2" s="39"/>
      <c r="PHU2" s="39"/>
      <c r="PHV2" s="39"/>
      <c r="PHW2" s="39"/>
      <c r="PHX2" s="39"/>
      <c r="PHY2" s="39"/>
      <c r="PHZ2" s="39"/>
      <c r="PIA2" s="39"/>
      <c r="PIB2" s="39"/>
      <c r="PIC2" s="39"/>
      <c r="PID2" s="39"/>
      <c r="PIE2" s="39"/>
      <c r="PIF2" s="39"/>
      <c r="PIG2" s="39"/>
      <c r="PIH2" s="39"/>
      <c r="PII2" s="39"/>
      <c r="PIJ2" s="39"/>
      <c r="PIK2" s="39"/>
      <c r="PIL2" s="39"/>
      <c r="PIM2" s="39"/>
      <c r="PIN2" s="39"/>
      <c r="PIO2" s="39"/>
      <c r="PIP2" s="39"/>
      <c r="PIQ2" s="39"/>
      <c r="PIR2" s="39"/>
      <c r="PIS2" s="39"/>
      <c r="PIT2" s="39"/>
      <c r="PIU2" s="39"/>
      <c r="PIV2" s="39"/>
      <c r="PIW2" s="39"/>
      <c r="PIX2" s="39"/>
      <c r="PIY2" s="39"/>
      <c r="PIZ2" s="39"/>
      <c r="PJA2" s="39"/>
      <c r="PJB2" s="39"/>
      <c r="PJC2" s="39"/>
      <c r="PJD2" s="39"/>
      <c r="PJE2" s="39"/>
      <c r="PJF2" s="39"/>
      <c r="PJG2" s="39"/>
      <c r="PJH2" s="39"/>
      <c r="PJI2" s="39"/>
      <c r="PJJ2" s="39"/>
      <c r="PJK2" s="39"/>
      <c r="PJL2" s="39"/>
      <c r="PJM2" s="39"/>
      <c r="PJN2" s="39"/>
      <c r="PJO2" s="39"/>
      <c r="PJP2" s="39"/>
      <c r="PJQ2" s="39"/>
      <c r="PJR2" s="39"/>
      <c r="PJS2" s="39"/>
      <c r="PJT2" s="39"/>
      <c r="PJU2" s="39"/>
      <c r="PJV2" s="39"/>
      <c r="PJW2" s="39"/>
      <c r="PJX2" s="39"/>
      <c r="PJY2" s="39"/>
      <c r="PJZ2" s="39"/>
      <c r="PKA2" s="39"/>
      <c r="PKB2" s="39"/>
      <c r="PKC2" s="39"/>
      <c r="PKD2" s="39"/>
      <c r="PKE2" s="39"/>
      <c r="PKF2" s="39"/>
      <c r="PKG2" s="39"/>
      <c r="PKH2" s="39"/>
      <c r="PKI2" s="39"/>
      <c r="PKJ2" s="39"/>
      <c r="PKK2" s="39"/>
      <c r="PKL2" s="39"/>
      <c r="PKM2" s="39"/>
      <c r="PKN2" s="39"/>
      <c r="PKO2" s="39"/>
      <c r="PKP2" s="39"/>
      <c r="PKQ2" s="39"/>
      <c r="PKR2" s="39"/>
      <c r="PKS2" s="39"/>
      <c r="PKT2" s="39"/>
      <c r="PKU2" s="39"/>
      <c r="PKV2" s="39"/>
      <c r="PKW2" s="39"/>
      <c r="PKX2" s="39"/>
      <c r="PKY2" s="39"/>
      <c r="PKZ2" s="39"/>
      <c r="PLA2" s="39"/>
      <c r="PLB2" s="39"/>
      <c r="PLC2" s="39"/>
      <c r="PLD2" s="39"/>
      <c r="PLE2" s="39"/>
      <c r="PLF2" s="39"/>
      <c r="PLG2" s="39"/>
      <c r="PLH2" s="39"/>
      <c r="PLI2" s="39"/>
      <c r="PLJ2" s="39"/>
      <c r="PLK2" s="39"/>
      <c r="PLL2" s="39"/>
      <c r="PLM2" s="39"/>
      <c r="PLN2" s="39"/>
      <c r="PLO2" s="39"/>
      <c r="PLP2" s="39"/>
      <c r="PLQ2" s="39"/>
      <c r="PLR2" s="39"/>
      <c r="PLS2" s="39"/>
      <c r="PLT2" s="39"/>
      <c r="PLU2" s="39"/>
      <c r="PLV2" s="39"/>
      <c r="PLW2" s="39"/>
      <c r="PLX2" s="39"/>
      <c r="PLY2" s="39"/>
      <c r="PLZ2" s="39"/>
      <c r="PMA2" s="39"/>
      <c r="PMB2" s="39"/>
      <c r="PMC2" s="39"/>
      <c r="PMD2" s="39"/>
      <c r="PME2" s="39"/>
      <c r="PMF2" s="39"/>
      <c r="PMG2" s="39"/>
      <c r="PMH2" s="39"/>
      <c r="PMI2" s="39"/>
      <c r="PMJ2" s="39"/>
      <c r="PMK2" s="39"/>
      <c r="PML2" s="39"/>
      <c r="PMM2" s="39"/>
      <c r="PMN2" s="39"/>
      <c r="PMO2" s="39"/>
      <c r="PMP2" s="39"/>
      <c r="PMQ2" s="39"/>
      <c r="PMR2" s="39"/>
      <c r="PMS2" s="39"/>
      <c r="PMT2" s="39"/>
      <c r="PMU2" s="39"/>
      <c r="PMV2" s="39"/>
      <c r="PMW2" s="39"/>
      <c r="PMX2" s="39"/>
      <c r="PMY2" s="39"/>
      <c r="PMZ2" s="39"/>
      <c r="PNA2" s="39"/>
      <c r="PNB2" s="39"/>
      <c r="PNC2" s="39"/>
      <c r="PND2" s="39"/>
      <c r="PNE2" s="39"/>
      <c r="PNF2" s="39"/>
      <c r="PNG2" s="39"/>
      <c r="PNH2" s="39"/>
      <c r="PNI2" s="39"/>
      <c r="PNJ2" s="39"/>
      <c r="PNK2" s="39"/>
      <c r="PNL2" s="39"/>
      <c r="PNM2" s="39"/>
      <c r="PNN2" s="39"/>
      <c r="PNO2" s="39"/>
      <c r="PNP2" s="39"/>
      <c r="PNQ2" s="39"/>
      <c r="PNR2" s="39"/>
      <c r="PNS2" s="39"/>
      <c r="PNT2" s="39"/>
      <c r="PNU2" s="39"/>
      <c r="PNV2" s="39"/>
      <c r="PNW2" s="39"/>
      <c r="PNX2" s="39"/>
      <c r="PNY2" s="39"/>
      <c r="PNZ2" s="39"/>
      <c r="POA2" s="39"/>
      <c r="POB2" s="39"/>
      <c r="POC2" s="39"/>
      <c r="POD2" s="39"/>
      <c r="POE2" s="39"/>
      <c r="POF2" s="39"/>
      <c r="POG2" s="39"/>
      <c r="POH2" s="39"/>
      <c r="POI2" s="39"/>
      <c r="POJ2" s="39"/>
      <c r="POK2" s="39"/>
      <c r="POL2" s="39"/>
      <c r="POM2" s="39"/>
      <c r="PON2" s="39"/>
      <c r="POO2" s="39"/>
      <c r="POP2" s="39"/>
      <c r="POQ2" s="39"/>
      <c r="POR2" s="39"/>
      <c r="POS2" s="39"/>
      <c r="POT2" s="39"/>
      <c r="POU2" s="39"/>
      <c r="POV2" s="39"/>
      <c r="POW2" s="39"/>
      <c r="POX2" s="39"/>
      <c r="POY2" s="39"/>
      <c r="POZ2" s="39"/>
      <c r="PPA2" s="39"/>
      <c r="PPB2" s="39"/>
      <c r="PPC2" s="39"/>
      <c r="PPD2" s="39"/>
      <c r="PPE2" s="39"/>
      <c r="PPF2" s="39"/>
      <c r="PPG2" s="39"/>
      <c r="PPH2" s="39"/>
      <c r="PPI2" s="39"/>
      <c r="PPJ2" s="39"/>
      <c r="PPK2" s="39"/>
      <c r="PPL2" s="39"/>
      <c r="PPM2" s="39"/>
      <c r="PPN2" s="39"/>
      <c r="PPO2" s="39"/>
      <c r="PPP2" s="39"/>
      <c r="PPQ2" s="39"/>
      <c r="PPR2" s="39"/>
      <c r="PPS2" s="39"/>
      <c r="PPT2" s="39"/>
      <c r="PPU2" s="39"/>
      <c r="PPV2" s="39"/>
      <c r="PPW2" s="39"/>
      <c r="PPX2" s="39"/>
      <c r="PPY2" s="39"/>
      <c r="PPZ2" s="39"/>
      <c r="PQA2" s="39"/>
      <c r="PQB2" s="39"/>
      <c r="PQC2" s="39"/>
      <c r="PQD2" s="39"/>
      <c r="PQE2" s="39"/>
      <c r="PQF2" s="39"/>
      <c r="PQG2" s="39"/>
      <c r="PQH2" s="39"/>
      <c r="PQI2" s="39"/>
      <c r="PQJ2" s="39"/>
      <c r="PQK2" s="39"/>
      <c r="PQL2" s="39"/>
      <c r="PQM2" s="39"/>
      <c r="PQN2" s="39"/>
      <c r="PQO2" s="39"/>
      <c r="PQP2" s="39"/>
      <c r="PQQ2" s="39"/>
      <c r="PQR2" s="39"/>
      <c r="PQS2" s="39"/>
      <c r="PQT2" s="39"/>
      <c r="PQU2" s="39"/>
      <c r="PQV2" s="39"/>
      <c r="PQW2" s="39"/>
      <c r="PQX2" s="39"/>
      <c r="PQY2" s="39"/>
      <c r="PQZ2" s="39"/>
      <c r="PRA2" s="39"/>
      <c r="PRB2" s="39"/>
      <c r="PRC2" s="39"/>
      <c r="PRD2" s="39"/>
      <c r="PRE2" s="39"/>
      <c r="PRF2" s="39"/>
      <c r="PRG2" s="39"/>
      <c r="PRH2" s="39"/>
      <c r="PRI2" s="39"/>
      <c r="PRJ2" s="39"/>
      <c r="PRK2" s="39"/>
      <c r="PRL2" s="39"/>
      <c r="PRM2" s="39"/>
      <c r="PRN2" s="39"/>
      <c r="PRO2" s="39"/>
      <c r="PRP2" s="39"/>
      <c r="PRQ2" s="39"/>
      <c r="PRR2" s="39"/>
      <c r="PRS2" s="39"/>
      <c r="PRT2" s="39"/>
      <c r="PRU2" s="39"/>
      <c r="PRV2" s="39"/>
      <c r="PRW2" s="39"/>
      <c r="PRX2" s="39"/>
      <c r="PRY2" s="39"/>
      <c r="PRZ2" s="39"/>
      <c r="PSA2" s="39"/>
      <c r="PSB2" s="39"/>
      <c r="PSC2" s="39"/>
      <c r="PSD2" s="39"/>
      <c r="PSE2" s="39"/>
      <c r="PSF2" s="39"/>
      <c r="PSG2" s="39"/>
      <c r="PSH2" s="39"/>
      <c r="PSI2" s="39"/>
      <c r="PSJ2" s="39"/>
      <c r="PSK2" s="39"/>
      <c r="PSL2" s="39"/>
      <c r="PSM2" s="39"/>
      <c r="PSN2" s="39"/>
      <c r="PSO2" s="39"/>
      <c r="PSP2" s="39"/>
      <c r="PSQ2" s="39"/>
      <c r="PSR2" s="39"/>
      <c r="PSS2" s="39"/>
      <c r="PST2" s="39"/>
      <c r="PSU2" s="39"/>
      <c r="PSV2" s="39"/>
      <c r="PSW2" s="39"/>
      <c r="PSX2" s="39"/>
      <c r="PSY2" s="39"/>
      <c r="PSZ2" s="39"/>
      <c r="PTA2" s="39"/>
      <c r="PTB2" s="39"/>
      <c r="PTC2" s="39"/>
      <c r="PTD2" s="39"/>
      <c r="PTE2" s="39"/>
      <c r="PTF2" s="39"/>
      <c r="PTG2" s="39"/>
      <c r="PTH2" s="39"/>
      <c r="PTI2" s="39"/>
      <c r="PTJ2" s="39"/>
      <c r="PTK2" s="39"/>
      <c r="PTL2" s="39"/>
      <c r="PTM2" s="39"/>
      <c r="PTN2" s="39"/>
      <c r="PTO2" s="39"/>
      <c r="PTP2" s="39"/>
      <c r="PTQ2" s="39"/>
      <c r="PTR2" s="39"/>
      <c r="PTS2" s="39"/>
      <c r="PTT2" s="39"/>
      <c r="PTU2" s="39"/>
      <c r="PTV2" s="39"/>
      <c r="PTW2" s="39"/>
      <c r="PTX2" s="39"/>
      <c r="PTY2" s="39"/>
      <c r="PTZ2" s="39"/>
      <c r="PUA2" s="39"/>
      <c r="PUB2" s="39"/>
      <c r="PUC2" s="39"/>
      <c r="PUD2" s="39"/>
      <c r="PUE2" s="39"/>
      <c r="PUF2" s="39"/>
      <c r="PUG2" s="39"/>
      <c r="PUH2" s="39"/>
      <c r="PUI2" s="39"/>
      <c r="PUJ2" s="39"/>
      <c r="PUK2" s="39"/>
      <c r="PUL2" s="39"/>
      <c r="PUM2" s="39"/>
      <c r="PUN2" s="39"/>
      <c r="PUO2" s="39"/>
      <c r="PUP2" s="39"/>
      <c r="PUQ2" s="39"/>
      <c r="PUR2" s="39"/>
      <c r="PUS2" s="39"/>
      <c r="PUT2" s="39"/>
      <c r="PUU2" s="39"/>
      <c r="PUV2" s="39"/>
      <c r="PUW2" s="39"/>
      <c r="PUX2" s="39"/>
      <c r="PUY2" s="39"/>
      <c r="PUZ2" s="39"/>
      <c r="PVA2" s="39"/>
      <c r="PVB2" s="39"/>
      <c r="PVC2" s="39"/>
      <c r="PVD2" s="39"/>
      <c r="PVE2" s="39"/>
      <c r="PVF2" s="39"/>
      <c r="PVG2" s="39"/>
      <c r="PVH2" s="39"/>
      <c r="PVI2" s="39"/>
      <c r="PVJ2" s="39"/>
      <c r="PVK2" s="39"/>
      <c r="PVL2" s="39"/>
      <c r="PVM2" s="39"/>
      <c r="PVN2" s="39"/>
      <c r="PVO2" s="39"/>
      <c r="PVP2" s="39"/>
      <c r="PVQ2" s="39"/>
      <c r="PVR2" s="39"/>
      <c r="PVS2" s="39"/>
      <c r="PVT2" s="39"/>
      <c r="PVU2" s="39"/>
      <c r="PVV2" s="39"/>
      <c r="PVW2" s="39"/>
      <c r="PVX2" s="39"/>
      <c r="PVY2" s="39"/>
      <c r="PVZ2" s="39"/>
      <c r="PWA2" s="39"/>
      <c r="PWB2" s="39"/>
      <c r="PWC2" s="39"/>
      <c r="PWD2" s="39"/>
      <c r="PWE2" s="39"/>
      <c r="PWF2" s="39"/>
      <c r="PWG2" s="39"/>
      <c r="PWH2" s="39"/>
      <c r="PWI2" s="39"/>
      <c r="PWJ2" s="39"/>
      <c r="PWK2" s="39"/>
      <c r="PWL2" s="39"/>
      <c r="PWM2" s="39"/>
      <c r="PWN2" s="39"/>
      <c r="PWO2" s="39"/>
      <c r="PWP2" s="39"/>
      <c r="PWQ2" s="39"/>
      <c r="PWR2" s="39"/>
      <c r="PWS2" s="39"/>
      <c r="PWT2" s="39"/>
      <c r="PWU2" s="39"/>
      <c r="PWV2" s="39"/>
      <c r="PWW2" s="39"/>
      <c r="PWX2" s="39"/>
      <c r="PWY2" s="39"/>
      <c r="PWZ2" s="39"/>
      <c r="PXA2" s="39"/>
      <c r="PXB2" s="39"/>
      <c r="PXC2" s="39"/>
      <c r="PXD2" s="39"/>
      <c r="PXE2" s="39"/>
      <c r="PXF2" s="39"/>
      <c r="PXG2" s="39"/>
      <c r="PXH2" s="39"/>
      <c r="PXI2" s="39"/>
      <c r="PXJ2" s="39"/>
      <c r="PXK2" s="39"/>
      <c r="PXL2" s="39"/>
      <c r="PXM2" s="39"/>
      <c r="PXN2" s="39"/>
      <c r="PXO2" s="39"/>
      <c r="PXP2" s="39"/>
      <c r="PXQ2" s="39"/>
      <c r="PXR2" s="39"/>
      <c r="PXS2" s="39"/>
      <c r="PXT2" s="39"/>
      <c r="PXU2" s="39"/>
      <c r="PXV2" s="39"/>
      <c r="PXW2" s="39"/>
      <c r="PXX2" s="39"/>
      <c r="PXY2" s="39"/>
      <c r="PXZ2" s="39"/>
      <c r="PYA2" s="39"/>
      <c r="PYB2" s="39"/>
      <c r="PYC2" s="39"/>
      <c r="PYD2" s="39"/>
      <c r="PYE2" s="39"/>
      <c r="PYF2" s="39"/>
      <c r="PYG2" s="39"/>
      <c r="PYH2" s="39"/>
      <c r="PYI2" s="39"/>
      <c r="PYJ2" s="39"/>
      <c r="PYK2" s="39"/>
      <c r="PYL2" s="39"/>
      <c r="PYM2" s="39"/>
      <c r="PYN2" s="39"/>
      <c r="PYO2" s="39"/>
      <c r="PYP2" s="39"/>
      <c r="PYQ2" s="39"/>
      <c r="PYR2" s="39"/>
      <c r="PYS2" s="39"/>
      <c r="PYT2" s="39"/>
      <c r="PYU2" s="39"/>
      <c r="PYV2" s="39"/>
      <c r="PYW2" s="39"/>
      <c r="PYX2" s="39"/>
      <c r="PYY2" s="39"/>
      <c r="PYZ2" s="39"/>
      <c r="PZA2" s="39"/>
      <c r="PZB2" s="39"/>
      <c r="PZC2" s="39"/>
      <c r="PZD2" s="39"/>
      <c r="PZE2" s="39"/>
      <c r="PZF2" s="39"/>
      <c r="PZG2" s="39"/>
      <c r="PZH2" s="39"/>
      <c r="PZI2" s="39"/>
      <c r="PZJ2" s="39"/>
      <c r="PZK2" s="39"/>
      <c r="PZL2" s="39"/>
      <c r="PZM2" s="39"/>
      <c r="PZN2" s="39"/>
      <c r="PZO2" s="39"/>
      <c r="PZP2" s="39"/>
      <c r="PZQ2" s="39"/>
      <c r="PZR2" s="39"/>
      <c r="PZS2" s="39"/>
      <c r="PZT2" s="39"/>
      <c r="PZU2" s="39"/>
      <c r="PZV2" s="39"/>
      <c r="PZW2" s="39"/>
      <c r="PZX2" s="39"/>
      <c r="PZY2" s="39"/>
      <c r="PZZ2" s="39"/>
      <c r="QAA2" s="39"/>
      <c r="QAB2" s="39"/>
      <c r="QAC2" s="39"/>
      <c r="QAD2" s="39"/>
      <c r="QAE2" s="39"/>
      <c r="QAF2" s="39"/>
      <c r="QAG2" s="39"/>
      <c r="QAH2" s="39"/>
      <c r="QAI2" s="39"/>
      <c r="QAJ2" s="39"/>
      <c r="QAK2" s="39"/>
      <c r="QAL2" s="39"/>
      <c r="QAM2" s="39"/>
      <c r="QAN2" s="39"/>
      <c r="QAO2" s="39"/>
      <c r="QAP2" s="39"/>
      <c r="QAQ2" s="39"/>
      <c r="QAR2" s="39"/>
      <c r="QAS2" s="39"/>
      <c r="QAT2" s="39"/>
      <c r="QAU2" s="39"/>
      <c r="QAV2" s="39"/>
      <c r="QAW2" s="39"/>
      <c r="QAX2" s="39"/>
      <c r="QAY2" s="39"/>
      <c r="QAZ2" s="39"/>
      <c r="QBA2" s="39"/>
      <c r="QBB2" s="39"/>
      <c r="QBC2" s="39"/>
      <c r="QBD2" s="39"/>
      <c r="QBE2" s="39"/>
      <c r="QBF2" s="39"/>
      <c r="QBG2" s="39"/>
      <c r="QBH2" s="39"/>
      <c r="QBI2" s="39"/>
      <c r="QBJ2" s="39"/>
      <c r="QBK2" s="39"/>
      <c r="QBL2" s="39"/>
      <c r="QBM2" s="39"/>
      <c r="QBN2" s="39"/>
      <c r="QBO2" s="39"/>
      <c r="QBP2" s="39"/>
      <c r="QBQ2" s="39"/>
      <c r="QBR2" s="39"/>
      <c r="QBS2" s="39"/>
      <c r="QBT2" s="39"/>
      <c r="QBU2" s="39"/>
      <c r="QBV2" s="39"/>
      <c r="QBW2" s="39"/>
      <c r="QBX2" s="39"/>
      <c r="QBY2" s="39"/>
      <c r="QBZ2" s="39"/>
      <c r="QCA2" s="39"/>
      <c r="QCB2" s="39"/>
      <c r="QCC2" s="39"/>
      <c r="QCD2" s="39"/>
      <c r="QCE2" s="39"/>
      <c r="QCF2" s="39"/>
      <c r="QCG2" s="39"/>
      <c r="QCH2" s="39"/>
      <c r="QCI2" s="39"/>
      <c r="QCJ2" s="39"/>
      <c r="QCK2" s="39"/>
      <c r="QCL2" s="39"/>
      <c r="QCM2" s="39"/>
      <c r="QCN2" s="39"/>
      <c r="QCO2" s="39"/>
      <c r="QCP2" s="39"/>
      <c r="QCQ2" s="39"/>
      <c r="QCR2" s="39"/>
      <c r="QCS2" s="39"/>
      <c r="QCT2" s="39"/>
      <c r="QCU2" s="39"/>
      <c r="QCV2" s="39"/>
      <c r="QCW2" s="39"/>
      <c r="QCX2" s="39"/>
      <c r="QCY2" s="39"/>
      <c r="QCZ2" s="39"/>
      <c r="QDA2" s="39"/>
      <c r="QDB2" s="39"/>
      <c r="QDC2" s="39"/>
      <c r="QDD2" s="39"/>
      <c r="QDE2" s="39"/>
      <c r="QDF2" s="39"/>
      <c r="QDG2" s="39"/>
      <c r="QDH2" s="39"/>
      <c r="QDI2" s="39"/>
      <c r="QDJ2" s="39"/>
      <c r="QDK2" s="39"/>
      <c r="QDL2" s="39"/>
      <c r="QDM2" s="39"/>
      <c r="QDN2" s="39"/>
      <c r="QDO2" s="39"/>
      <c r="QDP2" s="39"/>
      <c r="QDQ2" s="39"/>
      <c r="QDR2" s="39"/>
      <c r="QDS2" s="39"/>
      <c r="QDT2" s="39"/>
      <c r="QDU2" s="39"/>
      <c r="QDV2" s="39"/>
      <c r="QDW2" s="39"/>
      <c r="QDX2" s="39"/>
      <c r="QDY2" s="39"/>
      <c r="QDZ2" s="39"/>
      <c r="QEA2" s="39"/>
      <c r="QEB2" s="39"/>
      <c r="QEC2" s="39"/>
      <c r="QED2" s="39"/>
      <c r="QEE2" s="39"/>
      <c r="QEF2" s="39"/>
      <c r="QEG2" s="39"/>
      <c r="QEH2" s="39"/>
      <c r="QEI2" s="39"/>
      <c r="QEJ2" s="39"/>
      <c r="QEK2" s="39"/>
      <c r="QEL2" s="39"/>
      <c r="QEM2" s="39"/>
      <c r="QEN2" s="39"/>
      <c r="QEO2" s="39"/>
      <c r="QEP2" s="39"/>
      <c r="QEQ2" s="39"/>
      <c r="QER2" s="39"/>
      <c r="QES2" s="39"/>
      <c r="QET2" s="39"/>
      <c r="QEU2" s="39"/>
      <c r="QEV2" s="39"/>
      <c r="QEW2" s="39"/>
      <c r="QEX2" s="39"/>
      <c r="QEY2" s="39"/>
      <c r="QEZ2" s="39"/>
      <c r="QFA2" s="39"/>
      <c r="QFB2" s="39"/>
      <c r="QFC2" s="39"/>
      <c r="QFD2" s="39"/>
      <c r="QFE2" s="39"/>
      <c r="QFF2" s="39"/>
      <c r="QFG2" s="39"/>
      <c r="QFH2" s="39"/>
      <c r="QFI2" s="39"/>
      <c r="QFJ2" s="39"/>
      <c r="QFK2" s="39"/>
      <c r="QFL2" s="39"/>
      <c r="QFM2" s="39"/>
      <c r="QFN2" s="39"/>
      <c r="QFO2" s="39"/>
      <c r="QFP2" s="39"/>
      <c r="QFQ2" s="39"/>
      <c r="QFR2" s="39"/>
      <c r="QFS2" s="39"/>
      <c r="QFT2" s="39"/>
      <c r="QFU2" s="39"/>
      <c r="QFV2" s="39"/>
      <c r="QFW2" s="39"/>
      <c r="QFX2" s="39"/>
      <c r="QFY2" s="39"/>
      <c r="QFZ2" s="39"/>
      <c r="QGA2" s="39"/>
      <c r="QGB2" s="39"/>
      <c r="QGC2" s="39"/>
      <c r="QGD2" s="39"/>
      <c r="QGE2" s="39"/>
      <c r="QGF2" s="39"/>
      <c r="QGG2" s="39"/>
      <c r="QGH2" s="39"/>
      <c r="QGI2" s="39"/>
      <c r="QGJ2" s="39"/>
      <c r="QGK2" s="39"/>
      <c r="QGL2" s="39"/>
      <c r="QGM2" s="39"/>
      <c r="QGN2" s="39"/>
      <c r="QGO2" s="39"/>
      <c r="QGP2" s="39"/>
      <c r="QGQ2" s="39"/>
      <c r="QGR2" s="39"/>
      <c r="QGS2" s="39"/>
      <c r="QGT2" s="39"/>
      <c r="QGU2" s="39"/>
      <c r="QGV2" s="39"/>
      <c r="QGW2" s="39"/>
      <c r="QGX2" s="39"/>
      <c r="QGY2" s="39"/>
      <c r="QGZ2" s="39"/>
      <c r="QHA2" s="39"/>
      <c r="QHB2" s="39"/>
      <c r="QHC2" s="39"/>
      <c r="QHD2" s="39"/>
      <c r="QHE2" s="39"/>
      <c r="QHF2" s="39"/>
      <c r="QHG2" s="39"/>
      <c r="QHH2" s="39"/>
      <c r="QHI2" s="39"/>
      <c r="QHJ2" s="39"/>
      <c r="QHK2" s="39"/>
      <c r="QHL2" s="39"/>
      <c r="QHM2" s="39"/>
      <c r="QHN2" s="39"/>
      <c r="QHO2" s="39"/>
      <c r="QHP2" s="39"/>
      <c r="QHQ2" s="39"/>
      <c r="QHR2" s="39"/>
      <c r="QHS2" s="39"/>
      <c r="QHT2" s="39"/>
      <c r="QHU2" s="39"/>
      <c r="QHV2" s="39"/>
      <c r="QHW2" s="39"/>
      <c r="QHX2" s="39"/>
      <c r="QHY2" s="39"/>
      <c r="QHZ2" s="39"/>
      <c r="QIA2" s="39"/>
      <c r="QIB2" s="39"/>
      <c r="QIC2" s="39"/>
      <c r="QID2" s="39"/>
      <c r="QIE2" s="39"/>
      <c r="QIF2" s="39"/>
      <c r="QIG2" s="39"/>
      <c r="QIH2" s="39"/>
      <c r="QII2" s="39"/>
      <c r="QIJ2" s="39"/>
      <c r="QIK2" s="39"/>
      <c r="QIL2" s="39"/>
      <c r="QIM2" s="39"/>
      <c r="QIN2" s="39"/>
      <c r="QIO2" s="39"/>
      <c r="QIP2" s="39"/>
      <c r="QIQ2" s="39"/>
      <c r="QIR2" s="39"/>
      <c r="QIS2" s="39"/>
      <c r="QIT2" s="39"/>
      <c r="QIU2" s="39"/>
      <c r="QIV2" s="39"/>
      <c r="QIW2" s="39"/>
      <c r="QIX2" s="39"/>
      <c r="QIY2" s="39"/>
      <c r="QIZ2" s="39"/>
      <c r="QJA2" s="39"/>
      <c r="QJB2" s="39"/>
      <c r="QJC2" s="39"/>
      <c r="QJD2" s="39"/>
      <c r="QJE2" s="39"/>
      <c r="QJF2" s="39"/>
      <c r="QJG2" s="39"/>
      <c r="QJH2" s="39"/>
      <c r="QJI2" s="39"/>
      <c r="QJJ2" s="39"/>
      <c r="QJK2" s="39"/>
      <c r="QJL2" s="39"/>
      <c r="QJM2" s="39"/>
      <c r="QJN2" s="39"/>
      <c r="QJO2" s="39"/>
      <c r="QJP2" s="39"/>
      <c r="QJQ2" s="39"/>
      <c r="QJR2" s="39"/>
      <c r="QJS2" s="39"/>
      <c r="QJT2" s="39"/>
      <c r="QJU2" s="39"/>
      <c r="QJV2" s="39"/>
      <c r="QJW2" s="39"/>
      <c r="QJX2" s="39"/>
      <c r="QJY2" s="39"/>
      <c r="QJZ2" s="39"/>
      <c r="QKA2" s="39"/>
      <c r="QKB2" s="39"/>
      <c r="QKC2" s="39"/>
      <c r="QKD2" s="39"/>
      <c r="QKE2" s="39"/>
      <c r="QKF2" s="39"/>
      <c r="QKG2" s="39"/>
      <c r="QKH2" s="39"/>
      <c r="QKI2" s="39"/>
      <c r="QKJ2" s="39"/>
      <c r="QKK2" s="39"/>
      <c r="QKL2" s="39"/>
      <c r="QKM2" s="39"/>
      <c r="QKN2" s="39"/>
      <c r="QKO2" s="39"/>
      <c r="QKP2" s="39"/>
      <c r="QKQ2" s="39"/>
      <c r="QKR2" s="39"/>
      <c r="QKS2" s="39"/>
      <c r="QKT2" s="39"/>
      <c r="QKU2" s="39"/>
      <c r="QKV2" s="39"/>
      <c r="QKW2" s="39"/>
      <c r="QKX2" s="39"/>
      <c r="QKY2" s="39"/>
      <c r="QKZ2" s="39"/>
      <c r="QLA2" s="39"/>
      <c r="QLB2" s="39"/>
      <c r="QLC2" s="39"/>
      <c r="QLD2" s="39"/>
      <c r="QLE2" s="39"/>
      <c r="QLF2" s="39"/>
      <c r="QLG2" s="39"/>
      <c r="QLH2" s="39"/>
      <c r="QLI2" s="39"/>
      <c r="QLJ2" s="39"/>
      <c r="QLK2" s="39"/>
      <c r="QLL2" s="39"/>
      <c r="QLM2" s="39"/>
      <c r="QLN2" s="39"/>
      <c r="QLO2" s="39"/>
      <c r="QLP2" s="39"/>
      <c r="QLQ2" s="39"/>
      <c r="QLR2" s="39"/>
      <c r="QLS2" s="39"/>
      <c r="QLT2" s="39"/>
      <c r="QLU2" s="39"/>
      <c r="QLV2" s="39"/>
      <c r="QLW2" s="39"/>
      <c r="QLX2" s="39"/>
      <c r="QLY2" s="39"/>
      <c r="QLZ2" s="39"/>
      <c r="QMA2" s="39"/>
      <c r="QMB2" s="39"/>
      <c r="QMC2" s="39"/>
      <c r="QMD2" s="39"/>
      <c r="QME2" s="39"/>
      <c r="QMF2" s="39"/>
      <c r="QMG2" s="39"/>
      <c r="QMH2" s="39"/>
      <c r="QMI2" s="39"/>
      <c r="QMJ2" s="39"/>
      <c r="QMK2" s="39"/>
      <c r="QML2" s="39"/>
      <c r="QMM2" s="39"/>
      <c r="QMN2" s="39"/>
      <c r="QMO2" s="39"/>
      <c r="QMP2" s="39"/>
      <c r="QMQ2" s="39"/>
      <c r="QMR2" s="39"/>
      <c r="QMS2" s="39"/>
      <c r="QMT2" s="39"/>
      <c r="QMU2" s="39"/>
      <c r="QMV2" s="39"/>
      <c r="QMW2" s="39"/>
      <c r="QMX2" s="39"/>
      <c r="QMY2" s="39"/>
      <c r="QMZ2" s="39"/>
      <c r="QNA2" s="39"/>
      <c r="QNB2" s="39"/>
      <c r="QNC2" s="39"/>
      <c r="QND2" s="39"/>
      <c r="QNE2" s="39"/>
      <c r="QNF2" s="39"/>
      <c r="QNG2" s="39"/>
      <c r="QNH2" s="39"/>
      <c r="QNI2" s="39"/>
      <c r="QNJ2" s="39"/>
      <c r="QNK2" s="39"/>
      <c r="QNL2" s="39"/>
      <c r="QNM2" s="39"/>
      <c r="QNN2" s="39"/>
      <c r="QNO2" s="39"/>
      <c r="QNP2" s="39"/>
      <c r="QNQ2" s="39"/>
      <c r="QNR2" s="39"/>
      <c r="QNS2" s="39"/>
      <c r="QNT2" s="39"/>
      <c r="QNU2" s="39"/>
      <c r="QNV2" s="39"/>
      <c r="QNW2" s="39"/>
      <c r="QNX2" s="39"/>
      <c r="QNY2" s="39"/>
      <c r="QNZ2" s="39"/>
      <c r="QOA2" s="39"/>
      <c r="QOB2" s="39"/>
      <c r="QOC2" s="39"/>
      <c r="QOD2" s="39"/>
      <c r="QOE2" s="39"/>
      <c r="QOF2" s="39"/>
      <c r="QOG2" s="39"/>
      <c r="QOH2" s="39"/>
      <c r="QOI2" s="39"/>
      <c r="QOJ2" s="39"/>
      <c r="QOK2" s="39"/>
      <c r="QOL2" s="39"/>
      <c r="QOM2" s="39"/>
      <c r="QON2" s="39"/>
      <c r="QOO2" s="39"/>
      <c r="QOP2" s="39"/>
      <c r="QOQ2" s="39"/>
      <c r="QOR2" s="39"/>
      <c r="QOS2" s="39"/>
      <c r="QOT2" s="39"/>
      <c r="QOU2" s="39"/>
      <c r="QOV2" s="39"/>
      <c r="QOW2" s="39"/>
      <c r="QOX2" s="39"/>
      <c r="QOY2" s="39"/>
      <c r="QOZ2" s="39"/>
      <c r="QPA2" s="39"/>
      <c r="QPB2" s="39"/>
      <c r="QPC2" s="39"/>
      <c r="QPD2" s="39"/>
      <c r="QPE2" s="39"/>
      <c r="QPF2" s="39"/>
      <c r="QPG2" s="39"/>
      <c r="QPH2" s="39"/>
      <c r="QPI2" s="39"/>
      <c r="QPJ2" s="39"/>
      <c r="QPK2" s="39"/>
      <c r="QPL2" s="39"/>
      <c r="QPM2" s="39"/>
      <c r="QPN2" s="39"/>
      <c r="QPO2" s="39"/>
      <c r="QPP2" s="39"/>
      <c r="QPQ2" s="39"/>
      <c r="QPR2" s="39"/>
      <c r="QPS2" s="39"/>
      <c r="QPT2" s="39"/>
      <c r="QPU2" s="39"/>
      <c r="QPV2" s="39"/>
      <c r="QPW2" s="39"/>
      <c r="QPX2" s="39"/>
      <c r="QPY2" s="39"/>
      <c r="QPZ2" s="39"/>
      <c r="QQA2" s="39"/>
      <c r="QQB2" s="39"/>
      <c r="QQC2" s="39"/>
      <c r="QQD2" s="39"/>
      <c r="QQE2" s="39"/>
      <c r="QQF2" s="39"/>
      <c r="QQG2" s="39"/>
      <c r="QQH2" s="39"/>
      <c r="QQI2" s="39"/>
      <c r="QQJ2" s="39"/>
      <c r="QQK2" s="39"/>
      <c r="QQL2" s="39"/>
      <c r="QQM2" s="39"/>
      <c r="QQN2" s="39"/>
      <c r="QQO2" s="39"/>
      <c r="QQP2" s="39"/>
      <c r="QQQ2" s="39"/>
      <c r="QQR2" s="39"/>
      <c r="QQS2" s="39"/>
      <c r="QQT2" s="39"/>
      <c r="QQU2" s="39"/>
      <c r="QQV2" s="39"/>
      <c r="QQW2" s="39"/>
      <c r="QQX2" s="39"/>
      <c r="QQY2" s="39"/>
      <c r="QQZ2" s="39"/>
      <c r="QRA2" s="39"/>
      <c r="QRB2" s="39"/>
      <c r="QRC2" s="39"/>
      <c r="QRD2" s="39"/>
      <c r="QRE2" s="39"/>
      <c r="QRF2" s="39"/>
      <c r="QRG2" s="39"/>
      <c r="QRH2" s="39"/>
      <c r="QRI2" s="39"/>
      <c r="QRJ2" s="39"/>
      <c r="QRK2" s="39"/>
      <c r="QRL2" s="39"/>
      <c r="QRM2" s="39"/>
      <c r="QRN2" s="39"/>
      <c r="QRO2" s="39"/>
      <c r="QRP2" s="39"/>
      <c r="QRQ2" s="39"/>
      <c r="QRR2" s="39"/>
      <c r="QRS2" s="39"/>
      <c r="QRT2" s="39"/>
      <c r="QRU2" s="39"/>
      <c r="QRV2" s="39"/>
      <c r="QRW2" s="39"/>
      <c r="QRX2" s="39"/>
      <c r="QRY2" s="39"/>
      <c r="QRZ2" s="39"/>
      <c r="QSA2" s="39"/>
      <c r="QSB2" s="39"/>
      <c r="QSC2" s="39"/>
      <c r="QSD2" s="39"/>
      <c r="QSE2" s="39"/>
      <c r="QSF2" s="39"/>
      <c r="QSG2" s="39"/>
      <c r="QSH2" s="39"/>
      <c r="QSI2" s="39"/>
      <c r="QSJ2" s="39"/>
      <c r="QSK2" s="39"/>
      <c r="QSL2" s="39"/>
      <c r="QSM2" s="39"/>
      <c r="QSN2" s="39"/>
      <c r="QSO2" s="39"/>
      <c r="QSP2" s="39"/>
      <c r="QSQ2" s="39"/>
      <c r="QSR2" s="39"/>
      <c r="QSS2" s="39"/>
      <c r="QST2" s="39"/>
      <c r="QSU2" s="39"/>
      <c r="QSV2" s="39"/>
      <c r="QSW2" s="39"/>
      <c r="QSX2" s="39"/>
      <c r="QSY2" s="39"/>
      <c r="QSZ2" s="39"/>
      <c r="QTA2" s="39"/>
      <c r="QTB2" s="39"/>
      <c r="QTC2" s="39"/>
      <c r="QTD2" s="39"/>
      <c r="QTE2" s="39"/>
      <c r="QTF2" s="39"/>
      <c r="QTG2" s="39"/>
      <c r="QTH2" s="39"/>
      <c r="QTI2" s="39"/>
      <c r="QTJ2" s="39"/>
      <c r="QTK2" s="39"/>
      <c r="QTL2" s="39"/>
      <c r="QTM2" s="39"/>
      <c r="QTN2" s="39"/>
      <c r="QTO2" s="39"/>
      <c r="QTP2" s="39"/>
      <c r="QTQ2" s="39"/>
      <c r="QTR2" s="39"/>
      <c r="QTS2" s="39"/>
      <c r="QTT2" s="39"/>
      <c r="QTU2" s="39"/>
      <c r="QTV2" s="39"/>
      <c r="QTW2" s="39"/>
      <c r="QTX2" s="39"/>
      <c r="QTY2" s="39"/>
      <c r="QTZ2" s="39"/>
      <c r="QUA2" s="39"/>
      <c r="QUB2" s="39"/>
      <c r="QUC2" s="39"/>
      <c r="QUD2" s="39"/>
      <c r="QUE2" s="39"/>
      <c r="QUF2" s="39"/>
      <c r="QUG2" s="39"/>
      <c r="QUH2" s="39"/>
      <c r="QUI2" s="39"/>
      <c r="QUJ2" s="39"/>
      <c r="QUK2" s="39"/>
      <c r="QUL2" s="39"/>
      <c r="QUM2" s="39"/>
      <c r="QUN2" s="39"/>
      <c r="QUO2" s="39"/>
      <c r="QUP2" s="39"/>
      <c r="QUQ2" s="39"/>
      <c r="QUR2" s="39"/>
      <c r="QUS2" s="39"/>
      <c r="QUT2" s="39"/>
      <c r="QUU2" s="39"/>
      <c r="QUV2" s="39"/>
      <c r="QUW2" s="39"/>
      <c r="QUX2" s="39"/>
      <c r="QUY2" s="39"/>
      <c r="QUZ2" s="39"/>
      <c r="QVA2" s="39"/>
      <c r="QVB2" s="39"/>
      <c r="QVC2" s="39"/>
      <c r="QVD2" s="39"/>
      <c r="QVE2" s="39"/>
      <c r="QVF2" s="39"/>
      <c r="QVG2" s="39"/>
      <c r="QVH2" s="39"/>
      <c r="QVI2" s="39"/>
      <c r="QVJ2" s="39"/>
      <c r="QVK2" s="39"/>
      <c r="QVL2" s="39"/>
      <c r="QVM2" s="39"/>
      <c r="QVN2" s="39"/>
      <c r="QVO2" s="39"/>
      <c r="QVP2" s="39"/>
      <c r="QVQ2" s="39"/>
      <c r="QVR2" s="39"/>
      <c r="QVS2" s="39"/>
      <c r="QVT2" s="39"/>
      <c r="QVU2" s="39"/>
      <c r="QVV2" s="39"/>
      <c r="QVW2" s="39"/>
      <c r="QVX2" s="39"/>
      <c r="QVY2" s="39"/>
      <c r="QVZ2" s="39"/>
      <c r="QWA2" s="39"/>
      <c r="QWB2" s="39"/>
      <c r="QWC2" s="39"/>
      <c r="QWD2" s="39"/>
      <c r="QWE2" s="39"/>
      <c r="QWF2" s="39"/>
      <c r="QWG2" s="39"/>
      <c r="QWH2" s="39"/>
      <c r="QWI2" s="39"/>
      <c r="QWJ2" s="39"/>
      <c r="QWK2" s="39"/>
      <c r="QWL2" s="39"/>
      <c r="QWM2" s="39"/>
      <c r="QWN2" s="39"/>
      <c r="QWO2" s="39"/>
      <c r="QWP2" s="39"/>
      <c r="QWQ2" s="39"/>
      <c r="QWR2" s="39"/>
      <c r="QWS2" s="39"/>
      <c r="QWT2" s="39"/>
      <c r="QWU2" s="39"/>
      <c r="QWV2" s="39"/>
      <c r="QWW2" s="39"/>
      <c r="QWX2" s="39"/>
      <c r="QWY2" s="39"/>
      <c r="QWZ2" s="39"/>
      <c r="QXA2" s="39"/>
      <c r="QXB2" s="39"/>
      <c r="QXC2" s="39"/>
      <c r="QXD2" s="39"/>
      <c r="QXE2" s="39"/>
      <c r="QXF2" s="39"/>
      <c r="QXG2" s="39"/>
      <c r="QXH2" s="39"/>
      <c r="QXI2" s="39"/>
      <c r="QXJ2" s="39"/>
      <c r="QXK2" s="39"/>
      <c r="QXL2" s="39"/>
      <c r="QXM2" s="39"/>
      <c r="QXN2" s="39"/>
      <c r="QXO2" s="39"/>
      <c r="QXP2" s="39"/>
      <c r="QXQ2" s="39"/>
      <c r="QXR2" s="39"/>
      <c r="QXS2" s="39"/>
      <c r="QXT2" s="39"/>
      <c r="QXU2" s="39"/>
      <c r="QXV2" s="39"/>
      <c r="QXW2" s="39"/>
      <c r="QXX2" s="39"/>
      <c r="QXY2" s="39"/>
      <c r="QXZ2" s="39"/>
      <c r="QYA2" s="39"/>
      <c r="QYB2" s="39"/>
      <c r="QYC2" s="39"/>
      <c r="QYD2" s="39"/>
      <c r="QYE2" s="39"/>
      <c r="QYF2" s="39"/>
      <c r="QYG2" s="39"/>
      <c r="QYH2" s="39"/>
      <c r="QYI2" s="39"/>
      <c r="QYJ2" s="39"/>
      <c r="QYK2" s="39"/>
      <c r="QYL2" s="39"/>
      <c r="QYM2" s="39"/>
      <c r="QYN2" s="39"/>
      <c r="QYO2" s="39"/>
      <c r="QYP2" s="39"/>
      <c r="QYQ2" s="39"/>
      <c r="QYR2" s="39"/>
      <c r="QYS2" s="39"/>
      <c r="QYT2" s="39"/>
      <c r="QYU2" s="39"/>
      <c r="QYV2" s="39"/>
      <c r="QYW2" s="39"/>
      <c r="QYX2" s="39"/>
      <c r="QYY2" s="39"/>
      <c r="QYZ2" s="39"/>
      <c r="QZA2" s="39"/>
      <c r="QZB2" s="39"/>
      <c r="QZC2" s="39"/>
      <c r="QZD2" s="39"/>
      <c r="QZE2" s="39"/>
      <c r="QZF2" s="39"/>
      <c r="QZG2" s="39"/>
      <c r="QZH2" s="39"/>
      <c r="QZI2" s="39"/>
      <c r="QZJ2" s="39"/>
      <c r="QZK2" s="39"/>
      <c r="QZL2" s="39"/>
      <c r="QZM2" s="39"/>
      <c r="QZN2" s="39"/>
      <c r="QZO2" s="39"/>
      <c r="QZP2" s="39"/>
      <c r="QZQ2" s="39"/>
      <c r="QZR2" s="39"/>
      <c r="QZS2" s="39"/>
      <c r="QZT2" s="39"/>
      <c r="QZU2" s="39"/>
      <c r="QZV2" s="39"/>
      <c r="QZW2" s="39"/>
      <c r="QZX2" s="39"/>
      <c r="QZY2" s="39"/>
      <c r="QZZ2" s="39"/>
      <c r="RAA2" s="39"/>
      <c r="RAB2" s="39"/>
      <c r="RAC2" s="39"/>
      <c r="RAD2" s="39"/>
      <c r="RAE2" s="39"/>
      <c r="RAF2" s="39"/>
      <c r="RAG2" s="39"/>
      <c r="RAH2" s="39"/>
      <c r="RAI2" s="39"/>
      <c r="RAJ2" s="39"/>
      <c r="RAK2" s="39"/>
      <c r="RAL2" s="39"/>
      <c r="RAM2" s="39"/>
      <c r="RAN2" s="39"/>
      <c r="RAO2" s="39"/>
      <c r="RAP2" s="39"/>
      <c r="RAQ2" s="39"/>
      <c r="RAR2" s="39"/>
      <c r="RAS2" s="39"/>
      <c r="RAT2" s="39"/>
      <c r="RAU2" s="39"/>
      <c r="RAV2" s="39"/>
      <c r="RAW2" s="39"/>
      <c r="RAX2" s="39"/>
      <c r="RAY2" s="39"/>
      <c r="RAZ2" s="39"/>
      <c r="RBA2" s="39"/>
      <c r="RBB2" s="39"/>
      <c r="RBC2" s="39"/>
      <c r="RBD2" s="39"/>
      <c r="RBE2" s="39"/>
      <c r="RBF2" s="39"/>
      <c r="RBG2" s="39"/>
      <c r="RBH2" s="39"/>
      <c r="RBI2" s="39"/>
      <c r="RBJ2" s="39"/>
      <c r="RBK2" s="39"/>
      <c r="RBL2" s="39"/>
      <c r="RBM2" s="39"/>
      <c r="RBN2" s="39"/>
      <c r="RBO2" s="39"/>
      <c r="RBP2" s="39"/>
      <c r="RBQ2" s="39"/>
      <c r="RBR2" s="39"/>
      <c r="RBS2" s="39"/>
      <c r="RBT2" s="39"/>
      <c r="RBU2" s="39"/>
      <c r="RBV2" s="39"/>
      <c r="RBW2" s="39"/>
      <c r="RBX2" s="39"/>
      <c r="RBY2" s="39"/>
      <c r="RBZ2" s="39"/>
      <c r="RCA2" s="39"/>
      <c r="RCB2" s="39"/>
      <c r="RCC2" s="39"/>
      <c r="RCD2" s="39"/>
      <c r="RCE2" s="39"/>
      <c r="RCF2" s="39"/>
      <c r="RCG2" s="39"/>
      <c r="RCH2" s="39"/>
      <c r="RCI2" s="39"/>
      <c r="RCJ2" s="39"/>
      <c r="RCK2" s="39"/>
      <c r="RCL2" s="39"/>
      <c r="RCM2" s="39"/>
      <c r="RCN2" s="39"/>
      <c r="RCO2" s="39"/>
      <c r="RCP2" s="39"/>
      <c r="RCQ2" s="39"/>
      <c r="RCR2" s="39"/>
      <c r="RCS2" s="39"/>
      <c r="RCT2" s="39"/>
      <c r="RCU2" s="39"/>
      <c r="RCV2" s="39"/>
      <c r="RCW2" s="39"/>
      <c r="RCX2" s="39"/>
      <c r="RCY2" s="39"/>
      <c r="RCZ2" s="39"/>
      <c r="RDA2" s="39"/>
      <c r="RDB2" s="39"/>
      <c r="RDC2" s="39"/>
      <c r="RDD2" s="39"/>
      <c r="RDE2" s="39"/>
      <c r="RDF2" s="39"/>
      <c r="RDG2" s="39"/>
      <c r="RDH2" s="39"/>
      <c r="RDI2" s="39"/>
      <c r="RDJ2" s="39"/>
      <c r="RDK2" s="39"/>
      <c r="RDL2" s="39"/>
      <c r="RDM2" s="39"/>
      <c r="RDN2" s="39"/>
      <c r="RDO2" s="39"/>
      <c r="RDP2" s="39"/>
      <c r="RDQ2" s="39"/>
      <c r="RDR2" s="39"/>
      <c r="RDS2" s="39"/>
      <c r="RDT2" s="39"/>
      <c r="RDU2" s="39"/>
      <c r="RDV2" s="39"/>
      <c r="RDW2" s="39"/>
      <c r="RDX2" s="39"/>
      <c r="RDY2" s="39"/>
      <c r="RDZ2" s="39"/>
      <c r="REA2" s="39"/>
      <c r="REB2" s="39"/>
      <c r="REC2" s="39"/>
      <c r="RED2" s="39"/>
      <c r="REE2" s="39"/>
      <c r="REF2" s="39"/>
      <c r="REG2" s="39"/>
      <c r="REH2" s="39"/>
      <c r="REI2" s="39"/>
      <c r="REJ2" s="39"/>
      <c r="REK2" s="39"/>
      <c r="REL2" s="39"/>
      <c r="REM2" s="39"/>
      <c r="REN2" s="39"/>
      <c r="REO2" s="39"/>
      <c r="REP2" s="39"/>
      <c r="REQ2" s="39"/>
      <c r="RER2" s="39"/>
      <c r="RES2" s="39"/>
      <c r="RET2" s="39"/>
      <c r="REU2" s="39"/>
      <c r="REV2" s="39"/>
      <c r="REW2" s="39"/>
      <c r="REX2" s="39"/>
      <c r="REY2" s="39"/>
      <c r="REZ2" s="39"/>
      <c r="RFA2" s="39"/>
      <c r="RFB2" s="39"/>
      <c r="RFC2" s="39"/>
      <c r="RFD2" s="39"/>
      <c r="RFE2" s="39"/>
      <c r="RFF2" s="39"/>
      <c r="RFG2" s="39"/>
      <c r="RFH2" s="39"/>
      <c r="RFI2" s="39"/>
      <c r="RFJ2" s="39"/>
      <c r="RFK2" s="39"/>
      <c r="RFL2" s="39"/>
      <c r="RFM2" s="39"/>
      <c r="RFN2" s="39"/>
      <c r="RFO2" s="39"/>
      <c r="RFP2" s="39"/>
      <c r="RFQ2" s="39"/>
      <c r="RFR2" s="39"/>
      <c r="RFS2" s="39"/>
      <c r="RFT2" s="39"/>
      <c r="RFU2" s="39"/>
      <c r="RFV2" s="39"/>
      <c r="RFW2" s="39"/>
      <c r="RFX2" s="39"/>
      <c r="RFY2" s="39"/>
      <c r="RFZ2" s="39"/>
      <c r="RGA2" s="39"/>
      <c r="RGB2" s="39"/>
      <c r="RGC2" s="39"/>
      <c r="RGD2" s="39"/>
      <c r="RGE2" s="39"/>
      <c r="RGF2" s="39"/>
      <c r="RGG2" s="39"/>
      <c r="RGH2" s="39"/>
      <c r="RGI2" s="39"/>
      <c r="RGJ2" s="39"/>
      <c r="RGK2" s="39"/>
      <c r="RGL2" s="39"/>
      <c r="RGM2" s="39"/>
      <c r="RGN2" s="39"/>
      <c r="RGO2" s="39"/>
      <c r="RGP2" s="39"/>
      <c r="RGQ2" s="39"/>
      <c r="RGR2" s="39"/>
      <c r="RGS2" s="39"/>
      <c r="RGT2" s="39"/>
      <c r="RGU2" s="39"/>
      <c r="RGV2" s="39"/>
      <c r="RGW2" s="39"/>
      <c r="RGX2" s="39"/>
      <c r="RGY2" s="39"/>
      <c r="RGZ2" s="39"/>
      <c r="RHA2" s="39"/>
      <c r="RHB2" s="39"/>
      <c r="RHC2" s="39"/>
      <c r="RHD2" s="39"/>
      <c r="RHE2" s="39"/>
      <c r="RHF2" s="39"/>
      <c r="RHG2" s="39"/>
      <c r="RHH2" s="39"/>
      <c r="RHI2" s="39"/>
      <c r="RHJ2" s="39"/>
      <c r="RHK2" s="39"/>
      <c r="RHL2" s="39"/>
      <c r="RHM2" s="39"/>
      <c r="RHN2" s="39"/>
      <c r="RHO2" s="39"/>
      <c r="RHP2" s="39"/>
      <c r="RHQ2" s="39"/>
      <c r="RHR2" s="39"/>
      <c r="RHS2" s="39"/>
      <c r="RHT2" s="39"/>
      <c r="RHU2" s="39"/>
      <c r="RHV2" s="39"/>
      <c r="RHW2" s="39"/>
      <c r="RHX2" s="39"/>
      <c r="RHY2" s="39"/>
      <c r="RHZ2" s="39"/>
      <c r="RIA2" s="39"/>
      <c r="RIB2" s="39"/>
      <c r="RIC2" s="39"/>
      <c r="RID2" s="39"/>
      <c r="RIE2" s="39"/>
      <c r="RIF2" s="39"/>
      <c r="RIG2" s="39"/>
      <c r="RIH2" s="39"/>
      <c r="RII2" s="39"/>
      <c r="RIJ2" s="39"/>
      <c r="RIK2" s="39"/>
      <c r="RIL2" s="39"/>
      <c r="RIM2" s="39"/>
      <c r="RIN2" s="39"/>
      <c r="RIO2" s="39"/>
      <c r="RIP2" s="39"/>
      <c r="RIQ2" s="39"/>
      <c r="RIR2" s="39"/>
      <c r="RIS2" s="39"/>
      <c r="RIT2" s="39"/>
      <c r="RIU2" s="39"/>
      <c r="RIV2" s="39"/>
      <c r="RIW2" s="39"/>
      <c r="RIX2" s="39"/>
      <c r="RIY2" s="39"/>
      <c r="RIZ2" s="39"/>
      <c r="RJA2" s="39"/>
      <c r="RJB2" s="39"/>
      <c r="RJC2" s="39"/>
      <c r="RJD2" s="39"/>
      <c r="RJE2" s="39"/>
      <c r="RJF2" s="39"/>
      <c r="RJG2" s="39"/>
      <c r="RJH2" s="39"/>
      <c r="RJI2" s="39"/>
      <c r="RJJ2" s="39"/>
      <c r="RJK2" s="39"/>
      <c r="RJL2" s="39"/>
      <c r="RJM2" s="39"/>
      <c r="RJN2" s="39"/>
      <c r="RJO2" s="39"/>
      <c r="RJP2" s="39"/>
      <c r="RJQ2" s="39"/>
      <c r="RJR2" s="39"/>
      <c r="RJS2" s="39"/>
      <c r="RJT2" s="39"/>
      <c r="RJU2" s="39"/>
      <c r="RJV2" s="39"/>
      <c r="RJW2" s="39"/>
      <c r="RJX2" s="39"/>
      <c r="RJY2" s="39"/>
      <c r="RJZ2" s="39"/>
      <c r="RKA2" s="39"/>
      <c r="RKB2" s="39"/>
      <c r="RKC2" s="39"/>
      <c r="RKD2" s="39"/>
      <c r="RKE2" s="39"/>
      <c r="RKF2" s="39"/>
      <c r="RKG2" s="39"/>
      <c r="RKH2" s="39"/>
      <c r="RKI2" s="39"/>
      <c r="RKJ2" s="39"/>
      <c r="RKK2" s="39"/>
      <c r="RKL2" s="39"/>
      <c r="RKM2" s="39"/>
      <c r="RKN2" s="39"/>
      <c r="RKO2" s="39"/>
      <c r="RKP2" s="39"/>
      <c r="RKQ2" s="39"/>
      <c r="RKR2" s="39"/>
      <c r="RKS2" s="39"/>
      <c r="RKT2" s="39"/>
      <c r="RKU2" s="39"/>
      <c r="RKV2" s="39"/>
      <c r="RKW2" s="39"/>
      <c r="RKX2" s="39"/>
      <c r="RKY2" s="39"/>
      <c r="RKZ2" s="39"/>
      <c r="RLA2" s="39"/>
      <c r="RLB2" s="39"/>
      <c r="RLC2" s="39"/>
      <c r="RLD2" s="39"/>
      <c r="RLE2" s="39"/>
      <c r="RLF2" s="39"/>
      <c r="RLG2" s="39"/>
      <c r="RLH2" s="39"/>
      <c r="RLI2" s="39"/>
      <c r="RLJ2" s="39"/>
      <c r="RLK2" s="39"/>
      <c r="RLL2" s="39"/>
      <c r="RLM2" s="39"/>
      <c r="RLN2" s="39"/>
      <c r="RLO2" s="39"/>
      <c r="RLP2" s="39"/>
      <c r="RLQ2" s="39"/>
      <c r="RLR2" s="39"/>
      <c r="RLS2" s="39"/>
      <c r="RLT2" s="39"/>
      <c r="RLU2" s="39"/>
      <c r="RLV2" s="39"/>
      <c r="RLW2" s="39"/>
      <c r="RLX2" s="39"/>
      <c r="RLY2" s="39"/>
      <c r="RLZ2" s="39"/>
      <c r="RMA2" s="39"/>
      <c r="RMB2" s="39"/>
      <c r="RMC2" s="39"/>
      <c r="RMD2" s="39"/>
      <c r="RME2" s="39"/>
      <c r="RMF2" s="39"/>
      <c r="RMG2" s="39"/>
      <c r="RMH2" s="39"/>
      <c r="RMI2" s="39"/>
      <c r="RMJ2" s="39"/>
      <c r="RMK2" s="39"/>
      <c r="RML2" s="39"/>
      <c r="RMM2" s="39"/>
      <c r="RMN2" s="39"/>
      <c r="RMO2" s="39"/>
      <c r="RMP2" s="39"/>
      <c r="RMQ2" s="39"/>
      <c r="RMR2" s="39"/>
      <c r="RMS2" s="39"/>
      <c r="RMT2" s="39"/>
      <c r="RMU2" s="39"/>
      <c r="RMV2" s="39"/>
      <c r="RMW2" s="39"/>
      <c r="RMX2" s="39"/>
      <c r="RMY2" s="39"/>
      <c r="RMZ2" s="39"/>
      <c r="RNA2" s="39"/>
      <c r="RNB2" s="39"/>
      <c r="RNC2" s="39"/>
      <c r="RND2" s="39"/>
      <c r="RNE2" s="39"/>
      <c r="RNF2" s="39"/>
      <c r="RNG2" s="39"/>
      <c r="RNH2" s="39"/>
      <c r="RNI2" s="39"/>
      <c r="RNJ2" s="39"/>
      <c r="RNK2" s="39"/>
      <c r="RNL2" s="39"/>
      <c r="RNM2" s="39"/>
      <c r="RNN2" s="39"/>
      <c r="RNO2" s="39"/>
      <c r="RNP2" s="39"/>
      <c r="RNQ2" s="39"/>
      <c r="RNR2" s="39"/>
      <c r="RNS2" s="39"/>
      <c r="RNT2" s="39"/>
      <c r="RNU2" s="39"/>
      <c r="RNV2" s="39"/>
      <c r="RNW2" s="39"/>
      <c r="RNX2" s="39"/>
      <c r="RNY2" s="39"/>
      <c r="RNZ2" s="39"/>
      <c r="ROA2" s="39"/>
      <c r="ROB2" s="39"/>
      <c r="ROC2" s="39"/>
      <c r="ROD2" s="39"/>
      <c r="ROE2" s="39"/>
      <c r="ROF2" s="39"/>
      <c r="ROG2" s="39"/>
      <c r="ROH2" s="39"/>
      <c r="ROI2" s="39"/>
      <c r="ROJ2" s="39"/>
      <c r="ROK2" s="39"/>
      <c r="ROL2" s="39"/>
      <c r="ROM2" s="39"/>
      <c r="RON2" s="39"/>
      <c r="ROO2" s="39"/>
      <c r="ROP2" s="39"/>
      <c r="ROQ2" s="39"/>
      <c r="ROR2" s="39"/>
      <c r="ROS2" s="39"/>
      <c r="ROT2" s="39"/>
      <c r="ROU2" s="39"/>
      <c r="ROV2" s="39"/>
      <c r="ROW2" s="39"/>
      <c r="ROX2" s="39"/>
      <c r="ROY2" s="39"/>
      <c r="ROZ2" s="39"/>
      <c r="RPA2" s="39"/>
      <c r="RPB2" s="39"/>
      <c r="RPC2" s="39"/>
      <c r="RPD2" s="39"/>
      <c r="RPE2" s="39"/>
      <c r="RPF2" s="39"/>
      <c r="RPG2" s="39"/>
      <c r="RPH2" s="39"/>
      <c r="RPI2" s="39"/>
      <c r="RPJ2" s="39"/>
      <c r="RPK2" s="39"/>
      <c r="RPL2" s="39"/>
      <c r="RPM2" s="39"/>
      <c r="RPN2" s="39"/>
      <c r="RPO2" s="39"/>
      <c r="RPP2" s="39"/>
      <c r="RPQ2" s="39"/>
      <c r="RPR2" s="39"/>
      <c r="RPS2" s="39"/>
      <c r="RPT2" s="39"/>
      <c r="RPU2" s="39"/>
      <c r="RPV2" s="39"/>
      <c r="RPW2" s="39"/>
      <c r="RPX2" s="39"/>
      <c r="RPY2" s="39"/>
      <c r="RPZ2" s="39"/>
      <c r="RQA2" s="39"/>
      <c r="RQB2" s="39"/>
      <c r="RQC2" s="39"/>
      <c r="RQD2" s="39"/>
      <c r="RQE2" s="39"/>
      <c r="RQF2" s="39"/>
      <c r="RQG2" s="39"/>
      <c r="RQH2" s="39"/>
      <c r="RQI2" s="39"/>
      <c r="RQJ2" s="39"/>
      <c r="RQK2" s="39"/>
      <c r="RQL2" s="39"/>
      <c r="RQM2" s="39"/>
      <c r="RQN2" s="39"/>
      <c r="RQO2" s="39"/>
      <c r="RQP2" s="39"/>
      <c r="RQQ2" s="39"/>
      <c r="RQR2" s="39"/>
      <c r="RQS2" s="39"/>
      <c r="RQT2" s="39"/>
      <c r="RQU2" s="39"/>
      <c r="RQV2" s="39"/>
      <c r="RQW2" s="39"/>
      <c r="RQX2" s="39"/>
      <c r="RQY2" s="39"/>
      <c r="RQZ2" s="39"/>
      <c r="RRA2" s="39"/>
      <c r="RRB2" s="39"/>
      <c r="RRC2" s="39"/>
      <c r="RRD2" s="39"/>
      <c r="RRE2" s="39"/>
      <c r="RRF2" s="39"/>
      <c r="RRG2" s="39"/>
      <c r="RRH2" s="39"/>
      <c r="RRI2" s="39"/>
      <c r="RRJ2" s="39"/>
      <c r="RRK2" s="39"/>
      <c r="RRL2" s="39"/>
      <c r="RRM2" s="39"/>
      <c r="RRN2" s="39"/>
      <c r="RRO2" s="39"/>
      <c r="RRP2" s="39"/>
      <c r="RRQ2" s="39"/>
      <c r="RRR2" s="39"/>
      <c r="RRS2" s="39"/>
      <c r="RRT2" s="39"/>
      <c r="RRU2" s="39"/>
      <c r="RRV2" s="39"/>
      <c r="RRW2" s="39"/>
      <c r="RRX2" s="39"/>
      <c r="RRY2" s="39"/>
      <c r="RRZ2" s="39"/>
      <c r="RSA2" s="39"/>
      <c r="RSB2" s="39"/>
      <c r="RSC2" s="39"/>
      <c r="RSD2" s="39"/>
      <c r="RSE2" s="39"/>
      <c r="RSF2" s="39"/>
      <c r="RSG2" s="39"/>
      <c r="RSH2" s="39"/>
      <c r="RSI2" s="39"/>
      <c r="RSJ2" s="39"/>
      <c r="RSK2" s="39"/>
      <c r="RSL2" s="39"/>
      <c r="RSM2" s="39"/>
      <c r="RSN2" s="39"/>
      <c r="RSO2" s="39"/>
      <c r="RSP2" s="39"/>
      <c r="RSQ2" s="39"/>
      <c r="RSR2" s="39"/>
      <c r="RSS2" s="39"/>
      <c r="RST2" s="39"/>
      <c r="RSU2" s="39"/>
      <c r="RSV2" s="39"/>
      <c r="RSW2" s="39"/>
      <c r="RSX2" s="39"/>
      <c r="RSY2" s="39"/>
      <c r="RSZ2" s="39"/>
      <c r="RTA2" s="39"/>
      <c r="RTB2" s="39"/>
      <c r="RTC2" s="39"/>
      <c r="RTD2" s="39"/>
      <c r="RTE2" s="39"/>
      <c r="RTF2" s="39"/>
      <c r="RTG2" s="39"/>
      <c r="RTH2" s="39"/>
      <c r="RTI2" s="39"/>
      <c r="RTJ2" s="39"/>
      <c r="RTK2" s="39"/>
      <c r="RTL2" s="39"/>
      <c r="RTM2" s="39"/>
      <c r="RTN2" s="39"/>
      <c r="RTO2" s="39"/>
      <c r="RTP2" s="39"/>
      <c r="RTQ2" s="39"/>
      <c r="RTR2" s="39"/>
      <c r="RTS2" s="39"/>
      <c r="RTT2" s="39"/>
      <c r="RTU2" s="39"/>
      <c r="RTV2" s="39"/>
      <c r="RTW2" s="39"/>
      <c r="RTX2" s="39"/>
      <c r="RTY2" s="39"/>
      <c r="RTZ2" s="39"/>
      <c r="RUA2" s="39"/>
      <c r="RUB2" s="39"/>
      <c r="RUC2" s="39"/>
      <c r="RUD2" s="39"/>
      <c r="RUE2" s="39"/>
      <c r="RUF2" s="39"/>
      <c r="RUG2" s="39"/>
      <c r="RUH2" s="39"/>
      <c r="RUI2" s="39"/>
      <c r="RUJ2" s="39"/>
      <c r="RUK2" s="39"/>
      <c r="RUL2" s="39"/>
      <c r="RUM2" s="39"/>
      <c r="RUN2" s="39"/>
      <c r="RUO2" s="39"/>
      <c r="RUP2" s="39"/>
      <c r="RUQ2" s="39"/>
      <c r="RUR2" s="39"/>
      <c r="RUS2" s="39"/>
      <c r="RUT2" s="39"/>
      <c r="RUU2" s="39"/>
      <c r="RUV2" s="39"/>
      <c r="RUW2" s="39"/>
      <c r="RUX2" s="39"/>
      <c r="RUY2" s="39"/>
      <c r="RUZ2" s="39"/>
      <c r="RVA2" s="39"/>
      <c r="RVB2" s="39"/>
      <c r="RVC2" s="39"/>
      <c r="RVD2" s="39"/>
      <c r="RVE2" s="39"/>
      <c r="RVF2" s="39"/>
      <c r="RVG2" s="39"/>
      <c r="RVH2" s="39"/>
      <c r="RVI2" s="39"/>
      <c r="RVJ2" s="39"/>
      <c r="RVK2" s="39"/>
      <c r="RVL2" s="39"/>
      <c r="RVM2" s="39"/>
      <c r="RVN2" s="39"/>
      <c r="RVO2" s="39"/>
      <c r="RVP2" s="39"/>
      <c r="RVQ2" s="39"/>
      <c r="RVR2" s="39"/>
      <c r="RVS2" s="39"/>
      <c r="RVT2" s="39"/>
      <c r="RVU2" s="39"/>
      <c r="RVV2" s="39"/>
      <c r="RVW2" s="39"/>
      <c r="RVX2" s="39"/>
      <c r="RVY2" s="39"/>
      <c r="RVZ2" s="39"/>
      <c r="RWA2" s="39"/>
      <c r="RWB2" s="39"/>
      <c r="RWC2" s="39"/>
      <c r="RWD2" s="39"/>
      <c r="RWE2" s="39"/>
      <c r="RWF2" s="39"/>
      <c r="RWG2" s="39"/>
      <c r="RWH2" s="39"/>
      <c r="RWI2" s="39"/>
      <c r="RWJ2" s="39"/>
      <c r="RWK2" s="39"/>
      <c r="RWL2" s="39"/>
      <c r="RWM2" s="39"/>
      <c r="RWN2" s="39"/>
      <c r="RWO2" s="39"/>
      <c r="RWP2" s="39"/>
      <c r="RWQ2" s="39"/>
      <c r="RWR2" s="39"/>
      <c r="RWS2" s="39"/>
      <c r="RWT2" s="39"/>
      <c r="RWU2" s="39"/>
      <c r="RWV2" s="39"/>
      <c r="RWW2" s="39"/>
      <c r="RWX2" s="39"/>
      <c r="RWY2" s="39"/>
      <c r="RWZ2" s="39"/>
      <c r="RXA2" s="39"/>
      <c r="RXB2" s="39"/>
      <c r="RXC2" s="39"/>
      <c r="RXD2" s="39"/>
      <c r="RXE2" s="39"/>
      <c r="RXF2" s="39"/>
      <c r="RXG2" s="39"/>
      <c r="RXH2" s="39"/>
      <c r="RXI2" s="39"/>
      <c r="RXJ2" s="39"/>
      <c r="RXK2" s="39"/>
      <c r="RXL2" s="39"/>
      <c r="RXM2" s="39"/>
      <c r="RXN2" s="39"/>
      <c r="RXO2" s="39"/>
      <c r="RXP2" s="39"/>
      <c r="RXQ2" s="39"/>
      <c r="RXR2" s="39"/>
      <c r="RXS2" s="39"/>
      <c r="RXT2" s="39"/>
      <c r="RXU2" s="39"/>
      <c r="RXV2" s="39"/>
      <c r="RXW2" s="39"/>
      <c r="RXX2" s="39"/>
      <c r="RXY2" s="39"/>
      <c r="RXZ2" s="39"/>
      <c r="RYA2" s="39"/>
      <c r="RYB2" s="39"/>
      <c r="RYC2" s="39"/>
      <c r="RYD2" s="39"/>
      <c r="RYE2" s="39"/>
      <c r="RYF2" s="39"/>
      <c r="RYG2" s="39"/>
      <c r="RYH2" s="39"/>
      <c r="RYI2" s="39"/>
      <c r="RYJ2" s="39"/>
      <c r="RYK2" s="39"/>
      <c r="RYL2" s="39"/>
      <c r="RYM2" s="39"/>
      <c r="RYN2" s="39"/>
      <c r="RYO2" s="39"/>
      <c r="RYP2" s="39"/>
      <c r="RYQ2" s="39"/>
      <c r="RYR2" s="39"/>
      <c r="RYS2" s="39"/>
      <c r="RYT2" s="39"/>
      <c r="RYU2" s="39"/>
      <c r="RYV2" s="39"/>
      <c r="RYW2" s="39"/>
      <c r="RYX2" s="39"/>
      <c r="RYY2" s="39"/>
      <c r="RYZ2" s="39"/>
      <c r="RZA2" s="39"/>
      <c r="RZB2" s="39"/>
      <c r="RZC2" s="39"/>
      <c r="RZD2" s="39"/>
      <c r="RZE2" s="39"/>
      <c r="RZF2" s="39"/>
      <c r="RZG2" s="39"/>
      <c r="RZH2" s="39"/>
      <c r="RZI2" s="39"/>
      <c r="RZJ2" s="39"/>
      <c r="RZK2" s="39"/>
      <c r="RZL2" s="39"/>
      <c r="RZM2" s="39"/>
      <c r="RZN2" s="39"/>
      <c r="RZO2" s="39"/>
      <c r="RZP2" s="39"/>
      <c r="RZQ2" s="39"/>
      <c r="RZR2" s="39"/>
      <c r="RZS2" s="39"/>
      <c r="RZT2" s="39"/>
      <c r="RZU2" s="39"/>
      <c r="RZV2" s="39"/>
      <c r="RZW2" s="39"/>
      <c r="RZX2" s="39"/>
      <c r="RZY2" s="39"/>
      <c r="RZZ2" s="39"/>
      <c r="SAA2" s="39"/>
      <c r="SAB2" s="39"/>
      <c r="SAC2" s="39"/>
      <c r="SAD2" s="39"/>
      <c r="SAE2" s="39"/>
      <c r="SAF2" s="39"/>
      <c r="SAG2" s="39"/>
      <c r="SAH2" s="39"/>
      <c r="SAI2" s="39"/>
      <c r="SAJ2" s="39"/>
      <c r="SAK2" s="39"/>
      <c r="SAL2" s="39"/>
      <c r="SAM2" s="39"/>
      <c r="SAN2" s="39"/>
      <c r="SAO2" s="39"/>
      <c r="SAP2" s="39"/>
      <c r="SAQ2" s="39"/>
      <c r="SAR2" s="39"/>
      <c r="SAS2" s="39"/>
      <c r="SAT2" s="39"/>
      <c r="SAU2" s="39"/>
      <c r="SAV2" s="39"/>
      <c r="SAW2" s="39"/>
      <c r="SAX2" s="39"/>
      <c r="SAY2" s="39"/>
      <c r="SAZ2" s="39"/>
      <c r="SBA2" s="39"/>
      <c r="SBB2" s="39"/>
      <c r="SBC2" s="39"/>
      <c r="SBD2" s="39"/>
      <c r="SBE2" s="39"/>
      <c r="SBF2" s="39"/>
      <c r="SBG2" s="39"/>
      <c r="SBH2" s="39"/>
      <c r="SBI2" s="39"/>
      <c r="SBJ2" s="39"/>
      <c r="SBK2" s="39"/>
      <c r="SBL2" s="39"/>
      <c r="SBM2" s="39"/>
      <c r="SBN2" s="39"/>
      <c r="SBO2" s="39"/>
      <c r="SBP2" s="39"/>
      <c r="SBQ2" s="39"/>
      <c r="SBR2" s="39"/>
      <c r="SBS2" s="39"/>
      <c r="SBT2" s="39"/>
      <c r="SBU2" s="39"/>
      <c r="SBV2" s="39"/>
      <c r="SBW2" s="39"/>
      <c r="SBX2" s="39"/>
      <c r="SBY2" s="39"/>
      <c r="SBZ2" s="39"/>
      <c r="SCA2" s="39"/>
      <c r="SCB2" s="39"/>
      <c r="SCC2" s="39"/>
      <c r="SCD2" s="39"/>
      <c r="SCE2" s="39"/>
      <c r="SCF2" s="39"/>
      <c r="SCG2" s="39"/>
      <c r="SCH2" s="39"/>
      <c r="SCI2" s="39"/>
      <c r="SCJ2" s="39"/>
      <c r="SCK2" s="39"/>
      <c r="SCL2" s="39"/>
      <c r="SCM2" s="39"/>
      <c r="SCN2" s="39"/>
      <c r="SCO2" s="39"/>
      <c r="SCP2" s="39"/>
      <c r="SCQ2" s="39"/>
      <c r="SCR2" s="39"/>
      <c r="SCS2" s="39"/>
      <c r="SCT2" s="39"/>
      <c r="SCU2" s="39"/>
      <c r="SCV2" s="39"/>
      <c r="SCW2" s="39"/>
      <c r="SCX2" s="39"/>
      <c r="SCY2" s="39"/>
      <c r="SCZ2" s="39"/>
      <c r="SDA2" s="39"/>
      <c r="SDB2" s="39"/>
      <c r="SDC2" s="39"/>
      <c r="SDD2" s="39"/>
      <c r="SDE2" s="39"/>
      <c r="SDF2" s="39"/>
      <c r="SDG2" s="39"/>
      <c r="SDH2" s="39"/>
      <c r="SDI2" s="39"/>
      <c r="SDJ2" s="39"/>
      <c r="SDK2" s="39"/>
      <c r="SDL2" s="39"/>
      <c r="SDM2" s="39"/>
      <c r="SDN2" s="39"/>
      <c r="SDO2" s="39"/>
      <c r="SDP2" s="39"/>
      <c r="SDQ2" s="39"/>
      <c r="SDR2" s="39"/>
      <c r="SDS2" s="39"/>
      <c r="SDT2" s="39"/>
      <c r="SDU2" s="39"/>
      <c r="SDV2" s="39"/>
      <c r="SDW2" s="39"/>
      <c r="SDX2" s="39"/>
      <c r="SDY2" s="39"/>
      <c r="SDZ2" s="39"/>
      <c r="SEA2" s="39"/>
      <c r="SEB2" s="39"/>
      <c r="SEC2" s="39"/>
      <c r="SED2" s="39"/>
      <c r="SEE2" s="39"/>
      <c r="SEF2" s="39"/>
      <c r="SEG2" s="39"/>
      <c r="SEH2" s="39"/>
      <c r="SEI2" s="39"/>
      <c r="SEJ2" s="39"/>
      <c r="SEK2" s="39"/>
      <c r="SEL2" s="39"/>
      <c r="SEM2" s="39"/>
      <c r="SEN2" s="39"/>
      <c r="SEO2" s="39"/>
      <c r="SEP2" s="39"/>
      <c r="SEQ2" s="39"/>
      <c r="SER2" s="39"/>
      <c r="SES2" s="39"/>
      <c r="SET2" s="39"/>
      <c r="SEU2" s="39"/>
      <c r="SEV2" s="39"/>
      <c r="SEW2" s="39"/>
      <c r="SEX2" s="39"/>
      <c r="SEY2" s="39"/>
      <c r="SEZ2" s="39"/>
      <c r="SFA2" s="39"/>
      <c r="SFB2" s="39"/>
      <c r="SFC2" s="39"/>
      <c r="SFD2" s="39"/>
      <c r="SFE2" s="39"/>
      <c r="SFF2" s="39"/>
      <c r="SFG2" s="39"/>
      <c r="SFH2" s="39"/>
      <c r="SFI2" s="39"/>
      <c r="SFJ2" s="39"/>
      <c r="SFK2" s="39"/>
      <c r="SFL2" s="39"/>
      <c r="SFM2" s="39"/>
      <c r="SFN2" s="39"/>
      <c r="SFO2" s="39"/>
      <c r="SFP2" s="39"/>
      <c r="SFQ2" s="39"/>
      <c r="SFR2" s="39"/>
      <c r="SFS2" s="39"/>
      <c r="SFT2" s="39"/>
      <c r="SFU2" s="39"/>
      <c r="SFV2" s="39"/>
      <c r="SFW2" s="39"/>
      <c r="SFX2" s="39"/>
      <c r="SFY2" s="39"/>
      <c r="SFZ2" s="39"/>
      <c r="SGA2" s="39"/>
      <c r="SGB2" s="39"/>
      <c r="SGC2" s="39"/>
      <c r="SGD2" s="39"/>
      <c r="SGE2" s="39"/>
      <c r="SGF2" s="39"/>
      <c r="SGG2" s="39"/>
      <c r="SGH2" s="39"/>
      <c r="SGI2" s="39"/>
      <c r="SGJ2" s="39"/>
      <c r="SGK2" s="39"/>
      <c r="SGL2" s="39"/>
      <c r="SGM2" s="39"/>
      <c r="SGN2" s="39"/>
      <c r="SGO2" s="39"/>
      <c r="SGP2" s="39"/>
      <c r="SGQ2" s="39"/>
      <c r="SGR2" s="39"/>
      <c r="SGS2" s="39"/>
      <c r="SGT2" s="39"/>
      <c r="SGU2" s="39"/>
      <c r="SGV2" s="39"/>
      <c r="SGW2" s="39"/>
      <c r="SGX2" s="39"/>
      <c r="SGY2" s="39"/>
      <c r="SGZ2" s="39"/>
      <c r="SHA2" s="39"/>
      <c r="SHB2" s="39"/>
      <c r="SHC2" s="39"/>
      <c r="SHD2" s="39"/>
      <c r="SHE2" s="39"/>
      <c r="SHF2" s="39"/>
      <c r="SHG2" s="39"/>
      <c r="SHH2" s="39"/>
      <c r="SHI2" s="39"/>
      <c r="SHJ2" s="39"/>
      <c r="SHK2" s="39"/>
      <c r="SHL2" s="39"/>
      <c r="SHM2" s="39"/>
      <c r="SHN2" s="39"/>
      <c r="SHO2" s="39"/>
      <c r="SHP2" s="39"/>
      <c r="SHQ2" s="39"/>
      <c r="SHR2" s="39"/>
      <c r="SHS2" s="39"/>
      <c r="SHT2" s="39"/>
      <c r="SHU2" s="39"/>
      <c r="SHV2" s="39"/>
      <c r="SHW2" s="39"/>
      <c r="SHX2" s="39"/>
      <c r="SHY2" s="39"/>
      <c r="SHZ2" s="39"/>
      <c r="SIA2" s="39"/>
      <c r="SIB2" s="39"/>
      <c r="SIC2" s="39"/>
      <c r="SID2" s="39"/>
      <c r="SIE2" s="39"/>
      <c r="SIF2" s="39"/>
      <c r="SIG2" s="39"/>
      <c r="SIH2" s="39"/>
      <c r="SII2" s="39"/>
      <c r="SIJ2" s="39"/>
      <c r="SIK2" s="39"/>
      <c r="SIL2" s="39"/>
      <c r="SIM2" s="39"/>
      <c r="SIN2" s="39"/>
      <c r="SIO2" s="39"/>
      <c r="SIP2" s="39"/>
      <c r="SIQ2" s="39"/>
      <c r="SIR2" s="39"/>
      <c r="SIS2" s="39"/>
      <c r="SIT2" s="39"/>
      <c r="SIU2" s="39"/>
      <c r="SIV2" s="39"/>
      <c r="SIW2" s="39"/>
      <c r="SIX2" s="39"/>
      <c r="SIY2" s="39"/>
      <c r="SIZ2" s="39"/>
      <c r="SJA2" s="39"/>
      <c r="SJB2" s="39"/>
      <c r="SJC2" s="39"/>
      <c r="SJD2" s="39"/>
      <c r="SJE2" s="39"/>
      <c r="SJF2" s="39"/>
      <c r="SJG2" s="39"/>
      <c r="SJH2" s="39"/>
      <c r="SJI2" s="39"/>
      <c r="SJJ2" s="39"/>
      <c r="SJK2" s="39"/>
      <c r="SJL2" s="39"/>
      <c r="SJM2" s="39"/>
      <c r="SJN2" s="39"/>
      <c r="SJO2" s="39"/>
      <c r="SJP2" s="39"/>
      <c r="SJQ2" s="39"/>
      <c r="SJR2" s="39"/>
      <c r="SJS2" s="39"/>
      <c r="SJT2" s="39"/>
      <c r="SJU2" s="39"/>
      <c r="SJV2" s="39"/>
      <c r="SJW2" s="39"/>
      <c r="SJX2" s="39"/>
      <c r="SJY2" s="39"/>
      <c r="SJZ2" s="39"/>
      <c r="SKA2" s="39"/>
      <c r="SKB2" s="39"/>
      <c r="SKC2" s="39"/>
      <c r="SKD2" s="39"/>
      <c r="SKE2" s="39"/>
      <c r="SKF2" s="39"/>
      <c r="SKG2" s="39"/>
      <c r="SKH2" s="39"/>
      <c r="SKI2" s="39"/>
      <c r="SKJ2" s="39"/>
      <c r="SKK2" s="39"/>
      <c r="SKL2" s="39"/>
      <c r="SKM2" s="39"/>
      <c r="SKN2" s="39"/>
      <c r="SKO2" s="39"/>
      <c r="SKP2" s="39"/>
      <c r="SKQ2" s="39"/>
      <c r="SKR2" s="39"/>
      <c r="SKS2" s="39"/>
      <c r="SKT2" s="39"/>
      <c r="SKU2" s="39"/>
      <c r="SKV2" s="39"/>
      <c r="SKW2" s="39"/>
      <c r="SKX2" s="39"/>
      <c r="SKY2" s="39"/>
      <c r="SKZ2" s="39"/>
      <c r="SLA2" s="39"/>
      <c r="SLB2" s="39"/>
      <c r="SLC2" s="39"/>
      <c r="SLD2" s="39"/>
      <c r="SLE2" s="39"/>
      <c r="SLF2" s="39"/>
      <c r="SLG2" s="39"/>
      <c r="SLH2" s="39"/>
      <c r="SLI2" s="39"/>
      <c r="SLJ2" s="39"/>
      <c r="SLK2" s="39"/>
      <c r="SLL2" s="39"/>
      <c r="SLM2" s="39"/>
      <c r="SLN2" s="39"/>
      <c r="SLO2" s="39"/>
      <c r="SLP2" s="39"/>
      <c r="SLQ2" s="39"/>
      <c r="SLR2" s="39"/>
      <c r="SLS2" s="39"/>
      <c r="SLT2" s="39"/>
      <c r="SLU2" s="39"/>
      <c r="SLV2" s="39"/>
      <c r="SLW2" s="39"/>
      <c r="SLX2" s="39"/>
      <c r="SLY2" s="39"/>
      <c r="SLZ2" s="39"/>
      <c r="SMA2" s="39"/>
      <c r="SMB2" s="39"/>
      <c r="SMC2" s="39"/>
      <c r="SMD2" s="39"/>
      <c r="SME2" s="39"/>
      <c r="SMF2" s="39"/>
      <c r="SMG2" s="39"/>
      <c r="SMH2" s="39"/>
      <c r="SMI2" s="39"/>
      <c r="SMJ2" s="39"/>
      <c r="SMK2" s="39"/>
      <c r="SML2" s="39"/>
      <c r="SMM2" s="39"/>
      <c r="SMN2" s="39"/>
      <c r="SMO2" s="39"/>
      <c r="SMP2" s="39"/>
      <c r="SMQ2" s="39"/>
      <c r="SMR2" s="39"/>
      <c r="SMS2" s="39"/>
      <c r="SMT2" s="39"/>
      <c r="SMU2" s="39"/>
      <c r="SMV2" s="39"/>
      <c r="SMW2" s="39"/>
      <c r="SMX2" s="39"/>
      <c r="SMY2" s="39"/>
      <c r="SMZ2" s="39"/>
      <c r="SNA2" s="39"/>
      <c r="SNB2" s="39"/>
      <c r="SNC2" s="39"/>
      <c r="SND2" s="39"/>
      <c r="SNE2" s="39"/>
      <c r="SNF2" s="39"/>
      <c r="SNG2" s="39"/>
      <c r="SNH2" s="39"/>
      <c r="SNI2" s="39"/>
      <c r="SNJ2" s="39"/>
      <c r="SNK2" s="39"/>
      <c r="SNL2" s="39"/>
      <c r="SNM2" s="39"/>
      <c r="SNN2" s="39"/>
      <c r="SNO2" s="39"/>
      <c r="SNP2" s="39"/>
      <c r="SNQ2" s="39"/>
      <c r="SNR2" s="39"/>
      <c r="SNS2" s="39"/>
      <c r="SNT2" s="39"/>
      <c r="SNU2" s="39"/>
      <c r="SNV2" s="39"/>
      <c r="SNW2" s="39"/>
      <c r="SNX2" s="39"/>
      <c r="SNY2" s="39"/>
      <c r="SNZ2" s="39"/>
      <c r="SOA2" s="39"/>
      <c r="SOB2" s="39"/>
      <c r="SOC2" s="39"/>
      <c r="SOD2" s="39"/>
      <c r="SOE2" s="39"/>
      <c r="SOF2" s="39"/>
      <c r="SOG2" s="39"/>
      <c r="SOH2" s="39"/>
      <c r="SOI2" s="39"/>
      <c r="SOJ2" s="39"/>
      <c r="SOK2" s="39"/>
      <c r="SOL2" s="39"/>
      <c r="SOM2" s="39"/>
      <c r="SON2" s="39"/>
      <c r="SOO2" s="39"/>
      <c r="SOP2" s="39"/>
      <c r="SOQ2" s="39"/>
      <c r="SOR2" s="39"/>
      <c r="SOS2" s="39"/>
      <c r="SOT2" s="39"/>
      <c r="SOU2" s="39"/>
      <c r="SOV2" s="39"/>
      <c r="SOW2" s="39"/>
      <c r="SOX2" s="39"/>
      <c r="SOY2" s="39"/>
      <c r="SOZ2" s="39"/>
      <c r="SPA2" s="39"/>
      <c r="SPB2" s="39"/>
      <c r="SPC2" s="39"/>
      <c r="SPD2" s="39"/>
      <c r="SPE2" s="39"/>
      <c r="SPF2" s="39"/>
      <c r="SPG2" s="39"/>
      <c r="SPH2" s="39"/>
      <c r="SPI2" s="39"/>
      <c r="SPJ2" s="39"/>
      <c r="SPK2" s="39"/>
      <c r="SPL2" s="39"/>
      <c r="SPM2" s="39"/>
      <c r="SPN2" s="39"/>
      <c r="SPO2" s="39"/>
      <c r="SPP2" s="39"/>
      <c r="SPQ2" s="39"/>
      <c r="SPR2" s="39"/>
      <c r="SPS2" s="39"/>
      <c r="SPT2" s="39"/>
      <c r="SPU2" s="39"/>
      <c r="SPV2" s="39"/>
      <c r="SPW2" s="39"/>
      <c r="SPX2" s="39"/>
      <c r="SPY2" s="39"/>
      <c r="SPZ2" s="39"/>
      <c r="SQA2" s="39"/>
      <c r="SQB2" s="39"/>
      <c r="SQC2" s="39"/>
      <c r="SQD2" s="39"/>
      <c r="SQE2" s="39"/>
      <c r="SQF2" s="39"/>
      <c r="SQG2" s="39"/>
      <c r="SQH2" s="39"/>
      <c r="SQI2" s="39"/>
      <c r="SQJ2" s="39"/>
      <c r="SQK2" s="39"/>
      <c r="SQL2" s="39"/>
      <c r="SQM2" s="39"/>
      <c r="SQN2" s="39"/>
      <c r="SQO2" s="39"/>
      <c r="SQP2" s="39"/>
      <c r="SQQ2" s="39"/>
      <c r="SQR2" s="39"/>
      <c r="SQS2" s="39"/>
      <c r="SQT2" s="39"/>
      <c r="SQU2" s="39"/>
      <c r="SQV2" s="39"/>
      <c r="SQW2" s="39"/>
      <c r="SQX2" s="39"/>
      <c r="SQY2" s="39"/>
      <c r="SQZ2" s="39"/>
      <c r="SRA2" s="39"/>
      <c r="SRB2" s="39"/>
      <c r="SRC2" s="39"/>
      <c r="SRD2" s="39"/>
      <c r="SRE2" s="39"/>
      <c r="SRF2" s="39"/>
      <c r="SRG2" s="39"/>
      <c r="SRH2" s="39"/>
      <c r="SRI2" s="39"/>
      <c r="SRJ2" s="39"/>
      <c r="SRK2" s="39"/>
      <c r="SRL2" s="39"/>
      <c r="SRM2" s="39"/>
      <c r="SRN2" s="39"/>
      <c r="SRO2" s="39"/>
      <c r="SRP2" s="39"/>
      <c r="SRQ2" s="39"/>
      <c r="SRR2" s="39"/>
      <c r="SRS2" s="39"/>
      <c r="SRT2" s="39"/>
      <c r="SRU2" s="39"/>
      <c r="SRV2" s="39"/>
      <c r="SRW2" s="39"/>
      <c r="SRX2" s="39"/>
      <c r="SRY2" s="39"/>
      <c r="SRZ2" s="39"/>
      <c r="SSA2" s="39"/>
      <c r="SSB2" s="39"/>
      <c r="SSC2" s="39"/>
      <c r="SSD2" s="39"/>
      <c r="SSE2" s="39"/>
      <c r="SSF2" s="39"/>
      <c r="SSG2" s="39"/>
      <c r="SSH2" s="39"/>
      <c r="SSI2" s="39"/>
      <c r="SSJ2" s="39"/>
      <c r="SSK2" s="39"/>
      <c r="SSL2" s="39"/>
      <c r="SSM2" s="39"/>
      <c r="SSN2" s="39"/>
      <c r="SSO2" s="39"/>
      <c r="SSP2" s="39"/>
      <c r="SSQ2" s="39"/>
      <c r="SSR2" s="39"/>
      <c r="SSS2" s="39"/>
      <c r="SST2" s="39"/>
      <c r="SSU2" s="39"/>
      <c r="SSV2" s="39"/>
      <c r="SSW2" s="39"/>
      <c r="SSX2" s="39"/>
      <c r="SSY2" s="39"/>
      <c r="SSZ2" s="39"/>
      <c r="STA2" s="39"/>
      <c r="STB2" s="39"/>
      <c r="STC2" s="39"/>
      <c r="STD2" s="39"/>
      <c r="STE2" s="39"/>
      <c r="STF2" s="39"/>
      <c r="STG2" s="39"/>
      <c r="STH2" s="39"/>
      <c r="STI2" s="39"/>
      <c r="STJ2" s="39"/>
      <c r="STK2" s="39"/>
      <c r="STL2" s="39"/>
      <c r="STM2" s="39"/>
      <c r="STN2" s="39"/>
      <c r="STO2" s="39"/>
      <c r="STP2" s="39"/>
      <c r="STQ2" s="39"/>
      <c r="STR2" s="39"/>
      <c r="STS2" s="39"/>
      <c r="STT2" s="39"/>
      <c r="STU2" s="39"/>
      <c r="STV2" s="39"/>
      <c r="STW2" s="39"/>
      <c r="STX2" s="39"/>
      <c r="STY2" s="39"/>
      <c r="STZ2" s="39"/>
      <c r="SUA2" s="39"/>
      <c r="SUB2" s="39"/>
      <c r="SUC2" s="39"/>
      <c r="SUD2" s="39"/>
      <c r="SUE2" s="39"/>
      <c r="SUF2" s="39"/>
      <c r="SUG2" s="39"/>
      <c r="SUH2" s="39"/>
      <c r="SUI2" s="39"/>
      <c r="SUJ2" s="39"/>
      <c r="SUK2" s="39"/>
      <c r="SUL2" s="39"/>
      <c r="SUM2" s="39"/>
      <c r="SUN2" s="39"/>
      <c r="SUO2" s="39"/>
      <c r="SUP2" s="39"/>
      <c r="SUQ2" s="39"/>
      <c r="SUR2" s="39"/>
      <c r="SUS2" s="39"/>
      <c r="SUT2" s="39"/>
      <c r="SUU2" s="39"/>
      <c r="SUV2" s="39"/>
      <c r="SUW2" s="39"/>
      <c r="SUX2" s="39"/>
      <c r="SUY2" s="39"/>
      <c r="SUZ2" s="39"/>
      <c r="SVA2" s="39"/>
      <c r="SVB2" s="39"/>
      <c r="SVC2" s="39"/>
      <c r="SVD2" s="39"/>
      <c r="SVE2" s="39"/>
      <c r="SVF2" s="39"/>
      <c r="SVG2" s="39"/>
      <c r="SVH2" s="39"/>
      <c r="SVI2" s="39"/>
      <c r="SVJ2" s="39"/>
      <c r="SVK2" s="39"/>
      <c r="SVL2" s="39"/>
      <c r="SVM2" s="39"/>
      <c r="SVN2" s="39"/>
      <c r="SVO2" s="39"/>
      <c r="SVP2" s="39"/>
      <c r="SVQ2" s="39"/>
      <c r="SVR2" s="39"/>
      <c r="SVS2" s="39"/>
      <c r="SVT2" s="39"/>
      <c r="SVU2" s="39"/>
      <c r="SVV2" s="39"/>
      <c r="SVW2" s="39"/>
      <c r="SVX2" s="39"/>
      <c r="SVY2" s="39"/>
      <c r="SVZ2" s="39"/>
      <c r="SWA2" s="39"/>
      <c r="SWB2" s="39"/>
      <c r="SWC2" s="39"/>
      <c r="SWD2" s="39"/>
      <c r="SWE2" s="39"/>
      <c r="SWF2" s="39"/>
      <c r="SWG2" s="39"/>
      <c r="SWH2" s="39"/>
      <c r="SWI2" s="39"/>
      <c r="SWJ2" s="39"/>
      <c r="SWK2" s="39"/>
      <c r="SWL2" s="39"/>
      <c r="SWM2" s="39"/>
      <c r="SWN2" s="39"/>
      <c r="SWO2" s="39"/>
      <c r="SWP2" s="39"/>
      <c r="SWQ2" s="39"/>
      <c r="SWR2" s="39"/>
      <c r="SWS2" s="39"/>
      <c r="SWT2" s="39"/>
      <c r="SWU2" s="39"/>
      <c r="SWV2" s="39"/>
      <c r="SWW2" s="39"/>
      <c r="SWX2" s="39"/>
      <c r="SWY2" s="39"/>
      <c r="SWZ2" s="39"/>
      <c r="SXA2" s="39"/>
      <c r="SXB2" s="39"/>
      <c r="SXC2" s="39"/>
      <c r="SXD2" s="39"/>
      <c r="SXE2" s="39"/>
      <c r="SXF2" s="39"/>
      <c r="SXG2" s="39"/>
      <c r="SXH2" s="39"/>
      <c r="SXI2" s="39"/>
      <c r="SXJ2" s="39"/>
      <c r="SXK2" s="39"/>
      <c r="SXL2" s="39"/>
      <c r="SXM2" s="39"/>
      <c r="SXN2" s="39"/>
      <c r="SXO2" s="39"/>
      <c r="SXP2" s="39"/>
      <c r="SXQ2" s="39"/>
      <c r="SXR2" s="39"/>
      <c r="SXS2" s="39"/>
      <c r="SXT2" s="39"/>
      <c r="SXU2" s="39"/>
      <c r="SXV2" s="39"/>
      <c r="SXW2" s="39"/>
      <c r="SXX2" s="39"/>
      <c r="SXY2" s="39"/>
      <c r="SXZ2" s="39"/>
      <c r="SYA2" s="39"/>
      <c r="SYB2" s="39"/>
      <c r="SYC2" s="39"/>
      <c r="SYD2" s="39"/>
      <c r="SYE2" s="39"/>
      <c r="SYF2" s="39"/>
      <c r="SYG2" s="39"/>
      <c r="SYH2" s="39"/>
      <c r="SYI2" s="39"/>
      <c r="SYJ2" s="39"/>
      <c r="SYK2" s="39"/>
      <c r="SYL2" s="39"/>
      <c r="SYM2" s="39"/>
      <c r="SYN2" s="39"/>
      <c r="SYO2" s="39"/>
      <c r="SYP2" s="39"/>
      <c r="SYQ2" s="39"/>
      <c r="SYR2" s="39"/>
      <c r="SYS2" s="39"/>
      <c r="SYT2" s="39"/>
      <c r="SYU2" s="39"/>
      <c r="SYV2" s="39"/>
      <c r="SYW2" s="39"/>
      <c r="SYX2" s="39"/>
      <c r="SYY2" s="39"/>
      <c r="SYZ2" s="39"/>
      <c r="SZA2" s="39"/>
      <c r="SZB2" s="39"/>
      <c r="SZC2" s="39"/>
      <c r="SZD2" s="39"/>
      <c r="SZE2" s="39"/>
      <c r="SZF2" s="39"/>
      <c r="SZG2" s="39"/>
      <c r="SZH2" s="39"/>
      <c r="SZI2" s="39"/>
      <c r="SZJ2" s="39"/>
      <c r="SZK2" s="39"/>
      <c r="SZL2" s="39"/>
      <c r="SZM2" s="39"/>
      <c r="SZN2" s="39"/>
      <c r="SZO2" s="39"/>
      <c r="SZP2" s="39"/>
      <c r="SZQ2" s="39"/>
      <c r="SZR2" s="39"/>
      <c r="SZS2" s="39"/>
      <c r="SZT2" s="39"/>
      <c r="SZU2" s="39"/>
      <c r="SZV2" s="39"/>
      <c r="SZW2" s="39"/>
      <c r="SZX2" s="39"/>
      <c r="SZY2" s="39"/>
      <c r="SZZ2" s="39"/>
      <c r="TAA2" s="39"/>
      <c r="TAB2" s="39"/>
      <c r="TAC2" s="39"/>
      <c r="TAD2" s="39"/>
      <c r="TAE2" s="39"/>
      <c r="TAF2" s="39"/>
      <c r="TAG2" s="39"/>
      <c r="TAH2" s="39"/>
      <c r="TAI2" s="39"/>
      <c r="TAJ2" s="39"/>
      <c r="TAK2" s="39"/>
      <c r="TAL2" s="39"/>
      <c r="TAM2" s="39"/>
      <c r="TAN2" s="39"/>
      <c r="TAO2" s="39"/>
      <c r="TAP2" s="39"/>
      <c r="TAQ2" s="39"/>
      <c r="TAR2" s="39"/>
      <c r="TAS2" s="39"/>
      <c r="TAT2" s="39"/>
      <c r="TAU2" s="39"/>
      <c r="TAV2" s="39"/>
      <c r="TAW2" s="39"/>
      <c r="TAX2" s="39"/>
      <c r="TAY2" s="39"/>
      <c r="TAZ2" s="39"/>
      <c r="TBA2" s="39"/>
      <c r="TBB2" s="39"/>
      <c r="TBC2" s="39"/>
      <c r="TBD2" s="39"/>
      <c r="TBE2" s="39"/>
      <c r="TBF2" s="39"/>
      <c r="TBG2" s="39"/>
      <c r="TBH2" s="39"/>
      <c r="TBI2" s="39"/>
      <c r="TBJ2" s="39"/>
      <c r="TBK2" s="39"/>
      <c r="TBL2" s="39"/>
      <c r="TBM2" s="39"/>
      <c r="TBN2" s="39"/>
      <c r="TBO2" s="39"/>
      <c r="TBP2" s="39"/>
      <c r="TBQ2" s="39"/>
      <c r="TBR2" s="39"/>
      <c r="TBS2" s="39"/>
      <c r="TBT2" s="39"/>
      <c r="TBU2" s="39"/>
      <c r="TBV2" s="39"/>
      <c r="TBW2" s="39"/>
      <c r="TBX2" s="39"/>
      <c r="TBY2" s="39"/>
      <c r="TBZ2" s="39"/>
      <c r="TCA2" s="39"/>
      <c r="TCB2" s="39"/>
      <c r="TCC2" s="39"/>
      <c r="TCD2" s="39"/>
      <c r="TCE2" s="39"/>
      <c r="TCF2" s="39"/>
      <c r="TCG2" s="39"/>
      <c r="TCH2" s="39"/>
      <c r="TCI2" s="39"/>
      <c r="TCJ2" s="39"/>
      <c r="TCK2" s="39"/>
      <c r="TCL2" s="39"/>
      <c r="TCM2" s="39"/>
      <c r="TCN2" s="39"/>
      <c r="TCO2" s="39"/>
      <c r="TCP2" s="39"/>
      <c r="TCQ2" s="39"/>
      <c r="TCR2" s="39"/>
      <c r="TCS2" s="39"/>
      <c r="TCT2" s="39"/>
      <c r="TCU2" s="39"/>
      <c r="TCV2" s="39"/>
      <c r="TCW2" s="39"/>
      <c r="TCX2" s="39"/>
      <c r="TCY2" s="39"/>
      <c r="TCZ2" s="39"/>
      <c r="TDA2" s="39"/>
      <c r="TDB2" s="39"/>
      <c r="TDC2" s="39"/>
      <c r="TDD2" s="39"/>
      <c r="TDE2" s="39"/>
      <c r="TDF2" s="39"/>
      <c r="TDG2" s="39"/>
      <c r="TDH2" s="39"/>
      <c r="TDI2" s="39"/>
      <c r="TDJ2" s="39"/>
      <c r="TDK2" s="39"/>
      <c r="TDL2" s="39"/>
      <c r="TDM2" s="39"/>
      <c r="TDN2" s="39"/>
      <c r="TDO2" s="39"/>
      <c r="TDP2" s="39"/>
      <c r="TDQ2" s="39"/>
      <c r="TDR2" s="39"/>
      <c r="TDS2" s="39"/>
      <c r="TDT2" s="39"/>
      <c r="TDU2" s="39"/>
      <c r="TDV2" s="39"/>
      <c r="TDW2" s="39"/>
      <c r="TDX2" s="39"/>
      <c r="TDY2" s="39"/>
      <c r="TDZ2" s="39"/>
      <c r="TEA2" s="39"/>
      <c r="TEB2" s="39"/>
      <c r="TEC2" s="39"/>
      <c r="TED2" s="39"/>
      <c r="TEE2" s="39"/>
      <c r="TEF2" s="39"/>
      <c r="TEG2" s="39"/>
      <c r="TEH2" s="39"/>
      <c r="TEI2" s="39"/>
      <c r="TEJ2" s="39"/>
      <c r="TEK2" s="39"/>
      <c r="TEL2" s="39"/>
      <c r="TEM2" s="39"/>
      <c r="TEN2" s="39"/>
      <c r="TEO2" s="39"/>
      <c r="TEP2" s="39"/>
      <c r="TEQ2" s="39"/>
      <c r="TER2" s="39"/>
      <c r="TES2" s="39"/>
      <c r="TET2" s="39"/>
      <c r="TEU2" s="39"/>
      <c r="TEV2" s="39"/>
      <c r="TEW2" s="39"/>
      <c r="TEX2" s="39"/>
      <c r="TEY2" s="39"/>
      <c r="TEZ2" s="39"/>
      <c r="TFA2" s="39"/>
      <c r="TFB2" s="39"/>
      <c r="TFC2" s="39"/>
      <c r="TFD2" s="39"/>
      <c r="TFE2" s="39"/>
      <c r="TFF2" s="39"/>
      <c r="TFG2" s="39"/>
      <c r="TFH2" s="39"/>
      <c r="TFI2" s="39"/>
      <c r="TFJ2" s="39"/>
      <c r="TFK2" s="39"/>
      <c r="TFL2" s="39"/>
      <c r="TFM2" s="39"/>
      <c r="TFN2" s="39"/>
      <c r="TFO2" s="39"/>
      <c r="TFP2" s="39"/>
      <c r="TFQ2" s="39"/>
      <c r="TFR2" s="39"/>
      <c r="TFS2" s="39"/>
      <c r="TFT2" s="39"/>
      <c r="TFU2" s="39"/>
      <c r="TFV2" s="39"/>
      <c r="TFW2" s="39"/>
      <c r="TFX2" s="39"/>
      <c r="TFY2" s="39"/>
      <c r="TFZ2" s="39"/>
      <c r="TGA2" s="39"/>
      <c r="TGB2" s="39"/>
      <c r="TGC2" s="39"/>
      <c r="TGD2" s="39"/>
      <c r="TGE2" s="39"/>
      <c r="TGF2" s="39"/>
      <c r="TGG2" s="39"/>
      <c r="TGH2" s="39"/>
      <c r="TGI2" s="39"/>
      <c r="TGJ2" s="39"/>
      <c r="TGK2" s="39"/>
      <c r="TGL2" s="39"/>
      <c r="TGM2" s="39"/>
      <c r="TGN2" s="39"/>
      <c r="TGO2" s="39"/>
      <c r="TGP2" s="39"/>
      <c r="TGQ2" s="39"/>
      <c r="TGR2" s="39"/>
      <c r="TGS2" s="39"/>
      <c r="TGT2" s="39"/>
      <c r="TGU2" s="39"/>
      <c r="TGV2" s="39"/>
      <c r="TGW2" s="39"/>
      <c r="TGX2" s="39"/>
      <c r="TGY2" s="39"/>
      <c r="TGZ2" s="39"/>
      <c r="THA2" s="39"/>
      <c r="THB2" s="39"/>
      <c r="THC2" s="39"/>
      <c r="THD2" s="39"/>
      <c r="THE2" s="39"/>
      <c r="THF2" s="39"/>
      <c r="THG2" s="39"/>
      <c r="THH2" s="39"/>
      <c r="THI2" s="39"/>
      <c r="THJ2" s="39"/>
      <c r="THK2" s="39"/>
      <c r="THL2" s="39"/>
      <c r="THM2" s="39"/>
      <c r="THN2" s="39"/>
      <c r="THO2" s="39"/>
      <c r="THP2" s="39"/>
      <c r="THQ2" s="39"/>
      <c r="THR2" s="39"/>
      <c r="THS2" s="39"/>
      <c r="THT2" s="39"/>
      <c r="THU2" s="39"/>
      <c r="THV2" s="39"/>
      <c r="THW2" s="39"/>
      <c r="THX2" s="39"/>
      <c r="THY2" s="39"/>
      <c r="THZ2" s="39"/>
      <c r="TIA2" s="39"/>
      <c r="TIB2" s="39"/>
      <c r="TIC2" s="39"/>
      <c r="TID2" s="39"/>
      <c r="TIE2" s="39"/>
      <c r="TIF2" s="39"/>
      <c r="TIG2" s="39"/>
      <c r="TIH2" s="39"/>
      <c r="TII2" s="39"/>
      <c r="TIJ2" s="39"/>
      <c r="TIK2" s="39"/>
      <c r="TIL2" s="39"/>
      <c r="TIM2" s="39"/>
      <c r="TIN2" s="39"/>
      <c r="TIO2" s="39"/>
      <c r="TIP2" s="39"/>
      <c r="TIQ2" s="39"/>
      <c r="TIR2" s="39"/>
      <c r="TIS2" s="39"/>
      <c r="TIT2" s="39"/>
      <c r="TIU2" s="39"/>
      <c r="TIV2" s="39"/>
      <c r="TIW2" s="39"/>
      <c r="TIX2" s="39"/>
      <c r="TIY2" s="39"/>
      <c r="TIZ2" s="39"/>
      <c r="TJA2" s="39"/>
      <c r="TJB2" s="39"/>
      <c r="TJC2" s="39"/>
      <c r="TJD2" s="39"/>
      <c r="TJE2" s="39"/>
      <c r="TJF2" s="39"/>
      <c r="TJG2" s="39"/>
      <c r="TJH2" s="39"/>
      <c r="TJI2" s="39"/>
      <c r="TJJ2" s="39"/>
      <c r="TJK2" s="39"/>
      <c r="TJL2" s="39"/>
      <c r="TJM2" s="39"/>
      <c r="TJN2" s="39"/>
      <c r="TJO2" s="39"/>
      <c r="TJP2" s="39"/>
      <c r="TJQ2" s="39"/>
      <c r="TJR2" s="39"/>
      <c r="TJS2" s="39"/>
      <c r="TJT2" s="39"/>
      <c r="TJU2" s="39"/>
      <c r="TJV2" s="39"/>
      <c r="TJW2" s="39"/>
      <c r="TJX2" s="39"/>
      <c r="TJY2" s="39"/>
      <c r="TJZ2" s="39"/>
      <c r="TKA2" s="39"/>
      <c r="TKB2" s="39"/>
      <c r="TKC2" s="39"/>
      <c r="TKD2" s="39"/>
      <c r="TKE2" s="39"/>
      <c r="TKF2" s="39"/>
      <c r="TKG2" s="39"/>
      <c r="TKH2" s="39"/>
      <c r="TKI2" s="39"/>
      <c r="TKJ2" s="39"/>
      <c r="TKK2" s="39"/>
      <c r="TKL2" s="39"/>
      <c r="TKM2" s="39"/>
      <c r="TKN2" s="39"/>
      <c r="TKO2" s="39"/>
      <c r="TKP2" s="39"/>
      <c r="TKQ2" s="39"/>
      <c r="TKR2" s="39"/>
      <c r="TKS2" s="39"/>
      <c r="TKT2" s="39"/>
      <c r="TKU2" s="39"/>
      <c r="TKV2" s="39"/>
      <c r="TKW2" s="39"/>
      <c r="TKX2" s="39"/>
      <c r="TKY2" s="39"/>
      <c r="TKZ2" s="39"/>
      <c r="TLA2" s="39"/>
      <c r="TLB2" s="39"/>
      <c r="TLC2" s="39"/>
      <c r="TLD2" s="39"/>
      <c r="TLE2" s="39"/>
      <c r="TLF2" s="39"/>
      <c r="TLG2" s="39"/>
      <c r="TLH2" s="39"/>
      <c r="TLI2" s="39"/>
      <c r="TLJ2" s="39"/>
      <c r="TLK2" s="39"/>
      <c r="TLL2" s="39"/>
      <c r="TLM2" s="39"/>
      <c r="TLN2" s="39"/>
      <c r="TLO2" s="39"/>
      <c r="TLP2" s="39"/>
      <c r="TLQ2" s="39"/>
      <c r="TLR2" s="39"/>
      <c r="TLS2" s="39"/>
      <c r="TLT2" s="39"/>
      <c r="TLU2" s="39"/>
      <c r="TLV2" s="39"/>
      <c r="TLW2" s="39"/>
      <c r="TLX2" s="39"/>
      <c r="TLY2" s="39"/>
      <c r="TLZ2" s="39"/>
      <c r="TMA2" s="39"/>
      <c r="TMB2" s="39"/>
      <c r="TMC2" s="39"/>
      <c r="TMD2" s="39"/>
      <c r="TME2" s="39"/>
      <c r="TMF2" s="39"/>
      <c r="TMG2" s="39"/>
      <c r="TMH2" s="39"/>
      <c r="TMI2" s="39"/>
      <c r="TMJ2" s="39"/>
      <c r="TMK2" s="39"/>
      <c r="TML2" s="39"/>
      <c r="TMM2" s="39"/>
      <c r="TMN2" s="39"/>
      <c r="TMO2" s="39"/>
      <c r="TMP2" s="39"/>
      <c r="TMQ2" s="39"/>
      <c r="TMR2" s="39"/>
      <c r="TMS2" s="39"/>
      <c r="TMT2" s="39"/>
      <c r="TMU2" s="39"/>
      <c r="TMV2" s="39"/>
      <c r="TMW2" s="39"/>
      <c r="TMX2" s="39"/>
      <c r="TMY2" s="39"/>
      <c r="TMZ2" s="39"/>
      <c r="TNA2" s="39"/>
      <c r="TNB2" s="39"/>
      <c r="TNC2" s="39"/>
      <c r="TND2" s="39"/>
      <c r="TNE2" s="39"/>
      <c r="TNF2" s="39"/>
      <c r="TNG2" s="39"/>
      <c r="TNH2" s="39"/>
      <c r="TNI2" s="39"/>
      <c r="TNJ2" s="39"/>
      <c r="TNK2" s="39"/>
      <c r="TNL2" s="39"/>
      <c r="TNM2" s="39"/>
      <c r="TNN2" s="39"/>
      <c r="TNO2" s="39"/>
      <c r="TNP2" s="39"/>
      <c r="TNQ2" s="39"/>
      <c r="TNR2" s="39"/>
      <c r="TNS2" s="39"/>
      <c r="TNT2" s="39"/>
      <c r="TNU2" s="39"/>
      <c r="TNV2" s="39"/>
      <c r="TNW2" s="39"/>
      <c r="TNX2" s="39"/>
      <c r="TNY2" s="39"/>
      <c r="TNZ2" s="39"/>
      <c r="TOA2" s="39"/>
      <c r="TOB2" s="39"/>
      <c r="TOC2" s="39"/>
      <c r="TOD2" s="39"/>
      <c r="TOE2" s="39"/>
      <c r="TOF2" s="39"/>
      <c r="TOG2" s="39"/>
      <c r="TOH2" s="39"/>
      <c r="TOI2" s="39"/>
      <c r="TOJ2" s="39"/>
      <c r="TOK2" s="39"/>
      <c r="TOL2" s="39"/>
      <c r="TOM2" s="39"/>
      <c r="TON2" s="39"/>
      <c r="TOO2" s="39"/>
      <c r="TOP2" s="39"/>
      <c r="TOQ2" s="39"/>
      <c r="TOR2" s="39"/>
      <c r="TOS2" s="39"/>
      <c r="TOT2" s="39"/>
      <c r="TOU2" s="39"/>
      <c r="TOV2" s="39"/>
      <c r="TOW2" s="39"/>
      <c r="TOX2" s="39"/>
      <c r="TOY2" s="39"/>
      <c r="TOZ2" s="39"/>
      <c r="TPA2" s="39"/>
      <c r="TPB2" s="39"/>
      <c r="TPC2" s="39"/>
      <c r="TPD2" s="39"/>
      <c r="TPE2" s="39"/>
      <c r="TPF2" s="39"/>
      <c r="TPG2" s="39"/>
      <c r="TPH2" s="39"/>
      <c r="TPI2" s="39"/>
      <c r="TPJ2" s="39"/>
      <c r="TPK2" s="39"/>
      <c r="TPL2" s="39"/>
      <c r="TPM2" s="39"/>
      <c r="TPN2" s="39"/>
      <c r="TPO2" s="39"/>
      <c r="TPP2" s="39"/>
      <c r="TPQ2" s="39"/>
      <c r="TPR2" s="39"/>
      <c r="TPS2" s="39"/>
      <c r="TPT2" s="39"/>
      <c r="TPU2" s="39"/>
      <c r="TPV2" s="39"/>
      <c r="TPW2" s="39"/>
      <c r="TPX2" s="39"/>
      <c r="TPY2" s="39"/>
      <c r="TPZ2" s="39"/>
      <c r="TQA2" s="39"/>
      <c r="TQB2" s="39"/>
      <c r="TQC2" s="39"/>
      <c r="TQD2" s="39"/>
      <c r="TQE2" s="39"/>
      <c r="TQF2" s="39"/>
      <c r="TQG2" s="39"/>
      <c r="TQH2" s="39"/>
      <c r="TQI2" s="39"/>
      <c r="TQJ2" s="39"/>
      <c r="TQK2" s="39"/>
      <c r="TQL2" s="39"/>
      <c r="TQM2" s="39"/>
      <c r="TQN2" s="39"/>
      <c r="TQO2" s="39"/>
      <c r="TQP2" s="39"/>
      <c r="TQQ2" s="39"/>
      <c r="TQR2" s="39"/>
      <c r="TQS2" s="39"/>
      <c r="TQT2" s="39"/>
      <c r="TQU2" s="39"/>
      <c r="TQV2" s="39"/>
      <c r="TQW2" s="39"/>
      <c r="TQX2" s="39"/>
      <c r="TQY2" s="39"/>
      <c r="TQZ2" s="39"/>
      <c r="TRA2" s="39"/>
      <c r="TRB2" s="39"/>
      <c r="TRC2" s="39"/>
      <c r="TRD2" s="39"/>
      <c r="TRE2" s="39"/>
      <c r="TRF2" s="39"/>
      <c r="TRG2" s="39"/>
      <c r="TRH2" s="39"/>
      <c r="TRI2" s="39"/>
      <c r="TRJ2" s="39"/>
      <c r="TRK2" s="39"/>
      <c r="TRL2" s="39"/>
      <c r="TRM2" s="39"/>
      <c r="TRN2" s="39"/>
      <c r="TRO2" s="39"/>
      <c r="TRP2" s="39"/>
      <c r="TRQ2" s="39"/>
      <c r="TRR2" s="39"/>
      <c r="TRS2" s="39"/>
      <c r="TRT2" s="39"/>
      <c r="TRU2" s="39"/>
      <c r="TRV2" s="39"/>
      <c r="TRW2" s="39"/>
      <c r="TRX2" s="39"/>
      <c r="TRY2" s="39"/>
      <c r="TRZ2" s="39"/>
      <c r="TSA2" s="39"/>
      <c r="TSB2" s="39"/>
      <c r="TSC2" s="39"/>
      <c r="TSD2" s="39"/>
      <c r="TSE2" s="39"/>
      <c r="TSF2" s="39"/>
      <c r="TSG2" s="39"/>
      <c r="TSH2" s="39"/>
      <c r="TSI2" s="39"/>
      <c r="TSJ2" s="39"/>
      <c r="TSK2" s="39"/>
      <c r="TSL2" s="39"/>
      <c r="TSM2" s="39"/>
      <c r="TSN2" s="39"/>
      <c r="TSO2" s="39"/>
      <c r="TSP2" s="39"/>
      <c r="TSQ2" s="39"/>
      <c r="TSR2" s="39"/>
      <c r="TSS2" s="39"/>
      <c r="TST2" s="39"/>
      <c r="TSU2" s="39"/>
      <c r="TSV2" s="39"/>
      <c r="TSW2" s="39"/>
      <c r="TSX2" s="39"/>
      <c r="TSY2" s="39"/>
      <c r="TSZ2" s="39"/>
      <c r="TTA2" s="39"/>
      <c r="TTB2" s="39"/>
      <c r="TTC2" s="39"/>
      <c r="TTD2" s="39"/>
      <c r="TTE2" s="39"/>
      <c r="TTF2" s="39"/>
      <c r="TTG2" s="39"/>
      <c r="TTH2" s="39"/>
      <c r="TTI2" s="39"/>
      <c r="TTJ2" s="39"/>
      <c r="TTK2" s="39"/>
      <c r="TTL2" s="39"/>
      <c r="TTM2" s="39"/>
      <c r="TTN2" s="39"/>
      <c r="TTO2" s="39"/>
      <c r="TTP2" s="39"/>
      <c r="TTQ2" s="39"/>
      <c r="TTR2" s="39"/>
      <c r="TTS2" s="39"/>
      <c r="TTT2" s="39"/>
      <c r="TTU2" s="39"/>
      <c r="TTV2" s="39"/>
      <c r="TTW2" s="39"/>
      <c r="TTX2" s="39"/>
      <c r="TTY2" s="39"/>
      <c r="TTZ2" s="39"/>
      <c r="TUA2" s="39"/>
      <c r="TUB2" s="39"/>
      <c r="TUC2" s="39"/>
      <c r="TUD2" s="39"/>
      <c r="TUE2" s="39"/>
      <c r="TUF2" s="39"/>
      <c r="TUG2" s="39"/>
      <c r="TUH2" s="39"/>
      <c r="TUI2" s="39"/>
      <c r="TUJ2" s="39"/>
      <c r="TUK2" s="39"/>
      <c r="TUL2" s="39"/>
      <c r="TUM2" s="39"/>
      <c r="TUN2" s="39"/>
      <c r="TUO2" s="39"/>
      <c r="TUP2" s="39"/>
      <c r="TUQ2" s="39"/>
      <c r="TUR2" s="39"/>
      <c r="TUS2" s="39"/>
      <c r="TUT2" s="39"/>
      <c r="TUU2" s="39"/>
      <c r="TUV2" s="39"/>
      <c r="TUW2" s="39"/>
      <c r="TUX2" s="39"/>
      <c r="TUY2" s="39"/>
      <c r="TUZ2" s="39"/>
      <c r="TVA2" s="39"/>
      <c r="TVB2" s="39"/>
      <c r="TVC2" s="39"/>
      <c r="TVD2" s="39"/>
      <c r="TVE2" s="39"/>
      <c r="TVF2" s="39"/>
      <c r="TVG2" s="39"/>
      <c r="TVH2" s="39"/>
      <c r="TVI2" s="39"/>
      <c r="TVJ2" s="39"/>
      <c r="TVK2" s="39"/>
      <c r="TVL2" s="39"/>
      <c r="TVM2" s="39"/>
      <c r="TVN2" s="39"/>
      <c r="TVO2" s="39"/>
      <c r="TVP2" s="39"/>
      <c r="TVQ2" s="39"/>
      <c r="TVR2" s="39"/>
      <c r="TVS2" s="39"/>
      <c r="TVT2" s="39"/>
      <c r="TVU2" s="39"/>
      <c r="TVV2" s="39"/>
      <c r="TVW2" s="39"/>
      <c r="TVX2" s="39"/>
      <c r="TVY2" s="39"/>
      <c r="TVZ2" s="39"/>
      <c r="TWA2" s="39"/>
      <c r="TWB2" s="39"/>
      <c r="TWC2" s="39"/>
      <c r="TWD2" s="39"/>
      <c r="TWE2" s="39"/>
      <c r="TWF2" s="39"/>
      <c r="TWG2" s="39"/>
      <c r="TWH2" s="39"/>
      <c r="TWI2" s="39"/>
      <c r="TWJ2" s="39"/>
      <c r="TWK2" s="39"/>
      <c r="TWL2" s="39"/>
      <c r="TWM2" s="39"/>
      <c r="TWN2" s="39"/>
      <c r="TWO2" s="39"/>
      <c r="TWP2" s="39"/>
      <c r="TWQ2" s="39"/>
      <c r="TWR2" s="39"/>
      <c r="TWS2" s="39"/>
      <c r="TWT2" s="39"/>
      <c r="TWU2" s="39"/>
      <c r="TWV2" s="39"/>
      <c r="TWW2" s="39"/>
      <c r="TWX2" s="39"/>
      <c r="TWY2" s="39"/>
      <c r="TWZ2" s="39"/>
      <c r="TXA2" s="39"/>
      <c r="TXB2" s="39"/>
      <c r="TXC2" s="39"/>
      <c r="TXD2" s="39"/>
      <c r="TXE2" s="39"/>
      <c r="TXF2" s="39"/>
      <c r="TXG2" s="39"/>
      <c r="TXH2" s="39"/>
      <c r="TXI2" s="39"/>
      <c r="TXJ2" s="39"/>
      <c r="TXK2" s="39"/>
      <c r="TXL2" s="39"/>
      <c r="TXM2" s="39"/>
      <c r="TXN2" s="39"/>
      <c r="TXO2" s="39"/>
      <c r="TXP2" s="39"/>
      <c r="TXQ2" s="39"/>
      <c r="TXR2" s="39"/>
      <c r="TXS2" s="39"/>
      <c r="TXT2" s="39"/>
      <c r="TXU2" s="39"/>
      <c r="TXV2" s="39"/>
      <c r="TXW2" s="39"/>
      <c r="TXX2" s="39"/>
      <c r="TXY2" s="39"/>
      <c r="TXZ2" s="39"/>
      <c r="TYA2" s="39"/>
      <c r="TYB2" s="39"/>
      <c r="TYC2" s="39"/>
      <c r="TYD2" s="39"/>
      <c r="TYE2" s="39"/>
      <c r="TYF2" s="39"/>
      <c r="TYG2" s="39"/>
      <c r="TYH2" s="39"/>
      <c r="TYI2" s="39"/>
      <c r="TYJ2" s="39"/>
      <c r="TYK2" s="39"/>
      <c r="TYL2" s="39"/>
      <c r="TYM2" s="39"/>
      <c r="TYN2" s="39"/>
      <c r="TYO2" s="39"/>
      <c r="TYP2" s="39"/>
      <c r="TYQ2" s="39"/>
      <c r="TYR2" s="39"/>
      <c r="TYS2" s="39"/>
      <c r="TYT2" s="39"/>
      <c r="TYU2" s="39"/>
      <c r="TYV2" s="39"/>
      <c r="TYW2" s="39"/>
      <c r="TYX2" s="39"/>
      <c r="TYY2" s="39"/>
      <c r="TYZ2" s="39"/>
      <c r="TZA2" s="39"/>
      <c r="TZB2" s="39"/>
      <c r="TZC2" s="39"/>
      <c r="TZD2" s="39"/>
      <c r="TZE2" s="39"/>
      <c r="TZF2" s="39"/>
      <c r="TZG2" s="39"/>
      <c r="TZH2" s="39"/>
      <c r="TZI2" s="39"/>
      <c r="TZJ2" s="39"/>
      <c r="TZK2" s="39"/>
      <c r="TZL2" s="39"/>
      <c r="TZM2" s="39"/>
      <c r="TZN2" s="39"/>
      <c r="TZO2" s="39"/>
      <c r="TZP2" s="39"/>
      <c r="TZQ2" s="39"/>
      <c r="TZR2" s="39"/>
      <c r="TZS2" s="39"/>
      <c r="TZT2" s="39"/>
      <c r="TZU2" s="39"/>
      <c r="TZV2" s="39"/>
      <c r="TZW2" s="39"/>
      <c r="TZX2" s="39"/>
      <c r="TZY2" s="39"/>
      <c r="TZZ2" s="39"/>
      <c r="UAA2" s="39"/>
      <c r="UAB2" s="39"/>
      <c r="UAC2" s="39"/>
      <c r="UAD2" s="39"/>
      <c r="UAE2" s="39"/>
      <c r="UAF2" s="39"/>
      <c r="UAG2" s="39"/>
      <c r="UAH2" s="39"/>
      <c r="UAI2" s="39"/>
      <c r="UAJ2" s="39"/>
      <c r="UAK2" s="39"/>
      <c r="UAL2" s="39"/>
      <c r="UAM2" s="39"/>
      <c r="UAN2" s="39"/>
      <c r="UAO2" s="39"/>
      <c r="UAP2" s="39"/>
      <c r="UAQ2" s="39"/>
      <c r="UAR2" s="39"/>
      <c r="UAS2" s="39"/>
      <c r="UAT2" s="39"/>
      <c r="UAU2" s="39"/>
      <c r="UAV2" s="39"/>
      <c r="UAW2" s="39"/>
      <c r="UAX2" s="39"/>
      <c r="UAY2" s="39"/>
      <c r="UAZ2" s="39"/>
      <c r="UBA2" s="39"/>
      <c r="UBB2" s="39"/>
      <c r="UBC2" s="39"/>
      <c r="UBD2" s="39"/>
      <c r="UBE2" s="39"/>
      <c r="UBF2" s="39"/>
      <c r="UBG2" s="39"/>
      <c r="UBH2" s="39"/>
      <c r="UBI2" s="39"/>
      <c r="UBJ2" s="39"/>
      <c r="UBK2" s="39"/>
      <c r="UBL2" s="39"/>
      <c r="UBM2" s="39"/>
      <c r="UBN2" s="39"/>
      <c r="UBO2" s="39"/>
      <c r="UBP2" s="39"/>
      <c r="UBQ2" s="39"/>
      <c r="UBR2" s="39"/>
      <c r="UBS2" s="39"/>
      <c r="UBT2" s="39"/>
      <c r="UBU2" s="39"/>
      <c r="UBV2" s="39"/>
      <c r="UBW2" s="39"/>
      <c r="UBX2" s="39"/>
      <c r="UBY2" s="39"/>
      <c r="UBZ2" s="39"/>
      <c r="UCA2" s="39"/>
      <c r="UCB2" s="39"/>
      <c r="UCC2" s="39"/>
      <c r="UCD2" s="39"/>
      <c r="UCE2" s="39"/>
      <c r="UCF2" s="39"/>
      <c r="UCG2" s="39"/>
      <c r="UCH2" s="39"/>
      <c r="UCI2" s="39"/>
      <c r="UCJ2" s="39"/>
      <c r="UCK2" s="39"/>
      <c r="UCL2" s="39"/>
      <c r="UCM2" s="39"/>
      <c r="UCN2" s="39"/>
      <c r="UCO2" s="39"/>
      <c r="UCP2" s="39"/>
      <c r="UCQ2" s="39"/>
      <c r="UCR2" s="39"/>
      <c r="UCS2" s="39"/>
      <c r="UCT2" s="39"/>
      <c r="UCU2" s="39"/>
      <c r="UCV2" s="39"/>
      <c r="UCW2" s="39"/>
      <c r="UCX2" s="39"/>
      <c r="UCY2" s="39"/>
      <c r="UCZ2" s="39"/>
      <c r="UDA2" s="39"/>
      <c r="UDB2" s="39"/>
      <c r="UDC2" s="39"/>
      <c r="UDD2" s="39"/>
      <c r="UDE2" s="39"/>
      <c r="UDF2" s="39"/>
      <c r="UDG2" s="39"/>
      <c r="UDH2" s="39"/>
      <c r="UDI2" s="39"/>
      <c r="UDJ2" s="39"/>
      <c r="UDK2" s="39"/>
      <c r="UDL2" s="39"/>
      <c r="UDM2" s="39"/>
      <c r="UDN2" s="39"/>
      <c r="UDO2" s="39"/>
      <c r="UDP2" s="39"/>
      <c r="UDQ2" s="39"/>
      <c r="UDR2" s="39"/>
      <c r="UDS2" s="39"/>
      <c r="UDT2" s="39"/>
      <c r="UDU2" s="39"/>
      <c r="UDV2" s="39"/>
      <c r="UDW2" s="39"/>
      <c r="UDX2" s="39"/>
      <c r="UDY2" s="39"/>
      <c r="UDZ2" s="39"/>
      <c r="UEA2" s="39"/>
      <c r="UEB2" s="39"/>
      <c r="UEC2" s="39"/>
      <c r="UED2" s="39"/>
      <c r="UEE2" s="39"/>
      <c r="UEF2" s="39"/>
      <c r="UEG2" s="39"/>
      <c r="UEH2" s="39"/>
      <c r="UEI2" s="39"/>
      <c r="UEJ2" s="39"/>
      <c r="UEK2" s="39"/>
      <c r="UEL2" s="39"/>
      <c r="UEM2" s="39"/>
      <c r="UEN2" s="39"/>
      <c r="UEO2" s="39"/>
      <c r="UEP2" s="39"/>
      <c r="UEQ2" s="39"/>
      <c r="UER2" s="39"/>
      <c r="UES2" s="39"/>
      <c r="UET2" s="39"/>
      <c r="UEU2" s="39"/>
      <c r="UEV2" s="39"/>
      <c r="UEW2" s="39"/>
      <c r="UEX2" s="39"/>
      <c r="UEY2" s="39"/>
      <c r="UEZ2" s="39"/>
      <c r="UFA2" s="39"/>
      <c r="UFB2" s="39"/>
      <c r="UFC2" s="39"/>
      <c r="UFD2" s="39"/>
      <c r="UFE2" s="39"/>
      <c r="UFF2" s="39"/>
      <c r="UFG2" s="39"/>
      <c r="UFH2" s="39"/>
      <c r="UFI2" s="39"/>
      <c r="UFJ2" s="39"/>
      <c r="UFK2" s="39"/>
      <c r="UFL2" s="39"/>
      <c r="UFM2" s="39"/>
      <c r="UFN2" s="39"/>
      <c r="UFO2" s="39"/>
      <c r="UFP2" s="39"/>
      <c r="UFQ2" s="39"/>
      <c r="UFR2" s="39"/>
      <c r="UFS2" s="39"/>
      <c r="UFT2" s="39"/>
      <c r="UFU2" s="39"/>
      <c r="UFV2" s="39"/>
      <c r="UFW2" s="39"/>
      <c r="UFX2" s="39"/>
      <c r="UFY2" s="39"/>
      <c r="UFZ2" s="39"/>
      <c r="UGA2" s="39"/>
      <c r="UGB2" s="39"/>
      <c r="UGC2" s="39"/>
      <c r="UGD2" s="39"/>
      <c r="UGE2" s="39"/>
      <c r="UGF2" s="39"/>
      <c r="UGG2" s="39"/>
      <c r="UGH2" s="39"/>
      <c r="UGI2" s="39"/>
      <c r="UGJ2" s="39"/>
      <c r="UGK2" s="39"/>
      <c r="UGL2" s="39"/>
      <c r="UGM2" s="39"/>
      <c r="UGN2" s="39"/>
      <c r="UGO2" s="39"/>
      <c r="UGP2" s="39"/>
      <c r="UGQ2" s="39"/>
      <c r="UGR2" s="39"/>
      <c r="UGS2" s="39"/>
      <c r="UGT2" s="39"/>
      <c r="UGU2" s="39"/>
      <c r="UGV2" s="39"/>
      <c r="UGW2" s="39"/>
      <c r="UGX2" s="39"/>
      <c r="UGY2" s="39"/>
      <c r="UGZ2" s="39"/>
      <c r="UHA2" s="39"/>
      <c r="UHB2" s="39"/>
      <c r="UHC2" s="39"/>
      <c r="UHD2" s="39"/>
      <c r="UHE2" s="39"/>
      <c r="UHF2" s="39"/>
      <c r="UHG2" s="39"/>
      <c r="UHH2" s="39"/>
      <c r="UHI2" s="39"/>
      <c r="UHJ2" s="39"/>
      <c r="UHK2" s="39"/>
      <c r="UHL2" s="39"/>
      <c r="UHM2" s="39"/>
      <c r="UHN2" s="39"/>
      <c r="UHO2" s="39"/>
      <c r="UHP2" s="39"/>
      <c r="UHQ2" s="39"/>
      <c r="UHR2" s="39"/>
      <c r="UHS2" s="39"/>
      <c r="UHT2" s="39"/>
      <c r="UHU2" s="39"/>
      <c r="UHV2" s="39"/>
      <c r="UHW2" s="39"/>
      <c r="UHX2" s="39"/>
      <c r="UHY2" s="39"/>
      <c r="UHZ2" s="39"/>
      <c r="UIA2" s="39"/>
      <c r="UIB2" s="39"/>
      <c r="UIC2" s="39"/>
      <c r="UID2" s="39"/>
      <c r="UIE2" s="39"/>
      <c r="UIF2" s="39"/>
      <c r="UIG2" s="39"/>
      <c r="UIH2" s="39"/>
      <c r="UII2" s="39"/>
      <c r="UIJ2" s="39"/>
      <c r="UIK2" s="39"/>
      <c r="UIL2" s="39"/>
      <c r="UIM2" s="39"/>
      <c r="UIN2" s="39"/>
      <c r="UIO2" s="39"/>
      <c r="UIP2" s="39"/>
      <c r="UIQ2" s="39"/>
      <c r="UIR2" s="39"/>
      <c r="UIS2" s="39"/>
      <c r="UIT2" s="39"/>
      <c r="UIU2" s="39"/>
      <c r="UIV2" s="39"/>
      <c r="UIW2" s="39"/>
      <c r="UIX2" s="39"/>
      <c r="UIY2" s="39"/>
      <c r="UIZ2" s="39"/>
      <c r="UJA2" s="39"/>
      <c r="UJB2" s="39"/>
      <c r="UJC2" s="39"/>
      <c r="UJD2" s="39"/>
      <c r="UJE2" s="39"/>
      <c r="UJF2" s="39"/>
      <c r="UJG2" s="39"/>
      <c r="UJH2" s="39"/>
      <c r="UJI2" s="39"/>
      <c r="UJJ2" s="39"/>
      <c r="UJK2" s="39"/>
      <c r="UJL2" s="39"/>
      <c r="UJM2" s="39"/>
      <c r="UJN2" s="39"/>
      <c r="UJO2" s="39"/>
      <c r="UJP2" s="39"/>
      <c r="UJQ2" s="39"/>
      <c r="UJR2" s="39"/>
      <c r="UJS2" s="39"/>
      <c r="UJT2" s="39"/>
      <c r="UJU2" s="39"/>
      <c r="UJV2" s="39"/>
      <c r="UJW2" s="39"/>
      <c r="UJX2" s="39"/>
      <c r="UJY2" s="39"/>
      <c r="UJZ2" s="39"/>
      <c r="UKA2" s="39"/>
      <c r="UKB2" s="39"/>
      <c r="UKC2" s="39"/>
      <c r="UKD2" s="39"/>
      <c r="UKE2" s="39"/>
      <c r="UKF2" s="39"/>
      <c r="UKG2" s="39"/>
      <c r="UKH2" s="39"/>
      <c r="UKI2" s="39"/>
      <c r="UKJ2" s="39"/>
      <c r="UKK2" s="39"/>
      <c r="UKL2" s="39"/>
      <c r="UKM2" s="39"/>
      <c r="UKN2" s="39"/>
      <c r="UKO2" s="39"/>
      <c r="UKP2" s="39"/>
      <c r="UKQ2" s="39"/>
      <c r="UKR2" s="39"/>
      <c r="UKS2" s="39"/>
      <c r="UKT2" s="39"/>
      <c r="UKU2" s="39"/>
      <c r="UKV2" s="39"/>
      <c r="UKW2" s="39"/>
      <c r="UKX2" s="39"/>
      <c r="UKY2" s="39"/>
      <c r="UKZ2" s="39"/>
      <c r="ULA2" s="39"/>
      <c r="ULB2" s="39"/>
      <c r="ULC2" s="39"/>
      <c r="ULD2" s="39"/>
      <c r="ULE2" s="39"/>
      <c r="ULF2" s="39"/>
      <c r="ULG2" s="39"/>
      <c r="ULH2" s="39"/>
      <c r="ULI2" s="39"/>
      <c r="ULJ2" s="39"/>
      <c r="ULK2" s="39"/>
      <c r="ULL2" s="39"/>
      <c r="ULM2" s="39"/>
      <c r="ULN2" s="39"/>
      <c r="ULO2" s="39"/>
      <c r="ULP2" s="39"/>
      <c r="ULQ2" s="39"/>
      <c r="ULR2" s="39"/>
      <c r="ULS2" s="39"/>
      <c r="ULT2" s="39"/>
      <c r="ULU2" s="39"/>
      <c r="ULV2" s="39"/>
      <c r="ULW2" s="39"/>
      <c r="ULX2" s="39"/>
      <c r="ULY2" s="39"/>
      <c r="ULZ2" s="39"/>
      <c r="UMA2" s="39"/>
      <c r="UMB2" s="39"/>
      <c r="UMC2" s="39"/>
      <c r="UMD2" s="39"/>
      <c r="UME2" s="39"/>
      <c r="UMF2" s="39"/>
      <c r="UMG2" s="39"/>
      <c r="UMH2" s="39"/>
      <c r="UMI2" s="39"/>
      <c r="UMJ2" s="39"/>
      <c r="UMK2" s="39"/>
      <c r="UML2" s="39"/>
      <c r="UMM2" s="39"/>
      <c r="UMN2" s="39"/>
      <c r="UMO2" s="39"/>
      <c r="UMP2" s="39"/>
      <c r="UMQ2" s="39"/>
      <c r="UMR2" s="39"/>
      <c r="UMS2" s="39"/>
      <c r="UMT2" s="39"/>
      <c r="UMU2" s="39"/>
      <c r="UMV2" s="39"/>
      <c r="UMW2" s="39"/>
      <c r="UMX2" s="39"/>
      <c r="UMY2" s="39"/>
      <c r="UMZ2" s="39"/>
      <c r="UNA2" s="39"/>
      <c r="UNB2" s="39"/>
      <c r="UNC2" s="39"/>
      <c r="UND2" s="39"/>
      <c r="UNE2" s="39"/>
      <c r="UNF2" s="39"/>
      <c r="UNG2" s="39"/>
      <c r="UNH2" s="39"/>
      <c r="UNI2" s="39"/>
      <c r="UNJ2" s="39"/>
      <c r="UNK2" s="39"/>
      <c r="UNL2" s="39"/>
      <c r="UNM2" s="39"/>
      <c r="UNN2" s="39"/>
      <c r="UNO2" s="39"/>
      <c r="UNP2" s="39"/>
      <c r="UNQ2" s="39"/>
      <c r="UNR2" s="39"/>
      <c r="UNS2" s="39"/>
      <c r="UNT2" s="39"/>
      <c r="UNU2" s="39"/>
      <c r="UNV2" s="39"/>
      <c r="UNW2" s="39"/>
      <c r="UNX2" s="39"/>
      <c r="UNY2" s="39"/>
      <c r="UNZ2" s="39"/>
      <c r="UOA2" s="39"/>
      <c r="UOB2" s="39"/>
      <c r="UOC2" s="39"/>
      <c r="UOD2" s="39"/>
      <c r="UOE2" s="39"/>
      <c r="UOF2" s="39"/>
      <c r="UOG2" s="39"/>
      <c r="UOH2" s="39"/>
      <c r="UOI2" s="39"/>
      <c r="UOJ2" s="39"/>
      <c r="UOK2" s="39"/>
      <c r="UOL2" s="39"/>
      <c r="UOM2" s="39"/>
      <c r="UON2" s="39"/>
      <c r="UOO2" s="39"/>
      <c r="UOP2" s="39"/>
      <c r="UOQ2" s="39"/>
      <c r="UOR2" s="39"/>
      <c r="UOS2" s="39"/>
      <c r="UOT2" s="39"/>
      <c r="UOU2" s="39"/>
      <c r="UOV2" s="39"/>
      <c r="UOW2" s="39"/>
      <c r="UOX2" s="39"/>
      <c r="UOY2" s="39"/>
      <c r="UOZ2" s="39"/>
      <c r="UPA2" s="39"/>
      <c r="UPB2" s="39"/>
      <c r="UPC2" s="39"/>
      <c r="UPD2" s="39"/>
      <c r="UPE2" s="39"/>
      <c r="UPF2" s="39"/>
      <c r="UPG2" s="39"/>
      <c r="UPH2" s="39"/>
      <c r="UPI2" s="39"/>
      <c r="UPJ2" s="39"/>
      <c r="UPK2" s="39"/>
      <c r="UPL2" s="39"/>
      <c r="UPM2" s="39"/>
      <c r="UPN2" s="39"/>
      <c r="UPO2" s="39"/>
      <c r="UPP2" s="39"/>
      <c r="UPQ2" s="39"/>
      <c r="UPR2" s="39"/>
      <c r="UPS2" s="39"/>
      <c r="UPT2" s="39"/>
      <c r="UPU2" s="39"/>
      <c r="UPV2" s="39"/>
      <c r="UPW2" s="39"/>
      <c r="UPX2" s="39"/>
      <c r="UPY2" s="39"/>
      <c r="UPZ2" s="39"/>
      <c r="UQA2" s="39"/>
      <c r="UQB2" s="39"/>
      <c r="UQC2" s="39"/>
      <c r="UQD2" s="39"/>
      <c r="UQE2" s="39"/>
      <c r="UQF2" s="39"/>
      <c r="UQG2" s="39"/>
      <c r="UQH2" s="39"/>
      <c r="UQI2" s="39"/>
      <c r="UQJ2" s="39"/>
      <c r="UQK2" s="39"/>
      <c r="UQL2" s="39"/>
      <c r="UQM2" s="39"/>
      <c r="UQN2" s="39"/>
      <c r="UQO2" s="39"/>
      <c r="UQP2" s="39"/>
      <c r="UQQ2" s="39"/>
      <c r="UQR2" s="39"/>
      <c r="UQS2" s="39"/>
      <c r="UQT2" s="39"/>
      <c r="UQU2" s="39"/>
      <c r="UQV2" s="39"/>
      <c r="UQW2" s="39"/>
      <c r="UQX2" s="39"/>
      <c r="UQY2" s="39"/>
      <c r="UQZ2" s="39"/>
      <c r="URA2" s="39"/>
      <c r="URB2" s="39"/>
      <c r="URC2" s="39"/>
      <c r="URD2" s="39"/>
      <c r="URE2" s="39"/>
      <c r="URF2" s="39"/>
      <c r="URG2" s="39"/>
      <c r="URH2" s="39"/>
      <c r="URI2" s="39"/>
      <c r="URJ2" s="39"/>
      <c r="URK2" s="39"/>
      <c r="URL2" s="39"/>
      <c r="URM2" s="39"/>
      <c r="URN2" s="39"/>
      <c r="URO2" s="39"/>
      <c r="URP2" s="39"/>
      <c r="URQ2" s="39"/>
      <c r="URR2" s="39"/>
      <c r="URS2" s="39"/>
      <c r="URT2" s="39"/>
      <c r="URU2" s="39"/>
      <c r="URV2" s="39"/>
      <c r="URW2" s="39"/>
      <c r="URX2" s="39"/>
      <c r="URY2" s="39"/>
      <c r="URZ2" s="39"/>
      <c r="USA2" s="39"/>
      <c r="USB2" s="39"/>
      <c r="USC2" s="39"/>
      <c r="USD2" s="39"/>
      <c r="USE2" s="39"/>
      <c r="USF2" s="39"/>
      <c r="USG2" s="39"/>
      <c r="USH2" s="39"/>
      <c r="USI2" s="39"/>
      <c r="USJ2" s="39"/>
      <c r="USK2" s="39"/>
      <c r="USL2" s="39"/>
      <c r="USM2" s="39"/>
      <c r="USN2" s="39"/>
      <c r="USO2" s="39"/>
      <c r="USP2" s="39"/>
      <c r="USQ2" s="39"/>
      <c r="USR2" s="39"/>
      <c r="USS2" s="39"/>
      <c r="UST2" s="39"/>
      <c r="USU2" s="39"/>
      <c r="USV2" s="39"/>
      <c r="USW2" s="39"/>
      <c r="USX2" s="39"/>
      <c r="USY2" s="39"/>
      <c r="USZ2" s="39"/>
      <c r="UTA2" s="39"/>
      <c r="UTB2" s="39"/>
      <c r="UTC2" s="39"/>
      <c r="UTD2" s="39"/>
      <c r="UTE2" s="39"/>
      <c r="UTF2" s="39"/>
      <c r="UTG2" s="39"/>
      <c r="UTH2" s="39"/>
      <c r="UTI2" s="39"/>
      <c r="UTJ2" s="39"/>
      <c r="UTK2" s="39"/>
      <c r="UTL2" s="39"/>
      <c r="UTM2" s="39"/>
      <c r="UTN2" s="39"/>
      <c r="UTO2" s="39"/>
      <c r="UTP2" s="39"/>
      <c r="UTQ2" s="39"/>
      <c r="UTR2" s="39"/>
      <c r="UTS2" s="39"/>
      <c r="UTT2" s="39"/>
      <c r="UTU2" s="39"/>
      <c r="UTV2" s="39"/>
      <c r="UTW2" s="39"/>
      <c r="UTX2" s="39"/>
      <c r="UTY2" s="39"/>
      <c r="UTZ2" s="39"/>
      <c r="UUA2" s="39"/>
      <c r="UUB2" s="39"/>
      <c r="UUC2" s="39"/>
      <c r="UUD2" s="39"/>
      <c r="UUE2" s="39"/>
      <c r="UUF2" s="39"/>
      <c r="UUG2" s="39"/>
      <c r="UUH2" s="39"/>
      <c r="UUI2" s="39"/>
      <c r="UUJ2" s="39"/>
      <c r="UUK2" s="39"/>
      <c r="UUL2" s="39"/>
      <c r="UUM2" s="39"/>
      <c r="UUN2" s="39"/>
      <c r="UUO2" s="39"/>
      <c r="UUP2" s="39"/>
      <c r="UUQ2" s="39"/>
      <c r="UUR2" s="39"/>
      <c r="UUS2" s="39"/>
      <c r="UUT2" s="39"/>
      <c r="UUU2" s="39"/>
      <c r="UUV2" s="39"/>
      <c r="UUW2" s="39"/>
      <c r="UUX2" s="39"/>
      <c r="UUY2" s="39"/>
      <c r="UUZ2" s="39"/>
      <c r="UVA2" s="39"/>
      <c r="UVB2" s="39"/>
      <c r="UVC2" s="39"/>
      <c r="UVD2" s="39"/>
      <c r="UVE2" s="39"/>
      <c r="UVF2" s="39"/>
      <c r="UVG2" s="39"/>
      <c r="UVH2" s="39"/>
      <c r="UVI2" s="39"/>
      <c r="UVJ2" s="39"/>
      <c r="UVK2" s="39"/>
      <c r="UVL2" s="39"/>
      <c r="UVM2" s="39"/>
      <c r="UVN2" s="39"/>
      <c r="UVO2" s="39"/>
      <c r="UVP2" s="39"/>
      <c r="UVQ2" s="39"/>
      <c r="UVR2" s="39"/>
      <c r="UVS2" s="39"/>
      <c r="UVT2" s="39"/>
      <c r="UVU2" s="39"/>
      <c r="UVV2" s="39"/>
      <c r="UVW2" s="39"/>
      <c r="UVX2" s="39"/>
      <c r="UVY2" s="39"/>
      <c r="UVZ2" s="39"/>
      <c r="UWA2" s="39"/>
      <c r="UWB2" s="39"/>
      <c r="UWC2" s="39"/>
      <c r="UWD2" s="39"/>
      <c r="UWE2" s="39"/>
      <c r="UWF2" s="39"/>
      <c r="UWG2" s="39"/>
      <c r="UWH2" s="39"/>
      <c r="UWI2" s="39"/>
      <c r="UWJ2" s="39"/>
      <c r="UWK2" s="39"/>
      <c r="UWL2" s="39"/>
      <c r="UWM2" s="39"/>
      <c r="UWN2" s="39"/>
      <c r="UWO2" s="39"/>
      <c r="UWP2" s="39"/>
      <c r="UWQ2" s="39"/>
      <c r="UWR2" s="39"/>
      <c r="UWS2" s="39"/>
      <c r="UWT2" s="39"/>
      <c r="UWU2" s="39"/>
      <c r="UWV2" s="39"/>
      <c r="UWW2" s="39"/>
      <c r="UWX2" s="39"/>
      <c r="UWY2" s="39"/>
      <c r="UWZ2" s="39"/>
      <c r="UXA2" s="39"/>
      <c r="UXB2" s="39"/>
      <c r="UXC2" s="39"/>
      <c r="UXD2" s="39"/>
      <c r="UXE2" s="39"/>
      <c r="UXF2" s="39"/>
      <c r="UXG2" s="39"/>
      <c r="UXH2" s="39"/>
      <c r="UXI2" s="39"/>
      <c r="UXJ2" s="39"/>
      <c r="UXK2" s="39"/>
      <c r="UXL2" s="39"/>
      <c r="UXM2" s="39"/>
      <c r="UXN2" s="39"/>
      <c r="UXO2" s="39"/>
      <c r="UXP2" s="39"/>
      <c r="UXQ2" s="39"/>
      <c r="UXR2" s="39"/>
      <c r="UXS2" s="39"/>
      <c r="UXT2" s="39"/>
      <c r="UXU2" s="39"/>
      <c r="UXV2" s="39"/>
      <c r="UXW2" s="39"/>
      <c r="UXX2" s="39"/>
      <c r="UXY2" s="39"/>
      <c r="UXZ2" s="39"/>
      <c r="UYA2" s="39"/>
      <c r="UYB2" s="39"/>
      <c r="UYC2" s="39"/>
      <c r="UYD2" s="39"/>
      <c r="UYE2" s="39"/>
      <c r="UYF2" s="39"/>
      <c r="UYG2" s="39"/>
      <c r="UYH2" s="39"/>
      <c r="UYI2" s="39"/>
      <c r="UYJ2" s="39"/>
      <c r="UYK2" s="39"/>
      <c r="UYL2" s="39"/>
      <c r="UYM2" s="39"/>
      <c r="UYN2" s="39"/>
      <c r="UYO2" s="39"/>
      <c r="UYP2" s="39"/>
      <c r="UYQ2" s="39"/>
      <c r="UYR2" s="39"/>
      <c r="UYS2" s="39"/>
      <c r="UYT2" s="39"/>
      <c r="UYU2" s="39"/>
      <c r="UYV2" s="39"/>
      <c r="UYW2" s="39"/>
      <c r="UYX2" s="39"/>
      <c r="UYY2" s="39"/>
      <c r="UYZ2" s="39"/>
      <c r="UZA2" s="39"/>
      <c r="UZB2" s="39"/>
      <c r="UZC2" s="39"/>
      <c r="UZD2" s="39"/>
      <c r="UZE2" s="39"/>
      <c r="UZF2" s="39"/>
      <c r="UZG2" s="39"/>
      <c r="UZH2" s="39"/>
      <c r="UZI2" s="39"/>
      <c r="UZJ2" s="39"/>
      <c r="UZK2" s="39"/>
      <c r="UZL2" s="39"/>
      <c r="UZM2" s="39"/>
      <c r="UZN2" s="39"/>
      <c r="UZO2" s="39"/>
      <c r="UZP2" s="39"/>
      <c r="UZQ2" s="39"/>
      <c r="UZR2" s="39"/>
      <c r="UZS2" s="39"/>
      <c r="UZT2" s="39"/>
      <c r="UZU2" s="39"/>
      <c r="UZV2" s="39"/>
      <c r="UZW2" s="39"/>
      <c r="UZX2" s="39"/>
      <c r="UZY2" s="39"/>
      <c r="UZZ2" s="39"/>
      <c r="VAA2" s="39"/>
      <c r="VAB2" s="39"/>
      <c r="VAC2" s="39"/>
      <c r="VAD2" s="39"/>
      <c r="VAE2" s="39"/>
      <c r="VAF2" s="39"/>
      <c r="VAG2" s="39"/>
      <c r="VAH2" s="39"/>
      <c r="VAI2" s="39"/>
      <c r="VAJ2" s="39"/>
      <c r="VAK2" s="39"/>
      <c r="VAL2" s="39"/>
      <c r="VAM2" s="39"/>
      <c r="VAN2" s="39"/>
      <c r="VAO2" s="39"/>
      <c r="VAP2" s="39"/>
      <c r="VAQ2" s="39"/>
      <c r="VAR2" s="39"/>
      <c r="VAS2" s="39"/>
      <c r="VAT2" s="39"/>
      <c r="VAU2" s="39"/>
      <c r="VAV2" s="39"/>
      <c r="VAW2" s="39"/>
      <c r="VAX2" s="39"/>
      <c r="VAY2" s="39"/>
      <c r="VAZ2" s="39"/>
      <c r="VBA2" s="39"/>
      <c r="VBB2" s="39"/>
      <c r="VBC2" s="39"/>
      <c r="VBD2" s="39"/>
      <c r="VBE2" s="39"/>
      <c r="VBF2" s="39"/>
      <c r="VBG2" s="39"/>
      <c r="VBH2" s="39"/>
      <c r="VBI2" s="39"/>
      <c r="VBJ2" s="39"/>
      <c r="VBK2" s="39"/>
      <c r="VBL2" s="39"/>
      <c r="VBM2" s="39"/>
      <c r="VBN2" s="39"/>
      <c r="VBO2" s="39"/>
      <c r="VBP2" s="39"/>
      <c r="VBQ2" s="39"/>
      <c r="VBR2" s="39"/>
      <c r="VBS2" s="39"/>
      <c r="VBT2" s="39"/>
      <c r="VBU2" s="39"/>
      <c r="VBV2" s="39"/>
      <c r="VBW2" s="39"/>
      <c r="VBX2" s="39"/>
      <c r="VBY2" s="39"/>
      <c r="VBZ2" s="39"/>
      <c r="VCA2" s="39"/>
      <c r="VCB2" s="39"/>
      <c r="VCC2" s="39"/>
      <c r="VCD2" s="39"/>
      <c r="VCE2" s="39"/>
      <c r="VCF2" s="39"/>
      <c r="VCG2" s="39"/>
      <c r="VCH2" s="39"/>
      <c r="VCI2" s="39"/>
      <c r="VCJ2" s="39"/>
      <c r="VCK2" s="39"/>
      <c r="VCL2" s="39"/>
      <c r="VCM2" s="39"/>
      <c r="VCN2" s="39"/>
      <c r="VCO2" s="39"/>
      <c r="VCP2" s="39"/>
      <c r="VCQ2" s="39"/>
      <c r="VCR2" s="39"/>
      <c r="VCS2" s="39"/>
      <c r="VCT2" s="39"/>
      <c r="VCU2" s="39"/>
      <c r="VCV2" s="39"/>
      <c r="VCW2" s="39"/>
      <c r="VCX2" s="39"/>
      <c r="VCY2" s="39"/>
      <c r="VCZ2" s="39"/>
      <c r="VDA2" s="39"/>
      <c r="VDB2" s="39"/>
      <c r="VDC2" s="39"/>
      <c r="VDD2" s="39"/>
      <c r="VDE2" s="39"/>
      <c r="VDF2" s="39"/>
      <c r="VDG2" s="39"/>
      <c r="VDH2" s="39"/>
      <c r="VDI2" s="39"/>
      <c r="VDJ2" s="39"/>
      <c r="VDK2" s="39"/>
      <c r="VDL2" s="39"/>
      <c r="VDM2" s="39"/>
      <c r="VDN2" s="39"/>
      <c r="VDO2" s="39"/>
      <c r="VDP2" s="39"/>
      <c r="VDQ2" s="39"/>
      <c r="VDR2" s="39"/>
      <c r="VDS2" s="39"/>
      <c r="VDT2" s="39"/>
      <c r="VDU2" s="39"/>
      <c r="VDV2" s="39"/>
      <c r="VDW2" s="39"/>
      <c r="VDX2" s="39"/>
      <c r="VDY2" s="39"/>
      <c r="VDZ2" s="39"/>
      <c r="VEA2" s="39"/>
      <c r="VEB2" s="39"/>
      <c r="VEC2" s="39"/>
      <c r="VED2" s="39"/>
      <c r="VEE2" s="39"/>
      <c r="VEF2" s="39"/>
      <c r="VEG2" s="39"/>
      <c r="VEH2" s="39"/>
      <c r="VEI2" s="39"/>
      <c r="VEJ2" s="39"/>
      <c r="VEK2" s="39"/>
      <c r="VEL2" s="39"/>
      <c r="VEM2" s="39"/>
      <c r="VEN2" s="39"/>
      <c r="VEO2" s="39"/>
      <c r="VEP2" s="39"/>
      <c r="VEQ2" s="39"/>
      <c r="VER2" s="39"/>
      <c r="VES2" s="39"/>
      <c r="VET2" s="39"/>
      <c r="VEU2" s="39"/>
      <c r="VEV2" s="39"/>
      <c r="VEW2" s="39"/>
      <c r="VEX2" s="39"/>
      <c r="VEY2" s="39"/>
      <c r="VEZ2" s="39"/>
      <c r="VFA2" s="39"/>
      <c r="VFB2" s="39"/>
      <c r="VFC2" s="39"/>
      <c r="VFD2" s="39"/>
      <c r="VFE2" s="39"/>
      <c r="VFF2" s="39"/>
      <c r="VFG2" s="39"/>
      <c r="VFH2" s="39"/>
      <c r="VFI2" s="39"/>
      <c r="VFJ2" s="39"/>
      <c r="VFK2" s="39"/>
      <c r="VFL2" s="39"/>
      <c r="VFM2" s="39"/>
      <c r="VFN2" s="39"/>
      <c r="VFO2" s="39"/>
      <c r="VFP2" s="39"/>
      <c r="VFQ2" s="39"/>
      <c r="VFR2" s="39"/>
      <c r="VFS2" s="39"/>
      <c r="VFT2" s="39"/>
      <c r="VFU2" s="39"/>
      <c r="VFV2" s="39"/>
      <c r="VFW2" s="39"/>
      <c r="VFX2" s="39"/>
      <c r="VFY2" s="39"/>
      <c r="VFZ2" s="39"/>
      <c r="VGA2" s="39"/>
      <c r="VGB2" s="39"/>
      <c r="VGC2" s="39"/>
      <c r="VGD2" s="39"/>
      <c r="VGE2" s="39"/>
      <c r="VGF2" s="39"/>
      <c r="VGG2" s="39"/>
      <c r="VGH2" s="39"/>
      <c r="VGI2" s="39"/>
      <c r="VGJ2" s="39"/>
      <c r="VGK2" s="39"/>
      <c r="VGL2" s="39"/>
      <c r="VGM2" s="39"/>
      <c r="VGN2" s="39"/>
      <c r="VGO2" s="39"/>
      <c r="VGP2" s="39"/>
      <c r="VGQ2" s="39"/>
      <c r="VGR2" s="39"/>
      <c r="VGS2" s="39"/>
      <c r="VGT2" s="39"/>
      <c r="VGU2" s="39"/>
      <c r="VGV2" s="39"/>
      <c r="VGW2" s="39"/>
      <c r="VGX2" s="39"/>
      <c r="VGY2" s="39"/>
      <c r="VGZ2" s="39"/>
      <c r="VHA2" s="39"/>
      <c r="VHB2" s="39"/>
      <c r="VHC2" s="39"/>
      <c r="VHD2" s="39"/>
      <c r="VHE2" s="39"/>
      <c r="VHF2" s="39"/>
      <c r="VHG2" s="39"/>
      <c r="VHH2" s="39"/>
      <c r="VHI2" s="39"/>
      <c r="VHJ2" s="39"/>
      <c r="VHK2" s="39"/>
      <c r="VHL2" s="39"/>
      <c r="VHM2" s="39"/>
      <c r="VHN2" s="39"/>
      <c r="VHO2" s="39"/>
      <c r="VHP2" s="39"/>
      <c r="VHQ2" s="39"/>
      <c r="VHR2" s="39"/>
      <c r="VHS2" s="39"/>
      <c r="VHT2" s="39"/>
      <c r="VHU2" s="39"/>
      <c r="VHV2" s="39"/>
      <c r="VHW2" s="39"/>
      <c r="VHX2" s="39"/>
      <c r="VHY2" s="39"/>
      <c r="VHZ2" s="39"/>
      <c r="VIA2" s="39"/>
      <c r="VIB2" s="39"/>
      <c r="VIC2" s="39"/>
      <c r="VID2" s="39"/>
      <c r="VIE2" s="39"/>
      <c r="VIF2" s="39"/>
      <c r="VIG2" s="39"/>
      <c r="VIH2" s="39"/>
      <c r="VII2" s="39"/>
      <c r="VIJ2" s="39"/>
      <c r="VIK2" s="39"/>
      <c r="VIL2" s="39"/>
      <c r="VIM2" s="39"/>
      <c r="VIN2" s="39"/>
      <c r="VIO2" s="39"/>
      <c r="VIP2" s="39"/>
      <c r="VIQ2" s="39"/>
      <c r="VIR2" s="39"/>
      <c r="VIS2" s="39"/>
      <c r="VIT2" s="39"/>
      <c r="VIU2" s="39"/>
      <c r="VIV2" s="39"/>
      <c r="VIW2" s="39"/>
      <c r="VIX2" s="39"/>
      <c r="VIY2" s="39"/>
      <c r="VIZ2" s="39"/>
      <c r="VJA2" s="39"/>
      <c r="VJB2" s="39"/>
      <c r="VJC2" s="39"/>
      <c r="VJD2" s="39"/>
      <c r="VJE2" s="39"/>
      <c r="VJF2" s="39"/>
      <c r="VJG2" s="39"/>
      <c r="VJH2" s="39"/>
      <c r="VJI2" s="39"/>
      <c r="VJJ2" s="39"/>
      <c r="VJK2" s="39"/>
      <c r="VJL2" s="39"/>
      <c r="VJM2" s="39"/>
      <c r="VJN2" s="39"/>
      <c r="VJO2" s="39"/>
      <c r="VJP2" s="39"/>
      <c r="VJQ2" s="39"/>
      <c r="VJR2" s="39"/>
      <c r="VJS2" s="39"/>
      <c r="VJT2" s="39"/>
      <c r="VJU2" s="39"/>
      <c r="VJV2" s="39"/>
      <c r="VJW2" s="39"/>
      <c r="VJX2" s="39"/>
      <c r="VJY2" s="39"/>
      <c r="VJZ2" s="39"/>
      <c r="VKA2" s="39"/>
      <c r="VKB2" s="39"/>
      <c r="VKC2" s="39"/>
      <c r="VKD2" s="39"/>
      <c r="VKE2" s="39"/>
      <c r="VKF2" s="39"/>
      <c r="VKG2" s="39"/>
      <c r="VKH2" s="39"/>
      <c r="VKI2" s="39"/>
      <c r="VKJ2" s="39"/>
      <c r="VKK2" s="39"/>
      <c r="VKL2" s="39"/>
      <c r="VKM2" s="39"/>
      <c r="VKN2" s="39"/>
      <c r="VKO2" s="39"/>
      <c r="VKP2" s="39"/>
      <c r="VKQ2" s="39"/>
      <c r="VKR2" s="39"/>
      <c r="VKS2" s="39"/>
      <c r="VKT2" s="39"/>
      <c r="VKU2" s="39"/>
      <c r="VKV2" s="39"/>
      <c r="VKW2" s="39"/>
      <c r="VKX2" s="39"/>
      <c r="VKY2" s="39"/>
      <c r="VKZ2" s="39"/>
      <c r="VLA2" s="39"/>
      <c r="VLB2" s="39"/>
      <c r="VLC2" s="39"/>
      <c r="VLD2" s="39"/>
      <c r="VLE2" s="39"/>
      <c r="VLF2" s="39"/>
      <c r="VLG2" s="39"/>
      <c r="VLH2" s="39"/>
      <c r="VLI2" s="39"/>
      <c r="VLJ2" s="39"/>
      <c r="VLK2" s="39"/>
      <c r="VLL2" s="39"/>
      <c r="VLM2" s="39"/>
      <c r="VLN2" s="39"/>
      <c r="VLO2" s="39"/>
      <c r="VLP2" s="39"/>
      <c r="VLQ2" s="39"/>
      <c r="VLR2" s="39"/>
      <c r="VLS2" s="39"/>
      <c r="VLT2" s="39"/>
      <c r="VLU2" s="39"/>
      <c r="VLV2" s="39"/>
      <c r="VLW2" s="39"/>
      <c r="VLX2" s="39"/>
      <c r="VLY2" s="39"/>
      <c r="VLZ2" s="39"/>
      <c r="VMA2" s="39"/>
      <c r="VMB2" s="39"/>
      <c r="VMC2" s="39"/>
      <c r="VMD2" s="39"/>
      <c r="VME2" s="39"/>
      <c r="VMF2" s="39"/>
      <c r="VMG2" s="39"/>
      <c r="VMH2" s="39"/>
      <c r="VMI2" s="39"/>
      <c r="VMJ2" s="39"/>
      <c r="VMK2" s="39"/>
      <c r="VML2" s="39"/>
      <c r="VMM2" s="39"/>
      <c r="VMN2" s="39"/>
      <c r="VMO2" s="39"/>
      <c r="VMP2" s="39"/>
      <c r="VMQ2" s="39"/>
      <c r="VMR2" s="39"/>
      <c r="VMS2" s="39"/>
      <c r="VMT2" s="39"/>
      <c r="VMU2" s="39"/>
      <c r="VMV2" s="39"/>
      <c r="VMW2" s="39"/>
      <c r="VMX2" s="39"/>
      <c r="VMY2" s="39"/>
      <c r="VMZ2" s="39"/>
      <c r="VNA2" s="39"/>
      <c r="VNB2" s="39"/>
      <c r="VNC2" s="39"/>
      <c r="VND2" s="39"/>
      <c r="VNE2" s="39"/>
      <c r="VNF2" s="39"/>
      <c r="VNG2" s="39"/>
      <c r="VNH2" s="39"/>
      <c r="VNI2" s="39"/>
      <c r="VNJ2" s="39"/>
      <c r="VNK2" s="39"/>
      <c r="VNL2" s="39"/>
      <c r="VNM2" s="39"/>
      <c r="VNN2" s="39"/>
      <c r="VNO2" s="39"/>
      <c r="VNP2" s="39"/>
      <c r="VNQ2" s="39"/>
      <c r="VNR2" s="39"/>
      <c r="VNS2" s="39"/>
      <c r="VNT2" s="39"/>
      <c r="VNU2" s="39"/>
      <c r="VNV2" s="39"/>
      <c r="VNW2" s="39"/>
      <c r="VNX2" s="39"/>
      <c r="VNY2" s="39"/>
      <c r="VNZ2" s="39"/>
      <c r="VOA2" s="39"/>
      <c r="VOB2" s="39"/>
      <c r="VOC2" s="39"/>
      <c r="VOD2" s="39"/>
      <c r="VOE2" s="39"/>
      <c r="VOF2" s="39"/>
      <c r="VOG2" s="39"/>
      <c r="VOH2" s="39"/>
      <c r="VOI2" s="39"/>
      <c r="VOJ2" s="39"/>
      <c r="VOK2" s="39"/>
      <c r="VOL2" s="39"/>
      <c r="VOM2" s="39"/>
      <c r="VON2" s="39"/>
      <c r="VOO2" s="39"/>
      <c r="VOP2" s="39"/>
      <c r="VOQ2" s="39"/>
      <c r="VOR2" s="39"/>
      <c r="VOS2" s="39"/>
      <c r="VOT2" s="39"/>
      <c r="VOU2" s="39"/>
      <c r="VOV2" s="39"/>
      <c r="VOW2" s="39"/>
      <c r="VOX2" s="39"/>
      <c r="VOY2" s="39"/>
      <c r="VOZ2" s="39"/>
      <c r="VPA2" s="39"/>
      <c r="VPB2" s="39"/>
      <c r="VPC2" s="39"/>
      <c r="VPD2" s="39"/>
      <c r="VPE2" s="39"/>
      <c r="VPF2" s="39"/>
      <c r="VPG2" s="39"/>
      <c r="VPH2" s="39"/>
      <c r="VPI2" s="39"/>
      <c r="VPJ2" s="39"/>
      <c r="VPK2" s="39"/>
      <c r="VPL2" s="39"/>
      <c r="VPM2" s="39"/>
      <c r="VPN2" s="39"/>
      <c r="VPO2" s="39"/>
      <c r="VPP2" s="39"/>
      <c r="VPQ2" s="39"/>
      <c r="VPR2" s="39"/>
      <c r="VPS2" s="39"/>
      <c r="VPT2" s="39"/>
      <c r="VPU2" s="39"/>
      <c r="VPV2" s="39"/>
      <c r="VPW2" s="39"/>
      <c r="VPX2" s="39"/>
      <c r="VPY2" s="39"/>
      <c r="VPZ2" s="39"/>
      <c r="VQA2" s="39"/>
      <c r="VQB2" s="39"/>
      <c r="VQC2" s="39"/>
      <c r="VQD2" s="39"/>
      <c r="VQE2" s="39"/>
      <c r="VQF2" s="39"/>
      <c r="VQG2" s="39"/>
      <c r="VQH2" s="39"/>
      <c r="VQI2" s="39"/>
      <c r="VQJ2" s="39"/>
      <c r="VQK2" s="39"/>
      <c r="VQL2" s="39"/>
      <c r="VQM2" s="39"/>
      <c r="VQN2" s="39"/>
      <c r="VQO2" s="39"/>
      <c r="VQP2" s="39"/>
      <c r="VQQ2" s="39"/>
      <c r="VQR2" s="39"/>
      <c r="VQS2" s="39"/>
      <c r="VQT2" s="39"/>
      <c r="VQU2" s="39"/>
      <c r="VQV2" s="39"/>
      <c r="VQW2" s="39"/>
      <c r="VQX2" s="39"/>
      <c r="VQY2" s="39"/>
      <c r="VQZ2" s="39"/>
      <c r="VRA2" s="39"/>
      <c r="VRB2" s="39"/>
      <c r="VRC2" s="39"/>
      <c r="VRD2" s="39"/>
      <c r="VRE2" s="39"/>
      <c r="VRF2" s="39"/>
      <c r="VRG2" s="39"/>
      <c r="VRH2" s="39"/>
      <c r="VRI2" s="39"/>
      <c r="VRJ2" s="39"/>
      <c r="VRK2" s="39"/>
      <c r="VRL2" s="39"/>
      <c r="VRM2" s="39"/>
      <c r="VRN2" s="39"/>
      <c r="VRO2" s="39"/>
      <c r="VRP2" s="39"/>
      <c r="VRQ2" s="39"/>
      <c r="VRR2" s="39"/>
      <c r="VRS2" s="39"/>
      <c r="VRT2" s="39"/>
      <c r="VRU2" s="39"/>
      <c r="VRV2" s="39"/>
      <c r="VRW2" s="39"/>
      <c r="VRX2" s="39"/>
      <c r="VRY2" s="39"/>
      <c r="VRZ2" s="39"/>
      <c r="VSA2" s="39"/>
      <c r="VSB2" s="39"/>
      <c r="VSC2" s="39"/>
      <c r="VSD2" s="39"/>
      <c r="VSE2" s="39"/>
      <c r="VSF2" s="39"/>
      <c r="VSG2" s="39"/>
      <c r="VSH2" s="39"/>
      <c r="VSI2" s="39"/>
      <c r="VSJ2" s="39"/>
      <c r="VSK2" s="39"/>
      <c r="VSL2" s="39"/>
      <c r="VSM2" s="39"/>
      <c r="VSN2" s="39"/>
      <c r="VSO2" s="39"/>
      <c r="VSP2" s="39"/>
      <c r="VSQ2" s="39"/>
      <c r="VSR2" s="39"/>
      <c r="VSS2" s="39"/>
      <c r="VST2" s="39"/>
      <c r="VSU2" s="39"/>
      <c r="VSV2" s="39"/>
      <c r="VSW2" s="39"/>
      <c r="VSX2" s="39"/>
      <c r="VSY2" s="39"/>
      <c r="VSZ2" s="39"/>
      <c r="VTA2" s="39"/>
      <c r="VTB2" s="39"/>
      <c r="VTC2" s="39"/>
      <c r="VTD2" s="39"/>
      <c r="VTE2" s="39"/>
      <c r="VTF2" s="39"/>
      <c r="VTG2" s="39"/>
      <c r="VTH2" s="39"/>
      <c r="VTI2" s="39"/>
      <c r="VTJ2" s="39"/>
      <c r="VTK2" s="39"/>
      <c r="VTL2" s="39"/>
      <c r="VTM2" s="39"/>
      <c r="VTN2" s="39"/>
      <c r="VTO2" s="39"/>
      <c r="VTP2" s="39"/>
      <c r="VTQ2" s="39"/>
      <c r="VTR2" s="39"/>
      <c r="VTS2" s="39"/>
      <c r="VTT2" s="39"/>
      <c r="VTU2" s="39"/>
      <c r="VTV2" s="39"/>
      <c r="VTW2" s="39"/>
      <c r="VTX2" s="39"/>
      <c r="VTY2" s="39"/>
      <c r="VTZ2" s="39"/>
      <c r="VUA2" s="39"/>
      <c r="VUB2" s="39"/>
      <c r="VUC2" s="39"/>
      <c r="VUD2" s="39"/>
      <c r="VUE2" s="39"/>
      <c r="VUF2" s="39"/>
      <c r="VUG2" s="39"/>
      <c r="VUH2" s="39"/>
      <c r="VUI2" s="39"/>
      <c r="VUJ2" s="39"/>
      <c r="VUK2" s="39"/>
      <c r="VUL2" s="39"/>
      <c r="VUM2" s="39"/>
      <c r="VUN2" s="39"/>
      <c r="VUO2" s="39"/>
      <c r="VUP2" s="39"/>
      <c r="VUQ2" s="39"/>
      <c r="VUR2" s="39"/>
      <c r="VUS2" s="39"/>
      <c r="VUT2" s="39"/>
      <c r="VUU2" s="39"/>
      <c r="VUV2" s="39"/>
      <c r="VUW2" s="39"/>
      <c r="VUX2" s="39"/>
      <c r="VUY2" s="39"/>
      <c r="VUZ2" s="39"/>
      <c r="VVA2" s="39"/>
      <c r="VVB2" s="39"/>
      <c r="VVC2" s="39"/>
      <c r="VVD2" s="39"/>
      <c r="VVE2" s="39"/>
      <c r="VVF2" s="39"/>
      <c r="VVG2" s="39"/>
      <c r="VVH2" s="39"/>
      <c r="VVI2" s="39"/>
      <c r="VVJ2" s="39"/>
      <c r="VVK2" s="39"/>
      <c r="VVL2" s="39"/>
      <c r="VVM2" s="39"/>
      <c r="VVN2" s="39"/>
      <c r="VVO2" s="39"/>
      <c r="VVP2" s="39"/>
      <c r="VVQ2" s="39"/>
      <c r="VVR2" s="39"/>
      <c r="VVS2" s="39"/>
      <c r="VVT2" s="39"/>
      <c r="VVU2" s="39"/>
      <c r="VVV2" s="39"/>
      <c r="VVW2" s="39"/>
      <c r="VVX2" s="39"/>
      <c r="VVY2" s="39"/>
      <c r="VVZ2" s="39"/>
      <c r="VWA2" s="39"/>
      <c r="VWB2" s="39"/>
      <c r="VWC2" s="39"/>
      <c r="VWD2" s="39"/>
      <c r="VWE2" s="39"/>
      <c r="VWF2" s="39"/>
      <c r="VWG2" s="39"/>
      <c r="VWH2" s="39"/>
      <c r="VWI2" s="39"/>
      <c r="VWJ2" s="39"/>
      <c r="VWK2" s="39"/>
      <c r="VWL2" s="39"/>
      <c r="VWM2" s="39"/>
      <c r="VWN2" s="39"/>
      <c r="VWO2" s="39"/>
      <c r="VWP2" s="39"/>
      <c r="VWQ2" s="39"/>
      <c r="VWR2" s="39"/>
      <c r="VWS2" s="39"/>
      <c r="VWT2" s="39"/>
      <c r="VWU2" s="39"/>
      <c r="VWV2" s="39"/>
      <c r="VWW2" s="39"/>
      <c r="VWX2" s="39"/>
      <c r="VWY2" s="39"/>
      <c r="VWZ2" s="39"/>
      <c r="VXA2" s="39"/>
      <c r="VXB2" s="39"/>
      <c r="VXC2" s="39"/>
      <c r="VXD2" s="39"/>
      <c r="VXE2" s="39"/>
      <c r="VXF2" s="39"/>
      <c r="VXG2" s="39"/>
      <c r="VXH2" s="39"/>
      <c r="VXI2" s="39"/>
      <c r="VXJ2" s="39"/>
      <c r="VXK2" s="39"/>
      <c r="VXL2" s="39"/>
      <c r="VXM2" s="39"/>
      <c r="VXN2" s="39"/>
      <c r="VXO2" s="39"/>
      <c r="VXP2" s="39"/>
      <c r="VXQ2" s="39"/>
      <c r="VXR2" s="39"/>
      <c r="VXS2" s="39"/>
      <c r="VXT2" s="39"/>
      <c r="VXU2" s="39"/>
      <c r="VXV2" s="39"/>
      <c r="VXW2" s="39"/>
      <c r="VXX2" s="39"/>
      <c r="VXY2" s="39"/>
      <c r="VXZ2" s="39"/>
      <c r="VYA2" s="39"/>
      <c r="VYB2" s="39"/>
      <c r="VYC2" s="39"/>
      <c r="VYD2" s="39"/>
      <c r="VYE2" s="39"/>
      <c r="VYF2" s="39"/>
      <c r="VYG2" s="39"/>
      <c r="VYH2" s="39"/>
      <c r="VYI2" s="39"/>
      <c r="VYJ2" s="39"/>
      <c r="VYK2" s="39"/>
      <c r="VYL2" s="39"/>
      <c r="VYM2" s="39"/>
      <c r="VYN2" s="39"/>
      <c r="VYO2" s="39"/>
      <c r="VYP2" s="39"/>
      <c r="VYQ2" s="39"/>
      <c r="VYR2" s="39"/>
      <c r="VYS2" s="39"/>
      <c r="VYT2" s="39"/>
      <c r="VYU2" s="39"/>
      <c r="VYV2" s="39"/>
      <c r="VYW2" s="39"/>
      <c r="VYX2" s="39"/>
      <c r="VYY2" s="39"/>
      <c r="VYZ2" s="39"/>
      <c r="VZA2" s="39"/>
      <c r="VZB2" s="39"/>
      <c r="VZC2" s="39"/>
      <c r="VZD2" s="39"/>
      <c r="VZE2" s="39"/>
      <c r="VZF2" s="39"/>
      <c r="VZG2" s="39"/>
      <c r="VZH2" s="39"/>
      <c r="VZI2" s="39"/>
      <c r="VZJ2" s="39"/>
      <c r="VZK2" s="39"/>
      <c r="VZL2" s="39"/>
      <c r="VZM2" s="39"/>
      <c r="VZN2" s="39"/>
      <c r="VZO2" s="39"/>
      <c r="VZP2" s="39"/>
      <c r="VZQ2" s="39"/>
      <c r="VZR2" s="39"/>
      <c r="VZS2" s="39"/>
      <c r="VZT2" s="39"/>
      <c r="VZU2" s="39"/>
      <c r="VZV2" s="39"/>
      <c r="VZW2" s="39"/>
      <c r="VZX2" s="39"/>
      <c r="VZY2" s="39"/>
      <c r="VZZ2" s="39"/>
      <c r="WAA2" s="39"/>
      <c r="WAB2" s="39"/>
      <c r="WAC2" s="39"/>
      <c r="WAD2" s="39"/>
      <c r="WAE2" s="39"/>
      <c r="WAF2" s="39"/>
      <c r="WAG2" s="39"/>
      <c r="WAH2" s="39"/>
      <c r="WAI2" s="39"/>
      <c r="WAJ2" s="39"/>
      <c r="WAK2" s="39"/>
      <c r="WAL2" s="39"/>
      <c r="WAM2" s="39"/>
      <c r="WAN2" s="39"/>
      <c r="WAO2" s="39"/>
      <c r="WAP2" s="39"/>
      <c r="WAQ2" s="39"/>
      <c r="WAR2" s="39"/>
      <c r="WAS2" s="39"/>
      <c r="WAT2" s="39"/>
      <c r="WAU2" s="39"/>
      <c r="WAV2" s="39"/>
      <c r="WAW2" s="39"/>
      <c r="WAX2" s="39"/>
      <c r="WAY2" s="39"/>
      <c r="WAZ2" s="39"/>
      <c r="WBA2" s="39"/>
      <c r="WBB2" s="39"/>
      <c r="WBC2" s="39"/>
      <c r="WBD2" s="39"/>
      <c r="WBE2" s="39"/>
      <c r="WBF2" s="39"/>
      <c r="WBG2" s="39"/>
      <c r="WBH2" s="39"/>
      <c r="WBI2" s="39"/>
      <c r="WBJ2" s="39"/>
      <c r="WBK2" s="39"/>
      <c r="WBL2" s="39"/>
      <c r="WBM2" s="39"/>
      <c r="WBN2" s="39"/>
      <c r="WBO2" s="39"/>
      <c r="WBP2" s="39"/>
      <c r="WBQ2" s="39"/>
      <c r="WBR2" s="39"/>
      <c r="WBS2" s="39"/>
      <c r="WBT2" s="39"/>
      <c r="WBU2" s="39"/>
      <c r="WBV2" s="39"/>
      <c r="WBW2" s="39"/>
      <c r="WBX2" s="39"/>
      <c r="WBY2" s="39"/>
      <c r="WBZ2" s="39"/>
      <c r="WCA2" s="39"/>
      <c r="WCB2" s="39"/>
      <c r="WCC2" s="39"/>
      <c r="WCD2" s="39"/>
      <c r="WCE2" s="39"/>
      <c r="WCF2" s="39"/>
      <c r="WCG2" s="39"/>
      <c r="WCH2" s="39"/>
      <c r="WCI2" s="39"/>
      <c r="WCJ2" s="39"/>
      <c r="WCK2" s="39"/>
      <c r="WCL2" s="39"/>
      <c r="WCM2" s="39"/>
      <c r="WCN2" s="39"/>
      <c r="WCO2" s="39"/>
      <c r="WCP2" s="39"/>
      <c r="WCQ2" s="39"/>
      <c r="WCR2" s="39"/>
      <c r="WCS2" s="39"/>
      <c r="WCT2" s="39"/>
      <c r="WCU2" s="39"/>
      <c r="WCV2" s="39"/>
      <c r="WCW2" s="39"/>
      <c r="WCX2" s="39"/>
      <c r="WCY2" s="39"/>
      <c r="WCZ2" s="39"/>
      <c r="WDA2" s="39"/>
      <c r="WDB2" s="39"/>
      <c r="WDC2" s="39"/>
      <c r="WDD2" s="39"/>
      <c r="WDE2" s="39"/>
      <c r="WDF2" s="39"/>
      <c r="WDG2" s="39"/>
      <c r="WDH2" s="39"/>
      <c r="WDI2" s="39"/>
      <c r="WDJ2" s="39"/>
      <c r="WDK2" s="39"/>
      <c r="WDL2" s="39"/>
      <c r="WDM2" s="39"/>
      <c r="WDN2" s="39"/>
      <c r="WDO2" s="39"/>
      <c r="WDP2" s="39"/>
      <c r="WDQ2" s="39"/>
      <c r="WDR2" s="39"/>
      <c r="WDS2" s="39"/>
      <c r="WDT2" s="39"/>
      <c r="WDU2" s="39"/>
      <c r="WDV2" s="39"/>
      <c r="WDW2" s="39"/>
      <c r="WDX2" s="39"/>
      <c r="WDY2" s="39"/>
      <c r="WDZ2" s="39"/>
      <c r="WEA2" s="39"/>
      <c r="WEB2" s="39"/>
      <c r="WEC2" s="39"/>
      <c r="WED2" s="39"/>
      <c r="WEE2" s="39"/>
      <c r="WEF2" s="39"/>
      <c r="WEG2" s="39"/>
      <c r="WEH2" s="39"/>
      <c r="WEI2" s="39"/>
      <c r="WEJ2" s="39"/>
      <c r="WEK2" s="39"/>
      <c r="WEL2" s="39"/>
      <c r="WEM2" s="39"/>
      <c r="WEN2" s="39"/>
      <c r="WEO2" s="39"/>
      <c r="WEP2" s="39"/>
      <c r="WEQ2" s="39"/>
      <c r="WER2" s="39"/>
      <c r="WES2" s="39"/>
      <c r="WET2" s="39"/>
      <c r="WEU2" s="39"/>
      <c r="WEV2" s="39"/>
      <c r="WEW2" s="39"/>
      <c r="WEX2" s="39"/>
      <c r="WEY2" s="39"/>
      <c r="WEZ2" s="39"/>
      <c r="WFA2" s="39"/>
      <c r="WFB2" s="39"/>
      <c r="WFC2" s="39"/>
      <c r="WFD2" s="39"/>
      <c r="WFE2" s="39"/>
      <c r="WFF2" s="39"/>
      <c r="WFG2" s="39"/>
      <c r="WFH2" s="39"/>
      <c r="WFI2" s="39"/>
      <c r="WFJ2" s="39"/>
      <c r="WFK2" s="39"/>
      <c r="WFL2" s="39"/>
      <c r="WFM2" s="39"/>
      <c r="WFN2" s="39"/>
      <c r="WFO2" s="39"/>
      <c r="WFP2" s="39"/>
      <c r="WFQ2" s="39"/>
      <c r="WFR2" s="39"/>
      <c r="WFS2" s="39"/>
      <c r="WFT2" s="39"/>
      <c r="WFU2" s="39"/>
      <c r="WFV2" s="39"/>
      <c r="WFW2" s="39"/>
      <c r="WFX2" s="39"/>
      <c r="WFY2" s="39"/>
      <c r="WFZ2" s="39"/>
      <c r="WGA2" s="39"/>
      <c r="WGB2" s="39"/>
      <c r="WGC2" s="39"/>
      <c r="WGD2" s="39"/>
      <c r="WGE2" s="39"/>
      <c r="WGF2" s="39"/>
      <c r="WGG2" s="39"/>
      <c r="WGH2" s="39"/>
      <c r="WGI2" s="39"/>
      <c r="WGJ2" s="39"/>
      <c r="WGK2" s="39"/>
      <c r="WGL2" s="39"/>
      <c r="WGM2" s="39"/>
      <c r="WGN2" s="39"/>
      <c r="WGO2" s="39"/>
      <c r="WGP2" s="39"/>
      <c r="WGQ2" s="39"/>
      <c r="WGR2" s="39"/>
      <c r="WGS2" s="39"/>
      <c r="WGT2" s="39"/>
      <c r="WGU2" s="39"/>
      <c r="WGV2" s="39"/>
      <c r="WGW2" s="39"/>
      <c r="WGX2" s="39"/>
      <c r="WGY2" s="39"/>
      <c r="WGZ2" s="39"/>
      <c r="WHA2" s="39"/>
      <c r="WHB2" s="39"/>
      <c r="WHC2" s="39"/>
      <c r="WHD2" s="39"/>
      <c r="WHE2" s="39"/>
      <c r="WHF2" s="39"/>
      <c r="WHG2" s="39"/>
      <c r="WHH2" s="39"/>
      <c r="WHI2" s="39"/>
      <c r="WHJ2" s="39"/>
      <c r="WHK2" s="39"/>
      <c r="WHL2" s="39"/>
      <c r="WHM2" s="39"/>
      <c r="WHN2" s="39"/>
      <c r="WHO2" s="39"/>
      <c r="WHP2" s="39"/>
      <c r="WHQ2" s="39"/>
      <c r="WHR2" s="39"/>
      <c r="WHS2" s="39"/>
      <c r="WHT2" s="39"/>
      <c r="WHU2" s="39"/>
      <c r="WHV2" s="39"/>
      <c r="WHW2" s="39"/>
      <c r="WHX2" s="39"/>
      <c r="WHY2" s="39"/>
      <c r="WHZ2" s="39"/>
      <c r="WIA2" s="39"/>
      <c r="WIB2" s="39"/>
      <c r="WIC2" s="39"/>
      <c r="WID2" s="39"/>
      <c r="WIE2" s="39"/>
      <c r="WIF2" s="39"/>
      <c r="WIG2" s="39"/>
      <c r="WIH2" s="39"/>
      <c r="WII2" s="39"/>
      <c r="WIJ2" s="39"/>
      <c r="WIK2" s="39"/>
      <c r="WIL2" s="39"/>
      <c r="WIM2" s="39"/>
      <c r="WIN2" s="39"/>
      <c r="WIO2" s="39"/>
      <c r="WIP2" s="39"/>
      <c r="WIQ2" s="39"/>
      <c r="WIR2" s="39"/>
      <c r="WIS2" s="39"/>
      <c r="WIT2" s="39"/>
      <c r="WIU2" s="39"/>
      <c r="WIV2" s="39"/>
      <c r="WIW2" s="39"/>
      <c r="WIX2" s="39"/>
      <c r="WIY2" s="39"/>
      <c r="WIZ2" s="39"/>
      <c r="WJA2" s="39"/>
      <c r="WJB2" s="39"/>
      <c r="WJC2" s="39"/>
      <c r="WJD2" s="39"/>
      <c r="WJE2" s="39"/>
      <c r="WJF2" s="39"/>
      <c r="WJG2" s="39"/>
      <c r="WJH2" s="39"/>
      <c r="WJI2" s="39"/>
      <c r="WJJ2" s="39"/>
      <c r="WJK2" s="39"/>
      <c r="WJL2" s="39"/>
      <c r="WJM2" s="39"/>
      <c r="WJN2" s="39"/>
      <c r="WJO2" s="39"/>
      <c r="WJP2" s="39"/>
      <c r="WJQ2" s="39"/>
      <c r="WJR2" s="39"/>
      <c r="WJS2" s="39"/>
      <c r="WJT2" s="39"/>
      <c r="WJU2" s="39"/>
      <c r="WJV2" s="39"/>
      <c r="WJW2" s="39"/>
      <c r="WJX2" s="39"/>
      <c r="WJY2" s="39"/>
      <c r="WJZ2" s="39"/>
      <c r="WKA2" s="39"/>
      <c r="WKB2" s="39"/>
      <c r="WKC2" s="39"/>
      <c r="WKD2" s="39"/>
      <c r="WKE2" s="39"/>
      <c r="WKF2" s="39"/>
      <c r="WKG2" s="39"/>
      <c r="WKH2" s="39"/>
      <c r="WKI2" s="39"/>
      <c r="WKJ2" s="39"/>
      <c r="WKK2" s="39"/>
      <c r="WKL2" s="39"/>
      <c r="WKM2" s="39"/>
      <c r="WKN2" s="39"/>
      <c r="WKO2" s="39"/>
      <c r="WKP2" s="39"/>
      <c r="WKQ2" s="39"/>
      <c r="WKR2" s="39"/>
      <c r="WKS2" s="39"/>
      <c r="WKT2" s="39"/>
      <c r="WKU2" s="39"/>
      <c r="WKV2" s="39"/>
      <c r="WKW2" s="39"/>
      <c r="WKX2" s="39"/>
      <c r="WKY2" s="39"/>
      <c r="WKZ2" s="39"/>
      <c r="WLA2" s="39"/>
      <c r="WLB2" s="39"/>
      <c r="WLC2" s="39"/>
      <c r="WLD2" s="39"/>
      <c r="WLE2" s="39"/>
      <c r="WLF2" s="39"/>
      <c r="WLG2" s="39"/>
      <c r="WLH2" s="39"/>
      <c r="WLI2" s="39"/>
      <c r="WLJ2" s="39"/>
      <c r="WLK2" s="39"/>
      <c r="WLL2" s="39"/>
      <c r="WLM2" s="39"/>
      <c r="WLN2" s="39"/>
      <c r="WLO2" s="39"/>
      <c r="WLP2" s="39"/>
      <c r="WLQ2" s="39"/>
      <c r="WLR2" s="39"/>
      <c r="WLS2" s="39"/>
      <c r="WLT2" s="39"/>
      <c r="WLU2" s="39"/>
      <c r="WLV2" s="39"/>
      <c r="WLW2" s="39"/>
      <c r="WLX2" s="39"/>
      <c r="WLY2" s="39"/>
      <c r="WLZ2" s="39"/>
      <c r="WMA2" s="39"/>
      <c r="WMB2" s="39"/>
      <c r="WMC2" s="39"/>
      <c r="WMD2" s="39"/>
      <c r="WME2" s="39"/>
      <c r="WMF2" s="39"/>
      <c r="WMG2" s="39"/>
      <c r="WMH2" s="39"/>
      <c r="WMI2" s="39"/>
      <c r="WMJ2" s="39"/>
      <c r="WMK2" s="39"/>
      <c r="WML2" s="39"/>
      <c r="WMM2" s="39"/>
      <c r="WMN2" s="39"/>
      <c r="WMO2" s="39"/>
      <c r="WMP2" s="39"/>
      <c r="WMQ2" s="39"/>
      <c r="WMR2" s="39"/>
      <c r="WMS2" s="39"/>
      <c r="WMT2" s="39"/>
      <c r="WMU2" s="39"/>
      <c r="WMV2" s="39"/>
      <c r="WMW2" s="39"/>
      <c r="WMX2" s="39"/>
      <c r="WMY2" s="39"/>
      <c r="WMZ2" s="39"/>
      <c r="WNA2" s="39"/>
      <c r="WNB2" s="39"/>
      <c r="WNC2" s="39"/>
      <c r="WND2" s="39"/>
      <c r="WNE2" s="39"/>
      <c r="WNF2" s="39"/>
      <c r="WNG2" s="39"/>
      <c r="WNH2" s="39"/>
      <c r="WNI2" s="39"/>
      <c r="WNJ2" s="39"/>
      <c r="WNK2" s="39"/>
      <c r="WNL2" s="39"/>
      <c r="WNM2" s="39"/>
      <c r="WNN2" s="39"/>
      <c r="WNO2" s="39"/>
      <c r="WNP2" s="39"/>
      <c r="WNQ2" s="39"/>
      <c r="WNR2" s="39"/>
      <c r="WNS2" s="39"/>
      <c r="WNT2" s="39"/>
      <c r="WNU2" s="39"/>
      <c r="WNV2" s="39"/>
      <c r="WNW2" s="39"/>
      <c r="WNX2" s="39"/>
      <c r="WNY2" s="39"/>
      <c r="WNZ2" s="39"/>
      <c r="WOA2" s="39"/>
      <c r="WOB2" s="39"/>
      <c r="WOC2" s="39"/>
      <c r="WOD2" s="39"/>
      <c r="WOE2" s="39"/>
      <c r="WOF2" s="39"/>
      <c r="WOG2" s="39"/>
      <c r="WOH2" s="39"/>
      <c r="WOI2" s="39"/>
      <c r="WOJ2" s="39"/>
      <c r="WOK2" s="39"/>
      <c r="WOL2" s="39"/>
      <c r="WOM2" s="39"/>
      <c r="WON2" s="39"/>
      <c r="WOO2" s="39"/>
      <c r="WOP2" s="39"/>
      <c r="WOQ2" s="39"/>
      <c r="WOR2" s="39"/>
      <c r="WOS2" s="39"/>
      <c r="WOT2" s="39"/>
      <c r="WOU2" s="39"/>
      <c r="WOV2" s="39"/>
      <c r="WOW2" s="39"/>
      <c r="WOX2" s="39"/>
      <c r="WOY2" s="39"/>
      <c r="WOZ2" s="39"/>
      <c r="WPA2" s="39"/>
      <c r="WPB2" s="39"/>
      <c r="WPC2" s="39"/>
      <c r="WPD2" s="39"/>
      <c r="WPE2" s="39"/>
      <c r="WPF2" s="39"/>
      <c r="WPG2" s="39"/>
      <c r="WPH2" s="39"/>
      <c r="WPI2" s="39"/>
      <c r="WPJ2" s="39"/>
      <c r="WPK2" s="39"/>
      <c r="WPL2" s="39"/>
      <c r="WPM2" s="39"/>
      <c r="WPN2" s="39"/>
      <c r="WPO2" s="39"/>
      <c r="WPP2" s="39"/>
      <c r="WPQ2" s="39"/>
      <c r="WPR2" s="39"/>
      <c r="WPS2" s="39"/>
      <c r="WPT2" s="39"/>
      <c r="WPU2" s="39"/>
      <c r="WPV2" s="39"/>
      <c r="WPW2" s="39"/>
      <c r="WPX2" s="39"/>
      <c r="WPY2" s="39"/>
      <c r="WPZ2" s="39"/>
      <c r="WQA2" s="39"/>
      <c r="WQB2" s="39"/>
      <c r="WQC2" s="39"/>
      <c r="WQD2" s="39"/>
      <c r="WQE2" s="39"/>
      <c r="WQF2" s="39"/>
      <c r="WQG2" s="39"/>
      <c r="WQH2" s="39"/>
      <c r="WQI2" s="39"/>
      <c r="WQJ2" s="39"/>
      <c r="WQK2" s="39"/>
      <c r="WQL2" s="39"/>
      <c r="WQM2" s="39"/>
      <c r="WQN2" s="39"/>
      <c r="WQO2" s="39"/>
      <c r="WQP2" s="39"/>
      <c r="WQQ2" s="39"/>
      <c r="WQR2" s="39"/>
      <c r="WQS2" s="39"/>
      <c r="WQT2" s="39"/>
      <c r="WQU2" s="39"/>
      <c r="WQV2" s="39"/>
      <c r="WQW2" s="39"/>
      <c r="WQX2" s="39"/>
      <c r="WQY2" s="39"/>
      <c r="WQZ2" s="39"/>
      <c r="WRA2" s="39"/>
      <c r="WRB2" s="39"/>
      <c r="WRC2" s="39"/>
      <c r="WRD2" s="39"/>
      <c r="WRE2" s="39"/>
      <c r="WRF2" s="39"/>
      <c r="WRG2" s="39"/>
      <c r="WRH2" s="39"/>
      <c r="WRI2" s="39"/>
      <c r="WRJ2" s="39"/>
      <c r="WRK2" s="39"/>
      <c r="WRL2" s="39"/>
      <c r="WRM2" s="39"/>
      <c r="WRN2" s="39"/>
      <c r="WRO2" s="39"/>
      <c r="WRP2" s="39"/>
      <c r="WRQ2" s="39"/>
      <c r="WRR2" s="39"/>
      <c r="WRS2" s="39"/>
      <c r="WRT2" s="39"/>
      <c r="WRU2" s="39"/>
      <c r="WRV2" s="39"/>
      <c r="WRW2" s="39"/>
      <c r="WRX2" s="39"/>
      <c r="WRY2" s="39"/>
      <c r="WRZ2" s="39"/>
      <c r="WSA2" s="39"/>
      <c r="WSB2" s="39"/>
      <c r="WSC2" s="39"/>
      <c r="WSD2" s="39"/>
      <c r="WSE2" s="39"/>
      <c r="WSF2" s="39"/>
      <c r="WSG2" s="39"/>
      <c r="WSH2" s="39"/>
      <c r="WSI2" s="39"/>
      <c r="WSJ2" s="39"/>
      <c r="WSK2" s="39"/>
      <c r="WSL2" s="39"/>
      <c r="WSM2" s="39"/>
      <c r="WSN2" s="39"/>
      <c r="WSO2" s="39"/>
      <c r="WSP2" s="39"/>
      <c r="WSQ2" s="39"/>
      <c r="WSR2" s="39"/>
      <c r="WSS2" s="39"/>
      <c r="WST2" s="39"/>
      <c r="WSU2" s="39"/>
      <c r="WSV2" s="39"/>
      <c r="WSW2" s="39"/>
      <c r="WSX2" s="39"/>
      <c r="WSY2" s="39"/>
      <c r="WSZ2" s="39"/>
      <c r="WTA2" s="39"/>
      <c r="WTB2" s="39"/>
      <c r="WTC2" s="39"/>
      <c r="WTD2" s="39"/>
      <c r="WTE2" s="39"/>
      <c r="WTF2" s="39"/>
      <c r="WTG2" s="39"/>
      <c r="WTH2" s="39"/>
      <c r="WTI2" s="39"/>
      <c r="WTJ2" s="39"/>
      <c r="WTK2" s="39"/>
      <c r="WTL2" s="39"/>
      <c r="WTM2" s="39"/>
      <c r="WTN2" s="39"/>
      <c r="WTO2" s="39"/>
      <c r="WTP2" s="39"/>
      <c r="WTQ2" s="39"/>
      <c r="WTR2" s="39"/>
      <c r="WTS2" s="39"/>
      <c r="WTT2" s="39"/>
      <c r="WTU2" s="39"/>
      <c r="WTV2" s="39"/>
      <c r="WTW2" s="39"/>
      <c r="WTX2" s="39"/>
      <c r="WTY2" s="39"/>
      <c r="WTZ2" s="39"/>
      <c r="WUA2" s="39"/>
      <c r="WUB2" s="39"/>
      <c r="WUC2" s="39"/>
      <c r="WUD2" s="39"/>
      <c r="WUE2" s="39"/>
      <c r="WUF2" s="39"/>
      <c r="WUG2" s="39"/>
      <c r="WUH2" s="39"/>
      <c r="WUI2" s="39"/>
      <c r="WUJ2" s="39"/>
      <c r="WUK2" s="39"/>
      <c r="WUL2" s="39"/>
      <c r="WUM2" s="39"/>
      <c r="WUN2" s="39"/>
      <c r="WUO2" s="39"/>
      <c r="WUP2" s="39"/>
      <c r="WUQ2" s="39"/>
      <c r="WUR2" s="39"/>
      <c r="WUS2" s="39"/>
      <c r="WUT2" s="39"/>
      <c r="WUU2" s="39"/>
      <c r="WUV2" s="39"/>
      <c r="WUW2" s="39"/>
      <c r="WUX2" s="39"/>
      <c r="WUY2" s="39"/>
      <c r="WUZ2" s="39"/>
      <c r="WVA2" s="39"/>
      <c r="WVB2" s="39"/>
      <c r="WVC2" s="39"/>
      <c r="WVD2" s="39"/>
      <c r="WVE2" s="39"/>
      <c r="WVF2" s="39"/>
      <c r="WVG2" s="39"/>
      <c r="WVH2" s="39"/>
      <c r="WVI2" s="39"/>
      <c r="WVJ2" s="39"/>
      <c r="WVK2" s="39"/>
      <c r="WVL2" s="39"/>
      <c r="WVM2" s="39"/>
      <c r="WVN2" s="39"/>
      <c r="WVO2" s="39"/>
      <c r="WVP2" s="39"/>
      <c r="WVQ2" s="39"/>
      <c r="WVR2" s="39"/>
      <c r="WVS2" s="39"/>
      <c r="WVT2" s="39"/>
      <c r="WVU2" s="39"/>
      <c r="WVV2" s="39"/>
      <c r="WVW2" s="39"/>
      <c r="WVX2" s="39"/>
      <c r="WVY2" s="39"/>
      <c r="WVZ2" s="39"/>
      <c r="WWA2" s="39"/>
      <c r="WWB2" s="39"/>
      <c r="WWC2" s="39"/>
      <c r="WWD2" s="39"/>
      <c r="WWE2" s="39"/>
      <c r="WWF2" s="39"/>
      <c r="WWG2" s="39"/>
      <c r="WWH2" s="39"/>
      <c r="WWI2" s="39"/>
      <c r="WWJ2" s="39"/>
      <c r="WWK2" s="39"/>
      <c r="WWL2" s="39"/>
      <c r="WWM2" s="39"/>
      <c r="WWN2" s="39"/>
      <c r="WWO2" s="39"/>
      <c r="WWP2" s="39"/>
      <c r="WWQ2" s="39"/>
      <c r="WWR2" s="39"/>
      <c r="WWS2" s="39"/>
      <c r="WWT2" s="39"/>
      <c r="WWU2" s="39"/>
      <c r="WWV2" s="39"/>
      <c r="WWW2" s="39"/>
      <c r="WWX2" s="39"/>
      <c r="WWY2" s="39"/>
      <c r="WWZ2" s="39"/>
      <c r="WXA2" s="39"/>
      <c r="WXB2" s="39"/>
      <c r="WXC2" s="39"/>
      <c r="WXD2" s="39"/>
      <c r="WXE2" s="39"/>
      <c r="WXF2" s="39"/>
      <c r="WXG2" s="39"/>
      <c r="WXH2" s="39"/>
      <c r="WXI2" s="39"/>
      <c r="WXJ2" s="39"/>
      <c r="WXK2" s="39"/>
      <c r="WXL2" s="39"/>
      <c r="WXM2" s="39"/>
      <c r="WXN2" s="39"/>
      <c r="WXO2" s="39"/>
      <c r="WXP2" s="39"/>
      <c r="WXQ2" s="39"/>
      <c r="WXR2" s="39"/>
      <c r="WXS2" s="39"/>
      <c r="WXT2" s="39"/>
      <c r="WXU2" s="39"/>
      <c r="WXV2" s="39"/>
      <c r="WXW2" s="39"/>
      <c r="WXX2" s="39"/>
      <c r="WXY2" s="39"/>
      <c r="WXZ2" s="39"/>
      <c r="WYA2" s="39"/>
      <c r="WYB2" s="39"/>
      <c r="WYC2" s="39"/>
      <c r="WYD2" s="39"/>
      <c r="WYE2" s="39"/>
      <c r="WYF2" s="39"/>
      <c r="WYG2" s="39"/>
      <c r="WYH2" s="39"/>
      <c r="WYI2" s="39"/>
      <c r="WYJ2" s="39"/>
      <c r="WYK2" s="39"/>
      <c r="WYL2" s="39"/>
      <c r="WYM2" s="39"/>
      <c r="WYN2" s="39"/>
      <c r="WYO2" s="39"/>
      <c r="WYP2" s="39"/>
      <c r="WYQ2" s="39"/>
      <c r="WYR2" s="39"/>
      <c r="WYS2" s="39"/>
      <c r="WYT2" s="39"/>
      <c r="WYU2" s="39"/>
      <c r="WYV2" s="39"/>
      <c r="WYW2" s="39"/>
      <c r="WYX2" s="39"/>
      <c r="WYY2" s="39"/>
      <c r="WYZ2" s="39"/>
      <c r="WZA2" s="39"/>
      <c r="WZB2" s="39"/>
      <c r="WZC2" s="39"/>
      <c r="WZD2" s="39"/>
      <c r="WZE2" s="39"/>
      <c r="WZF2" s="39"/>
      <c r="WZG2" s="39"/>
      <c r="WZH2" s="39"/>
      <c r="WZI2" s="39"/>
      <c r="WZJ2" s="39"/>
      <c r="WZK2" s="39"/>
      <c r="WZL2" s="39"/>
      <c r="WZM2" s="39"/>
      <c r="WZN2" s="39"/>
      <c r="WZO2" s="39"/>
      <c r="WZP2" s="39"/>
      <c r="WZQ2" s="39"/>
      <c r="WZR2" s="39"/>
      <c r="WZS2" s="39"/>
      <c r="WZT2" s="39"/>
      <c r="WZU2" s="39"/>
      <c r="WZV2" s="39"/>
      <c r="WZW2" s="39"/>
      <c r="WZX2" s="39"/>
      <c r="WZY2" s="39"/>
      <c r="WZZ2" s="39"/>
      <c r="XAA2" s="39"/>
      <c r="XAB2" s="39"/>
      <c r="XAC2" s="39"/>
      <c r="XAD2" s="39"/>
      <c r="XAE2" s="39"/>
      <c r="XAF2" s="39"/>
      <c r="XAG2" s="39"/>
      <c r="XAH2" s="39"/>
      <c r="XAI2" s="39"/>
      <c r="XAJ2" s="39"/>
      <c r="XAK2" s="39"/>
      <c r="XAL2" s="39"/>
      <c r="XAM2" s="39"/>
      <c r="XAN2" s="39"/>
      <c r="XAO2" s="39"/>
      <c r="XAP2" s="39"/>
      <c r="XAQ2" s="39"/>
      <c r="XAR2" s="39"/>
      <c r="XAS2" s="39"/>
      <c r="XAT2" s="39"/>
      <c r="XAU2" s="39"/>
      <c r="XAV2" s="39"/>
      <c r="XAW2" s="39"/>
      <c r="XAX2" s="39"/>
      <c r="XAY2" s="39"/>
      <c r="XAZ2" s="39"/>
      <c r="XBA2" s="39"/>
      <c r="XBB2" s="39"/>
      <c r="XBC2" s="39"/>
      <c r="XBD2" s="39"/>
      <c r="XBE2" s="39"/>
      <c r="XBF2" s="39"/>
      <c r="XBG2" s="39"/>
      <c r="XBH2" s="39"/>
      <c r="XBI2" s="39"/>
      <c r="XBJ2" s="39"/>
      <c r="XBK2" s="39"/>
      <c r="XBL2" s="39"/>
      <c r="XBM2" s="39"/>
      <c r="XBN2" s="39"/>
      <c r="XBO2" s="39"/>
      <c r="XBP2" s="39"/>
      <c r="XBQ2" s="39"/>
      <c r="XBR2" s="39"/>
      <c r="XBS2" s="39"/>
      <c r="XBT2" s="39"/>
      <c r="XBU2" s="39"/>
      <c r="XBV2" s="39"/>
      <c r="XBW2" s="39"/>
      <c r="XBX2" s="39"/>
      <c r="XBY2" s="39"/>
      <c r="XBZ2" s="39"/>
      <c r="XCA2" s="39"/>
      <c r="XCB2" s="39"/>
      <c r="XCC2" s="39"/>
      <c r="XCD2" s="39"/>
      <c r="XCE2" s="39"/>
      <c r="XCF2" s="39"/>
      <c r="XCG2" s="39"/>
      <c r="XCH2" s="39"/>
      <c r="XCI2" s="39"/>
      <c r="XCJ2" s="39"/>
      <c r="XCK2" s="39"/>
      <c r="XCL2" s="39"/>
      <c r="XCM2" s="39"/>
      <c r="XCN2" s="39"/>
      <c r="XCO2" s="39"/>
      <c r="XCP2" s="39"/>
      <c r="XCQ2" s="39"/>
      <c r="XCR2" s="39"/>
      <c r="XCS2" s="39"/>
      <c r="XCT2" s="39"/>
      <c r="XCU2" s="39"/>
      <c r="XCV2" s="39"/>
      <c r="XCW2" s="39"/>
      <c r="XCX2" s="39"/>
      <c r="XCY2" s="39"/>
      <c r="XCZ2" s="39"/>
      <c r="XDA2" s="39"/>
      <c r="XDB2" s="39"/>
      <c r="XDC2" s="39"/>
      <c r="XDD2" s="39"/>
      <c r="XDE2" s="39"/>
      <c r="XDF2" s="39"/>
      <c r="XDG2" s="39"/>
      <c r="XDH2" s="39"/>
      <c r="XDI2" s="39"/>
      <c r="XDJ2" s="39"/>
      <c r="XDK2" s="39"/>
      <c r="XDL2" s="39"/>
      <c r="XDM2" s="39"/>
      <c r="XDN2" s="39"/>
      <c r="XDO2" s="39"/>
      <c r="XDP2" s="39"/>
      <c r="XDQ2" s="39"/>
      <c r="XDR2" s="39"/>
      <c r="XDS2" s="39"/>
      <c r="XDT2" s="39"/>
      <c r="XDU2" s="39"/>
      <c r="XDV2" s="39"/>
      <c r="XDW2" s="39"/>
      <c r="XDX2" s="39"/>
      <c r="XDY2" s="39"/>
      <c r="XDZ2" s="39"/>
      <c r="XEA2" s="39"/>
      <c r="XEB2" s="39"/>
      <c r="XEC2" s="39"/>
      <c r="XED2" s="39"/>
      <c r="XEE2" s="39"/>
      <c r="XEF2" s="39"/>
      <c r="XEG2" s="39"/>
      <c r="XEH2" s="39"/>
      <c r="XEI2" s="39"/>
      <c r="XEJ2" s="39"/>
      <c r="XEK2" s="39"/>
      <c r="XEL2" s="39"/>
      <c r="XEM2" s="39"/>
      <c r="XEN2" s="39"/>
      <c r="XEO2" s="39"/>
      <c r="XEP2" s="39"/>
      <c r="XEQ2" s="39"/>
      <c r="XER2" s="39"/>
      <c r="XES2" s="39"/>
      <c r="XET2" s="39"/>
      <c r="XEU2" s="39"/>
      <c r="XEV2" s="39"/>
      <c r="XEW2" s="39"/>
      <c r="XEX2" s="39"/>
      <c r="XEY2" s="39"/>
      <c r="XEZ2" s="39"/>
      <c r="XFA2" s="39"/>
      <c r="XFB2" s="39"/>
      <c r="XFC2" s="39"/>
      <c r="XFD2" s="39"/>
    </row>
    <row r="3" spans="1:16384" x14ac:dyDescent="0.25"/>
    <row r="4" spans="1:16384" s="10" customFormat="1" x14ac:dyDescent="0.3">
      <c r="C4" s="10" t="s">
        <v>1772</v>
      </c>
    </row>
    <row r="5" spans="1:16384" s="10" customFormat="1" x14ac:dyDescent="0.3">
      <c r="C5" s="10" t="s">
        <v>1773</v>
      </c>
    </row>
    <row r="6" spans="1:16384" s="10" customFormat="1" x14ac:dyDescent="0.3"/>
    <row r="7" spans="1:16384" s="10" customFormat="1" x14ac:dyDescent="0.3">
      <c r="C7" s="107" t="s">
        <v>1783</v>
      </c>
      <c r="D7" s="10" t="s">
        <v>1774</v>
      </c>
    </row>
    <row r="8" spans="1:16384" s="10" customFormat="1" x14ac:dyDescent="0.3">
      <c r="D8" s="10" t="s">
        <v>1786</v>
      </c>
    </row>
    <row r="9" spans="1:16384" s="10" customFormat="1" x14ac:dyDescent="0.3"/>
    <row r="10" spans="1:16384" s="10" customFormat="1" x14ac:dyDescent="0.3">
      <c r="C10" s="107" t="s">
        <v>1784</v>
      </c>
      <c r="D10" s="10" t="s">
        <v>1775</v>
      </c>
    </row>
    <row r="11" spans="1:16384" s="10" customFormat="1" x14ac:dyDescent="0.3"/>
    <row r="12" spans="1:16384" s="10" customFormat="1" x14ac:dyDescent="0.3">
      <c r="D12" s="108">
        <v>1</v>
      </c>
      <c r="E12" s="106" t="s">
        <v>1776</v>
      </c>
    </row>
    <row r="13" spans="1:16384" s="10" customFormat="1" x14ac:dyDescent="0.3"/>
    <row r="14" spans="1:16384" s="10" customFormat="1" x14ac:dyDescent="0.3"/>
    <row r="15" spans="1:16384" s="10" customFormat="1" x14ac:dyDescent="0.3"/>
    <row r="16" spans="1:16384" s="10" customFormat="1" x14ac:dyDescent="0.3"/>
    <row r="17" spans="4:5" s="10" customFormat="1" x14ac:dyDescent="0.3"/>
    <row r="18" spans="4:5" s="10" customFormat="1" x14ac:dyDescent="0.3"/>
    <row r="19" spans="4:5" s="10" customFormat="1" x14ac:dyDescent="0.3"/>
    <row r="20" spans="4:5" s="10" customFormat="1" x14ac:dyDescent="0.3"/>
    <row r="21" spans="4:5" s="10" customFormat="1" x14ac:dyDescent="0.3"/>
    <row r="22" spans="4:5" s="10" customFormat="1" x14ac:dyDescent="0.3">
      <c r="E22" s="110" t="s">
        <v>1777</v>
      </c>
    </row>
    <row r="23" spans="4:5" s="10" customFormat="1" x14ac:dyDescent="0.3"/>
    <row r="24" spans="4:5" s="10" customFormat="1" x14ac:dyDescent="0.3">
      <c r="D24" s="108">
        <v>2</v>
      </c>
      <c r="E24" s="10" t="s">
        <v>1778</v>
      </c>
    </row>
    <row r="25" spans="4:5" s="10" customFormat="1" x14ac:dyDescent="0.3"/>
    <row r="26" spans="4:5" s="10" customFormat="1" x14ac:dyDescent="0.3"/>
    <row r="27" spans="4:5" s="10" customFormat="1" x14ac:dyDescent="0.3"/>
    <row r="28" spans="4:5" s="10" customFormat="1" x14ac:dyDescent="0.3"/>
    <row r="29" spans="4:5" s="10" customFormat="1" x14ac:dyDescent="0.3"/>
    <row r="30" spans="4:5" s="10" customFormat="1" x14ac:dyDescent="0.3"/>
    <row r="31" spans="4:5" s="10" customFormat="1" x14ac:dyDescent="0.3"/>
    <row r="32" spans="4:5" s="10" customFormat="1" x14ac:dyDescent="0.3"/>
    <row r="33" spans="1:23" s="10" customFormat="1" x14ac:dyDescent="0.3">
      <c r="E33" s="10" t="s">
        <v>1781</v>
      </c>
    </row>
    <row r="34" spans="1:23" s="10" customFormat="1" x14ac:dyDescent="0.3"/>
    <row r="35" spans="1:23" s="10" customFormat="1" x14ac:dyDescent="0.3">
      <c r="E35" s="109" t="s">
        <v>1779</v>
      </c>
    </row>
    <row r="36" spans="1:23" s="10" customFormat="1" x14ac:dyDescent="0.3">
      <c r="E36" s="109" t="s">
        <v>1780</v>
      </c>
    </row>
    <row r="37" spans="1:23" s="10" customFormat="1" x14ac:dyDescent="0.3"/>
    <row r="38" spans="1:23" s="10" customFormat="1" x14ac:dyDescent="0.3">
      <c r="C38" s="107" t="s">
        <v>1782</v>
      </c>
      <c r="D38" s="10" t="s">
        <v>1785</v>
      </c>
    </row>
    <row r="39" spans="1:23" s="10" customFormat="1" x14ac:dyDescent="0.3"/>
    <row r="40" spans="1:23" s="10" customFormat="1" x14ac:dyDescent="0.3"/>
    <row r="41" spans="1:23" s="10" customFormat="1" x14ac:dyDescent="0.3"/>
    <row r="42" spans="1:23" s="10" customFormat="1" x14ac:dyDescent="0.3"/>
    <row r="43" spans="1:23" s="10" customFormat="1" x14ac:dyDescent="0.3"/>
    <row r="44" spans="1:23" s="10" customFormat="1" x14ac:dyDescent="0.3">
      <c r="C44" s="107" t="s">
        <v>1787</v>
      </c>
      <c r="D44" s="10" t="s">
        <v>1788</v>
      </c>
    </row>
    <row r="45" spans="1:23" s="10" customFormat="1" x14ac:dyDescent="0.3"/>
    <row r="46" spans="1:23" s="10" customFormat="1" x14ac:dyDescent="0.3">
      <c r="C46" s="107" t="s">
        <v>1789</v>
      </c>
      <c r="D46" s="10" t="s">
        <v>1790</v>
      </c>
    </row>
    <row r="47" spans="1:23" s="10" customFormat="1" x14ac:dyDescent="0.3">
      <c r="A47" s="111"/>
      <c r="B47" s="111"/>
      <c r="C47" s="111"/>
      <c r="D47" s="111"/>
      <c r="E47" s="111"/>
      <c r="F47" s="111"/>
      <c r="G47" s="111"/>
      <c r="H47" s="111"/>
      <c r="I47" s="111"/>
      <c r="J47" s="111"/>
      <c r="K47" s="111"/>
      <c r="L47" s="111"/>
      <c r="M47" s="111"/>
      <c r="N47" s="111"/>
      <c r="O47" s="111"/>
      <c r="P47" s="111"/>
      <c r="Q47" s="111"/>
      <c r="R47" s="111"/>
      <c r="S47" s="111"/>
      <c r="T47" s="111"/>
      <c r="U47" s="111"/>
      <c r="V47" s="111"/>
      <c r="W47" s="111"/>
    </row>
    <row r="48" spans="1:23" s="10" customFormat="1" hidden="1" x14ac:dyDescent="0.3"/>
    <row r="49" s="10" customFormat="1" hidden="1" x14ac:dyDescent="0.3"/>
    <row r="50" s="10" customFormat="1" hidden="1" x14ac:dyDescent="0.3"/>
    <row r="51" s="10" customFormat="1" hidden="1" x14ac:dyDescent="0.3"/>
    <row r="52" s="10" customFormat="1" hidden="1" x14ac:dyDescent="0.3"/>
    <row r="53" s="10" customFormat="1" hidden="1" x14ac:dyDescent="0.3"/>
    <row r="54" s="10" customFormat="1" hidden="1" x14ac:dyDescent="0.3"/>
    <row r="55" s="10" customFormat="1" hidden="1" x14ac:dyDescent="0.3"/>
    <row r="56" s="10" customFormat="1" hidden="1" x14ac:dyDescent="0.3"/>
    <row r="57" s="10" customFormat="1" hidden="1" x14ac:dyDescent="0.3"/>
  </sheetData>
  <sheetProtection algorithmName="SHA-512" hashValue="d7oU3OSSLCzNnVB4yKCKaQX+pEG9bhNwZ2adPnfvE7Kzx2pM8Ts1veo5Ap8yvHSW8AalCs7ANF/Q2wwuFE5vyA==" saltValue="ybbuHU+l6O0TIU/WMjYV8Q=="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30"/>
  <sheetViews>
    <sheetView showGridLines="0" tabSelected="1" zoomScaleNormal="100" workbookViewId="0">
      <selection activeCell="C2" sqref="C2"/>
    </sheetView>
  </sheetViews>
  <sheetFormatPr defaultColWidth="0" defaultRowHeight="15" x14ac:dyDescent="0.25"/>
  <cols>
    <col min="1" max="1" width="0.7109375" style="3" customWidth="1"/>
    <col min="2" max="2" width="9.5703125" style="3" hidden="1" customWidth="1"/>
    <col min="3" max="3" width="19.5703125" style="46" customWidth="1"/>
    <col min="4" max="4" width="14.7109375" style="46" customWidth="1"/>
    <col min="5" max="5" width="12.7109375" style="46" customWidth="1"/>
    <col min="6" max="6" width="10.85546875" style="46" customWidth="1"/>
    <col min="7" max="10" width="5.7109375" style="55" hidden="1" customWidth="1"/>
    <col min="11" max="11" width="14.28515625" style="46" hidden="1" customWidth="1"/>
    <col min="12" max="12" width="16.42578125" style="46" customWidth="1"/>
    <col min="13" max="13" width="5.7109375" style="55" hidden="1" customWidth="1"/>
    <col min="14" max="14" width="9.28515625" style="55" hidden="1" customWidth="1"/>
    <col min="15" max="15" width="7.28515625" style="46" bestFit="1" customWidth="1"/>
    <col min="16" max="16" width="8.85546875" style="55" hidden="1" customWidth="1"/>
    <col min="17" max="17" width="1.42578125" style="36" customWidth="1"/>
    <col min="18" max="21" width="8.5703125" style="46" customWidth="1"/>
    <col min="22" max="23" width="7.140625" style="46" customWidth="1"/>
    <col min="24" max="24" width="1.42578125" style="36" customWidth="1"/>
    <col min="25" max="25" width="7.7109375" style="46" customWidth="1"/>
    <col min="26" max="26" width="9.28515625" style="46" customWidth="1"/>
    <col min="27" max="27" width="10.42578125" style="46" bestFit="1" customWidth="1"/>
    <col min="28" max="28" width="8.140625" style="46" customWidth="1"/>
    <col min="29" max="30" width="7.140625" style="46" customWidth="1"/>
    <col min="31" max="31" width="1.42578125" style="36" customWidth="1"/>
    <col min="32" max="32" width="7.7109375" style="46" customWidth="1"/>
    <col min="33" max="33" width="10" style="46" customWidth="1"/>
    <col min="34" max="34" width="10.42578125" style="46" bestFit="1" customWidth="1"/>
    <col min="35" max="35" width="10.42578125" style="46" customWidth="1"/>
    <col min="36" max="37" width="7.7109375" style="46" customWidth="1"/>
    <col min="38" max="38" width="8.28515625" style="46" customWidth="1"/>
    <col min="39" max="40" width="8.42578125" style="46" customWidth="1"/>
    <col min="41" max="41" width="8.140625" style="46" customWidth="1"/>
    <col min="42" max="43" width="8.42578125" style="46" customWidth="1"/>
    <col min="44" max="44" width="1.28515625" customWidth="1"/>
    <col min="45" max="16384" width="9.140625" style="56" hidden="1"/>
  </cols>
  <sheetData>
    <row r="1" spans="1:44" ht="3.75" customHeight="1" thickBot="1" x14ac:dyDescent="0.3">
      <c r="A1" s="43"/>
      <c r="B1" s="43"/>
      <c r="C1" s="43"/>
      <c r="D1" s="43"/>
      <c r="E1" s="43"/>
      <c r="F1" s="43"/>
      <c r="G1" s="52"/>
      <c r="H1" s="52"/>
      <c r="I1" s="52"/>
      <c r="J1" s="52"/>
      <c r="K1" s="43"/>
      <c r="L1" s="43"/>
      <c r="M1" s="52"/>
      <c r="N1" s="52"/>
      <c r="O1" s="43"/>
      <c r="P1" s="52"/>
      <c r="Q1" s="44"/>
      <c r="R1" s="43"/>
      <c r="S1" s="43"/>
      <c r="T1" s="43"/>
      <c r="U1" s="43"/>
      <c r="V1" s="43"/>
      <c r="W1" s="43"/>
      <c r="X1" s="44"/>
      <c r="Y1" s="43"/>
      <c r="Z1" s="43"/>
      <c r="AA1" s="43"/>
      <c r="AB1" s="43"/>
      <c r="AC1" s="43"/>
      <c r="AD1" s="43"/>
      <c r="AE1" s="44"/>
      <c r="AF1" s="43"/>
      <c r="AG1" s="43"/>
      <c r="AH1" s="43"/>
      <c r="AI1" s="43"/>
      <c r="AJ1" s="43"/>
      <c r="AK1" s="43"/>
      <c r="AL1" s="43"/>
      <c r="AM1" s="43"/>
      <c r="AN1" s="43"/>
      <c r="AO1" s="43"/>
      <c r="AP1" s="43"/>
      <c r="AQ1" s="43"/>
      <c r="AR1" s="45"/>
    </row>
    <row r="2" spans="1:44" ht="26.25" customHeight="1" thickTop="1" x14ac:dyDescent="0.35">
      <c r="A2" s="39"/>
      <c r="B2" s="39"/>
      <c r="C2" s="74" t="s">
        <v>1793</v>
      </c>
      <c r="D2" s="39"/>
      <c r="E2" s="40"/>
      <c r="F2" s="39"/>
      <c r="G2" s="53"/>
      <c r="H2" s="53"/>
      <c r="I2" s="53"/>
      <c r="J2" s="53"/>
      <c r="K2" s="39"/>
      <c r="L2" s="39"/>
      <c r="M2" s="53"/>
      <c r="N2" s="53"/>
      <c r="O2" s="39"/>
      <c r="P2" s="53"/>
      <c r="Q2" s="41"/>
      <c r="R2" s="40"/>
      <c r="S2" s="40"/>
      <c r="T2" s="40"/>
      <c r="U2" s="40"/>
      <c r="V2" s="40"/>
      <c r="W2" s="40"/>
      <c r="X2" s="41"/>
      <c r="Y2" s="40"/>
      <c r="Z2" s="40"/>
      <c r="AA2" s="40"/>
      <c r="AB2" s="40"/>
      <c r="AC2" s="40"/>
      <c r="AD2" s="40"/>
      <c r="AE2" s="41"/>
      <c r="AF2" s="40"/>
      <c r="AG2" s="40"/>
      <c r="AH2" s="40"/>
      <c r="AI2" s="40"/>
      <c r="AJ2" s="40"/>
      <c r="AK2" s="40"/>
      <c r="AL2" s="40"/>
      <c r="AM2" s="40"/>
      <c r="AN2" s="42"/>
      <c r="AO2" s="40"/>
      <c r="AP2" s="40"/>
      <c r="AQ2" s="40"/>
      <c r="AR2" s="40"/>
    </row>
    <row r="3" spans="1:44" ht="3.75" customHeight="1" x14ac:dyDescent="0.25">
      <c r="C3" s="6"/>
      <c r="D3" s="7"/>
      <c r="E3" s="6"/>
      <c r="F3" s="7"/>
      <c r="G3" s="54"/>
      <c r="H3" s="54"/>
      <c r="I3" s="54"/>
      <c r="J3" s="54"/>
      <c r="K3" s="7"/>
      <c r="L3" s="7"/>
      <c r="M3" s="54"/>
      <c r="N3" s="54"/>
      <c r="O3" s="7"/>
      <c r="P3" s="54"/>
      <c r="Q3" s="29"/>
      <c r="R3" s="3"/>
      <c r="S3" s="3"/>
      <c r="T3" s="11"/>
      <c r="U3" s="3"/>
      <c r="V3" s="3"/>
      <c r="W3" s="3"/>
      <c r="X3" s="29"/>
      <c r="Y3" s="3"/>
      <c r="Z3" s="3"/>
      <c r="AA3" s="3"/>
      <c r="AB3" s="3"/>
      <c r="AC3" s="3"/>
      <c r="AD3" s="3"/>
      <c r="AE3" s="29"/>
      <c r="AF3" s="6"/>
      <c r="AG3" s="6"/>
      <c r="AH3" s="6"/>
      <c r="AI3" s="3"/>
      <c r="AJ3" s="6"/>
      <c r="AK3" s="3"/>
      <c r="AL3" s="3"/>
      <c r="AM3" s="9"/>
      <c r="AN3" s="9"/>
      <c r="AO3" s="9"/>
      <c r="AP3" s="3"/>
      <c r="AQ3" s="3"/>
    </row>
    <row r="4" spans="1:44" ht="3.75" customHeight="1" x14ac:dyDescent="0.25">
      <c r="C4" s="6"/>
      <c r="D4" s="7"/>
      <c r="E4" s="6"/>
      <c r="F4" s="7"/>
      <c r="G4" s="54"/>
      <c r="H4" s="54"/>
      <c r="I4" s="54"/>
      <c r="J4" s="54"/>
      <c r="K4" s="7"/>
      <c r="L4" s="7"/>
      <c r="M4" s="54"/>
      <c r="N4" s="54"/>
      <c r="O4" s="7"/>
      <c r="P4" s="54"/>
      <c r="Q4" s="29"/>
      <c r="R4" s="3"/>
      <c r="S4" s="3"/>
      <c r="T4" s="11"/>
      <c r="U4" s="3"/>
      <c r="V4" s="3"/>
      <c r="W4" s="3"/>
      <c r="X4" s="29"/>
      <c r="Y4" s="3"/>
      <c r="Z4" s="3"/>
      <c r="AA4" s="3"/>
      <c r="AB4" s="3"/>
      <c r="AC4" s="3"/>
      <c r="AD4" s="3"/>
      <c r="AE4" s="29"/>
      <c r="AF4" s="6"/>
      <c r="AG4" s="6"/>
      <c r="AH4" s="6"/>
      <c r="AI4" s="3"/>
      <c r="AJ4" s="6"/>
      <c r="AK4" s="3"/>
      <c r="AL4" s="3"/>
      <c r="AM4" s="9"/>
      <c r="AN4" s="9"/>
      <c r="AO4" s="9"/>
      <c r="AP4" s="3"/>
      <c r="AQ4" s="3"/>
    </row>
    <row r="5" spans="1:44" s="85" customFormat="1" ht="15.75" customHeight="1" x14ac:dyDescent="0.25">
      <c r="C5" s="118" t="s">
        <v>1766</v>
      </c>
      <c r="D5" s="118"/>
      <c r="E5" s="118"/>
      <c r="F5" s="118"/>
      <c r="G5" s="86"/>
      <c r="H5" s="86"/>
      <c r="I5" s="86"/>
      <c r="J5" s="86"/>
      <c r="K5" s="86"/>
      <c r="L5" s="86"/>
      <c r="M5" s="86"/>
      <c r="N5" s="86"/>
      <c r="O5" s="86"/>
      <c r="R5" s="118" t="s">
        <v>1791</v>
      </c>
      <c r="S5" s="118"/>
      <c r="T5" s="118"/>
      <c r="U5" s="118"/>
      <c r="V5" s="118"/>
      <c r="W5" s="118"/>
      <c r="X5" s="118"/>
      <c r="Y5" s="118"/>
      <c r="Z5" s="118"/>
      <c r="AR5" s="87"/>
    </row>
    <row r="6" spans="1:44" s="85" customFormat="1" x14ac:dyDescent="0.25">
      <c r="C6" s="100" t="s">
        <v>1767</v>
      </c>
      <c r="D6" s="104" t="s">
        <v>1768</v>
      </c>
      <c r="E6" s="105" t="s">
        <v>1769</v>
      </c>
      <c r="F6" s="105" t="s">
        <v>1770</v>
      </c>
      <c r="G6" s="88"/>
      <c r="H6" s="88"/>
      <c r="I6" s="88"/>
      <c r="J6" s="88"/>
      <c r="K6" s="89"/>
      <c r="L6" s="89"/>
      <c r="M6" s="89"/>
      <c r="N6" s="89"/>
      <c r="O6" s="89"/>
      <c r="R6" s="101" t="s">
        <v>373</v>
      </c>
      <c r="S6" s="101"/>
      <c r="T6" s="102"/>
      <c r="U6" s="103" t="s">
        <v>372</v>
      </c>
      <c r="V6" s="101"/>
      <c r="W6" s="101"/>
      <c r="X6" s="101"/>
      <c r="Y6" s="101"/>
      <c r="Z6" s="101"/>
      <c r="AC6" s="86"/>
      <c r="AD6" s="86"/>
      <c r="AE6" s="86"/>
      <c r="AR6" s="87"/>
    </row>
    <row r="7" spans="1:44" s="90" customFormat="1" x14ac:dyDescent="0.35">
      <c r="C7" s="77" t="s">
        <v>10</v>
      </c>
      <c r="D7" s="81"/>
      <c r="E7" s="80"/>
      <c r="F7" s="113"/>
      <c r="G7" s="91"/>
      <c r="H7" s="91"/>
      <c r="I7" s="91"/>
      <c r="J7" s="91"/>
      <c r="K7" s="92"/>
      <c r="L7" s="92"/>
      <c r="M7" s="91"/>
      <c r="N7" s="91"/>
      <c r="O7" s="92"/>
      <c r="P7" s="93"/>
      <c r="Q7" s="94"/>
      <c r="R7" s="82" t="str">
        <f>HYPERLINK("#'Report'!R9","Hunting")</f>
        <v>Hunting</v>
      </c>
      <c r="S7" s="82" t="str">
        <f>HYPERLINK("#'Report'!Y9","Upselling")</f>
        <v>Upselling</v>
      </c>
      <c r="T7" s="83" t="str">
        <f>HYPERLINK("#'Report'!AF9","Overall")</f>
        <v>Overall</v>
      </c>
      <c r="U7" s="84" t="str">
        <f>HYPERLINK("#'Report'!AM10","Starter")</f>
        <v>Starter</v>
      </c>
      <c r="V7" s="82" t="str">
        <f>HYPERLINK("#'Report'!AN10","Pro")</f>
        <v>Pro</v>
      </c>
      <c r="W7" s="82" t="str">
        <f>HYPERLINK("#'Report'!AO10","Tab")</f>
        <v>Tab</v>
      </c>
      <c r="X7" s="82"/>
      <c r="Y7" s="82" t="str">
        <f>HYPERLINK("#'Report'!AP10","EMR")</f>
        <v>EMR</v>
      </c>
      <c r="Z7" s="82" t="str">
        <f>HYPERLINK("#'Report'!AQ10","Reach")</f>
        <v>Reach</v>
      </c>
      <c r="AC7" s="95"/>
      <c r="AD7" s="95"/>
      <c r="AE7" s="96"/>
      <c r="AF7" s="97"/>
      <c r="AG7" s="97"/>
      <c r="AH7" s="97"/>
      <c r="AJ7" s="97"/>
      <c r="AQ7" s="98" t="str">
        <f>HYPERLINK("#'Report'!A2","Home")</f>
        <v>Home</v>
      </c>
      <c r="AR7" s="99"/>
    </row>
    <row r="8" spans="1:44" ht="7.5" customHeight="1" x14ac:dyDescent="0.25">
      <c r="C8" s="6"/>
      <c r="D8" s="7"/>
      <c r="E8" s="6"/>
      <c r="F8" s="7"/>
      <c r="G8" s="54"/>
      <c r="H8" s="54"/>
      <c r="I8" s="54"/>
      <c r="J8" s="54"/>
      <c r="K8" s="7"/>
      <c r="L8" s="7"/>
      <c r="M8" s="54"/>
      <c r="N8" s="54"/>
      <c r="O8" s="7"/>
      <c r="P8" s="54"/>
      <c r="Q8" s="29"/>
      <c r="R8" s="3"/>
      <c r="S8" s="3"/>
      <c r="T8" s="11"/>
      <c r="U8" s="3"/>
      <c r="V8" s="3"/>
      <c r="W8" s="3"/>
      <c r="X8" s="29"/>
      <c r="Y8" s="3"/>
      <c r="Z8" s="3"/>
      <c r="AA8" s="3"/>
      <c r="AB8" s="3"/>
      <c r="AC8" s="3"/>
      <c r="AD8" s="3"/>
      <c r="AE8" s="29"/>
      <c r="AF8" s="6"/>
      <c r="AG8" s="6"/>
      <c r="AH8" s="6"/>
      <c r="AI8" s="3"/>
      <c r="AJ8" s="6"/>
      <c r="AK8" s="3"/>
      <c r="AL8" s="3"/>
      <c r="AM8" s="3"/>
      <c r="AN8" s="3"/>
      <c r="AO8" s="3"/>
      <c r="AP8" s="3"/>
      <c r="AQ8" s="3"/>
    </row>
    <row r="9" spans="1:44" ht="18.75" x14ac:dyDescent="0.25">
      <c r="C9" s="117"/>
      <c r="D9" s="117"/>
      <c r="E9" s="117"/>
      <c r="F9" s="117"/>
      <c r="G9" s="117"/>
      <c r="H9" s="117"/>
      <c r="I9" s="117"/>
      <c r="J9" s="117"/>
      <c r="K9" s="117"/>
      <c r="L9" s="117"/>
      <c r="M9" s="117"/>
      <c r="N9" s="117"/>
      <c r="O9" s="117"/>
      <c r="P9" s="117"/>
      <c r="Q9" s="29"/>
      <c r="R9" s="115" t="s">
        <v>374</v>
      </c>
      <c r="S9" s="115"/>
      <c r="T9" s="115"/>
      <c r="U9" s="115"/>
      <c r="V9" s="115"/>
      <c r="W9" s="115"/>
      <c r="X9" s="29"/>
      <c r="Y9" s="116" t="s">
        <v>27</v>
      </c>
      <c r="Z9" s="116"/>
      <c r="AA9" s="116"/>
      <c r="AB9" s="116"/>
      <c r="AC9" s="116"/>
      <c r="AD9" s="116"/>
      <c r="AE9" s="29"/>
      <c r="AF9" s="114" t="s">
        <v>0</v>
      </c>
      <c r="AG9" s="114"/>
      <c r="AH9" s="114"/>
      <c r="AI9" s="114"/>
      <c r="AJ9" s="114"/>
      <c r="AK9" s="114"/>
      <c r="AL9" s="114"/>
      <c r="AM9" s="114"/>
      <c r="AN9" s="114"/>
      <c r="AO9" s="114"/>
      <c r="AP9" s="114"/>
      <c r="AQ9" s="114"/>
    </row>
    <row r="10" spans="1:44" s="57" customFormat="1" ht="46.5" customHeight="1" x14ac:dyDescent="0.25">
      <c r="A10" s="1"/>
      <c r="B10" s="51" t="s">
        <v>677</v>
      </c>
      <c r="C10" s="47" t="s">
        <v>25</v>
      </c>
      <c r="D10" s="47" t="s">
        <v>9</v>
      </c>
      <c r="E10" s="47" t="s">
        <v>10</v>
      </c>
      <c r="F10" s="47" t="s">
        <v>11</v>
      </c>
      <c r="G10" s="51" t="s">
        <v>72</v>
      </c>
      <c r="H10" s="51" t="s">
        <v>73</v>
      </c>
      <c r="I10" s="51" t="s">
        <v>74</v>
      </c>
      <c r="J10" s="51" t="s">
        <v>16</v>
      </c>
      <c r="K10" s="51" t="s">
        <v>678</v>
      </c>
      <c r="L10" s="47" t="s">
        <v>679</v>
      </c>
      <c r="M10" s="51" t="s">
        <v>17</v>
      </c>
      <c r="N10" s="51" t="s">
        <v>360</v>
      </c>
      <c r="O10" s="47" t="s">
        <v>14</v>
      </c>
      <c r="P10" s="51" t="s">
        <v>15</v>
      </c>
      <c r="Q10" s="35"/>
      <c r="R10" s="48" t="s">
        <v>29</v>
      </c>
      <c r="S10" s="48" t="s">
        <v>28</v>
      </c>
      <c r="T10" s="48" t="s">
        <v>34</v>
      </c>
      <c r="U10" s="48" t="s">
        <v>3</v>
      </c>
      <c r="V10" s="48" t="s">
        <v>35</v>
      </c>
      <c r="W10" s="48" t="s">
        <v>36</v>
      </c>
      <c r="X10" s="30"/>
      <c r="Y10" s="49" t="s">
        <v>29</v>
      </c>
      <c r="Z10" s="49" t="s">
        <v>30</v>
      </c>
      <c r="AA10" s="49" t="s">
        <v>31</v>
      </c>
      <c r="AB10" s="49" t="s">
        <v>34</v>
      </c>
      <c r="AC10" s="49" t="s">
        <v>35</v>
      </c>
      <c r="AD10" s="49" t="s">
        <v>36</v>
      </c>
      <c r="AE10" s="30"/>
      <c r="AF10" s="50" t="s">
        <v>37</v>
      </c>
      <c r="AG10" s="50" t="s">
        <v>1</v>
      </c>
      <c r="AH10" s="50" t="s">
        <v>31</v>
      </c>
      <c r="AI10" s="50" t="s">
        <v>34</v>
      </c>
      <c r="AJ10" s="50" t="s">
        <v>2</v>
      </c>
      <c r="AK10" s="50" t="s">
        <v>32</v>
      </c>
      <c r="AL10" s="50" t="s">
        <v>5</v>
      </c>
      <c r="AM10" s="50" t="s">
        <v>4</v>
      </c>
      <c r="AN10" s="50" t="s">
        <v>8</v>
      </c>
      <c r="AO10" s="50" t="s">
        <v>7</v>
      </c>
      <c r="AP10" s="50" t="s">
        <v>33</v>
      </c>
      <c r="AQ10" s="50" t="s">
        <v>6</v>
      </c>
      <c r="AR10" s="1"/>
    </row>
    <row r="11" spans="1:44" x14ac:dyDescent="0.25">
      <c r="B11" s="69" t="str">
        <f>IFERROR(INDEX(Data!$M$4:$BB$594,Data!$A4,COLUMNS($C$11:C11)),””)</f>
        <v>bipul.singh@practo.com</v>
      </c>
      <c r="C11" s="73" t="str">
        <f>IFERROR(INDEX(Data!$M$4:$BB$594,Data!$A4,COLUMNS($C$11:D11)),””)</f>
        <v>Bipul Singh</v>
      </c>
      <c r="D11" s="76" t="str">
        <f>IFERROR(INDEX(Data!$M$4:$BB$594,Data!$A4,COLUMNS($C$11:E11)),””)</f>
        <v>East</v>
      </c>
      <c r="E11" s="76" t="str">
        <f>IFERROR(INDEX(Data!$M$4:$BB$594,Data!$A4,COLUMNS($C$11:F11)),””)</f>
        <v>East</v>
      </c>
      <c r="F11" s="76" t="str">
        <f>IFERROR(INDEX(Data!$M$4:$BB$594,Data!$A4,COLUMNS($C$11:G11)),””)</f>
        <v>-</v>
      </c>
      <c r="G11" s="76" t="str">
        <f>IFERROR(INDEX(Data!$M$4:$BB$594,Data!$A4,COLUMNS($C$11:H11)),””)</f>
        <v>manoj@practo.com</v>
      </c>
      <c r="H11" s="76" t="str">
        <f>IFERROR(INDEX(Data!$M$4:$BB$594,Data!$A4,COLUMNS($C$11:I11)),””)</f>
        <v>RM-East</v>
      </c>
      <c r="I11" s="76" t="str">
        <f>IFERROR(INDEX(Data!$M$4:$BB$594,Data!$A4,COLUMNS($C$11:J11)),””)</f>
        <v>bipul.singh@practo.com</v>
      </c>
      <c r="J11" s="76">
        <f>IFERROR(INDEX(Data!$M$4:$BB$594,Data!$A4,COLUMNS($C$11:K11)),””)</f>
        <v>0</v>
      </c>
      <c r="K11" s="76">
        <f>IFERROR(INDEX(Data!$M$4:$BB$594,Data!$A4,COLUMNS($C$11:L11)),””)</f>
        <v>0</v>
      </c>
      <c r="L11" s="76" t="str">
        <f>IFERROR(INDEX(Data!$M$4:$BB$594,Data!$A4,COLUMNS($C$11:M11)),””)</f>
        <v>-</v>
      </c>
      <c r="M11" s="76">
        <f>IFERROR(INDEX(Data!$M$4:$BB$594,Data!$A4,COLUMNS($C$11:N11)),””)</f>
        <v>0</v>
      </c>
      <c r="N11" s="76">
        <f>IFERROR(INDEX(Data!$M$4:$BB$594,Data!$A4,COLUMNS($C$11:O11)),””)</f>
        <v>0</v>
      </c>
      <c r="O11" s="76" t="str">
        <f>IFERROR(INDEX(Data!$M$4:$BB$594,Data!$A4,COLUMNS($C$11:P11)),””)</f>
        <v>Zone</v>
      </c>
      <c r="P11" s="69">
        <f>IFERROR(INDEX(Data!$M$4:$BB$594,Data!$A4,COLUMNS($C$11:Q11)),””)</f>
        <v>0</v>
      </c>
      <c r="Q11" s="70" t="str">
        <f>IFERROR(INDEX(Data!$M$4:$BB$594,Data!$A4,COLUMNS($C$11:R11)),””)</f>
        <v/>
      </c>
      <c r="R11" s="72">
        <f>IFERROR(INDEX(Data!$M$4:$BB$594,Data!$A4,COLUMNS($C$11:S11)),””)</f>
        <v>5.9969999999999999</v>
      </c>
      <c r="S11" s="69">
        <f>IFERROR(INDEX(Data!$M$4:$BB$594,Data!$A4,COLUMNS($C$11:T11)),””)</f>
        <v>0</v>
      </c>
      <c r="T11" s="71">
        <f>IFERROR(INDEX(Data!$M$4:$BB$594,Data!$A4,COLUMNS($C$11:U11)),””)</f>
        <v>0</v>
      </c>
      <c r="U11" s="72">
        <f>IFERROR(INDEX(Data!$M$4:$BB$594,Data!$A4,COLUMNS($C$11:V11)),””)</f>
        <v>0</v>
      </c>
      <c r="V11" s="72">
        <f>IFERROR(INDEX(Data!$M$4:$BB$594,Data!$A4,COLUMNS($C$11:W11)),””)</f>
        <v>0.14271428571428571</v>
      </c>
      <c r="W11" s="72">
        <f>IFERROR(INDEX(Data!$M$4:$BB$594,Data!$A4,COLUMNS($C$11:X11)),””)</f>
        <v>0.22718181818181818</v>
      </c>
      <c r="X11" s="70">
        <f>IFERROR(INDEX(Data!$M$4:$BB$594,Data!$A4,COLUMNS($C$11:Y11)),””)</f>
        <v>0</v>
      </c>
      <c r="Y11" s="72">
        <f>IFERROR(INDEX(Data!$M$4:$BB$594,Data!$A4,COLUMNS($C$11:Z11)),””)</f>
        <v>1.85</v>
      </c>
      <c r="Z11" s="75">
        <f>IFERROR(INDEX(Data!$M$4:$BB$594,Data!$A4,COLUMNS($C$11:AA11)),””)</f>
        <v>22200</v>
      </c>
      <c r="AA11" s="75">
        <f>IFERROR(INDEX(Data!$M$4:$BB$594,Data!$A4,COLUMNS($C$11:AB11)),””)</f>
        <v>0</v>
      </c>
      <c r="AB11" s="71">
        <f>IFERROR(INDEX(Data!$M$4:$BB$594,Data!$A4,COLUMNS($C$11:AC11)),””)</f>
        <v>0</v>
      </c>
      <c r="AC11" s="72">
        <f>IFERROR(INDEX(Data!$M$4:$BB$594,Data!$A4,COLUMNS($C$11:AD11)),””)</f>
        <v>0</v>
      </c>
      <c r="AD11" s="72">
        <f>IFERROR(INDEX(Data!$M$4:$BB$594,Data!$A4,COLUMNS($C$11:AE11)),””)</f>
        <v>1.85</v>
      </c>
      <c r="AE11" s="70">
        <f>IFERROR(INDEX(Data!$M$4:$BB$594,Data!$A4,COLUMNS($C$11:AF11)),””)</f>
        <v>0</v>
      </c>
      <c r="AF11" s="72">
        <f>IFERROR(INDEX(Data!$M$4:$BB$594,Data!$A4,COLUMNS($C$11:AG11)),””)</f>
        <v>7.8469999999999995</v>
      </c>
      <c r="AG11" s="75">
        <f>IFERROR(INDEX(Data!$M$4:$BB$594,Data!$A4,COLUMNS($C$11:AH11)),””)</f>
        <v>94164</v>
      </c>
      <c r="AH11" s="75">
        <f>IFERROR(INDEX(Data!$M$4:$BB$594,Data!$A4,COLUMNS($C$11:AI11)),””)</f>
        <v>0</v>
      </c>
      <c r="AI11" s="71">
        <f>IFERROR(INDEX(Data!$M$4:$BB$594,Data!$A4,COLUMNS($C$11:AJ11)),””)</f>
        <v>0</v>
      </c>
      <c r="AJ11" s="71">
        <f>IFERROR(INDEX(Data!$M$4:$BB$594,Data!$A4,COLUMNS($C$11:AK11)),””)</f>
        <v>0</v>
      </c>
      <c r="AK11" s="71">
        <f>IFERROR(INDEX(Data!$M$4:$BB$594,Data!$A4,COLUMNS($C$11:AL11)),””)</f>
        <v>0</v>
      </c>
      <c r="AL11" s="69">
        <f>IFERROR(INDEX(Data!$M$4:$BB$594,Data!$A4,COLUMNS($C$11:AM11)),””)</f>
        <v>4</v>
      </c>
      <c r="AM11" s="69">
        <f>IFERROR(INDEX(Data!$M$4:$BB$594,Data!$A4,COLUMNS($C$11:AN11)),””)</f>
        <v>2</v>
      </c>
      <c r="AN11" s="69">
        <f>IFERROR(INDEX(Data!$M$4:$BB$594,Data!$A4,COLUMNS($C$11:AO11)),””)</f>
        <v>1</v>
      </c>
      <c r="AO11" s="69">
        <f>IFERROR(INDEX(Data!$M$4:$BB$594,Data!$A4,COLUMNS($C$11:AP11)),””)</f>
        <v>1</v>
      </c>
      <c r="AP11" s="69">
        <f>IFERROR(INDEX(Data!$M$4:$BB$594,Data!$A4,COLUMNS($C$11:AQ11)),””)</f>
        <v>1</v>
      </c>
      <c r="AQ11" s="69">
        <f>IFERROR(INDEX(Data!$M$4:$BB$594,Data!$A4,COLUMNS($C$11:AR11)),””)</f>
        <v>1</v>
      </c>
    </row>
    <row r="12" spans="1:44" x14ac:dyDescent="0.25">
      <c r="B12" s="69" t="str">
        <f>IFERROR(INDEX(Data!$M$4:$BB$594,Data!$A5,COLUMNS($C$11:C12)),””)</f>
        <v>prashant.rajpal@practo.com</v>
      </c>
      <c r="C12" s="73" t="str">
        <f>IFERROR(INDEX(Data!$M$4:$BB$594,Data!$A5,COLUMNS($C$11:D12)),””)</f>
        <v>Prashant Rajpal</v>
      </c>
      <c r="D12" s="76" t="str">
        <f>IFERROR(INDEX(Data!$M$4:$BB$594,Data!$A5,COLUMNS($C$11:E12)),””)</f>
        <v>North</v>
      </c>
      <c r="E12" s="76" t="str">
        <f>IFERROR(INDEX(Data!$M$4:$BB$594,Data!$A5,COLUMNS($C$11:F12)),””)</f>
        <v>Delhi-1</v>
      </c>
      <c r="F12" s="76" t="str">
        <f>IFERROR(INDEX(Data!$M$4:$BB$594,Data!$A5,COLUMNS($C$11:G12)),””)</f>
        <v>-</v>
      </c>
      <c r="G12" s="76" t="str">
        <f>IFERROR(INDEX(Data!$M$4:$BB$594,Data!$A5,COLUMNS($C$11:H12)),””)</f>
        <v>manoj@practo.com</v>
      </c>
      <c r="H12" s="76" t="str">
        <f>IFERROR(INDEX(Data!$M$4:$BB$594,Data!$A5,COLUMNS($C$11:I12)),””)</f>
        <v>gaurav@practo.com</v>
      </c>
      <c r="I12" s="76" t="str">
        <f>IFERROR(INDEX(Data!$M$4:$BB$594,Data!$A5,COLUMNS($C$11:J12)),””)</f>
        <v>prashant.rajpal@practo.com</v>
      </c>
      <c r="J12" s="76">
        <f>IFERROR(INDEX(Data!$M$4:$BB$594,Data!$A5,COLUMNS($C$11:K12)),””)</f>
        <v>0</v>
      </c>
      <c r="K12" s="76">
        <f>IFERROR(INDEX(Data!$M$4:$BB$594,Data!$A5,COLUMNS($C$11:L12)),””)</f>
        <v>0</v>
      </c>
      <c r="L12" s="76" t="str">
        <f>IFERROR(INDEX(Data!$M$4:$BB$594,Data!$A5,COLUMNS($C$11:M12)),””)</f>
        <v>-</v>
      </c>
      <c r="M12" s="76">
        <f>IFERROR(INDEX(Data!$M$4:$BB$594,Data!$A5,COLUMNS($C$11:N12)),””)</f>
        <v>0</v>
      </c>
      <c r="N12" s="76">
        <f>IFERROR(INDEX(Data!$M$4:$BB$594,Data!$A5,COLUMNS($C$11:O12)),””)</f>
        <v>0</v>
      </c>
      <c r="O12" s="76" t="str">
        <f>IFERROR(INDEX(Data!$M$4:$BB$594,Data!$A5,COLUMNS($C$11:P12)),””)</f>
        <v>Zone</v>
      </c>
      <c r="P12" s="69">
        <f>IFERROR(INDEX(Data!$M$4:$BB$594,Data!$A5,COLUMNS($C$11:Q12)),””)</f>
        <v>0</v>
      </c>
      <c r="Q12" s="70" t="str">
        <f>IFERROR(INDEX(Data!$M$4:$BB$594,Data!$A5,COLUMNS($C$11:R12)),””)</f>
        <v/>
      </c>
      <c r="R12" s="72">
        <f>IFERROR(INDEX(Data!$M$4:$BB$594,Data!$A5,COLUMNS($C$11:S12)),””)</f>
        <v>1.8</v>
      </c>
      <c r="S12" s="69">
        <f>IFERROR(INDEX(Data!$M$4:$BB$594,Data!$A5,COLUMNS($C$11:T12)),””)</f>
        <v>0</v>
      </c>
      <c r="T12" s="71">
        <f>IFERROR(INDEX(Data!$M$4:$BB$594,Data!$A5,COLUMNS($C$11:U12)),””)</f>
        <v>0</v>
      </c>
      <c r="U12" s="72">
        <f>IFERROR(INDEX(Data!$M$4:$BB$594,Data!$A5,COLUMNS($C$11:V12)),””)</f>
        <v>0</v>
      </c>
      <c r="V12" s="72">
        <f>IFERROR(INDEX(Data!$M$4:$BB$594,Data!$A5,COLUMNS($C$11:W12)),””)</f>
        <v>0</v>
      </c>
      <c r="W12" s="72">
        <f>IFERROR(INDEX(Data!$M$4:$BB$594,Data!$A5,COLUMNS($C$11:X12)),””)</f>
        <v>0.6</v>
      </c>
      <c r="X12" s="70">
        <f>IFERROR(INDEX(Data!$M$4:$BB$594,Data!$A5,COLUMNS($C$11:Y12)),””)</f>
        <v>0</v>
      </c>
      <c r="Y12" s="72">
        <f>IFERROR(INDEX(Data!$M$4:$BB$594,Data!$A5,COLUMNS($C$11:Z12)),””)</f>
        <v>10.941666666666666</v>
      </c>
      <c r="Z12" s="75">
        <f>IFERROR(INDEX(Data!$M$4:$BB$594,Data!$A5,COLUMNS($C$11:AA12)),””)</f>
        <v>131300</v>
      </c>
      <c r="AA12" s="75">
        <f>IFERROR(INDEX(Data!$M$4:$BB$594,Data!$A5,COLUMNS($C$11:AB12)),””)</f>
        <v>0</v>
      </c>
      <c r="AB12" s="71">
        <f>IFERROR(INDEX(Data!$M$4:$BB$594,Data!$A5,COLUMNS($C$11:AC12)),””)</f>
        <v>0</v>
      </c>
      <c r="AC12" s="72">
        <f>IFERROR(INDEX(Data!$M$4:$BB$594,Data!$A5,COLUMNS($C$11:AD12)),””)</f>
        <v>0.64362745098039209</v>
      </c>
      <c r="AD12" s="72">
        <f>IFERROR(INDEX(Data!$M$4:$BB$594,Data!$A5,COLUMNS($C$11:AE12)),””)</f>
        <v>0</v>
      </c>
      <c r="AE12" s="70">
        <f>IFERROR(INDEX(Data!$M$4:$BB$594,Data!$A5,COLUMNS($C$11:AF12)),””)</f>
        <v>0</v>
      </c>
      <c r="AF12" s="72">
        <f>IFERROR(INDEX(Data!$M$4:$BB$594,Data!$A5,COLUMNS($C$11:AG12)),””)</f>
        <v>12.741666666666667</v>
      </c>
      <c r="AG12" s="75">
        <f>IFERROR(INDEX(Data!$M$4:$BB$594,Data!$A5,COLUMNS($C$11:AH12)),””)</f>
        <v>152900</v>
      </c>
      <c r="AH12" s="75">
        <f>IFERROR(INDEX(Data!$M$4:$BB$594,Data!$A5,COLUMNS($C$11:AI12)),””)</f>
        <v>0</v>
      </c>
      <c r="AI12" s="71">
        <f>IFERROR(INDEX(Data!$M$4:$BB$594,Data!$A5,COLUMNS($C$11:AJ12)),””)</f>
        <v>0</v>
      </c>
      <c r="AJ12" s="71">
        <f>IFERROR(INDEX(Data!$M$4:$BB$594,Data!$A5,COLUMNS($C$11:AK12)),””)</f>
        <v>0</v>
      </c>
      <c r="AK12" s="71">
        <f>IFERROR(INDEX(Data!$M$4:$BB$594,Data!$A5,COLUMNS($C$11:AL12)),””)</f>
        <v>0</v>
      </c>
      <c r="AL12" s="69">
        <f>IFERROR(INDEX(Data!$M$4:$BB$594,Data!$A5,COLUMNS($C$11:AM12)),””)</f>
        <v>9</v>
      </c>
      <c r="AM12" s="69">
        <f>IFERROR(INDEX(Data!$M$4:$BB$594,Data!$A5,COLUMNS($C$11:AN12)),””)</f>
        <v>0</v>
      </c>
      <c r="AN12" s="69">
        <f>IFERROR(INDEX(Data!$M$4:$BB$594,Data!$A5,COLUMNS($C$11:AO12)),””)</f>
        <v>0</v>
      </c>
      <c r="AO12" s="69">
        <f>IFERROR(INDEX(Data!$M$4:$BB$594,Data!$A5,COLUMNS($C$11:AP12)),””)</f>
        <v>2</v>
      </c>
      <c r="AP12" s="69">
        <f>IFERROR(INDEX(Data!$M$4:$BB$594,Data!$A5,COLUMNS($C$11:AQ12)),””)</f>
        <v>0</v>
      </c>
      <c r="AQ12" s="69">
        <f>IFERROR(INDEX(Data!$M$4:$BB$594,Data!$A5,COLUMNS($C$11:AR12)),””)</f>
        <v>2</v>
      </c>
    </row>
    <row r="13" spans="1:44" x14ac:dyDescent="0.25">
      <c r="B13" s="69" t="str">
        <f>IFERROR(INDEX(Data!$M$4:$BB$594,Data!$A6,COLUMNS($C$11:C13)),””)</f>
        <v>simarjit.m@practo.com</v>
      </c>
      <c r="C13" s="73" t="str">
        <f>IFERROR(INDEX(Data!$M$4:$BB$594,Data!$A6,COLUMNS($C$11:D13)),””)</f>
        <v>Simarjit Manaktala</v>
      </c>
      <c r="D13" s="76" t="str">
        <f>IFERROR(INDEX(Data!$M$4:$BB$594,Data!$A6,COLUMNS($C$11:E13)),””)</f>
        <v>North</v>
      </c>
      <c r="E13" s="76" t="str">
        <f>IFERROR(INDEX(Data!$M$4:$BB$594,Data!$A6,COLUMNS($C$11:F13)),””)</f>
        <v>Punjab-Delhi-2</v>
      </c>
      <c r="F13" s="76" t="str">
        <f>IFERROR(INDEX(Data!$M$4:$BB$594,Data!$A6,COLUMNS($C$11:G13)),””)</f>
        <v>-</v>
      </c>
      <c r="G13" s="76" t="str">
        <f>IFERROR(INDEX(Data!$M$4:$BB$594,Data!$A6,COLUMNS($C$11:H13)),””)</f>
        <v>manoj@practo.com</v>
      </c>
      <c r="H13" s="76" t="str">
        <f>IFERROR(INDEX(Data!$M$4:$BB$594,Data!$A6,COLUMNS($C$11:I13)),””)</f>
        <v>gaurav@practo.com</v>
      </c>
      <c r="I13" s="76" t="str">
        <f>IFERROR(INDEX(Data!$M$4:$BB$594,Data!$A6,COLUMNS($C$11:J13)),””)</f>
        <v>simarjit.m@practo.com</v>
      </c>
      <c r="J13" s="76">
        <f>IFERROR(INDEX(Data!$M$4:$BB$594,Data!$A6,COLUMNS($C$11:K13)),””)</f>
        <v>0</v>
      </c>
      <c r="K13" s="76">
        <f>IFERROR(INDEX(Data!$M$4:$BB$594,Data!$A6,COLUMNS($C$11:L13)),””)</f>
        <v>0</v>
      </c>
      <c r="L13" s="76" t="str">
        <f>IFERROR(INDEX(Data!$M$4:$BB$594,Data!$A6,COLUMNS($C$11:M13)),””)</f>
        <v>-</v>
      </c>
      <c r="M13" s="76">
        <f>IFERROR(INDEX(Data!$M$4:$BB$594,Data!$A6,COLUMNS($C$11:N13)),””)</f>
        <v>0</v>
      </c>
      <c r="N13" s="76">
        <f>IFERROR(INDEX(Data!$M$4:$BB$594,Data!$A6,COLUMNS($C$11:O13)),””)</f>
        <v>0</v>
      </c>
      <c r="O13" s="76" t="str">
        <f>IFERROR(INDEX(Data!$M$4:$BB$594,Data!$A6,COLUMNS($C$11:P13)),””)</f>
        <v>Zone</v>
      </c>
      <c r="P13" s="69">
        <f>IFERROR(INDEX(Data!$M$4:$BB$594,Data!$A6,COLUMNS($C$11:Q13)),””)</f>
        <v>0</v>
      </c>
      <c r="Q13" s="70" t="str">
        <f>IFERROR(INDEX(Data!$M$4:$BB$594,Data!$A6,COLUMNS($C$11:R13)),””)</f>
        <v/>
      </c>
      <c r="R13" s="72">
        <f>IFERROR(INDEX(Data!$M$4:$BB$594,Data!$A6,COLUMNS($C$11:S13)),””)</f>
        <v>3.996</v>
      </c>
      <c r="S13" s="69">
        <f>IFERROR(INDEX(Data!$M$4:$BB$594,Data!$A6,COLUMNS($C$11:T13)),””)</f>
        <v>0</v>
      </c>
      <c r="T13" s="71">
        <f>IFERROR(INDEX(Data!$M$4:$BB$594,Data!$A6,COLUMNS($C$11:U13)),””)</f>
        <v>0</v>
      </c>
      <c r="U13" s="72">
        <f>IFERROR(INDEX(Data!$M$4:$BB$594,Data!$A6,COLUMNS($C$11:V13)),””)</f>
        <v>0</v>
      </c>
      <c r="V13" s="72">
        <f>IFERROR(INDEX(Data!$M$4:$BB$594,Data!$A6,COLUMNS($C$11:W13)),””)</f>
        <v>0.18163636363636362</v>
      </c>
      <c r="W13" s="72">
        <f>IFERROR(INDEX(Data!$M$4:$BB$594,Data!$A6,COLUMNS($C$11:X13)),””)</f>
        <v>0</v>
      </c>
      <c r="X13" s="70">
        <f>IFERROR(INDEX(Data!$M$4:$BB$594,Data!$A6,COLUMNS($C$11:Y13)),””)</f>
        <v>0</v>
      </c>
      <c r="Y13" s="72">
        <f>IFERROR(INDEX(Data!$M$4:$BB$594,Data!$A6,COLUMNS($C$11:Z13)),””)</f>
        <v>0</v>
      </c>
      <c r="Z13" s="75">
        <f>IFERROR(INDEX(Data!$M$4:$BB$594,Data!$A6,COLUMNS($C$11:AA13)),””)</f>
        <v>0</v>
      </c>
      <c r="AA13" s="75">
        <f>IFERROR(INDEX(Data!$M$4:$BB$594,Data!$A6,COLUMNS($C$11:AB13)),””)</f>
        <v>0</v>
      </c>
      <c r="AB13" s="71">
        <f>IFERROR(INDEX(Data!$M$4:$BB$594,Data!$A6,COLUMNS($C$11:AC13)),””)</f>
        <v>0</v>
      </c>
      <c r="AC13" s="72">
        <f>IFERROR(INDEX(Data!$M$4:$BB$594,Data!$A6,COLUMNS($C$11:AD13)),””)</f>
        <v>0</v>
      </c>
      <c r="AD13" s="72">
        <f>IFERROR(INDEX(Data!$M$4:$BB$594,Data!$A6,COLUMNS($C$11:AE13)),””)</f>
        <v>0</v>
      </c>
      <c r="AE13" s="70">
        <f>IFERROR(INDEX(Data!$M$4:$BB$594,Data!$A6,COLUMNS($C$11:AF13)),””)</f>
        <v>0</v>
      </c>
      <c r="AF13" s="72">
        <f>IFERROR(INDEX(Data!$M$4:$BB$594,Data!$A6,COLUMNS($C$11:AG13)),””)</f>
        <v>3.996</v>
      </c>
      <c r="AG13" s="75">
        <f>IFERROR(INDEX(Data!$M$4:$BB$594,Data!$A6,COLUMNS($C$11:AH13)),””)</f>
        <v>47952</v>
      </c>
      <c r="AH13" s="75">
        <f>IFERROR(INDEX(Data!$M$4:$BB$594,Data!$A6,COLUMNS($C$11:AI13)),””)</f>
        <v>0</v>
      </c>
      <c r="AI13" s="71">
        <f>IFERROR(INDEX(Data!$M$4:$BB$594,Data!$A6,COLUMNS($C$11:AJ13)),””)</f>
        <v>0</v>
      </c>
      <c r="AJ13" s="71">
        <f>IFERROR(INDEX(Data!$M$4:$BB$594,Data!$A6,COLUMNS($C$11:AK13)),””)</f>
        <v>0</v>
      </c>
      <c r="AK13" s="71">
        <f>IFERROR(INDEX(Data!$M$4:$BB$594,Data!$A6,COLUMNS($C$11:AL13)),””)</f>
        <v>0</v>
      </c>
      <c r="AL13" s="69">
        <f>IFERROR(INDEX(Data!$M$4:$BB$594,Data!$A6,COLUMNS($C$11:AM13)),””)</f>
        <v>4</v>
      </c>
      <c r="AM13" s="69">
        <f>IFERROR(INDEX(Data!$M$4:$BB$594,Data!$A6,COLUMNS($C$11:AN13)),””)</f>
        <v>4</v>
      </c>
      <c r="AN13" s="69">
        <f>IFERROR(INDEX(Data!$M$4:$BB$594,Data!$A6,COLUMNS($C$11:AO13)),””)</f>
        <v>0</v>
      </c>
      <c r="AO13" s="69">
        <f>IFERROR(INDEX(Data!$M$4:$BB$594,Data!$A6,COLUMNS($C$11:AP13)),””)</f>
        <v>0</v>
      </c>
      <c r="AP13" s="69">
        <f>IFERROR(INDEX(Data!$M$4:$BB$594,Data!$A6,COLUMNS($C$11:AQ13)),””)</f>
        <v>0</v>
      </c>
      <c r="AQ13" s="69">
        <f>IFERROR(INDEX(Data!$M$4:$BB$594,Data!$A6,COLUMNS($C$11:AR13)),””)</f>
        <v>0</v>
      </c>
    </row>
    <row r="14" spans="1:44" x14ac:dyDescent="0.25">
      <c r="B14" s="69" t="str">
        <f>IFERROR(INDEX(Data!$M$4:$BB$594,Data!$A7,COLUMNS($C$11:C14)),””)</f>
        <v>akash.k@practo.com</v>
      </c>
      <c r="C14" s="73" t="str">
        <f>IFERROR(INDEX(Data!$M$4:$BB$594,Data!$A7,COLUMNS($C$11:D14)),””)</f>
        <v>Akash Kashyap</v>
      </c>
      <c r="D14" s="76" t="str">
        <f>IFERROR(INDEX(Data!$M$4:$BB$594,Data!$A7,COLUMNS($C$11:E14)),””)</f>
        <v>North</v>
      </c>
      <c r="E14" s="76" t="str">
        <f>IFERROR(INDEX(Data!$M$4:$BB$594,Data!$A7,COLUMNS($C$11:F14)),””)</f>
        <v>Rajasthan-UP</v>
      </c>
      <c r="F14" s="76" t="str">
        <f>IFERROR(INDEX(Data!$M$4:$BB$594,Data!$A7,COLUMNS($C$11:G14)),””)</f>
        <v>-</v>
      </c>
      <c r="G14" s="76" t="str">
        <f>IFERROR(INDEX(Data!$M$4:$BB$594,Data!$A7,COLUMNS($C$11:H14)),””)</f>
        <v>manoj@practo.com</v>
      </c>
      <c r="H14" s="76" t="str">
        <f>IFERROR(INDEX(Data!$M$4:$BB$594,Data!$A7,COLUMNS($C$11:I14)),””)</f>
        <v>gaurav@practo.com</v>
      </c>
      <c r="I14" s="76" t="str">
        <f>IFERROR(INDEX(Data!$M$4:$BB$594,Data!$A7,COLUMNS($C$11:J14)),””)</f>
        <v>akash.k@practo.com</v>
      </c>
      <c r="J14" s="76">
        <f>IFERROR(INDEX(Data!$M$4:$BB$594,Data!$A7,COLUMNS($C$11:K14)),””)</f>
        <v>0</v>
      </c>
      <c r="K14" s="76">
        <f>IFERROR(INDEX(Data!$M$4:$BB$594,Data!$A7,COLUMNS($C$11:L14)),””)</f>
        <v>0</v>
      </c>
      <c r="L14" s="76" t="str">
        <f>IFERROR(INDEX(Data!$M$4:$BB$594,Data!$A7,COLUMNS($C$11:M14)),””)</f>
        <v>-</v>
      </c>
      <c r="M14" s="76">
        <f>IFERROR(INDEX(Data!$M$4:$BB$594,Data!$A7,COLUMNS($C$11:N14)),””)</f>
        <v>0</v>
      </c>
      <c r="N14" s="76">
        <f>IFERROR(INDEX(Data!$M$4:$BB$594,Data!$A7,COLUMNS($C$11:O14)),””)</f>
        <v>0</v>
      </c>
      <c r="O14" s="76" t="str">
        <f>IFERROR(INDEX(Data!$M$4:$BB$594,Data!$A7,COLUMNS($C$11:P14)),””)</f>
        <v>Zone</v>
      </c>
      <c r="P14" s="69">
        <f>IFERROR(INDEX(Data!$M$4:$BB$594,Data!$A7,COLUMNS($C$11:Q14)),””)</f>
        <v>0</v>
      </c>
      <c r="Q14" s="70" t="str">
        <f>IFERROR(INDEX(Data!$M$4:$BB$594,Data!$A7,COLUMNS($C$11:R14)),””)</f>
        <v/>
      </c>
      <c r="R14" s="72">
        <f>IFERROR(INDEX(Data!$M$4:$BB$594,Data!$A7,COLUMNS($C$11:S14)),””)</f>
        <v>1.998</v>
      </c>
      <c r="S14" s="69">
        <f>IFERROR(INDEX(Data!$M$4:$BB$594,Data!$A7,COLUMNS($C$11:T14)),””)</f>
        <v>0</v>
      </c>
      <c r="T14" s="71">
        <f>IFERROR(INDEX(Data!$M$4:$BB$594,Data!$A7,COLUMNS($C$11:U14)),””)</f>
        <v>0</v>
      </c>
      <c r="U14" s="72">
        <f>IFERROR(INDEX(Data!$M$4:$BB$594,Data!$A7,COLUMNS($C$11:V14)),””)</f>
        <v>0</v>
      </c>
      <c r="V14" s="72">
        <f>IFERROR(INDEX(Data!$M$4:$BB$594,Data!$A7,COLUMNS($C$11:W14)),””)</f>
        <v>0.19980000000000001</v>
      </c>
      <c r="W14" s="72">
        <f>IFERROR(INDEX(Data!$M$4:$BB$594,Data!$A7,COLUMNS($C$11:X14)),””)</f>
        <v>0</v>
      </c>
      <c r="X14" s="70">
        <f>IFERROR(INDEX(Data!$M$4:$BB$594,Data!$A7,COLUMNS($C$11:Y14)),””)</f>
        <v>0</v>
      </c>
      <c r="Y14" s="72">
        <f>IFERROR(INDEX(Data!$M$4:$BB$594,Data!$A7,COLUMNS($C$11:Z14)),””)</f>
        <v>0</v>
      </c>
      <c r="Z14" s="75">
        <f>IFERROR(INDEX(Data!$M$4:$BB$594,Data!$A7,COLUMNS($C$11:AA14)),””)</f>
        <v>0</v>
      </c>
      <c r="AA14" s="75">
        <f>IFERROR(INDEX(Data!$M$4:$BB$594,Data!$A7,COLUMNS($C$11:AB14)),””)</f>
        <v>0</v>
      </c>
      <c r="AB14" s="71">
        <f>IFERROR(INDEX(Data!$M$4:$BB$594,Data!$A7,COLUMNS($C$11:AC14)),””)</f>
        <v>0</v>
      </c>
      <c r="AC14" s="72">
        <f>IFERROR(INDEX(Data!$M$4:$BB$594,Data!$A7,COLUMNS($C$11:AD14)),””)</f>
        <v>0</v>
      </c>
      <c r="AD14" s="72">
        <f>IFERROR(INDEX(Data!$M$4:$BB$594,Data!$A7,COLUMNS($C$11:AE14)),””)</f>
        <v>0</v>
      </c>
      <c r="AE14" s="70">
        <f>IFERROR(INDEX(Data!$M$4:$BB$594,Data!$A7,COLUMNS($C$11:AF14)),””)</f>
        <v>0</v>
      </c>
      <c r="AF14" s="72">
        <f>IFERROR(INDEX(Data!$M$4:$BB$594,Data!$A7,COLUMNS($C$11:AG14)),””)</f>
        <v>1.998</v>
      </c>
      <c r="AG14" s="75">
        <f>IFERROR(INDEX(Data!$M$4:$BB$594,Data!$A7,COLUMNS($C$11:AH14)),””)</f>
        <v>23976</v>
      </c>
      <c r="AH14" s="75">
        <f>IFERROR(INDEX(Data!$M$4:$BB$594,Data!$A7,COLUMNS($C$11:AI14)),””)</f>
        <v>0</v>
      </c>
      <c r="AI14" s="71">
        <f>IFERROR(INDEX(Data!$M$4:$BB$594,Data!$A7,COLUMNS($C$11:AJ14)),””)</f>
        <v>0</v>
      </c>
      <c r="AJ14" s="71">
        <f>IFERROR(INDEX(Data!$M$4:$BB$594,Data!$A7,COLUMNS($C$11:AK14)),””)</f>
        <v>0</v>
      </c>
      <c r="AK14" s="71">
        <f>IFERROR(INDEX(Data!$M$4:$BB$594,Data!$A7,COLUMNS($C$11:AL14)),””)</f>
        <v>0</v>
      </c>
      <c r="AL14" s="69">
        <f>IFERROR(INDEX(Data!$M$4:$BB$594,Data!$A7,COLUMNS($C$11:AM14)),””)</f>
        <v>2</v>
      </c>
      <c r="AM14" s="69">
        <f>IFERROR(INDEX(Data!$M$4:$BB$594,Data!$A7,COLUMNS($C$11:AN14)),””)</f>
        <v>2</v>
      </c>
      <c r="AN14" s="69">
        <f>IFERROR(INDEX(Data!$M$4:$BB$594,Data!$A7,COLUMNS($C$11:AO14)),””)</f>
        <v>0</v>
      </c>
      <c r="AO14" s="69">
        <f>IFERROR(INDEX(Data!$M$4:$BB$594,Data!$A7,COLUMNS($C$11:AP14)),””)</f>
        <v>0</v>
      </c>
      <c r="AP14" s="69">
        <f>IFERROR(INDEX(Data!$M$4:$BB$594,Data!$A7,COLUMNS($C$11:AQ14)),””)</f>
        <v>0</v>
      </c>
      <c r="AQ14" s="69">
        <f>IFERROR(INDEX(Data!$M$4:$BB$594,Data!$A7,COLUMNS($C$11:AR14)),””)</f>
        <v>0</v>
      </c>
    </row>
    <row r="15" spans="1:44" x14ac:dyDescent="0.25">
      <c r="B15" s="69" t="str">
        <f>IFERROR(INDEX(Data!$M$4:$BB$594,Data!$A8,COLUMNS($C$11:C15)),””)</f>
        <v>santgv@practo.com</v>
      </c>
      <c r="C15" s="73" t="str">
        <f>IFERROR(INDEX(Data!$M$4:$BB$594,Data!$A8,COLUMNS($C$11:D15)),””)</f>
        <v>Santhosh</v>
      </c>
      <c r="D15" s="76" t="str">
        <f>IFERROR(INDEX(Data!$M$4:$BB$594,Data!$A8,COLUMNS($C$11:E15)),””)</f>
        <v>South</v>
      </c>
      <c r="E15" s="76" t="str">
        <f>IFERROR(INDEX(Data!$M$4:$BB$594,Data!$A8,COLUMNS($C$11:F15)),””)</f>
        <v>Bangalore</v>
      </c>
      <c r="F15" s="76" t="str">
        <f>IFERROR(INDEX(Data!$M$4:$BB$594,Data!$A8,COLUMNS($C$11:G15)),””)</f>
        <v>-</v>
      </c>
      <c r="G15" s="76" t="str">
        <f>IFERROR(INDEX(Data!$M$4:$BB$594,Data!$A8,COLUMNS($C$11:H15)),””)</f>
        <v>manoj@practo.com</v>
      </c>
      <c r="H15" s="76" t="str">
        <f>IFERROR(INDEX(Data!$M$4:$BB$594,Data!$A8,COLUMNS($C$11:I15)),””)</f>
        <v>meghanath@practo.com</v>
      </c>
      <c r="I15" s="76" t="str">
        <f>IFERROR(INDEX(Data!$M$4:$BB$594,Data!$A8,COLUMNS($C$11:J15)),””)</f>
        <v>santgv@practo.com</v>
      </c>
      <c r="J15" s="76">
        <f>IFERROR(INDEX(Data!$M$4:$BB$594,Data!$A8,COLUMNS($C$11:K15)),””)</f>
        <v>0</v>
      </c>
      <c r="K15" s="76">
        <f>IFERROR(INDEX(Data!$M$4:$BB$594,Data!$A8,COLUMNS($C$11:L15)),””)</f>
        <v>0</v>
      </c>
      <c r="L15" s="76" t="str">
        <f>IFERROR(INDEX(Data!$M$4:$BB$594,Data!$A8,COLUMNS($C$11:M15)),””)</f>
        <v>-</v>
      </c>
      <c r="M15" s="76">
        <f>IFERROR(INDEX(Data!$M$4:$BB$594,Data!$A8,COLUMNS($C$11:N15)),””)</f>
        <v>0</v>
      </c>
      <c r="N15" s="76">
        <f>IFERROR(INDEX(Data!$M$4:$BB$594,Data!$A8,COLUMNS($C$11:O15)),””)</f>
        <v>0</v>
      </c>
      <c r="O15" s="76" t="str">
        <f>IFERROR(INDEX(Data!$M$4:$BB$594,Data!$A8,COLUMNS($C$11:P15)),””)</f>
        <v>Zone</v>
      </c>
      <c r="P15" s="69">
        <f>IFERROR(INDEX(Data!$M$4:$BB$594,Data!$A8,COLUMNS($C$11:Q15)),””)</f>
        <v>0</v>
      </c>
      <c r="Q15" s="70" t="str">
        <f>IFERROR(INDEX(Data!$M$4:$BB$594,Data!$A8,COLUMNS($C$11:R15)),””)</f>
        <v/>
      </c>
      <c r="R15" s="72">
        <f>IFERROR(INDEX(Data!$M$4:$BB$594,Data!$A8,COLUMNS($C$11:S15)),””)</f>
        <v>7.4969999999999999</v>
      </c>
      <c r="S15" s="69">
        <f>IFERROR(INDEX(Data!$M$4:$BB$594,Data!$A8,COLUMNS($C$11:T15)),””)</f>
        <v>0</v>
      </c>
      <c r="T15" s="71">
        <f>IFERROR(INDEX(Data!$M$4:$BB$594,Data!$A8,COLUMNS($C$11:U15)),””)</f>
        <v>0</v>
      </c>
      <c r="U15" s="72">
        <f>IFERROR(INDEX(Data!$M$4:$BB$594,Data!$A8,COLUMNS($C$11:V15)),””)</f>
        <v>0</v>
      </c>
      <c r="V15" s="72">
        <f>IFERROR(INDEX(Data!$M$4:$BB$594,Data!$A8,COLUMNS($C$11:W15)),””)</f>
        <v>0.29400000000000004</v>
      </c>
      <c r="W15" s="72">
        <f>IFERROR(INDEX(Data!$M$4:$BB$594,Data!$A8,COLUMNS($C$11:X15)),””)</f>
        <v>0.83300000000000007</v>
      </c>
      <c r="X15" s="70">
        <f>IFERROR(INDEX(Data!$M$4:$BB$594,Data!$A8,COLUMNS($C$11:Y15)),””)</f>
        <v>0</v>
      </c>
      <c r="Y15" s="72">
        <f>IFERROR(INDEX(Data!$M$4:$BB$594,Data!$A8,COLUMNS($C$11:Z15)),””)</f>
        <v>3.1629999999999998</v>
      </c>
      <c r="Z15" s="75">
        <f>IFERROR(INDEX(Data!$M$4:$BB$594,Data!$A8,COLUMNS($C$11:AA15)),””)</f>
        <v>37956</v>
      </c>
      <c r="AA15" s="75">
        <f>IFERROR(INDEX(Data!$M$4:$BB$594,Data!$A8,COLUMNS($C$11:AB15)),””)</f>
        <v>0</v>
      </c>
      <c r="AB15" s="71">
        <f>IFERROR(INDEX(Data!$M$4:$BB$594,Data!$A8,COLUMNS($C$11:AC15)),””)</f>
        <v>0</v>
      </c>
      <c r="AC15" s="72">
        <f>IFERROR(INDEX(Data!$M$4:$BB$594,Data!$A8,COLUMNS($C$11:AD15)),””)</f>
        <v>0.1506190476190476</v>
      </c>
      <c r="AD15" s="72">
        <f>IFERROR(INDEX(Data!$M$4:$BB$594,Data!$A8,COLUMNS($C$11:AE15)),””)</f>
        <v>0</v>
      </c>
      <c r="AE15" s="70">
        <f>IFERROR(INDEX(Data!$M$4:$BB$594,Data!$A8,COLUMNS($C$11:AF15)),””)</f>
        <v>0</v>
      </c>
      <c r="AF15" s="72">
        <f>IFERROR(INDEX(Data!$M$4:$BB$594,Data!$A8,COLUMNS($C$11:AG15)),””)</f>
        <v>10.66</v>
      </c>
      <c r="AG15" s="75">
        <f>IFERROR(INDEX(Data!$M$4:$BB$594,Data!$A8,COLUMNS($C$11:AH15)),””)</f>
        <v>127920</v>
      </c>
      <c r="AH15" s="75">
        <f>IFERROR(INDEX(Data!$M$4:$BB$594,Data!$A8,COLUMNS($C$11:AI15)),””)</f>
        <v>0</v>
      </c>
      <c r="AI15" s="71">
        <f>IFERROR(INDEX(Data!$M$4:$BB$594,Data!$A8,COLUMNS($C$11:AJ15)),””)</f>
        <v>0</v>
      </c>
      <c r="AJ15" s="71">
        <f>IFERROR(INDEX(Data!$M$4:$BB$594,Data!$A8,COLUMNS($C$11:AK15)),””)</f>
        <v>0</v>
      </c>
      <c r="AK15" s="71">
        <f>IFERROR(INDEX(Data!$M$4:$BB$594,Data!$A8,COLUMNS($C$11:AL15)),””)</f>
        <v>0</v>
      </c>
      <c r="AL15" s="69">
        <f>IFERROR(INDEX(Data!$M$4:$BB$594,Data!$A8,COLUMNS($C$11:AM15)),””)</f>
        <v>7</v>
      </c>
      <c r="AM15" s="69">
        <f>IFERROR(INDEX(Data!$M$4:$BB$594,Data!$A8,COLUMNS($C$11:AN15)),””)</f>
        <v>3</v>
      </c>
      <c r="AN15" s="69">
        <f>IFERROR(INDEX(Data!$M$4:$BB$594,Data!$A8,COLUMNS($C$11:AO15)),””)</f>
        <v>0</v>
      </c>
      <c r="AO15" s="69">
        <f>IFERROR(INDEX(Data!$M$4:$BB$594,Data!$A8,COLUMNS($C$11:AP15)),””)</f>
        <v>3</v>
      </c>
      <c r="AP15" s="69">
        <f>IFERROR(INDEX(Data!$M$4:$BB$594,Data!$A8,COLUMNS($C$11:AQ15)),””)</f>
        <v>0</v>
      </c>
      <c r="AQ15" s="69">
        <f>IFERROR(INDEX(Data!$M$4:$BB$594,Data!$A8,COLUMNS($C$11:AR15)),””)</f>
        <v>0</v>
      </c>
    </row>
    <row r="16" spans="1:44" x14ac:dyDescent="0.25">
      <c r="B16" s="69" t="str">
        <f>IFERROR(INDEX(Data!$M$4:$BB$594,Data!$A9,COLUMNS($C$11:C16)),””)</f>
        <v>varun.viswanath@practo.com</v>
      </c>
      <c r="C16" s="73" t="str">
        <f>IFERROR(INDEX(Data!$M$4:$BB$594,Data!$A9,COLUMNS($C$11:D16)),””)</f>
        <v>Varun Viswanathan</v>
      </c>
      <c r="D16" s="76" t="str">
        <f>IFERROR(INDEX(Data!$M$4:$BB$594,Data!$A9,COLUMNS($C$11:E16)),””)</f>
        <v>South</v>
      </c>
      <c r="E16" s="76" t="str">
        <f>IFERROR(INDEX(Data!$M$4:$BB$594,Data!$A9,COLUMNS($C$11:F16)),””)</f>
        <v>Chennai</v>
      </c>
      <c r="F16" s="76" t="str">
        <f>IFERROR(INDEX(Data!$M$4:$BB$594,Data!$A9,COLUMNS($C$11:G16)),””)</f>
        <v>-</v>
      </c>
      <c r="G16" s="76" t="str">
        <f>IFERROR(INDEX(Data!$M$4:$BB$594,Data!$A9,COLUMNS($C$11:H16)),””)</f>
        <v>manoj@practo.com</v>
      </c>
      <c r="H16" s="76" t="str">
        <f>IFERROR(INDEX(Data!$M$4:$BB$594,Data!$A9,COLUMNS($C$11:I16)),””)</f>
        <v>meghanath@practo.com</v>
      </c>
      <c r="I16" s="76" t="str">
        <f>IFERROR(INDEX(Data!$M$4:$BB$594,Data!$A9,COLUMNS($C$11:J16)),””)</f>
        <v>varun.viswanath@practo.com</v>
      </c>
      <c r="J16" s="76">
        <f>IFERROR(INDEX(Data!$M$4:$BB$594,Data!$A9,COLUMNS($C$11:K16)),””)</f>
        <v>0</v>
      </c>
      <c r="K16" s="76">
        <f>IFERROR(INDEX(Data!$M$4:$BB$594,Data!$A9,COLUMNS($C$11:L16)),””)</f>
        <v>0</v>
      </c>
      <c r="L16" s="76" t="str">
        <f>IFERROR(INDEX(Data!$M$4:$BB$594,Data!$A9,COLUMNS($C$11:M16)),””)</f>
        <v>-</v>
      </c>
      <c r="M16" s="76">
        <f>IFERROR(INDEX(Data!$M$4:$BB$594,Data!$A9,COLUMNS($C$11:N16)),””)</f>
        <v>0</v>
      </c>
      <c r="N16" s="76">
        <f>IFERROR(INDEX(Data!$M$4:$BB$594,Data!$A9,COLUMNS($C$11:O16)),””)</f>
        <v>0</v>
      </c>
      <c r="O16" s="76" t="str">
        <f>IFERROR(INDEX(Data!$M$4:$BB$594,Data!$A9,COLUMNS($C$11:P16)),””)</f>
        <v>Zone</v>
      </c>
      <c r="P16" s="69">
        <f>IFERROR(INDEX(Data!$M$4:$BB$594,Data!$A9,COLUMNS($C$11:Q16)),””)</f>
        <v>0</v>
      </c>
      <c r="Q16" s="70" t="str">
        <f>IFERROR(INDEX(Data!$M$4:$BB$594,Data!$A9,COLUMNS($C$11:R16)),””)</f>
        <v/>
      </c>
      <c r="R16" s="72">
        <f>IFERROR(INDEX(Data!$M$4:$BB$594,Data!$A9,COLUMNS($C$11:S16)),””)</f>
        <v>0</v>
      </c>
      <c r="S16" s="69">
        <f>IFERROR(INDEX(Data!$M$4:$BB$594,Data!$A9,COLUMNS($C$11:T16)),””)</f>
        <v>0</v>
      </c>
      <c r="T16" s="71">
        <f>IFERROR(INDEX(Data!$M$4:$BB$594,Data!$A9,COLUMNS($C$11:U16)),””)</f>
        <v>0</v>
      </c>
      <c r="U16" s="72">
        <f>IFERROR(INDEX(Data!$M$4:$BB$594,Data!$A9,COLUMNS($C$11:V16)),””)</f>
        <v>0</v>
      </c>
      <c r="V16" s="72">
        <f>IFERROR(INDEX(Data!$M$4:$BB$594,Data!$A9,COLUMNS($C$11:W16)),””)</f>
        <v>0</v>
      </c>
      <c r="W16" s="72">
        <f>IFERROR(INDEX(Data!$M$4:$BB$594,Data!$A9,COLUMNS($C$11:X16)),””)</f>
        <v>0</v>
      </c>
      <c r="X16" s="70">
        <f>IFERROR(INDEX(Data!$M$4:$BB$594,Data!$A9,COLUMNS($C$11:Y16)),””)</f>
        <v>0</v>
      </c>
      <c r="Y16" s="72">
        <f>IFERROR(INDEX(Data!$M$4:$BB$594,Data!$A9,COLUMNS($C$11:Z16)),””)</f>
        <v>0</v>
      </c>
      <c r="Z16" s="75">
        <f>IFERROR(INDEX(Data!$M$4:$BB$594,Data!$A9,COLUMNS($C$11:AA16)),””)</f>
        <v>0</v>
      </c>
      <c r="AA16" s="75">
        <f>IFERROR(INDEX(Data!$M$4:$BB$594,Data!$A9,COLUMNS($C$11:AB16)),””)</f>
        <v>0</v>
      </c>
      <c r="AB16" s="71">
        <f>IFERROR(INDEX(Data!$M$4:$BB$594,Data!$A9,COLUMNS($C$11:AC16)),””)</f>
        <v>0</v>
      </c>
      <c r="AC16" s="72">
        <f>IFERROR(INDEX(Data!$M$4:$BB$594,Data!$A9,COLUMNS($C$11:AD16)),””)</f>
        <v>0</v>
      </c>
      <c r="AD16" s="72">
        <f>IFERROR(INDEX(Data!$M$4:$BB$594,Data!$A9,COLUMNS($C$11:AE16)),””)</f>
        <v>0</v>
      </c>
      <c r="AE16" s="70">
        <f>IFERROR(INDEX(Data!$M$4:$BB$594,Data!$A9,COLUMNS($C$11:AF16)),””)</f>
        <v>0</v>
      </c>
      <c r="AF16" s="72">
        <f>IFERROR(INDEX(Data!$M$4:$BB$594,Data!$A9,COLUMNS($C$11:AG16)),””)</f>
        <v>0</v>
      </c>
      <c r="AG16" s="75">
        <f>IFERROR(INDEX(Data!$M$4:$BB$594,Data!$A9,COLUMNS($C$11:AH16)),””)</f>
        <v>0</v>
      </c>
      <c r="AH16" s="75">
        <f>IFERROR(INDEX(Data!$M$4:$BB$594,Data!$A9,COLUMNS($C$11:AI16)),””)</f>
        <v>0</v>
      </c>
      <c r="AI16" s="71">
        <f>IFERROR(INDEX(Data!$M$4:$BB$594,Data!$A9,COLUMNS($C$11:AJ16)),””)</f>
        <v>0</v>
      </c>
      <c r="AJ16" s="71">
        <f>IFERROR(INDEX(Data!$M$4:$BB$594,Data!$A9,COLUMNS($C$11:AK16)),””)</f>
        <v>0</v>
      </c>
      <c r="AK16" s="71">
        <f>IFERROR(INDEX(Data!$M$4:$BB$594,Data!$A9,COLUMNS($C$11:AL16)),””)</f>
        <v>0</v>
      </c>
      <c r="AL16" s="69">
        <f>IFERROR(INDEX(Data!$M$4:$BB$594,Data!$A9,COLUMNS($C$11:AM16)),””)</f>
        <v>0</v>
      </c>
      <c r="AM16" s="69">
        <f>IFERROR(INDEX(Data!$M$4:$BB$594,Data!$A9,COLUMNS($C$11:AN16)),””)</f>
        <v>0</v>
      </c>
      <c r="AN16" s="69">
        <f>IFERROR(INDEX(Data!$M$4:$BB$594,Data!$A9,COLUMNS($C$11:AO16)),””)</f>
        <v>0</v>
      </c>
      <c r="AO16" s="69">
        <f>IFERROR(INDEX(Data!$M$4:$BB$594,Data!$A9,COLUMNS($C$11:AP16)),””)</f>
        <v>0</v>
      </c>
      <c r="AP16" s="69">
        <f>IFERROR(INDEX(Data!$M$4:$BB$594,Data!$A9,COLUMNS($C$11:AQ16)),””)</f>
        <v>0</v>
      </c>
      <c r="AQ16" s="69">
        <f>IFERROR(INDEX(Data!$M$4:$BB$594,Data!$A9,COLUMNS($C$11:AR16)),””)</f>
        <v>0</v>
      </c>
    </row>
    <row r="17" spans="2:43" x14ac:dyDescent="0.25">
      <c r="B17" s="69" t="str">
        <f>IFERROR(INDEX(Data!$M$4:$BB$594,Data!$A10,COLUMNS($C$11:C17)),””)</f>
        <v>ranjith.v@practo.com</v>
      </c>
      <c r="C17" s="73" t="str">
        <f>IFERROR(INDEX(Data!$M$4:$BB$594,Data!$A10,COLUMNS($C$11:D17)),””)</f>
        <v>Ranjith Reddy Vemula</v>
      </c>
      <c r="D17" s="76" t="str">
        <f>IFERROR(INDEX(Data!$M$4:$BB$594,Data!$A10,COLUMNS($C$11:E17)),””)</f>
        <v>South</v>
      </c>
      <c r="E17" s="76" t="str">
        <f>IFERROR(INDEX(Data!$M$4:$BB$594,Data!$A10,COLUMNS($C$11:F17)),””)</f>
        <v>Hyderabad</v>
      </c>
      <c r="F17" s="76" t="str">
        <f>IFERROR(INDEX(Data!$M$4:$BB$594,Data!$A10,COLUMNS($C$11:G17)),””)</f>
        <v>-</v>
      </c>
      <c r="G17" s="76" t="str">
        <f>IFERROR(INDEX(Data!$M$4:$BB$594,Data!$A10,COLUMNS($C$11:H17)),””)</f>
        <v>manoj@practo.com</v>
      </c>
      <c r="H17" s="76" t="str">
        <f>IFERROR(INDEX(Data!$M$4:$BB$594,Data!$A10,COLUMNS($C$11:I17)),””)</f>
        <v>meghanath@practo.com</v>
      </c>
      <c r="I17" s="76" t="str">
        <f>IFERROR(INDEX(Data!$M$4:$BB$594,Data!$A10,COLUMNS($C$11:J17)),””)</f>
        <v>ranjith.v@practo.com</v>
      </c>
      <c r="J17" s="76">
        <f>IFERROR(INDEX(Data!$M$4:$BB$594,Data!$A10,COLUMNS($C$11:K17)),””)</f>
        <v>0</v>
      </c>
      <c r="K17" s="76">
        <f>IFERROR(INDEX(Data!$M$4:$BB$594,Data!$A10,COLUMNS($C$11:L17)),””)</f>
        <v>0</v>
      </c>
      <c r="L17" s="76" t="str">
        <f>IFERROR(INDEX(Data!$M$4:$BB$594,Data!$A10,COLUMNS($C$11:M17)),””)</f>
        <v>-</v>
      </c>
      <c r="M17" s="76">
        <f>IFERROR(INDEX(Data!$M$4:$BB$594,Data!$A10,COLUMNS($C$11:N17)),””)</f>
        <v>0</v>
      </c>
      <c r="N17" s="76">
        <f>IFERROR(INDEX(Data!$M$4:$BB$594,Data!$A10,COLUMNS($C$11:O17)),””)</f>
        <v>0</v>
      </c>
      <c r="O17" s="76" t="str">
        <f>IFERROR(INDEX(Data!$M$4:$BB$594,Data!$A10,COLUMNS($C$11:P17)),””)</f>
        <v>Zone</v>
      </c>
      <c r="P17" s="69">
        <f>IFERROR(INDEX(Data!$M$4:$BB$594,Data!$A10,COLUMNS($C$11:Q17)),””)</f>
        <v>0</v>
      </c>
      <c r="Q17" s="70" t="str">
        <f>IFERROR(INDEX(Data!$M$4:$BB$594,Data!$A10,COLUMNS($C$11:R17)),””)</f>
        <v/>
      </c>
      <c r="R17" s="72">
        <f>IFERROR(INDEX(Data!$M$4:$BB$594,Data!$A10,COLUMNS($C$11:S17)),””)</f>
        <v>0</v>
      </c>
      <c r="S17" s="69">
        <f>IFERROR(INDEX(Data!$M$4:$BB$594,Data!$A10,COLUMNS($C$11:T17)),””)</f>
        <v>0</v>
      </c>
      <c r="T17" s="71">
        <f>IFERROR(INDEX(Data!$M$4:$BB$594,Data!$A10,COLUMNS($C$11:U17)),””)</f>
        <v>0</v>
      </c>
      <c r="U17" s="72">
        <f>IFERROR(INDEX(Data!$M$4:$BB$594,Data!$A10,COLUMNS($C$11:V17)),””)</f>
        <v>0</v>
      </c>
      <c r="V17" s="72">
        <f>IFERROR(INDEX(Data!$M$4:$BB$594,Data!$A10,COLUMNS($C$11:W17)),””)</f>
        <v>0</v>
      </c>
      <c r="W17" s="72">
        <f>IFERROR(INDEX(Data!$M$4:$BB$594,Data!$A10,COLUMNS($C$11:X17)),””)</f>
        <v>0</v>
      </c>
      <c r="X17" s="70">
        <f>IFERROR(INDEX(Data!$M$4:$BB$594,Data!$A10,COLUMNS($C$11:Y17)),””)</f>
        <v>0</v>
      </c>
      <c r="Y17" s="72">
        <f>IFERROR(INDEX(Data!$M$4:$BB$594,Data!$A10,COLUMNS($C$11:Z17)),””)</f>
        <v>6.1074999999999999</v>
      </c>
      <c r="Z17" s="75">
        <f>IFERROR(INDEX(Data!$M$4:$BB$594,Data!$A10,COLUMNS($C$11:AA17)),””)</f>
        <v>73290</v>
      </c>
      <c r="AA17" s="75">
        <f>IFERROR(INDEX(Data!$M$4:$BB$594,Data!$A10,COLUMNS($C$11:AB17)),””)</f>
        <v>0</v>
      </c>
      <c r="AB17" s="71">
        <f>IFERROR(INDEX(Data!$M$4:$BB$594,Data!$A10,COLUMNS($C$11:AC17)),””)</f>
        <v>0</v>
      </c>
      <c r="AC17" s="72">
        <f>IFERROR(INDEX(Data!$M$4:$BB$594,Data!$A10,COLUMNS($C$11:AD17)),””)</f>
        <v>0.32144736842105265</v>
      </c>
      <c r="AD17" s="72">
        <f>IFERROR(INDEX(Data!$M$4:$BB$594,Data!$A10,COLUMNS($C$11:AE17)),””)</f>
        <v>0</v>
      </c>
      <c r="AE17" s="70">
        <f>IFERROR(INDEX(Data!$M$4:$BB$594,Data!$A10,COLUMNS($C$11:AF17)),””)</f>
        <v>0</v>
      </c>
      <c r="AF17" s="72">
        <f>IFERROR(INDEX(Data!$M$4:$BB$594,Data!$A10,COLUMNS($C$11:AG17)),””)</f>
        <v>6.1074999999999999</v>
      </c>
      <c r="AG17" s="75">
        <f>IFERROR(INDEX(Data!$M$4:$BB$594,Data!$A10,COLUMNS($C$11:AH17)),””)</f>
        <v>73290</v>
      </c>
      <c r="AH17" s="75">
        <f>IFERROR(INDEX(Data!$M$4:$BB$594,Data!$A10,COLUMNS($C$11:AI17)),””)</f>
        <v>0</v>
      </c>
      <c r="AI17" s="71">
        <f>IFERROR(INDEX(Data!$M$4:$BB$594,Data!$A10,COLUMNS($C$11:AJ17)),””)</f>
        <v>0</v>
      </c>
      <c r="AJ17" s="71">
        <f>IFERROR(INDEX(Data!$M$4:$BB$594,Data!$A10,COLUMNS($C$11:AK17)),””)</f>
        <v>0</v>
      </c>
      <c r="AK17" s="71">
        <f>IFERROR(INDEX(Data!$M$4:$BB$594,Data!$A10,COLUMNS($C$11:AL17)),””)</f>
        <v>0</v>
      </c>
      <c r="AL17" s="69">
        <f>IFERROR(INDEX(Data!$M$4:$BB$594,Data!$A10,COLUMNS($C$11:AM17)),””)</f>
        <v>4</v>
      </c>
      <c r="AM17" s="69">
        <f>IFERROR(INDEX(Data!$M$4:$BB$594,Data!$A10,COLUMNS($C$11:AN17)),””)</f>
        <v>0</v>
      </c>
      <c r="AN17" s="69">
        <f>IFERROR(INDEX(Data!$M$4:$BB$594,Data!$A10,COLUMNS($C$11:AO17)),””)</f>
        <v>0</v>
      </c>
      <c r="AO17" s="69">
        <f>IFERROR(INDEX(Data!$M$4:$BB$594,Data!$A10,COLUMNS($C$11:AP17)),””)</f>
        <v>0</v>
      </c>
      <c r="AP17" s="69">
        <f>IFERROR(INDEX(Data!$M$4:$BB$594,Data!$A10,COLUMNS($C$11:AQ17)),””)</f>
        <v>0</v>
      </c>
      <c r="AQ17" s="69">
        <f>IFERROR(INDEX(Data!$M$4:$BB$594,Data!$A10,COLUMNS($C$11:AR17)),””)</f>
        <v>3</v>
      </c>
    </row>
    <row r="18" spans="2:43" x14ac:dyDescent="0.25">
      <c r="B18" s="69" t="str">
        <f>IFERROR(INDEX(Data!$M$4:$BB$594,Data!$A11,COLUMNS($C$11:C18)),””)</f>
        <v>santhosh@practo.com</v>
      </c>
      <c r="C18" s="73" t="str">
        <f>IFERROR(INDEX(Data!$M$4:$BB$594,Data!$A11,COLUMNS($C$11:D18)),””)</f>
        <v>S.Santhosh</v>
      </c>
      <c r="D18" s="76" t="str">
        <f>IFERROR(INDEX(Data!$M$4:$BB$594,Data!$A11,COLUMNS($C$11:E18)),””)</f>
        <v>South</v>
      </c>
      <c r="E18" s="76" t="str">
        <f>IFERROR(INDEX(Data!$M$4:$BB$594,Data!$A11,COLUMNS($C$11:F18)),””)</f>
        <v>ROS</v>
      </c>
      <c r="F18" s="76" t="str">
        <f>IFERROR(INDEX(Data!$M$4:$BB$594,Data!$A11,COLUMNS($C$11:G18)),””)</f>
        <v>-</v>
      </c>
      <c r="G18" s="76" t="str">
        <f>IFERROR(INDEX(Data!$M$4:$BB$594,Data!$A11,COLUMNS($C$11:H18)),””)</f>
        <v>manoj@practo.com</v>
      </c>
      <c r="H18" s="76" t="str">
        <f>IFERROR(INDEX(Data!$M$4:$BB$594,Data!$A11,COLUMNS($C$11:I18)),””)</f>
        <v>meghanath@practo.com</v>
      </c>
      <c r="I18" s="76" t="str">
        <f>IFERROR(INDEX(Data!$M$4:$BB$594,Data!$A11,COLUMNS($C$11:J18)),””)</f>
        <v>santhosh@practo.com</v>
      </c>
      <c r="J18" s="76">
        <f>IFERROR(INDEX(Data!$M$4:$BB$594,Data!$A11,COLUMNS($C$11:K18)),””)</f>
        <v>0</v>
      </c>
      <c r="K18" s="76">
        <f>IFERROR(INDEX(Data!$M$4:$BB$594,Data!$A11,COLUMNS($C$11:L18)),””)</f>
        <v>0</v>
      </c>
      <c r="L18" s="76" t="str">
        <f>IFERROR(INDEX(Data!$M$4:$BB$594,Data!$A11,COLUMNS($C$11:M18)),””)</f>
        <v>-</v>
      </c>
      <c r="M18" s="76">
        <f>IFERROR(INDEX(Data!$M$4:$BB$594,Data!$A11,COLUMNS($C$11:N18)),””)</f>
        <v>0</v>
      </c>
      <c r="N18" s="76">
        <f>IFERROR(INDEX(Data!$M$4:$BB$594,Data!$A11,COLUMNS($C$11:O18)),””)</f>
        <v>0</v>
      </c>
      <c r="O18" s="76" t="str">
        <f>IFERROR(INDEX(Data!$M$4:$BB$594,Data!$A11,COLUMNS($C$11:P18)),””)</f>
        <v>Zone</v>
      </c>
      <c r="P18" s="69">
        <f>IFERROR(INDEX(Data!$M$4:$BB$594,Data!$A11,COLUMNS($C$11:Q18)),””)</f>
        <v>0</v>
      </c>
      <c r="Q18" s="70" t="str">
        <f>IFERROR(INDEX(Data!$M$4:$BB$594,Data!$A11,COLUMNS($C$11:R18)),””)</f>
        <v/>
      </c>
      <c r="R18" s="72">
        <f>IFERROR(INDEX(Data!$M$4:$BB$594,Data!$A11,COLUMNS($C$11:S18)),””)</f>
        <v>0</v>
      </c>
      <c r="S18" s="69">
        <f>IFERROR(INDEX(Data!$M$4:$BB$594,Data!$A11,COLUMNS($C$11:T18)),””)</f>
        <v>0</v>
      </c>
      <c r="T18" s="71">
        <f>IFERROR(INDEX(Data!$M$4:$BB$594,Data!$A11,COLUMNS($C$11:U18)),””)</f>
        <v>0</v>
      </c>
      <c r="U18" s="72">
        <f>IFERROR(INDEX(Data!$M$4:$BB$594,Data!$A11,COLUMNS($C$11:V18)),””)</f>
        <v>0</v>
      </c>
      <c r="V18" s="72">
        <f>IFERROR(INDEX(Data!$M$4:$BB$594,Data!$A11,COLUMNS($C$11:W18)),””)</f>
        <v>0</v>
      </c>
      <c r="W18" s="72">
        <f>IFERROR(INDEX(Data!$M$4:$BB$594,Data!$A11,COLUMNS($C$11:X18)),””)</f>
        <v>0</v>
      </c>
      <c r="X18" s="70">
        <f>IFERROR(INDEX(Data!$M$4:$BB$594,Data!$A11,COLUMNS($C$11:Y18)),””)</f>
        <v>0</v>
      </c>
      <c r="Y18" s="72">
        <f>IFERROR(INDEX(Data!$M$4:$BB$594,Data!$A11,COLUMNS($C$11:Z18)),””)</f>
        <v>0</v>
      </c>
      <c r="Z18" s="75">
        <f>IFERROR(INDEX(Data!$M$4:$BB$594,Data!$A11,COLUMNS($C$11:AA18)),””)</f>
        <v>0</v>
      </c>
      <c r="AA18" s="75">
        <f>IFERROR(INDEX(Data!$M$4:$BB$594,Data!$A11,COLUMNS($C$11:AB18)),””)</f>
        <v>0</v>
      </c>
      <c r="AB18" s="71">
        <f>IFERROR(INDEX(Data!$M$4:$BB$594,Data!$A11,COLUMNS($C$11:AC18)),””)</f>
        <v>0</v>
      </c>
      <c r="AC18" s="72">
        <f>IFERROR(INDEX(Data!$M$4:$BB$594,Data!$A11,COLUMNS($C$11:AD18)),””)</f>
        <v>0</v>
      </c>
      <c r="AD18" s="72">
        <f>IFERROR(INDEX(Data!$M$4:$BB$594,Data!$A11,COLUMNS($C$11:AE18)),””)</f>
        <v>0</v>
      </c>
      <c r="AE18" s="70">
        <f>IFERROR(INDEX(Data!$M$4:$BB$594,Data!$A11,COLUMNS($C$11:AF18)),””)</f>
        <v>0</v>
      </c>
      <c r="AF18" s="72">
        <f>IFERROR(INDEX(Data!$M$4:$BB$594,Data!$A11,COLUMNS($C$11:AG18)),””)</f>
        <v>0</v>
      </c>
      <c r="AG18" s="75">
        <f>IFERROR(INDEX(Data!$M$4:$BB$594,Data!$A11,COLUMNS($C$11:AH18)),””)</f>
        <v>0</v>
      </c>
      <c r="AH18" s="75">
        <f>IFERROR(INDEX(Data!$M$4:$BB$594,Data!$A11,COLUMNS($C$11:AI18)),””)</f>
        <v>0</v>
      </c>
      <c r="AI18" s="71">
        <f>IFERROR(INDEX(Data!$M$4:$BB$594,Data!$A11,COLUMNS($C$11:AJ18)),””)</f>
        <v>0</v>
      </c>
      <c r="AJ18" s="71">
        <f>IFERROR(INDEX(Data!$M$4:$BB$594,Data!$A11,COLUMNS($C$11:AK18)),””)</f>
        <v>0</v>
      </c>
      <c r="AK18" s="71">
        <f>IFERROR(INDEX(Data!$M$4:$BB$594,Data!$A11,COLUMNS($C$11:AL18)),””)</f>
        <v>0</v>
      </c>
      <c r="AL18" s="69">
        <f>IFERROR(INDEX(Data!$M$4:$BB$594,Data!$A11,COLUMNS($C$11:AM18)),””)</f>
        <v>0</v>
      </c>
      <c r="AM18" s="69">
        <f>IFERROR(INDEX(Data!$M$4:$BB$594,Data!$A11,COLUMNS($C$11:AN18)),””)</f>
        <v>0</v>
      </c>
      <c r="AN18" s="69">
        <f>IFERROR(INDEX(Data!$M$4:$BB$594,Data!$A11,COLUMNS($C$11:AO18)),””)</f>
        <v>0</v>
      </c>
      <c r="AO18" s="69">
        <f>IFERROR(INDEX(Data!$M$4:$BB$594,Data!$A11,COLUMNS($C$11:AP18)),””)</f>
        <v>0</v>
      </c>
      <c r="AP18" s="69">
        <f>IFERROR(INDEX(Data!$M$4:$BB$594,Data!$A11,COLUMNS($C$11:AQ18)),””)</f>
        <v>0</v>
      </c>
      <c r="AQ18" s="69">
        <f>IFERROR(INDEX(Data!$M$4:$BB$594,Data!$A11,COLUMNS($C$11:AR18)),””)</f>
        <v>0</v>
      </c>
    </row>
    <row r="19" spans="2:43" x14ac:dyDescent="0.25">
      <c r="B19" s="69" t="str">
        <f>IFERROR(INDEX(Data!$M$4:$BB$594,Data!$A12,COLUMNS($C$11:C19)),””)</f>
        <v>ajai.u@practo.com</v>
      </c>
      <c r="C19" s="73" t="str">
        <f>IFERROR(INDEX(Data!$M$4:$BB$594,Data!$A12,COLUMNS($C$11:D19)),””)</f>
        <v>Ajai Udayakumar</v>
      </c>
      <c r="D19" s="76" t="str">
        <f>IFERROR(INDEX(Data!$M$4:$BB$594,Data!$A12,COLUMNS($C$11:E19)),””)</f>
        <v>West</v>
      </c>
      <c r="E19" s="76" t="str">
        <f>IFERROR(INDEX(Data!$M$4:$BB$594,Data!$A12,COLUMNS($C$11:F19)),””)</f>
        <v>Gujarat</v>
      </c>
      <c r="F19" s="76" t="str">
        <f>IFERROR(INDEX(Data!$M$4:$BB$594,Data!$A12,COLUMNS($C$11:G19)),””)</f>
        <v>-</v>
      </c>
      <c r="G19" s="76" t="str">
        <f>IFERROR(INDEX(Data!$M$4:$BB$594,Data!$A12,COLUMNS($C$11:H19)),””)</f>
        <v>manoj@practo.com</v>
      </c>
      <c r="H19" s="76" t="str">
        <f>IFERROR(INDEX(Data!$M$4:$BB$594,Data!$A12,COLUMNS($C$11:I19)),””)</f>
        <v>RM-West</v>
      </c>
      <c r="I19" s="76" t="str">
        <f>IFERROR(INDEX(Data!$M$4:$BB$594,Data!$A12,COLUMNS($C$11:J19)),””)</f>
        <v>ajai.u@practo.com</v>
      </c>
      <c r="J19" s="76">
        <f>IFERROR(INDEX(Data!$M$4:$BB$594,Data!$A12,COLUMNS($C$11:K19)),””)</f>
        <v>0</v>
      </c>
      <c r="K19" s="76">
        <f>IFERROR(INDEX(Data!$M$4:$BB$594,Data!$A12,COLUMNS($C$11:L19)),””)</f>
        <v>0</v>
      </c>
      <c r="L19" s="76" t="str">
        <f>IFERROR(INDEX(Data!$M$4:$BB$594,Data!$A12,COLUMNS($C$11:M19)),””)</f>
        <v>-</v>
      </c>
      <c r="M19" s="76">
        <f>IFERROR(INDEX(Data!$M$4:$BB$594,Data!$A12,COLUMNS($C$11:N19)),””)</f>
        <v>0</v>
      </c>
      <c r="N19" s="76">
        <f>IFERROR(INDEX(Data!$M$4:$BB$594,Data!$A12,COLUMNS($C$11:O19)),””)</f>
        <v>0</v>
      </c>
      <c r="O19" s="76" t="str">
        <f>IFERROR(INDEX(Data!$M$4:$BB$594,Data!$A12,COLUMNS($C$11:P19)),””)</f>
        <v>Zone</v>
      </c>
      <c r="P19" s="69">
        <f>IFERROR(INDEX(Data!$M$4:$BB$594,Data!$A12,COLUMNS($C$11:Q19)),””)</f>
        <v>0</v>
      </c>
      <c r="Q19" s="70" t="str">
        <f>IFERROR(INDEX(Data!$M$4:$BB$594,Data!$A12,COLUMNS($C$11:R19)),””)</f>
        <v/>
      </c>
      <c r="R19" s="72">
        <f>IFERROR(INDEX(Data!$M$4:$BB$594,Data!$A12,COLUMNS($C$11:S19)),””)</f>
        <v>0.999</v>
      </c>
      <c r="S19" s="69">
        <f>IFERROR(INDEX(Data!$M$4:$BB$594,Data!$A12,COLUMNS($C$11:T19)),””)</f>
        <v>0</v>
      </c>
      <c r="T19" s="71">
        <f>IFERROR(INDEX(Data!$M$4:$BB$594,Data!$A12,COLUMNS($C$11:U19)),””)</f>
        <v>0</v>
      </c>
      <c r="U19" s="72">
        <f>IFERROR(INDEX(Data!$M$4:$BB$594,Data!$A12,COLUMNS($C$11:V19)),””)</f>
        <v>0</v>
      </c>
      <c r="V19" s="72">
        <f>IFERROR(INDEX(Data!$M$4:$BB$594,Data!$A12,COLUMNS($C$11:W19)),””)</f>
        <v>7.6846153846153842E-2</v>
      </c>
      <c r="W19" s="72">
        <f>IFERROR(INDEX(Data!$M$4:$BB$594,Data!$A12,COLUMNS($C$11:X19)),””)</f>
        <v>0</v>
      </c>
      <c r="X19" s="70">
        <f>IFERROR(INDEX(Data!$M$4:$BB$594,Data!$A12,COLUMNS($C$11:Y19)),””)</f>
        <v>0</v>
      </c>
      <c r="Y19" s="72">
        <f>IFERROR(INDEX(Data!$M$4:$BB$594,Data!$A12,COLUMNS($C$11:Z19)),””)</f>
        <v>3.37</v>
      </c>
      <c r="Z19" s="75">
        <f>IFERROR(INDEX(Data!$M$4:$BB$594,Data!$A12,COLUMNS($C$11:AA19)),””)</f>
        <v>40440</v>
      </c>
      <c r="AA19" s="75">
        <f>IFERROR(INDEX(Data!$M$4:$BB$594,Data!$A12,COLUMNS($C$11:AB19)),””)</f>
        <v>0</v>
      </c>
      <c r="AB19" s="71">
        <f>IFERROR(INDEX(Data!$M$4:$BB$594,Data!$A12,COLUMNS($C$11:AC19)),””)</f>
        <v>0</v>
      </c>
      <c r="AC19" s="72">
        <f>IFERROR(INDEX(Data!$M$4:$BB$594,Data!$A12,COLUMNS($C$11:AD19)),””)</f>
        <v>0</v>
      </c>
      <c r="AD19" s="72">
        <f>IFERROR(INDEX(Data!$M$4:$BB$594,Data!$A12,COLUMNS($C$11:AE19)),””)</f>
        <v>0.37444444444444447</v>
      </c>
      <c r="AE19" s="70">
        <f>IFERROR(INDEX(Data!$M$4:$BB$594,Data!$A12,COLUMNS($C$11:AF19)),””)</f>
        <v>0</v>
      </c>
      <c r="AF19" s="72">
        <f>IFERROR(INDEX(Data!$M$4:$BB$594,Data!$A12,COLUMNS($C$11:AG19)),””)</f>
        <v>4.3689999999999998</v>
      </c>
      <c r="AG19" s="75">
        <f>IFERROR(INDEX(Data!$M$4:$BB$594,Data!$A12,COLUMNS($C$11:AH19)),””)</f>
        <v>52428</v>
      </c>
      <c r="AH19" s="75">
        <f>IFERROR(INDEX(Data!$M$4:$BB$594,Data!$A12,COLUMNS($C$11:AI19)),””)</f>
        <v>0</v>
      </c>
      <c r="AI19" s="71">
        <f>IFERROR(INDEX(Data!$M$4:$BB$594,Data!$A12,COLUMNS($C$11:AJ19)),””)</f>
        <v>0</v>
      </c>
      <c r="AJ19" s="71">
        <f>IFERROR(INDEX(Data!$M$4:$BB$594,Data!$A12,COLUMNS($C$11:AK19)),””)</f>
        <v>0</v>
      </c>
      <c r="AK19" s="71">
        <f>IFERROR(INDEX(Data!$M$4:$BB$594,Data!$A12,COLUMNS($C$11:AL19)),””)</f>
        <v>0</v>
      </c>
      <c r="AL19" s="69">
        <f>IFERROR(INDEX(Data!$M$4:$BB$594,Data!$A12,COLUMNS($C$11:AM19)),””)</f>
        <v>5</v>
      </c>
      <c r="AM19" s="69">
        <f>IFERROR(INDEX(Data!$M$4:$BB$594,Data!$A12,COLUMNS($C$11:AN19)),””)</f>
        <v>2</v>
      </c>
      <c r="AN19" s="69">
        <f>IFERROR(INDEX(Data!$M$4:$BB$594,Data!$A12,COLUMNS($C$11:AO19)),””)</f>
        <v>0</v>
      </c>
      <c r="AO19" s="69">
        <f>IFERROR(INDEX(Data!$M$4:$BB$594,Data!$A12,COLUMNS($C$11:AP19)),””)</f>
        <v>1</v>
      </c>
      <c r="AP19" s="69">
        <f>IFERROR(INDEX(Data!$M$4:$BB$594,Data!$A12,COLUMNS($C$11:AQ19)),””)</f>
        <v>0</v>
      </c>
      <c r="AQ19" s="69">
        <f>IFERROR(INDEX(Data!$M$4:$BB$594,Data!$A12,COLUMNS($C$11:AR19)),””)</f>
        <v>3</v>
      </c>
    </row>
    <row r="20" spans="2:43" x14ac:dyDescent="0.25">
      <c r="B20" s="69" t="str">
        <f>IFERROR(INDEX(Data!$M$4:$BB$594,Data!$A13,COLUMNS($C$11:C20)),””)</f>
        <v>samson.noel@practo.com</v>
      </c>
      <c r="C20" s="73" t="str">
        <f>IFERROR(INDEX(Data!$M$4:$BB$594,Data!$A13,COLUMNS($C$11:D20)),””)</f>
        <v>Samson Noel Xaxa</v>
      </c>
      <c r="D20" s="76" t="str">
        <f>IFERROR(INDEX(Data!$M$4:$BB$594,Data!$A13,COLUMNS($C$11:E20)),””)</f>
        <v>West</v>
      </c>
      <c r="E20" s="76" t="str">
        <f>IFERROR(INDEX(Data!$M$4:$BB$594,Data!$A13,COLUMNS($C$11:F20)),””)</f>
        <v>Mumbai-1</v>
      </c>
      <c r="F20" s="76" t="str">
        <f>IFERROR(INDEX(Data!$M$4:$BB$594,Data!$A13,COLUMNS($C$11:G20)),””)</f>
        <v>-</v>
      </c>
      <c r="G20" s="76" t="str">
        <f>IFERROR(INDEX(Data!$M$4:$BB$594,Data!$A13,COLUMNS($C$11:H20)),””)</f>
        <v>manoj@practo.com</v>
      </c>
      <c r="H20" s="76" t="str">
        <f>IFERROR(INDEX(Data!$M$4:$BB$594,Data!$A13,COLUMNS($C$11:I20)),””)</f>
        <v>RM-West</v>
      </c>
      <c r="I20" s="76" t="str">
        <f>IFERROR(INDEX(Data!$M$4:$BB$594,Data!$A13,COLUMNS($C$11:J20)),””)</f>
        <v>samson.noel@practo.com</v>
      </c>
      <c r="J20" s="76">
        <f>IFERROR(INDEX(Data!$M$4:$BB$594,Data!$A13,COLUMNS($C$11:K20)),””)</f>
        <v>0</v>
      </c>
      <c r="K20" s="76">
        <f>IFERROR(INDEX(Data!$M$4:$BB$594,Data!$A13,COLUMNS($C$11:L20)),””)</f>
        <v>0</v>
      </c>
      <c r="L20" s="76" t="str">
        <f>IFERROR(INDEX(Data!$M$4:$BB$594,Data!$A13,COLUMNS($C$11:M20)),””)</f>
        <v>-</v>
      </c>
      <c r="M20" s="76">
        <f>IFERROR(INDEX(Data!$M$4:$BB$594,Data!$A13,COLUMNS($C$11:N20)),””)</f>
        <v>0</v>
      </c>
      <c r="N20" s="76">
        <f>IFERROR(INDEX(Data!$M$4:$BB$594,Data!$A13,COLUMNS($C$11:O20)),””)</f>
        <v>0</v>
      </c>
      <c r="O20" s="76" t="str">
        <f>IFERROR(INDEX(Data!$M$4:$BB$594,Data!$A13,COLUMNS($C$11:P20)),””)</f>
        <v>Zone</v>
      </c>
      <c r="P20" s="69">
        <f>IFERROR(INDEX(Data!$M$4:$BB$594,Data!$A13,COLUMNS($C$11:Q20)),””)</f>
        <v>0</v>
      </c>
      <c r="Q20" s="70" t="str">
        <f>IFERROR(INDEX(Data!$M$4:$BB$594,Data!$A13,COLUMNS($C$11:R20)),””)</f>
        <v/>
      </c>
      <c r="R20" s="72">
        <f>IFERROR(INDEX(Data!$M$4:$BB$594,Data!$A13,COLUMNS($C$11:S20)),””)</f>
        <v>8.4960000000000004</v>
      </c>
      <c r="S20" s="69">
        <f>IFERROR(INDEX(Data!$M$4:$BB$594,Data!$A13,COLUMNS($C$11:T20)),””)</f>
        <v>0</v>
      </c>
      <c r="T20" s="71">
        <f>IFERROR(INDEX(Data!$M$4:$BB$594,Data!$A13,COLUMNS($C$11:U20)),””)</f>
        <v>0</v>
      </c>
      <c r="U20" s="72">
        <f>IFERROR(INDEX(Data!$M$4:$BB$594,Data!$A13,COLUMNS($C$11:V20)),””)</f>
        <v>0</v>
      </c>
      <c r="V20" s="72">
        <f>IFERROR(INDEX(Data!$M$4:$BB$594,Data!$A13,COLUMNS($C$11:W20)),””)</f>
        <v>0.60685714285714287</v>
      </c>
      <c r="W20" s="72">
        <f>IFERROR(INDEX(Data!$M$4:$BB$594,Data!$A13,COLUMNS($C$11:X20)),””)</f>
        <v>0</v>
      </c>
      <c r="X20" s="70">
        <f>IFERROR(INDEX(Data!$M$4:$BB$594,Data!$A13,COLUMNS($C$11:Y20)),””)</f>
        <v>0</v>
      </c>
      <c r="Y20" s="72">
        <f>IFERROR(INDEX(Data!$M$4:$BB$594,Data!$A13,COLUMNS($C$11:Z20)),””)</f>
        <v>0.83250000000000002</v>
      </c>
      <c r="Z20" s="75">
        <f>IFERROR(INDEX(Data!$M$4:$BB$594,Data!$A13,COLUMNS($C$11:AA20)),””)</f>
        <v>9990</v>
      </c>
      <c r="AA20" s="75">
        <f>IFERROR(INDEX(Data!$M$4:$BB$594,Data!$A13,COLUMNS($C$11:AB20)),””)</f>
        <v>0</v>
      </c>
      <c r="AB20" s="71">
        <f>IFERROR(INDEX(Data!$M$4:$BB$594,Data!$A13,COLUMNS($C$11:AC20)),””)</f>
        <v>0</v>
      </c>
      <c r="AC20" s="72">
        <f>IFERROR(INDEX(Data!$M$4:$BB$594,Data!$A13,COLUMNS($C$11:AD20)),””)</f>
        <v>5.2031250000000001E-2</v>
      </c>
      <c r="AD20" s="72">
        <f>IFERROR(INDEX(Data!$M$4:$BB$594,Data!$A13,COLUMNS($C$11:AE20)),””)</f>
        <v>0</v>
      </c>
      <c r="AE20" s="70">
        <f>IFERROR(INDEX(Data!$M$4:$BB$594,Data!$A13,COLUMNS($C$11:AF20)),””)</f>
        <v>0</v>
      </c>
      <c r="AF20" s="72">
        <f>IFERROR(INDEX(Data!$M$4:$BB$594,Data!$A13,COLUMNS($C$11:AG20)),””)</f>
        <v>9.3285</v>
      </c>
      <c r="AG20" s="75">
        <f>IFERROR(INDEX(Data!$M$4:$BB$594,Data!$A13,COLUMNS($C$11:AH20)),””)</f>
        <v>111942</v>
      </c>
      <c r="AH20" s="75">
        <f>IFERROR(INDEX(Data!$M$4:$BB$594,Data!$A13,COLUMNS($C$11:AI20)),””)</f>
        <v>0</v>
      </c>
      <c r="AI20" s="71">
        <f>IFERROR(INDEX(Data!$M$4:$BB$594,Data!$A13,COLUMNS($C$11:AJ20)),””)</f>
        <v>0</v>
      </c>
      <c r="AJ20" s="71">
        <f>IFERROR(INDEX(Data!$M$4:$BB$594,Data!$A13,COLUMNS($C$11:AK20)),””)</f>
        <v>0</v>
      </c>
      <c r="AK20" s="71">
        <f>IFERROR(INDEX(Data!$M$4:$BB$594,Data!$A13,COLUMNS($C$11:AL20)),””)</f>
        <v>0</v>
      </c>
      <c r="AL20" s="69">
        <f>IFERROR(INDEX(Data!$M$4:$BB$594,Data!$A13,COLUMNS($C$11:AM20)),””)</f>
        <v>5</v>
      </c>
      <c r="AM20" s="69">
        <f>IFERROR(INDEX(Data!$M$4:$BB$594,Data!$A13,COLUMNS($C$11:AN20)),””)</f>
        <v>4</v>
      </c>
      <c r="AN20" s="69">
        <f>IFERROR(INDEX(Data!$M$4:$BB$594,Data!$A13,COLUMNS($C$11:AO20)),””)</f>
        <v>1</v>
      </c>
      <c r="AO20" s="69">
        <f>IFERROR(INDEX(Data!$M$4:$BB$594,Data!$A13,COLUMNS($C$11:AP20)),””)</f>
        <v>3</v>
      </c>
      <c r="AP20" s="69">
        <f>IFERROR(INDEX(Data!$M$4:$BB$594,Data!$A13,COLUMNS($C$11:AQ20)),””)</f>
        <v>0</v>
      </c>
      <c r="AQ20" s="69">
        <f>IFERROR(INDEX(Data!$M$4:$BB$594,Data!$A13,COLUMNS($C$11:AR20)),””)</f>
        <v>0</v>
      </c>
    </row>
    <row r="21" spans="2:43" x14ac:dyDescent="0.25">
      <c r="B21" s="69" t="str">
        <f>IFERROR(INDEX(Data!$M$4:$BB$594,Data!$A14,COLUMNS($C$11:C21)),””)</f>
        <v>utkarsh@practo.com</v>
      </c>
      <c r="C21" s="73" t="str">
        <f>IFERROR(INDEX(Data!$M$4:$BB$594,Data!$A14,COLUMNS($C$11:D21)),””)</f>
        <v>Utkarsh Mani Choudhary</v>
      </c>
      <c r="D21" s="76" t="str">
        <f>IFERROR(INDEX(Data!$M$4:$BB$594,Data!$A14,COLUMNS($C$11:E21)),””)</f>
        <v>West</v>
      </c>
      <c r="E21" s="76" t="str">
        <f>IFERROR(INDEX(Data!$M$4:$BB$594,Data!$A14,COLUMNS($C$11:F21)),””)</f>
        <v>Pune</v>
      </c>
      <c r="F21" s="76" t="str">
        <f>IFERROR(INDEX(Data!$M$4:$BB$594,Data!$A14,COLUMNS($C$11:G21)),””)</f>
        <v>-</v>
      </c>
      <c r="G21" s="76" t="str">
        <f>IFERROR(INDEX(Data!$M$4:$BB$594,Data!$A14,COLUMNS($C$11:H21)),””)</f>
        <v>manoj@practo.com</v>
      </c>
      <c r="H21" s="76" t="str">
        <f>IFERROR(INDEX(Data!$M$4:$BB$594,Data!$A14,COLUMNS($C$11:I21)),””)</f>
        <v>RM-West</v>
      </c>
      <c r="I21" s="76" t="str">
        <f>IFERROR(INDEX(Data!$M$4:$BB$594,Data!$A14,COLUMNS($C$11:J21)),””)</f>
        <v>utkarsh@practo.com</v>
      </c>
      <c r="J21" s="76">
        <f>IFERROR(INDEX(Data!$M$4:$BB$594,Data!$A14,COLUMNS($C$11:K21)),””)</f>
        <v>0</v>
      </c>
      <c r="K21" s="76">
        <f>IFERROR(INDEX(Data!$M$4:$BB$594,Data!$A14,COLUMNS($C$11:L21)),””)</f>
        <v>0</v>
      </c>
      <c r="L21" s="76" t="str">
        <f>IFERROR(INDEX(Data!$M$4:$BB$594,Data!$A14,COLUMNS($C$11:M21)),””)</f>
        <v>-</v>
      </c>
      <c r="M21" s="76">
        <f>IFERROR(INDEX(Data!$M$4:$BB$594,Data!$A14,COLUMNS($C$11:N21)),””)</f>
        <v>0</v>
      </c>
      <c r="N21" s="76">
        <f>IFERROR(INDEX(Data!$M$4:$BB$594,Data!$A14,COLUMNS($C$11:O21)),””)</f>
        <v>0</v>
      </c>
      <c r="O21" s="76" t="str">
        <f>IFERROR(INDEX(Data!$M$4:$BB$594,Data!$A14,COLUMNS($C$11:P21)),””)</f>
        <v>Zone</v>
      </c>
      <c r="P21" s="69">
        <f>IFERROR(INDEX(Data!$M$4:$BB$594,Data!$A14,COLUMNS($C$11:Q21)),””)</f>
        <v>0</v>
      </c>
      <c r="Q21" s="70" t="str">
        <f>IFERROR(INDEX(Data!$M$4:$BB$594,Data!$A14,COLUMNS($C$11:R21)),””)</f>
        <v/>
      </c>
      <c r="R21" s="72">
        <f>IFERROR(INDEX(Data!$M$4:$BB$594,Data!$A14,COLUMNS($C$11:S21)),””)</f>
        <v>2.5156666666666667</v>
      </c>
      <c r="S21" s="69">
        <f>IFERROR(INDEX(Data!$M$4:$BB$594,Data!$A14,COLUMNS($C$11:T21)),””)</f>
        <v>0</v>
      </c>
      <c r="T21" s="71">
        <f>IFERROR(INDEX(Data!$M$4:$BB$594,Data!$A14,COLUMNS($C$11:U21)),””)</f>
        <v>0</v>
      </c>
      <c r="U21" s="72">
        <f>IFERROR(INDEX(Data!$M$4:$BB$594,Data!$A14,COLUMNS($C$11:V21)),””)</f>
        <v>0</v>
      </c>
      <c r="V21" s="72">
        <f>IFERROR(INDEX(Data!$M$4:$BB$594,Data!$A14,COLUMNS($C$11:W21)),””)</f>
        <v>0.2096388888888889</v>
      </c>
      <c r="W21" s="72">
        <f>IFERROR(INDEX(Data!$M$4:$BB$594,Data!$A14,COLUMNS($C$11:X21)),””)</f>
        <v>0</v>
      </c>
      <c r="X21" s="70">
        <f>IFERROR(INDEX(Data!$M$4:$BB$594,Data!$A14,COLUMNS($C$11:Y21)),””)</f>
        <v>0</v>
      </c>
      <c r="Y21" s="72">
        <f>IFERROR(INDEX(Data!$M$4:$BB$594,Data!$A14,COLUMNS($C$11:Z21)),””)</f>
        <v>23.146999999999998</v>
      </c>
      <c r="Z21" s="75">
        <f>IFERROR(INDEX(Data!$M$4:$BB$594,Data!$A14,COLUMNS($C$11:AA21)),””)</f>
        <v>277764</v>
      </c>
      <c r="AA21" s="75">
        <f>IFERROR(INDEX(Data!$M$4:$BB$594,Data!$A14,COLUMNS($C$11:AB21)),””)</f>
        <v>0</v>
      </c>
      <c r="AB21" s="71">
        <f>IFERROR(INDEX(Data!$M$4:$BB$594,Data!$A14,COLUMNS($C$11:AC21)),””)</f>
        <v>0</v>
      </c>
      <c r="AC21" s="72">
        <f>IFERROR(INDEX(Data!$M$4:$BB$594,Data!$A14,COLUMNS($C$11:AD21)),””)</f>
        <v>1.5431333333333332</v>
      </c>
      <c r="AD21" s="72">
        <f>IFERROR(INDEX(Data!$M$4:$BB$594,Data!$A14,COLUMNS($C$11:AE21)),””)</f>
        <v>0</v>
      </c>
      <c r="AE21" s="70">
        <f>IFERROR(INDEX(Data!$M$4:$BB$594,Data!$A14,COLUMNS($C$11:AF21)),””)</f>
        <v>0</v>
      </c>
      <c r="AF21" s="72">
        <f>IFERROR(INDEX(Data!$M$4:$BB$594,Data!$A14,COLUMNS($C$11:AG21)),””)</f>
        <v>25.662666666666667</v>
      </c>
      <c r="AG21" s="75">
        <f>IFERROR(INDEX(Data!$M$4:$BB$594,Data!$A14,COLUMNS($C$11:AH21)),””)</f>
        <v>307952</v>
      </c>
      <c r="AH21" s="75">
        <f>IFERROR(INDEX(Data!$M$4:$BB$594,Data!$A14,COLUMNS($C$11:AI21)),””)</f>
        <v>0</v>
      </c>
      <c r="AI21" s="71">
        <f>IFERROR(INDEX(Data!$M$4:$BB$594,Data!$A14,COLUMNS($C$11:AJ21)),””)</f>
        <v>0</v>
      </c>
      <c r="AJ21" s="71">
        <f>IFERROR(INDEX(Data!$M$4:$BB$594,Data!$A14,COLUMNS($C$11:AK21)),””)</f>
        <v>0</v>
      </c>
      <c r="AK21" s="71">
        <f>IFERROR(INDEX(Data!$M$4:$BB$594,Data!$A14,COLUMNS($C$11:AL21)),””)</f>
        <v>0</v>
      </c>
      <c r="AL21" s="69">
        <f>IFERROR(INDEX(Data!$M$4:$BB$594,Data!$A14,COLUMNS($C$11:AM21)),””)</f>
        <v>12</v>
      </c>
      <c r="AM21" s="69">
        <f>IFERROR(INDEX(Data!$M$4:$BB$594,Data!$A14,COLUMNS($C$11:AN21)),””)</f>
        <v>2</v>
      </c>
      <c r="AN21" s="69">
        <f>IFERROR(INDEX(Data!$M$4:$BB$594,Data!$A14,COLUMNS($C$11:AO21)),””)</f>
        <v>0</v>
      </c>
      <c r="AO21" s="69">
        <f>IFERROR(INDEX(Data!$M$4:$BB$594,Data!$A14,COLUMNS($C$11:AP21)),””)</f>
        <v>4</v>
      </c>
      <c r="AP21" s="69">
        <f>IFERROR(INDEX(Data!$M$4:$BB$594,Data!$A14,COLUMNS($C$11:AQ21)),””)</f>
        <v>0</v>
      </c>
      <c r="AQ21" s="69">
        <f>IFERROR(INDEX(Data!$M$4:$BB$594,Data!$A14,COLUMNS($C$11:AR21)),””)</f>
        <v>8</v>
      </c>
    </row>
    <row r="22" spans="2:43" x14ac:dyDescent="0.25">
      <c r="B22" s="69" t="str">
        <f>IFERROR(INDEX(Data!$M$4:$BB$594,Data!$A15,COLUMNS($C$11:C22)),””)</f>
        <v>sandeep@practo.com</v>
      </c>
      <c r="C22" s="73" t="str">
        <f>IFERROR(INDEX(Data!$M$4:$BB$594,Data!$A15,COLUMNS($C$11:D22)),””)</f>
        <v>Sandeep Kumar Rai</v>
      </c>
      <c r="D22" s="76" t="str">
        <f>IFERROR(INDEX(Data!$M$4:$BB$594,Data!$A15,COLUMNS($C$11:E22)),””)</f>
        <v>West</v>
      </c>
      <c r="E22" s="76" t="str">
        <f>IFERROR(INDEX(Data!$M$4:$BB$594,Data!$A15,COLUMNS($C$11:F22)),””)</f>
        <v>ROM-MP</v>
      </c>
      <c r="F22" s="76" t="str">
        <f>IFERROR(INDEX(Data!$M$4:$BB$594,Data!$A15,COLUMNS($C$11:G22)),””)</f>
        <v>-</v>
      </c>
      <c r="G22" s="76" t="str">
        <f>IFERROR(INDEX(Data!$M$4:$BB$594,Data!$A15,COLUMNS($C$11:H22)),””)</f>
        <v>manoj@practo.com</v>
      </c>
      <c r="H22" s="76" t="str">
        <f>IFERROR(INDEX(Data!$M$4:$BB$594,Data!$A15,COLUMNS($C$11:I22)),””)</f>
        <v>RM-West</v>
      </c>
      <c r="I22" s="76" t="str">
        <f>IFERROR(INDEX(Data!$M$4:$BB$594,Data!$A15,COLUMNS($C$11:J22)),””)</f>
        <v>sandeep@practo.com</v>
      </c>
      <c r="J22" s="76">
        <f>IFERROR(INDEX(Data!$M$4:$BB$594,Data!$A15,COLUMNS($C$11:K22)),””)</f>
        <v>0</v>
      </c>
      <c r="K22" s="76">
        <f>IFERROR(INDEX(Data!$M$4:$BB$594,Data!$A15,COLUMNS($C$11:L22)),””)</f>
        <v>0</v>
      </c>
      <c r="L22" s="76" t="str">
        <f>IFERROR(INDEX(Data!$M$4:$BB$594,Data!$A15,COLUMNS($C$11:M22)),””)</f>
        <v>-</v>
      </c>
      <c r="M22" s="76">
        <f>IFERROR(INDEX(Data!$M$4:$BB$594,Data!$A15,COLUMNS($C$11:N22)),””)</f>
        <v>0</v>
      </c>
      <c r="N22" s="76">
        <f>IFERROR(INDEX(Data!$M$4:$BB$594,Data!$A15,COLUMNS($C$11:O22)),””)</f>
        <v>0</v>
      </c>
      <c r="O22" s="76" t="str">
        <f>IFERROR(INDEX(Data!$M$4:$BB$594,Data!$A15,COLUMNS($C$11:P22)),””)</f>
        <v>Zone</v>
      </c>
      <c r="P22" s="69">
        <f>IFERROR(INDEX(Data!$M$4:$BB$594,Data!$A15,COLUMNS($C$11:Q22)),””)</f>
        <v>0</v>
      </c>
      <c r="Q22" s="70" t="str">
        <f>IFERROR(INDEX(Data!$M$4:$BB$594,Data!$A15,COLUMNS($C$11:R22)),””)</f>
        <v/>
      </c>
      <c r="R22" s="72">
        <f>IFERROR(INDEX(Data!$M$4:$BB$594,Data!$A15,COLUMNS($C$11:S22)),””)</f>
        <v>3.996</v>
      </c>
      <c r="S22" s="69">
        <f>IFERROR(INDEX(Data!$M$4:$BB$594,Data!$A15,COLUMNS($C$11:T22)),””)</f>
        <v>0</v>
      </c>
      <c r="T22" s="71">
        <f>IFERROR(INDEX(Data!$M$4:$BB$594,Data!$A15,COLUMNS($C$11:U22)),””)</f>
        <v>0</v>
      </c>
      <c r="U22" s="72">
        <f>IFERROR(INDEX(Data!$M$4:$BB$594,Data!$A15,COLUMNS($C$11:V22)),””)</f>
        <v>0</v>
      </c>
      <c r="V22" s="72">
        <f>IFERROR(INDEX(Data!$M$4:$BB$594,Data!$A15,COLUMNS($C$11:W22)),””)</f>
        <v>9.9900000000000003E-2</v>
      </c>
      <c r="W22" s="72">
        <f>IFERROR(INDEX(Data!$M$4:$BB$594,Data!$A15,COLUMNS($C$11:X22)),””)</f>
        <v>8.6869565217391309E-2</v>
      </c>
      <c r="X22" s="70">
        <f>IFERROR(INDEX(Data!$M$4:$BB$594,Data!$A15,COLUMNS($C$11:Y22)),””)</f>
        <v>0</v>
      </c>
      <c r="Y22" s="72">
        <f>IFERROR(INDEX(Data!$M$4:$BB$594,Data!$A15,COLUMNS($C$11:Z22)),””)</f>
        <v>0</v>
      </c>
      <c r="Z22" s="75">
        <f>IFERROR(INDEX(Data!$M$4:$BB$594,Data!$A15,COLUMNS($C$11:AA22)),””)</f>
        <v>0</v>
      </c>
      <c r="AA22" s="75">
        <f>IFERROR(INDEX(Data!$M$4:$BB$594,Data!$A15,COLUMNS($C$11:AB22)),””)</f>
        <v>0</v>
      </c>
      <c r="AB22" s="71">
        <f>IFERROR(INDEX(Data!$M$4:$BB$594,Data!$A15,COLUMNS($C$11:AC22)),””)</f>
        <v>0</v>
      </c>
      <c r="AC22" s="72">
        <f>IFERROR(INDEX(Data!$M$4:$BB$594,Data!$A15,COLUMNS($C$11:AD22)),””)</f>
        <v>0</v>
      </c>
      <c r="AD22" s="72">
        <f>IFERROR(INDEX(Data!$M$4:$BB$594,Data!$A15,COLUMNS($C$11:AE22)),””)</f>
        <v>0</v>
      </c>
      <c r="AE22" s="70">
        <f>IFERROR(INDEX(Data!$M$4:$BB$594,Data!$A15,COLUMNS($C$11:AF22)),””)</f>
        <v>0</v>
      </c>
      <c r="AF22" s="72">
        <f>IFERROR(INDEX(Data!$M$4:$BB$594,Data!$A15,COLUMNS($C$11:AG22)),””)</f>
        <v>3.996</v>
      </c>
      <c r="AG22" s="75">
        <f>IFERROR(INDEX(Data!$M$4:$BB$594,Data!$A15,COLUMNS($C$11:AH22)),””)</f>
        <v>47952</v>
      </c>
      <c r="AH22" s="75">
        <f>IFERROR(INDEX(Data!$M$4:$BB$594,Data!$A15,COLUMNS($C$11:AI22)),””)</f>
        <v>0</v>
      </c>
      <c r="AI22" s="71">
        <f>IFERROR(INDEX(Data!$M$4:$BB$594,Data!$A15,COLUMNS($C$11:AJ22)),””)</f>
        <v>0</v>
      </c>
      <c r="AJ22" s="71">
        <f>IFERROR(INDEX(Data!$M$4:$BB$594,Data!$A15,COLUMNS($C$11:AK22)),””)</f>
        <v>0</v>
      </c>
      <c r="AK22" s="71">
        <f>IFERROR(INDEX(Data!$M$4:$BB$594,Data!$A15,COLUMNS($C$11:AL22)),””)</f>
        <v>0</v>
      </c>
      <c r="AL22" s="69">
        <f>IFERROR(INDEX(Data!$M$4:$BB$594,Data!$A15,COLUMNS($C$11:AM22)),””)</f>
        <v>4</v>
      </c>
      <c r="AM22" s="69">
        <f>IFERROR(INDEX(Data!$M$4:$BB$594,Data!$A15,COLUMNS($C$11:AN22)),””)</f>
        <v>4</v>
      </c>
      <c r="AN22" s="69">
        <f>IFERROR(INDEX(Data!$M$4:$BB$594,Data!$A15,COLUMNS($C$11:AO22)),””)</f>
        <v>0</v>
      </c>
      <c r="AO22" s="69">
        <f>IFERROR(INDEX(Data!$M$4:$BB$594,Data!$A15,COLUMNS($C$11:AP22)),””)</f>
        <v>0</v>
      </c>
      <c r="AP22" s="69">
        <f>IFERROR(INDEX(Data!$M$4:$BB$594,Data!$A15,COLUMNS($C$11:AQ22)),””)</f>
        <v>0</v>
      </c>
      <c r="AQ22" s="69">
        <f>IFERROR(INDEX(Data!$M$4:$BB$594,Data!$A15,COLUMNS($C$11:AR22)),””)</f>
        <v>0</v>
      </c>
    </row>
    <row r="23" spans="2:43" x14ac:dyDescent="0.25">
      <c r="B23" s="69" t="e">
        <f>IFERROR(INDEX(Data!$M$4:$BB$594,Data!$A16,COLUMNS($C$11:C23)),””)</f>
        <v>#NAME?</v>
      </c>
      <c r="C23" s="73" t="e">
        <f>IFERROR(INDEX(Data!$M$4:$BB$594,Data!$A16,COLUMNS($C$11:D23)),””)</f>
        <v>#NAME?</v>
      </c>
      <c r="D23" s="76" t="e">
        <f>IFERROR(INDEX(Data!$M$4:$BB$594,Data!$A16,COLUMNS($C$11:E23)),””)</f>
        <v>#NAME?</v>
      </c>
      <c r="E23" s="76" t="e">
        <f>IFERROR(INDEX(Data!$M$4:$BB$594,Data!$A16,COLUMNS($C$11:F23)),””)</f>
        <v>#NAME?</v>
      </c>
      <c r="F23" s="76" t="e">
        <f>IFERROR(INDEX(Data!$M$4:$BB$594,Data!$A16,COLUMNS($C$11:G23)),””)</f>
        <v>#NAME?</v>
      </c>
      <c r="G23" s="76" t="e">
        <f>IFERROR(INDEX(Data!$M$4:$BB$594,Data!$A16,COLUMNS($C$11:H23)),””)</f>
        <v>#NAME?</v>
      </c>
      <c r="H23" s="76" t="e">
        <f>IFERROR(INDEX(Data!$M$4:$BB$594,Data!$A16,COLUMNS($C$11:I23)),””)</f>
        <v>#NAME?</v>
      </c>
      <c r="I23" s="76" t="e">
        <f>IFERROR(INDEX(Data!$M$4:$BB$594,Data!$A16,COLUMNS($C$11:J23)),””)</f>
        <v>#NAME?</v>
      </c>
      <c r="J23" s="76" t="e">
        <f>IFERROR(INDEX(Data!$M$4:$BB$594,Data!$A16,COLUMNS($C$11:K23)),””)</f>
        <v>#NAME?</v>
      </c>
      <c r="K23" s="76" t="e">
        <f>IFERROR(INDEX(Data!$M$4:$BB$594,Data!$A16,COLUMNS($C$11:L23)),””)</f>
        <v>#NAME?</v>
      </c>
      <c r="L23" s="76" t="e">
        <f>IFERROR(INDEX(Data!$M$4:$BB$594,Data!$A16,COLUMNS($C$11:M23)),””)</f>
        <v>#NAME?</v>
      </c>
      <c r="M23" s="76" t="e">
        <f>IFERROR(INDEX(Data!$M$4:$BB$594,Data!$A16,COLUMNS($C$11:N23)),””)</f>
        <v>#NAME?</v>
      </c>
      <c r="N23" s="76" t="e">
        <f>IFERROR(INDEX(Data!$M$4:$BB$594,Data!$A16,COLUMNS($C$11:O23)),””)</f>
        <v>#NAME?</v>
      </c>
      <c r="O23" s="76" t="e">
        <f>IFERROR(INDEX(Data!$M$4:$BB$594,Data!$A16,COLUMNS($C$11:P23)),””)</f>
        <v>#NAME?</v>
      </c>
      <c r="P23" s="69" t="e">
        <f>IFERROR(INDEX(Data!$M$4:$BB$594,Data!$A16,COLUMNS($C$11:Q23)),””)</f>
        <v>#NAME?</v>
      </c>
      <c r="Q23" s="70" t="e">
        <f>IFERROR(INDEX(Data!$M$4:$BB$594,Data!$A16,COLUMNS($C$11:R23)),””)</f>
        <v>#NAME?</v>
      </c>
      <c r="R23" s="72" t="e">
        <f>IFERROR(INDEX(Data!$M$4:$BB$594,Data!$A16,COLUMNS($C$11:S23)),””)</f>
        <v>#NAME?</v>
      </c>
      <c r="S23" s="69" t="e">
        <f>IFERROR(INDEX(Data!$M$4:$BB$594,Data!$A16,COLUMNS($C$11:T23)),””)</f>
        <v>#NAME?</v>
      </c>
      <c r="T23" s="71" t="e">
        <f>IFERROR(INDEX(Data!$M$4:$BB$594,Data!$A16,COLUMNS($C$11:U23)),””)</f>
        <v>#NAME?</v>
      </c>
      <c r="U23" s="72" t="e">
        <f>IFERROR(INDEX(Data!$M$4:$BB$594,Data!$A16,COLUMNS($C$11:V23)),””)</f>
        <v>#NAME?</v>
      </c>
      <c r="V23" s="72" t="e">
        <f>IFERROR(INDEX(Data!$M$4:$BB$594,Data!$A16,COLUMNS($C$11:W23)),””)</f>
        <v>#NAME?</v>
      </c>
      <c r="W23" s="72" t="e">
        <f>IFERROR(INDEX(Data!$M$4:$BB$594,Data!$A16,COLUMNS($C$11:X23)),””)</f>
        <v>#NAME?</v>
      </c>
      <c r="X23" s="70" t="e">
        <f>IFERROR(INDEX(Data!$M$4:$BB$594,Data!$A16,COLUMNS($C$11:Y23)),””)</f>
        <v>#NAME?</v>
      </c>
      <c r="Y23" s="72" t="e">
        <f>IFERROR(INDEX(Data!$M$4:$BB$594,Data!$A16,COLUMNS($C$11:Z23)),””)</f>
        <v>#NAME?</v>
      </c>
      <c r="Z23" s="75" t="e">
        <f>IFERROR(INDEX(Data!$M$4:$BB$594,Data!$A16,COLUMNS($C$11:AA23)),””)</f>
        <v>#NAME?</v>
      </c>
      <c r="AA23" s="75" t="e">
        <f>IFERROR(INDEX(Data!$M$4:$BB$594,Data!$A16,COLUMNS($C$11:AB23)),””)</f>
        <v>#NAME?</v>
      </c>
      <c r="AB23" s="71" t="e">
        <f>IFERROR(INDEX(Data!$M$4:$BB$594,Data!$A16,COLUMNS($C$11:AC23)),””)</f>
        <v>#NAME?</v>
      </c>
      <c r="AC23" s="72" t="e">
        <f>IFERROR(INDEX(Data!$M$4:$BB$594,Data!$A16,COLUMNS($C$11:AD23)),””)</f>
        <v>#NAME?</v>
      </c>
      <c r="AD23" s="72" t="e">
        <f>IFERROR(INDEX(Data!$M$4:$BB$594,Data!$A16,COLUMNS($C$11:AE23)),””)</f>
        <v>#NAME?</v>
      </c>
      <c r="AE23" s="70" t="e">
        <f>IFERROR(INDEX(Data!$M$4:$BB$594,Data!$A16,COLUMNS($C$11:AF23)),””)</f>
        <v>#NAME?</v>
      </c>
      <c r="AF23" s="72" t="e">
        <f>IFERROR(INDEX(Data!$M$4:$BB$594,Data!$A16,COLUMNS($C$11:AG23)),””)</f>
        <v>#NAME?</v>
      </c>
      <c r="AG23" s="75" t="e">
        <f>IFERROR(INDEX(Data!$M$4:$BB$594,Data!$A16,COLUMNS($C$11:AH23)),””)</f>
        <v>#NAME?</v>
      </c>
      <c r="AH23" s="75" t="e">
        <f>IFERROR(INDEX(Data!$M$4:$BB$594,Data!$A16,COLUMNS($C$11:AI23)),””)</f>
        <v>#NAME?</v>
      </c>
      <c r="AI23" s="71" t="e">
        <f>IFERROR(INDEX(Data!$M$4:$BB$594,Data!$A16,COLUMNS($C$11:AJ23)),””)</f>
        <v>#NAME?</v>
      </c>
      <c r="AJ23" s="71" t="e">
        <f>IFERROR(INDEX(Data!$M$4:$BB$594,Data!$A16,COLUMNS($C$11:AK23)),””)</f>
        <v>#NAME?</v>
      </c>
      <c r="AK23" s="71" t="e">
        <f>IFERROR(INDEX(Data!$M$4:$BB$594,Data!$A16,COLUMNS($C$11:AL23)),””)</f>
        <v>#NAME?</v>
      </c>
      <c r="AL23" s="69" t="e">
        <f>IFERROR(INDEX(Data!$M$4:$BB$594,Data!$A16,COLUMNS($C$11:AM23)),””)</f>
        <v>#NAME?</v>
      </c>
      <c r="AM23" s="69" t="e">
        <f>IFERROR(INDEX(Data!$M$4:$BB$594,Data!$A16,COLUMNS($C$11:AN23)),””)</f>
        <v>#NAME?</v>
      </c>
      <c r="AN23" s="69" t="e">
        <f>IFERROR(INDEX(Data!$M$4:$BB$594,Data!$A16,COLUMNS($C$11:AO23)),””)</f>
        <v>#NAME?</v>
      </c>
      <c r="AO23" s="69" t="e">
        <f>IFERROR(INDEX(Data!$M$4:$BB$594,Data!$A16,COLUMNS($C$11:AP23)),””)</f>
        <v>#NAME?</v>
      </c>
      <c r="AP23" s="69" t="e">
        <f>IFERROR(INDEX(Data!$M$4:$BB$594,Data!$A16,COLUMNS($C$11:AQ23)),””)</f>
        <v>#NAME?</v>
      </c>
      <c r="AQ23" s="69" t="e">
        <f>IFERROR(INDEX(Data!$M$4:$BB$594,Data!$A16,COLUMNS($C$11:AR23)),””)</f>
        <v>#NAME?</v>
      </c>
    </row>
    <row r="24" spans="2:43" x14ac:dyDescent="0.25">
      <c r="B24" s="69" t="e">
        <f>IFERROR(INDEX(Data!$M$4:$BB$594,Data!$A17,COLUMNS($C$11:C24)),””)</f>
        <v>#NAME?</v>
      </c>
      <c r="C24" s="73" t="e">
        <f>IFERROR(INDEX(Data!$M$4:$BB$594,Data!$A17,COLUMNS($C$11:D24)),””)</f>
        <v>#NAME?</v>
      </c>
      <c r="D24" s="76" t="e">
        <f>IFERROR(INDEX(Data!$M$4:$BB$594,Data!$A17,COLUMNS($C$11:E24)),””)</f>
        <v>#NAME?</v>
      </c>
      <c r="E24" s="76" t="e">
        <f>IFERROR(INDEX(Data!$M$4:$BB$594,Data!$A17,COLUMNS($C$11:F24)),””)</f>
        <v>#NAME?</v>
      </c>
      <c r="F24" s="76" t="e">
        <f>IFERROR(INDEX(Data!$M$4:$BB$594,Data!$A17,COLUMNS($C$11:G24)),””)</f>
        <v>#NAME?</v>
      </c>
      <c r="G24" s="76" t="e">
        <f>IFERROR(INDEX(Data!$M$4:$BB$594,Data!$A17,COLUMNS($C$11:H24)),””)</f>
        <v>#NAME?</v>
      </c>
      <c r="H24" s="76" t="e">
        <f>IFERROR(INDEX(Data!$M$4:$BB$594,Data!$A17,COLUMNS($C$11:I24)),””)</f>
        <v>#NAME?</v>
      </c>
      <c r="I24" s="76" t="e">
        <f>IFERROR(INDEX(Data!$M$4:$BB$594,Data!$A17,COLUMNS($C$11:J24)),””)</f>
        <v>#NAME?</v>
      </c>
      <c r="J24" s="76" t="e">
        <f>IFERROR(INDEX(Data!$M$4:$BB$594,Data!$A17,COLUMNS($C$11:K24)),””)</f>
        <v>#NAME?</v>
      </c>
      <c r="K24" s="76" t="e">
        <f>IFERROR(INDEX(Data!$M$4:$BB$594,Data!$A17,COLUMNS($C$11:L24)),””)</f>
        <v>#NAME?</v>
      </c>
      <c r="L24" s="76" t="e">
        <f>IFERROR(INDEX(Data!$M$4:$BB$594,Data!$A17,COLUMNS($C$11:M24)),””)</f>
        <v>#NAME?</v>
      </c>
      <c r="M24" s="76" t="e">
        <f>IFERROR(INDEX(Data!$M$4:$BB$594,Data!$A17,COLUMNS($C$11:N24)),””)</f>
        <v>#NAME?</v>
      </c>
      <c r="N24" s="76" t="e">
        <f>IFERROR(INDEX(Data!$M$4:$BB$594,Data!$A17,COLUMNS($C$11:O24)),””)</f>
        <v>#NAME?</v>
      </c>
      <c r="O24" s="76" t="e">
        <f>IFERROR(INDEX(Data!$M$4:$BB$594,Data!$A17,COLUMNS($C$11:P24)),””)</f>
        <v>#NAME?</v>
      </c>
      <c r="P24" s="69" t="e">
        <f>IFERROR(INDEX(Data!$M$4:$BB$594,Data!$A17,COLUMNS($C$11:Q24)),””)</f>
        <v>#NAME?</v>
      </c>
      <c r="Q24" s="70" t="e">
        <f>IFERROR(INDEX(Data!$M$4:$BB$594,Data!$A17,COLUMNS($C$11:R24)),””)</f>
        <v>#NAME?</v>
      </c>
      <c r="R24" s="72" t="e">
        <f>IFERROR(INDEX(Data!$M$4:$BB$594,Data!$A17,COLUMNS($C$11:S24)),””)</f>
        <v>#NAME?</v>
      </c>
      <c r="S24" s="69" t="e">
        <f>IFERROR(INDEX(Data!$M$4:$BB$594,Data!$A17,COLUMNS($C$11:T24)),””)</f>
        <v>#NAME?</v>
      </c>
      <c r="T24" s="71" t="e">
        <f>IFERROR(INDEX(Data!$M$4:$BB$594,Data!$A17,COLUMNS($C$11:U24)),””)</f>
        <v>#NAME?</v>
      </c>
      <c r="U24" s="72" t="e">
        <f>IFERROR(INDEX(Data!$M$4:$BB$594,Data!$A17,COLUMNS($C$11:V24)),””)</f>
        <v>#NAME?</v>
      </c>
      <c r="V24" s="72" t="e">
        <f>IFERROR(INDEX(Data!$M$4:$BB$594,Data!$A17,COLUMNS($C$11:W24)),””)</f>
        <v>#NAME?</v>
      </c>
      <c r="W24" s="72" t="e">
        <f>IFERROR(INDEX(Data!$M$4:$BB$594,Data!$A17,COLUMNS($C$11:X24)),””)</f>
        <v>#NAME?</v>
      </c>
      <c r="X24" s="70" t="e">
        <f>IFERROR(INDEX(Data!$M$4:$BB$594,Data!$A17,COLUMNS($C$11:Y24)),””)</f>
        <v>#NAME?</v>
      </c>
      <c r="Y24" s="72" t="e">
        <f>IFERROR(INDEX(Data!$M$4:$BB$594,Data!$A17,COLUMNS($C$11:Z24)),””)</f>
        <v>#NAME?</v>
      </c>
      <c r="Z24" s="75" t="e">
        <f>IFERROR(INDEX(Data!$M$4:$BB$594,Data!$A17,COLUMNS($C$11:AA24)),””)</f>
        <v>#NAME?</v>
      </c>
      <c r="AA24" s="75" t="e">
        <f>IFERROR(INDEX(Data!$M$4:$BB$594,Data!$A17,COLUMNS($C$11:AB24)),””)</f>
        <v>#NAME?</v>
      </c>
      <c r="AB24" s="71" t="e">
        <f>IFERROR(INDEX(Data!$M$4:$BB$594,Data!$A17,COLUMNS($C$11:AC24)),””)</f>
        <v>#NAME?</v>
      </c>
      <c r="AC24" s="72" t="e">
        <f>IFERROR(INDEX(Data!$M$4:$BB$594,Data!$A17,COLUMNS($C$11:AD24)),””)</f>
        <v>#NAME?</v>
      </c>
      <c r="AD24" s="72" t="e">
        <f>IFERROR(INDEX(Data!$M$4:$BB$594,Data!$A17,COLUMNS($C$11:AE24)),””)</f>
        <v>#NAME?</v>
      </c>
      <c r="AE24" s="70" t="e">
        <f>IFERROR(INDEX(Data!$M$4:$BB$594,Data!$A17,COLUMNS($C$11:AF24)),””)</f>
        <v>#NAME?</v>
      </c>
      <c r="AF24" s="72" t="e">
        <f>IFERROR(INDEX(Data!$M$4:$BB$594,Data!$A17,COLUMNS($C$11:AG24)),””)</f>
        <v>#NAME?</v>
      </c>
      <c r="AG24" s="75" t="e">
        <f>IFERROR(INDEX(Data!$M$4:$BB$594,Data!$A17,COLUMNS($C$11:AH24)),””)</f>
        <v>#NAME?</v>
      </c>
      <c r="AH24" s="75" t="e">
        <f>IFERROR(INDEX(Data!$M$4:$BB$594,Data!$A17,COLUMNS($C$11:AI24)),””)</f>
        <v>#NAME?</v>
      </c>
      <c r="AI24" s="71" t="e">
        <f>IFERROR(INDEX(Data!$M$4:$BB$594,Data!$A17,COLUMNS($C$11:AJ24)),””)</f>
        <v>#NAME?</v>
      </c>
      <c r="AJ24" s="71" t="e">
        <f>IFERROR(INDEX(Data!$M$4:$BB$594,Data!$A17,COLUMNS($C$11:AK24)),””)</f>
        <v>#NAME?</v>
      </c>
      <c r="AK24" s="71" t="e">
        <f>IFERROR(INDEX(Data!$M$4:$BB$594,Data!$A17,COLUMNS($C$11:AL24)),””)</f>
        <v>#NAME?</v>
      </c>
      <c r="AL24" s="69" t="e">
        <f>IFERROR(INDEX(Data!$M$4:$BB$594,Data!$A17,COLUMNS($C$11:AM24)),””)</f>
        <v>#NAME?</v>
      </c>
      <c r="AM24" s="69" t="e">
        <f>IFERROR(INDEX(Data!$M$4:$BB$594,Data!$A17,COLUMNS($C$11:AN24)),””)</f>
        <v>#NAME?</v>
      </c>
      <c r="AN24" s="69" t="e">
        <f>IFERROR(INDEX(Data!$M$4:$BB$594,Data!$A17,COLUMNS($C$11:AO24)),””)</f>
        <v>#NAME?</v>
      </c>
      <c r="AO24" s="69" t="e">
        <f>IFERROR(INDEX(Data!$M$4:$BB$594,Data!$A17,COLUMNS($C$11:AP24)),””)</f>
        <v>#NAME?</v>
      </c>
      <c r="AP24" s="69" t="e">
        <f>IFERROR(INDEX(Data!$M$4:$BB$594,Data!$A17,COLUMNS($C$11:AQ24)),””)</f>
        <v>#NAME?</v>
      </c>
      <c r="AQ24" s="69" t="e">
        <f>IFERROR(INDEX(Data!$M$4:$BB$594,Data!$A17,COLUMNS($C$11:AR24)),””)</f>
        <v>#NAME?</v>
      </c>
    </row>
    <row r="25" spans="2:43" x14ac:dyDescent="0.25">
      <c r="B25" s="69" t="e">
        <f>IFERROR(INDEX(Data!$M$4:$BB$594,Data!$A18,COLUMNS($C$11:C25)),””)</f>
        <v>#NAME?</v>
      </c>
      <c r="C25" s="73" t="e">
        <f>IFERROR(INDEX(Data!$M$4:$BB$594,Data!$A18,COLUMNS($C$11:D25)),””)</f>
        <v>#NAME?</v>
      </c>
      <c r="D25" s="76" t="e">
        <f>IFERROR(INDEX(Data!$M$4:$BB$594,Data!$A18,COLUMNS($C$11:E25)),””)</f>
        <v>#NAME?</v>
      </c>
      <c r="E25" s="76" t="e">
        <f>IFERROR(INDEX(Data!$M$4:$BB$594,Data!$A18,COLUMNS($C$11:F25)),””)</f>
        <v>#NAME?</v>
      </c>
      <c r="F25" s="76" t="e">
        <f>IFERROR(INDEX(Data!$M$4:$BB$594,Data!$A18,COLUMNS($C$11:G25)),””)</f>
        <v>#NAME?</v>
      </c>
      <c r="G25" s="76" t="e">
        <f>IFERROR(INDEX(Data!$M$4:$BB$594,Data!$A18,COLUMNS($C$11:H25)),””)</f>
        <v>#NAME?</v>
      </c>
      <c r="H25" s="76" t="e">
        <f>IFERROR(INDEX(Data!$M$4:$BB$594,Data!$A18,COLUMNS($C$11:I25)),””)</f>
        <v>#NAME?</v>
      </c>
      <c r="I25" s="76" t="e">
        <f>IFERROR(INDEX(Data!$M$4:$BB$594,Data!$A18,COLUMNS($C$11:J25)),””)</f>
        <v>#NAME?</v>
      </c>
      <c r="J25" s="76" t="e">
        <f>IFERROR(INDEX(Data!$M$4:$BB$594,Data!$A18,COLUMNS($C$11:K25)),””)</f>
        <v>#NAME?</v>
      </c>
      <c r="K25" s="76" t="e">
        <f>IFERROR(INDEX(Data!$M$4:$BB$594,Data!$A18,COLUMNS($C$11:L25)),””)</f>
        <v>#NAME?</v>
      </c>
      <c r="L25" s="76" t="e">
        <f>IFERROR(INDEX(Data!$M$4:$BB$594,Data!$A18,COLUMNS($C$11:M25)),””)</f>
        <v>#NAME?</v>
      </c>
      <c r="M25" s="76" t="e">
        <f>IFERROR(INDEX(Data!$M$4:$BB$594,Data!$A18,COLUMNS($C$11:N25)),””)</f>
        <v>#NAME?</v>
      </c>
      <c r="N25" s="76" t="e">
        <f>IFERROR(INDEX(Data!$M$4:$BB$594,Data!$A18,COLUMNS($C$11:O25)),””)</f>
        <v>#NAME?</v>
      </c>
      <c r="O25" s="76" t="e">
        <f>IFERROR(INDEX(Data!$M$4:$BB$594,Data!$A18,COLUMNS($C$11:P25)),””)</f>
        <v>#NAME?</v>
      </c>
      <c r="P25" s="69" t="e">
        <f>IFERROR(INDEX(Data!$M$4:$BB$594,Data!$A18,COLUMNS($C$11:Q25)),””)</f>
        <v>#NAME?</v>
      </c>
      <c r="Q25" s="70" t="e">
        <f>IFERROR(INDEX(Data!$M$4:$BB$594,Data!$A18,COLUMNS($C$11:R25)),””)</f>
        <v>#NAME?</v>
      </c>
      <c r="R25" s="72" t="e">
        <f>IFERROR(INDEX(Data!$M$4:$BB$594,Data!$A18,COLUMNS($C$11:S25)),””)</f>
        <v>#NAME?</v>
      </c>
      <c r="S25" s="69" t="e">
        <f>IFERROR(INDEX(Data!$M$4:$BB$594,Data!$A18,COLUMNS($C$11:T25)),””)</f>
        <v>#NAME?</v>
      </c>
      <c r="T25" s="71" t="e">
        <f>IFERROR(INDEX(Data!$M$4:$BB$594,Data!$A18,COLUMNS($C$11:U25)),””)</f>
        <v>#NAME?</v>
      </c>
      <c r="U25" s="72" t="e">
        <f>IFERROR(INDEX(Data!$M$4:$BB$594,Data!$A18,COLUMNS($C$11:V25)),””)</f>
        <v>#NAME?</v>
      </c>
      <c r="V25" s="72" t="e">
        <f>IFERROR(INDEX(Data!$M$4:$BB$594,Data!$A18,COLUMNS($C$11:W25)),””)</f>
        <v>#NAME?</v>
      </c>
      <c r="W25" s="72" t="e">
        <f>IFERROR(INDEX(Data!$M$4:$BB$594,Data!$A18,COLUMNS($C$11:X25)),””)</f>
        <v>#NAME?</v>
      </c>
      <c r="X25" s="70" t="e">
        <f>IFERROR(INDEX(Data!$M$4:$BB$594,Data!$A18,COLUMNS($C$11:Y25)),””)</f>
        <v>#NAME?</v>
      </c>
      <c r="Y25" s="72" t="e">
        <f>IFERROR(INDEX(Data!$M$4:$BB$594,Data!$A18,COLUMNS($C$11:Z25)),””)</f>
        <v>#NAME?</v>
      </c>
      <c r="Z25" s="75" t="e">
        <f>IFERROR(INDEX(Data!$M$4:$BB$594,Data!$A18,COLUMNS($C$11:AA25)),””)</f>
        <v>#NAME?</v>
      </c>
      <c r="AA25" s="75" t="e">
        <f>IFERROR(INDEX(Data!$M$4:$BB$594,Data!$A18,COLUMNS($C$11:AB25)),””)</f>
        <v>#NAME?</v>
      </c>
      <c r="AB25" s="71" t="e">
        <f>IFERROR(INDEX(Data!$M$4:$BB$594,Data!$A18,COLUMNS($C$11:AC25)),””)</f>
        <v>#NAME?</v>
      </c>
      <c r="AC25" s="72" t="e">
        <f>IFERROR(INDEX(Data!$M$4:$BB$594,Data!$A18,COLUMNS($C$11:AD25)),””)</f>
        <v>#NAME?</v>
      </c>
      <c r="AD25" s="72" t="e">
        <f>IFERROR(INDEX(Data!$M$4:$BB$594,Data!$A18,COLUMNS($C$11:AE25)),””)</f>
        <v>#NAME?</v>
      </c>
      <c r="AE25" s="70" t="e">
        <f>IFERROR(INDEX(Data!$M$4:$BB$594,Data!$A18,COLUMNS($C$11:AF25)),””)</f>
        <v>#NAME?</v>
      </c>
      <c r="AF25" s="72" t="e">
        <f>IFERROR(INDEX(Data!$M$4:$BB$594,Data!$A18,COLUMNS($C$11:AG25)),””)</f>
        <v>#NAME?</v>
      </c>
      <c r="AG25" s="75" t="e">
        <f>IFERROR(INDEX(Data!$M$4:$BB$594,Data!$A18,COLUMNS($C$11:AH25)),””)</f>
        <v>#NAME?</v>
      </c>
      <c r="AH25" s="75" t="e">
        <f>IFERROR(INDEX(Data!$M$4:$BB$594,Data!$A18,COLUMNS($C$11:AI25)),””)</f>
        <v>#NAME?</v>
      </c>
      <c r="AI25" s="71" t="e">
        <f>IFERROR(INDEX(Data!$M$4:$BB$594,Data!$A18,COLUMNS($C$11:AJ25)),””)</f>
        <v>#NAME?</v>
      </c>
      <c r="AJ25" s="71" t="e">
        <f>IFERROR(INDEX(Data!$M$4:$BB$594,Data!$A18,COLUMNS($C$11:AK25)),””)</f>
        <v>#NAME?</v>
      </c>
      <c r="AK25" s="71" t="e">
        <f>IFERROR(INDEX(Data!$M$4:$BB$594,Data!$A18,COLUMNS($C$11:AL25)),””)</f>
        <v>#NAME?</v>
      </c>
      <c r="AL25" s="69" t="e">
        <f>IFERROR(INDEX(Data!$M$4:$BB$594,Data!$A18,COLUMNS($C$11:AM25)),””)</f>
        <v>#NAME?</v>
      </c>
      <c r="AM25" s="69" t="e">
        <f>IFERROR(INDEX(Data!$M$4:$BB$594,Data!$A18,COLUMNS($C$11:AN25)),””)</f>
        <v>#NAME?</v>
      </c>
      <c r="AN25" s="69" t="e">
        <f>IFERROR(INDEX(Data!$M$4:$BB$594,Data!$A18,COLUMNS($C$11:AO25)),””)</f>
        <v>#NAME?</v>
      </c>
      <c r="AO25" s="69" t="e">
        <f>IFERROR(INDEX(Data!$M$4:$BB$594,Data!$A18,COLUMNS($C$11:AP25)),””)</f>
        <v>#NAME?</v>
      </c>
      <c r="AP25" s="69" t="e">
        <f>IFERROR(INDEX(Data!$M$4:$BB$594,Data!$A18,COLUMNS($C$11:AQ25)),””)</f>
        <v>#NAME?</v>
      </c>
      <c r="AQ25" s="69" t="e">
        <f>IFERROR(INDEX(Data!$M$4:$BB$594,Data!$A18,COLUMNS($C$11:AR25)),””)</f>
        <v>#NAME?</v>
      </c>
    </row>
    <row r="26" spans="2:43" x14ac:dyDescent="0.25">
      <c r="B26" s="69" t="e">
        <f>IFERROR(INDEX(Data!$M$4:$BB$594,Data!$A19,COLUMNS($C$11:C26)),””)</f>
        <v>#NAME?</v>
      </c>
      <c r="C26" s="73" t="e">
        <f>IFERROR(INDEX(Data!$M$4:$BB$594,Data!$A19,COLUMNS($C$11:D26)),””)</f>
        <v>#NAME?</v>
      </c>
      <c r="D26" s="76" t="e">
        <f>IFERROR(INDEX(Data!$M$4:$BB$594,Data!$A19,COLUMNS($C$11:E26)),””)</f>
        <v>#NAME?</v>
      </c>
      <c r="E26" s="76" t="e">
        <f>IFERROR(INDEX(Data!$M$4:$BB$594,Data!$A19,COLUMNS($C$11:F26)),””)</f>
        <v>#NAME?</v>
      </c>
      <c r="F26" s="76" t="e">
        <f>IFERROR(INDEX(Data!$M$4:$BB$594,Data!$A19,COLUMNS($C$11:G26)),””)</f>
        <v>#NAME?</v>
      </c>
      <c r="G26" s="76" t="e">
        <f>IFERROR(INDEX(Data!$M$4:$BB$594,Data!$A19,COLUMNS($C$11:H26)),””)</f>
        <v>#NAME?</v>
      </c>
      <c r="H26" s="76" t="e">
        <f>IFERROR(INDEX(Data!$M$4:$BB$594,Data!$A19,COLUMNS($C$11:I26)),””)</f>
        <v>#NAME?</v>
      </c>
      <c r="I26" s="76" t="e">
        <f>IFERROR(INDEX(Data!$M$4:$BB$594,Data!$A19,COLUMNS($C$11:J26)),””)</f>
        <v>#NAME?</v>
      </c>
      <c r="J26" s="76" t="e">
        <f>IFERROR(INDEX(Data!$M$4:$BB$594,Data!$A19,COLUMNS($C$11:K26)),””)</f>
        <v>#NAME?</v>
      </c>
      <c r="K26" s="76" t="e">
        <f>IFERROR(INDEX(Data!$M$4:$BB$594,Data!$A19,COLUMNS($C$11:L26)),””)</f>
        <v>#NAME?</v>
      </c>
      <c r="L26" s="76" t="e">
        <f>IFERROR(INDEX(Data!$M$4:$BB$594,Data!$A19,COLUMNS($C$11:M26)),””)</f>
        <v>#NAME?</v>
      </c>
      <c r="M26" s="76" t="e">
        <f>IFERROR(INDEX(Data!$M$4:$BB$594,Data!$A19,COLUMNS($C$11:N26)),””)</f>
        <v>#NAME?</v>
      </c>
      <c r="N26" s="76" t="e">
        <f>IFERROR(INDEX(Data!$M$4:$BB$594,Data!$A19,COLUMNS($C$11:O26)),””)</f>
        <v>#NAME?</v>
      </c>
      <c r="O26" s="76" t="e">
        <f>IFERROR(INDEX(Data!$M$4:$BB$594,Data!$A19,COLUMNS($C$11:P26)),””)</f>
        <v>#NAME?</v>
      </c>
      <c r="P26" s="69" t="e">
        <f>IFERROR(INDEX(Data!$M$4:$BB$594,Data!$A19,COLUMNS($C$11:Q26)),””)</f>
        <v>#NAME?</v>
      </c>
      <c r="Q26" s="70" t="e">
        <f>IFERROR(INDEX(Data!$M$4:$BB$594,Data!$A19,COLUMNS($C$11:R26)),””)</f>
        <v>#NAME?</v>
      </c>
      <c r="R26" s="72" t="e">
        <f>IFERROR(INDEX(Data!$M$4:$BB$594,Data!$A19,COLUMNS($C$11:S26)),””)</f>
        <v>#NAME?</v>
      </c>
      <c r="S26" s="69" t="e">
        <f>IFERROR(INDEX(Data!$M$4:$BB$594,Data!$A19,COLUMNS($C$11:T26)),””)</f>
        <v>#NAME?</v>
      </c>
      <c r="T26" s="71" t="e">
        <f>IFERROR(INDEX(Data!$M$4:$BB$594,Data!$A19,COLUMNS($C$11:U26)),””)</f>
        <v>#NAME?</v>
      </c>
      <c r="U26" s="72" t="e">
        <f>IFERROR(INDEX(Data!$M$4:$BB$594,Data!$A19,COLUMNS($C$11:V26)),””)</f>
        <v>#NAME?</v>
      </c>
      <c r="V26" s="72" t="e">
        <f>IFERROR(INDEX(Data!$M$4:$BB$594,Data!$A19,COLUMNS($C$11:W26)),””)</f>
        <v>#NAME?</v>
      </c>
      <c r="W26" s="72" t="e">
        <f>IFERROR(INDEX(Data!$M$4:$BB$594,Data!$A19,COLUMNS($C$11:X26)),””)</f>
        <v>#NAME?</v>
      </c>
      <c r="X26" s="70" t="e">
        <f>IFERROR(INDEX(Data!$M$4:$BB$594,Data!$A19,COLUMNS($C$11:Y26)),””)</f>
        <v>#NAME?</v>
      </c>
      <c r="Y26" s="72" t="e">
        <f>IFERROR(INDEX(Data!$M$4:$BB$594,Data!$A19,COLUMNS($C$11:Z26)),””)</f>
        <v>#NAME?</v>
      </c>
      <c r="Z26" s="75" t="e">
        <f>IFERROR(INDEX(Data!$M$4:$BB$594,Data!$A19,COLUMNS($C$11:AA26)),””)</f>
        <v>#NAME?</v>
      </c>
      <c r="AA26" s="75" t="e">
        <f>IFERROR(INDEX(Data!$M$4:$BB$594,Data!$A19,COLUMNS($C$11:AB26)),””)</f>
        <v>#NAME?</v>
      </c>
      <c r="AB26" s="71" t="e">
        <f>IFERROR(INDEX(Data!$M$4:$BB$594,Data!$A19,COLUMNS($C$11:AC26)),””)</f>
        <v>#NAME?</v>
      </c>
      <c r="AC26" s="72" t="e">
        <f>IFERROR(INDEX(Data!$M$4:$BB$594,Data!$A19,COLUMNS($C$11:AD26)),””)</f>
        <v>#NAME?</v>
      </c>
      <c r="AD26" s="72" t="e">
        <f>IFERROR(INDEX(Data!$M$4:$BB$594,Data!$A19,COLUMNS($C$11:AE26)),””)</f>
        <v>#NAME?</v>
      </c>
      <c r="AE26" s="70" t="e">
        <f>IFERROR(INDEX(Data!$M$4:$BB$594,Data!$A19,COLUMNS($C$11:AF26)),””)</f>
        <v>#NAME?</v>
      </c>
      <c r="AF26" s="72" t="e">
        <f>IFERROR(INDEX(Data!$M$4:$BB$594,Data!$A19,COLUMNS($C$11:AG26)),””)</f>
        <v>#NAME?</v>
      </c>
      <c r="AG26" s="75" t="e">
        <f>IFERROR(INDEX(Data!$M$4:$BB$594,Data!$A19,COLUMNS($C$11:AH26)),””)</f>
        <v>#NAME?</v>
      </c>
      <c r="AH26" s="75" t="e">
        <f>IFERROR(INDEX(Data!$M$4:$BB$594,Data!$A19,COLUMNS($C$11:AI26)),””)</f>
        <v>#NAME?</v>
      </c>
      <c r="AI26" s="71" t="e">
        <f>IFERROR(INDEX(Data!$M$4:$BB$594,Data!$A19,COLUMNS($C$11:AJ26)),””)</f>
        <v>#NAME?</v>
      </c>
      <c r="AJ26" s="71" t="e">
        <f>IFERROR(INDEX(Data!$M$4:$BB$594,Data!$A19,COLUMNS($C$11:AK26)),””)</f>
        <v>#NAME?</v>
      </c>
      <c r="AK26" s="71" t="e">
        <f>IFERROR(INDEX(Data!$M$4:$BB$594,Data!$A19,COLUMNS($C$11:AL26)),””)</f>
        <v>#NAME?</v>
      </c>
      <c r="AL26" s="69" t="e">
        <f>IFERROR(INDEX(Data!$M$4:$BB$594,Data!$A19,COLUMNS($C$11:AM26)),””)</f>
        <v>#NAME?</v>
      </c>
      <c r="AM26" s="69" t="e">
        <f>IFERROR(INDEX(Data!$M$4:$BB$594,Data!$A19,COLUMNS($C$11:AN26)),””)</f>
        <v>#NAME?</v>
      </c>
      <c r="AN26" s="69" t="e">
        <f>IFERROR(INDEX(Data!$M$4:$BB$594,Data!$A19,COLUMNS($C$11:AO26)),””)</f>
        <v>#NAME?</v>
      </c>
      <c r="AO26" s="69" t="e">
        <f>IFERROR(INDEX(Data!$M$4:$BB$594,Data!$A19,COLUMNS($C$11:AP26)),””)</f>
        <v>#NAME?</v>
      </c>
      <c r="AP26" s="69" t="e">
        <f>IFERROR(INDEX(Data!$M$4:$BB$594,Data!$A19,COLUMNS($C$11:AQ26)),””)</f>
        <v>#NAME?</v>
      </c>
      <c r="AQ26" s="69" t="e">
        <f>IFERROR(INDEX(Data!$M$4:$BB$594,Data!$A19,COLUMNS($C$11:AR26)),””)</f>
        <v>#NAME?</v>
      </c>
    </row>
    <row r="27" spans="2:43" x14ac:dyDescent="0.25">
      <c r="B27" s="69" t="e">
        <f>IFERROR(INDEX(Data!$M$4:$BB$594,Data!$A20,COLUMNS($C$11:C27)),””)</f>
        <v>#NAME?</v>
      </c>
      <c r="C27" s="73" t="e">
        <f>IFERROR(INDEX(Data!$M$4:$BB$594,Data!$A20,COLUMNS($C$11:D27)),””)</f>
        <v>#NAME?</v>
      </c>
      <c r="D27" s="76" t="e">
        <f>IFERROR(INDEX(Data!$M$4:$BB$594,Data!$A20,COLUMNS($C$11:E27)),””)</f>
        <v>#NAME?</v>
      </c>
      <c r="E27" s="76" t="e">
        <f>IFERROR(INDEX(Data!$M$4:$BB$594,Data!$A20,COLUMNS($C$11:F27)),””)</f>
        <v>#NAME?</v>
      </c>
      <c r="F27" s="76" t="e">
        <f>IFERROR(INDEX(Data!$M$4:$BB$594,Data!$A20,COLUMNS($C$11:G27)),””)</f>
        <v>#NAME?</v>
      </c>
      <c r="G27" s="76" t="e">
        <f>IFERROR(INDEX(Data!$M$4:$BB$594,Data!$A20,COLUMNS($C$11:H27)),””)</f>
        <v>#NAME?</v>
      </c>
      <c r="H27" s="76" t="e">
        <f>IFERROR(INDEX(Data!$M$4:$BB$594,Data!$A20,COLUMNS($C$11:I27)),””)</f>
        <v>#NAME?</v>
      </c>
      <c r="I27" s="76" t="e">
        <f>IFERROR(INDEX(Data!$M$4:$BB$594,Data!$A20,COLUMNS($C$11:J27)),””)</f>
        <v>#NAME?</v>
      </c>
      <c r="J27" s="76" t="e">
        <f>IFERROR(INDEX(Data!$M$4:$BB$594,Data!$A20,COLUMNS($C$11:K27)),””)</f>
        <v>#NAME?</v>
      </c>
      <c r="K27" s="76" t="e">
        <f>IFERROR(INDEX(Data!$M$4:$BB$594,Data!$A20,COLUMNS($C$11:L27)),””)</f>
        <v>#NAME?</v>
      </c>
      <c r="L27" s="76" t="e">
        <f>IFERROR(INDEX(Data!$M$4:$BB$594,Data!$A20,COLUMNS($C$11:M27)),””)</f>
        <v>#NAME?</v>
      </c>
      <c r="M27" s="76" t="e">
        <f>IFERROR(INDEX(Data!$M$4:$BB$594,Data!$A20,COLUMNS($C$11:N27)),””)</f>
        <v>#NAME?</v>
      </c>
      <c r="N27" s="76" t="e">
        <f>IFERROR(INDEX(Data!$M$4:$BB$594,Data!$A20,COLUMNS($C$11:O27)),””)</f>
        <v>#NAME?</v>
      </c>
      <c r="O27" s="76" t="e">
        <f>IFERROR(INDEX(Data!$M$4:$BB$594,Data!$A20,COLUMNS($C$11:P27)),””)</f>
        <v>#NAME?</v>
      </c>
      <c r="P27" s="69" t="e">
        <f>IFERROR(INDEX(Data!$M$4:$BB$594,Data!$A20,COLUMNS($C$11:Q27)),””)</f>
        <v>#NAME?</v>
      </c>
      <c r="Q27" s="70" t="e">
        <f>IFERROR(INDEX(Data!$M$4:$BB$594,Data!$A20,COLUMNS($C$11:R27)),””)</f>
        <v>#NAME?</v>
      </c>
      <c r="R27" s="72" t="e">
        <f>IFERROR(INDEX(Data!$M$4:$BB$594,Data!$A20,COLUMNS($C$11:S27)),””)</f>
        <v>#NAME?</v>
      </c>
      <c r="S27" s="69" t="e">
        <f>IFERROR(INDEX(Data!$M$4:$BB$594,Data!$A20,COLUMNS($C$11:T27)),””)</f>
        <v>#NAME?</v>
      </c>
      <c r="T27" s="71" t="e">
        <f>IFERROR(INDEX(Data!$M$4:$BB$594,Data!$A20,COLUMNS($C$11:U27)),””)</f>
        <v>#NAME?</v>
      </c>
      <c r="U27" s="72" t="e">
        <f>IFERROR(INDEX(Data!$M$4:$BB$594,Data!$A20,COLUMNS($C$11:V27)),””)</f>
        <v>#NAME?</v>
      </c>
      <c r="V27" s="72" t="e">
        <f>IFERROR(INDEX(Data!$M$4:$BB$594,Data!$A20,COLUMNS($C$11:W27)),””)</f>
        <v>#NAME?</v>
      </c>
      <c r="W27" s="72" t="e">
        <f>IFERROR(INDEX(Data!$M$4:$BB$594,Data!$A20,COLUMNS($C$11:X27)),””)</f>
        <v>#NAME?</v>
      </c>
      <c r="X27" s="70" t="e">
        <f>IFERROR(INDEX(Data!$M$4:$BB$594,Data!$A20,COLUMNS($C$11:Y27)),””)</f>
        <v>#NAME?</v>
      </c>
      <c r="Y27" s="72" t="e">
        <f>IFERROR(INDEX(Data!$M$4:$BB$594,Data!$A20,COLUMNS($C$11:Z27)),””)</f>
        <v>#NAME?</v>
      </c>
      <c r="Z27" s="75" t="e">
        <f>IFERROR(INDEX(Data!$M$4:$BB$594,Data!$A20,COLUMNS($C$11:AA27)),””)</f>
        <v>#NAME?</v>
      </c>
      <c r="AA27" s="75" t="e">
        <f>IFERROR(INDEX(Data!$M$4:$BB$594,Data!$A20,COLUMNS($C$11:AB27)),””)</f>
        <v>#NAME?</v>
      </c>
      <c r="AB27" s="71" t="e">
        <f>IFERROR(INDEX(Data!$M$4:$BB$594,Data!$A20,COLUMNS($C$11:AC27)),””)</f>
        <v>#NAME?</v>
      </c>
      <c r="AC27" s="72" t="e">
        <f>IFERROR(INDEX(Data!$M$4:$BB$594,Data!$A20,COLUMNS($C$11:AD27)),””)</f>
        <v>#NAME?</v>
      </c>
      <c r="AD27" s="72" t="e">
        <f>IFERROR(INDEX(Data!$M$4:$BB$594,Data!$A20,COLUMNS($C$11:AE27)),””)</f>
        <v>#NAME?</v>
      </c>
      <c r="AE27" s="70" t="e">
        <f>IFERROR(INDEX(Data!$M$4:$BB$594,Data!$A20,COLUMNS($C$11:AF27)),””)</f>
        <v>#NAME?</v>
      </c>
      <c r="AF27" s="72" t="e">
        <f>IFERROR(INDEX(Data!$M$4:$BB$594,Data!$A20,COLUMNS($C$11:AG27)),””)</f>
        <v>#NAME?</v>
      </c>
      <c r="AG27" s="75" t="e">
        <f>IFERROR(INDEX(Data!$M$4:$BB$594,Data!$A20,COLUMNS($C$11:AH27)),””)</f>
        <v>#NAME?</v>
      </c>
      <c r="AH27" s="75" t="e">
        <f>IFERROR(INDEX(Data!$M$4:$BB$594,Data!$A20,COLUMNS($C$11:AI27)),””)</f>
        <v>#NAME?</v>
      </c>
      <c r="AI27" s="71" t="e">
        <f>IFERROR(INDEX(Data!$M$4:$BB$594,Data!$A20,COLUMNS($C$11:AJ27)),””)</f>
        <v>#NAME?</v>
      </c>
      <c r="AJ27" s="71" t="e">
        <f>IFERROR(INDEX(Data!$M$4:$BB$594,Data!$A20,COLUMNS($C$11:AK27)),””)</f>
        <v>#NAME?</v>
      </c>
      <c r="AK27" s="71" t="e">
        <f>IFERROR(INDEX(Data!$M$4:$BB$594,Data!$A20,COLUMNS($C$11:AL27)),””)</f>
        <v>#NAME?</v>
      </c>
      <c r="AL27" s="69" t="e">
        <f>IFERROR(INDEX(Data!$M$4:$BB$594,Data!$A20,COLUMNS($C$11:AM27)),””)</f>
        <v>#NAME?</v>
      </c>
      <c r="AM27" s="69" t="e">
        <f>IFERROR(INDEX(Data!$M$4:$BB$594,Data!$A20,COLUMNS($C$11:AN27)),””)</f>
        <v>#NAME?</v>
      </c>
      <c r="AN27" s="69" t="e">
        <f>IFERROR(INDEX(Data!$M$4:$BB$594,Data!$A20,COLUMNS($C$11:AO27)),””)</f>
        <v>#NAME?</v>
      </c>
      <c r="AO27" s="69" t="e">
        <f>IFERROR(INDEX(Data!$M$4:$BB$594,Data!$A20,COLUMNS($C$11:AP27)),””)</f>
        <v>#NAME?</v>
      </c>
      <c r="AP27" s="69" t="e">
        <f>IFERROR(INDEX(Data!$M$4:$BB$594,Data!$A20,COLUMNS($C$11:AQ27)),””)</f>
        <v>#NAME?</v>
      </c>
      <c r="AQ27" s="69" t="e">
        <f>IFERROR(INDEX(Data!$M$4:$BB$594,Data!$A20,COLUMNS($C$11:AR27)),””)</f>
        <v>#NAME?</v>
      </c>
    </row>
    <row r="28" spans="2:43" x14ac:dyDescent="0.25">
      <c r="B28" s="69" t="e">
        <f>IFERROR(INDEX(Data!$M$4:$BB$594,Data!$A21,COLUMNS($C$11:C28)),””)</f>
        <v>#NAME?</v>
      </c>
      <c r="C28" s="73" t="e">
        <f>IFERROR(INDEX(Data!$M$4:$BB$594,Data!$A21,COLUMNS($C$11:D28)),””)</f>
        <v>#NAME?</v>
      </c>
      <c r="D28" s="76" t="e">
        <f>IFERROR(INDEX(Data!$M$4:$BB$594,Data!$A21,COLUMNS($C$11:E28)),””)</f>
        <v>#NAME?</v>
      </c>
      <c r="E28" s="76" t="e">
        <f>IFERROR(INDEX(Data!$M$4:$BB$594,Data!$A21,COLUMNS($C$11:F28)),””)</f>
        <v>#NAME?</v>
      </c>
      <c r="F28" s="76" t="e">
        <f>IFERROR(INDEX(Data!$M$4:$BB$594,Data!$A21,COLUMNS($C$11:G28)),””)</f>
        <v>#NAME?</v>
      </c>
      <c r="G28" s="76" t="e">
        <f>IFERROR(INDEX(Data!$M$4:$BB$594,Data!$A21,COLUMNS($C$11:H28)),””)</f>
        <v>#NAME?</v>
      </c>
      <c r="H28" s="76" t="e">
        <f>IFERROR(INDEX(Data!$M$4:$BB$594,Data!$A21,COLUMNS($C$11:I28)),””)</f>
        <v>#NAME?</v>
      </c>
      <c r="I28" s="76" t="e">
        <f>IFERROR(INDEX(Data!$M$4:$BB$594,Data!$A21,COLUMNS($C$11:J28)),””)</f>
        <v>#NAME?</v>
      </c>
      <c r="J28" s="76" t="e">
        <f>IFERROR(INDEX(Data!$M$4:$BB$594,Data!$A21,COLUMNS($C$11:K28)),””)</f>
        <v>#NAME?</v>
      </c>
      <c r="K28" s="76" t="e">
        <f>IFERROR(INDEX(Data!$M$4:$BB$594,Data!$A21,COLUMNS($C$11:L28)),””)</f>
        <v>#NAME?</v>
      </c>
      <c r="L28" s="76" t="e">
        <f>IFERROR(INDEX(Data!$M$4:$BB$594,Data!$A21,COLUMNS($C$11:M28)),””)</f>
        <v>#NAME?</v>
      </c>
      <c r="M28" s="76" t="e">
        <f>IFERROR(INDEX(Data!$M$4:$BB$594,Data!$A21,COLUMNS($C$11:N28)),””)</f>
        <v>#NAME?</v>
      </c>
      <c r="N28" s="76" t="e">
        <f>IFERROR(INDEX(Data!$M$4:$BB$594,Data!$A21,COLUMNS($C$11:O28)),””)</f>
        <v>#NAME?</v>
      </c>
      <c r="O28" s="76" t="e">
        <f>IFERROR(INDEX(Data!$M$4:$BB$594,Data!$A21,COLUMNS($C$11:P28)),””)</f>
        <v>#NAME?</v>
      </c>
      <c r="P28" s="69" t="e">
        <f>IFERROR(INDEX(Data!$M$4:$BB$594,Data!$A21,COLUMNS($C$11:Q28)),””)</f>
        <v>#NAME?</v>
      </c>
      <c r="Q28" s="70" t="e">
        <f>IFERROR(INDEX(Data!$M$4:$BB$594,Data!$A21,COLUMNS($C$11:R28)),””)</f>
        <v>#NAME?</v>
      </c>
      <c r="R28" s="72" t="e">
        <f>IFERROR(INDEX(Data!$M$4:$BB$594,Data!$A21,COLUMNS($C$11:S28)),””)</f>
        <v>#NAME?</v>
      </c>
      <c r="S28" s="69" t="e">
        <f>IFERROR(INDEX(Data!$M$4:$BB$594,Data!$A21,COLUMNS($C$11:T28)),””)</f>
        <v>#NAME?</v>
      </c>
      <c r="T28" s="71" t="e">
        <f>IFERROR(INDEX(Data!$M$4:$BB$594,Data!$A21,COLUMNS($C$11:U28)),””)</f>
        <v>#NAME?</v>
      </c>
      <c r="U28" s="72" t="e">
        <f>IFERROR(INDEX(Data!$M$4:$BB$594,Data!$A21,COLUMNS($C$11:V28)),””)</f>
        <v>#NAME?</v>
      </c>
      <c r="V28" s="72" t="e">
        <f>IFERROR(INDEX(Data!$M$4:$BB$594,Data!$A21,COLUMNS($C$11:W28)),””)</f>
        <v>#NAME?</v>
      </c>
      <c r="W28" s="72" t="e">
        <f>IFERROR(INDEX(Data!$M$4:$BB$594,Data!$A21,COLUMNS($C$11:X28)),””)</f>
        <v>#NAME?</v>
      </c>
      <c r="X28" s="70" t="e">
        <f>IFERROR(INDEX(Data!$M$4:$BB$594,Data!$A21,COLUMNS($C$11:Y28)),””)</f>
        <v>#NAME?</v>
      </c>
      <c r="Y28" s="72" t="e">
        <f>IFERROR(INDEX(Data!$M$4:$BB$594,Data!$A21,COLUMNS($C$11:Z28)),””)</f>
        <v>#NAME?</v>
      </c>
      <c r="Z28" s="75" t="e">
        <f>IFERROR(INDEX(Data!$M$4:$BB$594,Data!$A21,COLUMNS($C$11:AA28)),””)</f>
        <v>#NAME?</v>
      </c>
      <c r="AA28" s="75" t="e">
        <f>IFERROR(INDEX(Data!$M$4:$BB$594,Data!$A21,COLUMNS($C$11:AB28)),””)</f>
        <v>#NAME?</v>
      </c>
      <c r="AB28" s="71" t="e">
        <f>IFERROR(INDEX(Data!$M$4:$BB$594,Data!$A21,COLUMNS($C$11:AC28)),””)</f>
        <v>#NAME?</v>
      </c>
      <c r="AC28" s="72" t="e">
        <f>IFERROR(INDEX(Data!$M$4:$BB$594,Data!$A21,COLUMNS($C$11:AD28)),””)</f>
        <v>#NAME?</v>
      </c>
      <c r="AD28" s="72" t="e">
        <f>IFERROR(INDEX(Data!$M$4:$BB$594,Data!$A21,COLUMNS($C$11:AE28)),””)</f>
        <v>#NAME?</v>
      </c>
      <c r="AE28" s="70" t="e">
        <f>IFERROR(INDEX(Data!$M$4:$BB$594,Data!$A21,COLUMNS($C$11:AF28)),””)</f>
        <v>#NAME?</v>
      </c>
      <c r="AF28" s="72" t="e">
        <f>IFERROR(INDEX(Data!$M$4:$BB$594,Data!$A21,COLUMNS($C$11:AG28)),””)</f>
        <v>#NAME?</v>
      </c>
      <c r="AG28" s="75" t="e">
        <f>IFERROR(INDEX(Data!$M$4:$BB$594,Data!$A21,COLUMNS($C$11:AH28)),””)</f>
        <v>#NAME?</v>
      </c>
      <c r="AH28" s="75" t="e">
        <f>IFERROR(INDEX(Data!$M$4:$BB$594,Data!$A21,COLUMNS($C$11:AI28)),””)</f>
        <v>#NAME?</v>
      </c>
      <c r="AI28" s="71" t="e">
        <f>IFERROR(INDEX(Data!$M$4:$BB$594,Data!$A21,COLUMNS($C$11:AJ28)),””)</f>
        <v>#NAME?</v>
      </c>
      <c r="AJ28" s="71" t="e">
        <f>IFERROR(INDEX(Data!$M$4:$BB$594,Data!$A21,COLUMNS($C$11:AK28)),””)</f>
        <v>#NAME?</v>
      </c>
      <c r="AK28" s="71" t="e">
        <f>IFERROR(INDEX(Data!$M$4:$BB$594,Data!$A21,COLUMNS($C$11:AL28)),””)</f>
        <v>#NAME?</v>
      </c>
      <c r="AL28" s="69" t="e">
        <f>IFERROR(INDEX(Data!$M$4:$BB$594,Data!$A21,COLUMNS($C$11:AM28)),””)</f>
        <v>#NAME?</v>
      </c>
      <c r="AM28" s="69" t="e">
        <f>IFERROR(INDEX(Data!$M$4:$BB$594,Data!$A21,COLUMNS($C$11:AN28)),””)</f>
        <v>#NAME?</v>
      </c>
      <c r="AN28" s="69" t="e">
        <f>IFERROR(INDEX(Data!$M$4:$BB$594,Data!$A21,COLUMNS($C$11:AO28)),””)</f>
        <v>#NAME?</v>
      </c>
      <c r="AO28" s="69" t="e">
        <f>IFERROR(INDEX(Data!$M$4:$BB$594,Data!$A21,COLUMNS($C$11:AP28)),””)</f>
        <v>#NAME?</v>
      </c>
      <c r="AP28" s="69" t="e">
        <f>IFERROR(INDEX(Data!$M$4:$BB$594,Data!$A21,COLUMNS($C$11:AQ28)),””)</f>
        <v>#NAME?</v>
      </c>
      <c r="AQ28" s="69" t="e">
        <f>IFERROR(INDEX(Data!$M$4:$BB$594,Data!$A21,COLUMNS($C$11:AR28)),””)</f>
        <v>#NAME?</v>
      </c>
    </row>
    <row r="29" spans="2:43" x14ac:dyDescent="0.25">
      <c r="B29" s="69" t="e">
        <f>IFERROR(INDEX(Data!$M$4:$BB$594,Data!$A22,COLUMNS($C$11:C29)),””)</f>
        <v>#NAME?</v>
      </c>
      <c r="C29" s="73" t="e">
        <f>IFERROR(INDEX(Data!$M$4:$BB$594,Data!$A22,COLUMNS($C$11:D29)),””)</f>
        <v>#NAME?</v>
      </c>
      <c r="D29" s="76" t="e">
        <f>IFERROR(INDEX(Data!$M$4:$BB$594,Data!$A22,COLUMNS($C$11:E29)),””)</f>
        <v>#NAME?</v>
      </c>
      <c r="E29" s="76" t="e">
        <f>IFERROR(INDEX(Data!$M$4:$BB$594,Data!$A22,COLUMNS($C$11:F29)),””)</f>
        <v>#NAME?</v>
      </c>
      <c r="F29" s="76" t="e">
        <f>IFERROR(INDEX(Data!$M$4:$BB$594,Data!$A22,COLUMNS($C$11:G29)),””)</f>
        <v>#NAME?</v>
      </c>
      <c r="G29" s="76" t="e">
        <f>IFERROR(INDEX(Data!$M$4:$BB$594,Data!$A22,COLUMNS($C$11:H29)),””)</f>
        <v>#NAME?</v>
      </c>
      <c r="H29" s="76" t="e">
        <f>IFERROR(INDEX(Data!$M$4:$BB$594,Data!$A22,COLUMNS($C$11:I29)),””)</f>
        <v>#NAME?</v>
      </c>
      <c r="I29" s="76" t="e">
        <f>IFERROR(INDEX(Data!$M$4:$BB$594,Data!$A22,COLUMNS($C$11:J29)),””)</f>
        <v>#NAME?</v>
      </c>
      <c r="J29" s="76" t="e">
        <f>IFERROR(INDEX(Data!$M$4:$BB$594,Data!$A22,COLUMNS($C$11:K29)),””)</f>
        <v>#NAME?</v>
      </c>
      <c r="K29" s="76" t="e">
        <f>IFERROR(INDEX(Data!$M$4:$BB$594,Data!$A22,COLUMNS($C$11:L29)),””)</f>
        <v>#NAME?</v>
      </c>
      <c r="L29" s="76" t="e">
        <f>IFERROR(INDEX(Data!$M$4:$BB$594,Data!$A22,COLUMNS($C$11:M29)),””)</f>
        <v>#NAME?</v>
      </c>
      <c r="M29" s="76" t="e">
        <f>IFERROR(INDEX(Data!$M$4:$BB$594,Data!$A22,COLUMNS($C$11:N29)),””)</f>
        <v>#NAME?</v>
      </c>
      <c r="N29" s="76" t="e">
        <f>IFERROR(INDEX(Data!$M$4:$BB$594,Data!$A22,COLUMNS($C$11:O29)),””)</f>
        <v>#NAME?</v>
      </c>
      <c r="O29" s="76" t="e">
        <f>IFERROR(INDEX(Data!$M$4:$BB$594,Data!$A22,COLUMNS($C$11:P29)),””)</f>
        <v>#NAME?</v>
      </c>
      <c r="P29" s="69" t="e">
        <f>IFERROR(INDEX(Data!$M$4:$BB$594,Data!$A22,COLUMNS($C$11:Q29)),””)</f>
        <v>#NAME?</v>
      </c>
      <c r="Q29" s="70" t="e">
        <f>IFERROR(INDEX(Data!$M$4:$BB$594,Data!$A22,COLUMNS($C$11:R29)),””)</f>
        <v>#NAME?</v>
      </c>
      <c r="R29" s="72" t="e">
        <f>IFERROR(INDEX(Data!$M$4:$BB$594,Data!$A22,COLUMNS($C$11:S29)),””)</f>
        <v>#NAME?</v>
      </c>
      <c r="S29" s="69" t="e">
        <f>IFERROR(INDEX(Data!$M$4:$BB$594,Data!$A22,COLUMNS($C$11:T29)),””)</f>
        <v>#NAME?</v>
      </c>
      <c r="T29" s="71" t="e">
        <f>IFERROR(INDEX(Data!$M$4:$BB$594,Data!$A22,COLUMNS($C$11:U29)),””)</f>
        <v>#NAME?</v>
      </c>
      <c r="U29" s="72" t="e">
        <f>IFERROR(INDEX(Data!$M$4:$BB$594,Data!$A22,COLUMNS($C$11:V29)),””)</f>
        <v>#NAME?</v>
      </c>
      <c r="V29" s="72" t="e">
        <f>IFERROR(INDEX(Data!$M$4:$BB$594,Data!$A22,COLUMNS($C$11:W29)),””)</f>
        <v>#NAME?</v>
      </c>
      <c r="W29" s="72" t="e">
        <f>IFERROR(INDEX(Data!$M$4:$BB$594,Data!$A22,COLUMNS($C$11:X29)),””)</f>
        <v>#NAME?</v>
      </c>
      <c r="X29" s="70" t="e">
        <f>IFERROR(INDEX(Data!$M$4:$BB$594,Data!$A22,COLUMNS($C$11:Y29)),””)</f>
        <v>#NAME?</v>
      </c>
      <c r="Y29" s="72" t="e">
        <f>IFERROR(INDEX(Data!$M$4:$BB$594,Data!$A22,COLUMNS($C$11:Z29)),””)</f>
        <v>#NAME?</v>
      </c>
      <c r="Z29" s="75" t="e">
        <f>IFERROR(INDEX(Data!$M$4:$BB$594,Data!$A22,COLUMNS($C$11:AA29)),””)</f>
        <v>#NAME?</v>
      </c>
      <c r="AA29" s="75" t="e">
        <f>IFERROR(INDEX(Data!$M$4:$BB$594,Data!$A22,COLUMNS($C$11:AB29)),””)</f>
        <v>#NAME?</v>
      </c>
      <c r="AB29" s="71" t="e">
        <f>IFERROR(INDEX(Data!$M$4:$BB$594,Data!$A22,COLUMNS($C$11:AC29)),””)</f>
        <v>#NAME?</v>
      </c>
      <c r="AC29" s="72" t="e">
        <f>IFERROR(INDEX(Data!$M$4:$BB$594,Data!$A22,COLUMNS($C$11:AD29)),””)</f>
        <v>#NAME?</v>
      </c>
      <c r="AD29" s="72" t="e">
        <f>IFERROR(INDEX(Data!$M$4:$BB$594,Data!$A22,COLUMNS($C$11:AE29)),””)</f>
        <v>#NAME?</v>
      </c>
      <c r="AE29" s="70" t="e">
        <f>IFERROR(INDEX(Data!$M$4:$BB$594,Data!$A22,COLUMNS($C$11:AF29)),””)</f>
        <v>#NAME?</v>
      </c>
      <c r="AF29" s="72" t="e">
        <f>IFERROR(INDEX(Data!$M$4:$BB$594,Data!$A22,COLUMNS($C$11:AG29)),””)</f>
        <v>#NAME?</v>
      </c>
      <c r="AG29" s="75" t="e">
        <f>IFERROR(INDEX(Data!$M$4:$BB$594,Data!$A22,COLUMNS($C$11:AH29)),””)</f>
        <v>#NAME?</v>
      </c>
      <c r="AH29" s="75" t="e">
        <f>IFERROR(INDEX(Data!$M$4:$BB$594,Data!$A22,COLUMNS($C$11:AI29)),””)</f>
        <v>#NAME?</v>
      </c>
      <c r="AI29" s="71" t="e">
        <f>IFERROR(INDEX(Data!$M$4:$BB$594,Data!$A22,COLUMNS($C$11:AJ29)),””)</f>
        <v>#NAME?</v>
      </c>
      <c r="AJ29" s="71" t="e">
        <f>IFERROR(INDEX(Data!$M$4:$BB$594,Data!$A22,COLUMNS($C$11:AK29)),””)</f>
        <v>#NAME?</v>
      </c>
      <c r="AK29" s="71" t="e">
        <f>IFERROR(INDEX(Data!$M$4:$BB$594,Data!$A22,COLUMNS($C$11:AL29)),””)</f>
        <v>#NAME?</v>
      </c>
      <c r="AL29" s="69" t="e">
        <f>IFERROR(INDEX(Data!$M$4:$BB$594,Data!$A22,COLUMNS($C$11:AM29)),””)</f>
        <v>#NAME?</v>
      </c>
      <c r="AM29" s="69" t="e">
        <f>IFERROR(INDEX(Data!$M$4:$BB$594,Data!$A22,COLUMNS($C$11:AN29)),””)</f>
        <v>#NAME?</v>
      </c>
      <c r="AN29" s="69" t="e">
        <f>IFERROR(INDEX(Data!$M$4:$BB$594,Data!$A22,COLUMNS($C$11:AO29)),””)</f>
        <v>#NAME?</v>
      </c>
      <c r="AO29" s="69" t="e">
        <f>IFERROR(INDEX(Data!$M$4:$BB$594,Data!$A22,COLUMNS($C$11:AP29)),””)</f>
        <v>#NAME?</v>
      </c>
      <c r="AP29" s="69" t="e">
        <f>IFERROR(INDEX(Data!$M$4:$BB$594,Data!$A22,COLUMNS($C$11:AQ29)),””)</f>
        <v>#NAME?</v>
      </c>
      <c r="AQ29" s="69" t="e">
        <f>IFERROR(INDEX(Data!$M$4:$BB$594,Data!$A22,COLUMNS($C$11:AR29)),””)</f>
        <v>#NAME?</v>
      </c>
    </row>
    <row r="30" spans="2:43" x14ac:dyDescent="0.25">
      <c r="B30" s="69" t="e">
        <f>IFERROR(INDEX(Data!$M$4:$BB$594,Data!$A23,COLUMNS($C$11:C30)),””)</f>
        <v>#NAME?</v>
      </c>
      <c r="C30" s="73" t="e">
        <f>IFERROR(INDEX(Data!$M$4:$BB$594,Data!$A23,COLUMNS($C$11:D30)),””)</f>
        <v>#NAME?</v>
      </c>
      <c r="D30" s="76" t="e">
        <f>IFERROR(INDEX(Data!$M$4:$BB$594,Data!$A23,COLUMNS($C$11:E30)),””)</f>
        <v>#NAME?</v>
      </c>
      <c r="E30" s="76" t="e">
        <f>IFERROR(INDEX(Data!$M$4:$BB$594,Data!$A23,COLUMNS($C$11:F30)),””)</f>
        <v>#NAME?</v>
      </c>
      <c r="F30" s="76" t="e">
        <f>IFERROR(INDEX(Data!$M$4:$BB$594,Data!$A23,COLUMNS($C$11:G30)),””)</f>
        <v>#NAME?</v>
      </c>
      <c r="G30" s="76" t="e">
        <f>IFERROR(INDEX(Data!$M$4:$BB$594,Data!$A23,COLUMNS($C$11:H30)),””)</f>
        <v>#NAME?</v>
      </c>
      <c r="H30" s="76" t="e">
        <f>IFERROR(INDEX(Data!$M$4:$BB$594,Data!$A23,COLUMNS($C$11:I30)),””)</f>
        <v>#NAME?</v>
      </c>
      <c r="I30" s="76" t="e">
        <f>IFERROR(INDEX(Data!$M$4:$BB$594,Data!$A23,COLUMNS($C$11:J30)),””)</f>
        <v>#NAME?</v>
      </c>
      <c r="J30" s="76" t="e">
        <f>IFERROR(INDEX(Data!$M$4:$BB$594,Data!$A23,COLUMNS($C$11:K30)),””)</f>
        <v>#NAME?</v>
      </c>
      <c r="K30" s="76" t="e">
        <f>IFERROR(INDEX(Data!$M$4:$BB$594,Data!$A23,COLUMNS($C$11:L30)),””)</f>
        <v>#NAME?</v>
      </c>
      <c r="L30" s="76" t="e">
        <f>IFERROR(INDEX(Data!$M$4:$BB$594,Data!$A23,COLUMNS($C$11:M30)),””)</f>
        <v>#NAME?</v>
      </c>
      <c r="M30" s="76" t="e">
        <f>IFERROR(INDEX(Data!$M$4:$BB$594,Data!$A23,COLUMNS($C$11:N30)),””)</f>
        <v>#NAME?</v>
      </c>
      <c r="N30" s="76" t="e">
        <f>IFERROR(INDEX(Data!$M$4:$BB$594,Data!$A23,COLUMNS($C$11:O30)),””)</f>
        <v>#NAME?</v>
      </c>
      <c r="O30" s="76" t="e">
        <f>IFERROR(INDEX(Data!$M$4:$BB$594,Data!$A23,COLUMNS($C$11:P30)),””)</f>
        <v>#NAME?</v>
      </c>
      <c r="P30" s="69" t="e">
        <f>IFERROR(INDEX(Data!$M$4:$BB$594,Data!$A23,COLUMNS($C$11:Q30)),””)</f>
        <v>#NAME?</v>
      </c>
      <c r="Q30" s="70" t="e">
        <f>IFERROR(INDEX(Data!$M$4:$BB$594,Data!$A23,COLUMNS($C$11:R30)),””)</f>
        <v>#NAME?</v>
      </c>
      <c r="R30" s="72" t="e">
        <f>IFERROR(INDEX(Data!$M$4:$BB$594,Data!$A23,COLUMNS($C$11:S30)),””)</f>
        <v>#NAME?</v>
      </c>
      <c r="S30" s="69" t="e">
        <f>IFERROR(INDEX(Data!$M$4:$BB$594,Data!$A23,COLUMNS($C$11:T30)),””)</f>
        <v>#NAME?</v>
      </c>
      <c r="T30" s="71" t="e">
        <f>IFERROR(INDEX(Data!$M$4:$BB$594,Data!$A23,COLUMNS($C$11:U30)),””)</f>
        <v>#NAME?</v>
      </c>
      <c r="U30" s="72" t="e">
        <f>IFERROR(INDEX(Data!$M$4:$BB$594,Data!$A23,COLUMNS($C$11:V30)),””)</f>
        <v>#NAME?</v>
      </c>
      <c r="V30" s="72" t="e">
        <f>IFERROR(INDEX(Data!$M$4:$BB$594,Data!$A23,COLUMNS($C$11:W30)),””)</f>
        <v>#NAME?</v>
      </c>
      <c r="W30" s="72" t="e">
        <f>IFERROR(INDEX(Data!$M$4:$BB$594,Data!$A23,COLUMNS($C$11:X30)),””)</f>
        <v>#NAME?</v>
      </c>
      <c r="X30" s="70" t="e">
        <f>IFERROR(INDEX(Data!$M$4:$BB$594,Data!$A23,COLUMNS($C$11:Y30)),””)</f>
        <v>#NAME?</v>
      </c>
      <c r="Y30" s="72" t="e">
        <f>IFERROR(INDEX(Data!$M$4:$BB$594,Data!$A23,COLUMNS($C$11:Z30)),””)</f>
        <v>#NAME?</v>
      </c>
      <c r="Z30" s="75" t="e">
        <f>IFERROR(INDEX(Data!$M$4:$BB$594,Data!$A23,COLUMNS($C$11:AA30)),””)</f>
        <v>#NAME?</v>
      </c>
      <c r="AA30" s="75" t="e">
        <f>IFERROR(INDEX(Data!$M$4:$BB$594,Data!$A23,COLUMNS($C$11:AB30)),””)</f>
        <v>#NAME?</v>
      </c>
      <c r="AB30" s="71" t="e">
        <f>IFERROR(INDEX(Data!$M$4:$BB$594,Data!$A23,COLUMNS($C$11:AC30)),””)</f>
        <v>#NAME?</v>
      </c>
      <c r="AC30" s="72" t="e">
        <f>IFERROR(INDEX(Data!$M$4:$BB$594,Data!$A23,COLUMNS($C$11:AD30)),””)</f>
        <v>#NAME?</v>
      </c>
      <c r="AD30" s="72" t="e">
        <f>IFERROR(INDEX(Data!$M$4:$BB$594,Data!$A23,COLUMNS($C$11:AE30)),””)</f>
        <v>#NAME?</v>
      </c>
      <c r="AE30" s="70" t="e">
        <f>IFERROR(INDEX(Data!$M$4:$BB$594,Data!$A23,COLUMNS($C$11:AF30)),””)</f>
        <v>#NAME?</v>
      </c>
      <c r="AF30" s="72" t="e">
        <f>IFERROR(INDEX(Data!$M$4:$BB$594,Data!$A23,COLUMNS($C$11:AG30)),””)</f>
        <v>#NAME?</v>
      </c>
      <c r="AG30" s="75" t="e">
        <f>IFERROR(INDEX(Data!$M$4:$BB$594,Data!$A23,COLUMNS($C$11:AH30)),””)</f>
        <v>#NAME?</v>
      </c>
      <c r="AH30" s="75" t="e">
        <f>IFERROR(INDEX(Data!$M$4:$BB$594,Data!$A23,COLUMNS($C$11:AI30)),””)</f>
        <v>#NAME?</v>
      </c>
      <c r="AI30" s="71" t="e">
        <f>IFERROR(INDEX(Data!$M$4:$BB$594,Data!$A23,COLUMNS($C$11:AJ30)),””)</f>
        <v>#NAME?</v>
      </c>
      <c r="AJ30" s="71" t="e">
        <f>IFERROR(INDEX(Data!$M$4:$BB$594,Data!$A23,COLUMNS($C$11:AK30)),””)</f>
        <v>#NAME?</v>
      </c>
      <c r="AK30" s="71" t="e">
        <f>IFERROR(INDEX(Data!$M$4:$BB$594,Data!$A23,COLUMNS($C$11:AL30)),””)</f>
        <v>#NAME?</v>
      </c>
      <c r="AL30" s="69" t="e">
        <f>IFERROR(INDEX(Data!$M$4:$BB$594,Data!$A23,COLUMNS($C$11:AM30)),””)</f>
        <v>#NAME?</v>
      </c>
      <c r="AM30" s="69" t="e">
        <f>IFERROR(INDEX(Data!$M$4:$BB$594,Data!$A23,COLUMNS($C$11:AN30)),””)</f>
        <v>#NAME?</v>
      </c>
      <c r="AN30" s="69" t="e">
        <f>IFERROR(INDEX(Data!$M$4:$BB$594,Data!$A23,COLUMNS($C$11:AO30)),””)</f>
        <v>#NAME?</v>
      </c>
      <c r="AO30" s="69" t="e">
        <f>IFERROR(INDEX(Data!$M$4:$BB$594,Data!$A23,COLUMNS($C$11:AP30)),””)</f>
        <v>#NAME?</v>
      </c>
      <c r="AP30" s="69" t="e">
        <f>IFERROR(INDEX(Data!$M$4:$BB$594,Data!$A23,COLUMNS($C$11:AQ30)),””)</f>
        <v>#NAME?</v>
      </c>
      <c r="AQ30" s="69" t="e">
        <f>IFERROR(INDEX(Data!$M$4:$BB$594,Data!$A23,COLUMNS($C$11:AR30)),””)</f>
        <v>#NAME?</v>
      </c>
    </row>
    <row r="31" spans="2:43" x14ac:dyDescent="0.25">
      <c r="B31" s="69" t="e">
        <f>IFERROR(INDEX(Data!$M$4:$BB$594,Data!$A24,COLUMNS($C$11:C31)),””)</f>
        <v>#NAME?</v>
      </c>
      <c r="C31" s="73" t="e">
        <f>IFERROR(INDEX(Data!$M$4:$BB$594,Data!$A24,COLUMNS($C$11:D31)),””)</f>
        <v>#NAME?</v>
      </c>
      <c r="D31" s="76" t="e">
        <f>IFERROR(INDEX(Data!$M$4:$BB$594,Data!$A24,COLUMNS($C$11:E31)),””)</f>
        <v>#NAME?</v>
      </c>
      <c r="E31" s="76" t="e">
        <f>IFERROR(INDEX(Data!$M$4:$BB$594,Data!$A24,COLUMNS($C$11:F31)),””)</f>
        <v>#NAME?</v>
      </c>
      <c r="F31" s="76" t="e">
        <f>IFERROR(INDEX(Data!$M$4:$BB$594,Data!$A24,COLUMNS($C$11:G31)),””)</f>
        <v>#NAME?</v>
      </c>
      <c r="G31" s="76" t="e">
        <f>IFERROR(INDEX(Data!$M$4:$BB$594,Data!$A24,COLUMNS($C$11:H31)),””)</f>
        <v>#NAME?</v>
      </c>
      <c r="H31" s="76" t="e">
        <f>IFERROR(INDEX(Data!$M$4:$BB$594,Data!$A24,COLUMNS($C$11:I31)),””)</f>
        <v>#NAME?</v>
      </c>
      <c r="I31" s="76" t="e">
        <f>IFERROR(INDEX(Data!$M$4:$BB$594,Data!$A24,COLUMNS($C$11:J31)),””)</f>
        <v>#NAME?</v>
      </c>
      <c r="J31" s="76" t="e">
        <f>IFERROR(INDEX(Data!$M$4:$BB$594,Data!$A24,COLUMNS($C$11:K31)),””)</f>
        <v>#NAME?</v>
      </c>
      <c r="K31" s="76" t="e">
        <f>IFERROR(INDEX(Data!$M$4:$BB$594,Data!$A24,COLUMNS($C$11:L31)),””)</f>
        <v>#NAME?</v>
      </c>
      <c r="L31" s="76" t="e">
        <f>IFERROR(INDEX(Data!$M$4:$BB$594,Data!$A24,COLUMNS($C$11:M31)),””)</f>
        <v>#NAME?</v>
      </c>
      <c r="M31" s="76" t="e">
        <f>IFERROR(INDEX(Data!$M$4:$BB$594,Data!$A24,COLUMNS($C$11:N31)),””)</f>
        <v>#NAME?</v>
      </c>
      <c r="N31" s="76" t="e">
        <f>IFERROR(INDEX(Data!$M$4:$BB$594,Data!$A24,COLUMNS($C$11:O31)),””)</f>
        <v>#NAME?</v>
      </c>
      <c r="O31" s="76" t="e">
        <f>IFERROR(INDEX(Data!$M$4:$BB$594,Data!$A24,COLUMNS($C$11:P31)),””)</f>
        <v>#NAME?</v>
      </c>
      <c r="P31" s="69" t="e">
        <f>IFERROR(INDEX(Data!$M$4:$BB$594,Data!$A24,COLUMNS($C$11:Q31)),””)</f>
        <v>#NAME?</v>
      </c>
      <c r="Q31" s="70" t="e">
        <f>IFERROR(INDEX(Data!$M$4:$BB$594,Data!$A24,COLUMNS($C$11:R31)),””)</f>
        <v>#NAME?</v>
      </c>
      <c r="R31" s="72" t="e">
        <f>IFERROR(INDEX(Data!$M$4:$BB$594,Data!$A24,COLUMNS($C$11:S31)),””)</f>
        <v>#NAME?</v>
      </c>
      <c r="S31" s="69" t="e">
        <f>IFERROR(INDEX(Data!$M$4:$BB$594,Data!$A24,COLUMNS($C$11:T31)),””)</f>
        <v>#NAME?</v>
      </c>
      <c r="T31" s="71" t="e">
        <f>IFERROR(INDEX(Data!$M$4:$BB$594,Data!$A24,COLUMNS($C$11:U31)),””)</f>
        <v>#NAME?</v>
      </c>
      <c r="U31" s="72" t="e">
        <f>IFERROR(INDEX(Data!$M$4:$BB$594,Data!$A24,COLUMNS($C$11:V31)),””)</f>
        <v>#NAME?</v>
      </c>
      <c r="V31" s="72" t="e">
        <f>IFERROR(INDEX(Data!$M$4:$BB$594,Data!$A24,COLUMNS($C$11:W31)),””)</f>
        <v>#NAME?</v>
      </c>
      <c r="W31" s="72" t="e">
        <f>IFERROR(INDEX(Data!$M$4:$BB$594,Data!$A24,COLUMNS($C$11:X31)),””)</f>
        <v>#NAME?</v>
      </c>
      <c r="X31" s="70" t="e">
        <f>IFERROR(INDEX(Data!$M$4:$BB$594,Data!$A24,COLUMNS($C$11:Y31)),””)</f>
        <v>#NAME?</v>
      </c>
      <c r="Y31" s="72" t="e">
        <f>IFERROR(INDEX(Data!$M$4:$BB$594,Data!$A24,COLUMNS($C$11:Z31)),””)</f>
        <v>#NAME?</v>
      </c>
      <c r="Z31" s="75" t="e">
        <f>IFERROR(INDEX(Data!$M$4:$BB$594,Data!$A24,COLUMNS($C$11:AA31)),””)</f>
        <v>#NAME?</v>
      </c>
      <c r="AA31" s="75" t="e">
        <f>IFERROR(INDEX(Data!$M$4:$BB$594,Data!$A24,COLUMNS($C$11:AB31)),””)</f>
        <v>#NAME?</v>
      </c>
      <c r="AB31" s="71" t="e">
        <f>IFERROR(INDEX(Data!$M$4:$BB$594,Data!$A24,COLUMNS($C$11:AC31)),””)</f>
        <v>#NAME?</v>
      </c>
      <c r="AC31" s="72" t="e">
        <f>IFERROR(INDEX(Data!$M$4:$BB$594,Data!$A24,COLUMNS($C$11:AD31)),””)</f>
        <v>#NAME?</v>
      </c>
      <c r="AD31" s="72" t="e">
        <f>IFERROR(INDEX(Data!$M$4:$BB$594,Data!$A24,COLUMNS($C$11:AE31)),””)</f>
        <v>#NAME?</v>
      </c>
      <c r="AE31" s="70" t="e">
        <f>IFERROR(INDEX(Data!$M$4:$BB$594,Data!$A24,COLUMNS($C$11:AF31)),””)</f>
        <v>#NAME?</v>
      </c>
      <c r="AF31" s="72" t="e">
        <f>IFERROR(INDEX(Data!$M$4:$BB$594,Data!$A24,COLUMNS($C$11:AG31)),””)</f>
        <v>#NAME?</v>
      </c>
      <c r="AG31" s="75" t="e">
        <f>IFERROR(INDEX(Data!$M$4:$BB$594,Data!$A24,COLUMNS($C$11:AH31)),””)</f>
        <v>#NAME?</v>
      </c>
      <c r="AH31" s="75" t="e">
        <f>IFERROR(INDEX(Data!$M$4:$BB$594,Data!$A24,COLUMNS($C$11:AI31)),””)</f>
        <v>#NAME?</v>
      </c>
      <c r="AI31" s="71" t="e">
        <f>IFERROR(INDEX(Data!$M$4:$BB$594,Data!$A24,COLUMNS($C$11:AJ31)),””)</f>
        <v>#NAME?</v>
      </c>
      <c r="AJ31" s="71" t="e">
        <f>IFERROR(INDEX(Data!$M$4:$BB$594,Data!$A24,COLUMNS($C$11:AK31)),””)</f>
        <v>#NAME?</v>
      </c>
      <c r="AK31" s="71" t="e">
        <f>IFERROR(INDEX(Data!$M$4:$BB$594,Data!$A24,COLUMNS($C$11:AL31)),””)</f>
        <v>#NAME?</v>
      </c>
      <c r="AL31" s="69" t="e">
        <f>IFERROR(INDEX(Data!$M$4:$BB$594,Data!$A24,COLUMNS($C$11:AM31)),””)</f>
        <v>#NAME?</v>
      </c>
      <c r="AM31" s="69" t="e">
        <f>IFERROR(INDEX(Data!$M$4:$BB$594,Data!$A24,COLUMNS($C$11:AN31)),””)</f>
        <v>#NAME?</v>
      </c>
      <c r="AN31" s="69" t="e">
        <f>IFERROR(INDEX(Data!$M$4:$BB$594,Data!$A24,COLUMNS($C$11:AO31)),””)</f>
        <v>#NAME?</v>
      </c>
      <c r="AO31" s="69" t="e">
        <f>IFERROR(INDEX(Data!$M$4:$BB$594,Data!$A24,COLUMNS($C$11:AP31)),””)</f>
        <v>#NAME?</v>
      </c>
      <c r="AP31" s="69" t="e">
        <f>IFERROR(INDEX(Data!$M$4:$BB$594,Data!$A24,COLUMNS($C$11:AQ31)),””)</f>
        <v>#NAME?</v>
      </c>
      <c r="AQ31" s="69" t="e">
        <f>IFERROR(INDEX(Data!$M$4:$BB$594,Data!$A24,COLUMNS($C$11:AR31)),””)</f>
        <v>#NAME?</v>
      </c>
    </row>
    <row r="32" spans="2:43" x14ac:dyDescent="0.25">
      <c r="B32" s="69" t="e">
        <f>IFERROR(INDEX(Data!$M$4:$BB$594,Data!$A25,COLUMNS($C$11:C32)),””)</f>
        <v>#NAME?</v>
      </c>
      <c r="C32" s="73" t="e">
        <f>IFERROR(INDEX(Data!$M$4:$BB$594,Data!$A25,COLUMNS($C$11:D32)),””)</f>
        <v>#NAME?</v>
      </c>
      <c r="D32" s="76" t="e">
        <f>IFERROR(INDEX(Data!$M$4:$BB$594,Data!$A25,COLUMNS($C$11:E32)),””)</f>
        <v>#NAME?</v>
      </c>
      <c r="E32" s="76" t="e">
        <f>IFERROR(INDEX(Data!$M$4:$BB$594,Data!$A25,COLUMNS($C$11:F32)),””)</f>
        <v>#NAME?</v>
      </c>
      <c r="F32" s="76" t="e">
        <f>IFERROR(INDEX(Data!$M$4:$BB$594,Data!$A25,COLUMNS($C$11:G32)),””)</f>
        <v>#NAME?</v>
      </c>
      <c r="G32" s="76" t="e">
        <f>IFERROR(INDEX(Data!$M$4:$BB$594,Data!$A25,COLUMNS($C$11:H32)),””)</f>
        <v>#NAME?</v>
      </c>
      <c r="H32" s="76" t="e">
        <f>IFERROR(INDEX(Data!$M$4:$BB$594,Data!$A25,COLUMNS($C$11:I32)),””)</f>
        <v>#NAME?</v>
      </c>
      <c r="I32" s="76" t="e">
        <f>IFERROR(INDEX(Data!$M$4:$BB$594,Data!$A25,COLUMNS($C$11:J32)),””)</f>
        <v>#NAME?</v>
      </c>
      <c r="J32" s="76" t="e">
        <f>IFERROR(INDEX(Data!$M$4:$BB$594,Data!$A25,COLUMNS($C$11:K32)),””)</f>
        <v>#NAME?</v>
      </c>
      <c r="K32" s="76" t="e">
        <f>IFERROR(INDEX(Data!$M$4:$BB$594,Data!$A25,COLUMNS($C$11:L32)),””)</f>
        <v>#NAME?</v>
      </c>
      <c r="L32" s="76" t="e">
        <f>IFERROR(INDEX(Data!$M$4:$BB$594,Data!$A25,COLUMNS($C$11:M32)),””)</f>
        <v>#NAME?</v>
      </c>
      <c r="M32" s="76" t="e">
        <f>IFERROR(INDEX(Data!$M$4:$BB$594,Data!$A25,COLUMNS($C$11:N32)),””)</f>
        <v>#NAME?</v>
      </c>
      <c r="N32" s="76" t="e">
        <f>IFERROR(INDEX(Data!$M$4:$BB$594,Data!$A25,COLUMNS($C$11:O32)),””)</f>
        <v>#NAME?</v>
      </c>
      <c r="O32" s="76" t="e">
        <f>IFERROR(INDEX(Data!$M$4:$BB$594,Data!$A25,COLUMNS($C$11:P32)),””)</f>
        <v>#NAME?</v>
      </c>
      <c r="P32" s="69" t="e">
        <f>IFERROR(INDEX(Data!$M$4:$BB$594,Data!$A25,COLUMNS($C$11:Q32)),””)</f>
        <v>#NAME?</v>
      </c>
      <c r="Q32" s="70" t="e">
        <f>IFERROR(INDEX(Data!$M$4:$BB$594,Data!$A25,COLUMNS($C$11:R32)),””)</f>
        <v>#NAME?</v>
      </c>
      <c r="R32" s="72" t="e">
        <f>IFERROR(INDEX(Data!$M$4:$BB$594,Data!$A25,COLUMNS($C$11:S32)),””)</f>
        <v>#NAME?</v>
      </c>
      <c r="S32" s="69" t="e">
        <f>IFERROR(INDEX(Data!$M$4:$BB$594,Data!$A25,COLUMNS($C$11:T32)),””)</f>
        <v>#NAME?</v>
      </c>
      <c r="T32" s="71" t="e">
        <f>IFERROR(INDEX(Data!$M$4:$BB$594,Data!$A25,COLUMNS($C$11:U32)),””)</f>
        <v>#NAME?</v>
      </c>
      <c r="U32" s="72" t="e">
        <f>IFERROR(INDEX(Data!$M$4:$BB$594,Data!$A25,COLUMNS($C$11:V32)),””)</f>
        <v>#NAME?</v>
      </c>
      <c r="V32" s="72" t="e">
        <f>IFERROR(INDEX(Data!$M$4:$BB$594,Data!$A25,COLUMNS($C$11:W32)),””)</f>
        <v>#NAME?</v>
      </c>
      <c r="W32" s="72" t="e">
        <f>IFERROR(INDEX(Data!$M$4:$BB$594,Data!$A25,COLUMNS($C$11:X32)),””)</f>
        <v>#NAME?</v>
      </c>
      <c r="X32" s="70" t="e">
        <f>IFERROR(INDEX(Data!$M$4:$BB$594,Data!$A25,COLUMNS($C$11:Y32)),””)</f>
        <v>#NAME?</v>
      </c>
      <c r="Y32" s="72" t="e">
        <f>IFERROR(INDEX(Data!$M$4:$BB$594,Data!$A25,COLUMNS($C$11:Z32)),””)</f>
        <v>#NAME?</v>
      </c>
      <c r="Z32" s="75" t="e">
        <f>IFERROR(INDEX(Data!$M$4:$BB$594,Data!$A25,COLUMNS($C$11:AA32)),””)</f>
        <v>#NAME?</v>
      </c>
      <c r="AA32" s="75" t="e">
        <f>IFERROR(INDEX(Data!$M$4:$BB$594,Data!$A25,COLUMNS($C$11:AB32)),””)</f>
        <v>#NAME?</v>
      </c>
      <c r="AB32" s="71" t="e">
        <f>IFERROR(INDEX(Data!$M$4:$BB$594,Data!$A25,COLUMNS($C$11:AC32)),””)</f>
        <v>#NAME?</v>
      </c>
      <c r="AC32" s="72" t="e">
        <f>IFERROR(INDEX(Data!$M$4:$BB$594,Data!$A25,COLUMNS($C$11:AD32)),””)</f>
        <v>#NAME?</v>
      </c>
      <c r="AD32" s="72" t="e">
        <f>IFERROR(INDEX(Data!$M$4:$BB$594,Data!$A25,COLUMNS($C$11:AE32)),””)</f>
        <v>#NAME?</v>
      </c>
      <c r="AE32" s="70" t="e">
        <f>IFERROR(INDEX(Data!$M$4:$BB$594,Data!$A25,COLUMNS($C$11:AF32)),””)</f>
        <v>#NAME?</v>
      </c>
      <c r="AF32" s="72" t="e">
        <f>IFERROR(INDEX(Data!$M$4:$BB$594,Data!$A25,COLUMNS($C$11:AG32)),””)</f>
        <v>#NAME?</v>
      </c>
      <c r="AG32" s="75" t="e">
        <f>IFERROR(INDEX(Data!$M$4:$BB$594,Data!$A25,COLUMNS($C$11:AH32)),””)</f>
        <v>#NAME?</v>
      </c>
      <c r="AH32" s="75" t="e">
        <f>IFERROR(INDEX(Data!$M$4:$BB$594,Data!$A25,COLUMNS($C$11:AI32)),””)</f>
        <v>#NAME?</v>
      </c>
      <c r="AI32" s="71" t="e">
        <f>IFERROR(INDEX(Data!$M$4:$BB$594,Data!$A25,COLUMNS($C$11:AJ32)),””)</f>
        <v>#NAME?</v>
      </c>
      <c r="AJ32" s="71" t="e">
        <f>IFERROR(INDEX(Data!$M$4:$BB$594,Data!$A25,COLUMNS($C$11:AK32)),””)</f>
        <v>#NAME?</v>
      </c>
      <c r="AK32" s="71" t="e">
        <f>IFERROR(INDEX(Data!$M$4:$BB$594,Data!$A25,COLUMNS($C$11:AL32)),””)</f>
        <v>#NAME?</v>
      </c>
      <c r="AL32" s="69" t="e">
        <f>IFERROR(INDEX(Data!$M$4:$BB$594,Data!$A25,COLUMNS($C$11:AM32)),””)</f>
        <v>#NAME?</v>
      </c>
      <c r="AM32" s="69" t="e">
        <f>IFERROR(INDEX(Data!$M$4:$BB$594,Data!$A25,COLUMNS($C$11:AN32)),””)</f>
        <v>#NAME?</v>
      </c>
      <c r="AN32" s="69" t="e">
        <f>IFERROR(INDEX(Data!$M$4:$BB$594,Data!$A25,COLUMNS($C$11:AO32)),””)</f>
        <v>#NAME?</v>
      </c>
      <c r="AO32" s="69" t="e">
        <f>IFERROR(INDEX(Data!$M$4:$BB$594,Data!$A25,COLUMNS($C$11:AP32)),””)</f>
        <v>#NAME?</v>
      </c>
      <c r="AP32" s="69" t="e">
        <f>IFERROR(INDEX(Data!$M$4:$BB$594,Data!$A25,COLUMNS($C$11:AQ32)),””)</f>
        <v>#NAME?</v>
      </c>
      <c r="AQ32" s="69" t="e">
        <f>IFERROR(INDEX(Data!$M$4:$BB$594,Data!$A25,COLUMNS($C$11:AR32)),””)</f>
        <v>#NAME?</v>
      </c>
    </row>
    <row r="33" spans="2:43" x14ac:dyDescent="0.25">
      <c r="B33" s="69" t="e">
        <f>IFERROR(INDEX(Data!$M$4:$BB$594,Data!$A26,COLUMNS($C$11:C33)),””)</f>
        <v>#NAME?</v>
      </c>
      <c r="C33" s="73" t="e">
        <f>IFERROR(INDEX(Data!$M$4:$BB$594,Data!$A26,COLUMNS($C$11:D33)),””)</f>
        <v>#NAME?</v>
      </c>
      <c r="D33" s="76" t="e">
        <f>IFERROR(INDEX(Data!$M$4:$BB$594,Data!$A26,COLUMNS($C$11:E33)),””)</f>
        <v>#NAME?</v>
      </c>
      <c r="E33" s="76" t="e">
        <f>IFERROR(INDEX(Data!$M$4:$BB$594,Data!$A26,COLUMNS($C$11:F33)),””)</f>
        <v>#NAME?</v>
      </c>
      <c r="F33" s="76" t="e">
        <f>IFERROR(INDEX(Data!$M$4:$BB$594,Data!$A26,COLUMNS($C$11:G33)),””)</f>
        <v>#NAME?</v>
      </c>
      <c r="G33" s="76" t="e">
        <f>IFERROR(INDEX(Data!$M$4:$BB$594,Data!$A26,COLUMNS($C$11:H33)),””)</f>
        <v>#NAME?</v>
      </c>
      <c r="H33" s="76" t="e">
        <f>IFERROR(INDEX(Data!$M$4:$BB$594,Data!$A26,COLUMNS($C$11:I33)),””)</f>
        <v>#NAME?</v>
      </c>
      <c r="I33" s="76" t="e">
        <f>IFERROR(INDEX(Data!$M$4:$BB$594,Data!$A26,COLUMNS($C$11:J33)),””)</f>
        <v>#NAME?</v>
      </c>
      <c r="J33" s="76" t="e">
        <f>IFERROR(INDEX(Data!$M$4:$BB$594,Data!$A26,COLUMNS($C$11:K33)),””)</f>
        <v>#NAME?</v>
      </c>
      <c r="K33" s="76" t="e">
        <f>IFERROR(INDEX(Data!$M$4:$BB$594,Data!$A26,COLUMNS($C$11:L33)),””)</f>
        <v>#NAME?</v>
      </c>
      <c r="L33" s="76" t="e">
        <f>IFERROR(INDEX(Data!$M$4:$BB$594,Data!$A26,COLUMNS($C$11:M33)),””)</f>
        <v>#NAME?</v>
      </c>
      <c r="M33" s="76" t="e">
        <f>IFERROR(INDEX(Data!$M$4:$BB$594,Data!$A26,COLUMNS($C$11:N33)),””)</f>
        <v>#NAME?</v>
      </c>
      <c r="N33" s="76" t="e">
        <f>IFERROR(INDEX(Data!$M$4:$BB$594,Data!$A26,COLUMNS($C$11:O33)),””)</f>
        <v>#NAME?</v>
      </c>
      <c r="O33" s="76" t="e">
        <f>IFERROR(INDEX(Data!$M$4:$BB$594,Data!$A26,COLUMNS($C$11:P33)),””)</f>
        <v>#NAME?</v>
      </c>
      <c r="P33" s="69" t="e">
        <f>IFERROR(INDEX(Data!$M$4:$BB$594,Data!$A26,COLUMNS($C$11:Q33)),””)</f>
        <v>#NAME?</v>
      </c>
      <c r="Q33" s="70" t="e">
        <f>IFERROR(INDEX(Data!$M$4:$BB$594,Data!$A26,COLUMNS($C$11:R33)),””)</f>
        <v>#NAME?</v>
      </c>
      <c r="R33" s="72" t="e">
        <f>IFERROR(INDEX(Data!$M$4:$BB$594,Data!$A26,COLUMNS($C$11:S33)),””)</f>
        <v>#NAME?</v>
      </c>
      <c r="S33" s="69" t="e">
        <f>IFERROR(INDEX(Data!$M$4:$BB$594,Data!$A26,COLUMNS($C$11:T33)),””)</f>
        <v>#NAME?</v>
      </c>
      <c r="T33" s="71" t="e">
        <f>IFERROR(INDEX(Data!$M$4:$BB$594,Data!$A26,COLUMNS($C$11:U33)),””)</f>
        <v>#NAME?</v>
      </c>
      <c r="U33" s="72" t="e">
        <f>IFERROR(INDEX(Data!$M$4:$BB$594,Data!$A26,COLUMNS($C$11:V33)),””)</f>
        <v>#NAME?</v>
      </c>
      <c r="V33" s="72" t="e">
        <f>IFERROR(INDEX(Data!$M$4:$BB$594,Data!$A26,COLUMNS($C$11:W33)),””)</f>
        <v>#NAME?</v>
      </c>
      <c r="W33" s="72" t="e">
        <f>IFERROR(INDEX(Data!$M$4:$BB$594,Data!$A26,COLUMNS($C$11:X33)),””)</f>
        <v>#NAME?</v>
      </c>
      <c r="X33" s="70" t="e">
        <f>IFERROR(INDEX(Data!$M$4:$BB$594,Data!$A26,COLUMNS($C$11:Y33)),””)</f>
        <v>#NAME?</v>
      </c>
      <c r="Y33" s="72" t="e">
        <f>IFERROR(INDEX(Data!$M$4:$BB$594,Data!$A26,COLUMNS($C$11:Z33)),””)</f>
        <v>#NAME?</v>
      </c>
      <c r="Z33" s="75" t="e">
        <f>IFERROR(INDEX(Data!$M$4:$BB$594,Data!$A26,COLUMNS($C$11:AA33)),””)</f>
        <v>#NAME?</v>
      </c>
      <c r="AA33" s="75" t="e">
        <f>IFERROR(INDEX(Data!$M$4:$BB$594,Data!$A26,COLUMNS($C$11:AB33)),””)</f>
        <v>#NAME?</v>
      </c>
      <c r="AB33" s="71" t="e">
        <f>IFERROR(INDEX(Data!$M$4:$BB$594,Data!$A26,COLUMNS($C$11:AC33)),””)</f>
        <v>#NAME?</v>
      </c>
      <c r="AC33" s="72" t="e">
        <f>IFERROR(INDEX(Data!$M$4:$BB$594,Data!$A26,COLUMNS($C$11:AD33)),””)</f>
        <v>#NAME?</v>
      </c>
      <c r="AD33" s="72" t="e">
        <f>IFERROR(INDEX(Data!$M$4:$BB$594,Data!$A26,COLUMNS($C$11:AE33)),””)</f>
        <v>#NAME?</v>
      </c>
      <c r="AE33" s="70" t="e">
        <f>IFERROR(INDEX(Data!$M$4:$BB$594,Data!$A26,COLUMNS($C$11:AF33)),””)</f>
        <v>#NAME?</v>
      </c>
      <c r="AF33" s="72" t="e">
        <f>IFERROR(INDEX(Data!$M$4:$BB$594,Data!$A26,COLUMNS($C$11:AG33)),””)</f>
        <v>#NAME?</v>
      </c>
      <c r="AG33" s="75" t="e">
        <f>IFERROR(INDEX(Data!$M$4:$BB$594,Data!$A26,COLUMNS($C$11:AH33)),””)</f>
        <v>#NAME?</v>
      </c>
      <c r="AH33" s="75" t="e">
        <f>IFERROR(INDEX(Data!$M$4:$BB$594,Data!$A26,COLUMNS($C$11:AI33)),””)</f>
        <v>#NAME?</v>
      </c>
      <c r="AI33" s="71" t="e">
        <f>IFERROR(INDEX(Data!$M$4:$BB$594,Data!$A26,COLUMNS($C$11:AJ33)),””)</f>
        <v>#NAME?</v>
      </c>
      <c r="AJ33" s="71" t="e">
        <f>IFERROR(INDEX(Data!$M$4:$BB$594,Data!$A26,COLUMNS($C$11:AK33)),””)</f>
        <v>#NAME?</v>
      </c>
      <c r="AK33" s="71" t="e">
        <f>IFERROR(INDEX(Data!$M$4:$BB$594,Data!$A26,COLUMNS($C$11:AL33)),””)</f>
        <v>#NAME?</v>
      </c>
      <c r="AL33" s="69" t="e">
        <f>IFERROR(INDEX(Data!$M$4:$BB$594,Data!$A26,COLUMNS($C$11:AM33)),””)</f>
        <v>#NAME?</v>
      </c>
      <c r="AM33" s="69" t="e">
        <f>IFERROR(INDEX(Data!$M$4:$BB$594,Data!$A26,COLUMNS($C$11:AN33)),””)</f>
        <v>#NAME?</v>
      </c>
      <c r="AN33" s="69" t="e">
        <f>IFERROR(INDEX(Data!$M$4:$BB$594,Data!$A26,COLUMNS($C$11:AO33)),””)</f>
        <v>#NAME?</v>
      </c>
      <c r="AO33" s="69" t="e">
        <f>IFERROR(INDEX(Data!$M$4:$BB$594,Data!$A26,COLUMNS($C$11:AP33)),””)</f>
        <v>#NAME?</v>
      </c>
      <c r="AP33" s="69" t="e">
        <f>IFERROR(INDEX(Data!$M$4:$BB$594,Data!$A26,COLUMNS($C$11:AQ33)),””)</f>
        <v>#NAME?</v>
      </c>
      <c r="AQ33" s="69" t="e">
        <f>IFERROR(INDEX(Data!$M$4:$BB$594,Data!$A26,COLUMNS($C$11:AR33)),””)</f>
        <v>#NAME?</v>
      </c>
    </row>
    <row r="34" spans="2:43" x14ac:dyDescent="0.25">
      <c r="B34" s="69" t="e">
        <f>IFERROR(INDEX(Data!$M$4:$BB$594,Data!$A27,COLUMNS($C$11:C34)),””)</f>
        <v>#NAME?</v>
      </c>
      <c r="C34" s="73" t="e">
        <f>IFERROR(INDEX(Data!$M$4:$BB$594,Data!$A27,COLUMNS($C$11:D34)),””)</f>
        <v>#NAME?</v>
      </c>
      <c r="D34" s="76" t="e">
        <f>IFERROR(INDEX(Data!$M$4:$BB$594,Data!$A27,COLUMNS($C$11:E34)),””)</f>
        <v>#NAME?</v>
      </c>
      <c r="E34" s="76" t="e">
        <f>IFERROR(INDEX(Data!$M$4:$BB$594,Data!$A27,COLUMNS($C$11:F34)),””)</f>
        <v>#NAME?</v>
      </c>
      <c r="F34" s="76" t="e">
        <f>IFERROR(INDEX(Data!$M$4:$BB$594,Data!$A27,COLUMNS($C$11:G34)),””)</f>
        <v>#NAME?</v>
      </c>
      <c r="G34" s="76" t="e">
        <f>IFERROR(INDEX(Data!$M$4:$BB$594,Data!$A27,COLUMNS($C$11:H34)),””)</f>
        <v>#NAME?</v>
      </c>
      <c r="H34" s="76" t="e">
        <f>IFERROR(INDEX(Data!$M$4:$BB$594,Data!$A27,COLUMNS($C$11:I34)),””)</f>
        <v>#NAME?</v>
      </c>
      <c r="I34" s="76" t="e">
        <f>IFERROR(INDEX(Data!$M$4:$BB$594,Data!$A27,COLUMNS($C$11:J34)),””)</f>
        <v>#NAME?</v>
      </c>
      <c r="J34" s="76" t="e">
        <f>IFERROR(INDEX(Data!$M$4:$BB$594,Data!$A27,COLUMNS($C$11:K34)),””)</f>
        <v>#NAME?</v>
      </c>
      <c r="K34" s="76" t="e">
        <f>IFERROR(INDEX(Data!$M$4:$BB$594,Data!$A27,COLUMNS($C$11:L34)),””)</f>
        <v>#NAME?</v>
      </c>
      <c r="L34" s="76" t="e">
        <f>IFERROR(INDEX(Data!$M$4:$BB$594,Data!$A27,COLUMNS($C$11:M34)),””)</f>
        <v>#NAME?</v>
      </c>
      <c r="M34" s="76" t="e">
        <f>IFERROR(INDEX(Data!$M$4:$BB$594,Data!$A27,COLUMNS($C$11:N34)),””)</f>
        <v>#NAME?</v>
      </c>
      <c r="N34" s="76" t="e">
        <f>IFERROR(INDEX(Data!$M$4:$BB$594,Data!$A27,COLUMNS($C$11:O34)),””)</f>
        <v>#NAME?</v>
      </c>
      <c r="O34" s="76" t="e">
        <f>IFERROR(INDEX(Data!$M$4:$BB$594,Data!$A27,COLUMNS($C$11:P34)),””)</f>
        <v>#NAME?</v>
      </c>
      <c r="P34" s="69" t="e">
        <f>IFERROR(INDEX(Data!$M$4:$BB$594,Data!$A27,COLUMNS($C$11:Q34)),””)</f>
        <v>#NAME?</v>
      </c>
      <c r="Q34" s="70" t="e">
        <f>IFERROR(INDEX(Data!$M$4:$BB$594,Data!$A27,COLUMNS($C$11:R34)),””)</f>
        <v>#NAME?</v>
      </c>
      <c r="R34" s="72" t="e">
        <f>IFERROR(INDEX(Data!$M$4:$BB$594,Data!$A27,COLUMNS($C$11:S34)),””)</f>
        <v>#NAME?</v>
      </c>
      <c r="S34" s="69" t="e">
        <f>IFERROR(INDEX(Data!$M$4:$BB$594,Data!$A27,COLUMNS($C$11:T34)),””)</f>
        <v>#NAME?</v>
      </c>
      <c r="T34" s="71" t="e">
        <f>IFERROR(INDEX(Data!$M$4:$BB$594,Data!$A27,COLUMNS($C$11:U34)),””)</f>
        <v>#NAME?</v>
      </c>
      <c r="U34" s="72" t="e">
        <f>IFERROR(INDEX(Data!$M$4:$BB$594,Data!$A27,COLUMNS($C$11:V34)),””)</f>
        <v>#NAME?</v>
      </c>
      <c r="V34" s="72" t="e">
        <f>IFERROR(INDEX(Data!$M$4:$BB$594,Data!$A27,COLUMNS($C$11:W34)),””)</f>
        <v>#NAME?</v>
      </c>
      <c r="W34" s="72" t="e">
        <f>IFERROR(INDEX(Data!$M$4:$BB$594,Data!$A27,COLUMNS($C$11:X34)),””)</f>
        <v>#NAME?</v>
      </c>
      <c r="X34" s="70" t="e">
        <f>IFERROR(INDEX(Data!$M$4:$BB$594,Data!$A27,COLUMNS($C$11:Y34)),””)</f>
        <v>#NAME?</v>
      </c>
      <c r="Y34" s="72" t="e">
        <f>IFERROR(INDEX(Data!$M$4:$BB$594,Data!$A27,COLUMNS($C$11:Z34)),””)</f>
        <v>#NAME?</v>
      </c>
      <c r="Z34" s="75" t="e">
        <f>IFERROR(INDEX(Data!$M$4:$BB$594,Data!$A27,COLUMNS($C$11:AA34)),””)</f>
        <v>#NAME?</v>
      </c>
      <c r="AA34" s="75" t="e">
        <f>IFERROR(INDEX(Data!$M$4:$BB$594,Data!$A27,COLUMNS($C$11:AB34)),””)</f>
        <v>#NAME?</v>
      </c>
      <c r="AB34" s="71" t="e">
        <f>IFERROR(INDEX(Data!$M$4:$BB$594,Data!$A27,COLUMNS($C$11:AC34)),””)</f>
        <v>#NAME?</v>
      </c>
      <c r="AC34" s="72" t="e">
        <f>IFERROR(INDEX(Data!$M$4:$BB$594,Data!$A27,COLUMNS($C$11:AD34)),””)</f>
        <v>#NAME?</v>
      </c>
      <c r="AD34" s="72" t="e">
        <f>IFERROR(INDEX(Data!$M$4:$BB$594,Data!$A27,COLUMNS($C$11:AE34)),””)</f>
        <v>#NAME?</v>
      </c>
      <c r="AE34" s="70" t="e">
        <f>IFERROR(INDEX(Data!$M$4:$BB$594,Data!$A27,COLUMNS($C$11:AF34)),””)</f>
        <v>#NAME?</v>
      </c>
      <c r="AF34" s="72" t="e">
        <f>IFERROR(INDEX(Data!$M$4:$BB$594,Data!$A27,COLUMNS($C$11:AG34)),””)</f>
        <v>#NAME?</v>
      </c>
      <c r="AG34" s="75" t="e">
        <f>IFERROR(INDEX(Data!$M$4:$BB$594,Data!$A27,COLUMNS($C$11:AH34)),””)</f>
        <v>#NAME?</v>
      </c>
      <c r="AH34" s="75" t="e">
        <f>IFERROR(INDEX(Data!$M$4:$BB$594,Data!$A27,COLUMNS($C$11:AI34)),””)</f>
        <v>#NAME?</v>
      </c>
      <c r="AI34" s="71" t="e">
        <f>IFERROR(INDEX(Data!$M$4:$BB$594,Data!$A27,COLUMNS($C$11:AJ34)),””)</f>
        <v>#NAME?</v>
      </c>
      <c r="AJ34" s="71" t="e">
        <f>IFERROR(INDEX(Data!$M$4:$BB$594,Data!$A27,COLUMNS($C$11:AK34)),””)</f>
        <v>#NAME?</v>
      </c>
      <c r="AK34" s="71" t="e">
        <f>IFERROR(INDEX(Data!$M$4:$BB$594,Data!$A27,COLUMNS($C$11:AL34)),””)</f>
        <v>#NAME?</v>
      </c>
      <c r="AL34" s="69" t="e">
        <f>IFERROR(INDEX(Data!$M$4:$BB$594,Data!$A27,COLUMNS($C$11:AM34)),””)</f>
        <v>#NAME?</v>
      </c>
      <c r="AM34" s="69" t="e">
        <f>IFERROR(INDEX(Data!$M$4:$BB$594,Data!$A27,COLUMNS($C$11:AN34)),””)</f>
        <v>#NAME?</v>
      </c>
      <c r="AN34" s="69" t="e">
        <f>IFERROR(INDEX(Data!$M$4:$BB$594,Data!$A27,COLUMNS($C$11:AO34)),””)</f>
        <v>#NAME?</v>
      </c>
      <c r="AO34" s="69" t="e">
        <f>IFERROR(INDEX(Data!$M$4:$BB$594,Data!$A27,COLUMNS($C$11:AP34)),””)</f>
        <v>#NAME?</v>
      </c>
      <c r="AP34" s="69" t="e">
        <f>IFERROR(INDEX(Data!$M$4:$BB$594,Data!$A27,COLUMNS($C$11:AQ34)),””)</f>
        <v>#NAME?</v>
      </c>
      <c r="AQ34" s="69" t="e">
        <f>IFERROR(INDEX(Data!$M$4:$BB$594,Data!$A27,COLUMNS($C$11:AR34)),””)</f>
        <v>#NAME?</v>
      </c>
    </row>
    <row r="35" spans="2:43" x14ac:dyDescent="0.25">
      <c r="B35" s="69" t="e">
        <f>IFERROR(INDEX(Data!$M$4:$BB$594,Data!$A28,COLUMNS($C$11:C35)),””)</f>
        <v>#NAME?</v>
      </c>
      <c r="C35" s="73" t="e">
        <f>IFERROR(INDEX(Data!$M$4:$BB$594,Data!$A28,COLUMNS($C$11:D35)),””)</f>
        <v>#NAME?</v>
      </c>
      <c r="D35" s="76" t="e">
        <f>IFERROR(INDEX(Data!$M$4:$BB$594,Data!$A28,COLUMNS($C$11:E35)),””)</f>
        <v>#NAME?</v>
      </c>
      <c r="E35" s="76" t="e">
        <f>IFERROR(INDEX(Data!$M$4:$BB$594,Data!$A28,COLUMNS($C$11:F35)),””)</f>
        <v>#NAME?</v>
      </c>
      <c r="F35" s="76" t="e">
        <f>IFERROR(INDEX(Data!$M$4:$BB$594,Data!$A28,COLUMNS($C$11:G35)),””)</f>
        <v>#NAME?</v>
      </c>
      <c r="G35" s="76" t="e">
        <f>IFERROR(INDEX(Data!$M$4:$BB$594,Data!$A28,COLUMNS($C$11:H35)),””)</f>
        <v>#NAME?</v>
      </c>
      <c r="H35" s="76" t="e">
        <f>IFERROR(INDEX(Data!$M$4:$BB$594,Data!$A28,COLUMNS($C$11:I35)),””)</f>
        <v>#NAME?</v>
      </c>
      <c r="I35" s="76" t="e">
        <f>IFERROR(INDEX(Data!$M$4:$BB$594,Data!$A28,COLUMNS($C$11:J35)),””)</f>
        <v>#NAME?</v>
      </c>
      <c r="J35" s="76" t="e">
        <f>IFERROR(INDEX(Data!$M$4:$BB$594,Data!$A28,COLUMNS($C$11:K35)),””)</f>
        <v>#NAME?</v>
      </c>
      <c r="K35" s="76" t="e">
        <f>IFERROR(INDEX(Data!$M$4:$BB$594,Data!$A28,COLUMNS($C$11:L35)),””)</f>
        <v>#NAME?</v>
      </c>
      <c r="L35" s="76" t="e">
        <f>IFERROR(INDEX(Data!$M$4:$BB$594,Data!$A28,COLUMNS($C$11:M35)),””)</f>
        <v>#NAME?</v>
      </c>
      <c r="M35" s="76" t="e">
        <f>IFERROR(INDEX(Data!$M$4:$BB$594,Data!$A28,COLUMNS($C$11:N35)),””)</f>
        <v>#NAME?</v>
      </c>
      <c r="N35" s="76" t="e">
        <f>IFERROR(INDEX(Data!$M$4:$BB$594,Data!$A28,COLUMNS($C$11:O35)),””)</f>
        <v>#NAME?</v>
      </c>
      <c r="O35" s="76" t="e">
        <f>IFERROR(INDEX(Data!$M$4:$BB$594,Data!$A28,COLUMNS($C$11:P35)),””)</f>
        <v>#NAME?</v>
      </c>
      <c r="P35" s="69" t="e">
        <f>IFERROR(INDEX(Data!$M$4:$BB$594,Data!$A28,COLUMNS($C$11:Q35)),””)</f>
        <v>#NAME?</v>
      </c>
      <c r="Q35" s="70" t="e">
        <f>IFERROR(INDEX(Data!$M$4:$BB$594,Data!$A28,COLUMNS($C$11:R35)),””)</f>
        <v>#NAME?</v>
      </c>
      <c r="R35" s="72" t="e">
        <f>IFERROR(INDEX(Data!$M$4:$BB$594,Data!$A28,COLUMNS($C$11:S35)),””)</f>
        <v>#NAME?</v>
      </c>
      <c r="S35" s="69" t="e">
        <f>IFERROR(INDEX(Data!$M$4:$BB$594,Data!$A28,COLUMNS($C$11:T35)),””)</f>
        <v>#NAME?</v>
      </c>
      <c r="T35" s="71" t="e">
        <f>IFERROR(INDEX(Data!$M$4:$BB$594,Data!$A28,COLUMNS($C$11:U35)),””)</f>
        <v>#NAME?</v>
      </c>
      <c r="U35" s="72" t="e">
        <f>IFERROR(INDEX(Data!$M$4:$BB$594,Data!$A28,COLUMNS($C$11:V35)),””)</f>
        <v>#NAME?</v>
      </c>
      <c r="V35" s="72" t="e">
        <f>IFERROR(INDEX(Data!$M$4:$BB$594,Data!$A28,COLUMNS($C$11:W35)),””)</f>
        <v>#NAME?</v>
      </c>
      <c r="W35" s="72" t="e">
        <f>IFERROR(INDEX(Data!$M$4:$BB$594,Data!$A28,COLUMNS($C$11:X35)),””)</f>
        <v>#NAME?</v>
      </c>
      <c r="X35" s="70" t="e">
        <f>IFERROR(INDEX(Data!$M$4:$BB$594,Data!$A28,COLUMNS($C$11:Y35)),””)</f>
        <v>#NAME?</v>
      </c>
      <c r="Y35" s="72" t="e">
        <f>IFERROR(INDEX(Data!$M$4:$BB$594,Data!$A28,COLUMNS($C$11:Z35)),””)</f>
        <v>#NAME?</v>
      </c>
      <c r="Z35" s="75" t="e">
        <f>IFERROR(INDEX(Data!$M$4:$BB$594,Data!$A28,COLUMNS($C$11:AA35)),””)</f>
        <v>#NAME?</v>
      </c>
      <c r="AA35" s="75" t="e">
        <f>IFERROR(INDEX(Data!$M$4:$BB$594,Data!$A28,COLUMNS($C$11:AB35)),””)</f>
        <v>#NAME?</v>
      </c>
      <c r="AB35" s="71" t="e">
        <f>IFERROR(INDEX(Data!$M$4:$BB$594,Data!$A28,COLUMNS($C$11:AC35)),””)</f>
        <v>#NAME?</v>
      </c>
      <c r="AC35" s="72" t="e">
        <f>IFERROR(INDEX(Data!$M$4:$BB$594,Data!$A28,COLUMNS($C$11:AD35)),””)</f>
        <v>#NAME?</v>
      </c>
      <c r="AD35" s="72" t="e">
        <f>IFERROR(INDEX(Data!$M$4:$BB$594,Data!$A28,COLUMNS($C$11:AE35)),””)</f>
        <v>#NAME?</v>
      </c>
      <c r="AE35" s="70" t="e">
        <f>IFERROR(INDEX(Data!$M$4:$BB$594,Data!$A28,COLUMNS($C$11:AF35)),””)</f>
        <v>#NAME?</v>
      </c>
      <c r="AF35" s="72" t="e">
        <f>IFERROR(INDEX(Data!$M$4:$BB$594,Data!$A28,COLUMNS($C$11:AG35)),””)</f>
        <v>#NAME?</v>
      </c>
      <c r="AG35" s="75" t="e">
        <f>IFERROR(INDEX(Data!$M$4:$BB$594,Data!$A28,COLUMNS($C$11:AH35)),””)</f>
        <v>#NAME?</v>
      </c>
      <c r="AH35" s="75" t="e">
        <f>IFERROR(INDEX(Data!$M$4:$BB$594,Data!$A28,COLUMNS($C$11:AI35)),””)</f>
        <v>#NAME?</v>
      </c>
      <c r="AI35" s="71" t="e">
        <f>IFERROR(INDEX(Data!$M$4:$BB$594,Data!$A28,COLUMNS($C$11:AJ35)),””)</f>
        <v>#NAME?</v>
      </c>
      <c r="AJ35" s="71" t="e">
        <f>IFERROR(INDEX(Data!$M$4:$BB$594,Data!$A28,COLUMNS($C$11:AK35)),””)</f>
        <v>#NAME?</v>
      </c>
      <c r="AK35" s="71" t="e">
        <f>IFERROR(INDEX(Data!$M$4:$BB$594,Data!$A28,COLUMNS($C$11:AL35)),””)</f>
        <v>#NAME?</v>
      </c>
      <c r="AL35" s="69" t="e">
        <f>IFERROR(INDEX(Data!$M$4:$BB$594,Data!$A28,COLUMNS($C$11:AM35)),””)</f>
        <v>#NAME?</v>
      </c>
      <c r="AM35" s="69" t="e">
        <f>IFERROR(INDEX(Data!$M$4:$BB$594,Data!$A28,COLUMNS($C$11:AN35)),””)</f>
        <v>#NAME?</v>
      </c>
      <c r="AN35" s="69" t="e">
        <f>IFERROR(INDEX(Data!$M$4:$BB$594,Data!$A28,COLUMNS($C$11:AO35)),””)</f>
        <v>#NAME?</v>
      </c>
      <c r="AO35" s="69" t="e">
        <f>IFERROR(INDEX(Data!$M$4:$BB$594,Data!$A28,COLUMNS($C$11:AP35)),””)</f>
        <v>#NAME?</v>
      </c>
      <c r="AP35" s="69" t="e">
        <f>IFERROR(INDEX(Data!$M$4:$BB$594,Data!$A28,COLUMNS($C$11:AQ35)),””)</f>
        <v>#NAME?</v>
      </c>
      <c r="AQ35" s="69" t="e">
        <f>IFERROR(INDEX(Data!$M$4:$BB$594,Data!$A28,COLUMNS($C$11:AR35)),””)</f>
        <v>#NAME?</v>
      </c>
    </row>
    <row r="36" spans="2:43" x14ac:dyDescent="0.25">
      <c r="B36" s="69" t="e">
        <f>IFERROR(INDEX(Data!$M$4:$BB$594,Data!$A29,COLUMNS($C$11:C36)),””)</f>
        <v>#NAME?</v>
      </c>
      <c r="C36" s="73" t="e">
        <f>IFERROR(INDEX(Data!$M$4:$BB$594,Data!$A29,COLUMNS($C$11:D36)),””)</f>
        <v>#NAME?</v>
      </c>
      <c r="D36" s="76" t="e">
        <f>IFERROR(INDEX(Data!$M$4:$BB$594,Data!$A29,COLUMNS($C$11:E36)),””)</f>
        <v>#NAME?</v>
      </c>
      <c r="E36" s="76" t="e">
        <f>IFERROR(INDEX(Data!$M$4:$BB$594,Data!$A29,COLUMNS($C$11:F36)),””)</f>
        <v>#NAME?</v>
      </c>
      <c r="F36" s="76" t="e">
        <f>IFERROR(INDEX(Data!$M$4:$BB$594,Data!$A29,COLUMNS($C$11:G36)),””)</f>
        <v>#NAME?</v>
      </c>
      <c r="G36" s="76" t="e">
        <f>IFERROR(INDEX(Data!$M$4:$BB$594,Data!$A29,COLUMNS($C$11:H36)),””)</f>
        <v>#NAME?</v>
      </c>
      <c r="H36" s="76" t="e">
        <f>IFERROR(INDEX(Data!$M$4:$BB$594,Data!$A29,COLUMNS($C$11:I36)),””)</f>
        <v>#NAME?</v>
      </c>
      <c r="I36" s="76" t="e">
        <f>IFERROR(INDEX(Data!$M$4:$BB$594,Data!$A29,COLUMNS($C$11:J36)),””)</f>
        <v>#NAME?</v>
      </c>
      <c r="J36" s="76" t="e">
        <f>IFERROR(INDEX(Data!$M$4:$BB$594,Data!$A29,COLUMNS($C$11:K36)),””)</f>
        <v>#NAME?</v>
      </c>
      <c r="K36" s="76" t="e">
        <f>IFERROR(INDEX(Data!$M$4:$BB$594,Data!$A29,COLUMNS($C$11:L36)),””)</f>
        <v>#NAME?</v>
      </c>
      <c r="L36" s="76" t="e">
        <f>IFERROR(INDEX(Data!$M$4:$BB$594,Data!$A29,COLUMNS($C$11:M36)),””)</f>
        <v>#NAME?</v>
      </c>
      <c r="M36" s="76" t="e">
        <f>IFERROR(INDEX(Data!$M$4:$BB$594,Data!$A29,COLUMNS($C$11:N36)),””)</f>
        <v>#NAME?</v>
      </c>
      <c r="N36" s="76" t="e">
        <f>IFERROR(INDEX(Data!$M$4:$BB$594,Data!$A29,COLUMNS($C$11:O36)),””)</f>
        <v>#NAME?</v>
      </c>
      <c r="O36" s="76" t="e">
        <f>IFERROR(INDEX(Data!$M$4:$BB$594,Data!$A29,COLUMNS($C$11:P36)),””)</f>
        <v>#NAME?</v>
      </c>
      <c r="P36" s="69" t="e">
        <f>IFERROR(INDEX(Data!$M$4:$BB$594,Data!$A29,COLUMNS($C$11:Q36)),””)</f>
        <v>#NAME?</v>
      </c>
      <c r="Q36" s="70" t="e">
        <f>IFERROR(INDEX(Data!$M$4:$BB$594,Data!$A29,COLUMNS($C$11:R36)),””)</f>
        <v>#NAME?</v>
      </c>
      <c r="R36" s="72" t="e">
        <f>IFERROR(INDEX(Data!$M$4:$BB$594,Data!$A29,COLUMNS($C$11:S36)),””)</f>
        <v>#NAME?</v>
      </c>
      <c r="S36" s="69" t="e">
        <f>IFERROR(INDEX(Data!$M$4:$BB$594,Data!$A29,COLUMNS($C$11:T36)),””)</f>
        <v>#NAME?</v>
      </c>
      <c r="T36" s="71" t="e">
        <f>IFERROR(INDEX(Data!$M$4:$BB$594,Data!$A29,COLUMNS($C$11:U36)),””)</f>
        <v>#NAME?</v>
      </c>
      <c r="U36" s="72" t="e">
        <f>IFERROR(INDEX(Data!$M$4:$BB$594,Data!$A29,COLUMNS($C$11:V36)),””)</f>
        <v>#NAME?</v>
      </c>
      <c r="V36" s="72" t="e">
        <f>IFERROR(INDEX(Data!$M$4:$BB$594,Data!$A29,COLUMNS($C$11:W36)),””)</f>
        <v>#NAME?</v>
      </c>
      <c r="W36" s="72" t="e">
        <f>IFERROR(INDEX(Data!$M$4:$BB$594,Data!$A29,COLUMNS($C$11:X36)),””)</f>
        <v>#NAME?</v>
      </c>
      <c r="X36" s="70" t="e">
        <f>IFERROR(INDEX(Data!$M$4:$BB$594,Data!$A29,COLUMNS($C$11:Y36)),””)</f>
        <v>#NAME?</v>
      </c>
      <c r="Y36" s="72" t="e">
        <f>IFERROR(INDEX(Data!$M$4:$BB$594,Data!$A29,COLUMNS($C$11:Z36)),””)</f>
        <v>#NAME?</v>
      </c>
      <c r="Z36" s="75" t="e">
        <f>IFERROR(INDEX(Data!$M$4:$BB$594,Data!$A29,COLUMNS($C$11:AA36)),””)</f>
        <v>#NAME?</v>
      </c>
      <c r="AA36" s="75" t="e">
        <f>IFERROR(INDEX(Data!$M$4:$BB$594,Data!$A29,COLUMNS($C$11:AB36)),””)</f>
        <v>#NAME?</v>
      </c>
      <c r="AB36" s="71" t="e">
        <f>IFERROR(INDEX(Data!$M$4:$BB$594,Data!$A29,COLUMNS($C$11:AC36)),””)</f>
        <v>#NAME?</v>
      </c>
      <c r="AC36" s="72" t="e">
        <f>IFERROR(INDEX(Data!$M$4:$BB$594,Data!$A29,COLUMNS($C$11:AD36)),””)</f>
        <v>#NAME?</v>
      </c>
      <c r="AD36" s="72" t="e">
        <f>IFERROR(INDEX(Data!$M$4:$BB$594,Data!$A29,COLUMNS($C$11:AE36)),””)</f>
        <v>#NAME?</v>
      </c>
      <c r="AE36" s="70" t="e">
        <f>IFERROR(INDEX(Data!$M$4:$BB$594,Data!$A29,COLUMNS($C$11:AF36)),””)</f>
        <v>#NAME?</v>
      </c>
      <c r="AF36" s="72" t="e">
        <f>IFERROR(INDEX(Data!$M$4:$BB$594,Data!$A29,COLUMNS($C$11:AG36)),””)</f>
        <v>#NAME?</v>
      </c>
      <c r="AG36" s="75" t="e">
        <f>IFERROR(INDEX(Data!$M$4:$BB$594,Data!$A29,COLUMNS($C$11:AH36)),””)</f>
        <v>#NAME?</v>
      </c>
      <c r="AH36" s="75" t="e">
        <f>IFERROR(INDEX(Data!$M$4:$BB$594,Data!$A29,COLUMNS($C$11:AI36)),””)</f>
        <v>#NAME?</v>
      </c>
      <c r="AI36" s="71" t="e">
        <f>IFERROR(INDEX(Data!$M$4:$BB$594,Data!$A29,COLUMNS($C$11:AJ36)),””)</f>
        <v>#NAME?</v>
      </c>
      <c r="AJ36" s="71" t="e">
        <f>IFERROR(INDEX(Data!$M$4:$BB$594,Data!$A29,COLUMNS($C$11:AK36)),””)</f>
        <v>#NAME?</v>
      </c>
      <c r="AK36" s="71" t="e">
        <f>IFERROR(INDEX(Data!$M$4:$BB$594,Data!$A29,COLUMNS($C$11:AL36)),””)</f>
        <v>#NAME?</v>
      </c>
      <c r="AL36" s="69" t="e">
        <f>IFERROR(INDEX(Data!$M$4:$BB$594,Data!$A29,COLUMNS($C$11:AM36)),””)</f>
        <v>#NAME?</v>
      </c>
      <c r="AM36" s="69" t="e">
        <f>IFERROR(INDEX(Data!$M$4:$BB$594,Data!$A29,COLUMNS($C$11:AN36)),””)</f>
        <v>#NAME?</v>
      </c>
      <c r="AN36" s="69" t="e">
        <f>IFERROR(INDEX(Data!$M$4:$BB$594,Data!$A29,COLUMNS($C$11:AO36)),””)</f>
        <v>#NAME?</v>
      </c>
      <c r="AO36" s="69" t="e">
        <f>IFERROR(INDEX(Data!$M$4:$BB$594,Data!$A29,COLUMNS($C$11:AP36)),””)</f>
        <v>#NAME?</v>
      </c>
      <c r="AP36" s="69" t="e">
        <f>IFERROR(INDEX(Data!$M$4:$BB$594,Data!$A29,COLUMNS($C$11:AQ36)),””)</f>
        <v>#NAME?</v>
      </c>
      <c r="AQ36" s="69" t="e">
        <f>IFERROR(INDEX(Data!$M$4:$BB$594,Data!$A29,COLUMNS($C$11:AR36)),””)</f>
        <v>#NAME?</v>
      </c>
    </row>
    <row r="37" spans="2:43" x14ac:dyDescent="0.25">
      <c r="B37" s="69" t="e">
        <f>IFERROR(INDEX(Data!$M$4:$BB$594,Data!$A30,COLUMNS($C$11:C37)),””)</f>
        <v>#NAME?</v>
      </c>
      <c r="C37" s="73" t="e">
        <f>IFERROR(INDEX(Data!$M$4:$BB$594,Data!$A30,COLUMNS($C$11:D37)),””)</f>
        <v>#NAME?</v>
      </c>
      <c r="D37" s="76" t="e">
        <f>IFERROR(INDEX(Data!$M$4:$BB$594,Data!$A30,COLUMNS($C$11:E37)),””)</f>
        <v>#NAME?</v>
      </c>
      <c r="E37" s="76" t="e">
        <f>IFERROR(INDEX(Data!$M$4:$BB$594,Data!$A30,COLUMNS($C$11:F37)),””)</f>
        <v>#NAME?</v>
      </c>
      <c r="F37" s="76" t="e">
        <f>IFERROR(INDEX(Data!$M$4:$BB$594,Data!$A30,COLUMNS($C$11:G37)),””)</f>
        <v>#NAME?</v>
      </c>
      <c r="G37" s="76" t="e">
        <f>IFERROR(INDEX(Data!$M$4:$BB$594,Data!$A30,COLUMNS($C$11:H37)),””)</f>
        <v>#NAME?</v>
      </c>
      <c r="H37" s="76" t="e">
        <f>IFERROR(INDEX(Data!$M$4:$BB$594,Data!$A30,COLUMNS($C$11:I37)),””)</f>
        <v>#NAME?</v>
      </c>
      <c r="I37" s="76" t="e">
        <f>IFERROR(INDEX(Data!$M$4:$BB$594,Data!$A30,COLUMNS($C$11:J37)),””)</f>
        <v>#NAME?</v>
      </c>
      <c r="J37" s="76" t="e">
        <f>IFERROR(INDEX(Data!$M$4:$BB$594,Data!$A30,COLUMNS($C$11:K37)),””)</f>
        <v>#NAME?</v>
      </c>
      <c r="K37" s="76" t="e">
        <f>IFERROR(INDEX(Data!$M$4:$BB$594,Data!$A30,COLUMNS($C$11:L37)),””)</f>
        <v>#NAME?</v>
      </c>
      <c r="L37" s="76" t="e">
        <f>IFERROR(INDEX(Data!$M$4:$BB$594,Data!$A30,COLUMNS($C$11:M37)),””)</f>
        <v>#NAME?</v>
      </c>
      <c r="M37" s="76" t="e">
        <f>IFERROR(INDEX(Data!$M$4:$BB$594,Data!$A30,COLUMNS($C$11:N37)),””)</f>
        <v>#NAME?</v>
      </c>
      <c r="N37" s="76" t="e">
        <f>IFERROR(INDEX(Data!$M$4:$BB$594,Data!$A30,COLUMNS($C$11:O37)),””)</f>
        <v>#NAME?</v>
      </c>
      <c r="O37" s="76" t="e">
        <f>IFERROR(INDEX(Data!$M$4:$BB$594,Data!$A30,COLUMNS($C$11:P37)),””)</f>
        <v>#NAME?</v>
      </c>
      <c r="P37" s="69" t="e">
        <f>IFERROR(INDEX(Data!$M$4:$BB$594,Data!$A30,COLUMNS($C$11:Q37)),””)</f>
        <v>#NAME?</v>
      </c>
      <c r="Q37" s="70" t="e">
        <f>IFERROR(INDEX(Data!$M$4:$BB$594,Data!$A30,COLUMNS($C$11:R37)),””)</f>
        <v>#NAME?</v>
      </c>
      <c r="R37" s="72" t="e">
        <f>IFERROR(INDEX(Data!$M$4:$BB$594,Data!$A30,COLUMNS($C$11:S37)),””)</f>
        <v>#NAME?</v>
      </c>
      <c r="S37" s="69" t="e">
        <f>IFERROR(INDEX(Data!$M$4:$BB$594,Data!$A30,COLUMNS($C$11:T37)),””)</f>
        <v>#NAME?</v>
      </c>
      <c r="T37" s="71" t="e">
        <f>IFERROR(INDEX(Data!$M$4:$BB$594,Data!$A30,COLUMNS($C$11:U37)),””)</f>
        <v>#NAME?</v>
      </c>
      <c r="U37" s="72" t="e">
        <f>IFERROR(INDEX(Data!$M$4:$BB$594,Data!$A30,COLUMNS($C$11:V37)),””)</f>
        <v>#NAME?</v>
      </c>
      <c r="V37" s="72" t="e">
        <f>IFERROR(INDEX(Data!$M$4:$BB$594,Data!$A30,COLUMNS($C$11:W37)),””)</f>
        <v>#NAME?</v>
      </c>
      <c r="W37" s="72" t="e">
        <f>IFERROR(INDEX(Data!$M$4:$BB$594,Data!$A30,COLUMNS($C$11:X37)),””)</f>
        <v>#NAME?</v>
      </c>
      <c r="X37" s="70" t="e">
        <f>IFERROR(INDEX(Data!$M$4:$BB$594,Data!$A30,COLUMNS($C$11:Y37)),””)</f>
        <v>#NAME?</v>
      </c>
      <c r="Y37" s="72" t="e">
        <f>IFERROR(INDEX(Data!$M$4:$BB$594,Data!$A30,COLUMNS($C$11:Z37)),””)</f>
        <v>#NAME?</v>
      </c>
      <c r="Z37" s="75" t="e">
        <f>IFERROR(INDEX(Data!$M$4:$BB$594,Data!$A30,COLUMNS($C$11:AA37)),””)</f>
        <v>#NAME?</v>
      </c>
      <c r="AA37" s="75" t="e">
        <f>IFERROR(INDEX(Data!$M$4:$BB$594,Data!$A30,COLUMNS($C$11:AB37)),””)</f>
        <v>#NAME?</v>
      </c>
      <c r="AB37" s="71" t="e">
        <f>IFERROR(INDEX(Data!$M$4:$BB$594,Data!$A30,COLUMNS($C$11:AC37)),””)</f>
        <v>#NAME?</v>
      </c>
      <c r="AC37" s="72" t="e">
        <f>IFERROR(INDEX(Data!$M$4:$BB$594,Data!$A30,COLUMNS($C$11:AD37)),””)</f>
        <v>#NAME?</v>
      </c>
      <c r="AD37" s="72" t="e">
        <f>IFERROR(INDEX(Data!$M$4:$BB$594,Data!$A30,COLUMNS($C$11:AE37)),””)</f>
        <v>#NAME?</v>
      </c>
      <c r="AE37" s="70" t="e">
        <f>IFERROR(INDEX(Data!$M$4:$BB$594,Data!$A30,COLUMNS($C$11:AF37)),””)</f>
        <v>#NAME?</v>
      </c>
      <c r="AF37" s="72" t="e">
        <f>IFERROR(INDEX(Data!$M$4:$BB$594,Data!$A30,COLUMNS($C$11:AG37)),””)</f>
        <v>#NAME?</v>
      </c>
      <c r="AG37" s="75" t="e">
        <f>IFERROR(INDEX(Data!$M$4:$BB$594,Data!$A30,COLUMNS($C$11:AH37)),””)</f>
        <v>#NAME?</v>
      </c>
      <c r="AH37" s="75" t="e">
        <f>IFERROR(INDEX(Data!$M$4:$BB$594,Data!$A30,COLUMNS($C$11:AI37)),””)</f>
        <v>#NAME?</v>
      </c>
      <c r="AI37" s="71" t="e">
        <f>IFERROR(INDEX(Data!$M$4:$BB$594,Data!$A30,COLUMNS($C$11:AJ37)),””)</f>
        <v>#NAME?</v>
      </c>
      <c r="AJ37" s="71" t="e">
        <f>IFERROR(INDEX(Data!$M$4:$BB$594,Data!$A30,COLUMNS($C$11:AK37)),””)</f>
        <v>#NAME?</v>
      </c>
      <c r="AK37" s="71" t="e">
        <f>IFERROR(INDEX(Data!$M$4:$BB$594,Data!$A30,COLUMNS($C$11:AL37)),””)</f>
        <v>#NAME?</v>
      </c>
      <c r="AL37" s="69" t="e">
        <f>IFERROR(INDEX(Data!$M$4:$BB$594,Data!$A30,COLUMNS($C$11:AM37)),””)</f>
        <v>#NAME?</v>
      </c>
      <c r="AM37" s="69" t="e">
        <f>IFERROR(INDEX(Data!$M$4:$BB$594,Data!$A30,COLUMNS($C$11:AN37)),””)</f>
        <v>#NAME?</v>
      </c>
      <c r="AN37" s="69" t="e">
        <f>IFERROR(INDEX(Data!$M$4:$BB$594,Data!$A30,COLUMNS($C$11:AO37)),””)</f>
        <v>#NAME?</v>
      </c>
      <c r="AO37" s="69" t="e">
        <f>IFERROR(INDEX(Data!$M$4:$BB$594,Data!$A30,COLUMNS($C$11:AP37)),””)</f>
        <v>#NAME?</v>
      </c>
      <c r="AP37" s="69" t="e">
        <f>IFERROR(INDEX(Data!$M$4:$BB$594,Data!$A30,COLUMNS($C$11:AQ37)),””)</f>
        <v>#NAME?</v>
      </c>
      <c r="AQ37" s="69" t="e">
        <f>IFERROR(INDEX(Data!$M$4:$BB$594,Data!$A30,COLUMNS($C$11:AR37)),””)</f>
        <v>#NAME?</v>
      </c>
    </row>
    <row r="38" spans="2:43" x14ac:dyDescent="0.25">
      <c r="B38" s="69" t="e">
        <f>IFERROR(INDEX(Data!$M$4:$BB$594,Data!$A31,COLUMNS($C$11:C38)),””)</f>
        <v>#NAME?</v>
      </c>
      <c r="C38" s="73" t="e">
        <f>IFERROR(INDEX(Data!$M$4:$BB$594,Data!$A31,COLUMNS($C$11:D38)),””)</f>
        <v>#NAME?</v>
      </c>
      <c r="D38" s="76" t="e">
        <f>IFERROR(INDEX(Data!$M$4:$BB$594,Data!$A31,COLUMNS($C$11:E38)),””)</f>
        <v>#NAME?</v>
      </c>
      <c r="E38" s="76" t="e">
        <f>IFERROR(INDEX(Data!$M$4:$BB$594,Data!$A31,COLUMNS($C$11:F38)),””)</f>
        <v>#NAME?</v>
      </c>
      <c r="F38" s="76" t="e">
        <f>IFERROR(INDEX(Data!$M$4:$BB$594,Data!$A31,COLUMNS($C$11:G38)),””)</f>
        <v>#NAME?</v>
      </c>
      <c r="G38" s="76" t="e">
        <f>IFERROR(INDEX(Data!$M$4:$BB$594,Data!$A31,COLUMNS($C$11:H38)),””)</f>
        <v>#NAME?</v>
      </c>
      <c r="H38" s="76" t="e">
        <f>IFERROR(INDEX(Data!$M$4:$BB$594,Data!$A31,COLUMNS($C$11:I38)),””)</f>
        <v>#NAME?</v>
      </c>
      <c r="I38" s="76" t="e">
        <f>IFERROR(INDEX(Data!$M$4:$BB$594,Data!$A31,COLUMNS($C$11:J38)),””)</f>
        <v>#NAME?</v>
      </c>
      <c r="J38" s="76" t="e">
        <f>IFERROR(INDEX(Data!$M$4:$BB$594,Data!$A31,COLUMNS($C$11:K38)),””)</f>
        <v>#NAME?</v>
      </c>
      <c r="K38" s="76" t="e">
        <f>IFERROR(INDEX(Data!$M$4:$BB$594,Data!$A31,COLUMNS($C$11:L38)),””)</f>
        <v>#NAME?</v>
      </c>
      <c r="L38" s="76" t="e">
        <f>IFERROR(INDEX(Data!$M$4:$BB$594,Data!$A31,COLUMNS($C$11:M38)),””)</f>
        <v>#NAME?</v>
      </c>
      <c r="M38" s="76" t="e">
        <f>IFERROR(INDEX(Data!$M$4:$BB$594,Data!$A31,COLUMNS($C$11:N38)),””)</f>
        <v>#NAME?</v>
      </c>
      <c r="N38" s="76" t="e">
        <f>IFERROR(INDEX(Data!$M$4:$BB$594,Data!$A31,COLUMNS($C$11:O38)),””)</f>
        <v>#NAME?</v>
      </c>
      <c r="O38" s="76" t="e">
        <f>IFERROR(INDEX(Data!$M$4:$BB$594,Data!$A31,COLUMNS($C$11:P38)),””)</f>
        <v>#NAME?</v>
      </c>
      <c r="P38" s="69" t="e">
        <f>IFERROR(INDEX(Data!$M$4:$BB$594,Data!$A31,COLUMNS($C$11:Q38)),””)</f>
        <v>#NAME?</v>
      </c>
      <c r="Q38" s="70" t="e">
        <f>IFERROR(INDEX(Data!$M$4:$BB$594,Data!$A31,COLUMNS($C$11:R38)),””)</f>
        <v>#NAME?</v>
      </c>
      <c r="R38" s="72" t="e">
        <f>IFERROR(INDEX(Data!$M$4:$BB$594,Data!$A31,COLUMNS($C$11:S38)),””)</f>
        <v>#NAME?</v>
      </c>
      <c r="S38" s="69" t="e">
        <f>IFERROR(INDEX(Data!$M$4:$BB$594,Data!$A31,COLUMNS($C$11:T38)),””)</f>
        <v>#NAME?</v>
      </c>
      <c r="T38" s="71" t="e">
        <f>IFERROR(INDEX(Data!$M$4:$BB$594,Data!$A31,COLUMNS($C$11:U38)),””)</f>
        <v>#NAME?</v>
      </c>
      <c r="U38" s="72" t="e">
        <f>IFERROR(INDEX(Data!$M$4:$BB$594,Data!$A31,COLUMNS($C$11:V38)),””)</f>
        <v>#NAME?</v>
      </c>
      <c r="V38" s="72" t="e">
        <f>IFERROR(INDEX(Data!$M$4:$BB$594,Data!$A31,COLUMNS($C$11:W38)),””)</f>
        <v>#NAME?</v>
      </c>
      <c r="W38" s="72" t="e">
        <f>IFERROR(INDEX(Data!$M$4:$BB$594,Data!$A31,COLUMNS($C$11:X38)),””)</f>
        <v>#NAME?</v>
      </c>
      <c r="X38" s="70" t="e">
        <f>IFERROR(INDEX(Data!$M$4:$BB$594,Data!$A31,COLUMNS($C$11:Y38)),””)</f>
        <v>#NAME?</v>
      </c>
      <c r="Y38" s="72" t="e">
        <f>IFERROR(INDEX(Data!$M$4:$BB$594,Data!$A31,COLUMNS($C$11:Z38)),””)</f>
        <v>#NAME?</v>
      </c>
      <c r="Z38" s="75" t="e">
        <f>IFERROR(INDEX(Data!$M$4:$BB$594,Data!$A31,COLUMNS($C$11:AA38)),””)</f>
        <v>#NAME?</v>
      </c>
      <c r="AA38" s="75" t="e">
        <f>IFERROR(INDEX(Data!$M$4:$BB$594,Data!$A31,COLUMNS($C$11:AB38)),””)</f>
        <v>#NAME?</v>
      </c>
      <c r="AB38" s="71" t="e">
        <f>IFERROR(INDEX(Data!$M$4:$BB$594,Data!$A31,COLUMNS($C$11:AC38)),””)</f>
        <v>#NAME?</v>
      </c>
      <c r="AC38" s="72" t="e">
        <f>IFERROR(INDEX(Data!$M$4:$BB$594,Data!$A31,COLUMNS($C$11:AD38)),””)</f>
        <v>#NAME?</v>
      </c>
      <c r="AD38" s="72" t="e">
        <f>IFERROR(INDEX(Data!$M$4:$BB$594,Data!$A31,COLUMNS($C$11:AE38)),””)</f>
        <v>#NAME?</v>
      </c>
      <c r="AE38" s="70" t="e">
        <f>IFERROR(INDEX(Data!$M$4:$BB$594,Data!$A31,COLUMNS($C$11:AF38)),””)</f>
        <v>#NAME?</v>
      </c>
      <c r="AF38" s="72" t="e">
        <f>IFERROR(INDEX(Data!$M$4:$BB$594,Data!$A31,COLUMNS($C$11:AG38)),””)</f>
        <v>#NAME?</v>
      </c>
      <c r="AG38" s="75" t="e">
        <f>IFERROR(INDEX(Data!$M$4:$BB$594,Data!$A31,COLUMNS($C$11:AH38)),””)</f>
        <v>#NAME?</v>
      </c>
      <c r="AH38" s="75" t="e">
        <f>IFERROR(INDEX(Data!$M$4:$BB$594,Data!$A31,COLUMNS($C$11:AI38)),””)</f>
        <v>#NAME?</v>
      </c>
      <c r="AI38" s="71" t="e">
        <f>IFERROR(INDEX(Data!$M$4:$BB$594,Data!$A31,COLUMNS($C$11:AJ38)),””)</f>
        <v>#NAME?</v>
      </c>
      <c r="AJ38" s="71" t="e">
        <f>IFERROR(INDEX(Data!$M$4:$BB$594,Data!$A31,COLUMNS($C$11:AK38)),””)</f>
        <v>#NAME?</v>
      </c>
      <c r="AK38" s="71" t="e">
        <f>IFERROR(INDEX(Data!$M$4:$BB$594,Data!$A31,COLUMNS($C$11:AL38)),””)</f>
        <v>#NAME?</v>
      </c>
      <c r="AL38" s="69" t="e">
        <f>IFERROR(INDEX(Data!$M$4:$BB$594,Data!$A31,COLUMNS($C$11:AM38)),””)</f>
        <v>#NAME?</v>
      </c>
      <c r="AM38" s="69" t="e">
        <f>IFERROR(INDEX(Data!$M$4:$BB$594,Data!$A31,COLUMNS($C$11:AN38)),””)</f>
        <v>#NAME?</v>
      </c>
      <c r="AN38" s="69" t="e">
        <f>IFERROR(INDEX(Data!$M$4:$BB$594,Data!$A31,COLUMNS($C$11:AO38)),””)</f>
        <v>#NAME?</v>
      </c>
      <c r="AO38" s="69" t="e">
        <f>IFERROR(INDEX(Data!$M$4:$BB$594,Data!$A31,COLUMNS($C$11:AP38)),””)</f>
        <v>#NAME?</v>
      </c>
      <c r="AP38" s="69" t="e">
        <f>IFERROR(INDEX(Data!$M$4:$BB$594,Data!$A31,COLUMNS($C$11:AQ38)),””)</f>
        <v>#NAME?</v>
      </c>
      <c r="AQ38" s="69" t="e">
        <f>IFERROR(INDEX(Data!$M$4:$BB$594,Data!$A31,COLUMNS($C$11:AR38)),””)</f>
        <v>#NAME?</v>
      </c>
    </row>
    <row r="39" spans="2:43" x14ac:dyDescent="0.25">
      <c r="B39" s="69" t="e">
        <f>IFERROR(INDEX(Data!$M$4:$BB$594,Data!$A32,COLUMNS($C$11:C39)),””)</f>
        <v>#NAME?</v>
      </c>
      <c r="C39" s="73" t="e">
        <f>IFERROR(INDEX(Data!$M$4:$BB$594,Data!$A32,COLUMNS($C$11:D39)),””)</f>
        <v>#NAME?</v>
      </c>
      <c r="D39" s="76" t="e">
        <f>IFERROR(INDEX(Data!$M$4:$BB$594,Data!$A32,COLUMNS($C$11:E39)),””)</f>
        <v>#NAME?</v>
      </c>
      <c r="E39" s="76" t="e">
        <f>IFERROR(INDEX(Data!$M$4:$BB$594,Data!$A32,COLUMNS($C$11:F39)),””)</f>
        <v>#NAME?</v>
      </c>
      <c r="F39" s="76" t="e">
        <f>IFERROR(INDEX(Data!$M$4:$BB$594,Data!$A32,COLUMNS($C$11:G39)),””)</f>
        <v>#NAME?</v>
      </c>
      <c r="G39" s="76" t="e">
        <f>IFERROR(INDEX(Data!$M$4:$BB$594,Data!$A32,COLUMNS($C$11:H39)),””)</f>
        <v>#NAME?</v>
      </c>
      <c r="H39" s="76" t="e">
        <f>IFERROR(INDEX(Data!$M$4:$BB$594,Data!$A32,COLUMNS($C$11:I39)),””)</f>
        <v>#NAME?</v>
      </c>
      <c r="I39" s="76" t="e">
        <f>IFERROR(INDEX(Data!$M$4:$BB$594,Data!$A32,COLUMNS($C$11:J39)),””)</f>
        <v>#NAME?</v>
      </c>
      <c r="J39" s="76" t="e">
        <f>IFERROR(INDEX(Data!$M$4:$BB$594,Data!$A32,COLUMNS($C$11:K39)),””)</f>
        <v>#NAME?</v>
      </c>
      <c r="K39" s="76" t="e">
        <f>IFERROR(INDEX(Data!$M$4:$BB$594,Data!$A32,COLUMNS($C$11:L39)),””)</f>
        <v>#NAME?</v>
      </c>
      <c r="L39" s="76" t="e">
        <f>IFERROR(INDEX(Data!$M$4:$BB$594,Data!$A32,COLUMNS($C$11:M39)),””)</f>
        <v>#NAME?</v>
      </c>
      <c r="M39" s="76" t="e">
        <f>IFERROR(INDEX(Data!$M$4:$BB$594,Data!$A32,COLUMNS($C$11:N39)),””)</f>
        <v>#NAME?</v>
      </c>
      <c r="N39" s="76" t="e">
        <f>IFERROR(INDEX(Data!$M$4:$BB$594,Data!$A32,COLUMNS($C$11:O39)),””)</f>
        <v>#NAME?</v>
      </c>
      <c r="O39" s="76" t="e">
        <f>IFERROR(INDEX(Data!$M$4:$BB$594,Data!$A32,COLUMNS($C$11:P39)),””)</f>
        <v>#NAME?</v>
      </c>
      <c r="P39" s="69" t="e">
        <f>IFERROR(INDEX(Data!$M$4:$BB$594,Data!$A32,COLUMNS($C$11:Q39)),””)</f>
        <v>#NAME?</v>
      </c>
      <c r="Q39" s="70" t="e">
        <f>IFERROR(INDEX(Data!$M$4:$BB$594,Data!$A32,COLUMNS($C$11:R39)),””)</f>
        <v>#NAME?</v>
      </c>
      <c r="R39" s="72" t="e">
        <f>IFERROR(INDEX(Data!$M$4:$BB$594,Data!$A32,COLUMNS($C$11:S39)),””)</f>
        <v>#NAME?</v>
      </c>
      <c r="S39" s="69" t="e">
        <f>IFERROR(INDEX(Data!$M$4:$BB$594,Data!$A32,COLUMNS($C$11:T39)),””)</f>
        <v>#NAME?</v>
      </c>
      <c r="T39" s="71" t="e">
        <f>IFERROR(INDEX(Data!$M$4:$BB$594,Data!$A32,COLUMNS($C$11:U39)),””)</f>
        <v>#NAME?</v>
      </c>
      <c r="U39" s="72" t="e">
        <f>IFERROR(INDEX(Data!$M$4:$BB$594,Data!$A32,COLUMNS($C$11:V39)),””)</f>
        <v>#NAME?</v>
      </c>
      <c r="V39" s="72" t="e">
        <f>IFERROR(INDEX(Data!$M$4:$BB$594,Data!$A32,COLUMNS($C$11:W39)),””)</f>
        <v>#NAME?</v>
      </c>
      <c r="W39" s="72" t="e">
        <f>IFERROR(INDEX(Data!$M$4:$BB$594,Data!$A32,COLUMNS($C$11:X39)),””)</f>
        <v>#NAME?</v>
      </c>
      <c r="X39" s="70" t="e">
        <f>IFERROR(INDEX(Data!$M$4:$BB$594,Data!$A32,COLUMNS($C$11:Y39)),””)</f>
        <v>#NAME?</v>
      </c>
      <c r="Y39" s="72" t="e">
        <f>IFERROR(INDEX(Data!$M$4:$BB$594,Data!$A32,COLUMNS($C$11:Z39)),””)</f>
        <v>#NAME?</v>
      </c>
      <c r="Z39" s="75" t="e">
        <f>IFERROR(INDEX(Data!$M$4:$BB$594,Data!$A32,COLUMNS($C$11:AA39)),””)</f>
        <v>#NAME?</v>
      </c>
      <c r="AA39" s="75" t="e">
        <f>IFERROR(INDEX(Data!$M$4:$BB$594,Data!$A32,COLUMNS($C$11:AB39)),””)</f>
        <v>#NAME?</v>
      </c>
      <c r="AB39" s="71" t="e">
        <f>IFERROR(INDEX(Data!$M$4:$BB$594,Data!$A32,COLUMNS($C$11:AC39)),””)</f>
        <v>#NAME?</v>
      </c>
      <c r="AC39" s="72" t="e">
        <f>IFERROR(INDEX(Data!$M$4:$BB$594,Data!$A32,COLUMNS($C$11:AD39)),””)</f>
        <v>#NAME?</v>
      </c>
      <c r="AD39" s="72" t="e">
        <f>IFERROR(INDEX(Data!$M$4:$BB$594,Data!$A32,COLUMNS($C$11:AE39)),””)</f>
        <v>#NAME?</v>
      </c>
      <c r="AE39" s="70" t="e">
        <f>IFERROR(INDEX(Data!$M$4:$BB$594,Data!$A32,COLUMNS($C$11:AF39)),””)</f>
        <v>#NAME?</v>
      </c>
      <c r="AF39" s="72" t="e">
        <f>IFERROR(INDEX(Data!$M$4:$BB$594,Data!$A32,COLUMNS($C$11:AG39)),””)</f>
        <v>#NAME?</v>
      </c>
      <c r="AG39" s="75" t="e">
        <f>IFERROR(INDEX(Data!$M$4:$BB$594,Data!$A32,COLUMNS($C$11:AH39)),””)</f>
        <v>#NAME?</v>
      </c>
      <c r="AH39" s="75" t="e">
        <f>IFERROR(INDEX(Data!$M$4:$BB$594,Data!$A32,COLUMNS($C$11:AI39)),””)</f>
        <v>#NAME?</v>
      </c>
      <c r="AI39" s="71" t="e">
        <f>IFERROR(INDEX(Data!$M$4:$BB$594,Data!$A32,COLUMNS($C$11:AJ39)),””)</f>
        <v>#NAME?</v>
      </c>
      <c r="AJ39" s="71" t="e">
        <f>IFERROR(INDEX(Data!$M$4:$BB$594,Data!$A32,COLUMNS($C$11:AK39)),””)</f>
        <v>#NAME?</v>
      </c>
      <c r="AK39" s="71" t="e">
        <f>IFERROR(INDEX(Data!$M$4:$BB$594,Data!$A32,COLUMNS($C$11:AL39)),””)</f>
        <v>#NAME?</v>
      </c>
      <c r="AL39" s="69" t="e">
        <f>IFERROR(INDEX(Data!$M$4:$BB$594,Data!$A32,COLUMNS($C$11:AM39)),””)</f>
        <v>#NAME?</v>
      </c>
      <c r="AM39" s="69" t="e">
        <f>IFERROR(INDEX(Data!$M$4:$BB$594,Data!$A32,COLUMNS($C$11:AN39)),””)</f>
        <v>#NAME?</v>
      </c>
      <c r="AN39" s="69" t="e">
        <f>IFERROR(INDEX(Data!$M$4:$BB$594,Data!$A32,COLUMNS($C$11:AO39)),””)</f>
        <v>#NAME?</v>
      </c>
      <c r="AO39" s="69" t="e">
        <f>IFERROR(INDEX(Data!$M$4:$BB$594,Data!$A32,COLUMNS($C$11:AP39)),””)</f>
        <v>#NAME?</v>
      </c>
      <c r="AP39" s="69" t="e">
        <f>IFERROR(INDEX(Data!$M$4:$BB$594,Data!$A32,COLUMNS($C$11:AQ39)),””)</f>
        <v>#NAME?</v>
      </c>
      <c r="AQ39" s="69" t="e">
        <f>IFERROR(INDEX(Data!$M$4:$BB$594,Data!$A32,COLUMNS($C$11:AR39)),””)</f>
        <v>#NAME?</v>
      </c>
    </row>
    <row r="40" spans="2:43" x14ac:dyDescent="0.25">
      <c r="B40" s="69" t="e">
        <f>IFERROR(INDEX(Data!$M$4:$BB$594,Data!$A33,COLUMNS($C$11:C40)),””)</f>
        <v>#NAME?</v>
      </c>
      <c r="C40" s="73" t="e">
        <f>IFERROR(INDEX(Data!$M$4:$BB$594,Data!$A33,COLUMNS($C$11:D40)),””)</f>
        <v>#NAME?</v>
      </c>
      <c r="D40" s="76" t="e">
        <f>IFERROR(INDEX(Data!$M$4:$BB$594,Data!$A33,COLUMNS($C$11:E40)),””)</f>
        <v>#NAME?</v>
      </c>
      <c r="E40" s="76" t="e">
        <f>IFERROR(INDEX(Data!$M$4:$BB$594,Data!$A33,COLUMNS($C$11:F40)),””)</f>
        <v>#NAME?</v>
      </c>
      <c r="F40" s="76" t="e">
        <f>IFERROR(INDEX(Data!$M$4:$BB$594,Data!$A33,COLUMNS($C$11:G40)),””)</f>
        <v>#NAME?</v>
      </c>
      <c r="G40" s="76" t="e">
        <f>IFERROR(INDEX(Data!$M$4:$BB$594,Data!$A33,COLUMNS($C$11:H40)),””)</f>
        <v>#NAME?</v>
      </c>
      <c r="H40" s="76" t="e">
        <f>IFERROR(INDEX(Data!$M$4:$BB$594,Data!$A33,COLUMNS($C$11:I40)),””)</f>
        <v>#NAME?</v>
      </c>
      <c r="I40" s="76" t="e">
        <f>IFERROR(INDEX(Data!$M$4:$BB$594,Data!$A33,COLUMNS($C$11:J40)),””)</f>
        <v>#NAME?</v>
      </c>
      <c r="J40" s="76" t="e">
        <f>IFERROR(INDEX(Data!$M$4:$BB$594,Data!$A33,COLUMNS($C$11:K40)),””)</f>
        <v>#NAME?</v>
      </c>
      <c r="K40" s="76" t="e">
        <f>IFERROR(INDEX(Data!$M$4:$BB$594,Data!$A33,COLUMNS($C$11:L40)),””)</f>
        <v>#NAME?</v>
      </c>
      <c r="L40" s="76" t="e">
        <f>IFERROR(INDEX(Data!$M$4:$BB$594,Data!$A33,COLUMNS($C$11:M40)),””)</f>
        <v>#NAME?</v>
      </c>
      <c r="M40" s="76" t="e">
        <f>IFERROR(INDEX(Data!$M$4:$BB$594,Data!$A33,COLUMNS($C$11:N40)),””)</f>
        <v>#NAME?</v>
      </c>
      <c r="N40" s="76" t="e">
        <f>IFERROR(INDEX(Data!$M$4:$BB$594,Data!$A33,COLUMNS($C$11:O40)),””)</f>
        <v>#NAME?</v>
      </c>
      <c r="O40" s="76" t="e">
        <f>IFERROR(INDEX(Data!$M$4:$BB$594,Data!$A33,COLUMNS($C$11:P40)),””)</f>
        <v>#NAME?</v>
      </c>
      <c r="P40" s="69" t="e">
        <f>IFERROR(INDEX(Data!$M$4:$BB$594,Data!$A33,COLUMNS($C$11:Q40)),””)</f>
        <v>#NAME?</v>
      </c>
      <c r="Q40" s="70" t="e">
        <f>IFERROR(INDEX(Data!$M$4:$BB$594,Data!$A33,COLUMNS($C$11:R40)),””)</f>
        <v>#NAME?</v>
      </c>
      <c r="R40" s="72" t="e">
        <f>IFERROR(INDEX(Data!$M$4:$BB$594,Data!$A33,COLUMNS($C$11:S40)),””)</f>
        <v>#NAME?</v>
      </c>
      <c r="S40" s="69" t="e">
        <f>IFERROR(INDEX(Data!$M$4:$BB$594,Data!$A33,COLUMNS($C$11:T40)),””)</f>
        <v>#NAME?</v>
      </c>
      <c r="T40" s="71" t="e">
        <f>IFERROR(INDEX(Data!$M$4:$BB$594,Data!$A33,COLUMNS($C$11:U40)),””)</f>
        <v>#NAME?</v>
      </c>
      <c r="U40" s="72" t="e">
        <f>IFERROR(INDEX(Data!$M$4:$BB$594,Data!$A33,COLUMNS($C$11:V40)),””)</f>
        <v>#NAME?</v>
      </c>
      <c r="V40" s="72" t="e">
        <f>IFERROR(INDEX(Data!$M$4:$BB$594,Data!$A33,COLUMNS($C$11:W40)),””)</f>
        <v>#NAME?</v>
      </c>
      <c r="W40" s="72" t="e">
        <f>IFERROR(INDEX(Data!$M$4:$BB$594,Data!$A33,COLUMNS($C$11:X40)),””)</f>
        <v>#NAME?</v>
      </c>
      <c r="X40" s="70" t="e">
        <f>IFERROR(INDEX(Data!$M$4:$BB$594,Data!$A33,COLUMNS($C$11:Y40)),””)</f>
        <v>#NAME?</v>
      </c>
      <c r="Y40" s="72" t="e">
        <f>IFERROR(INDEX(Data!$M$4:$BB$594,Data!$A33,COLUMNS($C$11:Z40)),””)</f>
        <v>#NAME?</v>
      </c>
      <c r="Z40" s="75" t="e">
        <f>IFERROR(INDEX(Data!$M$4:$BB$594,Data!$A33,COLUMNS($C$11:AA40)),””)</f>
        <v>#NAME?</v>
      </c>
      <c r="AA40" s="75" t="e">
        <f>IFERROR(INDEX(Data!$M$4:$BB$594,Data!$A33,COLUMNS($C$11:AB40)),””)</f>
        <v>#NAME?</v>
      </c>
      <c r="AB40" s="71" t="e">
        <f>IFERROR(INDEX(Data!$M$4:$BB$594,Data!$A33,COLUMNS($C$11:AC40)),””)</f>
        <v>#NAME?</v>
      </c>
      <c r="AC40" s="72" t="e">
        <f>IFERROR(INDEX(Data!$M$4:$BB$594,Data!$A33,COLUMNS($C$11:AD40)),””)</f>
        <v>#NAME?</v>
      </c>
      <c r="AD40" s="72" t="e">
        <f>IFERROR(INDEX(Data!$M$4:$BB$594,Data!$A33,COLUMNS($C$11:AE40)),””)</f>
        <v>#NAME?</v>
      </c>
      <c r="AE40" s="70" t="e">
        <f>IFERROR(INDEX(Data!$M$4:$BB$594,Data!$A33,COLUMNS($C$11:AF40)),””)</f>
        <v>#NAME?</v>
      </c>
      <c r="AF40" s="72" t="e">
        <f>IFERROR(INDEX(Data!$M$4:$BB$594,Data!$A33,COLUMNS($C$11:AG40)),””)</f>
        <v>#NAME?</v>
      </c>
      <c r="AG40" s="75" t="e">
        <f>IFERROR(INDEX(Data!$M$4:$BB$594,Data!$A33,COLUMNS($C$11:AH40)),””)</f>
        <v>#NAME?</v>
      </c>
      <c r="AH40" s="75" t="e">
        <f>IFERROR(INDEX(Data!$M$4:$BB$594,Data!$A33,COLUMNS($C$11:AI40)),””)</f>
        <v>#NAME?</v>
      </c>
      <c r="AI40" s="71" t="e">
        <f>IFERROR(INDEX(Data!$M$4:$BB$594,Data!$A33,COLUMNS($C$11:AJ40)),””)</f>
        <v>#NAME?</v>
      </c>
      <c r="AJ40" s="71" t="e">
        <f>IFERROR(INDEX(Data!$M$4:$BB$594,Data!$A33,COLUMNS($C$11:AK40)),””)</f>
        <v>#NAME?</v>
      </c>
      <c r="AK40" s="71" t="e">
        <f>IFERROR(INDEX(Data!$M$4:$BB$594,Data!$A33,COLUMNS($C$11:AL40)),””)</f>
        <v>#NAME?</v>
      </c>
      <c r="AL40" s="69" t="e">
        <f>IFERROR(INDEX(Data!$M$4:$BB$594,Data!$A33,COLUMNS($C$11:AM40)),””)</f>
        <v>#NAME?</v>
      </c>
      <c r="AM40" s="69" t="e">
        <f>IFERROR(INDEX(Data!$M$4:$BB$594,Data!$A33,COLUMNS($C$11:AN40)),””)</f>
        <v>#NAME?</v>
      </c>
      <c r="AN40" s="69" t="e">
        <f>IFERROR(INDEX(Data!$M$4:$BB$594,Data!$A33,COLUMNS($C$11:AO40)),””)</f>
        <v>#NAME?</v>
      </c>
      <c r="AO40" s="69" t="e">
        <f>IFERROR(INDEX(Data!$M$4:$BB$594,Data!$A33,COLUMNS($C$11:AP40)),””)</f>
        <v>#NAME?</v>
      </c>
      <c r="AP40" s="69" t="e">
        <f>IFERROR(INDEX(Data!$M$4:$BB$594,Data!$A33,COLUMNS($C$11:AQ40)),””)</f>
        <v>#NAME?</v>
      </c>
      <c r="AQ40" s="69" t="e">
        <f>IFERROR(INDEX(Data!$M$4:$BB$594,Data!$A33,COLUMNS($C$11:AR40)),””)</f>
        <v>#NAME?</v>
      </c>
    </row>
    <row r="41" spans="2:43" x14ac:dyDescent="0.25">
      <c r="B41" s="69" t="e">
        <f>IFERROR(INDEX(Data!$M$4:$BB$594,Data!$A34,COLUMNS($C$11:C41)),””)</f>
        <v>#NAME?</v>
      </c>
      <c r="C41" s="73" t="e">
        <f>IFERROR(INDEX(Data!$M$4:$BB$594,Data!$A34,COLUMNS($C$11:D41)),””)</f>
        <v>#NAME?</v>
      </c>
      <c r="D41" s="76" t="e">
        <f>IFERROR(INDEX(Data!$M$4:$BB$594,Data!$A34,COLUMNS($C$11:E41)),””)</f>
        <v>#NAME?</v>
      </c>
      <c r="E41" s="76" t="e">
        <f>IFERROR(INDEX(Data!$M$4:$BB$594,Data!$A34,COLUMNS($C$11:F41)),””)</f>
        <v>#NAME?</v>
      </c>
      <c r="F41" s="76" t="e">
        <f>IFERROR(INDEX(Data!$M$4:$BB$594,Data!$A34,COLUMNS($C$11:G41)),””)</f>
        <v>#NAME?</v>
      </c>
      <c r="G41" s="76" t="e">
        <f>IFERROR(INDEX(Data!$M$4:$BB$594,Data!$A34,COLUMNS($C$11:H41)),””)</f>
        <v>#NAME?</v>
      </c>
      <c r="H41" s="76" t="e">
        <f>IFERROR(INDEX(Data!$M$4:$BB$594,Data!$A34,COLUMNS($C$11:I41)),””)</f>
        <v>#NAME?</v>
      </c>
      <c r="I41" s="76" t="e">
        <f>IFERROR(INDEX(Data!$M$4:$BB$594,Data!$A34,COLUMNS($C$11:J41)),””)</f>
        <v>#NAME?</v>
      </c>
      <c r="J41" s="76" t="e">
        <f>IFERROR(INDEX(Data!$M$4:$BB$594,Data!$A34,COLUMNS($C$11:K41)),””)</f>
        <v>#NAME?</v>
      </c>
      <c r="K41" s="76" t="e">
        <f>IFERROR(INDEX(Data!$M$4:$BB$594,Data!$A34,COLUMNS($C$11:L41)),””)</f>
        <v>#NAME?</v>
      </c>
      <c r="L41" s="76" t="e">
        <f>IFERROR(INDEX(Data!$M$4:$BB$594,Data!$A34,COLUMNS($C$11:M41)),””)</f>
        <v>#NAME?</v>
      </c>
      <c r="M41" s="76" t="e">
        <f>IFERROR(INDEX(Data!$M$4:$BB$594,Data!$A34,COLUMNS($C$11:N41)),””)</f>
        <v>#NAME?</v>
      </c>
      <c r="N41" s="76" t="e">
        <f>IFERROR(INDEX(Data!$M$4:$BB$594,Data!$A34,COLUMNS($C$11:O41)),””)</f>
        <v>#NAME?</v>
      </c>
      <c r="O41" s="76" t="e">
        <f>IFERROR(INDEX(Data!$M$4:$BB$594,Data!$A34,COLUMNS($C$11:P41)),””)</f>
        <v>#NAME?</v>
      </c>
      <c r="P41" s="69" t="e">
        <f>IFERROR(INDEX(Data!$M$4:$BB$594,Data!$A34,COLUMNS($C$11:Q41)),””)</f>
        <v>#NAME?</v>
      </c>
      <c r="Q41" s="70" t="e">
        <f>IFERROR(INDEX(Data!$M$4:$BB$594,Data!$A34,COLUMNS($C$11:R41)),””)</f>
        <v>#NAME?</v>
      </c>
      <c r="R41" s="72" t="e">
        <f>IFERROR(INDEX(Data!$M$4:$BB$594,Data!$A34,COLUMNS($C$11:S41)),””)</f>
        <v>#NAME?</v>
      </c>
      <c r="S41" s="69" t="e">
        <f>IFERROR(INDEX(Data!$M$4:$BB$594,Data!$A34,COLUMNS($C$11:T41)),””)</f>
        <v>#NAME?</v>
      </c>
      <c r="T41" s="71" t="e">
        <f>IFERROR(INDEX(Data!$M$4:$BB$594,Data!$A34,COLUMNS($C$11:U41)),””)</f>
        <v>#NAME?</v>
      </c>
      <c r="U41" s="72" t="e">
        <f>IFERROR(INDEX(Data!$M$4:$BB$594,Data!$A34,COLUMNS($C$11:V41)),””)</f>
        <v>#NAME?</v>
      </c>
      <c r="V41" s="72" t="e">
        <f>IFERROR(INDEX(Data!$M$4:$BB$594,Data!$A34,COLUMNS($C$11:W41)),””)</f>
        <v>#NAME?</v>
      </c>
      <c r="W41" s="72" t="e">
        <f>IFERROR(INDEX(Data!$M$4:$BB$594,Data!$A34,COLUMNS($C$11:X41)),””)</f>
        <v>#NAME?</v>
      </c>
      <c r="X41" s="70" t="e">
        <f>IFERROR(INDEX(Data!$M$4:$BB$594,Data!$A34,COLUMNS($C$11:Y41)),””)</f>
        <v>#NAME?</v>
      </c>
      <c r="Y41" s="72" t="e">
        <f>IFERROR(INDEX(Data!$M$4:$BB$594,Data!$A34,COLUMNS($C$11:Z41)),””)</f>
        <v>#NAME?</v>
      </c>
      <c r="Z41" s="75" t="e">
        <f>IFERROR(INDEX(Data!$M$4:$BB$594,Data!$A34,COLUMNS($C$11:AA41)),””)</f>
        <v>#NAME?</v>
      </c>
      <c r="AA41" s="75" t="e">
        <f>IFERROR(INDEX(Data!$M$4:$BB$594,Data!$A34,COLUMNS($C$11:AB41)),””)</f>
        <v>#NAME?</v>
      </c>
      <c r="AB41" s="71" t="e">
        <f>IFERROR(INDEX(Data!$M$4:$BB$594,Data!$A34,COLUMNS($C$11:AC41)),””)</f>
        <v>#NAME?</v>
      </c>
      <c r="AC41" s="72" t="e">
        <f>IFERROR(INDEX(Data!$M$4:$BB$594,Data!$A34,COLUMNS($C$11:AD41)),””)</f>
        <v>#NAME?</v>
      </c>
      <c r="AD41" s="72" t="e">
        <f>IFERROR(INDEX(Data!$M$4:$BB$594,Data!$A34,COLUMNS($C$11:AE41)),””)</f>
        <v>#NAME?</v>
      </c>
      <c r="AE41" s="70" t="e">
        <f>IFERROR(INDEX(Data!$M$4:$BB$594,Data!$A34,COLUMNS($C$11:AF41)),””)</f>
        <v>#NAME?</v>
      </c>
      <c r="AF41" s="72" t="e">
        <f>IFERROR(INDEX(Data!$M$4:$BB$594,Data!$A34,COLUMNS($C$11:AG41)),””)</f>
        <v>#NAME?</v>
      </c>
      <c r="AG41" s="75" t="e">
        <f>IFERROR(INDEX(Data!$M$4:$BB$594,Data!$A34,COLUMNS($C$11:AH41)),””)</f>
        <v>#NAME?</v>
      </c>
      <c r="AH41" s="75" t="e">
        <f>IFERROR(INDEX(Data!$M$4:$BB$594,Data!$A34,COLUMNS($C$11:AI41)),””)</f>
        <v>#NAME?</v>
      </c>
      <c r="AI41" s="71" t="e">
        <f>IFERROR(INDEX(Data!$M$4:$BB$594,Data!$A34,COLUMNS($C$11:AJ41)),””)</f>
        <v>#NAME?</v>
      </c>
      <c r="AJ41" s="71" t="e">
        <f>IFERROR(INDEX(Data!$M$4:$BB$594,Data!$A34,COLUMNS($C$11:AK41)),””)</f>
        <v>#NAME?</v>
      </c>
      <c r="AK41" s="71" t="e">
        <f>IFERROR(INDEX(Data!$M$4:$BB$594,Data!$A34,COLUMNS($C$11:AL41)),””)</f>
        <v>#NAME?</v>
      </c>
      <c r="AL41" s="69" t="e">
        <f>IFERROR(INDEX(Data!$M$4:$BB$594,Data!$A34,COLUMNS($C$11:AM41)),””)</f>
        <v>#NAME?</v>
      </c>
      <c r="AM41" s="69" t="e">
        <f>IFERROR(INDEX(Data!$M$4:$BB$594,Data!$A34,COLUMNS($C$11:AN41)),””)</f>
        <v>#NAME?</v>
      </c>
      <c r="AN41" s="69" t="e">
        <f>IFERROR(INDEX(Data!$M$4:$BB$594,Data!$A34,COLUMNS($C$11:AO41)),””)</f>
        <v>#NAME?</v>
      </c>
      <c r="AO41" s="69" t="e">
        <f>IFERROR(INDEX(Data!$M$4:$BB$594,Data!$A34,COLUMNS($C$11:AP41)),””)</f>
        <v>#NAME?</v>
      </c>
      <c r="AP41" s="69" t="e">
        <f>IFERROR(INDEX(Data!$M$4:$BB$594,Data!$A34,COLUMNS($C$11:AQ41)),””)</f>
        <v>#NAME?</v>
      </c>
      <c r="AQ41" s="69" t="e">
        <f>IFERROR(INDEX(Data!$M$4:$BB$594,Data!$A34,COLUMNS($C$11:AR41)),””)</f>
        <v>#NAME?</v>
      </c>
    </row>
    <row r="42" spans="2:43" x14ac:dyDescent="0.25">
      <c r="B42" s="69" t="e">
        <f>IFERROR(INDEX(Data!$M$4:$BB$594,Data!$A35,COLUMNS($C$11:C42)),””)</f>
        <v>#NAME?</v>
      </c>
      <c r="C42" s="73" t="e">
        <f>IFERROR(INDEX(Data!$M$4:$BB$594,Data!$A35,COLUMNS($C$11:D42)),””)</f>
        <v>#NAME?</v>
      </c>
      <c r="D42" s="76" t="e">
        <f>IFERROR(INDEX(Data!$M$4:$BB$594,Data!$A35,COLUMNS($C$11:E42)),””)</f>
        <v>#NAME?</v>
      </c>
      <c r="E42" s="76" t="e">
        <f>IFERROR(INDEX(Data!$M$4:$BB$594,Data!$A35,COLUMNS($C$11:F42)),””)</f>
        <v>#NAME?</v>
      </c>
      <c r="F42" s="76" t="e">
        <f>IFERROR(INDEX(Data!$M$4:$BB$594,Data!$A35,COLUMNS($C$11:G42)),””)</f>
        <v>#NAME?</v>
      </c>
      <c r="G42" s="76" t="e">
        <f>IFERROR(INDEX(Data!$M$4:$BB$594,Data!$A35,COLUMNS($C$11:H42)),””)</f>
        <v>#NAME?</v>
      </c>
      <c r="H42" s="76" t="e">
        <f>IFERROR(INDEX(Data!$M$4:$BB$594,Data!$A35,COLUMNS($C$11:I42)),””)</f>
        <v>#NAME?</v>
      </c>
      <c r="I42" s="76" t="e">
        <f>IFERROR(INDEX(Data!$M$4:$BB$594,Data!$A35,COLUMNS($C$11:J42)),””)</f>
        <v>#NAME?</v>
      </c>
      <c r="J42" s="76" t="e">
        <f>IFERROR(INDEX(Data!$M$4:$BB$594,Data!$A35,COLUMNS($C$11:K42)),””)</f>
        <v>#NAME?</v>
      </c>
      <c r="K42" s="76" t="e">
        <f>IFERROR(INDEX(Data!$M$4:$BB$594,Data!$A35,COLUMNS($C$11:L42)),””)</f>
        <v>#NAME?</v>
      </c>
      <c r="L42" s="76" t="e">
        <f>IFERROR(INDEX(Data!$M$4:$BB$594,Data!$A35,COLUMNS($C$11:M42)),””)</f>
        <v>#NAME?</v>
      </c>
      <c r="M42" s="76" t="e">
        <f>IFERROR(INDEX(Data!$M$4:$BB$594,Data!$A35,COLUMNS($C$11:N42)),””)</f>
        <v>#NAME?</v>
      </c>
      <c r="N42" s="76" t="e">
        <f>IFERROR(INDEX(Data!$M$4:$BB$594,Data!$A35,COLUMNS($C$11:O42)),””)</f>
        <v>#NAME?</v>
      </c>
      <c r="O42" s="76" t="e">
        <f>IFERROR(INDEX(Data!$M$4:$BB$594,Data!$A35,COLUMNS($C$11:P42)),””)</f>
        <v>#NAME?</v>
      </c>
      <c r="P42" s="69" t="e">
        <f>IFERROR(INDEX(Data!$M$4:$BB$594,Data!$A35,COLUMNS($C$11:Q42)),””)</f>
        <v>#NAME?</v>
      </c>
      <c r="Q42" s="70" t="e">
        <f>IFERROR(INDEX(Data!$M$4:$BB$594,Data!$A35,COLUMNS($C$11:R42)),””)</f>
        <v>#NAME?</v>
      </c>
      <c r="R42" s="72" t="e">
        <f>IFERROR(INDEX(Data!$M$4:$BB$594,Data!$A35,COLUMNS($C$11:S42)),””)</f>
        <v>#NAME?</v>
      </c>
      <c r="S42" s="69" t="e">
        <f>IFERROR(INDEX(Data!$M$4:$BB$594,Data!$A35,COLUMNS($C$11:T42)),””)</f>
        <v>#NAME?</v>
      </c>
      <c r="T42" s="71" t="e">
        <f>IFERROR(INDEX(Data!$M$4:$BB$594,Data!$A35,COLUMNS($C$11:U42)),””)</f>
        <v>#NAME?</v>
      </c>
      <c r="U42" s="72" t="e">
        <f>IFERROR(INDEX(Data!$M$4:$BB$594,Data!$A35,COLUMNS($C$11:V42)),””)</f>
        <v>#NAME?</v>
      </c>
      <c r="V42" s="72" t="e">
        <f>IFERROR(INDEX(Data!$M$4:$BB$594,Data!$A35,COLUMNS($C$11:W42)),””)</f>
        <v>#NAME?</v>
      </c>
      <c r="W42" s="72" t="e">
        <f>IFERROR(INDEX(Data!$M$4:$BB$594,Data!$A35,COLUMNS($C$11:X42)),””)</f>
        <v>#NAME?</v>
      </c>
      <c r="X42" s="70" t="e">
        <f>IFERROR(INDEX(Data!$M$4:$BB$594,Data!$A35,COLUMNS($C$11:Y42)),””)</f>
        <v>#NAME?</v>
      </c>
      <c r="Y42" s="72" t="e">
        <f>IFERROR(INDEX(Data!$M$4:$BB$594,Data!$A35,COLUMNS($C$11:Z42)),””)</f>
        <v>#NAME?</v>
      </c>
      <c r="Z42" s="75" t="e">
        <f>IFERROR(INDEX(Data!$M$4:$BB$594,Data!$A35,COLUMNS($C$11:AA42)),””)</f>
        <v>#NAME?</v>
      </c>
      <c r="AA42" s="75" t="e">
        <f>IFERROR(INDEX(Data!$M$4:$BB$594,Data!$A35,COLUMNS($C$11:AB42)),””)</f>
        <v>#NAME?</v>
      </c>
      <c r="AB42" s="71" t="e">
        <f>IFERROR(INDEX(Data!$M$4:$BB$594,Data!$A35,COLUMNS($C$11:AC42)),””)</f>
        <v>#NAME?</v>
      </c>
      <c r="AC42" s="72" t="e">
        <f>IFERROR(INDEX(Data!$M$4:$BB$594,Data!$A35,COLUMNS($C$11:AD42)),””)</f>
        <v>#NAME?</v>
      </c>
      <c r="AD42" s="72" t="e">
        <f>IFERROR(INDEX(Data!$M$4:$BB$594,Data!$A35,COLUMNS($C$11:AE42)),””)</f>
        <v>#NAME?</v>
      </c>
      <c r="AE42" s="70" t="e">
        <f>IFERROR(INDEX(Data!$M$4:$BB$594,Data!$A35,COLUMNS($C$11:AF42)),””)</f>
        <v>#NAME?</v>
      </c>
      <c r="AF42" s="72" t="e">
        <f>IFERROR(INDEX(Data!$M$4:$BB$594,Data!$A35,COLUMNS($C$11:AG42)),””)</f>
        <v>#NAME?</v>
      </c>
      <c r="AG42" s="75" t="e">
        <f>IFERROR(INDEX(Data!$M$4:$BB$594,Data!$A35,COLUMNS($C$11:AH42)),””)</f>
        <v>#NAME?</v>
      </c>
      <c r="AH42" s="75" t="e">
        <f>IFERROR(INDEX(Data!$M$4:$BB$594,Data!$A35,COLUMNS($C$11:AI42)),””)</f>
        <v>#NAME?</v>
      </c>
      <c r="AI42" s="71" t="e">
        <f>IFERROR(INDEX(Data!$M$4:$BB$594,Data!$A35,COLUMNS($C$11:AJ42)),””)</f>
        <v>#NAME?</v>
      </c>
      <c r="AJ42" s="71" t="e">
        <f>IFERROR(INDEX(Data!$M$4:$BB$594,Data!$A35,COLUMNS($C$11:AK42)),””)</f>
        <v>#NAME?</v>
      </c>
      <c r="AK42" s="71" t="e">
        <f>IFERROR(INDEX(Data!$M$4:$BB$594,Data!$A35,COLUMNS($C$11:AL42)),””)</f>
        <v>#NAME?</v>
      </c>
      <c r="AL42" s="69" t="e">
        <f>IFERROR(INDEX(Data!$M$4:$BB$594,Data!$A35,COLUMNS($C$11:AM42)),””)</f>
        <v>#NAME?</v>
      </c>
      <c r="AM42" s="69" t="e">
        <f>IFERROR(INDEX(Data!$M$4:$BB$594,Data!$A35,COLUMNS($C$11:AN42)),””)</f>
        <v>#NAME?</v>
      </c>
      <c r="AN42" s="69" t="e">
        <f>IFERROR(INDEX(Data!$M$4:$BB$594,Data!$A35,COLUMNS($C$11:AO42)),””)</f>
        <v>#NAME?</v>
      </c>
      <c r="AO42" s="69" t="e">
        <f>IFERROR(INDEX(Data!$M$4:$BB$594,Data!$A35,COLUMNS($C$11:AP42)),””)</f>
        <v>#NAME?</v>
      </c>
      <c r="AP42" s="69" t="e">
        <f>IFERROR(INDEX(Data!$M$4:$BB$594,Data!$A35,COLUMNS($C$11:AQ42)),””)</f>
        <v>#NAME?</v>
      </c>
      <c r="AQ42" s="69" t="e">
        <f>IFERROR(INDEX(Data!$M$4:$BB$594,Data!$A35,COLUMNS($C$11:AR42)),””)</f>
        <v>#NAME?</v>
      </c>
    </row>
    <row r="43" spans="2:43" x14ac:dyDescent="0.25">
      <c r="B43" s="69" t="e">
        <f>IFERROR(INDEX(Data!$M$4:$BB$594,Data!$A36,COLUMNS($C$11:C43)),””)</f>
        <v>#NAME?</v>
      </c>
      <c r="C43" s="73" t="e">
        <f>IFERROR(INDEX(Data!$M$4:$BB$594,Data!$A36,COLUMNS($C$11:D43)),””)</f>
        <v>#NAME?</v>
      </c>
      <c r="D43" s="76" t="e">
        <f>IFERROR(INDEX(Data!$M$4:$BB$594,Data!$A36,COLUMNS($C$11:E43)),””)</f>
        <v>#NAME?</v>
      </c>
      <c r="E43" s="76" t="e">
        <f>IFERROR(INDEX(Data!$M$4:$BB$594,Data!$A36,COLUMNS($C$11:F43)),””)</f>
        <v>#NAME?</v>
      </c>
      <c r="F43" s="76" t="e">
        <f>IFERROR(INDEX(Data!$M$4:$BB$594,Data!$A36,COLUMNS($C$11:G43)),””)</f>
        <v>#NAME?</v>
      </c>
      <c r="G43" s="76" t="e">
        <f>IFERROR(INDEX(Data!$M$4:$BB$594,Data!$A36,COLUMNS($C$11:H43)),””)</f>
        <v>#NAME?</v>
      </c>
      <c r="H43" s="76" t="e">
        <f>IFERROR(INDEX(Data!$M$4:$BB$594,Data!$A36,COLUMNS($C$11:I43)),””)</f>
        <v>#NAME?</v>
      </c>
      <c r="I43" s="76" t="e">
        <f>IFERROR(INDEX(Data!$M$4:$BB$594,Data!$A36,COLUMNS($C$11:J43)),””)</f>
        <v>#NAME?</v>
      </c>
      <c r="J43" s="76" t="e">
        <f>IFERROR(INDEX(Data!$M$4:$BB$594,Data!$A36,COLUMNS($C$11:K43)),””)</f>
        <v>#NAME?</v>
      </c>
      <c r="K43" s="76" t="e">
        <f>IFERROR(INDEX(Data!$M$4:$BB$594,Data!$A36,COLUMNS($C$11:L43)),””)</f>
        <v>#NAME?</v>
      </c>
      <c r="L43" s="76" t="e">
        <f>IFERROR(INDEX(Data!$M$4:$BB$594,Data!$A36,COLUMNS($C$11:M43)),””)</f>
        <v>#NAME?</v>
      </c>
      <c r="M43" s="76" t="e">
        <f>IFERROR(INDEX(Data!$M$4:$BB$594,Data!$A36,COLUMNS($C$11:N43)),””)</f>
        <v>#NAME?</v>
      </c>
      <c r="N43" s="76" t="e">
        <f>IFERROR(INDEX(Data!$M$4:$BB$594,Data!$A36,COLUMNS($C$11:O43)),””)</f>
        <v>#NAME?</v>
      </c>
      <c r="O43" s="76" t="e">
        <f>IFERROR(INDEX(Data!$M$4:$BB$594,Data!$A36,COLUMNS($C$11:P43)),””)</f>
        <v>#NAME?</v>
      </c>
      <c r="P43" s="69" t="e">
        <f>IFERROR(INDEX(Data!$M$4:$BB$594,Data!$A36,COLUMNS($C$11:Q43)),””)</f>
        <v>#NAME?</v>
      </c>
      <c r="Q43" s="70" t="e">
        <f>IFERROR(INDEX(Data!$M$4:$BB$594,Data!$A36,COLUMNS($C$11:R43)),””)</f>
        <v>#NAME?</v>
      </c>
      <c r="R43" s="72" t="e">
        <f>IFERROR(INDEX(Data!$M$4:$BB$594,Data!$A36,COLUMNS($C$11:S43)),””)</f>
        <v>#NAME?</v>
      </c>
      <c r="S43" s="69" t="e">
        <f>IFERROR(INDEX(Data!$M$4:$BB$594,Data!$A36,COLUMNS($C$11:T43)),””)</f>
        <v>#NAME?</v>
      </c>
      <c r="T43" s="71" t="e">
        <f>IFERROR(INDEX(Data!$M$4:$BB$594,Data!$A36,COLUMNS($C$11:U43)),””)</f>
        <v>#NAME?</v>
      </c>
      <c r="U43" s="72" t="e">
        <f>IFERROR(INDEX(Data!$M$4:$BB$594,Data!$A36,COLUMNS($C$11:V43)),””)</f>
        <v>#NAME?</v>
      </c>
      <c r="V43" s="72" t="e">
        <f>IFERROR(INDEX(Data!$M$4:$BB$594,Data!$A36,COLUMNS($C$11:W43)),””)</f>
        <v>#NAME?</v>
      </c>
      <c r="W43" s="72" t="e">
        <f>IFERROR(INDEX(Data!$M$4:$BB$594,Data!$A36,COLUMNS($C$11:X43)),””)</f>
        <v>#NAME?</v>
      </c>
      <c r="X43" s="70" t="e">
        <f>IFERROR(INDEX(Data!$M$4:$BB$594,Data!$A36,COLUMNS($C$11:Y43)),””)</f>
        <v>#NAME?</v>
      </c>
      <c r="Y43" s="72" t="e">
        <f>IFERROR(INDEX(Data!$M$4:$BB$594,Data!$A36,COLUMNS($C$11:Z43)),””)</f>
        <v>#NAME?</v>
      </c>
      <c r="Z43" s="75" t="e">
        <f>IFERROR(INDEX(Data!$M$4:$BB$594,Data!$A36,COLUMNS($C$11:AA43)),””)</f>
        <v>#NAME?</v>
      </c>
      <c r="AA43" s="75" t="e">
        <f>IFERROR(INDEX(Data!$M$4:$BB$594,Data!$A36,COLUMNS($C$11:AB43)),””)</f>
        <v>#NAME?</v>
      </c>
      <c r="AB43" s="71" t="e">
        <f>IFERROR(INDEX(Data!$M$4:$BB$594,Data!$A36,COLUMNS($C$11:AC43)),””)</f>
        <v>#NAME?</v>
      </c>
      <c r="AC43" s="72" t="e">
        <f>IFERROR(INDEX(Data!$M$4:$BB$594,Data!$A36,COLUMNS($C$11:AD43)),””)</f>
        <v>#NAME?</v>
      </c>
      <c r="AD43" s="72" t="e">
        <f>IFERROR(INDEX(Data!$M$4:$BB$594,Data!$A36,COLUMNS($C$11:AE43)),””)</f>
        <v>#NAME?</v>
      </c>
      <c r="AE43" s="70" t="e">
        <f>IFERROR(INDEX(Data!$M$4:$BB$594,Data!$A36,COLUMNS($C$11:AF43)),””)</f>
        <v>#NAME?</v>
      </c>
      <c r="AF43" s="72" t="e">
        <f>IFERROR(INDEX(Data!$M$4:$BB$594,Data!$A36,COLUMNS($C$11:AG43)),””)</f>
        <v>#NAME?</v>
      </c>
      <c r="AG43" s="75" t="e">
        <f>IFERROR(INDEX(Data!$M$4:$BB$594,Data!$A36,COLUMNS($C$11:AH43)),””)</f>
        <v>#NAME?</v>
      </c>
      <c r="AH43" s="75" t="e">
        <f>IFERROR(INDEX(Data!$M$4:$BB$594,Data!$A36,COLUMNS($C$11:AI43)),””)</f>
        <v>#NAME?</v>
      </c>
      <c r="AI43" s="71" t="e">
        <f>IFERROR(INDEX(Data!$M$4:$BB$594,Data!$A36,COLUMNS($C$11:AJ43)),””)</f>
        <v>#NAME?</v>
      </c>
      <c r="AJ43" s="71" t="e">
        <f>IFERROR(INDEX(Data!$M$4:$BB$594,Data!$A36,COLUMNS($C$11:AK43)),””)</f>
        <v>#NAME?</v>
      </c>
      <c r="AK43" s="71" t="e">
        <f>IFERROR(INDEX(Data!$M$4:$BB$594,Data!$A36,COLUMNS($C$11:AL43)),””)</f>
        <v>#NAME?</v>
      </c>
      <c r="AL43" s="69" t="e">
        <f>IFERROR(INDEX(Data!$M$4:$BB$594,Data!$A36,COLUMNS($C$11:AM43)),””)</f>
        <v>#NAME?</v>
      </c>
      <c r="AM43" s="69" t="e">
        <f>IFERROR(INDEX(Data!$M$4:$BB$594,Data!$A36,COLUMNS($C$11:AN43)),””)</f>
        <v>#NAME?</v>
      </c>
      <c r="AN43" s="69" t="e">
        <f>IFERROR(INDEX(Data!$M$4:$BB$594,Data!$A36,COLUMNS($C$11:AO43)),””)</f>
        <v>#NAME?</v>
      </c>
      <c r="AO43" s="69" t="e">
        <f>IFERROR(INDEX(Data!$M$4:$BB$594,Data!$A36,COLUMNS($C$11:AP43)),””)</f>
        <v>#NAME?</v>
      </c>
      <c r="AP43" s="69" t="e">
        <f>IFERROR(INDEX(Data!$M$4:$BB$594,Data!$A36,COLUMNS($C$11:AQ43)),””)</f>
        <v>#NAME?</v>
      </c>
      <c r="AQ43" s="69" t="e">
        <f>IFERROR(INDEX(Data!$M$4:$BB$594,Data!$A36,COLUMNS($C$11:AR43)),””)</f>
        <v>#NAME?</v>
      </c>
    </row>
    <row r="44" spans="2:43" x14ac:dyDescent="0.25">
      <c r="B44" s="69" t="e">
        <f>IFERROR(INDEX(Data!$M$4:$BB$594,Data!$A37,COLUMNS($C$11:C44)),””)</f>
        <v>#NAME?</v>
      </c>
      <c r="C44" s="73" t="e">
        <f>IFERROR(INDEX(Data!$M$4:$BB$594,Data!$A37,COLUMNS($C$11:D44)),””)</f>
        <v>#NAME?</v>
      </c>
      <c r="D44" s="76" t="e">
        <f>IFERROR(INDEX(Data!$M$4:$BB$594,Data!$A37,COLUMNS($C$11:E44)),””)</f>
        <v>#NAME?</v>
      </c>
      <c r="E44" s="76" t="e">
        <f>IFERROR(INDEX(Data!$M$4:$BB$594,Data!$A37,COLUMNS($C$11:F44)),””)</f>
        <v>#NAME?</v>
      </c>
      <c r="F44" s="76" t="e">
        <f>IFERROR(INDEX(Data!$M$4:$BB$594,Data!$A37,COLUMNS($C$11:G44)),””)</f>
        <v>#NAME?</v>
      </c>
      <c r="G44" s="76" t="e">
        <f>IFERROR(INDEX(Data!$M$4:$BB$594,Data!$A37,COLUMNS($C$11:H44)),””)</f>
        <v>#NAME?</v>
      </c>
      <c r="H44" s="76" t="e">
        <f>IFERROR(INDEX(Data!$M$4:$BB$594,Data!$A37,COLUMNS($C$11:I44)),””)</f>
        <v>#NAME?</v>
      </c>
      <c r="I44" s="76" t="e">
        <f>IFERROR(INDEX(Data!$M$4:$BB$594,Data!$A37,COLUMNS($C$11:J44)),””)</f>
        <v>#NAME?</v>
      </c>
      <c r="J44" s="76" t="e">
        <f>IFERROR(INDEX(Data!$M$4:$BB$594,Data!$A37,COLUMNS($C$11:K44)),””)</f>
        <v>#NAME?</v>
      </c>
      <c r="K44" s="76" t="e">
        <f>IFERROR(INDEX(Data!$M$4:$BB$594,Data!$A37,COLUMNS($C$11:L44)),””)</f>
        <v>#NAME?</v>
      </c>
      <c r="L44" s="76" t="e">
        <f>IFERROR(INDEX(Data!$M$4:$BB$594,Data!$A37,COLUMNS($C$11:M44)),””)</f>
        <v>#NAME?</v>
      </c>
      <c r="M44" s="76" t="e">
        <f>IFERROR(INDEX(Data!$M$4:$BB$594,Data!$A37,COLUMNS($C$11:N44)),””)</f>
        <v>#NAME?</v>
      </c>
      <c r="N44" s="76" t="e">
        <f>IFERROR(INDEX(Data!$M$4:$BB$594,Data!$A37,COLUMNS($C$11:O44)),””)</f>
        <v>#NAME?</v>
      </c>
      <c r="O44" s="76" t="e">
        <f>IFERROR(INDEX(Data!$M$4:$BB$594,Data!$A37,COLUMNS($C$11:P44)),””)</f>
        <v>#NAME?</v>
      </c>
      <c r="P44" s="69" t="e">
        <f>IFERROR(INDEX(Data!$M$4:$BB$594,Data!$A37,COLUMNS($C$11:Q44)),””)</f>
        <v>#NAME?</v>
      </c>
      <c r="Q44" s="70" t="e">
        <f>IFERROR(INDEX(Data!$M$4:$BB$594,Data!$A37,COLUMNS($C$11:R44)),””)</f>
        <v>#NAME?</v>
      </c>
      <c r="R44" s="72" t="e">
        <f>IFERROR(INDEX(Data!$M$4:$BB$594,Data!$A37,COLUMNS($C$11:S44)),””)</f>
        <v>#NAME?</v>
      </c>
      <c r="S44" s="69" t="e">
        <f>IFERROR(INDEX(Data!$M$4:$BB$594,Data!$A37,COLUMNS($C$11:T44)),””)</f>
        <v>#NAME?</v>
      </c>
      <c r="T44" s="71" t="e">
        <f>IFERROR(INDEX(Data!$M$4:$BB$594,Data!$A37,COLUMNS($C$11:U44)),””)</f>
        <v>#NAME?</v>
      </c>
      <c r="U44" s="72" t="e">
        <f>IFERROR(INDEX(Data!$M$4:$BB$594,Data!$A37,COLUMNS($C$11:V44)),””)</f>
        <v>#NAME?</v>
      </c>
      <c r="V44" s="72" t="e">
        <f>IFERROR(INDEX(Data!$M$4:$BB$594,Data!$A37,COLUMNS($C$11:W44)),””)</f>
        <v>#NAME?</v>
      </c>
      <c r="W44" s="72" t="e">
        <f>IFERROR(INDEX(Data!$M$4:$BB$594,Data!$A37,COLUMNS($C$11:X44)),””)</f>
        <v>#NAME?</v>
      </c>
      <c r="X44" s="70" t="e">
        <f>IFERROR(INDEX(Data!$M$4:$BB$594,Data!$A37,COLUMNS($C$11:Y44)),””)</f>
        <v>#NAME?</v>
      </c>
      <c r="Y44" s="72" t="e">
        <f>IFERROR(INDEX(Data!$M$4:$BB$594,Data!$A37,COLUMNS($C$11:Z44)),””)</f>
        <v>#NAME?</v>
      </c>
      <c r="Z44" s="75" t="e">
        <f>IFERROR(INDEX(Data!$M$4:$BB$594,Data!$A37,COLUMNS($C$11:AA44)),””)</f>
        <v>#NAME?</v>
      </c>
      <c r="AA44" s="75" t="e">
        <f>IFERROR(INDEX(Data!$M$4:$BB$594,Data!$A37,COLUMNS($C$11:AB44)),””)</f>
        <v>#NAME?</v>
      </c>
      <c r="AB44" s="71" t="e">
        <f>IFERROR(INDEX(Data!$M$4:$BB$594,Data!$A37,COLUMNS($C$11:AC44)),””)</f>
        <v>#NAME?</v>
      </c>
      <c r="AC44" s="72" t="e">
        <f>IFERROR(INDEX(Data!$M$4:$BB$594,Data!$A37,COLUMNS($C$11:AD44)),””)</f>
        <v>#NAME?</v>
      </c>
      <c r="AD44" s="72" t="e">
        <f>IFERROR(INDEX(Data!$M$4:$BB$594,Data!$A37,COLUMNS($C$11:AE44)),””)</f>
        <v>#NAME?</v>
      </c>
      <c r="AE44" s="70" t="e">
        <f>IFERROR(INDEX(Data!$M$4:$BB$594,Data!$A37,COLUMNS($C$11:AF44)),””)</f>
        <v>#NAME?</v>
      </c>
      <c r="AF44" s="72" t="e">
        <f>IFERROR(INDEX(Data!$M$4:$BB$594,Data!$A37,COLUMNS($C$11:AG44)),””)</f>
        <v>#NAME?</v>
      </c>
      <c r="AG44" s="75" t="e">
        <f>IFERROR(INDEX(Data!$M$4:$BB$594,Data!$A37,COLUMNS($C$11:AH44)),””)</f>
        <v>#NAME?</v>
      </c>
      <c r="AH44" s="75" t="e">
        <f>IFERROR(INDEX(Data!$M$4:$BB$594,Data!$A37,COLUMNS($C$11:AI44)),””)</f>
        <v>#NAME?</v>
      </c>
      <c r="AI44" s="71" t="e">
        <f>IFERROR(INDEX(Data!$M$4:$BB$594,Data!$A37,COLUMNS($C$11:AJ44)),””)</f>
        <v>#NAME?</v>
      </c>
      <c r="AJ44" s="71" t="e">
        <f>IFERROR(INDEX(Data!$M$4:$BB$594,Data!$A37,COLUMNS($C$11:AK44)),””)</f>
        <v>#NAME?</v>
      </c>
      <c r="AK44" s="71" t="e">
        <f>IFERROR(INDEX(Data!$M$4:$BB$594,Data!$A37,COLUMNS($C$11:AL44)),””)</f>
        <v>#NAME?</v>
      </c>
      <c r="AL44" s="69" t="e">
        <f>IFERROR(INDEX(Data!$M$4:$BB$594,Data!$A37,COLUMNS($C$11:AM44)),””)</f>
        <v>#NAME?</v>
      </c>
      <c r="AM44" s="69" t="e">
        <f>IFERROR(INDEX(Data!$M$4:$BB$594,Data!$A37,COLUMNS($C$11:AN44)),””)</f>
        <v>#NAME?</v>
      </c>
      <c r="AN44" s="69" t="e">
        <f>IFERROR(INDEX(Data!$M$4:$BB$594,Data!$A37,COLUMNS($C$11:AO44)),””)</f>
        <v>#NAME?</v>
      </c>
      <c r="AO44" s="69" t="e">
        <f>IFERROR(INDEX(Data!$M$4:$BB$594,Data!$A37,COLUMNS($C$11:AP44)),””)</f>
        <v>#NAME?</v>
      </c>
      <c r="AP44" s="69" t="e">
        <f>IFERROR(INDEX(Data!$M$4:$BB$594,Data!$A37,COLUMNS($C$11:AQ44)),””)</f>
        <v>#NAME?</v>
      </c>
      <c r="AQ44" s="69" t="e">
        <f>IFERROR(INDEX(Data!$M$4:$BB$594,Data!$A37,COLUMNS($C$11:AR44)),””)</f>
        <v>#NAME?</v>
      </c>
    </row>
    <row r="45" spans="2:43" x14ac:dyDescent="0.25">
      <c r="B45" s="69" t="e">
        <f>IFERROR(INDEX(Data!$M$4:$BB$594,Data!$A38,COLUMNS($C$11:C45)),””)</f>
        <v>#NAME?</v>
      </c>
      <c r="C45" s="73" t="e">
        <f>IFERROR(INDEX(Data!$M$4:$BB$594,Data!$A38,COLUMNS($C$11:D45)),””)</f>
        <v>#NAME?</v>
      </c>
      <c r="D45" s="76" t="e">
        <f>IFERROR(INDEX(Data!$M$4:$BB$594,Data!$A38,COLUMNS($C$11:E45)),””)</f>
        <v>#NAME?</v>
      </c>
      <c r="E45" s="76" t="e">
        <f>IFERROR(INDEX(Data!$M$4:$BB$594,Data!$A38,COLUMNS($C$11:F45)),””)</f>
        <v>#NAME?</v>
      </c>
      <c r="F45" s="76" t="e">
        <f>IFERROR(INDEX(Data!$M$4:$BB$594,Data!$A38,COLUMNS($C$11:G45)),””)</f>
        <v>#NAME?</v>
      </c>
      <c r="G45" s="76" t="e">
        <f>IFERROR(INDEX(Data!$M$4:$BB$594,Data!$A38,COLUMNS($C$11:H45)),””)</f>
        <v>#NAME?</v>
      </c>
      <c r="H45" s="76" t="e">
        <f>IFERROR(INDEX(Data!$M$4:$BB$594,Data!$A38,COLUMNS($C$11:I45)),””)</f>
        <v>#NAME?</v>
      </c>
      <c r="I45" s="76" t="e">
        <f>IFERROR(INDEX(Data!$M$4:$BB$594,Data!$A38,COLUMNS($C$11:J45)),””)</f>
        <v>#NAME?</v>
      </c>
      <c r="J45" s="76" t="e">
        <f>IFERROR(INDEX(Data!$M$4:$BB$594,Data!$A38,COLUMNS($C$11:K45)),””)</f>
        <v>#NAME?</v>
      </c>
      <c r="K45" s="76" t="e">
        <f>IFERROR(INDEX(Data!$M$4:$BB$594,Data!$A38,COLUMNS($C$11:L45)),””)</f>
        <v>#NAME?</v>
      </c>
      <c r="L45" s="76" t="e">
        <f>IFERROR(INDEX(Data!$M$4:$BB$594,Data!$A38,COLUMNS($C$11:M45)),””)</f>
        <v>#NAME?</v>
      </c>
      <c r="M45" s="76" t="e">
        <f>IFERROR(INDEX(Data!$M$4:$BB$594,Data!$A38,COLUMNS($C$11:N45)),””)</f>
        <v>#NAME?</v>
      </c>
      <c r="N45" s="76" t="e">
        <f>IFERROR(INDEX(Data!$M$4:$BB$594,Data!$A38,COLUMNS($C$11:O45)),””)</f>
        <v>#NAME?</v>
      </c>
      <c r="O45" s="76" t="e">
        <f>IFERROR(INDEX(Data!$M$4:$BB$594,Data!$A38,COLUMNS($C$11:P45)),””)</f>
        <v>#NAME?</v>
      </c>
      <c r="P45" s="69" t="e">
        <f>IFERROR(INDEX(Data!$M$4:$BB$594,Data!$A38,COLUMNS($C$11:Q45)),””)</f>
        <v>#NAME?</v>
      </c>
      <c r="Q45" s="70" t="e">
        <f>IFERROR(INDEX(Data!$M$4:$BB$594,Data!$A38,COLUMNS($C$11:R45)),””)</f>
        <v>#NAME?</v>
      </c>
      <c r="R45" s="72" t="e">
        <f>IFERROR(INDEX(Data!$M$4:$BB$594,Data!$A38,COLUMNS($C$11:S45)),””)</f>
        <v>#NAME?</v>
      </c>
      <c r="S45" s="69" t="e">
        <f>IFERROR(INDEX(Data!$M$4:$BB$594,Data!$A38,COLUMNS($C$11:T45)),””)</f>
        <v>#NAME?</v>
      </c>
      <c r="T45" s="71" t="e">
        <f>IFERROR(INDEX(Data!$M$4:$BB$594,Data!$A38,COLUMNS($C$11:U45)),””)</f>
        <v>#NAME?</v>
      </c>
      <c r="U45" s="72" t="e">
        <f>IFERROR(INDEX(Data!$M$4:$BB$594,Data!$A38,COLUMNS($C$11:V45)),””)</f>
        <v>#NAME?</v>
      </c>
      <c r="V45" s="72" t="e">
        <f>IFERROR(INDEX(Data!$M$4:$BB$594,Data!$A38,COLUMNS($C$11:W45)),””)</f>
        <v>#NAME?</v>
      </c>
      <c r="W45" s="72" t="e">
        <f>IFERROR(INDEX(Data!$M$4:$BB$594,Data!$A38,COLUMNS($C$11:X45)),””)</f>
        <v>#NAME?</v>
      </c>
      <c r="X45" s="70" t="e">
        <f>IFERROR(INDEX(Data!$M$4:$BB$594,Data!$A38,COLUMNS($C$11:Y45)),””)</f>
        <v>#NAME?</v>
      </c>
      <c r="Y45" s="72" t="e">
        <f>IFERROR(INDEX(Data!$M$4:$BB$594,Data!$A38,COLUMNS($C$11:Z45)),””)</f>
        <v>#NAME?</v>
      </c>
      <c r="Z45" s="75" t="e">
        <f>IFERROR(INDEX(Data!$M$4:$BB$594,Data!$A38,COLUMNS($C$11:AA45)),””)</f>
        <v>#NAME?</v>
      </c>
      <c r="AA45" s="75" t="e">
        <f>IFERROR(INDEX(Data!$M$4:$BB$594,Data!$A38,COLUMNS($C$11:AB45)),””)</f>
        <v>#NAME?</v>
      </c>
      <c r="AB45" s="71" t="e">
        <f>IFERROR(INDEX(Data!$M$4:$BB$594,Data!$A38,COLUMNS($C$11:AC45)),””)</f>
        <v>#NAME?</v>
      </c>
      <c r="AC45" s="72" t="e">
        <f>IFERROR(INDEX(Data!$M$4:$BB$594,Data!$A38,COLUMNS($C$11:AD45)),””)</f>
        <v>#NAME?</v>
      </c>
      <c r="AD45" s="72" t="e">
        <f>IFERROR(INDEX(Data!$M$4:$BB$594,Data!$A38,COLUMNS($C$11:AE45)),””)</f>
        <v>#NAME?</v>
      </c>
      <c r="AE45" s="70" t="e">
        <f>IFERROR(INDEX(Data!$M$4:$BB$594,Data!$A38,COLUMNS($C$11:AF45)),””)</f>
        <v>#NAME?</v>
      </c>
      <c r="AF45" s="72" t="e">
        <f>IFERROR(INDEX(Data!$M$4:$BB$594,Data!$A38,COLUMNS($C$11:AG45)),””)</f>
        <v>#NAME?</v>
      </c>
      <c r="AG45" s="75" t="e">
        <f>IFERROR(INDEX(Data!$M$4:$BB$594,Data!$A38,COLUMNS($C$11:AH45)),””)</f>
        <v>#NAME?</v>
      </c>
      <c r="AH45" s="75" t="e">
        <f>IFERROR(INDEX(Data!$M$4:$BB$594,Data!$A38,COLUMNS($C$11:AI45)),””)</f>
        <v>#NAME?</v>
      </c>
      <c r="AI45" s="71" t="e">
        <f>IFERROR(INDEX(Data!$M$4:$BB$594,Data!$A38,COLUMNS($C$11:AJ45)),””)</f>
        <v>#NAME?</v>
      </c>
      <c r="AJ45" s="71" t="e">
        <f>IFERROR(INDEX(Data!$M$4:$BB$594,Data!$A38,COLUMNS($C$11:AK45)),””)</f>
        <v>#NAME?</v>
      </c>
      <c r="AK45" s="71" t="e">
        <f>IFERROR(INDEX(Data!$M$4:$BB$594,Data!$A38,COLUMNS($C$11:AL45)),””)</f>
        <v>#NAME?</v>
      </c>
      <c r="AL45" s="69" t="e">
        <f>IFERROR(INDEX(Data!$M$4:$BB$594,Data!$A38,COLUMNS($C$11:AM45)),””)</f>
        <v>#NAME?</v>
      </c>
      <c r="AM45" s="69" t="e">
        <f>IFERROR(INDEX(Data!$M$4:$BB$594,Data!$A38,COLUMNS($C$11:AN45)),””)</f>
        <v>#NAME?</v>
      </c>
      <c r="AN45" s="69" t="e">
        <f>IFERROR(INDEX(Data!$M$4:$BB$594,Data!$A38,COLUMNS($C$11:AO45)),””)</f>
        <v>#NAME?</v>
      </c>
      <c r="AO45" s="69" t="e">
        <f>IFERROR(INDEX(Data!$M$4:$BB$594,Data!$A38,COLUMNS($C$11:AP45)),””)</f>
        <v>#NAME?</v>
      </c>
      <c r="AP45" s="69" t="e">
        <f>IFERROR(INDEX(Data!$M$4:$BB$594,Data!$A38,COLUMNS($C$11:AQ45)),””)</f>
        <v>#NAME?</v>
      </c>
      <c r="AQ45" s="69" t="e">
        <f>IFERROR(INDEX(Data!$M$4:$BB$594,Data!$A38,COLUMNS($C$11:AR45)),””)</f>
        <v>#NAME?</v>
      </c>
    </row>
    <row r="46" spans="2:43" x14ac:dyDescent="0.25">
      <c r="B46" s="69" t="e">
        <f>IFERROR(INDEX(Data!$M$4:$BB$594,Data!$A39,COLUMNS($C$11:C46)),””)</f>
        <v>#NAME?</v>
      </c>
      <c r="C46" s="73" t="e">
        <f>IFERROR(INDEX(Data!$M$4:$BB$594,Data!$A39,COLUMNS($C$11:D46)),””)</f>
        <v>#NAME?</v>
      </c>
      <c r="D46" s="76" t="e">
        <f>IFERROR(INDEX(Data!$M$4:$BB$594,Data!$A39,COLUMNS($C$11:E46)),””)</f>
        <v>#NAME?</v>
      </c>
      <c r="E46" s="76" t="e">
        <f>IFERROR(INDEX(Data!$M$4:$BB$594,Data!$A39,COLUMNS($C$11:F46)),””)</f>
        <v>#NAME?</v>
      </c>
      <c r="F46" s="76" t="e">
        <f>IFERROR(INDEX(Data!$M$4:$BB$594,Data!$A39,COLUMNS($C$11:G46)),””)</f>
        <v>#NAME?</v>
      </c>
      <c r="G46" s="76" t="e">
        <f>IFERROR(INDEX(Data!$M$4:$BB$594,Data!$A39,COLUMNS($C$11:H46)),””)</f>
        <v>#NAME?</v>
      </c>
      <c r="H46" s="76" t="e">
        <f>IFERROR(INDEX(Data!$M$4:$BB$594,Data!$A39,COLUMNS($C$11:I46)),””)</f>
        <v>#NAME?</v>
      </c>
      <c r="I46" s="76" t="e">
        <f>IFERROR(INDEX(Data!$M$4:$BB$594,Data!$A39,COLUMNS($C$11:J46)),””)</f>
        <v>#NAME?</v>
      </c>
      <c r="J46" s="76" t="e">
        <f>IFERROR(INDEX(Data!$M$4:$BB$594,Data!$A39,COLUMNS($C$11:K46)),””)</f>
        <v>#NAME?</v>
      </c>
      <c r="K46" s="76" t="e">
        <f>IFERROR(INDEX(Data!$M$4:$BB$594,Data!$A39,COLUMNS($C$11:L46)),””)</f>
        <v>#NAME?</v>
      </c>
      <c r="L46" s="76" t="e">
        <f>IFERROR(INDEX(Data!$M$4:$BB$594,Data!$A39,COLUMNS($C$11:M46)),””)</f>
        <v>#NAME?</v>
      </c>
      <c r="M46" s="76" t="e">
        <f>IFERROR(INDEX(Data!$M$4:$BB$594,Data!$A39,COLUMNS($C$11:N46)),””)</f>
        <v>#NAME?</v>
      </c>
      <c r="N46" s="76" t="e">
        <f>IFERROR(INDEX(Data!$M$4:$BB$594,Data!$A39,COLUMNS($C$11:O46)),””)</f>
        <v>#NAME?</v>
      </c>
      <c r="O46" s="76" t="e">
        <f>IFERROR(INDEX(Data!$M$4:$BB$594,Data!$A39,COLUMNS($C$11:P46)),””)</f>
        <v>#NAME?</v>
      </c>
      <c r="P46" s="69" t="e">
        <f>IFERROR(INDEX(Data!$M$4:$BB$594,Data!$A39,COLUMNS($C$11:Q46)),””)</f>
        <v>#NAME?</v>
      </c>
      <c r="Q46" s="70" t="e">
        <f>IFERROR(INDEX(Data!$M$4:$BB$594,Data!$A39,COLUMNS($C$11:R46)),””)</f>
        <v>#NAME?</v>
      </c>
      <c r="R46" s="72" t="e">
        <f>IFERROR(INDEX(Data!$M$4:$BB$594,Data!$A39,COLUMNS($C$11:S46)),””)</f>
        <v>#NAME?</v>
      </c>
      <c r="S46" s="69" t="e">
        <f>IFERROR(INDEX(Data!$M$4:$BB$594,Data!$A39,COLUMNS($C$11:T46)),””)</f>
        <v>#NAME?</v>
      </c>
      <c r="T46" s="71" t="e">
        <f>IFERROR(INDEX(Data!$M$4:$BB$594,Data!$A39,COLUMNS($C$11:U46)),””)</f>
        <v>#NAME?</v>
      </c>
      <c r="U46" s="72" t="e">
        <f>IFERROR(INDEX(Data!$M$4:$BB$594,Data!$A39,COLUMNS($C$11:V46)),””)</f>
        <v>#NAME?</v>
      </c>
      <c r="V46" s="72" t="e">
        <f>IFERROR(INDEX(Data!$M$4:$BB$594,Data!$A39,COLUMNS($C$11:W46)),””)</f>
        <v>#NAME?</v>
      </c>
      <c r="W46" s="72" t="e">
        <f>IFERROR(INDEX(Data!$M$4:$BB$594,Data!$A39,COLUMNS($C$11:X46)),””)</f>
        <v>#NAME?</v>
      </c>
      <c r="X46" s="70" t="e">
        <f>IFERROR(INDEX(Data!$M$4:$BB$594,Data!$A39,COLUMNS($C$11:Y46)),””)</f>
        <v>#NAME?</v>
      </c>
      <c r="Y46" s="72" t="e">
        <f>IFERROR(INDEX(Data!$M$4:$BB$594,Data!$A39,COLUMNS($C$11:Z46)),””)</f>
        <v>#NAME?</v>
      </c>
      <c r="Z46" s="75" t="e">
        <f>IFERROR(INDEX(Data!$M$4:$BB$594,Data!$A39,COLUMNS($C$11:AA46)),””)</f>
        <v>#NAME?</v>
      </c>
      <c r="AA46" s="75" t="e">
        <f>IFERROR(INDEX(Data!$M$4:$BB$594,Data!$A39,COLUMNS($C$11:AB46)),””)</f>
        <v>#NAME?</v>
      </c>
      <c r="AB46" s="71" t="e">
        <f>IFERROR(INDEX(Data!$M$4:$BB$594,Data!$A39,COLUMNS($C$11:AC46)),””)</f>
        <v>#NAME?</v>
      </c>
      <c r="AC46" s="72" t="e">
        <f>IFERROR(INDEX(Data!$M$4:$BB$594,Data!$A39,COLUMNS($C$11:AD46)),””)</f>
        <v>#NAME?</v>
      </c>
      <c r="AD46" s="72" t="e">
        <f>IFERROR(INDEX(Data!$M$4:$BB$594,Data!$A39,COLUMNS($C$11:AE46)),””)</f>
        <v>#NAME?</v>
      </c>
      <c r="AE46" s="70" t="e">
        <f>IFERROR(INDEX(Data!$M$4:$BB$594,Data!$A39,COLUMNS($C$11:AF46)),””)</f>
        <v>#NAME?</v>
      </c>
      <c r="AF46" s="72" t="e">
        <f>IFERROR(INDEX(Data!$M$4:$BB$594,Data!$A39,COLUMNS($C$11:AG46)),””)</f>
        <v>#NAME?</v>
      </c>
      <c r="AG46" s="75" t="e">
        <f>IFERROR(INDEX(Data!$M$4:$BB$594,Data!$A39,COLUMNS($C$11:AH46)),””)</f>
        <v>#NAME?</v>
      </c>
      <c r="AH46" s="75" t="e">
        <f>IFERROR(INDEX(Data!$M$4:$BB$594,Data!$A39,COLUMNS($C$11:AI46)),””)</f>
        <v>#NAME?</v>
      </c>
      <c r="AI46" s="71" t="e">
        <f>IFERROR(INDEX(Data!$M$4:$BB$594,Data!$A39,COLUMNS($C$11:AJ46)),””)</f>
        <v>#NAME?</v>
      </c>
      <c r="AJ46" s="71" t="e">
        <f>IFERROR(INDEX(Data!$M$4:$BB$594,Data!$A39,COLUMNS($C$11:AK46)),””)</f>
        <v>#NAME?</v>
      </c>
      <c r="AK46" s="71" t="e">
        <f>IFERROR(INDEX(Data!$M$4:$BB$594,Data!$A39,COLUMNS($C$11:AL46)),””)</f>
        <v>#NAME?</v>
      </c>
      <c r="AL46" s="69" t="e">
        <f>IFERROR(INDEX(Data!$M$4:$BB$594,Data!$A39,COLUMNS($C$11:AM46)),””)</f>
        <v>#NAME?</v>
      </c>
      <c r="AM46" s="69" t="e">
        <f>IFERROR(INDEX(Data!$M$4:$BB$594,Data!$A39,COLUMNS($C$11:AN46)),””)</f>
        <v>#NAME?</v>
      </c>
      <c r="AN46" s="69" t="e">
        <f>IFERROR(INDEX(Data!$M$4:$BB$594,Data!$A39,COLUMNS($C$11:AO46)),””)</f>
        <v>#NAME?</v>
      </c>
      <c r="AO46" s="69" t="e">
        <f>IFERROR(INDEX(Data!$M$4:$BB$594,Data!$A39,COLUMNS($C$11:AP46)),””)</f>
        <v>#NAME?</v>
      </c>
      <c r="AP46" s="69" t="e">
        <f>IFERROR(INDEX(Data!$M$4:$BB$594,Data!$A39,COLUMNS($C$11:AQ46)),””)</f>
        <v>#NAME?</v>
      </c>
      <c r="AQ46" s="69" t="e">
        <f>IFERROR(INDEX(Data!$M$4:$BB$594,Data!$A39,COLUMNS($C$11:AR46)),””)</f>
        <v>#NAME?</v>
      </c>
    </row>
    <row r="47" spans="2:43" x14ac:dyDescent="0.25">
      <c r="B47" s="69" t="e">
        <f>IFERROR(INDEX(Data!$M$4:$BB$594,Data!$A40,COLUMNS($C$11:C47)),””)</f>
        <v>#NAME?</v>
      </c>
      <c r="C47" s="73" t="e">
        <f>IFERROR(INDEX(Data!$M$4:$BB$594,Data!$A40,COLUMNS($C$11:D47)),””)</f>
        <v>#NAME?</v>
      </c>
      <c r="D47" s="76" t="e">
        <f>IFERROR(INDEX(Data!$M$4:$BB$594,Data!$A40,COLUMNS($C$11:E47)),””)</f>
        <v>#NAME?</v>
      </c>
      <c r="E47" s="76" t="e">
        <f>IFERROR(INDEX(Data!$M$4:$BB$594,Data!$A40,COLUMNS($C$11:F47)),””)</f>
        <v>#NAME?</v>
      </c>
      <c r="F47" s="76" t="e">
        <f>IFERROR(INDEX(Data!$M$4:$BB$594,Data!$A40,COLUMNS($C$11:G47)),””)</f>
        <v>#NAME?</v>
      </c>
      <c r="G47" s="76" t="e">
        <f>IFERROR(INDEX(Data!$M$4:$BB$594,Data!$A40,COLUMNS($C$11:H47)),””)</f>
        <v>#NAME?</v>
      </c>
      <c r="H47" s="76" t="e">
        <f>IFERROR(INDEX(Data!$M$4:$BB$594,Data!$A40,COLUMNS($C$11:I47)),””)</f>
        <v>#NAME?</v>
      </c>
      <c r="I47" s="76" t="e">
        <f>IFERROR(INDEX(Data!$M$4:$BB$594,Data!$A40,COLUMNS($C$11:J47)),””)</f>
        <v>#NAME?</v>
      </c>
      <c r="J47" s="76" t="e">
        <f>IFERROR(INDEX(Data!$M$4:$BB$594,Data!$A40,COLUMNS($C$11:K47)),””)</f>
        <v>#NAME?</v>
      </c>
      <c r="K47" s="76" t="e">
        <f>IFERROR(INDEX(Data!$M$4:$BB$594,Data!$A40,COLUMNS($C$11:L47)),””)</f>
        <v>#NAME?</v>
      </c>
      <c r="L47" s="76" t="e">
        <f>IFERROR(INDEX(Data!$M$4:$BB$594,Data!$A40,COLUMNS($C$11:M47)),””)</f>
        <v>#NAME?</v>
      </c>
      <c r="M47" s="76" t="e">
        <f>IFERROR(INDEX(Data!$M$4:$BB$594,Data!$A40,COLUMNS($C$11:N47)),””)</f>
        <v>#NAME?</v>
      </c>
      <c r="N47" s="76" t="e">
        <f>IFERROR(INDEX(Data!$M$4:$BB$594,Data!$A40,COLUMNS($C$11:O47)),””)</f>
        <v>#NAME?</v>
      </c>
      <c r="O47" s="76" t="e">
        <f>IFERROR(INDEX(Data!$M$4:$BB$594,Data!$A40,COLUMNS($C$11:P47)),””)</f>
        <v>#NAME?</v>
      </c>
      <c r="P47" s="69" t="e">
        <f>IFERROR(INDEX(Data!$M$4:$BB$594,Data!$A40,COLUMNS($C$11:Q47)),””)</f>
        <v>#NAME?</v>
      </c>
      <c r="Q47" s="70" t="e">
        <f>IFERROR(INDEX(Data!$M$4:$BB$594,Data!$A40,COLUMNS($C$11:R47)),””)</f>
        <v>#NAME?</v>
      </c>
      <c r="R47" s="72" t="e">
        <f>IFERROR(INDEX(Data!$M$4:$BB$594,Data!$A40,COLUMNS($C$11:S47)),””)</f>
        <v>#NAME?</v>
      </c>
      <c r="S47" s="69" t="e">
        <f>IFERROR(INDEX(Data!$M$4:$BB$594,Data!$A40,COLUMNS($C$11:T47)),””)</f>
        <v>#NAME?</v>
      </c>
      <c r="T47" s="71" t="e">
        <f>IFERROR(INDEX(Data!$M$4:$BB$594,Data!$A40,COLUMNS($C$11:U47)),””)</f>
        <v>#NAME?</v>
      </c>
      <c r="U47" s="72" t="e">
        <f>IFERROR(INDEX(Data!$M$4:$BB$594,Data!$A40,COLUMNS($C$11:V47)),””)</f>
        <v>#NAME?</v>
      </c>
      <c r="V47" s="72" t="e">
        <f>IFERROR(INDEX(Data!$M$4:$BB$594,Data!$A40,COLUMNS($C$11:W47)),””)</f>
        <v>#NAME?</v>
      </c>
      <c r="W47" s="72" t="e">
        <f>IFERROR(INDEX(Data!$M$4:$BB$594,Data!$A40,COLUMNS($C$11:X47)),””)</f>
        <v>#NAME?</v>
      </c>
      <c r="X47" s="70" t="e">
        <f>IFERROR(INDEX(Data!$M$4:$BB$594,Data!$A40,COLUMNS($C$11:Y47)),””)</f>
        <v>#NAME?</v>
      </c>
      <c r="Y47" s="72" t="e">
        <f>IFERROR(INDEX(Data!$M$4:$BB$594,Data!$A40,COLUMNS($C$11:Z47)),””)</f>
        <v>#NAME?</v>
      </c>
      <c r="Z47" s="75" t="e">
        <f>IFERROR(INDEX(Data!$M$4:$BB$594,Data!$A40,COLUMNS($C$11:AA47)),””)</f>
        <v>#NAME?</v>
      </c>
      <c r="AA47" s="75" t="e">
        <f>IFERROR(INDEX(Data!$M$4:$BB$594,Data!$A40,COLUMNS($C$11:AB47)),””)</f>
        <v>#NAME?</v>
      </c>
      <c r="AB47" s="71" t="e">
        <f>IFERROR(INDEX(Data!$M$4:$BB$594,Data!$A40,COLUMNS($C$11:AC47)),””)</f>
        <v>#NAME?</v>
      </c>
      <c r="AC47" s="72" t="e">
        <f>IFERROR(INDEX(Data!$M$4:$BB$594,Data!$A40,COLUMNS($C$11:AD47)),””)</f>
        <v>#NAME?</v>
      </c>
      <c r="AD47" s="72" t="e">
        <f>IFERROR(INDEX(Data!$M$4:$BB$594,Data!$A40,COLUMNS($C$11:AE47)),””)</f>
        <v>#NAME?</v>
      </c>
      <c r="AE47" s="70" t="e">
        <f>IFERROR(INDEX(Data!$M$4:$BB$594,Data!$A40,COLUMNS($C$11:AF47)),””)</f>
        <v>#NAME?</v>
      </c>
      <c r="AF47" s="72" t="e">
        <f>IFERROR(INDEX(Data!$M$4:$BB$594,Data!$A40,COLUMNS($C$11:AG47)),””)</f>
        <v>#NAME?</v>
      </c>
      <c r="AG47" s="75" t="e">
        <f>IFERROR(INDEX(Data!$M$4:$BB$594,Data!$A40,COLUMNS($C$11:AH47)),””)</f>
        <v>#NAME?</v>
      </c>
      <c r="AH47" s="75" t="e">
        <f>IFERROR(INDEX(Data!$M$4:$BB$594,Data!$A40,COLUMNS($C$11:AI47)),””)</f>
        <v>#NAME?</v>
      </c>
      <c r="AI47" s="71" t="e">
        <f>IFERROR(INDEX(Data!$M$4:$BB$594,Data!$A40,COLUMNS($C$11:AJ47)),””)</f>
        <v>#NAME?</v>
      </c>
      <c r="AJ47" s="71" t="e">
        <f>IFERROR(INDEX(Data!$M$4:$BB$594,Data!$A40,COLUMNS($C$11:AK47)),””)</f>
        <v>#NAME?</v>
      </c>
      <c r="AK47" s="71" t="e">
        <f>IFERROR(INDEX(Data!$M$4:$BB$594,Data!$A40,COLUMNS($C$11:AL47)),””)</f>
        <v>#NAME?</v>
      </c>
      <c r="AL47" s="69" t="e">
        <f>IFERROR(INDEX(Data!$M$4:$BB$594,Data!$A40,COLUMNS($C$11:AM47)),””)</f>
        <v>#NAME?</v>
      </c>
      <c r="AM47" s="69" t="e">
        <f>IFERROR(INDEX(Data!$M$4:$BB$594,Data!$A40,COLUMNS($C$11:AN47)),””)</f>
        <v>#NAME?</v>
      </c>
      <c r="AN47" s="69" t="e">
        <f>IFERROR(INDEX(Data!$M$4:$BB$594,Data!$A40,COLUMNS($C$11:AO47)),””)</f>
        <v>#NAME?</v>
      </c>
      <c r="AO47" s="69" t="e">
        <f>IFERROR(INDEX(Data!$M$4:$BB$594,Data!$A40,COLUMNS($C$11:AP47)),””)</f>
        <v>#NAME?</v>
      </c>
      <c r="AP47" s="69" t="e">
        <f>IFERROR(INDEX(Data!$M$4:$BB$594,Data!$A40,COLUMNS($C$11:AQ47)),””)</f>
        <v>#NAME?</v>
      </c>
      <c r="AQ47" s="69" t="e">
        <f>IFERROR(INDEX(Data!$M$4:$BB$594,Data!$A40,COLUMNS($C$11:AR47)),””)</f>
        <v>#NAME?</v>
      </c>
    </row>
    <row r="48" spans="2:43" x14ac:dyDescent="0.25">
      <c r="B48" s="69" t="e">
        <f>IFERROR(INDEX(Data!$M$4:$BB$594,Data!$A41,COLUMNS($C$11:C48)),””)</f>
        <v>#NAME?</v>
      </c>
      <c r="C48" s="73" t="e">
        <f>IFERROR(INDEX(Data!$M$4:$BB$594,Data!$A41,COLUMNS($C$11:D48)),””)</f>
        <v>#NAME?</v>
      </c>
      <c r="D48" s="76" t="e">
        <f>IFERROR(INDEX(Data!$M$4:$BB$594,Data!$A41,COLUMNS($C$11:E48)),””)</f>
        <v>#NAME?</v>
      </c>
      <c r="E48" s="76" t="e">
        <f>IFERROR(INDEX(Data!$M$4:$BB$594,Data!$A41,COLUMNS($C$11:F48)),””)</f>
        <v>#NAME?</v>
      </c>
      <c r="F48" s="76" t="e">
        <f>IFERROR(INDEX(Data!$M$4:$BB$594,Data!$A41,COLUMNS($C$11:G48)),””)</f>
        <v>#NAME?</v>
      </c>
      <c r="G48" s="76" t="e">
        <f>IFERROR(INDEX(Data!$M$4:$BB$594,Data!$A41,COLUMNS($C$11:H48)),””)</f>
        <v>#NAME?</v>
      </c>
      <c r="H48" s="76" t="e">
        <f>IFERROR(INDEX(Data!$M$4:$BB$594,Data!$A41,COLUMNS($C$11:I48)),””)</f>
        <v>#NAME?</v>
      </c>
      <c r="I48" s="76" t="e">
        <f>IFERROR(INDEX(Data!$M$4:$BB$594,Data!$A41,COLUMNS($C$11:J48)),””)</f>
        <v>#NAME?</v>
      </c>
      <c r="J48" s="76" t="e">
        <f>IFERROR(INDEX(Data!$M$4:$BB$594,Data!$A41,COLUMNS($C$11:K48)),””)</f>
        <v>#NAME?</v>
      </c>
      <c r="K48" s="76" t="e">
        <f>IFERROR(INDEX(Data!$M$4:$BB$594,Data!$A41,COLUMNS($C$11:L48)),””)</f>
        <v>#NAME?</v>
      </c>
      <c r="L48" s="76" t="e">
        <f>IFERROR(INDEX(Data!$M$4:$BB$594,Data!$A41,COLUMNS($C$11:M48)),””)</f>
        <v>#NAME?</v>
      </c>
      <c r="M48" s="76" t="e">
        <f>IFERROR(INDEX(Data!$M$4:$BB$594,Data!$A41,COLUMNS($C$11:N48)),””)</f>
        <v>#NAME?</v>
      </c>
      <c r="N48" s="76" t="e">
        <f>IFERROR(INDEX(Data!$M$4:$BB$594,Data!$A41,COLUMNS($C$11:O48)),””)</f>
        <v>#NAME?</v>
      </c>
      <c r="O48" s="76" t="e">
        <f>IFERROR(INDEX(Data!$M$4:$BB$594,Data!$A41,COLUMNS($C$11:P48)),””)</f>
        <v>#NAME?</v>
      </c>
      <c r="P48" s="69" t="e">
        <f>IFERROR(INDEX(Data!$M$4:$BB$594,Data!$A41,COLUMNS($C$11:Q48)),””)</f>
        <v>#NAME?</v>
      </c>
      <c r="Q48" s="70" t="e">
        <f>IFERROR(INDEX(Data!$M$4:$BB$594,Data!$A41,COLUMNS($C$11:R48)),””)</f>
        <v>#NAME?</v>
      </c>
      <c r="R48" s="72" t="e">
        <f>IFERROR(INDEX(Data!$M$4:$BB$594,Data!$A41,COLUMNS($C$11:S48)),””)</f>
        <v>#NAME?</v>
      </c>
      <c r="S48" s="69" t="e">
        <f>IFERROR(INDEX(Data!$M$4:$BB$594,Data!$A41,COLUMNS($C$11:T48)),””)</f>
        <v>#NAME?</v>
      </c>
      <c r="T48" s="71" t="e">
        <f>IFERROR(INDEX(Data!$M$4:$BB$594,Data!$A41,COLUMNS($C$11:U48)),””)</f>
        <v>#NAME?</v>
      </c>
      <c r="U48" s="72" t="e">
        <f>IFERROR(INDEX(Data!$M$4:$BB$594,Data!$A41,COLUMNS($C$11:V48)),””)</f>
        <v>#NAME?</v>
      </c>
      <c r="V48" s="72" t="e">
        <f>IFERROR(INDEX(Data!$M$4:$BB$594,Data!$A41,COLUMNS($C$11:W48)),””)</f>
        <v>#NAME?</v>
      </c>
      <c r="W48" s="72" t="e">
        <f>IFERROR(INDEX(Data!$M$4:$BB$594,Data!$A41,COLUMNS($C$11:X48)),””)</f>
        <v>#NAME?</v>
      </c>
      <c r="X48" s="70" t="e">
        <f>IFERROR(INDEX(Data!$M$4:$BB$594,Data!$A41,COLUMNS($C$11:Y48)),””)</f>
        <v>#NAME?</v>
      </c>
      <c r="Y48" s="72" t="e">
        <f>IFERROR(INDEX(Data!$M$4:$BB$594,Data!$A41,COLUMNS($C$11:Z48)),””)</f>
        <v>#NAME?</v>
      </c>
      <c r="Z48" s="75" t="e">
        <f>IFERROR(INDEX(Data!$M$4:$BB$594,Data!$A41,COLUMNS($C$11:AA48)),””)</f>
        <v>#NAME?</v>
      </c>
      <c r="AA48" s="75" t="e">
        <f>IFERROR(INDEX(Data!$M$4:$BB$594,Data!$A41,COLUMNS($C$11:AB48)),””)</f>
        <v>#NAME?</v>
      </c>
      <c r="AB48" s="71" t="e">
        <f>IFERROR(INDEX(Data!$M$4:$BB$594,Data!$A41,COLUMNS($C$11:AC48)),””)</f>
        <v>#NAME?</v>
      </c>
      <c r="AC48" s="72" t="e">
        <f>IFERROR(INDEX(Data!$M$4:$BB$594,Data!$A41,COLUMNS($C$11:AD48)),””)</f>
        <v>#NAME?</v>
      </c>
      <c r="AD48" s="72" t="e">
        <f>IFERROR(INDEX(Data!$M$4:$BB$594,Data!$A41,COLUMNS($C$11:AE48)),””)</f>
        <v>#NAME?</v>
      </c>
      <c r="AE48" s="70" t="e">
        <f>IFERROR(INDEX(Data!$M$4:$BB$594,Data!$A41,COLUMNS($C$11:AF48)),””)</f>
        <v>#NAME?</v>
      </c>
      <c r="AF48" s="72" t="e">
        <f>IFERROR(INDEX(Data!$M$4:$BB$594,Data!$A41,COLUMNS($C$11:AG48)),””)</f>
        <v>#NAME?</v>
      </c>
      <c r="AG48" s="75" t="e">
        <f>IFERROR(INDEX(Data!$M$4:$BB$594,Data!$A41,COLUMNS($C$11:AH48)),””)</f>
        <v>#NAME?</v>
      </c>
      <c r="AH48" s="75" t="e">
        <f>IFERROR(INDEX(Data!$M$4:$BB$594,Data!$A41,COLUMNS($C$11:AI48)),””)</f>
        <v>#NAME?</v>
      </c>
      <c r="AI48" s="71" t="e">
        <f>IFERROR(INDEX(Data!$M$4:$BB$594,Data!$A41,COLUMNS($C$11:AJ48)),””)</f>
        <v>#NAME?</v>
      </c>
      <c r="AJ48" s="71" t="e">
        <f>IFERROR(INDEX(Data!$M$4:$BB$594,Data!$A41,COLUMNS($C$11:AK48)),””)</f>
        <v>#NAME?</v>
      </c>
      <c r="AK48" s="71" t="e">
        <f>IFERROR(INDEX(Data!$M$4:$BB$594,Data!$A41,COLUMNS($C$11:AL48)),””)</f>
        <v>#NAME?</v>
      </c>
      <c r="AL48" s="69" t="e">
        <f>IFERROR(INDEX(Data!$M$4:$BB$594,Data!$A41,COLUMNS($C$11:AM48)),””)</f>
        <v>#NAME?</v>
      </c>
      <c r="AM48" s="69" t="e">
        <f>IFERROR(INDEX(Data!$M$4:$BB$594,Data!$A41,COLUMNS($C$11:AN48)),””)</f>
        <v>#NAME?</v>
      </c>
      <c r="AN48" s="69" t="e">
        <f>IFERROR(INDEX(Data!$M$4:$BB$594,Data!$A41,COLUMNS($C$11:AO48)),””)</f>
        <v>#NAME?</v>
      </c>
      <c r="AO48" s="69" t="e">
        <f>IFERROR(INDEX(Data!$M$4:$BB$594,Data!$A41,COLUMNS($C$11:AP48)),””)</f>
        <v>#NAME?</v>
      </c>
      <c r="AP48" s="69" t="e">
        <f>IFERROR(INDEX(Data!$M$4:$BB$594,Data!$A41,COLUMNS($C$11:AQ48)),””)</f>
        <v>#NAME?</v>
      </c>
      <c r="AQ48" s="69" t="e">
        <f>IFERROR(INDEX(Data!$M$4:$BB$594,Data!$A41,COLUMNS($C$11:AR48)),””)</f>
        <v>#NAME?</v>
      </c>
    </row>
    <row r="49" spans="2:43" x14ac:dyDescent="0.25">
      <c r="B49" s="69" t="e">
        <f>IFERROR(INDEX(Data!$M$4:$BB$594,Data!$A42,COLUMNS($C$11:C49)),””)</f>
        <v>#NAME?</v>
      </c>
      <c r="C49" s="73" t="e">
        <f>IFERROR(INDEX(Data!$M$4:$BB$594,Data!$A42,COLUMNS($C$11:D49)),””)</f>
        <v>#NAME?</v>
      </c>
      <c r="D49" s="76" t="e">
        <f>IFERROR(INDEX(Data!$M$4:$BB$594,Data!$A42,COLUMNS($C$11:E49)),””)</f>
        <v>#NAME?</v>
      </c>
      <c r="E49" s="76" t="e">
        <f>IFERROR(INDEX(Data!$M$4:$BB$594,Data!$A42,COLUMNS($C$11:F49)),””)</f>
        <v>#NAME?</v>
      </c>
      <c r="F49" s="76" t="e">
        <f>IFERROR(INDEX(Data!$M$4:$BB$594,Data!$A42,COLUMNS($C$11:G49)),””)</f>
        <v>#NAME?</v>
      </c>
      <c r="G49" s="76" t="e">
        <f>IFERROR(INDEX(Data!$M$4:$BB$594,Data!$A42,COLUMNS($C$11:H49)),””)</f>
        <v>#NAME?</v>
      </c>
      <c r="H49" s="76" t="e">
        <f>IFERROR(INDEX(Data!$M$4:$BB$594,Data!$A42,COLUMNS($C$11:I49)),””)</f>
        <v>#NAME?</v>
      </c>
      <c r="I49" s="76" t="e">
        <f>IFERROR(INDEX(Data!$M$4:$BB$594,Data!$A42,COLUMNS($C$11:J49)),””)</f>
        <v>#NAME?</v>
      </c>
      <c r="J49" s="76" t="e">
        <f>IFERROR(INDEX(Data!$M$4:$BB$594,Data!$A42,COLUMNS($C$11:K49)),””)</f>
        <v>#NAME?</v>
      </c>
      <c r="K49" s="76" t="e">
        <f>IFERROR(INDEX(Data!$M$4:$BB$594,Data!$A42,COLUMNS($C$11:L49)),””)</f>
        <v>#NAME?</v>
      </c>
      <c r="L49" s="76" t="e">
        <f>IFERROR(INDEX(Data!$M$4:$BB$594,Data!$A42,COLUMNS($C$11:M49)),””)</f>
        <v>#NAME?</v>
      </c>
      <c r="M49" s="76" t="e">
        <f>IFERROR(INDEX(Data!$M$4:$BB$594,Data!$A42,COLUMNS($C$11:N49)),””)</f>
        <v>#NAME?</v>
      </c>
      <c r="N49" s="76" t="e">
        <f>IFERROR(INDEX(Data!$M$4:$BB$594,Data!$A42,COLUMNS($C$11:O49)),””)</f>
        <v>#NAME?</v>
      </c>
      <c r="O49" s="76" t="e">
        <f>IFERROR(INDEX(Data!$M$4:$BB$594,Data!$A42,COLUMNS($C$11:P49)),””)</f>
        <v>#NAME?</v>
      </c>
      <c r="P49" s="69" t="e">
        <f>IFERROR(INDEX(Data!$M$4:$BB$594,Data!$A42,COLUMNS($C$11:Q49)),””)</f>
        <v>#NAME?</v>
      </c>
      <c r="Q49" s="70" t="e">
        <f>IFERROR(INDEX(Data!$M$4:$BB$594,Data!$A42,COLUMNS($C$11:R49)),””)</f>
        <v>#NAME?</v>
      </c>
      <c r="R49" s="72" t="e">
        <f>IFERROR(INDEX(Data!$M$4:$BB$594,Data!$A42,COLUMNS($C$11:S49)),””)</f>
        <v>#NAME?</v>
      </c>
      <c r="S49" s="69" t="e">
        <f>IFERROR(INDEX(Data!$M$4:$BB$594,Data!$A42,COLUMNS($C$11:T49)),””)</f>
        <v>#NAME?</v>
      </c>
      <c r="T49" s="71" t="e">
        <f>IFERROR(INDEX(Data!$M$4:$BB$594,Data!$A42,COLUMNS($C$11:U49)),””)</f>
        <v>#NAME?</v>
      </c>
      <c r="U49" s="72" t="e">
        <f>IFERROR(INDEX(Data!$M$4:$BB$594,Data!$A42,COLUMNS($C$11:V49)),””)</f>
        <v>#NAME?</v>
      </c>
      <c r="V49" s="72" t="e">
        <f>IFERROR(INDEX(Data!$M$4:$BB$594,Data!$A42,COLUMNS($C$11:W49)),””)</f>
        <v>#NAME?</v>
      </c>
      <c r="W49" s="72" t="e">
        <f>IFERROR(INDEX(Data!$M$4:$BB$594,Data!$A42,COLUMNS($C$11:X49)),””)</f>
        <v>#NAME?</v>
      </c>
      <c r="X49" s="70" t="e">
        <f>IFERROR(INDEX(Data!$M$4:$BB$594,Data!$A42,COLUMNS($C$11:Y49)),””)</f>
        <v>#NAME?</v>
      </c>
      <c r="Y49" s="72" t="e">
        <f>IFERROR(INDEX(Data!$M$4:$BB$594,Data!$A42,COLUMNS($C$11:Z49)),””)</f>
        <v>#NAME?</v>
      </c>
      <c r="Z49" s="75" t="e">
        <f>IFERROR(INDEX(Data!$M$4:$BB$594,Data!$A42,COLUMNS($C$11:AA49)),””)</f>
        <v>#NAME?</v>
      </c>
      <c r="AA49" s="75" t="e">
        <f>IFERROR(INDEX(Data!$M$4:$BB$594,Data!$A42,COLUMNS($C$11:AB49)),””)</f>
        <v>#NAME?</v>
      </c>
      <c r="AB49" s="71" t="e">
        <f>IFERROR(INDEX(Data!$M$4:$BB$594,Data!$A42,COLUMNS($C$11:AC49)),””)</f>
        <v>#NAME?</v>
      </c>
      <c r="AC49" s="72" t="e">
        <f>IFERROR(INDEX(Data!$M$4:$BB$594,Data!$A42,COLUMNS($C$11:AD49)),””)</f>
        <v>#NAME?</v>
      </c>
      <c r="AD49" s="72" t="e">
        <f>IFERROR(INDEX(Data!$M$4:$BB$594,Data!$A42,COLUMNS($C$11:AE49)),””)</f>
        <v>#NAME?</v>
      </c>
      <c r="AE49" s="70" t="e">
        <f>IFERROR(INDEX(Data!$M$4:$BB$594,Data!$A42,COLUMNS($C$11:AF49)),””)</f>
        <v>#NAME?</v>
      </c>
      <c r="AF49" s="72" t="e">
        <f>IFERROR(INDEX(Data!$M$4:$BB$594,Data!$A42,COLUMNS($C$11:AG49)),””)</f>
        <v>#NAME?</v>
      </c>
      <c r="AG49" s="75" t="e">
        <f>IFERROR(INDEX(Data!$M$4:$BB$594,Data!$A42,COLUMNS($C$11:AH49)),””)</f>
        <v>#NAME?</v>
      </c>
      <c r="AH49" s="75" t="e">
        <f>IFERROR(INDEX(Data!$M$4:$BB$594,Data!$A42,COLUMNS($C$11:AI49)),””)</f>
        <v>#NAME?</v>
      </c>
      <c r="AI49" s="71" t="e">
        <f>IFERROR(INDEX(Data!$M$4:$BB$594,Data!$A42,COLUMNS($C$11:AJ49)),””)</f>
        <v>#NAME?</v>
      </c>
      <c r="AJ49" s="71" t="e">
        <f>IFERROR(INDEX(Data!$M$4:$BB$594,Data!$A42,COLUMNS($C$11:AK49)),””)</f>
        <v>#NAME?</v>
      </c>
      <c r="AK49" s="71" t="e">
        <f>IFERROR(INDEX(Data!$M$4:$BB$594,Data!$A42,COLUMNS($C$11:AL49)),””)</f>
        <v>#NAME?</v>
      </c>
      <c r="AL49" s="69" t="e">
        <f>IFERROR(INDEX(Data!$M$4:$BB$594,Data!$A42,COLUMNS($C$11:AM49)),””)</f>
        <v>#NAME?</v>
      </c>
      <c r="AM49" s="69" t="e">
        <f>IFERROR(INDEX(Data!$M$4:$BB$594,Data!$A42,COLUMNS($C$11:AN49)),””)</f>
        <v>#NAME?</v>
      </c>
      <c r="AN49" s="69" t="e">
        <f>IFERROR(INDEX(Data!$M$4:$BB$594,Data!$A42,COLUMNS($C$11:AO49)),””)</f>
        <v>#NAME?</v>
      </c>
      <c r="AO49" s="69" t="e">
        <f>IFERROR(INDEX(Data!$M$4:$BB$594,Data!$A42,COLUMNS($C$11:AP49)),””)</f>
        <v>#NAME?</v>
      </c>
      <c r="AP49" s="69" t="e">
        <f>IFERROR(INDEX(Data!$M$4:$BB$594,Data!$A42,COLUMNS($C$11:AQ49)),””)</f>
        <v>#NAME?</v>
      </c>
      <c r="AQ49" s="69" t="e">
        <f>IFERROR(INDEX(Data!$M$4:$BB$594,Data!$A42,COLUMNS($C$11:AR49)),””)</f>
        <v>#NAME?</v>
      </c>
    </row>
    <row r="50" spans="2:43" x14ac:dyDescent="0.25">
      <c r="B50" s="69" t="e">
        <f>IFERROR(INDEX(Data!$M$4:$BB$594,Data!$A43,COLUMNS($C$11:C50)),””)</f>
        <v>#NAME?</v>
      </c>
      <c r="C50" s="73" t="e">
        <f>IFERROR(INDEX(Data!$M$4:$BB$594,Data!$A43,COLUMNS($C$11:D50)),””)</f>
        <v>#NAME?</v>
      </c>
      <c r="D50" s="76" t="e">
        <f>IFERROR(INDEX(Data!$M$4:$BB$594,Data!$A43,COLUMNS($C$11:E50)),””)</f>
        <v>#NAME?</v>
      </c>
      <c r="E50" s="76" t="e">
        <f>IFERROR(INDEX(Data!$M$4:$BB$594,Data!$A43,COLUMNS($C$11:F50)),””)</f>
        <v>#NAME?</v>
      </c>
      <c r="F50" s="76" t="e">
        <f>IFERROR(INDEX(Data!$M$4:$BB$594,Data!$A43,COLUMNS($C$11:G50)),””)</f>
        <v>#NAME?</v>
      </c>
      <c r="G50" s="76" t="e">
        <f>IFERROR(INDEX(Data!$M$4:$BB$594,Data!$A43,COLUMNS($C$11:H50)),””)</f>
        <v>#NAME?</v>
      </c>
      <c r="H50" s="76" t="e">
        <f>IFERROR(INDEX(Data!$M$4:$BB$594,Data!$A43,COLUMNS($C$11:I50)),””)</f>
        <v>#NAME?</v>
      </c>
      <c r="I50" s="76" t="e">
        <f>IFERROR(INDEX(Data!$M$4:$BB$594,Data!$A43,COLUMNS($C$11:J50)),””)</f>
        <v>#NAME?</v>
      </c>
      <c r="J50" s="76" t="e">
        <f>IFERROR(INDEX(Data!$M$4:$BB$594,Data!$A43,COLUMNS($C$11:K50)),””)</f>
        <v>#NAME?</v>
      </c>
      <c r="K50" s="76" t="e">
        <f>IFERROR(INDEX(Data!$M$4:$BB$594,Data!$A43,COLUMNS($C$11:L50)),””)</f>
        <v>#NAME?</v>
      </c>
      <c r="L50" s="76" t="e">
        <f>IFERROR(INDEX(Data!$M$4:$BB$594,Data!$A43,COLUMNS($C$11:M50)),””)</f>
        <v>#NAME?</v>
      </c>
      <c r="M50" s="76" t="e">
        <f>IFERROR(INDEX(Data!$M$4:$BB$594,Data!$A43,COLUMNS($C$11:N50)),””)</f>
        <v>#NAME?</v>
      </c>
      <c r="N50" s="76" t="e">
        <f>IFERROR(INDEX(Data!$M$4:$BB$594,Data!$A43,COLUMNS($C$11:O50)),””)</f>
        <v>#NAME?</v>
      </c>
      <c r="O50" s="76" t="e">
        <f>IFERROR(INDEX(Data!$M$4:$BB$594,Data!$A43,COLUMNS($C$11:P50)),””)</f>
        <v>#NAME?</v>
      </c>
      <c r="P50" s="69" t="e">
        <f>IFERROR(INDEX(Data!$M$4:$BB$594,Data!$A43,COLUMNS($C$11:Q50)),””)</f>
        <v>#NAME?</v>
      </c>
      <c r="Q50" s="70" t="e">
        <f>IFERROR(INDEX(Data!$M$4:$BB$594,Data!$A43,COLUMNS($C$11:R50)),””)</f>
        <v>#NAME?</v>
      </c>
      <c r="R50" s="72" t="e">
        <f>IFERROR(INDEX(Data!$M$4:$BB$594,Data!$A43,COLUMNS($C$11:S50)),””)</f>
        <v>#NAME?</v>
      </c>
      <c r="S50" s="69" t="e">
        <f>IFERROR(INDEX(Data!$M$4:$BB$594,Data!$A43,COLUMNS($C$11:T50)),””)</f>
        <v>#NAME?</v>
      </c>
      <c r="T50" s="71" t="e">
        <f>IFERROR(INDEX(Data!$M$4:$BB$594,Data!$A43,COLUMNS($C$11:U50)),””)</f>
        <v>#NAME?</v>
      </c>
      <c r="U50" s="72" t="e">
        <f>IFERROR(INDEX(Data!$M$4:$BB$594,Data!$A43,COLUMNS($C$11:V50)),””)</f>
        <v>#NAME?</v>
      </c>
      <c r="V50" s="72" t="e">
        <f>IFERROR(INDEX(Data!$M$4:$BB$594,Data!$A43,COLUMNS($C$11:W50)),””)</f>
        <v>#NAME?</v>
      </c>
      <c r="W50" s="72" t="e">
        <f>IFERROR(INDEX(Data!$M$4:$BB$594,Data!$A43,COLUMNS($C$11:X50)),””)</f>
        <v>#NAME?</v>
      </c>
      <c r="X50" s="70" t="e">
        <f>IFERROR(INDEX(Data!$M$4:$BB$594,Data!$A43,COLUMNS($C$11:Y50)),””)</f>
        <v>#NAME?</v>
      </c>
      <c r="Y50" s="72" t="e">
        <f>IFERROR(INDEX(Data!$M$4:$BB$594,Data!$A43,COLUMNS($C$11:Z50)),””)</f>
        <v>#NAME?</v>
      </c>
      <c r="Z50" s="75" t="e">
        <f>IFERROR(INDEX(Data!$M$4:$BB$594,Data!$A43,COLUMNS($C$11:AA50)),””)</f>
        <v>#NAME?</v>
      </c>
      <c r="AA50" s="75" t="e">
        <f>IFERROR(INDEX(Data!$M$4:$BB$594,Data!$A43,COLUMNS($C$11:AB50)),””)</f>
        <v>#NAME?</v>
      </c>
      <c r="AB50" s="71" t="e">
        <f>IFERROR(INDEX(Data!$M$4:$BB$594,Data!$A43,COLUMNS($C$11:AC50)),””)</f>
        <v>#NAME?</v>
      </c>
      <c r="AC50" s="72" t="e">
        <f>IFERROR(INDEX(Data!$M$4:$BB$594,Data!$A43,COLUMNS($C$11:AD50)),””)</f>
        <v>#NAME?</v>
      </c>
      <c r="AD50" s="72" t="e">
        <f>IFERROR(INDEX(Data!$M$4:$BB$594,Data!$A43,COLUMNS($C$11:AE50)),””)</f>
        <v>#NAME?</v>
      </c>
      <c r="AE50" s="70" t="e">
        <f>IFERROR(INDEX(Data!$M$4:$BB$594,Data!$A43,COLUMNS($C$11:AF50)),””)</f>
        <v>#NAME?</v>
      </c>
      <c r="AF50" s="72" t="e">
        <f>IFERROR(INDEX(Data!$M$4:$BB$594,Data!$A43,COLUMNS($C$11:AG50)),””)</f>
        <v>#NAME?</v>
      </c>
      <c r="AG50" s="75" t="e">
        <f>IFERROR(INDEX(Data!$M$4:$BB$594,Data!$A43,COLUMNS($C$11:AH50)),””)</f>
        <v>#NAME?</v>
      </c>
      <c r="AH50" s="75" t="e">
        <f>IFERROR(INDEX(Data!$M$4:$BB$594,Data!$A43,COLUMNS($C$11:AI50)),””)</f>
        <v>#NAME?</v>
      </c>
      <c r="AI50" s="71" t="e">
        <f>IFERROR(INDEX(Data!$M$4:$BB$594,Data!$A43,COLUMNS($C$11:AJ50)),””)</f>
        <v>#NAME?</v>
      </c>
      <c r="AJ50" s="71" t="e">
        <f>IFERROR(INDEX(Data!$M$4:$BB$594,Data!$A43,COLUMNS($C$11:AK50)),””)</f>
        <v>#NAME?</v>
      </c>
      <c r="AK50" s="71" t="e">
        <f>IFERROR(INDEX(Data!$M$4:$BB$594,Data!$A43,COLUMNS($C$11:AL50)),””)</f>
        <v>#NAME?</v>
      </c>
      <c r="AL50" s="69" t="e">
        <f>IFERROR(INDEX(Data!$M$4:$BB$594,Data!$A43,COLUMNS($C$11:AM50)),””)</f>
        <v>#NAME?</v>
      </c>
      <c r="AM50" s="69" t="e">
        <f>IFERROR(INDEX(Data!$M$4:$BB$594,Data!$A43,COLUMNS($C$11:AN50)),””)</f>
        <v>#NAME?</v>
      </c>
      <c r="AN50" s="69" t="e">
        <f>IFERROR(INDEX(Data!$M$4:$BB$594,Data!$A43,COLUMNS($C$11:AO50)),””)</f>
        <v>#NAME?</v>
      </c>
      <c r="AO50" s="69" t="e">
        <f>IFERROR(INDEX(Data!$M$4:$BB$594,Data!$A43,COLUMNS($C$11:AP50)),””)</f>
        <v>#NAME?</v>
      </c>
      <c r="AP50" s="69" t="e">
        <f>IFERROR(INDEX(Data!$M$4:$BB$594,Data!$A43,COLUMNS($C$11:AQ50)),””)</f>
        <v>#NAME?</v>
      </c>
      <c r="AQ50" s="69" t="e">
        <f>IFERROR(INDEX(Data!$M$4:$BB$594,Data!$A43,COLUMNS($C$11:AR50)),””)</f>
        <v>#NAME?</v>
      </c>
    </row>
    <row r="51" spans="2:43" x14ac:dyDescent="0.25">
      <c r="B51" s="69" t="e">
        <f>IFERROR(INDEX(Data!$M$4:$BB$594,Data!$A44,COLUMNS($C$11:C51)),””)</f>
        <v>#NAME?</v>
      </c>
      <c r="C51" s="73" t="e">
        <f>IFERROR(INDEX(Data!$M$4:$BB$594,Data!$A44,COLUMNS($C$11:D51)),””)</f>
        <v>#NAME?</v>
      </c>
      <c r="D51" s="76" t="e">
        <f>IFERROR(INDEX(Data!$M$4:$BB$594,Data!$A44,COLUMNS($C$11:E51)),””)</f>
        <v>#NAME?</v>
      </c>
      <c r="E51" s="76" t="e">
        <f>IFERROR(INDEX(Data!$M$4:$BB$594,Data!$A44,COLUMNS($C$11:F51)),””)</f>
        <v>#NAME?</v>
      </c>
      <c r="F51" s="76" t="e">
        <f>IFERROR(INDEX(Data!$M$4:$BB$594,Data!$A44,COLUMNS($C$11:G51)),””)</f>
        <v>#NAME?</v>
      </c>
      <c r="G51" s="76" t="e">
        <f>IFERROR(INDEX(Data!$M$4:$BB$594,Data!$A44,COLUMNS($C$11:H51)),””)</f>
        <v>#NAME?</v>
      </c>
      <c r="H51" s="76" t="e">
        <f>IFERROR(INDEX(Data!$M$4:$BB$594,Data!$A44,COLUMNS($C$11:I51)),””)</f>
        <v>#NAME?</v>
      </c>
      <c r="I51" s="76" t="e">
        <f>IFERROR(INDEX(Data!$M$4:$BB$594,Data!$A44,COLUMNS($C$11:J51)),””)</f>
        <v>#NAME?</v>
      </c>
      <c r="J51" s="76" t="e">
        <f>IFERROR(INDEX(Data!$M$4:$BB$594,Data!$A44,COLUMNS($C$11:K51)),””)</f>
        <v>#NAME?</v>
      </c>
      <c r="K51" s="76" t="e">
        <f>IFERROR(INDEX(Data!$M$4:$BB$594,Data!$A44,COLUMNS($C$11:L51)),””)</f>
        <v>#NAME?</v>
      </c>
      <c r="L51" s="76" t="e">
        <f>IFERROR(INDEX(Data!$M$4:$BB$594,Data!$A44,COLUMNS($C$11:M51)),””)</f>
        <v>#NAME?</v>
      </c>
      <c r="M51" s="76" t="e">
        <f>IFERROR(INDEX(Data!$M$4:$BB$594,Data!$A44,COLUMNS($C$11:N51)),””)</f>
        <v>#NAME?</v>
      </c>
      <c r="N51" s="76" t="e">
        <f>IFERROR(INDEX(Data!$M$4:$BB$594,Data!$A44,COLUMNS($C$11:O51)),””)</f>
        <v>#NAME?</v>
      </c>
      <c r="O51" s="76" t="e">
        <f>IFERROR(INDEX(Data!$M$4:$BB$594,Data!$A44,COLUMNS($C$11:P51)),””)</f>
        <v>#NAME?</v>
      </c>
      <c r="P51" s="69" t="e">
        <f>IFERROR(INDEX(Data!$M$4:$BB$594,Data!$A44,COLUMNS($C$11:Q51)),””)</f>
        <v>#NAME?</v>
      </c>
      <c r="Q51" s="70" t="e">
        <f>IFERROR(INDEX(Data!$M$4:$BB$594,Data!$A44,COLUMNS($C$11:R51)),””)</f>
        <v>#NAME?</v>
      </c>
      <c r="R51" s="72" t="e">
        <f>IFERROR(INDEX(Data!$M$4:$BB$594,Data!$A44,COLUMNS($C$11:S51)),””)</f>
        <v>#NAME?</v>
      </c>
      <c r="S51" s="69" t="e">
        <f>IFERROR(INDEX(Data!$M$4:$BB$594,Data!$A44,COLUMNS($C$11:T51)),””)</f>
        <v>#NAME?</v>
      </c>
      <c r="T51" s="71" t="e">
        <f>IFERROR(INDEX(Data!$M$4:$BB$594,Data!$A44,COLUMNS($C$11:U51)),””)</f>
        <v>#NAME?</v>
      </c>
      <c r="U51" s="72" t="e">
        <f>IFERROR(INDEX(Data!$M$4:$BB$594,Data!$A44,COLUMNS($C$11:V51)),””)</f>
        <v>#NAME?</v>
      </c>
      <c r="V51" s="72" t="e">
        <f>IFERROR(INDEX(Data!$M$4:$BB$594,Data!$A44,COLUMNS($C$11:W51)),””)</f>
        <v>#NAME?</v>
      </c>
      <c r="W51" s="72" t="e">
        <f>IFERROR(INDEX(Data!$M$4:$BB$594,Data!$A44,COLUMNS($C$11:X51)),””)</f>
        <v>#NAME?</v>
      </c>
      <c r="X51" s="70" t="e">
        <f>IFERROR(INDEX(Data!$M$4:$BB$594,Data!$A44,COLUMNS($C$11:Y51)),””)</f>
        <v>#NAME?</v>
      </c>
      <c r="Y51" s="72" t="e">
        <f>IFERROR(INDEX(Data!$M$4:$BB$594,Data!$A44,COLUMNS($C$11:Z51)),””)</f>
        <v>#NAME?</v>
      </c>
      <c r="Z51" s="75" t="e">
        <f>IFERROR(INDEX(Data!$M$4:$BB$594,Data!$A44,COLUMNS($C$11:AA51)),””)</f>
        <v>#NAME?</v>
      </c>
      <c r="AA51" s="75" t="e">
        <f>IFERROR(INDEX(Data!$M$4:$BB$594,Data!$A44,COLUMNS($C$11:AB51)),””)</f>
        <v>#NAME?</v>
      </c>
      <c r="AB51" s="71" t="e">
        <f>IFERROR(INDEX(Data!$M$4:$BB$594,Data!$A44,COLUMNS($C$11:AC51)),””)</f>
        <v>#NAME?</v>
      </c>
      <c r="AC51" s="72" t="e">
        <f>IFERROR(INDEX(Data!$M$4:$BB$594,Data!$A44,COLUMNS($C$11:AD51)),””)</f>
        <v>#NAME?</v>
      </c>
      <c r="AD51" s="72" t="e">
        <f>IFERROR(INDEX(Data!$M$4:$BB$594,Data!$A44,COLUMNS($C$11:AE51)),””)</f>
        <v>#NAME?</v>
      </c>
      <c r="AE51" s="70" t="e">
        <f>IFERROR(INDEX(Data!$M$4:$BB$594,Data!$A44,COLUMNS($C$11:AF51)),””)</f>
        <v>#NAME?</v>
      </c>
      <c r="AF51" s="72" t="e">
        <f>IFERROR(INDEX(Data!$M$4:$BB$594,Data!$A44,COLUMNS($C$11:AG51)),””)</f>
        <v>#NAME?</v>
      </c>
      <c r="AG51" s="75" t="e">
        <f>IFERROR(INDEX(Data!$M$4:$BB$594,Data!$A44,COLUMNS($C$11:AH51)),””)</f>
        <v>#NAME?</v>
      </c>
      <c r="AH51" s="75" t="e">
        <f>IFERROR(INDEX(Data!$M$4:$BB$594,Data!$A44,COLUMNS($C$11:AI51)),””)</f>
        <v>#NAME?</v>
      </c>
      <c r="AI51" s="71" t="e">
        <f>IFERROR(INDEX(Data!$M$4:$BB$594,Data!$A44,COLUMNS($C$11:AJ51)),””)</f>
        <v>#NAME?</v>
      </c>
      <c r="AJ51" s="71" t="e">
        <f>IFERROR(INDEX(Data!$M$4:$BB$594,Data!$A44,COLUMNS($C$11:AK51)),””)</f>
        <v>#NAME?</v>
      </c>
      <c r="AK51" s="71" t="e">
        <f>IFERROR(INDEX(Data!$M$4:$BB$594,Data!$A44,COLUMNS($C$11:AL51)),””)</f>
        <v>#NAME?</v>
      </c>
      <c r="AL51" s="69" t="e">
        <f>IFERROR(INDEX(Data!$M$4:$BB$594,Data!$A44,COLUMNS($C$11:AM51)),””)</f>
        <v>#NAME?</v>
      </c>
      <c r="AM51" s="69" t="e">
        <f>IFERROR(INDEX(Data!$M$4:$BB$594,Data!$A44,COLUMNS($C$11:AN51)),””)</f>
        <v>#NAME?</v>
      </c>
      <c r="AN51" s="69" t="e">
        <f>IFERROR(INDEX(Data!$M$4:$BB$594,Data!$A44,COLUMNS($C$11:AO51)),””)</f>
        <v>#NAME?</v>
      </c>
      <c r="AO51" s="69" t="e">
        <f>IFERROR(INDEX(Data!$M$4:$BB$594,Data!$A44,COLUMNS($C$11:AP51)),””)</f>
        <v>#NAME?</v>
      </c>
      <c r="AP51" s="69" t="e">
        <f>IFERROR(INDEX(Data!$M$4:$BB$594,Data!$A44,COLUMNS($C$11:AQ51)),””)</f>
        <v>#NAME?</v>
      </c>
      <c r="AQ51" s="69" t="e">
        <f>IFERROR(INDEX(Data!$M$4:$BB$594,Data!$A44,COLUMNS($C$11:AR51)),””)</f>
        <v>#NAME?</v>
      </c>
    </row>
    <row r="52" spans="2:43" x14ac:dyDescent="0.25">
      <c r="B52" s="69" t="e">
        <f>IFERROR(INDEX(Data!$M$4:$BB$594,Data!$A45,COLUMNS($C$11:C52)),””)</f>
        <v>#NAME?</v>
      </c>
      <c r="C52" s="73" t="e">
        <f>IFERROR(INDEX(Data!$M$4:$BB$594,Data!$A45,COLUMNS($C$11:D52)),””)</f>
        <v>#NAME?</v>
      </c>
      <c r="D52" s="76" t="e">
        <f>IFERROR(INDEX(Data!$M$4:$BB$594,Data!$A45,COLUMNS($C$11:E52)),””)</f>
        <v>#NAME?</v>
      </c>
      <c r="E52" s="76" t="e">
        <f>IFERROR(INDEX(Data!$M$4:$BB$594,Data!$A45,COLUMNS($C$11:F52)),””)</f>
        <v>#NAME?</v>
      </c>
      <c r="F52" s="76" t="e">
        <f>IFERROR(INDEX(Data!$M$4:$BB$594,Data!$A45,COLUMNS($C$11:G52)),””)</f>
        <v>#NAME?</v>
      </c>
      <c r="G52" s="76" t="e">
        <f>IFERROR(INDEX(Data!$M$4:$BB$594,Data!$A45,COLUMNS($C$11:H52)),””)</f>
        <v>#NAME?</v>
      </c>
      <c r="H52" s="76" t="e">
        <f>IFERROR(INDEX(Data!$M$4:$BB$594,Data!$A45,COLUMNS($C$11:I52)),””)</f>
        <v>#NAME?</v>
      </c>
      <c r="I52" s="76" t="e">
        <f>IFERROR(INDEX(Data!$M$4:$BB$594,Data!$A45,COLUMNS($C$11:J52)),””)</f>
        <v>#NAME?</v>
      </c>
      <c r="J52" s="76" t="e">
        <f>IFERROR(INDEX(Data!$M$4:$BB$594,Data!$A45,COLUMNS($C$11:K52)),””)</f>
        <v>#NAME?</v>
      </c>
      <c r="K52" s="76" t="e">
        <f>IFERROR(INDEX(Data!$M$4:$BB$594,Data!$A45,COLUMNS($C$11:L52)),””)</f>
        <v>#NAME?</v>
      </c>
      <c r="L52" s="76" t="e">
        <f>IFERROR(INDEX(Data!$M$4:$BB$594,Data!$A45,COLUMNS($C$11:M52)),””)</f>
        <v>#NAME?</v>
      </c>
      <c r="M52" s="76" t="e">
        <f>IFERROR(INDEX(Data!$M$4:$BB$594,Data!$A45,COLUMNS($C$11:N52)),””)</f>
        <v>#NAME?</v>
      </c>
      <c r="N52" s="76" t="e">
        <f>IFERROR(INDEX(Data!$M$4:$BB$594,Data!$A45,COLUMNS($C$11:O52)),””)</f>
        <v>#NAME?</v>
      </c>
      <c r="O52" s="76" t="e">
        <f>IFERROR(INDEX(Data!$M$4:$BB$594,Data!$A45,COLUMNS($C$11:P52)),””)</f>
        <v>#NAME?</v>
      </c>
      <c r="P52" s="69" t="e">
        <f>IFERROR(INDEX(Data!$M$4:$BB$594,Data!$A45,COLUMNS($C$11:Q52)),””)</f>
        <v>#NAME?</v>
      </c>
      <c r="Q52" s="70" t="e">
        <f>IFERROR(INDEX(Data!$M$4:$BB$594,Data!$A45,COLUMNS($C$11:R52)),””)</f>
        <v>#NAME?</v>
      </c>
      <c r="R52" s="72" t="e">
        <f>IFERROR(INDEX(Data!$M$4:$BB$594,Data!$A45,COLUMNS($C$11:S52)),””)</f>
        <v>#NAME?</v>
      </c>
      <c r="S52" s="69" t="e">
        <f>IFERROR(INDEX(Data!$M$4:$BB$594,Data!$A45,COLUMNS($C$11:T52)),””)</f>
        <v>#NAME?</v>
      </c>
      <c r="T52" s="71" t="e">
        <f>IFERROR(INDEX(Data!$M$4:$BB$594,Data!$A45,COLUMNS($C$11:U52)),””)</f>
        <v>#NAME?</v>
      </c>
      <c r="U52" s="72" t="e">
        <f>IFERROR(INDEX(Data!$M$4:$BB$594,Data!$A45,COLUMNS($C$11:V52)),””)</f>
        <v>#NAME?</v>
      </c>
      <c r="V52" s="72" t="e">
        <f>IFERROR(INDEX(Data!$M$4:$BB$594,Data!$A45,COLUMNS($C$11:W52)),””)</f>
        <v>#NAME?</v>
      </c>
      <c r="W52" s="72" t="e">
        <f>IFERROR(INDEX(Data!$M$4:$BB$594,Data!$A45,COLUMNS($C$11:X52)),””)</f>
        <v>#NAME?</v>
      </c>
      <c r="X52" s="70" t="e">
        <f>IFERROR(INDEX(Data!$M$4:$BB$594,Data!$A45,COLUMNS($C$11:Y52)),””)</f>
        <v>#NAME?</v>
      </c>
      <c r="Y52" s="72" t="e">
        <f>IFERROR(INDEX(Data!$M$4:$BB$594,Data!$A45,COLUMNS($C$11:Z52)),””)</f>
        <v>#NAME?</v>
      </c>
      <c r="Z52" s="75" t="e">
        <f>IFERROR(INDEX(Data!$M$4:$BB$594,Data!$A45,COLUMNS($C$11:AA52)),””)</f>
        <v>#NAME?</v>
      </c>
      <c r="AA52" s="75" t="e">
        <f>IFERROR(INDEX(Data!$M$4:$BB$594,Data!$A45,COLUMNS($C$11:AB52)),””)</f>
        <v>#NAME?</v>
      </c>
      <c r="AB52" s="71" t="e">
        <f>IFERROR(INDEX(Data!$M$4:$BB$594,Data!$A45,COLUMNS($C$11:AC52)),””)</f>
        <v>#NAME?</v>
      </c>
      <c r="AC52" s="72" t="e">
        <f>IFERROR(INDEX(Data!$M$4:$BB$594,Data!$A45,COLUMNS($C$11:AD52)),””)</f>
        <v>#NAME?</v>
      </c>
      <c r="AD52" s="72" t="e">
        <f>IFERROR(INDEX(Data!$M$4:$BB$594,Data!$A45,COLUMNS($C$11:AE52)),””)</f>
        <v>#NAME?</v>
      </c>
      <c r="AE52" s="70" t="e">
        <f>IFERROR(INDEX(Data!$M$4:$BB$594,Data!$A45,COLUMNS($C$11:AF52)),””)</f>
        <v>#NAME?</v>
      </c>
      <c r="AF52" s="72" t="e">
        <f>IFERROR(INDEX(Data!$M$4:$BB$594,Data!$A45,COLUMNS($C$11:AG52)),””)</f>
        <v>#NAME?</v>
      </c>
      <c r="AG52" s="75" t="e">
        <f>IFERROR(INDEX(Data!$M$4:$BB$594,Data!$A45,COLUMNS($C$11:AH52)),””)</f>
        <v>#NAME?</v>
      </c>
      <c r="AH52" s="75" t="e">
        <f>IFERROR(INDEX(Data!$M$4:$BB$594,Data!$A45,COLUMNS($C$11:AI52)),””)</f>
        <v>#NAME?</v>
      </c>
      <c r="AI52" s="71" t="e">
        <f>IFERROR(INDEX(Data!$M$4:$BB$594,Data!$A45,COLUMNS($C$11:AJ52)),””)</f>
        <v>#NAME?</v>
      </c>
      <c r="AJ52" s="71" t="e">
        <f>IFERROR(INDEX(Data!$M$4:$BB$594,Data!$A45,COLUMNS($C$11:AK52)),””)</f>
        <v>#NAME?</v>
      </c>
      <c r="AK52" s="71" t="e">
        <f>IFERROR(INDEX(Data!$M$4:$BB$594,Data!$A45,COLUMNS($C$11:AL52)),””)</f>
        <v>#NAME?</v>
      </c>
      <c r="AL52" s="69" t="e">
        <f>IFERROR(INDEX(Data!$M$4:$BB$594,Data!$A45,COLUMNS($C$11:AM52)),””)</f>
        <v>#NAME?</v>
      </c>
      <c r="AM52" s="69" t="e">
        <f>IFERROR(INDEX(Data!$M$4:$BB$594,Data!$A45,COLUMNS($C$11:AN52)),””)</f>
        <v>#NAME?</v>
      </c>
      <c r="AN52" s="69" t="e">
        <f>IFERROR(INDEX(Data!$M$4:$BB$594,Data!$A45,COLUMNS($C$11:AO52)),””)</f>
        <v>#NAME?</v>
      </c>
      <c r="AO52" s="69" t="e">
        <f>IFERROR(INDEX(Data!$M$4:$BB$594,Data!$A45,COLUMNS($C$11:AP52)),””)</f>
        <v>#NAME?</v>
      </c>
      <c r="AP52" s="69" t="e">
        <f>IFERROR(INDEX(Data!$M$4:$BB$594,Data!$A45,COLUMNS($C$11:AQ52)),””)</f>
        <v>#NAME?</v>
      </c>
      <c r="AQ52" s="69" t="e">
        <f>IFERROR(INDEX(Data!$M$4:$BB$594,Data!$A45,COLUMNS($C$11:AR52)),””)</f>
        <v>#NAME?</v>
      </c>
    </row>
    <row r="53" spans="2:43" x14ac:dyDescent="0.25">
      <c r="B53" s="69" t="e">
        <f>IFERROR(INDEX(Data!$M$4:$BB$594,Data!$A46,COLUMNS($C$11:C53)),””)</f>
        <v>#NAME?</v>
      </c>
      <c r="C53" s="73" t="e">
        <f>IFERROR(INDEX(Data!$M$4:$BB$594,Data!$A46,COLUMNS($C$11:D53)),””)</f>
        <v>#NAME?</v>
      </c>
      <c r="D53" s="76" t="e">
        <f>IFERROR(INDEX(Data!$M$4:$BB$594,Data!$A46,COLUMNS($C$11:E53)),””)</f>
        <v>#NAME?</v>
      </c>
      <c r="E53" s="76" t="e">
        <f>IFERROR(INDEX(Data!$M$4:$BB$594,Data!$A46,COLUMNS($C$11:F53)),””)</f>
        <v>#NAME?</v>
      </c>
      <c r="F53" s="76" t="e">
        <f>IFERROR(INDEX(Data!$M$4:$BB$594,Data!$A46,COLUMNS($C$11:G53)),””)</f>
        <v>#NAME?</v>
      </c>
      <c r="G53" s="76" t="e">
        <f>IFERROR(INDEX(Data!$M$4:$BB$594,Data!$A46,COLUMNS($C$11:H53)),””)</f>
        <v>#NAME?</v>
      </c>
      <c r="H53" s="76" t="e">
        <f>IFERROR(INDEX(Data!$M$4:$BB$594,Data!$A46,COLUMNS($C$11:I53)),””)</f>
        <v>#NAME?</v>
      </c>
      <c r="I53" s="76" t="e">
        <f>IFERROR(INDEX(Data!$M$4:$BB$594,Data!$A46,COLUMNS($C$11:J53)),””)</f>
        <v>#NAME?</v>
      </c>
      <c r="J53" s="76" t="e">
        <f>IFERROR(INDEX(Data!$M$4:$BB$594,Data!$A46,COLUMNS($C$11:K53)),””)</f>
        <v>#NAME?</v>
      </c>
      <c r="K53" s="76" t="e">
        <f>IFERROR(INDEX(Data!$M$4:$BB$594,Data!$A46,COLUMNS($C$11:L53)),””)</f>
        <v>#NAME?</v>
      </c>
      <c r="L53" s="76" t="e">
        <f>IFERROR(INDEX(Data!$M$4:$BB$594,Data!$A46,COLUMNS($C$11:M53)),””)</f>
        <v>#NAME?</v>
      </c>
      <c r="M53" s="76" t="e">
        <f>IFERROR(INDEX(Data!$M$4:$BB$594,Data!$A46,COLUMNS($C$11:N53)),””)</f>
        <v>#NAME?</v>
      </c>
      <c r="N53" s="76" t="e">
        <f>IFERROR(INDEX(Data!$M$4:$BB$594,Data!$A46,COLUMNS($C$11:O53)),””)</f>
        <v>#NAME?</v>
      </c>
      <c r="O53" s="76" t="e">
        <f>IFERROR(INDEX(Data!$M$4:$BB$594,Data!$A46,COLUMNS($C$11:P53)),””)</f>
        <v>#NAME?</v>
      </c>
      <c r="P53" s="69" t="e">
        <f>IFERROR(INDEX(Data!$M$4:$BB$594,Data!$A46,COLUMNS($C$11:Q53)),””)</f>
        <v>#NAME?</v>
      </c>
      <c r="Q53" s="70" t="e">
        <f>IFERROR(INDEX(Data!$M$4:$BB$594,Data!$A46,COLUMNS($C$11:R53)),””)</f>
        <v>#NAME?</v>
      </c>
      <c r="R53" s="72" t="e">
        <f>IFERROR(INDEX(Data!$M$4:$BB$594,Data!$A46,COLUMNS($C$11:S53)),””)</f>
        <v>#NAME?</v>
      </c>
      <c r="S53" s="69" t="e">
        <f>IFERROR(INDEX(Data!$M$4:$BB$594,Data!$A46,COLUMNS($C$11:T53)),””)</f>
        <v>#NAME?</v>
      </c>
      <c r="T53" s="71" t="e">
        <f>IFERROR(INDEX(Data!$M$4:$BB$594,Data!$A46,COLUMNS($C$11:U53)),””)</f>
        <v>#NAME?</v>
      </c>
      <c r="U53" s="72" t="e">
        <f>IFERROR(INDEX(Data!$M$4:$BB$594,Data!$A46,COLUMNS($C$11:V53)),””)</f>
        <v>#NAME?</v>
      </c>
      <c r="V53" s="72" t="e">
        <f>IFERROR(INDEX(Data!$M$4:$BB$594,Data!$A46,COLUMNS($C$11:W53)),””)</f>
        <v>#NAME?</v>
      </c>
      <c r="W53" s="72" t="e">
        <f>IFERROR(INDEX(Data!$M$4:$BB$594,Data!$A46,COLUMNS($C$11:X53)),””)</f>
        <v>#NAME?</v>
      </c>
      <c r="X53" s="70" t="e">
        <f>IFERROR(INDEX(Data!$M$4:$BB$594,Data!$A46,COLUMNS($C$11:Y53)),””)</f>
        <v>#NAME?</v>
      </c>
      <c r="Y53" s="72" t="e">
        <f>IFERROR(INDEX(Data!$M$4:$BB$594,Data!$A46,COLUMNS($C$11:Z53)),””)</f>
        <v>#NAME?</v>
      </c>
      <c r="Z53" s="75" t="e">
        <f>IFERROR(INDEX(Data!$M$4:$BB$594,Data!$A46,COLUMNS($C$11:AA53)),””)</f>
        <v>#NAME?</v>
      </c>
      <c r="AA53" s="75" t="e">
        <f>IFERROR(INDEX(Data!$M$4:$BB$594,Data!$A46,COLUMNS($C$11:AB53)),””)</f>
        <v>#NAME?</v>
      </c>
      <c r="AB53" s="71" t="e">
        <f>IFERROR(INDEX(Data!$M$4:$BB$594,Data!$A46,COLUMNS($C$11:AC53)),””)</f>
        <v>#NAME?</v>
      </c>
      <c r="AC53" s="72" t="e">
        <f>IFERROR(INDEX(Data!$M$4:$BB$594,Data!$A46,COLUMNS($C$11:AD53)),””)</f>
        <v>#NAME?</v>
      </c>
      <c r="AD53" s="72" t="e">
        <f>IFERROR(INDEX(Data!$M$4:$BB$594,Data!$A46,COLUMNS($C$11:AE53)),””)</f>
        <v>#NAME?</v>
      </c>
      <c r="AE53" s="70" t="e">
        <f>IFERROR(INDEX(Data!$M$4:$BB$594,Data!$A46,COLUMNS($C$11:AF53)),””)</f>
        <v>#NAME?</v>
      </c>
      <c r="AF53" s="72" t="e">
        <f>IFERROR(INDEX(Data!$M$4:$BB$594,Data!$A46,COLUMNS($C$11:AG53)),””)</f>
        <v>#NAME?</v>
      </c>
      <c r="AG53" s="75" t="e">
        <f>IFERROR(INDEX(Data!$M$4:$BB$594,Data!$A46,COLUMNS($C$11:AH53)),””)</f>
        <v>#NAME?</v>
      </c>
      <c r="AH53" s="75" t="e">
        <f>IFERROR(INDEX(Data!$M$4:$BB$594,Data!$A46,COLUMNS($C$11:AI53)),””)</f>
        <v>#NAME?</v>
      </c>
      <c r="AI53" s="71" t="e">
        <f>IFERROR(INDEX(Data!$M$4:$BB$594,Data!$A46,COLUMNS($C$11:AJ53)),””)</f>
        <v>#NAME?</v>
      </c>
      <c r="AJ53" s="71" t="e">
        <f>IFERROR(INDEX(Data!$M$4:$BB$594,Data!$A46,COLUMNS($C$11:AK53)),””)</f>
        <v>#NAME?</v>
      </c>
      <c r="AK53" s="71" t="e">
        <f>IFERROR(INDEX(Data!$M$4:$BB$594,Data!$A46,COLUMNS($C$11:AL53)),””)</f>
        <v>#NAME?</v>
      </c>
      <c r="AL53" s="69" t="e">
        <f>IFERROR(INDEX(Data!$M$4:$BB$594,Data!$A46,COLUMNS($C$11:AM53)),””)</f>
        <v>#NAME?</v>
      </c>
      <c r="AM53" s="69" t="e">
        <f>IFERROR(INDEX(Data!$M$4:$BB$594,Data!$A46,COLUMNS($C$11:AN53)),””)</f>
        <v>#NAME?</v>
      </c>
      <c r="AN53" s="69" t="e">
        <f>IFERROR(INDEX(Data!$M$4:$BB$594,Data!$A46,COLUMNS($C$11:AO53)),””)</f>
        <v>#NAME?</v>
      </c>
      <c r="AO53" s="69" t="e">
        <f>IFERROR(INDEX(Data!$M$4:$BB$594,Data!$A46,COLUMNS($C$11:AP53)),””)</f>
        <v>#NAME?</v>
      </c>
      <c r="AP53" s="69" t="e">
        <f>IFERROR(INDEX(Data!$M$4:$BB$594,Data!$A46,COLUMNS($C$11:AQ53)),””)</f>
        <v>#NAME?</v>
      </c>
      <c r="AQ53" s="69" t="e">
        <f>IFERROR(INDEX(Data!$M$4:$BB$594,Data!$A46,COLUMNS($C$11:AR53)),””)</f>
        <v>#NAME?</v>
      </c>
    </row>
    <row r="54" spans="2:43" x14ac:dyDescent="0.25">
      <c r="B54" s="69" t="e">
        <f>IFERROR(INDEX(Data!$M$4:$BB$594,Data!$A47,COLUMNS($C$11:C54)),””)</f>
        <v>#NAME?</v>
      </c>
      <c r="C54" s="73" t="e">
        <f>IFERROR(INDEX(Data!$M$4:$BB$594,Data!$A47,COLUMNS($C$11:D54)),””)</f>
        <v>#NAME?</v>
      </c>
      <c r="D54" s="76" t="e">
        <f>IFERROR(INDEX(Data!$M$4:$BB$594,Data!$A47,COLUMNS($C$11:E54)),””)</f>
        <v>#NAME?</v>
      </c>
      <c r="E54" s="76" t="e">
        <f>IFERROR(INDEX(Data!$M$4:$BB$594,Data!$A47,COLUMNS($C$11:F54)),””)</f>
        <v>#NAME?</v>
      </c>
      <c r="F54" s="76" t="e">
        <f>IFERROR(INDEX(Data!$M$4:$BB$594,Data!$A47,COLUMNS($C$11:G54)),””)</f>
        <v>#NAME?</v>
      </c>
      <c r="G54" s="76" t="e">
        <f>IFERROR(INDEX(Data!$M$4:$BB$594,Data!$A47,COLUMNS($C$11:H54)),””)</f>
        <v>#NAME?</v>
      </c>
      <c r="H54" s="76" t="e">
        <f>IFERROR(INDEX(Data!$M$4:$BB$594,Data!$A47,COLUMNS($C$11:I54)),””)</f>
        <v>#NAME?</v>
      </c>
      <c r="I54" s="76" t="e">
        <f>IFERROR(INDEX(Data!$M$4:$BB$594,Data!$A47,COLUMNS($C$11:J54)),””)</f>
        <v>#NAME?</v>
      </c>
      <c r="J54" s="76" t="e">
        <f>IFERROR(INDEX(Data!$M$4:$BB$594,Data!$A47,COLUMNS($C$11:K54)),””)</f>
        <v>#NAME?</v>
      </c>
      <c r="K54" s="76" t="e">
        <f>IFERROR(INDEX(Data!$M$4:$BB$594,Data!$A47,COLUMNS($C$11:L54)),””)</f>
        <v>#NAME?</v>
      </c>
      <c r="L54" s="76" t="e">
        <f>IFERROR(INDEX(Data!$M$4:$BB$594,Data!$A47,COLUMNS($C$11:M54)),””)</f>
        <v>#NAME?</v>
      </c>
      <c r="M54" s="76" t="e">
        <f>IFERROR(INDEX(Data!$M$4:$BB$594,Data!$A47,COLUMNS($C$11:N54)),””)</f>
        <v>#NAME?</v>
      </c>
      <c r="N54" s="76" t="e">
        <f>IFERROR(INDEX(Data!$M$4:$BB$594,Data!$A47,COLUMNS($C$11:O54)),””)</f>
        <v>#NAME?</v>
      </c>
      <c r="O54" s="76" t="e">
        <f>IFERROR(INDEX(Data!$M$4:$BB$594,Data!$A47,COLUMNS($C$11:P54)),””)</f>
        <v>#NAME?</v>
      </c>
      <c r="P54" s="69" t="e">
        <f>IFERROR(INDEX(Data!$M$4:$BB$594,Data!$A47,COLUMNS($C$11:Q54)),””)</f>
        <v>#NAME?</v>
      </c>
      <c r="Q54" s="70" t="e">
        <f>IFERROR(INDEX(Data!$M$4:$BB$594,Data!$A47,COLUMNS($C$11:R54)),””)</f>
        <v>#NAME?</v>
      </c>
      <c r="R54" s="72" t="e">
        <f>IFERROR(INDEX(Data!$M$4:$BB$594,Data!$A47,COLUMNS($C$11:S54)),””)</f>
        <v>#NAME?</v>
      </c>
      <c r="S54" s="69" t="e">
        <f>IFERROR(INDEX(Data!$M$4:$BB$594,Data!$A47,COLUMNS($C$11:T54)),””)</f>
        <v>#NAME?</v>
      </c>
      <c r="T54" s="71" t="e">
        <f>IFERROR(INDEX(Data!$M$4:$BB$594,Data!$A47,COLUMNS($C$11:U54)),””)</f>
        <v>#NAME?</v>
      </c>
      <c r="U54" s="72" t="e">
        <f>IFERROR(INDEX(Data!$M$4:$BB$594,Data!$A47,COLUMNS($C$11:V54)),””)</f>
        <v>#NAME?</v>
      </c>
      <c r="V54" s="72" t="e">
        <f>IFERROR(INDEX(Data!$M$4:$BB$594,Data!$A47,COLUMNS($C$11:W54)),””)</f>
        <v>#NAME?</v>
      </c>
      <c r="W54" s="72" t="e">
        <f>IFERROR(INDEX(Data!$M$4:$BB$594,Data!$A47,COLUMNS($C$11:X54)),””)</f>
        <v>#NAME?</v>
      </c>
      <c r="X54" s="70" t="e">
        <f>IFERROR(INDEX(Data!$M$4:$BB$594,Data!$A47,COLUMNS($C$11:Y54)),””)</f>
        <v>#NAME?</v>
      </c>
      <c r="Y54" s="72" t="e">
        <f>IFERROR(INDEX(Data!$M$4:$BB$594,Data!$A47,COLUMNS($C$11:Z54)),””)</f>
        <v>#NAME?</v>
      </c>
      <c r="Z54" s="75" t="e">
        <f>IFERROR(INDEX(Data!$M$4:$BB$594,Data!$A47,COLUMNS($C$11:AA54)),””)</f>
        <v>#NAME?</v>
      </c>
      <c r="AA54" s="75" t="e">
        <f>IFERROR(INDEX(Data!$M$4:$BB$594,Data!$A47,COLUMNS($C$11:AB54)),””)</f>
        <v>#NAME?</v>
      </c>
      <c r="AB54" s="71" t="e">
        <f>IFERROR(INDEX(Data!$M$4:$BB$594,Data!$A47,COLUMNS($C$11:AC54)),””)</f>
        <v>#NAME?</v>
      </c>
      <c r="AC54" s="72" t="e">
        <f>IFERROR(INDEX(Data!$M$4:$BB$594,Data!$A47,COLUMNS($C$11:AD54)),””)</f>
        <v>#NAME?</v>
      </c>
      <c r="AD54" s="72" t="e">
        <f>IFERROR(INDEX(Data!$M$4:$BB$594,Data!$A47,COLUMNS($C$11:AE54)),””)</f>
        <v>#NAME?</v>
      </c>
      <c r="AE54" s="70" t="e">
        <f>IFERROR(INDEX(Data!$M$4:$BB$594,Data!$A47,COLUMNS($C$11:AF54)),””)</f>
        <v>#NAME?</v>
      </c>
      <c r="AF54" s="72" t="e">
        <f>IFERROR(INDEX(Data!$M$4:$BB$594,Data!$A47,COLUMNS($C$11:AG54)),””)</f>
        <v>#NAME?</v>
      </c>
      <c r="AG54" s="75" t="e">
        <f>IFERROR(INDEX(Data!$M$4:$BB$594,Data!$A47,COLUMNS($C$11:AH54)),””)</f>
        <v>#NAME?</v>
      </c>
      <c r="AH54" s="75" t="e">
        <f>IFERROR(INDEX(Data!$M$4:$BB$594,Data!$A47,COLUMNS($C$11:AI54)),””)</f>
        <v>#NAME?</v>
      </c>
      <c r="AI54" s="71" t="e">
        <f>IFERROR(INDEX(Data!$M$4:$BB$594,Data!$A47,COLUMNS($C$11:AJ54)),””)</f>
        <v>#NAME?</v>
      </c>
      <c r="AJ54" s="71" t="e">
        <f>IFERROR(INDEX(Data!$M$4:$BB$594,Data!$A47,COLUMNS($C$11:AK54)),””)</f>
        <v>#NAME?</v>
      </c>
      <c r="AK54" s="71" t="e">
        <f>IFERROR(INDEX(Data!$M$4:$BB$594,Data!$A47,COLUMNS($C$11:AL54)),””)</f>
        <v>#NAME?</v>
      </c>
      <c r="AL54" s="69" t="e">
        <f>IFERROR(INDEX(Data!$M$4:$BB$594,Data!$A47,COLUMNS($C$11:AM54)),””)</f>
        <v>#NAME?</v>
      </c>
      <c r="AM54" s="69" t="e">
        <f>IFERROR(INDEX(Data!$M$4:$BB$594,Data!$A47,COLUMNS($C$11:AN54)),””)</f>
        <v>#NAME?</v>
      </c>
      <c r="AN54" s="69" t="e">
        <f>IFERROR(INDEX(Data!$M$4:$BB$594,Data!$A47,COLUMNS($C$11:AO54)),””)</f>
        <v>#NAME?</v>
      </c>
      <c r="AO54" s="69" t="e">
        <f>IFERROR(INDEX(Data!$M$4:$BB$594,Data!$A47,COLUMNS($C$11:AP54)),””)</f>
        <v>#NAME?</v>
      </c>
      <c r="AP54" s="69" t="e">
        <f>IFERROR(INDEX(Data!$M$4:$BB$594,Data!$A47,COLUMNS($C$11:AQ54)),””)</f>
        <v>#NAME?</v>
      </c>
      <c r="AQ54" s="69" t="e">
        <f>IFERROR(INDEX(Data!$M$4:$BB$594,Data!$A47,COLUMNS($C$11:AR54)),””)</f>
        <v>#NAME?</v>
      </c>
    </row>
    <row r="55" spans="2:43" x14ac:dyDescent="0.25">
      <c r="B55" s="69" t="e">
        <f>IFERROR(INDEX(Data!$M$4:$BB$594,Data!$A48,COLUMNS($C$11:C55)),””)</f>
        <v>#NAME?</v>
      </c>
      <c r="C55" s="73" t="e">
        <f>IFERROR(INDEX(Data!$M$4:$BB$594,Data!$A48,COLUMNS($C$11:D55)),””)</f>
        <v>#NAME?</v>
      </c>
      <c r="D55" s="76" t="e">
        <f>IFERROR(INDEX(Data!$M$4:$BB$594,Data!$A48,COLUMNS($C$11:E55)),””)</f>
        <v>#NAME?</v>
      </c>
      <c r="E55" s="76" t="e">
        <f>IFERROR(INDEX(Data!$M$4:$BB$594,Data!$A48,COLUMNS($C$11:F55)),””)</f>
        <v>#NAME?</v>
      </c>
      <c r="F55" s="76" t="e">
        <f>IFERROR(INDEX(Data!$M$4:$BB$594,Data!$A48,COLUMNS($C$11:G55)),””)</f>
        <v>#NAME?</v>
      </c>
      <c r="G55" s="76" t="e">
        <f>IFERROR(INDEX(Data!$M$4:$BB$594,Data!$A48,COLUMNS($C$11:H55)),””)</f>
        <v>#NAME?</v>
      </c>
      <c r="H55" s="76" t="e">
        <f>IFERROR(INDEX(Data!$M$4:$BB$594,Data!$A48,COLUMNS($C$11:I55)),””)</f>
        <v>#NAME?</v>
      </c>
      <c r="I55" s="76" t="e">
        <f>IFERROR(INDEX(Data!$M$4:$BB$594,Data!$A48,COLUMNS($C$11:J55)),””)</f>
        <v>#NAME?</v>
      </c>
      <c r="J55" s="76" t="e">
        <f>IFERROR(INDEX(Data!$M$4:$BB$594,Data!$A48,COLUMNS($C$11:K55)),””)</f>
        <v>#NAME?</v>
      </c>
      <c r="K55" s="76" t="e">
        <f>IFERROR(INDEX(Data!$M$4:$BB$594,Data!$A48,COLUMNS($C$11:L55)),””)</f>
        <v>#NAME?</v>
      </c>
      <c r="L55" s="76" t="e">
        <f>IFERROR(INDEX(Data!$M$4:$BB$594,Data!$A48,COLUMNS($C$11:M55)),””)</f>
        <v>#NAME?</v>
      </c>
      <c r="M55" s="76" t="e">
        <f>IFERROR(INDEX(Data!$M$4:$BB$594,Data!$A48,COLUMNS($C$11:N55)),””)</f>
        <v>#NAME?</v>
      </c>
      <c r="N55" s="76" t="e">
        <f>IFERROR(INDEX(Data!$M$4:$BB$594,Data!$A48,COLUMNS($C$11:O55)),””)</f>
        <v>#NAME?</v>
      </c>
      <c r="O55" s="76" t="e">
        <f>IFERROR(INDEX(Data!$M$4:$BB$594,Data!$A48,COLUMNS($C$11:P55)),””)</f>
        <v>#NAME?</v>
      </c>
      <c r="P55" s="69" t="e">
        <f>IFERROR(INDEX(Data!$M$4:$BB$594,Data!$A48,COLUMNS($C$11:Q55)),””)</f>
        <v>#NAME?</v>
      </c>
      <c r="Q55" s="70" t="e">
        <f>IFERROR(INDEX(Data!$M$4:$BB$594,Data!$A48,COLUMNS($C$11:R55)),””)</f>
        <v>#NAME?</v>
      </c>
      <c r="R55" s="72" t="e">
        <f>IFERROR(INDEX(Data!$M$4:$BB$594,Data!$A48,COLUMNS($C$11:S55)),””)</f>
        <v>#NAME?</v>
      </c>
      <c r="S55" s="69" t="e">
        <f>IFERROR(INDEX(Data!$M$4:$BB$594,Data!$A48,COLUMNS($C$11:T55)),””)</f>
        <v>#NAME?</v>
      </c>
      <c r="T55" s="71" t="e">
        <f>IFERROR(INDEX(Data!$M$4:$BB$594,Data!$A48,COLUMNS($C$11:U55)),””)</f>
        <v>#NAME?</v>
      </c>
      <c r="U55" s="72" t="e">
        <f>IFERROR(INDEX(Data!$M$4:$BB$594,Data!$A48,COLUMNS($C$11:V55)),””)</f>
        <v>#NAME?</v>
      </c>
      <c r="V55" s="72" t="e">
        <f>IFERROR(INDEX(Data!$M$4:$BB$594,Data!$A48,COLUMNS($C$11:W55)),””)</f>
        <v>#NAME?</v>
      </c>
      <c r="W55" s="72" t="e">
        <f>IFERROR(INDEX(Data!$M$4:$BB$594,Data!$A48,COLUMNS($C$11:X55)),””)</f>
        <v>#NAME?</v>
      </c>
      <c r="X55" s="70" t="e">
        <f>IFERROR(INDEX(Data!$M$4:$BB$594,Data!$A48,COLUMNS($C$11:Y55)),””)</f>
        <v>#NAME?</v>
      </c>
      <c r="Y55" s="72" t="e">
        <f>IFERROR(INDEX(Data!$M$4:$BB$594,Data!$A48,COLUMNS($C$11:Z55)),””)</f>
        <v>#NAME?</v>
      </c>
      <c r="Z55" s="75" t="e">
        <f>IFERROR(INDEX(Data!$M$4:$BB$594,Data!$A48,COLUMNS($C$11:AA55)),””)</f>
        <v>#NAME?</v>
      </c>
      <c r="AA55" s="75" t="e">
        <f>IFERROR(INDEX(Data!$M$4:$BB$594,Data!$A48,COLUMNS($C$11:AB55)),””)</f>
        <v>#NAME?</v>
      </c>
      <c r="AB55" s="71" t="e">
        <f>IFERROR(INDEX(Data!$M$4:$BB$594,Data!$A48,COLUMNS($C$11:AC55)),””)</f>
        <v>#NAME?</v>
      </c>
      <c r="AC55" s="72" t="e">
        <f>IFERROR(INDEX(Data!$M$4:$BB$594,Data!$A48,COLUMNS($C$11:AD55)),””)</f>
        <v>#NAME?</v>
      </c>
      <c r="AD55" s="72" t="e">
        <f>IFERROR(INDEX(Data!$M$4:$BB$594,Data!$A48,COLUMNS($C$11:AE55)),””)</f>
        <v>#NAME?</v>
      </c>
      <c r="AE55" s="70" t="e">
        <f>IFERROR(INDEX(Data!$M$4:$BB$594,Data!$A48,COLUMNS($C$11:AF55)),””)</f>
        <v>#NAME?</v>
      </c>
      <c r="AF55" s="72" t="e">
        <f>IFERROR(INDEX(Data!$M$4:$BB$594,Data!$A48,COLUMNS($C$11:AG55)),””)</f>
        <v>#NAME?</v>
      </c>
      <c r="AG55" s="75" t="e">
        <f>IFERROR(INDEX(Data!$M$4:$BB$594,Data!$A48,COLUMNS($C$11:AH55)),””)</f>
        <v>#NAME?</v>
      </c>
      <c r="AH55" s="75" t="e">
        <f>IFERROR(INDEX(Data!$M$4:$BB$594,Data!$A48,COLUMNS($C$11:AI55)),””)</f>
        <v>#NAME?</v>
      </c>
      <c r="AI55" s="71" t="e">
        <f>IFERROR(INDEX(Data!$M$4:$BB$594,Data!$A48,COLUMNS($C$11:AJ55)),””)</f>
        <v>#NAME?</v>
      </c>
      <c r="AJ55" s="71" t="e">
        <f>IFERROR(INDEX(Data!$M$4:$BB$594,Data!$A48,COLUMNS($C$11:AK55)),””)</f>
        <v>#NAME?</v>
      </c>
      <c r="AK55" s="71" t="e">
        <f>IFERROR(INDEX(Data!$M$4:$BB$594,Data!$A48,COLUMNS($C$11:AL55)),””)</f>
        <v>#NAME?</v>
      </c>
      <c r="AL55" s="69" t="e">
        <f>IFERROR(INDEX(Data!$M$4:$BB$594,Data!$A48,COLUMNS($C$11:AM55)),””)</f>
        <v>#NAME?</v>
      </c>
      <c r="AM55" s="69" t="e">
        <f>IFERROR(INDEX(Data!$M$4:$BB$594,Data!$A48,COLUMNS($C$11:AN55)),””)</f>
        <v>#NAME?</v>
      </c>
      <c r="AN55" s="69" t="e">
        <f>IFERROR(INDEX(Data!$M$4:$BB$594,Data!$A48,COLUMNS($C$11:AO55)),””)</f>
        <v>#NAME?</v>
      </c>
      <c r="AO55" s="69" t="e">
        <f>IFERROR(INDEX(Data!$M$4:$BB$594,Data!$A48,COLUMNS($C$11:AP55)),””)</f>
        <v>#NAME?</v>
      </c>
      <c r="AP55" s="69" t="e">
        <f>IFERROR(INDEX(Data!$M$4:$BB$594,Data!$A48,COLUMNS($C$11:AQ55)),””)</f>
        <v>#NAME?</v>
      </c>
      <c r="AQ55" s="69" t="e">
        <f>IFERROR(INDEX(Data!$M$4:$BB$594,Data!$A48,COLUMNS($C$11:AR55)),””)</f>
        <v>#NAME?</v>
      </c>
    </row>
    <row r="56" spans="2:43" x14ac:dyDescent="0.25">
      <c r="B56" s="69" t="e">
        <f>IFERROR(INDEX(Data!$M$4:$BB$594,Data!$A49,COLUMNS($C$11:C56)),””)</f>
        <v>#NAME?</v>
      </c>
      <c r="C56" s="73" t="e">
        <f>IFERROR(INDEX(Data!$M$4:$BB$594,Data!$A49,COLUMNS($C$11:D56)),””)</f>
        <v>#NAME?</v>
      </c>
      <c r="D56" s="76" t="e">
        <f>IFERROR(INDEX(Data!$M$4:$BB$594,Data!$A49,COLUMNS($C$11:E56)),””)</f>
        <v>#NAME?</v>
      </c>
      <c r="E56" s="76" t="e">
        <f>IFERROR(INDEX(Data!$M$4:$BB$594,Data!$A49,COLUMNS($C$11:F56)),””)</f>
        <v>#NAME?</v>
      </c>
      <c r="F56" s="76" t="e">
        <f>IFERROR(INDEX(Data!$M$4:$BB$594,Data!$A49,COLUMNS($C$11:G56)),””)</f>
        <v>#NAME?</v>
      </c>
      <c r="G56" s="76" t="e">
        <f>IFERROR(INDEX(Data!$M$4:$BB$594,Data!$A49,COLUMNS($C$11:H56)),””)</f>
        <v>#NAME?</v>
      </c>
      <c r="H56" s="76" t="e">
        <f>IFERROR(INDEX(Data!$M$4:$BB$594,Data!$A49,COLUMNS($C$11:I56)),””)</f>
        <v>#NAME?</v>
      </c>
      <c r="I56" s="76" t="e">
        <f>IFERROR(INDEX(Data!$M$4:$BB$594,Data!$A49,COLUMNS($C$11:J56)),””)</f>
        <v>#NAME?</v>
      </c>
      <c r="J56" s="76" t="e">
        <f>IFERROR(INDEX(Data!$M$4:$BB$594,Data!$A49,COLUMNS($C$11:K56)),””)</f>
        <v>#NAME?</v>
      </c>
      <c r="K56" s="76" t="e">
        <f>IFERROR(INDEX(Data!$M$4:$BB$594,Data!$A49,COLUMNS($C$11:L56)),””)</f>
        <v>#NAME?</v>
      </c>
      <c r="L56" s="76" t="e">
        <f>IFERROR(INDEX(Data!$M$4:$BB$594,Data!$A49,COLUMNS($C$11:M56)),””)</f>
        <v>#NAME?</v>
      </c>
      <c r="M56" s="76" t="e">
        <f>IFERROR(INDEX(Data!$M$4:$BB$594,Data!$A49,COLUMNS($C$11:N56)),””)</f>
        <v>#NAME?</v>
      </c>
      <c r="N56" s="76" t="e">
        <f>IFERROR(INDEX(Data!$M$4:$BB$594,Data!$A49,COLUMNS($C$11:O56)),””)</f>
        <v>#NAME?</v>
      </c>
      <c r="O56" s="76" t="e">
        <f>IFERROR(INDEX(Data!$M$4:$BB$594,Data!$A49,COLUMNS($C$11:P56)),””)</f>
        <v>#NAME?</v>
      </c>
      <c r="P56" s="69" t="e">
        <f>IFERROR(INDEX(Data!$M$4:$BB$594,Data!$A49,COLUMNS($C$11:Q56)),””)</f>
        <v>#NAME?</v>
      </c>
      <c r="Q56" s="70" t="e">
        <f>IFERROR(INDEX(Data!$M$4:$BB$594,Data!$A49,COLUMNS($C$11:R56)),””)</f>
        <v>#NAME?</v>
      </c>
      <c r="R56" s="72" t="e">
        <f>IFERROR(INDEX(Data!$M$4:$BB$594,Data!$A49,COLUMNS($C$11:S56)),””)</f>
        <v>#NAME?</v>
      </c>
      <c r="S56" s="69" t="e">
        <f>IFERROR(INDEX(Data!$M$4:$BB$594,Data!$A49,COLUMNS($C$11:T56)),””)</f>
        <v>#NAME?</v>
      </c>
      <c r="T56" s="71" t="e">
        <f>IFERROR(INDEX(Data!$M$4:$BB$594,Data!$A49,COLUMNS($C$11:U56)),””)</f>
        <v>#NAME?</v>
      </c>
      <c r="U56" s="72" t="e">
        <f>IFERROR(INDEX(Data!$M$4:$BB$594,Data!$A49,COLUMNS($C$11:V56)),””)</f>
        <v>#NAME?</v>
      </c>
      <c r="V56" s="72" t="e">
        <f>IFERROR(INDEX(Data!$M$4:$BB$594,Data!$A49,COLUMNS($C$11:W56)),””)</f>
        <v>#NAME?</v>
      </c>
      <c r="W56" s="72" t="e">
        <f>IFERROR(INDEX(Data!$M$4:$BB$594,Data!$A49,COLUMNS($C$11:X56)),””)</f>
        <v>#NAME?</v>
      </c>
      <c r="X56" s="70" t="e">
        <f>IFERROR(INDEX(Data!$M$4:$BB$594,Data!$A49,COLUMNS($C$11:Y56)),””)</f>
        <v>#NAME?</v>
      </c>
      <c r="Y56" s="72" t="e">
        <f>IFERROR(INDEX(Data!$M$4:$BB$594,Data!$A49,COLUMNS($C$11:Z56)),””)</f>
        <v>#NAME?</v>
      </c>
      <c r="Z56" s="75" t="e">
        <f>IFERROR(INDEX(Data!$M$4:$BB$594,Data!$A49,COLUMNS($C$11:AA56)),””)</f>
        <v>#NAME?</v>
      </c>
      <c r="AA56" s="75" t="e">
        <f>IFERROR(INDEX(Data!$M$4:$BB$594,Data!$A49,COLUMNS($C$11:AB56)),””)</f>
        <v>#NAME?</v>
      </c>
      <c r="AB56" s="71" t="e">
        <f>IFERROR(INDEX(Data!$M$4:$BB$594,Data!$A49,COLUMNS($C$11:AC56)),””)</f>
        <v>#NAME?</v>
      </c>
      <c r="AC56" s="72" t="e">
        <f>IFERROR(INDEX(Data!$M$4:$BB$594,Data!$A49,COLUMNS($C$11:AD56)),””)</f>
        <v>#NAME?</v>
      </c>
      <c r="AD56" s="72" t="e">
        <f>IFERROR(INDEX(Data!$M$4:$BB$594,Data!$A49,COLUMNS($C$11:AE56)),””)</f>
        <v>#NAME?</v>
      </c>
      <c r="AE56" s="70" t="e">
        <f>IFERROR(INDEX(Data!$M$4:$BB$594,Data!$A49,COLUMNS($C$11:AF56)),””)</f>
        <v>#NAME?</v>
      </c>
      <c r="AF56" s="72" t="e">
        <f>IFERROR(INDEX(Data!$M$4:$BB$594,Data!$A49,COLUMNS($C$11:AG56)),””)</f>
        <v>#NAME?</v>
      </c>
      <c r="AG56" s="75" t="e">
        <f>IFERROR(INDEX(Data!$M$4:$BB$594,Data!$A49,COLUMNS($C$11:AH56)),””)</f>
        <v>#NAME?</v>
      </c>
      <c r="AH56" s="75" t="e">
        <f>IFERROR(INDEX(Data!$M$4:$BB$594,Data!$A49,COLUMNS($C$11:AI56)),””)</f>
        <v>#NAME?</v>
      </c>
      <c r="AI56" s="71" t="e">
        <f>IFERROR(INDEX(Data!$M$4:$BB$594,Data!$A49,COLUMNS($C$11:AJ56)),””)</f>
        <v>#NAME?</v>
      </c>
      <c r="AJ56" s="71" t="e">
        <f>IFERROR(INDEX(Data!$M$4:$BB$594,Data!$A49,COLUMNS($C$11:AK56)),””)</f>
        <v>#NAME?</v>
      </c>
      <c r="AK56" s="71" t="e">
        <f>IFERROR(INDEX(Data!$M$4:$BB$594,Data!$A49,COLUMNS($C$11:AL56)),””)</f>
        <v>#NAME?</v>
      </c>
      <c r="AL56" s="69" t="e">
        <f>IFERROR(INDEX(Data!$M$4:$BB$594,Data!$A49,COLUMNS($C$11:AM56)),””)</f>
        <v>#NAME?</v>
      </c>
      <c r="AM56" s="69" t="e">
        <f>IFERROR(INDEX(Data!$M$4:$BB$594,Data!$A49,COLUMNS($C$11:AN56)),””)</f>
        <v>#NAME?</v>
      </c>
      <c r="AN56" s="69" t="e">
        <f>IFERROR(INDEX(Data!$M$4:$BB$594,Data!$A49,COLUMNS($C$11:AO56)),””)</f>
        <v>#NAME?</v>
      </c>
      <c r="AO56" s="69" t="e">
        <f>IFERROR(INDEX(Data!$M$4:$BB$594,Data!$A49,COLUMNS($C$11:AP56)),””)</f>
        <v>#NAME?</v>
      </c>
      <c r="AP56" s="69" t="e">
        <f>IFERROR(INDEX(Data!$M$4:$BB$594,Data!$A49,COLUMNS($C$11:AQ56)),””)</f>
        <v>#NAME?</v>
      </c>
      <c r="AQ56" s="69" t="e">
        <f>IFERROR(INDEX(Data!$M$4:$BB$594,Data!$A49,COLUMNS($C$11:AR56)),””)</f>
        <v>#NAME?</v>
      </c>
    </row>
    <row r="57" spans="2:43" x14ac:dyDescent="0.25">
      <c r="B57" s="69" t="e">
        <f>IFERROR(INDEX(Data!$M$4:$BB$594,Data!$A50,COLUMNS($C$11:C57)),””)</f>
        <v>#NAME?</v>
      </c>
      <c r="C57" s="73" t="e">
        <f>IFERROR(INDEX(Data!$M$4:$BB$594,Data!$A50,COLUMNS($C$11:D57)),””)</f>
        <v>#NAME?</v>
      </c>
      <c r="D57" s="76" t="e">
        <f>IFERROR(INDEX(Data!$M$4:$BB$594,Data!$A50,COLUMNS($C$11:E57)),””)</f>
        <v>#NAME?</v>
      </c>
      <c r="E57" s="76" t="e">
        <f>IFERROR(INDEX(Data!$M$4:$BB$594,Data!$A50,COLUMNS($C$11:F57)),””)</f>
        <v>#NAME?</v>
      </c>
      <c r="F57" s="76" t="e">
        <f>IFERROR(INDEX(Data!$M$4:$BB$594,Data!$A50,COLUMNS($C$11:G57)),””)</f>
        <v>#NAME?</v>
      </c>
      <c r="G57" s="76" t="e">
        <f>IFERROR(INDEX(Data!$M$4:$BB$594,Data!$A50,COLUMNS($C$11:H57)),””)</f>
        <v>#NAME?</v>
      </c>
      <c r="H57" s="76" t="e">
        <f>IFERROR(INDEX(Data!$M$4:$BB$594,Data!$A50,COLUMNS($C$11:I57)),””)</f>
        <v>#NAME?</v>
      </c>
      <c r="I57" s="76" t="e">
        <f>IFERROR(INDEX(Data!$M$4:$BB$594,Data!$A50,COLUMNS($C$11:J57)),””)</f>
        <v>#NAME?</v>
      </c>
      <c r="J57" s="76" t="e">
        <f>IFERROR(INDEX(Data!$M$4:$BB$594,Data!$A50,COLUMNS($C$11:K57)),””)</f>
        <v>#NAME?</v>
      </c>
      <c r="K57" s="76" t="e">
        <f>IFERROR(INDEX(Data!$M$4:$BB$594,Data!$A50,COLUMNS($C$11:L57)),””)</f>
        <v>#NAME?</v>
      </c>
      <c r="L57" s="76" t="e">
        <f>IFERROR(INDEX(Data!$M$4:$BB$594,Data!$A50,COLUMNS($C$11:M57)),””)</f>
        <v>#NAME?</v>
      </c>
      <c r="M57" s="76" t="e">
        <f>IFERROR(INDEX(Data!$M$4:$BB$594,Data!$A50,COLUMNS($C$11:N57)),””)</f>
        <v>#NAME?</v>
      </c>
      <c r="N57" s="76" t="e">
        <f>IFERROR(INDEX(Data!$M$4:$BB$594,Data!$A50,COLUMNS($C$11:O57)),””)</f>
        <v>#NAME?</v>
      </c>
      <c r="O57" s="76" t="e">
        <f>IFERROR(INDEX(Data!$M$4:$BB$594,Data!$A50,COLUMNS($C$11:P57)),””)</f>
        <v>#NAME?</v>
      </c>
      <c r="P57" s="69" t="e">
        <f>IFERROR(INDEX(Data!$M$4:$BB$594,Data!$A50,COLUMNS($C$11:Q57)),””)</f>
        <v>#NAME?</v>
      </c>
      <c r="Q57" s="70" t="e">
        <f>IFERROR(INDEX(Data!$M$4:$BB$594,Data!$A50,COLUMNS($C$11:R57)),””)</f>
        <v>#NAME?</v>
      </c>
      <c r="R57" s="72" t="e">
        <f>IFERROR(INDEX(Data!$M$4:$BB$594,Data!$A50,COLUMNS($C$11:S57)),””)</f>
        <v>#NAME?</v>
      </c>
      <c r="S57" s="69" t="e">
        <f>IFERROR(INDEX(Data!$M$4:$BB$594,Data!$A50,COLUMNS($C$11:T57)),””)</f>
        <v>#NAME?</v>
      </c>
      <c r="T57" s="71" t="e">
        <f>IFERROR(INDEX(Data!$M$4:$BB$594,Data!$A50,COLUMNS($C$11:U57)),””)</f>
        <v>#NAME?</v>
      </c>
      <c r="U57" s="72" t="e">
        <f>IFERROR(INDEX(Data!$M$4:$BB$594,Data!$A50,COLUMNS($C$11:V57)),””)</f>
        <v>#NAME?</v>
      </c>
      <c r="V57" s="72" t="e">
        <f>IFERROR(INDEX(Data!$M$4:$BB$594,Data!$A50,COLUMNS($C$11:W57)),””)</f>
        <v>#NAME?</v>
      </c>
      <c r="W57" s="72" t="e">
        <f>IFERROR(INDEX(Data!$M$4:$BB$594,Data!$A50,COLUMNS($C$11:X57)),””)</f>
        <v>#NAME?</v>
      </c>
      <c r="X57" s="70" t="e">
        <f>IFERROR(INDEX(Data!$M$4:$BB$594,Data!$A50,COLUMNS($C$11:Y57)),””)</f>
        <v>#NAME?</v>
      </c>
      <c r="Y57" s="72" t="e">
        <f>IFERROR(INDEX(Data!$M$4:$BB$594,Data!$A50,COLUMNS($C$11:Z57)),””)</f>
        <v>#NAME?</v>
      </c>
      <c r="Z57" s="75" t="e">
        <f>IFERROR(INDEX(Data!$M$4:$BB$594,Data!$A50,COLUMNS($C$11:AA57)),””)</f>
        <v>#NAME?</v>
      </c>
      <c r="AA57" s="75" t="e">
        <f>IFERROR(INDEX(Data!$M$4:$BB$594,Data!$A50,COLUMNS($C$11:AB57)),””)</f>
        <v>#NAME?</v>
      </c>
      <c r="AB57" s="71" t="e">
        <f>IFERROR(INDEX(Data!$M$4:$BB$594,Data!$A50,COLUMNS($C$11:AC57)),””)</f>
        <v>#NAME?</v>
      </c>
      <c r="AC57" s="72" t="e">
        <f>IFERROR(INDEX(Data!$M$4:$BB$594,Data!$A50,COLUMNS($C$11:AD57)),””)</f>
        <v>#NAME?</v>
      </c>
      <c r="AD57" s="72" t="e">
        <f>IFERROR(INDEX(Data!$M$4:$BB$594,Data!$A50,COLUMNS($C$11:AE57)),””)</f>
        <v>#NAME?</v>
      </c>
      <c r="AE57" s="70" t="e">
        <f>IFERROR(INDEX(Data!$M$4:$BB$594,Data!$A50,COLUMNS($C$11:AF57)),””)</f>
        <v>#NAME?</v>
      </c>
      <c r="AF57" s="72" t="e">
        <f>IFERROR(INDEX(Data!$M$4:$BB$594,Data!$A50,COLUMNS($C$11:AG57)),””)</f>
        <v>#NAME?</v>
      </c>
      <c r="AG57" s="75" t="e">
        <f>IFERROR(INDEX(Data!$M$4:$BB$594,Data!$A50,COLUMNS($C$11:AH57)),””)</f>
        <v>#NAME?</v>
      </c>
      <c r="AH57" s="75" t="e">
        <f>IFERROR(INDEX(Data!$M$4:$BB$594,Data!$A50,COLUMNS($C$11:AI57)),””)</f>
        <v>#NAME?</v>
      </c>
      <c r="AI57" s="71" t="e">
        <f>IFERROR(INDEX(Data!$M$4:$BB$594,Data!$A50,COLUMNS($C$11:AJ57)),””)</f>
        <v>#NAME?</v>
      </c>
      <c r="AJ57" s="71" t="e">
        <f>IFERROR(INDEX(Data!$M$4:$BB$594,Data!$A50,COLUMNS($C$11:AK57)),””)</f>
        <v>#NAME?</v>
      </c>
      <c r="AK57" s="71" t="e">
        <f>IFERROR(INDEX(Data!$M$4:$BB$594,Data!$A50,COLUMNS($C$11:AL57)),””)</f>
        <v>#NAME?</v>
      </c>
      <c r="AL57" s="69" t="e">
        <f>IFERROR(INDEX(Data!$M$4:$BB$594,Data!$A50,COLUMNS($C$11:AM57)),””)</f>
        <v>#NAME?</v>
      </c>
      <c r="AM57" s="69" t="e">
        <f>IFERROR(INDEX(Data!$M$4:$BB$594,Data!$A50,COLUMNS($C$11:AN57)),””)</f>
        <v>#NAME?</v>
      </c>
      <c r="AN57" s="69" t="e">
        <f>IFERROR(INDEX(Data!$M$4:$BB$594,Data!$A50,COLUMNS($C$11:AO57)),””)</f>
        <v>#NAME?</v>
      </c>
      <c r="AO57" s="69" t="e">
        <f>IFERROR(INDEX(Data!$M$4:$BB$594,Data!$A50,COLUMNS($C$11:AP57)),””)</f>
        <v>#NAME?</v>
      </c>
      <c r="AP57" s="69" t="e">
        <f>IFERROR(INDEX(Data!$M$4:$BB$594,Data!$A50,COLUMNS($C$11:AQ57)),””)</f>
        <v>#NAME?</v>
      </c>
      <c r="AQ57" s="69" t="e">
        <f>IFERROR(INDEX(Data!$M$4:$BB$594,Data!$A50,COLUMNS($C$11:AR57)),””)</f>
        <v>#NAME?</v>
      </c>
    </row>
    <row r="58" spans="2:43" x14ac:dyDescent="0.25">
      <c r="B58" s="69" t="e">
        <f>IFERROR(INDEX(Data!$M$4:$BB$594,Data!$A51,COLUMNS($C$11:C58)),””)</f>
        <v>#NAME?</v>
      </c>
      <c r="C58" s="73" t="e">
        <f>IFERROR(INDEX(Data!$M$4:$BB$594,Data!$A51,COLUMNS($C$11:D58)),””)</f>
        <v>#NAME?</v>
      </c>
      <c r="D58" s="76" t="e">
        <f>IFERROR(INDEX(Data!$M$4:$BB$594,Data!$A51,COLUMNS($C$11:E58)),””)</f>
        <v>#NAME?</v>
      </c>
      <c r="E58" s="76" t="e">
        <f>IFERROR(INDEX(Data!$M$4:$BB$594,Data!$A51,COLUMNS($C$11:F58)),””)</f>
        <v>#NAME?</v>
      </c>
      <c r="F58" s="76" t="e">
        <f>IFERROR(INDEX(Data!$M$4:$BB$594,Data!$A51,COLUMNS($C$11:G58)),””)</f>
        <v>#NAME?</v>
      </c>
      <c r="G58" s="76" t="e">
        <f>IFERROR(INDEX(Data!$M$4:$BB$594,Data!$A51,COLUMNS($C$11:H58)),””)</f>
        <v>#NAME?</v>
      </c>
      <c r="H58" s="76" t="e">
        <f>IFERROR(INDEX(Data!$M$4:$BB$594,Data!$A51,COLUMNS($C$11:I58)),””)</f>
        <v>#NAME?</v>
      </c>
      <c r="I58" s="76" t="e">
        <f>IFERROR(INDEX(Data!$M$4:$BB$594,Data!$A51,COLUMNS($C$11:J58)),””)</f>
        <v>#NAME?</v>
      </c>
      <c r="J58" s="76" t="e">
        <f>IFERROR(INDEX(Data!$M$4:$BB$594,Data!$A51,COLUMNS($C$11:K58)),””)</f>
        <v>#NAME?</v>
      </c>
      <c r="K58" s="76" t="e">
        <f>IFERROR(INDEX(Data!$M$4:$BB$594,Data!$A51,COLUMNS($C$11:L58)),””)</f>
        <v>#NAME?</v>
      </c>
      <c r="L58" s="76" t="e">
        <f>IFERROR(INDEX(Data!$M$4:$BB$594,Data!$A51,COLUMNS($C$11:M58)),””)</f>
        <v>#NAME?</v>
      </c>
      <c r="M58" s="76" t="e">
        <f>IFERROR(INDEX(Data!$M$4:$BB$594,Data!$A51,COLUMNS($C$11:N58)),””)</f>
        <v>#NAME?</v>
      </c>
      <c r="N58" s="76" t="e">
        <f>IFERROR(INDEX(Data!$M$4:$BB$594,Data!$A51,COLUMNS($C$11:O58)),””)</f>
        <v>#NAME?</v>
      </c>
      <c r="O58" s="76" t="e">
        <f>IFERROR(INDEX(Data!$M$4:$BB$594,Data!$A51,COLUMNS($C$11:P58)),””)</f>
        <v>#NAME?</v>
      </c>
      <c r="P58" s="69" t="e">
        <f>IFERROR(INDEX(Data!$M$4:$BB$594,Data!$A51,COLUMNS($C$11:Q58)),””)</f>
        <v>#NAME?</v>
      </c>
      <c r="Q58" s="70" t="e">
        <f>IFERROR(INDEX(Data!$M$4:$BB$594,Data!$A51,COLUMNS($C$11:R58)),””)</f>
        <v>#NAME?</v>
      </c>
      <c r="R58" s="72" t="e">
        <f>IFERROR(INDEX(Data!$M$4:$BB$594,Data!$A51,COLUMNS($C$11:S58)),””)</f>
        <v>#NAME?</v>
      </c>
      <c r="S58" s="69" t="e">
        <f>IFERROR(INDEX(Data!$M$4:$BB$594,Data!$A51,COLUMNS($C$11:T58)),””)</f>
        <v>#NAME?</v>
      </c>
      <c r="T58" s="71" t="e">
        <f>IFERROR(INDEX(Data!$M$4:$BB$594,Data!$A51,COLUMNS($C$11:U58)),””)</f>
        <v>#NAME?</v>
      </c>
      <c r="U58" s="72" t="e">
        <f>IFERROR(INDEX(Data!$M$4:$BB$594,Data!$A51,COLUMNS($C$11:V58)),””)</f>
        <v>#NAME?</v>
      </c>
      <c r="V58" s="72" t="e">
        <f>IFERROR(INDEX(Data!$M$4:$BB$594,Data!$A51,COLUMNS($C$11:W58)),””)</f>
        <v>#NAME?</v>
      </c>
      <c r="W58" s="72" t="e">
        <f>IFERROR(INDEX(Data!$M$4:$BB$594,Data!$A51,COLUMNS($C$11:X58)),””)</f>
        <v>#NAME?</v>
      </c>
      <c r="X58" s="70" t="e">
        <f>IFERROR(INDEX(Data!$M$4:$BB$594,Data!$A51,COLUMNS($C$11:Y58)),””)</f>
        <v>#NAME?</v>
      </c>
      <c r="Y58" s="72" t="e">
        <f>IFERROR(INDEX(Data!$M$4:$BB$594,Data!$A51,COLUMNS($C$11:Z58)),””)</f>
        <v>#NAME?</v>
      </c>
      <c r="Z58" s="75" t="e">
        <f>IFERROR(INDEX(Data!$M$4:$BB$594,Data!$A51,COLUMNS($C$11:AA58)),””)</f>
        <v>#NAME?</v>
      </c>
      <c r="AA58" s="75" t="e">
        <f>IFERROR(INDEX(Data!$M$4:$BB$594,Data!$A51,COLUMNS($C$11:AB58)),””)</f>
        <v>#NAME?</v>
      </c>
      <c r="AB58" s="71" t="e">
        <f>IFERROR(INDEX(Data!$M$4:$BB$594,Data!$A51,COLUMNS($C$11:AC58)),””)</f>
        <v>#NAME?</v>
      </c>
      <c r="AC58" s="72" t="e">
        <f>IFERROR(INDEX(Data!$M$4:$BB$594,Data!$A51,COLUMNS($C$11:AD58)),””)</f>
        <v>#NAME?</v>
      </c>
      <c r="AD58" s="72" t="e">
        <f>IFERROR(INDEX(Data!$M$4:$BB$594,Data!$A51,COLUMNS($C$11:AE58)),””)</f>
        <v>#NAME?</v>
      </c>
      <c r="AE58" s="70" t="e">
        <f>IFERROR(INDEX(Data!$M$4:$BB$594,Data!$A51,COLUMNS($C$11:AF58)),””)</f>
        <v>#NAME?</v>
      </c>
      <c r="AF58" s="72" t="e">
        <f>IFERROR(INDEX(Data!$M$4:$BB$594,Data!$A51,COLUMNS($C$11:AG58)),””)</f>
        <v>#NAME?</v>
      </c>
      <c r="AG58" s="75" t="e">
        <f>IFERROR(INDEX(Data!$M$4:$BB$594,Data!$A51,COLUMNS($C$11:AH58)),””)</f>
        <v>#NAME?</v>
      </c>
      <c r="AH58" s="75" t="e">
        <f>IFERROR(INDEX(Data!$M$4:$BB$594,Data!$A51,COLUMNS($C$11:AI58)),””)</f>
        <v>#NAME?</v>
      </c>
      <c r="AI58" s="71" t="e">
        <f>IFERROR(INDEX(Data!$M$4:$BB$594,Data!$A51,COLUMNS($C$11:AJ58)),””)</f>
        <v>#NAME?</v>
      </c>
      <c r="AJ58" s="71" t="e">
        <f>IFERROR(INDEX(Data!$M$4:$BB$594,Data!$A51,COLUMNS($C$11:AK58)),””)</f>
        <v>#NAME?</v>
      </c>
      <c r="AK58" s="71" t="e">
        <f>IFERROR(INDEX(Data!$M$4:$BB$594,Data!$A51,COLUMNS($C$11:AL58)),””)</f>
        <v>#NAME?</v>
      </c>
      <c r="AL58" s="69" t="e">
        <f>IFERROR(INDEX(Data!$M$4:$BB$594,Data!$A51,COLUMNS($C$11:AM58)),””)</f>
        <v>#NAME?</v>
      </c>
      <c r="AM58" s="69" t="e">
        <f>IFERROR(INDEX(Data!$M$4:$BB$594,Data!$A51,COLUMNS($C$11:AN58)),””)</f>
        <v>#NAME?</v>
      </c>
      <c r="AN58" s="69" t="e">
        <f>IFERROR(INDEX(Data!$M$4:$BB$594,Data!$A51,COLUMNS($C$11:AO58)),””)</f>
        <v>#NAME?</v>
      </c>
      <c r="AO58" s="69" t="e">
        <f>IFERROR(INDEX(Data!$M$4:$BB$594,Data!$A51,COLUMNS($C$11:AP58)),””)</f>
        <v>#NAME?</v>
      </c>
      <c r="AP58" s="69" t="e">
        <f>IFERROR(INDEX(Data!$M$4:$BB$594,Data!$A51,COLUMNS($C$11:AQ58)),””)</f>
        <v>#NAME?</v>
      </c>
      <c r="AQ58" s="69" t="e">
        <f>IFERROR(INDEX(Data!$M$4:$BB$594,Data!$A51,COLUMNS($C$11:AR58)),””)</f>
        <v>#NAME?</v>
      </c>
    </row>
    <row r="59" spans="2:43" x14ac:dyDescent="0.25">
      <c r="B59" s="69" t="e">
        <f>IFERROR(INDEX(Data!$M$4:$BB$594,Data!$A52,COLUMNS($C$11:C59)),””)</f>
        <v>#NAME?</v>
      </c>
      <c r="C59" s="73" t="e">
        <f>IFERROR(INDEX(Data!$M$4:$BB$594,Data!$A52,COLUMNS($C$11:D59)),””)</f>
        <v>#NAME?</v>
      </c>
      <c r="D59" s="76" t="e">
        <f>IFERROR(INDEX(Data!$M$4:$BB$594,Data!$A52,COLUMNS($C$11:E59)),””)</f>
        <v>#NAME?</v>
      </c>
      <c r="E59" s="76" t="e">
        <f>IFERROR(INDEX(Data!$M$4:$BB$594,Data!$A52,COLUMNS($C$11:F59)),””)</f>
        <v>#NAME?</v>
      </c>
      <c r="F59" s="76" t="e">
        <f>IFERROR(INDEX(Data!$M$4:$BB$594,Data!$A52,COLUMNS($C$11:G59)),””)</f>
        <v>#NAME?</v>
      </c>
      <c r="G59" s="76" t="e">
        <f>IFERROR(INDEX(Data!$M$4:$BB$594,Data!$A52,COLUMNS($C$11:H59)),””)</f>
        <v>#NAME?</v>
      </c>
      <c r="H59" s="76" t="e">
        <f>IFERROR(INDEX(Data!$M$4:$BB$594,Data!$A52,COLUMNS($C$11:I59)),””)</f>
        <v>#NAME?</v>
      </c>
      <c r="I59" s="76" t="e">
        <f>IFERROR(INDEX(Data!$M$4:$BB$594,Data!$A52,COLUMNS($C$11:J59)),””)</f>
        <v>#NAME?</v>
      </c>
      <c r="J59" s="76" t="e">
        <f>IFERROR(INDEX(Data!$M$4:$BB$594,Data!$A52,COLUMNS($C$11:K59)),””)</f>
        <v>#NAME?</v>
      </c>
      <c r="K59" s="76" t="e">
        <f>IFERROR(INDEX(Data!$M$4:$BB$594,Data!$A52,COLUMNS($C$11:L59)),””)</f>
        <v>#NAME?</v>
      </c>
      <c r="L59" s="76" t="e">
        <f>IFERROR(INDEX(Data!$M$4:$BB$594,Data!$A52,COLUMNS($C$11:M59)),””)</f>
        <v>#NAME?</v>
      </c>
      <c r="M59" s="76" t="e">
        <f>IFERROR(INDEX(Data!$M$4:$BB$594,Data!$A52,COLUMNS($C$11:N59)),””)</f>
        <v>#NAME?</v>
      </c>
      <c r="N59" s="76" t="e">
        <f>IFERROR(INDEX(Data!$M$4:$BB$594,Data!$A52,COLUMNS($C$11:O59)),””)</f>
        <v>#NAME?</v>
      </c>
      <c r="O59" s="76" t="e">
        <f>IFERROR(INDEX(Data!$M$4:$BB$594,Data!$A52,COLUMNS($C$11:P59)),””)</f>
        <v>#NAME?</v>
      </c>
      <c r="P59" s="69" t="e">
        <f>IFERROR(INDEX(Data!$M$4:$BB$594,Data!$A52,COLUMNS($C$11:Q59)),””)</f>
        <v>#NAME?</v>
      </c>
      <c r="Q59" s="70" t="e">
        <f>IFERROR(INDEX(Data!$M$4:$BB$594,Data!$A52,COLUMNS($C$11:R59)),””)</f>
        <v>#NAME?</v>
      </c>
      <c r="R59" s="72" t="e">
        <f>IFERROR(INDEX(Data!$M$4:$BB$594,Data!$A52,COLUMNS($C$11:S59)),””)</f>
        <v>#NAME?</v>
      </c>
      <c r="S59" s="69" t="e">
        <f>IFERROR(INDEX(Data!$M$4:$BB$594,Data!$A52,COLUMNS($C$11:T59)),””)</f>
        <v>#NAME?</v>
      </c>
      <c r="T59" s="71" t="e">
        <f>IFERROR(INDEX(Data!$M$4:$BB$594,Data!$A52,COLUMNS($C$11:U59)),””)</f>
        <v>#NAME?</v>
      </c>
      <c r="U59" s="72" t="e">
        <f>IFERROR(INDEX(Data!$M$4:$BB$594,Data!$A52,COLUMNS($C$11:V59)),””)</f>
        <v>#NAME?</v>
      </c>
      <c r="V59" s="72" t="e">
        <f>IFERROR(INDEX(Data!$M$4:$BB$594,Data!$A52,COLUMNS($C$11:W59)),””)</f>
        <v>#NAME?</v>
      </c>
      <c r="W59" s="72" t="e">
        <f>IFERROR(INDEX(Data!$M$4:$BB$594,Data!$A52,COLUMNS($C$11:X59)),””)</f>
        <v>#NAME?</v>
      </c>
      <c r="X59" s="70" t="e">
        <f>IFERROR(INDEX(Data!$M$4:$BB$594,Data!$A52,COLUMNS($C$11:Y59)),””)</f>
        <v>#NAME?</v>
      </c>
      <c r="Y59" s="72" t="e">
        <f>IFERROR(INDEX(Data!$M$4:$BB$594,Data!$A52,COLUMNS($C$11:Z59)),””)</f>
        <v>#NAME?</v>
      </c>
      <c r="Z59" s="75" t="e">
        <f>IFERROR(INDEX(Data!$M$4:$BB$594,Data!$A52,COLUMNS($C$11:AA59)),””)</f>
        <v>#NAME?</v>
      </c>
      <c r="AA59" s="75" t="e">
        <f>IFERROR(INDEX(Data!$M$4:$BB$594,Data!$A52,COLUMNS($C$11:AB59)),””)</f>
        <v>#NAME?</v>
      </c>
      <c r="AB59" s="71" t="e">
        <f>IFERROR(INDEX(Data!$M$4:$BB$594,Data!$A52,COLUMNS($C$11:AC59)),””)</f>
        <v>#NAME?</v>
      </c>
      <c r="AC59" s="72" t="e">
        <f>IFERROR(INDEX(Data!$M$4:$BB$594,Data!$A52,COLUMNS($C$11:AD59)),””)</f>
        <v>#NAME?</v>
      </c>
      <c r="AD59" s="72" t="e">
        <f>IFERROR(INDEX(Data!$M$4:$BB$594,Data!$A52,COLUMNS($C$11:AE59)),””)</f>
        <v>#NAME?</v>
      </c>
      <c r="AE59" s="70" t="e">
        <f>IFERROR(INDEX(Data!$M$4:$BB$594,Data!$A52,COLUMNS($C$11:AF59)),””)</f>
        <v>#NAME?</v>
      </c>
      <c r="AF59" s="72" t="e">
        <f>IFERROR(INDEX(Data!$M$4:$BB$594,Data!$A52,COLUMNS($C$11:AG59)),””)</f>
        <v>#NAME?</v>
      </c>
      <c r="AG59" s="75" t="e">
        <f>IFERROR(INDEX(Data!$M$4:$BB$594,Data!$A52,COLUMNS($C$11:AH59)),””)</f>
        <v>#NAME?</v>
      </c>
      <c r="AH59" s="75" t="e">
        <f>IFERROR(INDEX(Data!$M$4:$BB$594,Data!$A52,COLUMNS($C$11:AI59)),””)</f>
        <v>#NAME?</v>
      </c>
      <c r="AI59" s="71" t="e">
        <f>IFERROR(INDEX(Data!$M$4:$BB$594,Data!$A52,COLUMNS($C$11:AJ59)),””)</f>
        <v>#NAME?</v>
      </c>
      <c r="AJ59" s="71" t="e">
        <f>IFERROR(INDEX(Data!$M$4:$BB$594,Data!$A52,COLUMNS($C$11:AK59)),””)</f>
        <v>#NAME?</v>
      </c>
      <c r="AK59" s="71" t="e">
        <f>IFERROR(INDEX(Data!$M$4:$BB$594,Data!$A52,COLUMNS($C$11:AL59)),””)</f>
        <v>#NAME?</v>
      </c>
      <c r="AL59" s="69" t="e">
        <f>IFERROR(INDEX(Data!$M$4:$BB$594,Data!$A52,COLUMNS($C$11:AM59)),””)</f>
        <v>#NAME?</v>
      </c>
      <c r="AM59" s="69" t="e">
        <f>IFERROR(INDEX(Data!$M$4:$BB$594,Data!$A52,COLUMNS($C$11:AN59)),””)</f>
        <v>#NAME?</v>
      </c>
      <c r="AN59" s="69" t="e">
        <f>IFERROR(INDEX(Data!$M$4:$BB$594,Data!$A52,COLUMNS($C$11:AO59)),””)</f>
        <v>#NAME?</v>
      </c>
      <c r="AO59" s="69" t="e">
        <f>IFERROR(INDEX(Data!$M$4:$BB$594,Data!$A52,COLUMNS($C$11:AP59)),””)</f>
        <v>#NAME?</v>
      </c>
      <c r="AP59" s="69" t="e">
        <f>IFERROR(INDEX(Data!$M$4:$BB$594,Data!$A52,COLUMNS($C$11:AQ59)),””)</f>
        <v>#NAME?</v>
      </c>
      <c r="AQ59" s="69" t="e">
        <f>IFERROR(INDEX(Data!$M$4:$BB$594,Data!$A52,COLUMNS($C$11:AR59)),””)</f>
        <v>#NAME?</v>
      </c>
    </row>
    <row r="60" spans="2:43" x14ac:dyDescent="0.25">
      <c r="B60" s="69" t="e">
        <f>IFERROR(INDEX(Data!$M$4:$BB$594,Data!$A53,COLUMNS($C$11:C60)),””)</f>
        <v>#NAME?</v>
      </c>
      <c r="C60" s="73" t="e">
        <f>IFERROR(INDEX(Data!$M$4:$BB$594,Data!$A53,COLUMNS($C$11:D60)),””)</f>
        <v>#NAME?</v>
      </c>
      <c r="D60" s="76" t="e">
        <f>IFERROR(INDEX(Data!$M$4:$BB$594,Data!$A53,COLUMNS($C$11:E60)),””)</f>
        <v>#NAME?</v>
      </c>
      <c r="E60" s="76" t="e">
        <f>IFERROR(INDEX(Data!$M$4:$BB$594,Data!$A53,COLUMNS($C$11:F60)),””)</f>
        <v>#NAME?</v>
      </c>
      <c r="F60" s="76" t="e">
        <f>IFERROR(INDEX(Data!$M$4:$BB$594,Data!$A53,COLUMNS($C$11:G60)),””)</f>
        <v>#NAME?</v>
      </c>
      <c r="G60" s="76" t="e">
        <f>IFERROR(INDEX(Data!$M$4:$BB$594,Data!$A53,COLUMNS($C$11:H60)),””)</f>
        <v>#NAME?</v>
      </c>
      <c r="H60" s="76" t="e">
        <f>IFERROR(INDEX(Data!$M$4:$BB$594,Data!$A53,COLUMNS($C$11:I60)),””)</f>
        <v>#NAME?</v>
      </c>
      <c r="I60" s="76" t="e">
        <f>IFERROR(INDEX(Data!$M$4:$BB$594,Data!$A53,COLUMNS($C$11:J60)),””)</f>
        <v>#NAME?</v>
      </c>
      <c r="J60" s="76" t="e">
        <f>IFERROR(INDEX(Data!$M$4:$BB$594,Data!$A53,COLUMNS($C$11:K60)),””)</f>
        <v>#NAME?</v>
      </c>
      <c r="K60" s="76" t="e">
        <f>IFERROR(INDEX(Data!$M$4:$BB$594,Data!$A53,COLUMNS($C$11:L60)),””)</f>
        <v>#NAME?</v>
      </c>
      <c r="L60" s="76" t="e">
        <f>IFERROR(INDEX(Data!$M$4:$BB$594,Data!$A53,COLUMNS($C$11:M60)),””)</f>
        <v>#NAME?</v>
      </c>
      <c r="M60" s="76" t="e">
        <f>IFERROR(INDEX(Data!$M$4:$BB$594,Data!$A53,COLUMNS($C$11:N60)),””)</f>
        <v>#NAME?</v>
      </c>
      <c r="N60" s="76" t="e">
        <f>IFERROR(INDEX(Data!$M$4:$BB$594,Data!$A53,COLUMNS($C$11:O60)),””)</f>
        <v>#NAME?</v>
      </c>
      <c r="O60" s="76" t="e">
        <f>IFERROR(INDEX(Data!$M$4:$BB$594,Data!$A53,COLUMNS($C$11:P60)),””)</f>
        <v>#NAME?</v>
      </c>
      <c r="P60" s="69" t="e">
        <f>IFERROR(INDEX(Data!$M$4:$BB$594,Data!$A53,COLUMNS($C$11:Q60)),””)</f>
        <v>#NAME?</v>
      </c>
      <c r="Q60" s="70" t="e">
        <f>IFERROR(INDEX(Data!$M$4:$BB$594,Data!$A53,COLUMNS($C$11:R60)),””)</f>
        <v>#NAME?</v>
      </c>
      <c r="R60" s="72" t="e">
        <f>IFERROR(INDEX(Data!$M$4:$BB$594,Data!$A53,COLUMNS($C$11:S60)),””)</f>
        <v>#NAME?</v>
      </c>
      <c r="S60" s="69" t="e">
        <f>IFERROR(INDEX(Data!$M$4:$BB$594,Data!$A53,COLUMNS($C$11:T60)),””)</f>
        <v>#NAME?</v>
      </c>
      <c r="T60" s="71" t="e">
        <f>IFERROR(INDEX(Data!$M$4:$BB$594,Data!$A53,COLUMNS($C$11:U60)),””)</f>
        <v>#NAME?</v>
      </c>
      <c r="U60" s="72" t="e">
        <f>IFERROR(INDEX(Data!$M$4:$BB$594,Data!$A53,COLUMNS($C$11:V60)),””)</f>
        <v>#NAME?</v>
      </c>
      <c r="V60" s="72" t="e">
        <f>IFERROR(INDEX(Data!$M$4:$BB$594,Data!$A53,COLUMNS($C$11:W60)),””)</f>
        <v>#NAME?</v>
      </c>
      <c r="W60" s="72" t="e">
        <f>IFERROR(INDEX(Data!$M$4:$BB$594,Data!$A53,COLUMNS($C$11:X60)),””)</f>
        <v>#NAME?</v>
      </c>
      <c r="X60" s="70" t="e">
        <f>IFERROR(INDEX(Data!$M$4:$BB$594,Data!$A53,COLUMNS($C$11:Y60)),””)</f>
        <v>#NAME?</v>
      </c>
      <c r="Y60" s="72" t="e">
        <f>IFERROR(INDEX(Data!$M$4:$BB$594,Data!$A53,COLUMNS($C$11:Z60)),””)</f>
        <v>#NAME?</v>
      </c>
      <c r="Z60" s="75" t="e">
        <f>IFERROR(INDEX(Data!$M$4:$BB$594,Data!$A53,COLUMNS($C$11:AA60)),””)</f>
        <v>#NAME?</v>
      </c>
      <c r="AA60" s="75" t="e">
        <f>IFERROR(INDEX(Data!$M$4:$BB$594,Data!$A53,COLUMNS($C$11:AB60)),””)</f>
        <v>#NAME?</v>
      </c>
      <c r="AB60" s="71" t="e">
        <f>IFERROR(INDEX(Data!$M$4:$BB$594,Data!$A53,COLUMNS($C$11:AC60)),””)</f>
        <v>#NAME?</v>
      </c>
      <c r="AC60" s="72" t="e">
        <f>IFERROR(INDEX(Data!$M$4:$BB$594,Data!$A53,COLUMNS($C$11:AD60)),””)</f>
        <v>#NAME?</v>
      </c>
      <c r="AD60" s="72" t="e">
        <f>IFERROR(INDEX(Data!$M$4:$BB$594,Data!$A53,COLUMNS($C$11:AE60)),””)</f>
        <v>#NAME?</v>
      </c>
      <c r="AE60" s="70" t="e">
        <f>IFERROR(INDEX(Data!$M$4:$BB$594,Data!$A53,COLUMNS($C$11:AF60)),””)</f>
        <v>#NAME?</v>
      </c>
      <c r="AF60" s="72" t="e">
        <f>IFERROR(INDEX(Data!$M$4:$BB$594,Data!$A53,COLUMNS($C$11:AG60)),””)</f>
        <v>#NAME?</v>
      </c>
      <c r="AG60" s="75" t="e">
        <f>IFERROR(INDEX(Data!$M$4:$BB$594,Data!$A53,COLUMNS($C$11:AH60)),””)</f>
        <v>#NAME?</v>
      </c>
      <c r="AH60" s="75" t="e">
        <f>IFERROR(INDEX(Data!$M$4:$BB$594,Data!$A53,COLUMNS($C$11:AI60)),””)</f>
        <v>#NAME?</v>
      </c>
      <c r="AI60" s="71" t="e">
        <f>IFERROR(INDEX(Data!$M$4:$BB$594,Data!$A53,COLUMNS($C$11:AJ60)),””)</f>
        <v>#NAME?</v>
      </c>
      <c r="AJ60" s="71" t="e">
        <f>IFERROR(INDEX(Data!$M$4:$BB$594,Data!$A53,COLUMNS($C$11:AK60)),””)</f>
        <v>#NAME?</v>
      </c>
      <c r="AK60" s="71" t="e">
        <f>IFERROR(INDEX(Data!$M$4:$BB$594,Data!$A53,COLUMNS($C$11:AL60)),””)</f>
        <v>#NAME?</v>
      </c>
      <c r="AL60" s="69" t="e">
        <f>IFERROR(INDEX(Data!$M$4:$BB$594,Data!$A53,COLUMNS($C$11:AM60)),””)</f>
        <v>#NAME?</v>
      </c>
      <c r="AM60" s="69" t="e">
        <f>IFERROR(INDEX(Data!$M$4:$BB$594,Data!$A53,COLUMNS($C$11:AN60)),””)</f>
        <v>#NAME?</v>
      </c>
      <c r="AN60" s="69" t="e">
        <f>IFERROR(INDEX(Data!$M$4:$BB$594,Data!$A53,COLUMNS($C$11:AO60)),””)</f>
        <v>#NAME?</v>
      </c>
      <c r="AO60" s="69" t="e">
        <f>IFERROR(INDEX(Data!$M$4:$BB$594,Data!$A53,COLUMNS($C$11:AP60)),””)</f>
        <v>#NAME?</v>
      </c>
      <c r="AP60" s="69" t="e">
        <f>IFERROR(INDEX(Data!$M$4:$BB$594,Data!$A53,COLUMNS($C$11:AQ60)),””)</f>
        <v>#NAME?</v>
      </c>
      <c r="AQ60" s="69" t="e">
        <f>IFERROR(INDEX(Data!$M$4:$BB$594,Data!$A53,COLUMNS($C$11:AR60)),””)</f>
        <v>#NAME?</v>
      </c>
    </row>
    <row r="61" spans="2:43" x14ac:dyDescent="0.25">
      <c r="B61" s="69" t="e">
        <f>IFERROR(INDEX(Data!$M$4:$BB$594,Data!$A54,COLUMNS($C$11:C61)),””)</f>
        <v>#NAME?</v>
      </c>
      <c r="C61" s="73" t="e">
        <f>IFERROR(INDEX(Data!$M$4:$BB$594,Data!$A54,COLUMNS($C$11:D61)),””)</f>
        <v>#NAME?</v>
      </c>
      <c r="D61" s="76" t="e">
        <f>IFERROR(INDEX(Data!$M$4:$BB$594,Data!$A54,COLUMNS($C$11:E61)),””)</f>
        <v>#NAME?</v>
      </c>
      <c r="E61" s="76" t="e">
        <f>IFERROR(INDEX(Data!$M$4:$BB$594,Data!$A54,COLUMNS($C$11:F61)),””)</f>
        <v>#NAME?</v>
      </c>
      <c r="F61" s="76" t="e">
        <f>IFERROR(INDEX(Data!$M$4:$BB$594,Data!$A54,COLUMNS($C$11:G61)),””)</f>
        <v>#NAME?</v>
      </c>
      <c r="G61" s="76" t="e">
        <f>IFERROR(INDEX(Data!$M$4:$BB$594,Data!$A54,COLUMNS($C$11:H61)),””)</f>
        <v>#NAME?</v>
      </c>
      <c r="H61" s="76" t="e">
        <f>IFERROR(INDEX(Data!$M$4:$BB$594,Data!$A54,COLUMNS($C$11:I61)),””)</f>
        <v>#NAME?</v>
      </c>
      <c r="I61" s="76" t="e">
        <f>IFERROR(INDEX(Data!$M$4:$BB$594,Data!$A54,COLUMNS($C$11:J61)),””)</f>
        <v>#NAME?</v>
      </c>
      <c r="J61" s="76" t="e">
        <f>IFERROR(INDEX(Data!$M$4:$BB$594,Data!$A54,COLUMNS($C$11:K61)),””)</f>
        <v>#NAME?</v>
      </c>
      <c r="K61" s="76" t="e">
        <f>IFERROR(INDEX(Data!$M$4:$BB$594,Data!$A54,COLUMNS($C$11:L61)),””)</f>
        <v>#NAME?</v>
      </c>
      <c r="L61" s="76" t="e">
        <f>IFERROR(INDEX(Data!$M$4:$BB$594,Data!$A54,COLUMNS($C$11:M61)),””)</f>
        <v>#NAME?</v>
      </c>
      <c r="M61" s="76" t="e">
        <f>IFERROR(INDEX(Data!$M$4:$BB$594,Data!$A54,COLUMNS($C$11:N61)),””)</f>
        <v>#NAME?</v>
      </c>
      <c r="N61" s="76" t="e">
        <f>IFERROR(INDEX(Data!$M$4:$BB$594,Data!$A54,COLUMNS($C$11:O61)),””)</f>
        <v>#NAME?</v>
      </c>
      <c r="O61" s="76" t="e">
        <f>IFERROR(INDEX(Data!$M$4:$BB$594,Data!$A54,COLUMNS($C$11:P61)),””)</f>
        <v>#NAME?</v>
      </c>
      <c r="P61" s="69" t="e">
        <f>IFERROR(INDEX(Data!$M$4:$BB$594,Data!$A54,COLUMNS($C$11:Q61)),””)</f>
        <v>#NAME?</v>
      </c>
      <c r="Q61" s="70" t="e">
        <f>IFERROR(INDEX(Data!$M$4:$BB$594,Data!$A54,COLUMNS($C$11:R61)),””)</f>
        <v>#NAME?</v>
      </c>
      <c r="R61" s="72" t="e">
        <f>IFERROR(INDEX(Data!$M$4:$BB$594,Data!$A54,COLUMNS($C$11:S61)),””)</f>
        <v>#NAME?</v>
      </c>
      <c r="S61" s="69" t="e">
        <f>IFERROR(INDEX(Data!$M$4:$BB$594,Data!$A54,COLUMNS($C$11:T61)),””)</f>
        <v>#NAME?</v>
      </c>
      <c r="T61" s="71" t="e">
        <f>IFERROR(INDEX(Data!$M$4:$BB$594,Data!$A54,COLUMNS($C$11:U61)),””)</f>
        <v>#NAME?</v>
      </c>
      <c r="U61" s="72" t="e">
        <f>IFERROR(INDEX(Data!$M$4:$BB$594,Data!$A54,COLUMNS($C$11:V61)),””)</f>
        <v>#NAME?</v>
      </c>
      <c r="V61" s="72" t="e">
        <f>IFERROR(INDEX(Data!$M$4:$BB$594,Data!$A54,COLUMNS($C$11:W61)),””)</f>
        <v>#NAME?</v>
      </c>
      <c r="W61" s="72" t="e">
        <f>IFERROR(INDEX(Data!$M$4:$BB$594,Data!$A54,COLUMNS($C$11:X61)),””)</f>
        <v>#NAME?</v>
      </c>
      <c r="X61" s="70" t="e">
        <f>IFERROR(INDEX(Data!$M$4:$BB$594,Data!$A54,COLUMNS($C$11:Y61)),””)</f>
        <v>#NAME?</v>
      </c>
      <c r="Y61" s="72" t="e">
        <f>IFERROR(INDEX(Data!$M$4:$BB$594,Data!$A54,COLUMNS($C$11:Z61)),””)</f>
        <v>#NAME?</v>
      </c>
      <c r="Z61" s="75" t="e">
        <f>IFERROR(INDEX(Data!$M$4:$BB$594,Data!$A54,COLUMNS($C$11:AA61)),””)</f>
        <v>#NAME?</v>
      </c>
      <c r="AA61" s="75" t="e">
        <f>IFERROR(INDEX(Data!$M$4:$BB$594,Data!$A54,COLUMNS($C$11:AB61)),””)</f>
        <v>#NAME?</v>
      </c>
      <c r="AB61" s="71" t="e">
        <f>IFERROR(INDEX(Data!$M$4:$BB$594,Data!$A54,COLUMNS($C$11:AC61)),””)</f>
        <v>#NAME?</v>
      </c>
      <c r="AC61" s="72" t="e">
        <f>IFERROR(INDEX(Data!$M$4:$BB$594,Data!$A54,COLUMNS($C$11:AD61)),””)</f>
        <v>#NAME?</v>
      </c>
      <c r="AD61" s="72" t="e">
        <f>IFERROR(INDEX(Data!$M$4:$BB$594,Data!$A54,COLUMNS($C$11:AE61)),””)</f>
        <v>#NAME?</v>
      </c>
      <c r="AE61" s="70" t="e">
        <f>IFERROR(INDEX(Data!$M$4:$BB$594,Data!$A54,COLUMNS($C$11:AF61)),””)</f>
        <v>#NAME?</v>
      </c>
      <c r="AF61" s="72" t="e">
        <f>IFERROR(INDEX(Data!$M$4:$BB$594,Data!$A54,COLUMNS($C$11:AG61)),””)</f>
        <v>#NAME?</v>
      </c>
      <c r="AG61" s="75" t="e">
        <f>IFERROR(INDEX(Data!$M$4:$BB$594,Data!$A54,COLUMNS($C$11:AH61)),””)</f>
        <v>#NAME?</v>
      </c>
      <c r="AH61" s="75" t="e">
        <f>IFERROR(INDEX(Data!$M$4:$BB$594,Data!$A54,COLUMNS($C$11:AI61)),””)</f>
        <v>#NAME?</v>
      </c>
      <c r="AI61" s="71" t="e">
        <f>IFERROR(INDEX(Data!$M$4:$BB$594,Data!$A54,COLUMNS($C$11:AJ61)),””)</f>
        <v>#NAME?</v>
      </c>
      <c r="AJ61" s="71" t="e">
        <f>IFERROR(INDEX(Data!$M$4:$BB$594,Data!$A54,COLUMNS($C$11:AK61)),””)</f>
        <v>#NAME?</v>
      </c>
      <c r="AK61" s="71" t="e">
        <f>IFERROR(INDEX(Data!$M$4:$BB$594,Data!$A54,COLUMNS($C$11:AL61)),””)</f>
        <v>#NAME?</v>
      </c>
      <c r="AL61" s="69" t="e">
        <f>IFERROR(INDEX(Data!$M$4:$BB$594,Data!$A54,COLUMNS($C$11:AM61)),””)</f>
        <v>#NAME?</v>
      </c>
      <c r="AM61" s="69" t="e">
        <f>IFERROR(INDEX(Data!$M$4:$BB$594,Data!$A54,COLUMNS($C$11:AN61)),””)</f>
        <v>#NAME?</v>
      </c>
      <c r="AN61" s="69" t="e">
        <f>IFERROR(INDEX(Data!$M$4:$BB$594,Data!$A54,COLUMNS($C$11:AO61)),””)</f>
        <v>#NAME?</v>
      </c>
      <c r="AO61" s="69" t="e">
        <f>IFERROR(INDEX(Data!$M$4:$BB$594,Data!$A54,COLUMNS($C$11:AP61)),””)</f>
        <v>#NAME?</v>
      </c>
      <c r="AP61" s="69" t="e">
        <f>IFERROR(INDEX(Data!$M$4:$BB$594,Data!$A54,COLUMNS($C$11:AQ61)),””)</f>
        <v>#NAME?</v>
      </c>
      <c r="AQ61" s="69" t="e">
        <f>IFERROR(INDEX(Data!$M$4:$BB$594,Data!$A54,COLUMNS($C$11:AR61)),””)</f>
        <v>#NAME?</v>
      </c>
    </row>
    <row r="62" spans="2:43" x14ac:dyDescent="0.25">
      <c r="B62" s="69" t="e">
        <f>IFERROR(INDEX(Data!$M$4:$BB$594,Data!$A55,COLUMNS($C$11:C62)),””)</f>
        <v>#NAME?</v>
      </c>
      <c r="C62" s="73" t="e">
        <f>IFERROR(INDEX(Data!$M$4:$BB$594,Data!$A55,COLUMNS($C$11:D62)),””)</f>
        <v>#NAME?</v>
      </c>
      <c r="D62" s="76" t="e">
        <f>IFERROR(INDEX(Data!$M$4:$BB$594,Data!$A55,COLUMNS($C$11:E62)),””)</f>
        <v>#NAME?</v>
      </c>
      <c r="E62" s="76" t="e">
        <f>IFERROR(INDEX(Data!$M$4:$BB$594,Data!$A55,COLUMNS($C$11:F62)),””)</f>
        <v>#NAME?</v>
      </c>
      <c r="F62" s="76" t="e">
        <f>IFERROR(INDEX(Data!$M$4:$BB$594,Data!$A55,COLUMNS($C$11:G62)),””)</f>
        <v>#NAME?</v>
      </c>
      <c r="G62" s="76" t="e">
        <f>IFERROR(INDEX(Data!$M$4:$BB$594,Data!$A55,COLUMNS($C$11:H62)),””)</f>
        <v>#NAME?</v>
      </c>
      <c r="H62" s="76" t="e">
        <f>IFERROR(INDEX(Data!$M$4:$BB$594,Data!$A55,COLUMNS($C$11:I62)),””)</f>
        <v>#NAME?</v>
      </c>
      <c r="I62" s="76" t="e">
        <f>IFERROR(INDEX(Data!$M$4:$BB$594,Data!$A55,COLUMNS($C$11:J62)),””)</f>
        <v>#NAME?</v>
      </c>
      <c r="J62" s="76" t="e">
        <f>IFERROR(INDEX(Data!$M$4:$BB$594,Data!$A55,COLUMNS($C$11:K62)),””)</f>
        <v>#NAME?</v>
      </c>
      <c r="K62" s="76" t="e">
        <f>IFERROR(INDEX(Data!$M$4:$BB$594,Data!$A55,COLUMNS($C$11:L62)),””)</f>
        <v>#NAME?</v>
      </c>
      <c r="L62" s="76" t="e">
        <f>IFERROR(INDEX(Data!$M$4:$BB$594,Data!$A55,COLUMNS($C$11:M62)),””)</f>
        <v>#NAME?</v>
      </c>
      <c r="M62" s="76" t="e">
        <f>IFERROR(INDEX(Data!$M$4:$BB$594,Data!$A55,COLUMNS($C$11:N62)),””)</f>
        <v>#NAME?</v>
      </c>
      <c r="N62" s="76" t="e">
        <f>IFERROR(INDEX(Data!$M$4:$BB$594,Data!$A55,COLUMNS($C$11:O62)),””)</f>
        <v>#NAME?</v>
      </c>
      <c r="O62" s="76" t="e">
        <f>IFERROR(INDEX(Data!$M$4:$BB$594,Data!$A55,COLUMNS($C$11:P62)),””)</f>
        <v>#NAME?</v>
      </c>
      <c r="P62" s="69" t="e">
        <f>IFERROR(INDEX(Data!$M$4:$BB$594,Data!$A55,COLUMNS($C$11:Q62)),””)</f>
        <v>#NAME?</v>
      </c>
      <c r="Q62" s="70" t="e">
        <f>IFERROR(INDEX(Data!$M$4:$BB$594,Data!$A55,COLUMNS($C$11:R62)),””)</f>
        <v>#NAME?</v>
      </c>
      <c r="R62" s="72" t="e">
        <f>IFERROR(INDEX(Data!$M$4:$BB$594,Data!$A55,COLUMNS($C$11:S62)),””)</f>
        <v>#NAME?</v>
      </c>
      <c r="S62" s="69" t="e">
        <f>IFERROR(INDEX(Data!$M$4:$BB$594,Data!$A55,COLUMNS($C$11:T62)),””)</f>
        <v>#NAME?</v>
      </c>
      <c r="T62" s="71" t="e">
        <f>IFERROR(INDEX(Data!$M$4:$BB$594,Data!$A55,COLUMNS($C$11:U62)),””)</f>
        <v>#NAME?</v>
      </c>
      <c r="U62" s="72" t="e">
        <f>IFERROR(INDEX(Data!$M$4:$BB$594,Data!$A55,COLUMNS($C$11:V62)),””)</f>
        <v>#NAME?</v>
      </c>
      <c r="V62" s="72" t="e">
        <f>IFERROR(INDEX(Data!$M$4:$BB$594,Data!$A55,COLUMNS($C$11:W62)),””)</f>
        <v>#NAME?</v>
      </c>
      <c r="W62" s="72" t="e">
        <f>IFERROR(INDEX(Data!$M$4:$BB$594,Data!$A55,COLUMNS($C$11:X62)),””)</f>
        <v>#NAME?</v>
      </c>
      <c r="X62" s="70" t="e">
        <f>IFERROR(INDEX(Data!$M$4:$BB$594,Data!$A55,COLUMNS($C$11:Y62)),””)</f>
        <v>#NAME?</v>
      </c>
      <c r="Y62" s="72" t="e">
        <f>IFERROR(INDEX(Data!$M$4:$BB$594,Data!$A55,COLUMNS($C$11:Z62)),””)</f>
        <v>#NAME?</v>
      </c>
      <c r="Z62" s="75" t="e">
        <f>IFERROR(INDEX(Data!$M$4:$BB$594,Data!$A55,COLUMNS($C$11:AA62)),””)</f>
        <v>#NAME?</v>
      </c>
      <c r="AA62" s="75" t="e">
        <f>IFERROR(INDEX(Data!$M$4:$BB$594,Data!$A55,COLUMNS($C$11:AB62)),””)</f>
        <v>#NAME?</v>
      </c>
      <c r="AB62" s="71" t="e">
        <f>IFERROR(INDEX(Data!$M$4:$BB$594,Data!$A55,COLUMNS($C$11:AC62)),””)</f>
        <v>#NAME?</v>
      </c>
      <c r="AC62" s="72" t="e">
        <f>IFERROR(INDEX(Data!$M$4:$BB$594,Data!$A55,COLUMNS($C$11:AD62)),””)</f>
        <v>#NAME?</v>
      </c>
      <c r="AD62" s="72" t="e">
        <f>IFERROR(INDEX(Data!$M$4:$BB$594,Data!$A55,COLUMNS($C$11:AE62)),””)</f>
        <v>#NAME?</v>
      </c>
      <c r="AE62" s="70" t="e">
        <f>IFERROR(INDEX(Data!$M$4:$BB$594,Data!$A55,COLUMNS($C$11:AF62)),””)</f>
        <v>#NAME?</v>
      </c>
      <c r="AF62" s="72" t="e">
        <f>IFERROR(INDEX(Data!$M$4:$BB$594,Data!$A55,COLUMNS($C$11:AG62)),””)</f>
        <v>#NAME?</v>
      </c>
      <c r="AG62" s="75" t="e">
        <f>IFERROR(INDEX(Data!$M$4:$BB$594,Data!$A55,COLUMNS($C$11:AH62)),””)</f>
        <v>#NAME?</v>
      </c>
      <c r="AH62" s="75" t="e">
        <f>IFERROR(INDEX(Data!$M$4:$BB$594,Data!$A55,COLUMNS($C$11:AI62)),””)</f>
        <v>#NAME?</v>
      </c>
      <c r="AI62" s="71" t="e">
        <f>IFERROR(INDEX(Data!$M$4:$BB$594,Data!$A55,COLUMNS($C$11:AJ62)),””)</f>
        <v>#NAME?</v>
      </c>
      <c r="AJ62" s="71" t="e">
        <f>IFERROR(INDEX(Data!$M$4:$BB$594,Data!$A55,COLUMNS($C$11:AK62)),””)</f>
        <v>#NAME?</v>
      </c>
      <c r="AK62" s="71" t="e">
        <f>IFERROR(INDEX(Data!$M$4:$BB$594,Data!$A55,COLUMNS($C$11:AL62)),””)</f>
        <v>#NAME?</v>
      </c>
      <c r="AL62" s="69" t="e">
        <f>IFERROR(INDEX(Data!$M$4:$BB$594,Data!$A55,COLUMNS($C$11:AM62)),””)</f>
        <v>#NAME?</v>
      </c>
      <c r="AM62" s="69" t="e">
        <f>IFERROR(INDEX(Data!$M$4:$BB$594,Data!$A55,COLUMNS($C$11:AN62)),””)</f>
        <v>#NAME?</v>
      </c>
      <c r="AN62" s="69" t="e">
        <f>IFERROR(INDEX(Data!$M$4:$BB$594,Data!$A55,COLUMNS($C$11:AO62)),””)</f>
        <v>#NAME?</v>
      </c>
      <c r="AO62" s="69" t="e">
        <f>IFERROR(INDEX(Data!$M$4:$BB$594,Data!$A55,COLUMNS($C$11:AP62)),””)</f>
        <v>#NAME?</v>
      </c>
      <c r="AP62" s="69" t="e">
        <f>IFERROR(INDEX(Data!$M$4:$BB$594,Data!$A55,COLUMNS($C$11:AQ62)),””)</f>
        <v>#NAME?</v>
      </c>
      <c r="AQ62" s="69" t="e">
        <f>IFERROR(INDEX(Data!$M$4:$BB$594,Data!$A55,COLUMNS($C$11:AR62)),””)</f>
        <v>#NAME?</v>
      </c>
    </row>
    <row r="63" spans="2:43" x14ac:dyDescent="0.25">
      <c r="B63" s="69" t="e">
        <f>IFERROR(INDEX(Data!$M$4:$BB$594,Data!$A56,COLUMNS($C$11:C63)),””)</f>
        <v>#NAME?</v>
      </c>
      <c r="C63" s="73" t="e">
        <f>IFERROR(INDEX(Data!$M$4:$BB$594,Data!$A56,COLUMNS($C$11:D63)),””)</f>
        <v>#NAME?</v>
      </c>
      <c r="D63" s="76" t="e">
        <f>IFERROR(INDEX(Data!$M$4:$BB$594,Data!$A56,COLUMNS($C$11:E63)),””)</f>
        <v>#NAME?</v>
      </c>
      <c r="E63" s="76" t="e">
        <f>IFERROR(INDEX(Data!$M$4:$BB$594,Data!$A56,COLUMNS($C$11:F63)),””)</f>
        <v>#NAME?</v>
      </c>
      <c r="F63" s="76" t="e">
        <f>IFERROR(INDEX(Data!$M$4:$BB$594,Data!$A56,COLUMNS($C$11:G63)),””)</f>
        <v>#NAME?</v>
      </c>
      <c r="G63" s="76" t="e">
        <f>IFERROR(INDEX(Data!$M$4:$BB$594,Data!$A56,COLUMNS($C$11:H63)),””)</f>
        <v>#NAME?</v>
      </c>
      <c r="H63" s="76" t="e">
        <f>IFERROR(INDEX(Data!$M$4:$BB$594,Data!$A56,COLUMNS($C$11:I63)),””)</f>
        <v>#NAME?</v>
      </c>
      <c r="I63" s="76" t="e">
        <f>IFERROR(INDEX(Data!$M$4:$BB$594,Data!$A56,COLUMNS($C$11:J63)),””)</f>
        <v>#NAME?</v>
      </c>
      <c r="J63" s="76" t="e">
        <f>IFERROR(INDEX(Data!$M$4:$BB$594,Data!$A56,COLUMNS($C$11:K63)),””)</f>
        <v>#NAME?</v>
      </c>
      <c r="K63" s="76" t="e">
        <f>IFERROR(INDEX(Data!$M$4:$BB$594,Data!$A56,COLUMNS($C$11:L63)),””)</f>
        <v>#NAME?</v>
      </c>
      <c r="L63" s="76" t="e">
        <f>IFERROR(INDEX(Data!$M$4:$BB$594,Data!$A56,COLUMNS($C$11:M63)),””)</f>
        <v>#NAME?</v>
      </c>
      <c r="M63" s="76" t="e">
        <f>IFERROR(INDEX(Data!$M$4:$BB$594,Data!$A56,COLUMNS($C$11:N63)),””)</f>
        <v>#NAME?</v>
      </c>
      <c r="N63" s="76" t="e">
        <f>IFERROR(INDEX(Data!$M$4:$BB$594,Data!$A56,COLUMNS($C$11:O63)),””)</f>
        <v>#NAME?</v>
      </c>
      <c r="O63" s="76" t="e">
        <f>IFERROR(INDEX(Data!$M$4:$BB$594,Data!$A56,COLUMNS($C$11:P63)),””)</f>
        <v>#NAME?</v>
      </c>
      <c r="P63" s="69" t="e">
        <f>IFERROR(INDEX(Data!$M$4:$BB$594,Data!$A56,COLUMNS($C$11:Q63)),””)</f>
        <v>#NAME?</v>
      </c>
      <c r="Q63" s="70" t="e">
        <f>IFERROR(INDEX(Data!$M$4:$BB$594,Data!$A56,COLUMNS($C$11:R63)),””)</f>
        <v>#NAME?</v>
      </c>
      <c r="R63" s="72" t="e">
        <f>IFERROR(INDEX(Data!$M$4:$BB$594,Data!$A56,COLUMNS($C$11:S63)),””)</f>
        <v>#NAME?</v>
      </c>
      <c r="S63" s="69" t="e">
        <f>IFERROR(INDEX(Data!$M$4:$BB$594,Data!$A56,COLUMNS($C$11:T63)),””)</f>
        <v>#NAME?</v>
      </c>
      <c r="T63" s="71" t="e">
        <f>IFERROR(INDEX(Data!$M$4:$BB$594,Data!$A56,COLUMNS($C$11:U63)),””)</f>
        <v>#NAME?</v>
      </c>
      <c r="U63" s="72" t="e">
        <f>IFERROR(INDEX(Data!$M$4:$BB$594,Data!$A56,COLUMNS($C$11:V63)),””)</f>
        <v>#NAME?</v>
      </c>
      <c r="V63" s="72" t="e">
        <f>IFERROR(INDEX(Data!$M$4:$BB$594,Data!$A56,COLUMNS($C$11:W63)),””)</f>
        <v>#NAME?</v>
      </c>
      <c r="W63" s="72" t="e">
        <f>IFERROR(INDEX(Data!$M$4:$BB$594,Data!$A56,COLUMNS($C$11:X63)),””)</f>
        <v>#NAME?</v>
      </c>
      <c r="X63" s="70" t="e">
        <f>IFERROR(INDEX(Data!$M$4:$BB$594,Data!$A56,COLUMNS($C$11:Y63)),””)</f>
        <v>#NAME?</v>
      </c>
      <c r="Y63" s="72" t="e">
        <f>IFERROR(INDEX(Data!$M$4:$BB$594,Data!$A56,COLUMNS($C$11:Z63)),””)</f>
        <v>#NAME?</v>
      </c>
      <c r="Z63" s="75" t="e">
        <f>IFERROR(INDEX(Data!$M$4:$BB$594,Data!$A56,COLUMNS($C$11:AA63)),””)</f>
        <v>#NAME?</v>
      </c>
      <c r="AA63" s="75" t="e">
        <f>IFERROR(INDEX(Data!$M$4:$BB$594,Data!$A56,COLUMNS($C$11:AB63)),””)</f>
        <v>#NAME?</v>
      </c>
      <c r="AB63" s="71" t="e">
        <f>IFERROR(INDEX(Data!$M$4:$BB$594,Data!$A56,COLUMNS($C$11:AC63)),””)</f>
        <v>#NAME?</v>
      </c>
      <c r="AC63" s="72" t="e">
        <f>IFERROR(INDEX(Data!$M$4:$BB$594,Data!$A56,COLUMNS($C$11:AD63)),””)</f>
        <v>#NAME?</v>
      </c>
      <c r="AD63" s="72" t="e">
        <f>IFERROR(INDEX(Data!$M$4:$BB$594,Data!$A56,COLUMNS($C$11:AE63)),””)</f>
        <v>#NAME?</v>
      </c>
      <c r="AE63" s="70" t="e">
        <f>IFERROR(INDEX(Data!$M$4:$BB$594,Data!$A56,COLUMNS($C$11:AF63)),””)</f>
        <v>#NAME?</v>
      </c>
      <c r="AF63" s="72" t="e">
        <f>IFERROR(INDEX(Data!$M$4:$BB$594,Data!$A56,COLUMNS($C$11:AG63)),””)</f>
        <v>#NAME?</v>
      </c>
      <c r="AG63" s="75" t="e">
        <f>IFERROR(INDEX(Data!$M$4:$BB$594,Data!$A56,COLUMNS($C$11:AH63)),””)</f>
        <v>#NAME?</v>
      </c>
      <c r="AH63" s="75" t="e">
        <f>IFERROR(INDEX(Data!$M$4:$BB$594,Data!$A56,COLUMNS($C$11:AI63)),””)</f>
        <v>#NAME?</v>
      </c>
      <c r="AI63" s="71" t="e">
        <f>IFERROR(INDEX(Data!$M$4:$BB$594,Data!$A56,COLUMNS($C$11:AJ63)),””)</f>
        <v>#NAME?</v>
      </c>
      <c r="AJ63" s="71" t="e">
        <f>IFERROR(INDEX(Data!$M$4:$BB$594,Data!$A56,COLUMNS($C$11:AK63)),””)</f>
        <v>#NAME?</v>
      </c>
      <c r="AK63" s="71" t="e">
        <f>IFERROR(INDEX(Data!$M$4:$BB$594,Data!$A56,COLUMNS($C$11:AL63)),””)</f>
        <v>#NAME?</v>
      </c>
      <c r="AL63" s="69" t="e">
        <f>IFERROR(INDEX(Data!$M$4:$BB$594,Data!$A56,COLUMNS($C$11:AM63)),””)</f>
        <v>#NAME?</v>
      </c>
      <c r="AM63" s="69" t="e">
        <f>IFERROR(INDEX(Data!$M$4:$BB$594,Data!$A56,COLUMNS($C$11:AN63)),””)</f>
        <v>#NAME?</v>
      </c>
      <c r="AN63" s="69" t="e">
        <f>IFERROR(INDEX(Data!$M$4:$BB$594,Data!$A56,COLUMNS($C$11:AO63)),””)</f>
        <v>#NAME?</v>
      </c>
      <c r="AO63" s="69" t="e">
        <f>IFERROR(INDEX(Data!$M$4:$BB$594,Data!$A56,COLUMNS($C$11:AP63)),””)</f>
        <v>#NAME?</v>
      </c>
      <c r="AP63" s="69" t="e">
        <f>IFERROR(INDEX(Data!$M$4:$BB$594,Data!$A56,COLUMNS($C$11:AQ63)),””)</f>
        <v>#NAME?</v>
      </c>
      <c r="AQ63" s="69" t="e">
        <f>IFERROR(INDEX(Data!$M$4:$BB$594,Data!$A56,COLUMNS($C$11:AR63)),””)</f>
        <v>#NAME?</v>
      </c>
    </row>
    <row r="64" spans="2:43" x14ac:dyDescent="0.25">
      <c r="B64" s="69" t="e">
        <f>IFERROR(INDEX(Data!$M$4:$BB$594,Data!$A57,COLUMNS($C$11:C64)),””)</f>
        <v>#NAME?</v>
      </c>
      <c r="C64" s="73" t="e">
        <f>IFERROR(INDEX(Data!$M$4:$BB$594,Data!$A57,COLUMNS($C$11:D64)),””)</f>
        <v>#NAME?</v>
      </c>
      <c r="D64" s="76" t="e">
        <f>IFERROR(INDEX(Data!$M$4:$BB$594,Data!$A57,COLUMNS($C$11:E64)),””)</f>
        <v>#NAME?</v>
      </c>
      <c r="E64" s="76" t="e">
        <f>IFERROR(INDEX(Data!$M$4:$BB$594,Data!$A57,COLUMNS($C$11:F64)),””)</f>
        <v>#NAME?</v>
      </c>
      <c r="F64" s="76" t="e">
        <f>IFERROR(INDEX(Data!$M$4:$BB$594,Data!$A57,COLUMNS($C$11:G64)),””)</f>
        <v>#NAME?</v>
      </c>
      <c r="G64" s="76" t="e">
        <f>IFERROR(INDEX(Data!$M$4:$BB$594,Data!$A57,COLUMNS($C$11:H64)),””)</f>
        <v>#NAME?</v>
      </c>
      <c r="H64" s="76" t="e">
        <f>IFERROR(INDEX(Data!$M$4:$BB$594,Data!$A57,COLUMNS($C$11:I64)),””)</f>
        <v>#NAME?</v>
      </c>
      <c r="I64" s="76" t="e">
        <f>IFERROR(INDEX(Data!$M$4:$BB$594,Data!$A57,COLUMNS($C$11:J64)),””)</f>
        <v>#NAME?</v>
      </c>
      <c r="J64" s="76" t="e">
        <f>IFERROR(INDEX(Data!$M$4:$BB$594,Data!$A57,COLUMNS($C$11:K64)),””)</f>
        <v>#NAME?</v>
      </c>
      <c r="K64" s="76" t="e">
        <f>IFERROR(INDEX(Data!$M$4:$BB$594,Data!$A57,COLUMNS($C$11:L64)),””)</f>
        <v>#NAME?</v>
      </c>
      <c r="L64" s="76" t="e">
        <f>IFERROR(INDEX(Data!$M$4:$BB$594,Data!$A57,COLUMNS($C$11:M64)),””)</f>
        <v>#NAME?</v>
      </c>
      <c r="M64" s="76" t="e">
        <f>IFERROR(INDEX(Data!$M$4:$BB$594,Data!$A57,COLUMNS($C$11:N64)),””)</f>
        <v>#NAME?</v>
      </c>
      <c r="N64" s="76" t="e">
        <f>IFERROR(INDEX(Data!$M$4:$BB$594,Data!$A57,COLUMNS($C$11:O64)),””)</f>
        <v>#NAME?</v>
      </c>
      <c r="O64" s="76" t="e">
        <f>IFERROR(INDEX(Data!$M$4:$BB$594,Data!$A57,COLUMNS($C$11:P64)),””)</f>
        <v>#NAME?</v>
      </c>
      <c r="P64" s="69" t="e">
        <f>IFERROR(INDEX(Data!$M$4:$BB$594,Data!$A57,COLUMNS($C$11:Q64)),””)</f>
        <v>#NAME?</v>
      </c>
      <c r="Q64" s="70" t="e">
        <f>IFERROR(INDEX(Data!$M$4:$BB$594,Data!$A57,COLUMNS($C$11:R64)),””)</f>
        <v>#NAME?</v>
      </c>
      <c r="R64" s="72" t="e">
        <f>IFERROR(INDEX(Data!$M$4:$BB$594,Data!$A57,COLUMNS($C$11:S64)),””)</f>
        <v>#NAME?</v>
      </c>
      <c r="S64" s="69" t="e">
        <f>IFERROR(INDEX(Data!$M$4:$BB$594,Data!$A57,COLUMNS($C$11:T64)),””)</f>
        <v>#NAME?</v>
      </c>
      <c r="T64" s="71" t="e">
        <f>IFERROR(INDEX(Data!$M$4:$BB$594,Data!$A57,COLUMNS($C$11:U64)),””)</f>
        <v>#NAME?</v>
      </c>
      <c r="U64" s="72" t="e">
        <f>IFERROR(INDEX(Data!$M$4:$BB$594,Data!$A57,COLUMNS($C$11:V64)),””)</f>
        <v>#NAME?</v>
      </c>
      <c r="V64" s="72" t="e">
        <f>IFERROR(INDEX(Data!$M$4:$BB$594,Data!$A57,COLUMNS($C$11:W64)),””)</f>
        <v>#NAME?</v>
      </c>
      <c r="W64" s="72" t="e">
        <f>IFERROR(INDEX(Data!$M$4:$BB$594,Data!$A57,COLUMNS($C$11:X64)),””)</f>
        <v>#NAME?</v>
      </c>
      <c r="X64" s="70" t="e">
        <f>IFERROR(INDEX(Data!$M$4:$BB$594,Data!$A57,COLUMNS($C$11:Y64)),””)</f>
        <v>#NAME?</v>
      </c>
      <c r="Y64" s="72" t="e">
        <f>IFERROR(INDEX(Data!$M$4:$BB$594,Data!$A57,COLUMNS($C$11:Z64)),””)</f>
        <v>#NAME?</v>
      </c>
      <c r="Z64" s="75" t="e">
        <f>IFERROR(INDEX(Data!$M$4:$BB$594,Data!$A57,COLUMNS($C$11:AA64)),””)</f>
        <v>#NAME?</v>
      </c>
      <c r="AA64" s="75" t="e">
        <f>IFERROR(INDEX(Data!$M$4:$BB$594,Data!$A57,COLUMNS($C$11:AB64)),””)</f>
        <v>#NAME?</v>
      </c>
      <c r="AB64" s="71" t="e">
        <f>IFERROR(INDEX(Data!$M$4:$BB$594,Data!$A57,COLUMNS($C$11:AC64)),””)</f>
        <v>#NAME?</v>
      </c>
      <c r="AC64" s="72" t="e">
        <f>IFERROR(INDEX(Data!$M$4:$BB$594,Data!$A57,COLUMNS($C$11:AD64)),””)</f>
        <v>#NAME?</v>
      </c>
      <c r="AD64" s="72" t="e">
        <f>IFERROR(INDEX(Data!$M$4:$BB$594,Data!$A57,COLUMNS($C$11:AE64)),””)</f>
        <v>#NAME?</v>
      </c>
      <c r="AE64" s="70" t="e">
        <f>IFERROR(INDEX(Data!$M$4:$BB$594,Data!$A57,COLUMNS($C$11:AF64)),””)</f>
        <v>#NAME?</v>
      </c>
      <c r="AF64" s="72" t="e">
        <f>IFERROR(INDEX(Data!$M$4:$BB$594,Data!$A57,COLUMNS($C$11:AG64)),””)</f>
        <v>#NAME?</v>
      </c>
      <c r="AG64" s="75" t="e">
        <f>IFERROR(INDEX(Data!$M$4:$BB$594,Data!$A57,COLUMNS($C$11:AH64)),””)</f>
        <v>#NAME?</v>
      </c>
      <c r="AH64" s="75" t="e">
        <f>IFERROR(INDEX(Data!$M$4:$BB$594,Data!$A57,COLUMNS($C$11:AI64)),””)</f>
        <v>#NAME?</v>
      </c>
      <c r="AI64" s="71" t="e">
        <f>IFERROR(INDEX(Data!$M$4:$BB$594,Data!$A57,COLUMNS($C$11:AJ64)),””)</f>
        <v>#NAME?</v>
      </c>
      <c r="AJ64" s="71" t="e">
        <f>IFERROR(INDEX(Data!$M$4:$BB$594,Data!$A57,COLUMNS($C$11:AK64)),””)</f>
        <v>#NAME?</v>
      </c>
      <c r="AK64" s="71" t="e">
        <f>IFERROR(INDEX(Data!$M$4:$BB$594,Data!$A57,COLUMNS($C$11:AL64)),””)</f>
        <v>#NAME?</v>
      </c>
      <c r="AL64" s="69" t="e">
        <f>IFERROR(INDEX(Data!$M$4:$BB$594,Data!$A57,COLUMNS($C$11:AM64)),””)</f>
        <v>#NAME?</v>
      </c>
      <c r="AM64" s="69" t="e">
        <f>IFERROR(INDEX(Data!$M$4:$BB$594,Data!$A57,COLUMNS($C$11:AN64)),””)</f>
        <v>#NAME?</v>
      </c>
      <c r="AN64" s="69" t="e">
        <f>IFERROR(INDEX(Data!$M$4:$BB$594,Data!$A57,COLUMNS($C$11:AO64)),””)</f>
        <v>#NAME?</v>
      </c>
      <c r="AO64" s="69" t="e">
        <f>IFERROR(INDEX(Data!$M$4:$BB$594,Data!$A57,COLUMNS($C$11:AP64)),””)</f>
        <v>#NAME?</v>
      </c>
      <c r="AP64" s="69" t="e">
        <f>IFERROR(INDEX(Data!$M$4:$BB$594,Data!$A57,COLUMNS($C$11:AQ64)),””)</f>
        <v>#NAME?</v>
      </c>
      <c r="AQ64" s="69" t="e">
        <f>IFERROR(INDEX(Data!$M$4:$BB$594,Data!$A57,COLUMNS($C$11:AR64)),””)</f>
        <v>#NAME?</v>
      </c>
    </row>
    <row r="65" spans="2:43" x14ac:dyDescent="0.25">
      <c r="B65" s="69" t="e">
        <f>IFERROR(INDEX(Data!$M$4:$BB$594,Data!$A58,COLUMNS($C$11:C65)),””)</f>
        <v>#NAME?</v>
      </c>
      <c r="C65" s="73" t="e">
        <f>IFERROR(INDEX(Data!$M$4:$BB$594,Data!$A58,COLUMNS($C$11:D65)),””)</f>
        <v>#NAME?</v>
      </c>
      <c r="D65" s="76" t="e">
        <f>IFERROR(INDEX(Data!$M$4:$BB$594,Data!$A58,COLUMNS($C$11:E65)),””)</f>
        <v>#NAME?</v>
      </c>
      <c r="E65" s="76" t="e">
        <f>IFERROR(INDEX(Data!$M$4:$BB$594,Data!$A58,COLUMNS($C$11:F65)),””)</f>
        <v>#NAME?</v>
      </c>
      <c r="F65" s="76" t="e">
        <f>IFERROR(INDEX(Data!$M$4:$BB$594,Data!$A58,COLUMNS($C$11:G65)),””)</f>
        <v>#NAME?</v>
      </c>
      <c r="G65" s="76" t="e">
        <f>IFERROR(INDEX(Data!$M$4:$BB$594,Data!$A58,COLUMNS($C$11:H65)),””)</f>
        <v>#NAME?</v>
      </c>
      <c r="H65" s="76" t="e">
        <f>IFERROR(INDEX(Data!$M$4:$BB$594,Data!$A58,COLUMNS($C$11:I65)),””)</f>
        <v>#NAME?</v>
      </c>
      <c r="I65" s="76" t="e">
        <f>IFERROR(INDEX(Data!$M$4:$BB$594,Data!$A58,COLUMNS($C$11:J65)),””)</f>
        <v>#NAME?</v>
      </c>
      <c r="J65" s="76" t="e">
        <f>IFERROR(INDEX(Data!$M$4:$BB$594,Data!$A58,COLUMNS($C$11:K65)),””)</f>
        <v>#NAME?</v>
      </c>
      <c r="K65" s="76" t="e">
        <f>IFERROR(INDEX(Data!$M$4:$BB$594,Data!$A58,COLUMNS($C$11:L65)),””)</f>
        <v>#NAME?</v>
      </c>
      <c r="L65" s="76" t="e">
        <f>IFERROR(INDEX(Data!$M$4:$BB$594,Data!$A58,COLUMNS($C$11:M65)),””)</f>
        <v>#NAME?</v>
      </c>
      <c r="M65" s="76" t="e">
        <f>IFERROR(INDEX(Data!$M$4:$BB$594,Data!$A58,COLUMNS($C$11:N65)),””)</f>
        <v>#NAME?</v>
      </c>
      <c r="N65" s="76" t="e">
        <f>IFERROR(INDEX(Data!$M$4:$BB$594,Data!$A58,COLUMNS($C$11:O65)),””)</f>
        <v>#NAME?</v>
      </c>
      <c r="O65" s="76" t="e">
        <f>IFERROR(INDEX(Data!$M$4:$BB$594,Data!$A58,COLUMNS($C$11:P65)),””)</f>
        <v>#NAME?</v>
      </c>
      <c r="P65" s="69" t="e">
        <f>IFERROR(INDEX(Data!$M$4:$BB$594,Data!$A58,COLUMNS($C$11:Q65)),””)</f>
        <v>#NAME?</v>
      </c>
      <c r="Q65" s="70" t="e">
        <f>IFERROR(INDEX(Data!$M$4:$BB$594,Data!$A58,COLUMNS($C$11:R65)),””)</f>
        <v>#NAME?</v>
      </c>
      <c r="R65" s="72" t="e">
        <f>IFERROR(INDEX(Data!$M$4:$BB$594,Data!$A58,COLUMNS($C$11:S65)),””)</f>
        <v>#NAME?</v>
      </c>
      <c r="S65" s="69" t="e">
        <f>IFERROR(INDEX(Data!$M$4:$BB$594,Data!$A58,COLUMNS($C$11:T65)),””)</f>
        <v>#NAME?</v>
      </c>
      <c r="T65" s="71" t="e">
        <f>IFERROR(INDEX(Data!$M$4:$BB$594,Data!$A58,COLUMNS($C$11:U65)),””)</f>
        <v>#NAME?</v>
      </c>
      <c r="U65" s="72" t="e">
        <f>IFERROR(INDEX(Data!$M$4:$BB$594,Data!$A58,COLUMNS($C$11:V65)),””)</f>
        <v>#NAME?</v>
      </c>
      <c r="V65" s="72" t="e">
        <f>IFERROR(INDEX(Data!$M$4:$BB$594,Data!$A58,COLUMNS($C$11:W65)),””)</f>
        <v>#NAME?</v>
      </c>
      <c r="W65" s="72" t="e">
        <f>IFERROR(INDEX(Data!$M$4:$BB$594,Data!$A58,COLUMNS($C$11:X65)),””)</f>
        <v>#NAME?</v>
      </c>
      <c r="X65" s="70" t="e">
        <f>IFERROR(INDEX(Data!$M$4:$BB$594,Data!$A58,COLUMNS($C$11:Y65)),””)</f>
        <v>#NAME?</v>
      </c>
      <c r="Y65" s="72" t="e">
        <f>IFERROR(INDEX(Data!$M$4:$BB$594,Data!$A58,COLUMNS($C$11:Z65)),””)</f>
        <v>#NAME?</v>
      </c>
      <c r="Z65" s="75" t="e">
        <f>IFERROR(INDEX(Data!$M$4:$BB$594,Data!$A58,COLUMNS($C$11:AA65)),””)</f>
        <v>#NAME?</v>
      </c>
      <c r="AA65" s="75" t="e">
        <f>IFERROR(INDEX(Data!$M$4:$BB$594,Data!$A58,COLUMNS($C$11:AB65)),””)</f>
        <v>#NAME?</v>
      </c>
      <c r="AB65" s="71" t="e">
        <f>IFERROR(INDEX(Data!$M$4:$BB$594,Data!$A58,COLUMNS($C$11:AC65)),””)</f>
        <v>#NAME?</v>
      </c>
      <c r="AC65" s="72" t="e">
        <f>IFERROR(INDEX(Data!$M$4:$BB$594,Data!$A58,COLUMNS($C$11:AD65)),””)</f>
        <v>#NAME?</v>
      </c>
      <c r="AD65" s="72" t="e">
        <f>IFERROR(INDEX(Data!$M$4:$BB$594,Data!$A58,COLUMNS($C$11:AE65)),””)</f>
        <v>#NAME?</v>
      </c>
      <c r="AE65" s="70" t="e">
        <f>IFERROR(INDEX(Data!$M$4:$BB$594,Data!$A58,COLUMNS($C$11:AF65)),””)</f>
        <v>#NAME?</v>
      </c>
      <c r="AF65" s="72" t="e">
        <f>IFERROR(INDEX(Data!$M$4:$BB$594,Data!$A58,COLUMNS($C$11:AG65)),””)</f>
        <v>#NAME?</v>
      </c>
      <c r="AG65" s="75" t="e">
        <f>IFERROR(INDEX(Data!$M$4:$BB$594,Data!$A58,COLUMNS($C$11:AH65)),””)</f>
        <v>#NAME?</v>
      </c>
      <c r="AH65" s="75" t="e">
        <f>IFERROR(INDEX(Data!$M$4:$BB$594,Data!$A58,COLUMNS($C$11:AI65)),””)</f>
        <v>#NAME?</v>
      </c>
      <c r="AI65" s="71" t="e">
        <f>IFERROR(INDEX(Data!$M$4:$BB$594,Data!$A58,COLUMNS($C$11:AJ65)),””)</f>
        <v>#NAME?</v>
      </c>
      <c r="AJ65" s="71" t="e">
        <f>IFERROR(INDEX(Data!$M$4:$BB$594,Data!$A58,COLUMNS($C$11:AK65)),””)</f>
        <v>#NAME?</v>
      </c>
      <c r="AK65" s="71" t="e">
        <f>IFERROR(INDEX(Data!$M$4:$BB$594,Data!$A58,COLUMNS($C$11:AL65)),””)</f>
        <v>#NAME?</v>
      </c>
      <c r="AL65" s="69" t="e">
        <f>IFERROR(INDEX(Data!$M$4:$BB$594,Data!$A58,COLUMNS($C$11:AM65)),””)</f>
        <v>#NAME?</v>
      </c>
      <c r="AM65" s="69" t="e">
        <f>IFERROR(INDEX(Data!$M$4:$BB$594,Data!$A58,COLUMNS($C$11:AN65)),””)</f>
        <v>#NAME?</v>
      </c>
      <c r="AN65" s="69" t="e">
        <f>IFERROR(INDEX(Data!$M$4:$BB$594,Data!$A58,COLUMNS($C$11:AO65)),””)</f>
        <v>#NAME?</v>
      </c>
      <c r="AO65" s="69" t="e">
        <f>IFERROR(INDEX(Data!$M$4:$BB$594,Data!$A58,COLUMNS($C$11:AP65)),””)</f>
        <v>#NAME?</v>
      </c>
      <c r="AP65" s="69" t="e">
        <f>IFERROR(INDEX(Data!$M$4:$BB$594,Data!$A58,COLUMNS($C$11:AQ65)),””)</f>
        <v>#NAME?</v>
      </c>
      <c r="AQ65" s="69" t="e">
        <f>IFERROR(INDEX(Data!$M$4:$BB$594,Data!$A58,COLUMNS($C$11:AR65)),””)</f>
        <v>#NAME?</v>
      </c>
    </row>
    <row r="66" spans="2:43" x14ac:dyDescent="0.25">
      <c r="B66" s="69" t="e">
        <f>IFERROR(INDEX(Data!$M$4:$BB$594,Data!$A59,COLUMNS($C$11:C66)),””)</f>
        <v>#NAME?</v>
      </c>
      <c r="C66" s="73" t="e">
        <f>IFERROR(INDEX(Data!$M$4:$BB$594,Data!$A59,COLUMNS($C$11:D66)),””)</f>
        <v>#NAME?</v>
      </c>
      <c r="D66" s="76" t="e">
        <f>IFERROR(INDEX(Data!$M$4:$BB$594,Data!$A59,COLUMNS($C$11:E66)),””)</f>
        <v>#NAME?</v>
      </c>
      <c r="E66" s="76" t="e">
        <f>IFERROR(INDEX(Data!$M$4:$BB$594,Data!$A59,COLUMNS($C$11:F66)),””)</f>
        <v>#NAME?</v>
      </c>
      <c r="F66" s="76" t="e">
        <f>IFERROR(INDEX(Data!$M$4:$BB$594,Data!$A59,COLUMNS($C$11:G66)),””)</f>
        <v>#NAME?</v>
      </c>
      <c r="G66" s="76" t="e">
        <f>IFERROR(INDEX(Data!$M$4:$BB$594,Data!$A59,COLUMNS($C$11:H66)),””)</f>
        <v>#NAME?</v>
      </c>
      <c r="H66" s="76" t="e">
        <f>IFERROR(INDEX(Data!$M$4:$BB$594,Data!$A59,COLUMNS($C$11:I66)),””)</f>
        <v>#NAME?</v>
      </c>
      <c r="I66" s="76" t="e">
        <f>IFERROR(INDEX(Data!$M$4:$BB$594,Data!$A59,COLUMNS($C$11:J66)),””)</f>
        <v>#NAME?</v>
      </c>
      <c r="J66" s="76" t="e">
        <f>IFERROR(INDEX(Data!$M$4:$BB$594,Data!$A59,COLUMNS($C$11:K66)),””)</f>
        <v>#NAME?</v>
      </c>
      <c r="K66" s="76" t="e">
        <f>IFERROR(INDEX(Data!$M$4:$BB$594,Data!$A59,COLUMNS($C$11:L66)),””)</f>
        <v>#NAME?</v>
      </c>
      <c r="L66" s="76" t="e">
        <f>IFERROR(INDEX(Data!$M$4:$BB$594,Data!$A59,COLUMNS($C$11:M66)),””)</f>
        <v>#NAME?</v>
      </c>
      <c r="M66" s="76" t="e">
        <f>IFERROR(INDEX(Data!$M$4:$BB$594,Data!$A59,COLUMNS($C$11:N66)),””)</f>
        <v>#NAME?</v>
      </c>
      <c r="N66" s="76" t="e">
        <f>IFERROR(INDEX(Data!$M$4:$BB$594,Data!$A59,COLUMNS($C$11:O66)),””)</f>
        <v>#NAME?</v>
      </c>
      <c r="O66" s="76" t="e">
        <f>IFERROR(INDEX(Data!$M$4:$BB$594,Data!$A59,COLUMNS($C$11:P66)),””)</f>
        <v>#NAME?</v>
      </c>
      <c r="P66" s="69" t="e">
        <f>IFERROR(INDEX(Data!$M$4:$BB$594,Data!$A59,COLUMNS($C$11:Q66)),””)</f>
        <v>#NAME?</v>
      </c>
      <c r="Q66" s="70" t="e">
        <f>IFERROR(INDEX(Data!$M$4:$BB$594,Data!$A59,COLUMNS($C$11:R66)),””)</f>
        <v>#NAME?</v>
      </c>
      <c r="R66" s="72" t="e">
        <f>IFERROR(INDEX(Data!$M$4:$BB$594,Data!$A59,COLUMNS($C$11:S66)),””)</f>
        <v>#NAME?</v>
      </c>
      <c r="S66" s="69" t="e">
        <f>IFERROR(INDEX(Data!$M$4:$BB$594,Data!$A59,COLUMNS($C$11:T66)),””)</f>
        <v>#NAME?</v>
      </c>
      <c r="T66" s="71" t="e">
        <f>IFERROR(INDEX(Data!$M$4:$BB$594,Data!$A59,COLUMNS($C$11:U66)),””)</f>
        <v>#NAME?</v>
      </c>
      <c r="U66" s="72" t="e">
        <f>IFERROR(INDEX(Data!$M$4:$BB$594,Data!$A59,COLUMNS($C$11:V66)),””)</f>
        <v>#NAME?</v>
      </c>
      <c r="V66" s="72" t="e">
        <f>IFERROR(INDEX(Data!$M$4:$BB$594,Data!$A59,COLUMNS($C$11:W66)),””)</f>
        <v>#NAME?</v>
      </c>
      <c r="W66" s="72" t="e">
        <f>IFERROR(INDEX(Data!$M$4:$BB$594,Data!$A59,COLUMNS($C$11:X66)),””)</f>
        <v>#NAME?</v>
      </c>
      <c r="X66" s="70" t="e">
        <f>IFERROR(INDEX(Data!$M$4:$BB$594,Data!$A59,COLUMNS($C$11:Y66)),””)</f>
        <v>#NAME?</v>
      </c>
      <c r="Y66" s="72" t="e">
        <f>IFERROR(INDEX(Data!$M$4:$BB$594,Data!$A59,COLUMNS($C$11:Z66)),””)</f>
        <v>#NAME?</v>
      </c>
      <c r="Z66" s="75" t="e">
        <f>IFERROR(INDEX(Data!$M$4:$BB$594,Data!$A59,COLUMNS($C$11:AA66)),””)</f>
        <v>#NAME?</v>
      </c>
      <c r="AA66" s="75" t="e">
        <f>IFERROR(INDEX(Data!$M$4:$BB$594,Data!$A59,COLUMNS($C$11:AB66)),””)</f>
        <v>#NAME?</v>
      </c>
      <c r="AB66" s="71" t="e">
        <f>IFERROR(INDEX(Data!$M$4:$BB$594,Data!$A59,COLUMNS($C$11:AC66)),””)</f>
        <v>#NAME?</v>
      </c>
      <c r="AC66" s="72" t="e">
        <f>IFERROR(INDEX(Data!$M$4:$BB$594,Data!$A59,COLUMNS($C$11:AD66)),””)</f>
        <v>#NAME?</v>
      </c>
      <c r="AD66" s="72" t="e">
        <f>IFERROR(INDEX(Data!$M$4:$BB$594,Data!$A59,COLUMNS($C$11:AE66)),””)</f>
        <v>#NAME?</v>
      </c>
      <c r="AE66" s="70" t="e">
        <f>IFERROR(INDEX(Data!$M$4:$BB$594,Data!$A59,COLUMNS($C$11:AF66)),””)</f>
        <v>#NAME?</v>
      </c>
      <c r="AF66" s="72" t="e">
        <f>IFERROR(INDEX(Data!$M$4:$BB$594,Data!$A59,COLUMNS($C$11:AG66)),””)</f>
        <v>#NAME?</v>
      </c>
      <c r="AG66" s="75" t="e">
        <f>IFERROR(INDEX(Data!$M$4:$BB$594,Data!$A59,COLUMNS($C$11:AH66)),””)</f>
        <v>#NAME?</v>
      </c>
      <c r="AH66" s="75" t="e">
        <f>IFERROR(INDEX(Data!$M$4:$BB$594,Data!$A59,COLUMNS($C$11:AI66)),””)</f>
        <v>#NAME?</v>
      </c>
      <c r="AI66" s="71" t="e">
        <f>IFERROR(INDEX(Data!$M$4:$BB$594,Data!$A59,COLUMNS($C$11:AJ66)),””)</f>
        <v>#NAME?</v>
      </c>
      <c r="AJ66" s="71" t="e">
        <f>IFERROR(INDEX(Data!$M$4:$BB$594,Data!$A59,COLUMNS($C$11:AK66)),””)</f>
        <v>#NAME?</v>
      </c>
      <c r="AK66" s="71" t="e">
        <f>IFERROR(INDEX(Data!$M$4:$BB$594,Data!$A59,COLUMNS($C$11:AL66)),””)</f>
        <v>#NAME?</v>
      </c>
      <c r="AL66" s="69" t="e">
        <f>IFERROR(INDEX(Data!$M$4:$BB$594,Data!$A59,COLUMNS($C$11:AM66)),””)</f>
        <v>#NAME?</v>
      </c>
      <c r="AM66" s="69" t="e">
        <f>IFERROR(INDEX(Data!$M$4:$BB$594,Data!$A59,COLUMNS($C$11:AN66)),””)</f>
        <v>#NAME?</v>
      </c>
      <c r="AN66" s="69" t="e">
        <f>IFERROR(INDEX(Data!$M$4:$BB$594,Data!$A59,COLUMNS($C$11:AO66)),””)</f>
        <v>#NAME?</v>
      </c>
      <c r="AO66" s="69" t="e">
        <f>IFERROR(INDEX(Data!$M$4:$BB$594,Data!$A59,COLUMNS($C$11:AP66)),””)</f>
        <v>#NAME?</v>
      </c>
      <c r="AP66" s="69" t="e">
        <f>IFERROR(INDEX(Data!$M$4:$BB$594,Data!$A59,COLUMNS($C$11:AQ66)),””)</f>
        <v>#NAME?</v>
      </c>
      <c r="AQ66" s="69" t="e">
        <f>IFERROR(INDEX(Data!$M$4:$BB$594,Data!$A59,COLUMNS($C$11:AR66)),””)</f>
        <v>#NAME?</v>
      </c>
    </row>
    <row r="67" spans="2:43" x14ac:dyDescent="0.25">
      <c r="B67" s="69" t="e">
        <f>IFERROR(INDEX(Data!$M$4:$BB$594,Data!$A60,COLUMNS($C$11:C67)),””)</f>
        <v>#NAME?</v>
      </c>
      <c r="C67" s="73" t="e">
        <f>IFERROR(INDEX(Data!$M$4:$BB$594,Data!$A60,COLUMNS($C$11:D67)),””)</f>
        <v>#NAME?</v>
      </c>
      <c r="D67" s="76" t="e">
        <f>IFERROR(INDEX(Data!$M$4:$BB$594,Data!$A60,COLUMNS($C$11:E67)),””)</f>
        <v>#NAME?</v>
      </c>
      <c r="E67" s="76" t="e">
        <f>IFERROR(INDEX(Data!$M$4:$BB$594,Data!$A60,COLUMNS($C$11:F67)),””)</f>
        <v>#NAME?</v>
      </c>
      <c r="F67" s="76" t="e">
        <f>IFERROR(INDEX(Data!$M$4:$BB$594,Data!$A60,COLUMNS($C$11:G67)),””)</f>
        <v>#NAME?</v>
      </c>
      <c r="G67" s="76" t="e">
        <f>IFERROR(INDEX(Data!$M$4:$BB$594,Data!$A60,COLUMNS($C$11:H67)),””)</f>
        <v>#NAME?</v>
      </c>
      <c r="H67" s="76" t="e">
        <f>IFERROR(INDEX(Data!$M$4:$BB$594,Data!$A60,COLUMNS($C$11:I67)),””)</f>
        <v>#NAME?</v>
      </c>
      <c r="I67" s="76" t="e">
        <f>IFERROR(INDEX(Data!$M$4:$BB$594,Data!$A60,COLUMNS($C$11:J67)),””)</f>
        <v>#NAME?</v>
      </c>
      <c r="J67" s="76" t="e">
        <f>IFERROR(INDEX(Data!$M$4:$BB$594,Data!$A60,COLUMNS($C$11:K67)),””)</f>
        <v>#NAME?</v>
      </c>
      <c r="K67" s="76" t="e">
        <f>IFERROR(INDEX(Data!$M$4:$BB$594,Data!$A60,COLUMNS($C$11:L67)),””)</f>
        <v>#NAME?</v>
      </c>
      <c r="L67" s="76" t="e">
        <f>IFERROR(INDEX(Data!$M$4:$BB$594,Data!$A60,COLUMNS($C$11:M67)),””)</f>
        <v>#NAME?</v>
      </c>
      <c r="M67" s="76" t="e">
        <f>IFERROR(INDEX(Data!$M$4:$BB$594,Data!$A60,COLUMNS($C$11:N67)),””)</f>
        <v>#NAME?</v>
      </c>
      <c r="N67" s="76" t="e">
        <f>IFERROR(INDEX(Data!$M$4:$BB$594,Data!$A60,COLUMNS($C$11:O67)),””)</f>
        <v>#NAME?</v>
      </c>
      <c r="O67" s="76" t="e">
        <f>IFERROR(INDEX(Data!$M$4:$BB$594,Data!$A60,COLUMNS($C$11:P67)),””)</f>
        <v>#NAME?</v>
      </c>
      <c r="P67" s="69" t="e">
        <f>IFERROR(INDEX(Data!$M$4:$BB$594,Data!$A60,COLUMNS($C$11:Q67)),””)</f>
        <v>#NAME?</v>
      </c>
      <c r="Q67" s="70" t="e">
        <f>IFERROR(INDEX(Data!$M$4:$BB$594,Data!$A60,COLUMNS($C$11:R67)),””)</f>
        <v>#NAME?</v>
      </c>
      <c r="R67" s="72" t="e">
        <f>IFERROR(INDEX(Data!$M$4:$BB$594,Data!$A60,COLUMNS($C$11:S67)),””)</f>
        <v>#NAME?</v>
      </c>
      <c r="S67" s="69" t="e">
        <f>IFERROR(INDEX(Data!$M$4:$BB$594,Data!$A60,COLUMNS($C$11:T67)),””)</f>
        <v>#NAME?</v>
      </c>
      <c r="T67" s="71" t="e">
        <f>IFERROR(INDEX(Data!$M$4:$BB$594,Data!$A60,COLUMNS($C$11:U67)),””)</f>
        <v>#NAME?</v>
      </c>
      <c r="U67" s="72" t="e">
        <f>IFERROR(INDEX(Data!$M$4:$BB$594,Data!$A60,COLUMNS($C$11:V67)),””)</f>
        <v>#NAME?</v>
      </c>
      <c r="V67" s="72" t="e">
        <f>IFERROR(INDEX(Data!$M$4:$BB$594,Data!$A60,COLUMNS($C$11:W67)),””)</f>
        <v>#NAME?</v>
      </c>
      <c r="W67" s="72" t="e">
        <f>IFERROR(INDEX(Data!$M$4:$BB$594,Data!$A60,COLUMNS($C$11:X67)),””)</f>
        <v>#NAME?</v>
      </c>
      <c r="X67" s="70" t="e">
        <f>IFERROR(INDEX(Data!$M$4:$BB$594,Data!$A60,COLUMNS($C$11:Y67)),””)</f>
        <v>#NAME?</v>
      </c>
      <c r="Y67" s="72" t="e">
        <f>IFERROR(INDEX(Data!$M$4:$BB$594,Data!$A60,COLUMNS($C$11:Z67)),””)</f>
        <v>#NAME?</v>
      </c>
      <c r="Z67" s="75" t="e">
        <f>IFERROR(INDEX(Data!$M$4:$BB$594,Data!$A60,COLUMNS($C$11:AA67)),””)</f>
        <v>#NAME?</v>
      </c>
      <c r="AA67" s="75" t="e">
        <f>IFERROR(INDEX(Data!$M$4:$BB$594,Data!$A60,COLUMNS($C$11:AB67)),””)</f>
        <v>#NAME?</v>
      </c>
      <c r="AB67" s="71" t="e">
        <f>IFERROR(INDEX(Data!$M$4:$BB$594,Data!$A60,COLUMNS($C$11:AC67)),””)</f>
        <v>#NAME?</v>
      </c>
      <c r="AC67" s="72" t="e">
        <f>IFERROR(INDEX(Data!$M$4:$BB$594,Data!$A60,COLUMNS($C$11:AD67)),””)</f>
        <v>#NAME?</v>
      </c>
      <c r="AD67" s="72" t="e">
        <f>IFERROR(INDEX(Data!$M$4:$BB$594,Data!$A60,COLUMNS($C$11:AE67)),””)</f>
        <v>#NAME?</v>
      </c>
      <c r="AE67" s="70" t="e">
        <f>IFERROR(INDEX(Data!$M$4:$BB$594,Data!$A60,COLUMNS($C$11:AF67)),””)</f>
        <v>#NAME?</v>
      </c>
      <c r="AF67" s="72" t="e">
        <f>IFERROR(INDEX(Data!$M$4:$BB$594,Data!$A60,COLUMNS($C$11:AG67)),””)</f>
        <v>#NAME?</v>
      </c>
      <c r="AG67" s="75" t="e">
        <f>IFERROR(INDEX(Data!$M$4:$BB$594,Data!$A60,COLUMNS($C$11:AH67)),””)</f>
        <v>#NAME?</v>
      </c>
      <c r="AH67" s="75" t="e">
        <f>IFERROR(INDEX(Data!$M$4:$BB$594,Data!$A60,COLUMNS($C$11:AI67)),””)</f>
        <v>#NAME?</v>
      </c>
      <c r="AI67" s="71" t="e">
        <f>IFERROR(INDEX(Data!$M$4:$BB$594,Data!$A60,COLUMNS($C$11:AJ67)),””)</f>
        <v>#NAME?</v>
      </c>
      <c r="AJ67" s="71" t="e">
        <f>IFERROR(INDEX(Data!$M$4:$BB$594,Data!$A60,COLUMNS($C$11:AK67)),””)</f>
        <v>#NAME?</v>
      </c>
      <c r="AK67" s="71" t="e">
        <f>IFERROR(INDEX(Data!$M$4:$BB$594,Data!$A60,COLUMNS($C$11:AL67)),””)</f>
        <v>#NAME?</v>
      </c>
      <c r="AL67" s="69" t="e">
        <f>IFERROR(INDEX(Data!$M$4:$BB$594,Data!$A60,COLUMNS($C$11:AM67)),””)</f>
        <v>#NAME?</v>
      </c>
      <c r="AM67" s="69" t="e">
        <f>IFERROR(INDEX(Data!$M$4:$BB$594,Data!$A60,COLUMNS($C$11:AN67)),””)</f>
        <v>#NAME?</v>
      </c>
      <c r="AN67" s="69" t="e">
        <f>IFERROR(INDEX(Data!$M$4:$BB$594,Data!$A60,COLUMNS($C$11:AO67)),””)</f>
        <v>#NAME?</v>
      </c>
      <c r="AO67" s="69" t="e">
        <f>IFERROR(INDEX(Data!$M$4:$BB$594,Data!$A60,COLUMNS($C$11:AP67)),””)</f>
        <v>#NAME?</v>
      </c>
      <c r="AP67" s="69" t="e">
        <f>IFERROR(INDEX(Data!$M$4:$BB$594,Data!$A60,COLUMNS($C$11:AQ67)),””)</f>
        <v>#NAME?</v>
      </c>
      <c r="AQ67" s="69" t="e">
        <f>IFERROR(INDEX(Data!$M$4:$BB$594,Data!$A60,COLUMNS($C$11:AR67)),””)</f>
        <v>#NAME?</v>
      </c>
    </row>
    <row r="68" spans="2:43" x14ac:dyDescent="0.25">
      <c r="B68" s="69" t="e">
        <f>IFERROR(INDEX(Data!$M$4:$BB$594,Data!$A61,COLUMNS($C$11:C68)),””)</f>
        <v>#NAME?</v>
      </c>
      <c r="C68" s="73" t="e">
        <f>IFERROR(INDEX(Data!$M$4:$BB$594,Data!$A61,COLUMNS($C$11:D68)),””)</f>
        <v>#NAME?</v>
      </c>
      <c r="D68" s="76" t="e">
        <f>IFERROR(INDEX(Data!$M$4:$BB$594,Data!$A61,COLUMNS($C$11:E68)),””)</f>
        <v>#NAME?</v>
      </c>
      <c r="E68" s="76" t="e">
        <f>IFERROR(INDEX(Data!$M$4:$BB$594,Data!$A61,COLUMNS($C$11:F68)),””)</f>
        <v>#NAME?</v>
      </c>
      <c r="F68" s="76" t="e">
        <f>IFERROR(INDEX(Data!$M$4:$BB$594,Data!$A61,COLUMNS($C$11:G68)),””)</f>
        <v>#NAME?</v>
      </c>
      <c r="G68" s="76" t="e">
        <f>IFERROR(INDEX(Data!$M$4:$BB$594,Data!$A61,COLUMNS($C$11:H68)),””)</f>
        <v>#NAME?</v>
      </c>
      <c r="H68" s="76" t="e">
        <f>IFERROR(INDEX(Data!$M$4:$BB$594,Data!$A61,COLUMNS($C$11:I68)),””)</f>
        <v>#NAME?</v>
      </c>
      <c r="I68" s="76" t="e">
        <f>IFERROR(INDEX(Data!$M$4:$BB$594,Data!$A61,COLUMNS($C$11:J68)),””)</f>
        <v>#NAME?</v>
      </c>
      <c r="J68" s="76" t="e">
        <f>IFERROR(INDEX(Data!$M$4:$BB$594,Data!$A61,COLUMNS($C$11:K68)),””)</f>
        <v>#NAME?</v>
      </c>
      <c r="K68" s="76" t="e">
        <f>IFERROR(INDEX(Data!$M$4:$BB$594,Data!$A61,COLUMNS($C$11:L68)),””)</f>
        <v>#NAME?</v>
      </c>
      <c r="L68" s="76" t="e">
        <f>IFERROR(INDEX(Data!$M$4:$BB$594,Data!$A61,COLUMNS($C$11:M68)),””)</f>
        <v>#NAME?</v>
      </c>
      <c r="M68" s="76" t="e">
        <f>IFERROR(INDEX(Data!$M$4:$BB$594,Data!$A61,COLUMNS($C$11:N68)),””)</f>
        <v>#NAME?</v>
      </c>
      <c r="N68" s="76" t="e">
        <f>IFERROR(INDEX(Data!$M$4:$BB$594,Data!$A61,COLUMNS($C$11:O68)),””)</f>
        <v>#NAME?</v>
      </c>
      <c r="O68" s="76" t="e">
        <f>IFERROR(INDEX(Data!$M$4:$BB$594,Data!$A61,COLUMNS($C$11:P68)),””)</f>
        <v>#NAME?</v>
      </c>
      <c r="P68" s="69" t="e">
        <f>IFERROR(INDEX(Data!$M$4:$BB$594,Data!$A61,COLUMNS($C$11:Q68)),””)</f>
        <v>#NAME?</v>
      </c>
      <c r="Q68" s="70" t="e">
        <f>IFERROR(INDEX(Data!$M$4:$BB$594,Data!$A61,COLUMNS($C$11:R68)),””)</f>
        <v>#NAME?</v>
      </c>
      <c r="R68" s="72" t="e">
        <f>IFERROR(INDEX(Data!$M$4:$BB$594,Data!$A61,COLUMNS($C$11:S68)),””)</f>
        <v>#NAME?</v>
      </c>
      <c r="S68" s="69" t="e">
        <f>IFERROR(INDEX(Data!$M$4:$BB$594,Data!$A61,COLUMNS($C$11:T68)),””)</f>
        <v>#NAME?</v>
      </c>
      <c r="T68" s="71" t="e">
        <f>IFERROR(INDEX(Data!$M$4:$BB$594,Data!$A61,COLUMNS($C$11:U68)),””)</f>
        <v>#NAME?</v>
      </c>
      <c r="U68" s="72" t="e">
        <f>IFERROR(INDEX(Data!$M$4:$BB$594,Data!$A61,COLUMNS($C$11:V68)),””)</f>
        <v>#NAME?</v>
      </c>
      <c r="V68" s="72" t="e">
        <f>IFERROR(INDEX(Data!$M$4:$BB$594,Data!$A61,COLUMNS($C$11:W68)),””)</f>
        <v>#NAME?</v>
      </c>
      <c r="W68" s="72" t="e">
        <f>IFERROR(INDEX(Data!$M$4:$BB$594,Data!$A61,COLUMNS($C$11:X68)),””)</f>
        <v>#NAME?</v>
      </c>
      <c r="X68" s="70" t="e">
        <f>IFERROR(INDEX(Data!$M$4:$BB$594,Data!$A61,COLUMNS($C$11:Y68)),””)</f>
        <v>#NAME?</v>
      </c>
      <c r="Y68" s="72" t="e">
        <f>IFERROR(INDEX(Data!$M$4:$BB$594,Data!$A61,COLUMNS($C$11:Z68)),””)</f>
        <v>#NAME?</v>
      </c>
      <c r="Z68" s="75" t="e">
        <f>IFERROR(INDEX(Data!$M$4:$BB$594,Data!$A61,COLUMNS($C$11:AA68)),””)</f>
        <v>#NAME?</v>
      </c>
      <c r="AA68" s="75" t="e">
        <f>IFERROR(INDEX(Data!$M$4:$BB$594,Data!$A61,COLUMNS($C$11:AB68)),””)</f>
        <v>#NAME?</v>
      </c>
      <c r="AB68" s="71" t="e">
        <f>IFERROR(INDEX(Data!$M$4:$BB$594,Data!$A61,COLUMNS($C$11:AC68)),””)</f>
        <v>#NAME?</v>
      </c>
      <c r="AC68" s="72" t="e">
        <f>IFERROR(INDEX(Data!$M$4:$BB$594,Data!$A61,COLUMNS($C$11:AD68)),””)</f>
        <v>#NAME?</v>
      </c>
      <c r="AD68" s="72" t="e">
        <f>IFERROR(INDEX(Data!$M$4:$BB$594,Data!$A61,COLUMNS($C$11:AE68)),””)</f>
        <v>#NAME?</v>
      </c>
      <c r="AE68" s="70" t="e">
        <f>IFERROR(INDEX(Data!$M$4:$BB$594,Data!$A61,COLUMNS($C$11:AF68)),””)</f>
        <v>#NAME?</v>
      </c>
      <c r="AF68" s="72" t="e">
        <f>IFERROR(INDEX(Data!$M$4:$BB$594,Data!$A61,COLUMNS($C$11:AG68)),””)</f>
        <v>#NAME?</v>
      </c>
      <c r="AG68" s="75" t="e">
        <f>IFERROR(INDEX(Data!$M$4:$BB$594,Data!$A61,COLUMNS($C$11:AH68)),””)</f>
        <v>#NAME?</v>
      </c>
      <c r="AH68" s="75" t="e">
        <f>IFERROR(INDEX(Data!$M$4:$BB$594,Data!$A61,COLUMNS($C$11:AI68)),””)</f>
        <v>#NAME?</v>
      </c>
      <c r="AI68" s="71" t="e">
        <f>IFERROR(INDEX(Data!$M$4:$BB$594,Data!$A61,COLUMNS($C$11:AJ68)),””)</f>
        <v>#NAME?</v>
      </c>
      <c r="AJ68" s="71" t="e">
        <f>IFERROR(INDEX(Data!$M$4:$BB$594,Data!$A61,COLUMNS($C$11:AK68)),””)</f>
        <v>#NAME?</v>
      </c>
      <c r="AK68" s="71" t="e">
        <f>IFERROR(INDEX(Data!$M$4:$BB$594,Data!$A61,COLUMNS($C$11:AL68)),””)</f>
        <v>#NAME?</v>
      </c>
      <c r="AL68" s="69" t="e">
        <f>IFERROR(INDEX(Data!$M$4:$BB$594,Data!$A61,COLUMNS($C$11:AM68)),””)</f>
        <v>#NAME?</v>
      </c>
      <c r="AM68" s="69" t="e">
        <f>IFERROR(INDEX(Data!$M$4:$BB$594,Data!$A61,COLUMNS($C$11:AN68)),””)</f>
        <v>#NAME?</v>
      </c>
      <c r="AN68" s="69" t="e">
        <f>IFERROR(INDEX(Data!$M$4:$BB$594,Data!$A61,COLUMNS($C$11:AO68)),””)</f>
        <v>#NAME?</v>
      </c>
      <c r="AO68" s="69" t="e">
        <f>IFERROR(INDEX(Data!$M$4:$BB$594,Data!$A61,COLUMNS($C$11:AP68)),””)</f>
        <v>#NAME?</v>
      </c>
      <c r="AP68" s="69" t="e">
        <f>IFERROR(INDEX(Data!$M$4:$BB$594,Data!$A61,COLUMNS($C$11:AQ68)),””)</f>
        <v>#NAME?</v>
      </c>
      <c r="AQ68" s="69" t="e">
        <f>IFERROR(INDEX(Data!$M$4:$BB$594,Data!$A61,COLUMNS($C$11:AR68)),””)</f>
        <v>#NAME?</v>
      </c>
    </row>
    <row r="69" spans="2:43" x14ac:dyDescent="0.25">
      <c r="B69" s="69" t="e">
        <f>IFERROR(INDEX(Data!$M$4:$BB$594,Data!$A62,COLUMNS($C$11:C69)),””)</f>
        <v>#NAME?</v>
      </c>
      <c r="C69" s="73" t="e">
        <f>IFERROR(INDEX(Data!$M$4:$BB$594,Data!$A62,COLUMNS($C$11:D69)),””)</f>
        <v>#NAME?</v>
      </c>
      <c r="D69" s="76" t="e">
        <f>IFERROR(INDEX(Data!$M$4:$BB$594,Data!$A62,COLUMNS($C$11:E69)),””)</f>
        <v>#NAME?</v>
      </c>
      <c r="E69" s="76" t="e">
        <f>IFERROR(INDEX(Data!$M$4:$BB$594,Data!$A62,COLUMNS($C$11:F69)),””)</f>
        <v>#NAME?</v>
      </c>
      <c r="F69" s="76" t="e">
        <f>IFERROR(INDEX(Data!$M$4:$BB$594,Data!$A62,COLUMNS($C$11:G69)),””)</f>
        <v>#NAME?</v>
      </c>
      <c r="G69" s="76" t="e">
        <f>IFERROR(INDEX(Data!$M$4:$BB$594,Data!$A62,COLUMNS($C$11:H69)),””)</f>
        <v>#NAME?</v>
      </c>
      <c r="H69" s="76" t="e">
        <f>IFERROR(INDEX(Data!$M$4:$BB$594,Data!$A62,COLUMNS($C$11:I69)),””)</f>
        <v>#NAME?</v>
      </c>
      <c r="I69" s="76" t="e">
        <f>IFERROR(INDEX(Data!$M$4:$BB$594,Data!$A62,COLUMNS($C$11:J69)),””)</f>
        <v>#NAME?</v>
      </c>
      <c r="J69" s="76" t="e">
        <f>IFERROR(INDEX(Data!$M$4:$BB$594,Data!$A62,COLUMNS($C$11:K69)),””)</f>
        <v>#NAME?</v>
      </c>
      <c r="K69" s="76" t="e">
        <f>IFERROR(INDEX(Data!$M$4:$BB$594,Data!$A62,COLUMNS($C$11:L69)),””)</f>
        <v>#NAME?</v>
      </c>
      <c r="L69" s="76" t="e">
        <f>IFERROR(INDEX(Data!$M$4:$BB$594,Data!$A62,COLUMNS($C$11:M69)),””)</f>
        <v>#NAME?</v>
      </c>
      <c r="M69" s="76" t="e">
        <f>IFERROR(INDEX(Data!$M$4:$BB$594,Data!$A62,COLUMNS($C$11:N69)),””)</f>
        <v>#NAME?</v>
      </c>
      <c r="N69" s="76" t="e">
        <f>IFERROR(INDEX(Data!$M$4:$BB$594,Data!$A62,COLUMNS($C$11:O69)),””)</f>
        <v>#NAME?</v>
      </c>
      <c r="O69" s="76" t="e">
        <f>IFERROR(INDEX(Data!$M$4:$BB$594,Data!$A62,COLUMNS($C$11:P69)),””)</f>
        <v>#NAME?</v>
      </c>
      <c r="P69" s="69" t="e">
        <f>IFERROR(INDEX(Data!$M$4:$BB$594,Data!$A62,COLUMNS($C$11:Q69)),””)</f>
        <v>#NAME?</v>
      </c>
      <c r="Q69" s="70" t="e">
        <f>IFERROR(INDEX(Data!$M$4:$BB$594,Data!$A62,COLUMNS($C$11:R69)),””)</f>
        <v>#NAME?</v>
      </c>
      <c r="R69" s="72" t="e">
        <f>IFERROR(INDEX(Data!$M$4:$BB$594,Data!$A62,COLUMNS($C$11:S69)),””)</f>
        <v>#NAME?</v>
      </c>
      <c r="S69" s="69" t="e">
        <f>IFERROR(INDEX(Data!$M$4:$BB$594,Data!$A62,COLUMNS($C$11:T69)),””)</f>
        <v>#NAME?</v>
      </c>
      <c r="T69" s="71" t="e">
        <f>IFERROR(INDEX(Data!$M$4:$BB$594,Data!$A62,COLUMNS($C$11:U69)),””)</f>
        <v>#NAME?</v>
      </c>
      <c r="U69" s="72" t="e">
        <f>IFERROR(INDEX(Data!$M$4:$BB$594,Data!$A62,COLUMNS($C$11:V69)),””)</f>
        <v>#NAME?</v>
      </c>
      <c r="V69" s="72" t="e">
        <f>IFERROR(INDEX(Data!$M$4:$BB$594,Data!$A62,COLUMNS($C$11:W69)),””)</f>
        <v>#NAME?</v>
      </c>
      <c r="W69" s="72" t="e">
        <f>IFERROR(INDEX(Data!$M$4:$BB$594,Data!$A62,COLUMNS($C$11:X69)),””)</f>
        <v>#NAME?</v>
      </c>
      <c r="X69" s="70" t="e">
        <f>IFERROR(INDEX(Data!$M$4:$BB$594,Data!$A62,COLUMNS($C$11:Y69)),””)</f>
        <v>#NAME?</v>
      </c>
      <c r="Y69" s="72" t="e">
        <f>IFERROR(INDEX(Data!$M$4:$BB$594,Data!$A62,COLUMNS($C$11:Z69)),””)</f>
        <v>#NAME?</v>
      </c>
      <c r="Z69" s="75" t="e">
        <f>IFERROR(INDEX(Data!$M$4:$BB$594,Data!$A62,COLUMNS($C$11:AA69)),””)</f>
        <v>#NAME?</v>
      </c>
      <c r="AA69" s="75" t="e">
        <f>IFERROR(INDEX(Data!$M$4:$BB$594,Data!$A62,COLUMNS($C$11:AB69)),””)</f>
        <v>#NAME?</v>
      </c>
      <c r="AB69" s="71" t="e">
        <f>IFERROR(INDEX(Data!$M$4:$BB$594,Data!$A62,COLUMNS($C$11:AC69)),””)</f>
        <v>#NAME?</v>
      </c>
      <c r="AC69" s="72" t="e">
        <f>IFERROR(INDEX(Data!$M$4:$BB$594,Data!$A62,COLUMNS($C$11:AD69)),””)</f>
        <v>#NAME?</v>
      </c>
      <c r="AD69" s="72" t="e">
        <f>IFERROR(INDEX(Data!$M$4:$BB$594,Data!$A62,COLUMNS($C$11:AE69)),””)</f>
        <v>#NAME?</v>
      </c>
      <c r="AE69" s="70" t="e">
        <f>IFERROR(INDEX(Data!$M$4:$BB$594,Data!$A62,COLUMNS($C$11:AF69)),””)</f>
        <v>#NAME?</v>
      </c>
      <c r="AF69" s="72" t="e">
        <f>IFERROR(INDEX(Data!$M$4:$BB$594,Data!$A62,COLUMNS($C$11:AG69)),””)</f>
        <v>#NAME?</v>
      </c>
      <c r="AG69" s="75" t="e">
        <f>IFERROR(INDEX(Data!$M$4:$BB$594,Data!$A62,COLUMNS($C$11:AH69)),””)</f>
        <v>#NAME?</v>
      </c>
      <c r="AH69" s="75" t="e">
        <f>IFERROR(INDEX(Data!$M$4:$BB$594,Data!$A62,COLUMNS($C$11:AI69)),””)</f>
        <v>#NAME?</v>
      </c>
      <c r="AI69" s="71" t="e">
        <f>IFERROR(INDEX(Data!$M$4:$BB$594,Data!$A62,COLUMNS($C$11:AJ69)),””)</f>
        <v>#NAME?</v>
      </c>
      <c r="AJ69" s="71" t="e">
        <f>IFERROR(INDEX(Data!$M$4:$BB$594,Data!$A62,COLUMNS($C$11:AK69)),””)</f>
        <v>#NAME?</v>
      </c>
      <c r="AK69" s="71" t="e">
        <f>IFERROR(INDEX(Data!$M$4:$BB$594,Data!$A62,COLUMNS($C$11:AL69)),””)</f>
        <v>#NAME?</v>
      </c>
      <c r="AL69" s="69" t="e">
        <f>IFERROR(INDEX(Data!$M$4:$BB$594,Data!$A62,COLUMNS($C$11:AM69)),””)</f>
        <v>#NAME?</v>
      </c>
      <c r="AM69" s="69" t="e">
        <f>IFERROR(INDEX(Data!$M$4:$BB$594,Data!$A62,COLUMNS($C$11:AN69)),””)</f>
        <v>#NAME?</v>
      </c>
      <c r="AN69" s="69" t="e">
        <f>IFERROR(INDEX(Data!$M$4:$BB$594,Data!$A62,COLUMNS($C$11:AO69)),””)</f>
        <v>#NAME?</v>
      </c>
      <c r="AO69" s="69" t="e">
        <f>IFERROR(INDEX(Data!$M$4:$BB$594,Data!$A62,COLUMNS($C$11:AP69)),””)</f>
        <v>#NAME?</v>
      </c>
      <c r="AP69" s="69" t="e">
        <f>IFERROR(INDEX(Data!$M$4:$BB$594,Data!$A62,COLUMNS($C$11:AQ69)),””)</f>
        <v>#NAME?</v>
      </c>
      <c r="AQ69" s="69" t="e">
        <f>IFERROR(INDEX(Data!$M$4:$BB$594,Data!$A62,COLUMNS($C$11:AR69)),””)</f>
        <v>#NAME?</v>
      </c>
    </row>
    <row r="70" spans="2:43" x14ac:dyDescent="0.25">
      <c r="B70" s="69" t="e">
        <f>IFERROR(INDEX(Data!$M$4:$BB$594,Data!$A63,COLUMNS($C$11:C70)),””)</f>
        <v>#NAME?</v>
      </c>
      <c r="C70" s="73" t="e">
        <f>IFERROR(INDEX(Data!$M$4:$BB$594,Data!$A63,COLUMNS($C$11:D70)),””)</f>
        <v>#NAME?</v>
      </c>
      <c r="D70" s="76" t="e">
        <f>IFERROR(INDEX(Data!$M$4:$BB$594,Data!$A63,COLUMNS($C$11:E70)),””)</f>
        <v>#NAME?</v>
      </c>
      <c r="E70" s="76" t="e">
        <f>IFERROR(INDEX(Data!$M$4:$BB$594,Data!$A63,COLUMNS($C$11:F70)),””)</f>
        <v>#NAME?</v>
      </c>
      <c r="F70" s="76" t="e">
        <f>IFERROR(INDEX(Data!$M$4:$BB$594,Data!$A63,COLUMNS($C$11:G70)),””)</f>
        <v>#NAME?</v>
      </c>
      <c r="G70" s="76" t="e">
        <f>IFERROR(INDEX(Data!$M$4:$BB$594,Data!$A63,COLUMNS($C$11:H70)),””)</f>
        <v>#NAME?</v>
      </c>
      <c r="H70" s="76" t="e">
        <f>IFERROR(INDEX(Data!$M$4:$BB$594,Data!$A63,COLUMNS($C$11:I70)),””)</f>
        <v>#NAME?</v>
      </c>
      <c r="I70" s="76" t="e">
        <f>IFERROR(INDEX(Data!$M$4:$BB$594,Data!$A63,COLUMNS($C$11:J70)),””)</f>
        <v>#NAME?</v>
      </c>
      <c r="J70" s="76" t="e">
        <f>IFERROR(INDEX(Data!$M$4:$BB$594,Data!$A63,COLUMNS($C$11:K70)),””)</f>
        <v>#NAME?</v>
      </c>
      <c r="K70" s="76" t="e">
        <f>IFERROR(INDEX(Data!$M$4:$BB$594,Data!$A63,COLUMNS($C$11:L70)),””)</f>
        <v>#NAME?</v>
      </c>
      <c r="L70" s="76" t="e">
        <f>IFERROR(INDEX(Data!$M$4:$BB$594,Data!$A63,COLUMNS($C$11:M70)),””)</f>
        <v>#NAME?</v>
      </c>
      <c r="M70" s="76" t="e">
        <f>IFERROR(INDEX(Data!$M$4:$BB$594,Data!$A63,COLUMNS($C$11:N70)),””)</f>
        <v>#NAME?</v>
      </c>
      <c r="N70" s="76" t="e">
        <f>IFERROR(INDEX(Data!$M$4:$BB$594,Data!$A63,COLUMNS($C$11:O70)),””)</f>
        <v>#NAME?</v>
      </c>
      <c r="O70" s="76" t="e">
        <f>IFERROR(INDEX(Data!$M$4:$BB$594,Data!$A63,COLUMNS($C$11:P70)),””)</f>
        <v>#NAME?</v>
      </c>
      <c r="P70" s="69" t="e">
        <f>IFERROR(INDEX(Data!$M$4:$BB$594,Data!$A63,COLUMNS($C$11:Q70)),””)</f>
        <v>#NAME?</v>
      </c>
      <c r="Q70" s="70" t="e">
        <f>IFERROR(INDEX(Data!$M$4:$BB$594,Data!$A63,COLUMNS($C$11:R70)),””)</f>
        <v>#NAME?</v>
      </c>
      <c r="R70" s="72" t="e">
        <f>IFERROR(INDEX(Data!$M$4:$BB$594,Data!$A63,COLUMNS($C$11:S70)),””)</f>
        <v>#NAME?</v>
      </c>
      <c r="S70" s="69" t="e">
        <f>IFERROR(INDEX(Data!$M$4:$BB$594,Data!$A63,COLUMNS($C$11:T70)),””)</f>
        <v>#NAME?</v>
      </c>
      <c r="T70" s="71" t="e">
        <f>IFERROR(INDEX(Data!$M$4:$BB$594,Data!$A63,COLUMNS($C$11:U70)),””)</f>
        <v>#NAME?</v>
      </c>
      <c r="U70" s="72" t="e">
        <f>IFERROR(INDEX(Data!$M$4:$BB$594,Data!$A63,COLUMNS($C$11:V70)),””)</f>
        <v>#NAME?</v>
      </c>
      <c r="V70" s="72" t="e">
        <f>IFERROR(INDEX(Data!$M$4:$BB$594,Data!$A63,COLUMNS($C$11:W70)),””)</f>
        <v>#NAME?</v>
      </c>
      <c r="W70" s="72" t="e">
        <f>IFERROR(INDEX(Data!$M$4:$BB$594,Data!$A63,COLUMNS($C$11:X70)),””)</f>
        <v>#NAME?</v>
      </c>
      <c r="X70" s="70" t="e">
        <f>IFERROR(INDEX(Data!$M$4:$BB$594,Data!$A63,COLUMNS($C$11:Y70)),””)</f>
        <v>#NAME?</v>
      </c>
      <c r="Y70" s="72" t="e">
        <f>IFERROR(INDEX(Data!$M$4:$BB$594,Data!$A63,COLUMNS($C$11:Z70)),””)</f>
        <v>#NAME?</v>
      </c>
      <c r="Z70" s="75" t="e">
        <f>IFERROR(INDEX(Data!$M$4:$BB$594,Data!$A63,COLUMNS($C$11:AA70)),””)</f>
        <v>#NAME?</v>
      </c>
      <c r="AA70" s="75" t="e">
        <f>IFERROR(INDEX(Data!$M$4:$BB$594,Data!$A63,COLUMNS($C$11:AB70)),””)</f>
        <v>#NAME?</v>
      </c>
      <c r="AB70" s="71" t="e">
        <f>IFERROR(INDEX(Data!$M$4:$BB$594,Data!$A63,COLUMNS($C$11:AC70)),””)</f>
        <v>#NAME?</v>
      </c>
      <c r="AC70" s="72" t="e">
        <f>IFERROR(INDEX(Data!$M$4:$BB$594,Data!$A63,COLUMNS($C$11:AD70)),””)</f>
        <v>#NAME?</v>
      </c>
      <c r="AD70" s="72" t="e">
        <f>IFERROR(INDEX(Data!$M$4:$BB$594,Data!$A63,COLUMNS($C$11:AE70)),””)</f>
        <v>#NAME?</v>
      </c>
      <c r="AE70" s="70" t="e">
        <f>IFERROR(INDEX(Data!$M$4:$BB$594,Data!$A63,COLUMNS($C$11:AF70)),””)</f>
        <v>#NAME?</v>
      </c>
      <c r="AF70" s="72" t="e">
        <f>IFERROR(INDEX(Data!$M$4:$BB$594,Data!$A63,COLUMNS($C$11:AG70)),””)</f>
        <v>#NAME?</v>
      </c>
      <c r="AG70" s="75" t="e">
        <f>IFERROR(INDEX(Data!$M$4:$BB$594,Data!$A63,COLUMNS($C$11:AH70)),””)</f>
        <v>#NAME?</v>
      </c>
      <c r="AH70" s="75" t="e">
        <f>IFERROR(INDEX(Data!$M$4:$BB$594,Data!$A63,COLUMNS($C$11:AI70)),””)</f>
        <v>#NAME?</v>
      </c>
      <c r="AI70" s="71" t="e">
        <f>IFERROR(INDEX(Data!$M$4:$BB$594,Data!$A63,COLUMNS($C$11:AJ70)),””)</f>
        <v>#NAME?</v>
      </c>
      <c r="AJ70" s="71" t="e">
        <f>IFERROR(INDEX(Data!$M$4:$BB$594,Data!$A63,COLUMNS($C$11:AK70)),””)</f>
        <v>#NAME?</v>
      </c>
      <c r="AK70" s="71" t="e">
        <f>IFERROR(INDEX(Data!$M$4:$BB$594,Data!$A63,COLUMNS($C$11:AL70)),””)</f>
        <v>#NAME?</v>
      </c>
      <c r="AL70" s="69" t="e">
        <f>IFERROR(INDEX(Data!$M$4:$BB$594,Data!$A63,COLUMNS($C$11:AM70)),””)</f>
        <v>#NAME?</v>
      </c>
      <c r="AM70" s="69" t="e">
        <f>IFERROR(INDEX(Data!$M$4:$BB$594,Data!$A63,COLUMNS($C$11:AN70)),””)</f>
        <v>#NAME?</v>
      </c>
      <c r="AN70" s="69" t="e">
        <f>IFERROR(INDEX(Data!$M$4:$BB$594,Data!$A63,COLUMNS($C$11:AO70)),””)</f>
        <v>#NAME?</v>
      </c>
      <c r="AO70" s="69" t="e">
        <f>IFERROR(INDEX(Data!$M$4:$BB$594,Data!$A63,COLUMNS($C$11:AP70)),””)</f>
        <v>#NAME?</v>
      </c>
      <c r="AP70" s="69" t="e">
        <f>IFERROR(INDEX(Data!$M$4:$BB$594,Data!$A63,COLUMNS($C$11:AQ70)),””)</f>
        <v>#NAME?</v>
      </c>
      <c r="AQ70" s="69" t="e">
        <f>IFERROR(INDEX(Data!$M$4:$BB$594,Data!$A63,COLUMNS($C$11:AR70)),””)</f>
        <v>#NAME?</v>
      </c>
    </row>
    <row r="71" spans="2:43" x14ac:dyDescent="0.25">
      <c r="B71" s="69" t="e">
        <f>IFERROR(INDEX(Data!$M$4:$BB$594,Data!$A64,COLUMNS($C$11:C71)),””)</f>
        <v>#NAME?</v>
      </c>
      <c r="C71" s="73" t="e">
        <f>IFERROR(INDEX(Data!$M$4:$BB$594,Data!$A64,COLUMNS($C$11:D71)),””)</f>
        <v>#NAME?</v>
      </c>
      <c r="D71" s="76" t="e">
        <f>IFERROR(INDEX(Data!$M$4:$BB$594,Data!$A64,COLUMNS($C$11:E71)),””)</f>
        <v>#NAME?</v>
      </c>
      <c r="E71" s="76" t="e">
        <f>IFERROR(INDEX(Data!$M$4:$BB$594,Data!$A64,COLUMNS($C$11:F71)),””)</f>
        <v>#NAME?</v>
      </c>
      <c r="F71" s="76" t="e">
        <f>IFERROR(INDEX(Data!$M$4:$BB$594,Data!$A64,COLUMNS($C$11:G71)),””)</f>
        <v>#NAME?</v>
      </c>
      <c r="G71" s="76" t="e">
        <f>IFERROR(INDEX(Data!$M$4:$BB$594,Data!$A64,COLUMNS($C$11:H71)),””)</f>
        <v>#NAME?</v>
      </c>
      <c r="H71" s="76" t="e">
        <f>IFERROR(INDEX(Data!$M$4:$BB$594,Data!$A64,COLUMNS($C$11:I71)),””)</f>
        <v>#NAME?</v>
      </c>
      <c r="I71" s="76" t="e">
        <f>IFERROR(INDEX(Data!$M$4:$BB$594,Data!$A64,COLUMNS($C$11:J71)),””)</f>
        <v>#NAME?</v>
      </c>
      <c r="J71" s="76" t="e">
        <f>IFERROR(INDEX(Data!$M$4:$BB$594,Data!$A64,COLUMNS($C$11:K71)),””)</f>
        <v>#NAME?</v>
      </c>
      <c r="K71" s="76" t="e">
        <f>IFERROR(INDEX(Data!$M$4:$BB$594,Data!$A64,COLUMNS($C$11:L71)),””)</f>
        <v>#NAME?</v>
      </c>
      <c r="L71" s="76" t="e">
        <f>IFERROR(INDEX(Data!$M$4:$BB$594,Data!$A64,COLUMNS($C$11:M71)),””)</f>
        <v>#NAME?</v>
      </c>
      <c r="M71" s="76" t="e">
        <f>IFERROR(INDEX(Data!$M$4:$BB$594,Data!$A64,COLUMNS($C$11:N71)),””)</f>
        <v>#NAME?</v>
      </c>
      <c r="N71" s="76" t="e">
        <f>IFERROR(INDEX(Data!$M$4:$BB$594,Data!$A64,COLUMNS($C$11:O71)),””)</f>
        <v>#NAME?</v>
      </c>
      <c r="O71" s="76" t="e">
        <f>IFERROR(INDEX(Data!$M$4:$BB$594,Data!$A64,COLUMNS($C$11:P71)),””)</f>
        <v>#NAME?</v>
      </c>
      <c r="P71" s="69" t="e">
        <f>IFERROR(INDEX(Data!$M$4:$BB$594,Data!$A64,COLUMNS($C$11:Q71)),””)</f>
        <v>#NAME?</v>
      </c>
      <c r="Q71" s="70" t="e">
        <f>IFERROR(INDEX(Data!$M$4:$BB$594,Data!$A64,COLUMNS($C$11:R71)),””)</f>
        <v>#NAME?</v>
      </c>
      <c r="R71" s="72" t="e">
        <f>IFERROR(INDEX(Data!$M$4:$BB$594,Data!$A64,COLUMNS($C$11:S71)),””)</f>
        <v>#NAME?</v>
      </c>
      <c r="S71" s="69" t="e">
        <f>IFERROR(INDEX(Data!$M$4:$BB$594,Data!$A64,COLUMNS($C$11:T71)),””)</f>
        <v>#NAME?</v>
      </c>
      <c r="T71" s="71" t="e">
        <f>IFERROR(INDEX(Data!$M$4:$BB$594,Data!$A64,COLUMNS($C$11:U71)),””)</f>
        <v>#NAME?</v>
      </c>
      <c r="U71" s="72" t="e">
        <f>IFERROR(INDEX(Data!$M$4:$BB$594,Data!$A64,COLUMNS($C$11:V71)),””)</f>
        <v>#NAME?</v>
      </c>
      <c r="V71" s="72" t="e">
        <f>IFERROR(INDEX(Data!$M$4:$BB$594,Data!$A64,COLUMNS($C$11:W71)),””)</f>
        <v>#NAME?</v>
      </c>
      <c r="W71" s="72" t="e">
        <f>IFERROR(INDEX(Data!$M$4:$BB$594,Data!$A64,COLUMNS($C$11:X71)),””)</f>
        <v>#NAME?</v>
      </c>
      <c r="X71" s="70" t="e">
        <f>IFERROR(INDEX(Data!$M$4:$BB$594,Data!$A64,COLUMNS($C$11:Y71)),””)</f>
        <v>#NAME?</v>
      </c>
      <c r="Y71" s="72" t="e">
        <f>IFERROR(INDEX(Data!$M$4:$BB$594,Data!$A64,COLUMNS($C$11:Z71)),””)</f>
        <v>#NAME?</v>
      </c>
      <c r="Z71" s="75" t="e">
        <f>IFERROR(INDEX(Data!$M$4:$BB$594,Data!$A64,COLUMNS($C$11:AA71)),””)</f>
        <v>#NAME?</v>
      </c>
      <c r="AA71" s="75" t="e">
        <f>IFERROR(INDEX(Data!$M$4:$BB$594,Data!$A64,COLUMNS($C$11:AB71)),””)</f>
        <v>#NAME?</v>
      </c>
      <c r="AB71" s="71" t="e">
        <f>IFERROR(INDEX(Data!$M$4:$BB$594,Data!$A64,COLUMNS($C$11:AC71)),””)</f>
        <v>#NAME?</v>
      </c>
      <c r="AC71" s="72" t="e">
        <f>IFERROR(INDEX(Data!$M$4:$BB$594,Data!$A64,COLUMNS($C$11:AD71)),””)</f>
        <v>#NAME?</v>
      </c>
      <c r="AD71" s="72" t="e">
        <f>IFERROR(INDEX(Data!$M$4:$BB$594,Data!$A64,COLUMNS($C$11:AE71)),””)</f>
        <v>#NAME?</v>
      </c>
      <c r="AE71" s="70" t="e">
        <f>IFERROR(INDEX(Data!$M$4:$BB$594,Data!$A64,COLUMNS($C$11:AF71)),””)</f>
        <v>#NAME?</v>
      </c>
      <c r="AF71" s="72" t="e">
        <f>IFERROR(INDEX(Data!$M$4:$BB$594,Data!$A64,COLUMNS($C$11:AG71)),””)</f>
        <v>#NAME?</v>
      </c>
      <c r="AG71" s="75" t="e">
        <f>IFERROR(INDEX(Data!$M$4:$BB$594,Data!$A64,COLUMNS($C$11:AH71)),””)</f>
        <v>#NAME?</v>
      </c>
      <c r="AH71" s="75" t="e">
        <f>IFERROR(INDEX(Data!$M$4:$BB$594,Data!$A64,COLUMNS($C$11:AI71)),””)</f>
        <v>#NAME?</v>
      </c>
      <c r="AI71" s="71" t="e">
        <f>IFERROR(INDEX(Data!$M$4:$BB$594,Data!$A64,COLUMNS($C$11:AJ71)),””)</f>
        <v>#NAME?</v>
      </c>
      <c r="AJ71" s="71" t="e">
        <f>IFERROR(INDEX(Data!$M$4:$BB$594,Data!$A64,COLUMNS($C$11:AK71)),””)</f>
        <v>#NAME?</v>
      </c>
      <c r="AK71" s="71" t="e">
        <f>IFERROR(INDEX(Data!$M$4:$BB$594,Data!$A64,COLUMNS($C$11:AL71)),””)</f>
        <v>#NAME?</v>
      </c>
      <c r="AL71" s="69" t="e">
        <f>IFERROR(INDEX(Data!$M$4:$BB$594,Data!$A64,COLUMNS($C$11:AM71)),””)</f>
        <v>#NAME?</v>
      </c>
      <c r="AM71" s="69" t="e">
        <f>IFERROR(INDEX(Data!$M$4:$BB$594,Data!$A64,COLUMNS($C$11:AN71)),””)</f>
        <v>#NAME?</v>
      </c>
      <c r="AN71" s="69" t="e">
        <f>IFERROR(INDEX(Data!$M$4:$BB$594,Data!$A64,COLUMNS($C$11:AO71)),””)</f>
        <v>#NAME?</v>
      </c>
      <c r="AO71" s="69" t="e">
        <f>IFERROR(INDEX(Data!$M$4:$BB$594,Data!$A64,COLUMNS($C$11:AP71)),””)</f>
        <v>#NAME?</v>
      </c>
      <c r="AP71" s="69" t="e">
        <f>IFERROR(INDEX(Data!$M$4:$BB$594,Data!$A64,COLUMNS($C$11:AQ71)),””)</f>
        <v>#NAME?</v>
      </c>
      <c r="AQ71" s="69" t="e">
        <f>IFERROR(INDEX(Data!$M$4:$BB$594,Data!$A64,COLUMNS($C$11:AR71)),””)</f>
        <v>#NAME?</v>
      </c>
    </row>
    <row r="72" spans="2:43" x14ac:dyDescent="0.25">
      <c r="B72" s="69" t="e">
        <f>IFERROR(INDEX(Data!$M$4:$BB$594,Data!$A65,COLUMNS($C$11:C72)),””)</f>
        <v>#NAME?</v>
      </c>
      <c r="C72" s="73" t="e">
        <f>IFERROR(INDEX(Data!$M$4:$BB$594,Data!$A65,COLUMNS($C$11:D72)),””)</f>
        <v>#NAME?</v>
      </c>
      <c r="D72" s="76" t="e">
        <f>IFERROR(INDEX(Data!$M$4:$BB$594,Data!$A65,COLUMNS($C$11:E72)),””)</f>
        <v>#NAME?</v>
      </c>
      <c r="E72" s="76" t="e">
        <f>IFERROR(INDEX(Data!$M$4:$BB$594,Data!$A65,COLUMNS($C$11:F72)),””)</f>
        <v>#NAME?</v>
      </c>
      <c r="F72" s="76" t="e">
        <f>IFERROR(INDEX(Data!$M$4:$BB$594,Data!$A65,COLUMNS($C$11:G72)),””)</f>
        <v>#NAME?</v>
      </c>
      <c r="G72" s="76" t="e">
        <f>IFERROR(INDEX(Data!$M$4:$BB$594,Data!$A65,COLUMNS($C$11:H72)),””)</f>
        <v>#NAME?</v>
      </c>
      <c r="H72" s="76" t="e">
        <f>IFERROR(INDEX(Data!$M$4:$BB$594,Data!$A65,COLUMNS($C$11:I72)),””)</f>
        <v>#NAME?</v>
      </c>
      <c r="I72" s="76" t="e">
        <f>IFERROR(INDEX(Data!$M$4:$BB$594,Data!$A65,COLUMNS($C$11:J72)),””)</f>
        <v>#NAME?</v>
      </c>
      <c r="J72" s="76" t="e">
        <f>IFERROR(INDEX(Data!$M$4:$BB$594,Data!$A65,COLUMNS($C$11:K72)),””)</f>
        <v>#NAME?</v>
      </c>
      <c r="K72" s="76" t="e">
        <f>IFERROR(INDEX(Data!$M$4:$BB$594,Data!$A65,COLUMNS($C$11:L72)),””)</f>
        <v>#NAME?</v>
      </c>
      <c r="L72" s="76" t="e">
        <f>IFERROR(INDEX(Data!$M$4:$BB$594,Data!$A65,COLUMNS($C$11:M72)),””)</f>
        <v>#NAME?</v>
      </c>
      <c r="M72" s="76" t="e">
        <f>IFERROR(INDEX(Data!$M$4:$BB$594,Data!$A65,COLUMNS($C$11:N72)),””)</f>
        <v>#NAME?</v>
      </c>
      <c r="N72" s="76" t="e">
        <f>IFERROR(INDEX(Data!$M$4:$BB$594,Data!$A65,COLUMNS($C$11:O72)),””)</f>
        <v>#NAME?</v>
      </c>
      <c r="O72" s="76" t="e">
        <f>IFERROR(INDEX(Data!$M$4:$BB$594,Data!$A65,COLUMNS($C$11:P72)),””)</f>
        <v>#NAME?</v>
      </c>
      <c r="P72" s="69" t="e">
        <f>IFERROR(INDEX(Data!$M$4:$BB$594,Data!$A65,COLUMNS($C$11:Q72)),””)</f>
        <v>#NAME?</v>
      </c>
      <c r="Q72" s="70" t="e">
        <f>IFERROR(INDEX(Data!$M$4:$BB$594,Data!$A65,COLUMNS($C$11:R72)),””)</f>
        <v>#NAME?</v>
      </c>
      <c r="R72" s="72" t="e">
        <f>IFERROR(INDEX(Data!$M$4:$BB$594,Data!$A65,COLUMNS($C$11:S72)),””)</f>
        <v>#NAME?</v>
      </c>
      <c r="S72" s="69" t="e">
        <f>IFERROR(INDEX(Data!$M$4:$BB$594,Data!$A65,COLUMNS($C$11:T72)),””)</f>
        <v>#NAME?</v>
      </c>
      <c r="T72" s="71" t="e">
        <f>IFERROR(INDEX(Data!$M$4:$BB$594,Data!$A65,COLUMNS($C$11:U72)),””)</f>
        <v>#NAME?</v>
      </c>
      <c r="U72" s="72" t="e">
        <f>IFERROR(INDEX(Data!$M$4:$BB$594,Data!$A65,COLUMNS($C$11:V72)),””)</f>
        <v>#NAME?</v>
      </c>
      <c r="V72" s="72" t="e">
        <f>IFERROR(INDEX(Data!$M$4:$BB$594,Data!$A65,COLUMNS($C$11:W72)),””)</f>
        <v>#NAME?</v>
      </c>
      <c r="W72" s="72" t="e">
        <f>IFERROR(INDEX(Data!$M$4:$BB$594,Data!$A65,COLUMNS($C$11:X72)),””)</f>
        <v>#NAME?</v>
      </c>
      <c r="X72" s="70" t="e">
        <f>IFERROR(INDEX(Data!$M$4:$BB$594,Data!$A65,COLUMNS($C$11:Y72)),””)</f>
        <v>#NAME?</v>
      </c>
      <c r="Y72" s="72" t="e">
        <f>IFERROR(INDEX(Data!$M$4:$BB$594,Data!$A65,COLUMNS($C$11:Z72)),””)</f>
        <v>#NAME?</v>
      </c>
      <c r="Z72" s="75" t="e">
        <f>IFERROR(INDEX(Data!$M$4:$BB$594,Data!$A65,COLUMNS($C$11:AA72)),””)</f>
        <v>#NAME?</v>
      </c>
      <c r="AA72" s="75" t="e">
        <f>IFERROR(INDEX(Data!$M$4:$BB$594,Data!$A65,COLUMNS($C$11:AB72)),””)</f>
        <v>#NAME?</v>
      </c>
      <c r="AB72" s="71" t="e">
        <f>IFERROR(INDEX(Data!$M$4:$BB$594,Data!$A65,COLUMNS($C$11:AC72)),””)</f>
        <v>#NAME?</v>
      </c>
      <c r="AC72" s="72" t="e">
        <f>IFERROR(INDEX(Data!$M$4:$BB$594,Data!$A65,COLUMNS($C$11:AD72)),””)</f>
        <v>#NAME?</v>
      </c>
      <c r="AD72" s="72" t="e">
        <f>IFERROR(INDEX(Data!$M$4:$BB$594,Data!$A65,COLUMNS($C$11:AE72)),””)</f>
        <v>#NAME?</v>
      </c>
      <c r="AE72" s="70" t="e">
        <f>IFERROR(INDEX(Data!$M$4:$BB$594,Data!$A65,COLUMNS($C$11:AF72)),””)</f>
        <v>#NAME?</v>
      </c>
      <c r="AF72" s="72" t="e">
        <f>IFERROR(INDEX(Data!$M$4:$BB$594,Data!$A65,COLUMNS($C$11:AG72)),””)</f>
        <v>#NAME?</v>
      </c>
      <c r="AG72" s="75" t="e">
        <f>IFERROR(INDEX(Data!$M$4:$BB$594,Data!$A65,COLUMNS($C$11:AH72)),””)</f>
        <v>#NAME?</v>
      </c>
      <c r="AH72" s="75" t="e">
        <f>IFERROR(INDEX(Data!$M$4:$BB$594,Data!$A65,COLUMNS($C$11:AI72)),””)</f>
        <v>#NAME?</v>
      </c>
      <c r="AI72" s="71" t="e">
        <f>IFERROR(INDEX(Data!$M$4:$BB$594,Data!$A65,COLUMNS($C$11:AJ72)),””)</f>
        <v>#NAME?</v>
      </c>
      <c r="AJ72" s="71" t="e">
        <f>IFERROR(INDEX(Data!$M$4:$BB$594,Data!$A65,COLUMNS($C$11:AK72)),””)</f>
        <v>#NAME?</v>
      </c>
      <c r="AK72" s="71" t="e">
        <f>IFERROR(INDEX(Data!$M$4:$BB$594,Data!$A65,COLUMNS($C$11:AL72)),””)</f>
        <v>#NAME?</v>
      </c>
      <c r="AL72" s="69" t="e">
        <f>IFERROR(INDEX(Data!$M$4:$BB$594,Data!$A65,COLUMNS($C$11:AM72)),””)</f>
        <v>#NAME?</v>
      </c>
      <c r="AM72" s="69" t="e">
        <f>IFERROR(INDEX(Data!$M$4:$BB$594,Data!$A65,COLUMNS($C$11:AN72)),””)</f>
        <v>#NAME?</v>
      </c>
      <c r="AN72" s="69" t="e">
        <f>IFERROR(INDEX(Data!$M$4:$BB$594,Data!$A65,COLUMNS($C$11:AO72)),””)</f>
        <v>#NAME?</v>
      </c>
      <c r="AO72" s="69" t="e">
        <f>IFERROR(INDEX(Data!$M$4:$BB$594,Data!$A65,COLUMNS($C$11:AP72)),””)</f>
        <v>#NAME?</v>
      </c>
      <c r="AP72" s="69" t="e">
        <f>IFERROR(INDEX(Data!$M$4:$BB$594,Data!$A65,COLUMNS($C$11:AQ72)),””)</f>
        <v>#NAME?</v>
      </c>
      <c r="AQ72" s="69" t="e">
        <f>IFERROR(INDEX(Data!$M$4:$BB$594,Data!$A65,COLUMNS($C$11:AR72)),””)</f>
        <v>#NAME?</v>
      </c>
    </row>
    <row r="73" spans="2:43" x14ac:dyDescent="0.25">
      <c r="B73" s="69" t="e">
        <f>IFERROR(INDEX(Data!$M$4:$BB$594,Data!$A66,COLUMNS($C$11:C73)),””)</f>
        <v>#NAME?</v>
      </c>
      <c r="C73" s="73" t="e">
        <f>IFERROR(INDEX(Data!$M$4:$BB$594,Data!$A66,COLUMNS($C$11:D73)),””)</f>
        <v>#NAME?</v>
      </c>
      <c r="D73" s="76" t="e">
        <f>IFERROR(INDEX(Data!$M$4:$BB$594,Data!$A66,COLUMNS($C$11:E73)),””)</f>
        <v>#NAME?</v>
      </c>
      <c r="E73" s="76" t="e">
        <f>IFERROR(INDEX(Data!$M$4:$BB$594,Data!$A66,COLUMNS($C$11:F73)),””)</f>
        <v>#NAME?</v>
      </c>
      <c r="F73" s="76" t="e">
        <f>IFERROR(INDEX(Data!$M$4:$BB$594,Data!$A66,COLUMNS($C$11:G73)),””)</f>
        <v>#NAME?</v>
      </c>
      <c r="G73" s="76" t="e">
        <f>IFERROR(INDEX(Data!$M$4:$BB$594,Data!$A66,COLUMNS($C$11:H73)),””)</f>
        <v>#NAME?</v>
      </c>
      <c r="H73" s="76" t="e">
        <f>IFERROR(INDEX(Data!$M$4:$BB$594,Data!$A66,COLUMNS($C$11:I73)),””)</f>
        <v>#NAME?</v>
      </c>
      <c r="I73" s="76" t="e">
        <f>IFERROR(INDEX(Data!$M$4:$BB$594,Data!$A66,COLUMNS($C$11:J73)),””)</f>
        <v>#NAME?</v>
      </c>
      <c r="J73" s="76" t="e">
        <f>IFERROR(INDEX(Data!$M$4:$BB$594,Data!$A66,COLUMNS($C$11:K73)),””)</f>
        <v>#NAME?</v>
      </c>
      <c r="K73" s="76" t="e">
        <f>IFERROR(INDEX(Data!$M$4:$BB$594,Data!$A66,COLUMNS($C$11:L73)),””)</f>
        <v>#NAME?</v>
      </c>
      <c r="L73" s="76" t="e">
        <f>IFERROR(INDEX(Data!$M$4:$BB$594,Data!$A66,COLUMNS($C$11:M73)),””)</f>
        <v>#NAME?</v>
      </c>
      <c r="M73" s="76" t="e">
        <f>IFERROR(INDEX(Data!$M$4:$BB$594,Data!$A66,COLUMNS($C$11:N73)),””)</f>
        <v>#NAME?</v>
      </c>
      <c r="N73" s="76" t="e">
        <f>IFERROR(INDEX(Data!$M$4:$BB$594,Data!$A66,COLUMNS($C$11:O73)),””)</f>
        <v>#NAME?</v>
      </c>
      <c r="O73" s="76" t="e">
        <f>IFERROR(INDEX(Data!$M$4:$BB$594,Data!$A66,COLUMNS($C$11:P73)),””)</f>
        <v>#NAME?</v>
      </c>
      <c r="P73" s="69" t="e">
        <f>IFERROR(INDEX(Data!$M$4:$BB$594,Data!$A66,COLUMNS($C$11:Q73)),””)</f>
        <v>#NAME?</v>
      </c>
      <c r="Q73" s="70" t="e">
        <f>IFERROR(INDEX(Data!$M$4:$BB$594,Data!$A66,COLUMNS($C$11:R73)),””)</f>
        <v>#NAME?</v>
      </c>
      <c r="R73" s="72" t="e">
        <f>IFERROR(INDEX(Data!$M$4:$BB$594,Data!$A66,COLUMNS($C$11:S73)),””)</f>
        <v>#NAME?</v>
      </c>
      <c r="S73" s="69" t="e">
        <f>IFERROR(INDEX(Data!$M$4:$BB$594,Data!$A66,COLUMNS($C$11:T73)),””)</f>
        <v>#NAME?</v>
      </c>
      <c r="T73" s="71" t="e">
        <f>IFERROR(INDEX(Data!$M$4:$BB$594,Data!$A66,COLUMNS($C$11:U73)),””)</f>
        <v>#NAME?</v>
      </c>
      <c r="U73" s="72" t="e">
        <f>IFERROR(INDEX(Data!$M$4:$BB$594,Data!$A66,COLUMNS($C$11:V73)),””)</f>
        <v>#NAME?</v>
      </c>
      <c r="V73" s="72" t="e">
        <f>IFERROR(INDEX(Data!$M$4:$BB$594,Data!$A66,COLUMNS($C$11:W73)),””)</f>
        <v>#NAME?</v>
      </c>
      <c r="W73" s="72" t="e">
        <f>IFERROR(INDEX(Data!$M$4:$BB$594,Data!$A66,COLUMNS($C$11:X73)),””)</f>
        <v>#NAME?</v>
      </c>
      <c r="X73" s="70" t="e">
        <f>IFERROR(INDEX(Data!$M$4:$BB$594,Data!$A66,COLUMNS($C$11:Y73)),””)</f>
        <v>#NAME?</v>
      </c>
      <c r="Y73" s="72" t="e">
        <f>IFERROR(INDEX(Data!$M$4:$BB$594,Data!$A66,COLUMNS($C$11:Z73)),””)</f>
        <v>#NAME?</v>
      </c>
      <c r="Z73" s="75" t="e">
        <f>IFERROR(INDEX(Data!$M$4:$BB$594,Data!$A66,COLUMNS($C$11:AA73)),””)</f>
        <v>#NAME?</v>
      </c>
      <c r="AA73" s="75" t="e">
        <f>IFERROR(INDEX(Data!$M$4:$BB$594,Data!$A66,COLUMNS($C$11:AB73)),””)</f>
        <v>#NAME?</v>
      </c>
      <c r="AB73" s="71" t="e">
        <f>IFERROR(INDEX(Data!$M$4:$BB$594,Data!$A66,COLUMNS($C$11:AC73)),””)</f>
        <v>#NAME?</v>
      </c>
      <c r="AC73" s="72" t="e">
        <f>IFERROR(INDEX(Data!$M$4:$BB$594,Data!$A66,COLUMNS($C$11:AD73)),””)</f>
        <v>#NAME?</v>
      </c>
      <c r="AD73" s="72" t="e">
        <f>IFERROR(INDEX(Data!$M$4:$BB$594,Data!$A66,COLUMNS($C$11:AE73)),””)</f>
        <v>#NAME?</v>
      </c>
      <c r="AE73" s="70" t="e">
        <f>IFERROR(INDEX(Data!$M$4:$BB$594,Data!$A66,COLUMNS($C$11:AF73)),””)</f>
        <v>#NAME?</v>
      </c>
      <c r="AF73" s="72" t="e">
        <f>IFERROR(INDEX(Data!$M$4:$BB$594,Data!$A66,COLUMNS($C$11:AG73)),””)</f>
        <v>#NAME?</v>
      </c>
      <c r="AG73" s="75" t="e">
        <f>IFERROR(INDEX(Data!$M$4:$BB$594,Data!$A66,COLUMNS($C$11:AH73)),””)</f>
        <v>#NAME?</v>
      </c>
      <c r="AH73" s="75" t="e">
        <f>IFERROR(INDEX(Data!$M$4:$BB$594,Data!$A66,COLUMNS($C$11:AI73)),””)</f>
        <v>#NAME?</v>
      </c>
      <c r="AI73" s="71" t="e">
        <f>IFERROR(INDEX(Data!$M$4:$BB$594,Data!$A66,COLUMNS($C$11:AJ73)),””)</f>
        <v>#NAME?</v>
      </c>
      <c r="AJ73" s="71" t="e">
        <f>IFERROR(INDEX(Data!$M$4:$BB$594,Data!$A66,COLUMNS($C$11:AK73)),””)</f>
        <v>#NAME?</v>
      </c>
      <c r="AK73" s="71" t="e">
        <f>IFERROR(INDEX(Data!$M$4:$BB$594,Data!$A66,COLUMNS($C$11:AL73)),””)</f>
        <v>#NAME?</v>
      </c>
      <c r="AL73" s="69" t="e">
        <f>IFERROR(INDEX(Data!$M$4:$BB$594,Data!$A66,COLUMNS($C$11:AM73)),””)</f>
        <v>#NAME?</v>
      </c>
      <c r="AM73" s="69" t="e">
        <f>IFERROR(INDEX(Data!$M$4:$BB$594,Data!$A66,COLUMNS($C$11:AN73)),””)</f>
        <v>#NAME?</v>
      </c>
      <c r="AN73" s="69" t="e">
        <f>IFERROR(INDEX(Data!$M$4:$BB$594,Data!$A66,COLUMNS($C$11:AO73)),””)</f>
        <v>#NAME?</v>
      </c>
      <c r="AO73" s="69" t="e">
        <f>IFERROR(INDEX(Data!$M$4:$BB$594,Data!$A66,COLUMNS($C$11:AP73)),””)</f>
        <v>#NAME?</v>
      </c>
      <c r="AP73" s="69" t="e">
        <f>IFERROR(INDEX(Data!$M$4:$BB$594,Data!$A66,COLUMNS($C$11:AQ73)),””)</f>
        <v>#NAME?</v>
      </c>
      <c r="AQ73" s="69" t="e">
        <f>IFERROR(INDEX(Data!$M$4:$BB$594,Data!$A66,COLUMNS($C$11:AR73)),””)</f>
        <v>#NAME?</v>
      </c>
    </row>
    <row r="74" spans="2:43" x14ac:dyDescent="0.25">
      <c r="B74" s="69" t="e">
        <f>IFERROR(INDEX(Data!$M$4:$BB$594,Data!$A67,COLUMNS($C$11:C74)),””)</f>
        <v>#NAME?</v>
      </c>
      <c r="C74" s="73" t="e">
        <f>IFERROR(INDEX(Data!$M$4:$BB$594,Data!$A67,COLUMNS($C$11:D74)),””)</f>
        <v>#NAME?</v>
      </c>
      <c r="D74" s="76" t="e">
        <f>IFERROR(INDEX(Data!$M$4:$BB$594,Data!$A67,COLUMNS($C$11:E74)),””)</f>
        <v>#NAME?</v>
      </c>
      <c r="E74" s="76" t="e">
        <f>IFERROR(INDEX(Data!$M$4:$BB$594,Data!$A67,COLUMNS($C$11:F74)),””)</f>
        <v>#NAME?</v>
      </c>
      <c r="F74" s="76" t="e">
        <f>IFERROR(INDEX(Data!$M$4:$BB$594,Data!$A67,COLUMNS($C$11:G74)),””)</f>
        <v>#NAME?</v>
      </c>
      <c r="G74" s="76" t="e">
        <f>IFERROR(INDEX(Data!$M$4:$BB$594,Data!$A67,COLUMNS($C$11:H74)),””)</f>
        <v>#NAME?</v>
      </c>
      <c r="H74" s="76" t="e">
        <f>IFERROR(INDEX(Data!$M$4:$BB$594,Data!$A67,COLUMNS($C$11:I74)),””)</f>
        <v>#NAME?</v>
      </c>
      <c r="I74" s="76" t="e">
        <f>IFERROR(INDEX(Data!$M$4:$BB$594,Data!$A67,COLUMNS($C$11:J74)),””)</f>
        <v>#NAME?</v>
      </c>
      <c r="J74" s="76" t="e">
        <f>IFERROR(INDEX(Data!$M$4:$BB$594,Data!$A67,COLUMNS($C$11:K74)),””)</f>
        <v>#NAME?</v>
      </c>
      <c r="K74" s="76" t="e">
        <f>IFERROR(INDEX(Data!$M$4:$BB$594,Data!$A67,COLUMNS($C$11:L74)),””)</f>
        <v>#NAME?</v>
      </c>
      <c r="L74" s="76" t="e">
        <f>IFERROR(INDEX(Data!$M$4:$BB$594,Data!$A67,COLUMNS($C$11:M74)),””)</f>
        <v>#NAME?</v>
      </c>
      <c r="M74" s="76" t="e">
        <f>IFERROR(INDEX(Data!$M$4:$BB$594,Data!$A67,COLUMNS($C$11:N74)),””)</f>
        <v>#NAME?</v>
      </c>
      <c r="N74" s="76" t="e">
        <f>IFERROR(INDEX(Data!$M$4:$BB$594,Data!$A67,COLUMNS($C$11:O74)),””)</f>
        <v>#NAME?</v>
      </c>
      <c r="O74" s="76" t="e">
        <f>IFERROR(INDEX(Data!$M$4:$BB$594,Data!$A67,COLUMNS($C$11:P74)),””)</f>
        <v>#NAME?</v>
      </c>
      <c r="P74" s="69" t="e">
        <f>IFERROR(INDEX(Data!$M$4:$BB$594,Data!$A67,COLUMNS($C$11:Q74)),””)</f>
        <v>#NAME?</v>
      </c>
      <c r="Q74" s="70" t="e">
        <f>IFERROR(INDEX(Data!$M$4:$BB$594,Data!$A67,COLUMNS($C$11:R74)),””)</f>
        <v>#NAME?</v>
      </c>
      <c r="R74" s="72" t="e">
        <f>IFERROR(INDEX(Data!$M$4:$BB$594,Data!$A67,COLUMNS($C$11:S74)),””)</f>
        <v>#NAME?</v>
      </c>
      <c r="S74" s="69" t="e">
        <f>IFERROR(INDEX(Data!$M$4:$BB$594,Data!$A67,COLUMNS($C$11:T74)),””)</f>
        <v>#NAME?</v>
      </c>
      <c r="T74" s="71" t="e">
        <f>IFERROR(INDEX(Data!$M$4:$BB$594,Data!$A67,COLUMNS($C$11:U74)),””)</f>
        <v>#NAME?</v>
      </c>
      <c r="U74" s="72" t="e">
        <f>IFERROR(INDEX(Data!$M$4:$BB$594,Data!$A67,COLUMNS($C$11:V74)),””)</f>
        <v>#NAME?</v>
      </c>
      <c r="V74" s="72" t="e">
        <f>IFERROR(INDEX(Data!$M$4:$BB$594,Data!$A67,COLUMNS($C$11:W74)),””)</f>
        <v>#NAME?</v>
      </c>
      <c r="W74" s="72" t="e">
        <f>IFERROR(INDEX(Data!$M$4:$BB$594,Data!$A67,COLUMNS($C$11:X74)),””)</f>
        <v>#NAME?</v>
      </c>
      <c r="X74" s="70" t="e">
        <f>IFERROR(INDEX(Data!$M$4:$BB$594,Data!$A67,COLUMNS($C$11:Y74)),””)</f>
        <v>#NAME?</v>
      </c>
      <c r="Y74" s="72" t="e">
        <f>IFERROR(INDEX(Data!$M$4:$BB$594,Data!$A67,COLUMNS($C$11:Z74)),””)</f>
        <v>#NAME?</v>
      </c>
      <c r="Z74" s="75" t="e">
        <f>IFERROR(INDEX(Data!$M$4:$BB$594,Data!$A67,COLUMNS($C$11:AA74)),””)</f>
        <v>#NAME?</v>
      </c>
      <c r="AA74" s="75" t="e">
        <f>IFERROR(INDEX(Data!$M$4:$BB$594,Data!$A67,COLUMNS($C$11:AB74)),””)</f>
        <v>#NAME?</v>
      </c>
      <c r="AB74" s="71" t="e">
        <f>IFERROR(INDEX(Data!$M$4:$BB$594,Data!$A67,COLUMNS($C$11:AC74)),””)</f>
        <v>#NAME?</v>
      </c>
      <c r="AC74" s="72" t="e">
        <f>IFERROR(INDEX(Data!$M$4:$BB$594,Data!$A67,COLUMNS($C$11:AD74)),””)</f>
        <v>#NAME?</v>
      </c>
      <c r="AD74" s="72" t="e">
        <f>IFERROR(INDEX(Data!$M$4:$BB$594,Data!$A67,COLUMNS($C$11:AE74)),””)</f>
        <v>#NAME?</v>
      </c>
      <c r="AE74" s="70" t="e">
        <f>IFERROR(INDEX(Data!$M$4:$BB$594,Data!$A67,COLUMNS($C$11:AF74)),””)</f>
        <v>#NAME?</v>
      </c>
      <c r="AF74" s="72" t="e">
        <f>IFERROR(INDEX(Data!$M$4:$BB$594,Data!$A67,COLUMNS($C$11:AG74)),””)</f>
        <v>#NAME?</v>
      </c>
      <c r="AG74" s="75" t="e">
        <f>IFERROR(INDEX(Data!$M$4:$BB$594,Data!$A67,COLUMNS($C$11:AH74)),””)</f>
        <v>#NAME?</v>
      </c>
      <c r="AH74" s="75" t="e">
        <f>IFERROR(INDEX(Data!$M$4:$BB$594,Data!$A67,COLUMNS($C$11:AI74)),””)</f>
        <v>#NAME?</v>
      </c>
      <c r="AI74" s="71" t="e">
        <f>IFERROR(INDEX(Data!$M$4:$BB$594,Data!$A67,COLUMNS($C$11:AJ74)),””)</f>
        <v>#NAME?</v>
      </c>
      <c r="AJ74" s="71" t="e">
        <f>IFERROR(INDEX(Data!$M$4:$BB$594,Data!$A67,COLUMNS($C$11:AK74)),””)</f>
        <v>#NAME?</v>
      </c>
      <c r="AK74" s="71" t="e">
        <f>IFERROR(INDEX(Data!$M$4:$BB$594,Data!$A67,COLUMNS($C$11:AL74)),””)</f>
        <v>#NAME?</v>
      </c>
      <c r="AL74" s="69" t="e">
        <f>IFERROR(INDEX(Data!$M$4:$BB$594,Data!$A67,COLUMNS($C$11:AM74)),””)</f>
        <v>#NAME?</v>
      </c>
      <c r="AM74" s="69" t="e">
        <f>IFERROR(INDEX(Data!$M$4:$BB$594,Data!$A67,COLUMNS($C$11:AN74)),””)</f>
        <v>#NAME?</v>
      </c>
      <c r="AN74" s="69" t="e">
        <f>IFERROR(INDEX(Data!$M$4:$BB$594,Data!$A67,COLUMNS($C$11:AO74)),””)</f>
        <v>#NAME?</v>
      </c>
      <c r="AO74" s="69" t="e">
        <f>IFERROR(INDEX(Data!$M$4:$BB$594,Data!$A67,COLUMNS($C$11:AP74)),””)</f>
        <v>#NAME?</v>
      </c>
      <c r="AP74" s="69" t="e">
        <f>IFERROR(INDEX(Data!$M$4:$BB$594,Data!$A67,COLUMNS($C$11:AQ74)),””)</f>
        <v>#NAME?</v>
      </c>
      <c r="AQ74" s="69" t="e">
        <f>IFERROR(INDEX(Data!$M$4:$BB$594,Data!$A67,COLUMNS($C$11:AR74)),””)</f>
        <v>#NAME?</v>
      </c>
    </row>
    <row r="75" spans="2:43" x14ac:dyDescent="0.25">
      <c r="B75" s="69" t="e">
        <f>IFERROR(INDEX(Data!$M$4:$BB$594,Data!$A68,COLUMNS($C$11:C75)),””)</f>
        <v>#NAME?</v>
      </c>
      <c r="C75" s="73" t="e">
        <f>IFERROR(INDEX(Data!$M$4:$BB$594,Data!$A68,COLUMNS($C$11:D75)),””)</f>
        <v>#NAME?</v>
      </c>
      <c r="D75" s="76" t="e">
        <f>IFERROR(INDEX(Data!$M$4:$BB$594,Data!$A68,COLUMNS($C$11:E75)),””)</f>
        <v>#NAME?</v>
      </c>
      <c r="E75" s="76" t="e">
        <f>IFERROR(INDEX(Data!$M$4:$BB$594,Data!$A68,COLUMNS($C$11:F75)),””)</f>
        <v>#NAME?</v>
      </c>
      <c r="F75" s="76" t="e">
        <f>IFERROR(INDEX(Data!$M$4:$BB$594,Data!$A68,COLUMNS($C$11:G75)),””)</f>
        <v>#NAME?</v>
      </c>
      <c r="G75" s="76" t="e">
        <f>IFERROR(INDEX(Data!$M$4:$BB$594,Data!$A68,COLUMNS($C$11:H75)),””)</f>
        <v>#NAME?</v>
      </c>
      <c r="H75" s="76" t="e">
        <f>IFERROR(INDEX(Data!$M$4:$BB$594,Data!$A68,COLUMNS($C$11:I75)),””)</f>
        <v>#NAME?</v>
      </c>
      <c r="I75" s="76" t="e">
        <f>IFERROR(INDEX(Data!$M$4:$BB$594,Data!$A68,COLUMNS($C$11:J75)),””)</f>
        <v>#NAME?</v>
      </c>
      <c r="J75" s="76" t="e">
        <f>IFERROR(INDEX(Data!$M$4:$BB$594,Data!$A68,COLUMNS($C$11:K75)),””)</f>
        <v>#NAME?</v>
      </c>
      <c r="K75" s="76" t="e">
        <f>IFERROR(INDEX(Data!$M$4:$BB$594,Data!$A68,COLUMNS($C$11:L75)),””)</f>
        <v>#NAME?</v>
      </c>
      <c r="L75" s="76" t="e">
        <f>IFERROR(INDEX(Data!$M$4:$BB$594,Data!$A68,COLUMNS($C$11:M75)),””)</f>
        <v>#NAME?</v>
      </c>
      <c r="M75" s="76" t="e">
        <f>IFERROR(INDEX(Data!$M$4:$BB$594,Data!$A68,COLUMNS($C$11:N75)),””)</f>
        <v>#NAME?</v>
      </c>
      <c r="N75" s="76" t="e">
        <f>IFERROR(INDEX(Data!$M$4:$BB$594,Data!$A68,COLUMNS($C$11:O75)),””)</f>
        <v>#NAME?</v>
      </c>
      <c r="O75" s="76" t="e">
        <f>IFERROR(INDEX(Data!$M$4:$BB$594,Data!$A68,COLUMNS($C$11:P75)),””)</f>
        <v>#NAME?</v>
      </c>
      <c r="P75" s="69" t="e">
        <f>IFERROR(INDEX(Data!$M$4:$BB$594,Data!$A68,COLUMNS($C$11:Q75)),””)</f>
        <v>#NAME?</v>
      </c>
      <c r="Q75" s="70" t="e">
        <f>IFERROR(INDEX(Data!$M$4:$BB$594,Data!$A68,COLUMNS($C$11:R75)),””)</f>
        <v>#NAME?</v>
      </c>
      <c r="R75" s="72" t="e">
        <f>IFERROR(INDEX(Data!$M$4:$BB$594,Data!$A68,COLUMNS($C$11:S75)),””)</f>
        <v>#NAME?</v>
      </c>
      <c r="S75" s="69" t="e">
        <f>IFERROR(INDEX(Data!$M$4:$BB$594,Data!$A68,COLUMNS($C$11:T75)),””)</f>
        <v>#NAME?</v>
      </c>
      <c r="T75" s="71" t="e">
        <f>IFERROR(INDEX(Data!$M$4:$BB$594,Data!$A68,COLUMNS($C$11:U75)),””)</f>
        <v>#NAME?</v>
      </c>
      <c r="U75" s="72" t="e">
        <f>IFERROR(INDEX(Data!$M$4:$BB$594,Data!$A68,COLUMNS($C$11:V75)),””)</f>
        <v>#NAME?</v>
      </c>
      <c r="V75" s="72" t="e">
        <f>IFERROR(INDEX(Data!$M$4:$BB$594,Data!$A68,COLUMNS($C$11:W75)),””)</f>
        <v>#NAME?</v>
      </c>
      <c r="W75" s="72" t="e">
        <f>IFERROR(INDEX(Data!$M$4:$BB$594,Data!$A68,COLUMNS($C$11:X75)),””)</f>
        <v>#NAME?</v>
      </c>
      <c r="X75" s="70" t="e">
        <f>IFERROR(INDEX(Data!$M$4:$BB$594,Data!$A68,COLUMNS($C$11:Y75)),””)</f>
        <v>#NAME?</v>
      </c>
      <c r="Y75" s="72" t="e">
        <f>IFERROR(INDEX(Data!$M$4:$BB$594,Data!$A68,COLUMNS($C$11:Z75)),””)</f>
        <v>#NAME?</v>
      </c>
      <c r="Z75" s="75" t="e">
        <f>IFERROR(INDEX(Data!$M$4:$BB$594,Data!$A68,COLUMNS($C$11:AA75)),””)</f>
        <v>#NAME?</v>
      </c>
      <c r="AA75" s="75" t="e">
        <f>IFERROR(INDEX(Data!$M$4:$BB$594,Data!$A68,COLUMNS($C$11:AB75)),””)</f>
        <v>#NAME?</v>
      </c>
      <c r="AB75" s="71" t="e">
        <f>IFERROR(INDEX(Data!$M$4:$BB$594,Data!$A68,COLUMNS($C$11:AC75)),””)</f>
        <v>#NAME?</v>
      </c>
      <c r="AC75" s="72" t="e">
        <f>IFERROR(INDEX(Data!$M$4:$BB$594,Data!$A68,COLUMNS($C$11:AD75)),””)</f>
        <v>#NAME?</v>
      </c>
      <c r="AD75" s="72" t="e">
        <f>IFERROR(INDEX(Data!$M$4:$BB$594,Data!$A68,COLUMNS($C$11:AE75)),””)</f>
        <v>#NAME?</v>
      </c>
      <c r="AE75" s="70" t="e">
        <f>IFERROR(INDEX(Data!$M$4:$BB$594,Data!$A68,COLUMNS($C$11:AF75)),””)</f>
        <v>#NAME?</v>
      </c>
      <c r="AF75" s="72" t="e">
        <f>IFERROR(INDEX(Data!$M$4:$BB$594,Data!$A68,COLUMNS($C$11:AG75)),””)</f>
        <v>#NAME?</v>
      </c>
      <c r="AG75" s="75" t="e">
        <f>IFERROR(INDEX(Data!$M$4:$BB$594,Data!$A68,COLUMNS($C$11:AH75)),””)</f>
        <v>#NAME?</v>
      </c>
      <c r="AH75" s="75" t="e">
        <f>IFERROR(INDEX(Data!$M$4:$BB$594,Data!$A68,COLUMNS($C$11:AI75)),””)</f>
        <v>#NAME?</v>
      </c>
      <c r="AI75" s="71" t="e">
        <f>IFERROR(INDEX(Data!$M$4:$BB$594,Data!$A68,COLUMNS($C$11:AJ75)),””)</f>
        <v>#NAME?</v>
      </c>
      <c r="AJ75" s="71" t="e">
        <f>IFERROR(INDEX(Data!$M$4:$BB$594,Data!$A68,COLUMNS($C$11:AK75)),””)</f>
        <v>#NAME?</v>
      </c>
      <c r="AK75" s="71" t="e">
        <f>IFERROR(INDEX(Data!$M$4:$BB$594,Data!$A68,COLUMNS($C$11:AL75)),””)</f>
        <v>#NAME?</v>
      </c>
      <c r="AL75" s="69" t="e">
        <f>IFERROR(INDEX(Data!$M$4:$BB$594,Data!$A68,COLUMNS($C$11:AM75)),””)</f>
        <v>#NAME?</v>
      </c>
      <c r="AM75" s="69" t="e">
        <f>IFERROR(INDEX(Data!$M$4:$BB$594,Data!$A68,COLUMNS($C$11:AN75)),””)</f>
        <v>#NAME?</v>
      </c>
      <c r="AN75" s="69" t="e">
        <f>IFERROR(INDEX(Data!$M$4:$BB$594,Data!$A68,COLUMNS($C$11:AO75)),””)</f>
        <v>#NAME?</v>
      </c>
      <c r="AO75" s="69" t="e">
        <f>IFERROR(INDEX(Data!$M$4:$BB$594,Data!$A68,COLUMNS($C$11:AP75)),””)</f>
        <v>#NAME?</v>
      </c>
      <c r="AP75" s="69" t="e">
        <f>IFERROR(INDEX(Data!$M$4:$BB$594,Data!$A68,COLUMNS($C$11:AQ75)),””)</f>
        <v>#NAME?</v>
      </c>
      <c r="AQ75" s="69" t="e">
        <f>IFERROR(INDEX(Data!$M$4:$BB$594,Data!$A68,COLUMNS($C$11:AR75)),””)</f>
        <v>#NAME?</v>
      </c>
    </row>
    <row r="76" spans="2:43" x14ac:dyDescent="0.25">
      <c r="B76" s="69" t="e">
        <f>IFERROR(INDEX(Data!$M$4:$BB$594,Data!$A69,COLUMNS($C$11:C76)),””)</f>
        <v>#NAME?</v>
      </c>
      <c r="C76" s="73" t="e">
        <f>IFERROR(INDEX(Data!$M$4:$BB$594,Data!$A69,COLUMNS($C$11:D76)),””)</f>
        <v>#NAME?</v>
      </c>
      <c r="D76" s="76" t="e">
        <f>IFERROR(INDEX(Data!$M$4:$BB$594,Data!$A69,COLUMNS($C$11:E76)),””)</f>
        <v>#NAME?</v>
      </c>
      <c r="E76" s="76" t="e">
        <f>IFERROR(INDEX(Data!$M$4:$BB$594,Data!$A69,COLUMNS($C$11:F76)),””)</f>
        <v>#NAME?</v>
      </c>
      <c r="F76" s="76" t="e">
        <f>IFERROR(INDEX(Data!$M$4:$BB$594,Data!$A69,COLUMNS($C$11:G76)),””)</f>
        <v>#NAME?</v>
      </c>
      <c r="G76" s="76" t="e">
        <f>IFERROR(INDEX(Data!$M$4:$BB$594,Data!$A69,COLUMNS($C$11:H76)),””)</f>
        <v>#NAME?</v>
      </c>
      <c r="H76" s="76" t="e">
        <f>IFERROR(INDEX(Data!$M$4:$BB$594,Data!$A69,COLUMNS($C$11:I76)),””)</f>
        <v>#NAME?</v>
      </c>
      <c r="I76" s="76" t="e">
        <f>IFERROR(INDEX(Data!$M$4:$BB$594,Data!$A69,COLUMNS($C$11:J76)),””)</f>
        <v>#NAME?</v>
      </c>
      <c r="J76" s="76" t="e">
        <f>IFERROR(INDEX(Data!$M$4:$BB$594,Data!$A69,COLUMNS($C$11:K76)),””)</f>
        <v>#NAME?</v>
      </c>
      <c r="K76" s="76" t="e">
        <f>IFERROR(INDEX(Data!$M$4:$BB$594,Data!$A69,COLUMNS($C$11:L76)),””)</f>
        <v>#NAME?</v>
      </c>
      <c r="L76" s="76" t="e">
        <f>IFERROR(INDEX(Data!$M$4:$BB$594,Data!$A69,COLUMNS($C$11:M76)),””)</f>
        <v>#NAME?</v>
      </c>
      <c r="M76" s="76" t="e">
        <f>IFERROR(INDEX(Data!$M$4:$BB$594,Data!$A69,COLUMNS($C$11:N76)),””)</f>
        <v>#NAME?</v>
      </c>
      <c r="N76" s="76" t="e">
        <f>IFERROR(INDEX(Data!$M$4:$BB$594,Data!$A69,COLUMNS($C$11:O76)),””)</f>
        <v>#NAME?</v>
      </c>
      <c r="O76" s="76" t="e">
        <f>IFERROR(INDEX(Data!$M$4:$BB$594,Data!$A69,COLUMNS($C$11:P76)),””)</f>
        <v>#NAME?</v>
      </c>
      <c r="P76" s="69" t="e">
        <f>IFERROR(INDEX(Data!$M$4:$BB$594,Data!$A69,COLUMNS($C$11:Q76)),””)</f>
        <v>#NAME?</v>
      </c>
      <c r="Q76" s="70" t="e">
        <f>IFERROR(INDEX(Data!$M$4:$BB$594,Data!$A69,COLUMNS($C$11:R76)),””)</f>
        <v>#NAME?</v>
      </c>
      <c r="R76" s="72" t="e">
        <f>IFERROR(INDEX(Data!$M$4:$BB$594,Data!$A69,COLUMNS($C$11:S76)),””)</f>
        <v>#NAME?</v>
      </c>
      <c r="S76" s="69" t="e">
        <f>IFERROR(INDEX(Data!$M$4:$BB$594,Data!$A69,COLUMNS($C$11:T76)),””)</f>
        <v>#NAME?</v>
      </c>
      <c r="T76" s="71" t="e">
        <f>IFERROR(INDEX(Data!$M$4:$BB$594,Data!$A69,COLUMNS($C$11:U76)),””)</f>
        <v>#NAME?</v>
      </c>
      <c r="U76" s="72" t="e">
        <f>IFERROR(INDEX(Data!$M$4:$BB$594,Data!$A69,COLUMNS($C$11:V76)),””)</f>
        <v>#NAME?</v>
      </c>
      <c r="V76" s="72" t="e">
        <f>IFERROR(INDEX(Data!$M$4:$BB$594,Data!$A69,COLUMNS($C$11:W76)),””)</f>
        <v>#NAME?</v>
      </c>
      <c r="W76" s="72" t="e">
        <f>IFERROR(INDEX(Data!$M$4:$BB$594,Data!$A69,COLUMNS($C$11:X76)),””)</f>
        <v>#NAME?</v>
      </c>
      <c r="X76" s="70" t="e">
        <f>IFERROR(INDEX(Data!$M$4:$BB$594,Data!$A69,COLUMNS($C$11:Y76)),””)</f>
        <v>#NAME?</v>
      </c>
      <c r="Y76" s="72" t="e">
        <f>IFERROR(INDEX(Data!$M$4:$BB$594,Data!$A69,COLUMNS($C$11:Z76)),””)</f>
        <v>#NAME?</v>
      </c>
      <c r="Z76" s="75" t="e">
        <f>IFERROR(INDEX(Data!$M$4:$BB$594,Data!$A69,COLUMNS($C$11:AA76)),””)</f>
        <v>#NAME?</v>
      </c>
      <c r="AA76" s="75" t="e">
        <f>IFERROR(INDEX(Data!$M$4:$BB$594,Data!$A69,COLUMNS($C$11:AB76)),””)</f>
        <v>#NAME?</v>
      </c>
      <c r="AB76" s="71" t="e">
        <f>IFERROR(INDEX(Data!$M$4:$BB$594,Data!$A69,COLUMNS($C$11:AC76)),””)</f>
        <v>#NAME?</v>
      </c>
      <c r="AC76" s="72" t="e">
        <f>IFERROR(INDEX(Data!$M$4:$BB$594,Data!$A69,COLUMNS($C$11:AD76)),””)</f>
        <v>#NAME?</v>
      </c>
      <c r="AD76" s="72" t="e">
        <f>IFERROR(INDEX(Data!$M$4:$BB$594,Data!$A69,COLUMNS($C$11:AE76)),””)</f>
        <v>#NAME?</v>
      </c>
      <c r="AE76" s="70" t="e">
        <f>IFERROR(INDEX(Data!$M$4:$BB$594,Data!$A69,COLUMNS($C$11:AF76)),””)</f>
        <v>#NAME?</v>
      </c>
      <c r="AF76" s="72" t="e">
        <f>IFERROR(INDEX(Data!$M$4:$BB$594,Data!$A69,COLUMNS($C$11:AG76)),””)</f>
        <v>#NAME?</v>
      </c>
      <c r="AG76" s="75" t="e">
        <f>IFERROR(INDEX(Data!$M$4:$BB$594,Data!$A69,COLUMNS($C$11:AH76)),””)</f>
        <v>#NAME?</v>
      </c>
      <c r="AH76" s="75" t="e">
        <f>IFERROR(INDEX(Data!$M$4:$BB$594,Data!$A69,COLUMNS($C$11:AI76)),””)</f>
        <v>#NAME?</v>
      </c>
      <c r="AI76" s="71" t="e">
        <f>IFERROR(INDEX(Data!$M$4:$BB$594,Data!$A69,COLUMNS($C$11:AJ76)),””)</f>
        <v>#NAME?</v>
      </c>
      <c r="AJ76" s="71" t="e">
        <f>IFERROR(INDEX(Data!$M$4:$BB$594,Data!$A69,COLUMNS($C$11:AK76)),””)</f>
        <v>#NAME?</v>
      </c>
      <c r="AK76" s="71" t="e">
        <f>IFERROR(INDEX(Data!$M$4:$BB$594,Data!$A69,COLUMNS($C$11:AL76)),””)</f>
        <v>#NAME?</v>
      </c>
      <c r="AL76" s="69" t="e">
        <f>IFERROR(INDEX(Data!$M$4:$BB$594,Data!$A69,COLUMNS($C$11:AM76)),””)</f>
        <v>#NAME?</v>
      </c>
      <c r="AM76" s="69" t="e">
        <f>IFERROR(INDEX(Data!$M$4:$BB$594,Data!$A69,COLUMNS($C$11:AN76)),””)</f>
        <v>#NAME?</v>
      </c>
      <c r="AN76" s="69" t="e">
        <f>IFERROR(INDEX(Data!$M$4:$BB$594,Data!$A69,COLUMNS($C$11:AO76)),””)</f>
        <v>#NAME?</v>
      </c>
      <c r="AO76" s="69" t="e">
        <f>IFERROR(INDEX(Data!$M$4:$BB$594,Data!$A69,COLUMNS($C$11:AP76)),””)</f>
        <v>#NAME?</v>
      </c>
      <c r="AP76" s="69" t="e">
        <f>IFERROR(INDEX(Data!$M$4:$BB$594,Data!$A69,COLUMNS($C$11:AQ76)),””)</f>
        <v>#NAME?</v>
      </c>
      <c r="AQ76" s="69" t="e">
        <f>IFERROR(INDEX(Data!$M$4:$BB$594,Data!$A69,COLUMNS($C$11:AR76)),””)</f>
        <v>#NAME?</v>
      </c>
    </row>
    <row r="77" spans="2:43" x14ac:dyDescent="0.25">
      <c r="B77" s="69" t="e">
        <f>IFERROR(INDEX(Data!$M$4:$BB$594,Data!$A70,COLUMNS($C$11:C77)),””)</f>
        <v>#NAME?</v>
      </c>
      <c r="C77" s="73" t="e">
        <f>IFERROR(INDEX(Data!$M$4:$BB$594,Data!$A70,COLUMNS($C$11:D77)),””)</f>
        <v>#NAME?</v>
      </c>
      <c r="D77" s="76" t="e">
        <f>IFERROR(INDEX(Data!$M$4:$BB$594,Data!$A70,COLUMNS($C$11:E77)),””)</f>
        <v>#NAME?</v>
      </c>
      <c r="E77" s="76" t="e">
        <f>IFERROR(INDEX(Data!$M$4:$BB$594,Data!$A70,COLUMNS($C$11:F77)),””)</f>
        <v>#NAME?</v>
      </c>
      <c r="F77" s="76" t="e">
        <f>IFERROR(INDEX(Data!$M$4:$BB$594,Data!$A70,COLUMNS($C$11:G77)),””)</f>
        <v>#NAME?</v>
      </c>
      <c r="G77" s="76" t="e">
        <f>IFERROR(INDEX(Data!$M$4:$BB$594,Data!$A70,COLUMNS($C$11:H77)),””)</f>
        <v>#NAME?</v>
      </c>
      <c r="H77" s="76" t="e">
        <f>IFERROR(INDEX(Data!$M$4:$BB$594,Data!$A70,COLUMNS($C$11:I77)),””)</f>
        <v>#NAME?</v>
      </c>
      <c r="I77" s="76" t="e">
        <f>IFERROR(INDEX(Data!$M$4:$BB$594,Data!$A70,COLUMNS($C$11:J77)),””)</f>
        <v>#NAME?</v>
      </c>
      <c r="J77" s="76" t="e">
        <f>IFERROR(INDEX(Data!$M$4:$BB$594,Data!$A70,COLUMNS($C$11:K77)),””)</f>
        <v>#NAME?</v>
      </c>
      <c r="K77" s="76" t="e">
        <f>IFERROR(INDEX(Data!$M$4:$BB$594,Data!$A70,COLUMNS($C$11:L77)),””)</f>
        <v>#NAME?</v>
      </c>
      <c r="L77" s="76" t="e">
        <f>IFERROR(INDEX(Data!$M$4:$BB$594,Data!$A70,COLUMNS($C$11:M77)),””)</f>
        <v>#NAME?</v>
      </c>
      <c r="M77" s="76" t="e">
        <f>IFERROR(INDEX(Data!$M$4:$BB$594,Data!$A70,COLUMNS($C$11:N77)),””)</f>
        <v>#NAME?</v>
      </c>
      <c r="N77" s="76" t="e">
        <f>IFERROR(INDEX(Data!$M$4:$BB$594,Data!$A70,COLUMNS($C$11:O77)),””)</f>
        <v>#NAME?</v>
      </c>
      <c r="O77" s="76" t="e">
        <f>IFERROR(INDEX(Data!$M$4:$BB$594,Data!$A70,COLUMNS($C$11:P77)),””)</f>
        <v>#NAME?</v>
      </c>
      <c r="P77" s="69" t="e">
        <f>IFERROR(INDEX(Data!$M$4:$BB$594,Data!$A70,COLUMNS($C$11:Q77)),””)</f>
        <v>#NAME?</v>
      </c>
      <c r="Q77" s="70" t="e">
        <f>IFERROR(INDEX(Data!$M$4:$BB$594,Data!$A70,COLUMNS($C$11:R77)),””)</f>
        <v>#NAME?</v>
      </c>
      <c r="R77" s="72" t="e">
        <f>IFERROR(INDEX(Data!$M$4:$BB$594,Data!$A70,COLUMNS($C$11:S77)),””)</f>
        <v>#NAME?</v>
      </c>
      <c r="S77" s="69" t="e">
        <f>IFERROR(INDEX(Data!$M$4:$BB$594,Data!$A70,COLUMNS($C$11:T77)),””)</f>
        <v>#NAME?</v>
      </c>
      <c r="T77" s="71" t="e">
        <f>IFERROR(INDEX(Data!$M$4:$BB$594,Data!$A70,COLUMNS($C$11:U77)),””)</f>
        <v>#NAME?</v>
      </c>
      <c r="U77" s="72" t="e">
        <f>IFERROR(INDEX(Data!$M$4:$BB$594,Data!$A70,COLUMNS($C$11:V77)),””)</f>
        <v>#NAME?</v>
      </c>
      <c r="V77" s="72" t="e">
        <f>IFERROR(INDEX(Data!$M$4:$BB$594,Data!$A70,COLUMNS($C$11:W77)),””)</f>
        <v>#NAME?</v>
      </c>
      <c r="W77" s="72" t="e">
        <f>IFERROR(INDEX(Data!$M$4:$BB$594,Data!$A70,COLUMNS($C$11:X77)),””)</f>
        <v>#NAME?</v>
      </c>
      <c r="X77" s="70" t="e">
        <f>IFERROR(INDEX(Data!$M$4:$BB$594,Data!$A70,COLUMNS($C$11:Y77)),””)</f>
        <v>#NAME?</v>
      </c>
      <c r="Y77" s="72" t="e">
        <f>IFERROR(INDEX(Data!$M$4:$BB$594,Data!$A70,COLUMNS($C$11:Z77)),””)</f>
        <v>#NAME?</v>
      </c>
      <c r="Z77" s="75" t="e">
        <f>IFERROR(INDEX(Data!$M$4:$BB$594,Data!$A70,COLUMNS($C$11:AA77)),””)</f>
        <v>#NAME?</v>
      </c>
      <c r="AA77" s="75" t="e">
        <f>IFERROR(INDEX(Data!$M$4:$BB$594,Data!$A70,COLUMNS($C$11:AB77)),””)</f>
        <v>#NAME?</v>
      </c>
      <c r="AB77" s="71" t="e">
        <f>IFERROR(INDEX(Data!$M$4:$BB$594,Data!$A70,COLUMNS($C$11:AC77)),””)</f>
        <v>#NAME?</v>
      </c>
      <c r="AC77" s="72" t="e">
        <f>IFERROR(INDEX(Data!$M$4:$BB$594,Data!$A70,COLUMNS($C$11:AD77)),””)</f>
        <v>#NAME?</v>
      </c>
      <c r="AD77" s="72" t="e">
        <f>IFERROR(INDEX(Data!$M$4:$BB$594,Data!$A70,COLUMNS($C$11:AE77)),””)</f>
        <v>#NAME?</v>
      </c>
      <c r="AE77" s="70" t="e">
        <f>IFERROR(INDEX(Data!$M$4:$BB$594,Data!$A70,COLUMNS($C$11:AF77)),””)</f>
        <v>#NAME?</v>
      </c>
      <c r="AF77" s="72" t="e">
        <f>IFERROR(INDEX(Data!$M$4:$BB$594,Data!$A70,COLUMNS($C$11:AG77)),””)</f>
        <v>#NAME?</v>
      </c>
      <c r="AG77" s="75" t="e">
        <f>IFERROR(INDEX(Data!$M$4:$BB$594,Data!$A70,COLUMNS($C$11:AH77)),””)</f>
        <v>#NAME?</v>
      </c>
      <c r="AH77" s="75" t="e">
        <f>IFERROR(INDEX(Data!$M$4:$BB$594,Data!$A70,COLUMNS($C$11:AI77)),””)</f>
        <v>#NAME?</v>
      </c>
      <c r="AI77" s="71" t="e">
        <f>IFERROR(INDEX(Data!$M$4:$BB$594,Data!$A70,COLUMNS($C$11:AJ77)),””)</f>
        <v>#NAME?</v>
      </c>
      <c r="AJ77" s="71" t="e">
        <f>IFERROR(INDEX(Data!$M$4:$BB$594,Data!$A70,COLUMNS($C$11:AK77)),””)</f>
        <v>#NAME?</v>
      </c>
      <c r="AK77" s="71" t="e">
        <f>IFERROR(INDEX(Data!$M$4:$BB$594,Data!$A70,COLUMNS($C$11:AL77)),””)</f>
        <v>#NAME?</v>
      </c>
      <c r="AL77" s="69" t="e">
        <f>IFERROR(INDEX(Data!$M$4:$BB$594,Data!$A70,COLUMNS($C$11:AM77)),””)</f>
        <v>#NAME?</v>
      </c>
      <c r="AM77" s="69" t="e">
        <f>IFERROR(INDEX(Data!$M$4:$BB$594,Data!$A70,COLUMNS($C$11:AN77)),””)</f>
        <v>#NAME?</v>
      </c>
      <c r="AN77" s="69" t="e">
        <f>IFERROR(INDEX(Data!$M$4:$BB$594,Data!$A70,COLUMNS($C$11:AO77)),””)</f>
        <v>#NAME?</v>
      </c>
      <c r="AO77" s="69" t="e">
        <f>IFERROR(INDEX(Data!$M$4:$BB$594,Data!$A70,COLUMNS($C$11:AP77)),””)</f>
        <v>#NAME?</v>
      </c>
      <c r="AP77" s="69" t="e">
        <f>IFERROR(INDEX(Data!$M$4:$BB$594,Data!$A70,COLUMNS($C$11:AQ77)),””)</f>
        <v>#NAME?</v>
      </c>
      <c r="AQ77" s="69" t="e">
        <f>IFERROR(INDEX(Data!$M$4:$BB$594,Data!$A70,COLUMNS($C$11:AR77)),””)</f>
        <v>#NAME?</v>
      </c>
    </row>
    <row r="78" spans="2:43" x14ac:dyDescent="0.25">
      <c r="B78" s="69" t="e">
        <f>IFERROR(INDEX(Data!$M$4:$BB$594,Data!$A71,COLUMNS($C$11:C78)),””)</f>
        <v>#NAME?</v>
      </c>
      <c r="C78" s="73" t="e">
        <f>IFERROR(INDEX(Data!$M$4:$BB$594,Data!$A71,COLUMNS($C$11:D78)),””)</f>
        <v>#NAME?</v>
      </c>
      <c r="D78" s="76" t="e">
        <f>IFERROR(INDEX(Data!$M$4:$BB$594,Data!$A71,COLUMNS($C$11:E78)),””)</f>
        <v>#NAME?</v>
      </c>
      <c r="E78" s="76" t="e">
        <f>IFERROR(INDEX(Data!$M$4:$BB$594,Data!$A71,COLUMNS($C$11:F78)),””)</f>
        <v>#NAME?</v>
      </c>
      <c r="F78" s="76" t="e">
        <f>IFERROR(INDEX(Data!$M$4:$BB$594,Data!$A71,COLUMNS($C$11:G78)),””)</f>
        <v>#NAME?</v>
      </c>
      <c r="G78" s="76" t="e">
        <f>IFERROR(INDEX(Data!$M$4:$BB$594,Data!$A71,COLUMNS($C$11:H78)),””)</f>
        <v>#NAME?</v>
      </c>
      <c r="H78" s="76" t="e">
        <f>IFERROR(INDEX(Data!$M$4:$BB$594,Data!$A71,COLUMNS($C$11:I78)),””)</f>
        <v>#NAME?</v>
      </c>
      <c r="I78" s="76" t="e">
        <f>IFERROR(INDEX(Data!$M$4:$BB$594,Data!$A71,COLUMNS($C$11:J78)),””)</f>
        <v>#NAME?</v>
      </c>
      <c r="J78" s="76" t="e">
        <f>IFERROR(INDEX(Data!$M$4:$BB$594,Data!$A71,COLUMNS($C$11:K78)),””)</f>
        <v>#NAME?</v>
      </c>
      <c r="K78" s="76" t="e">
        <f>IFERROR(INDEX(Data!$M$4:$BB$594,Data!$A71,COLUMNS($C$11:L78)),””)</f>
        <v>#NAME?</v>
      </c>
      <c r="L78" s="76" t="e">
        <f>IFERROR(INDEX(Data!$M$4:$BB$594,Data!$A71,COLUMNS($C$11:M78)),””)</f>
        <v>#NAME?</v>
      </c>
      <c r="M78" s="76" t="e">
        <f>IFERROR(INDEX(Data!$M$4:$BB$594,Data!$A71,COLUMNS($C$11:N78)),””)</f>
        <v>#NAME?</v>
      </c>
      <c r="N78" s="76" t="e">
        <f>IFERROR(INDEX(Data!$M$4:$BB$594,Data!$A71,COLUMNS($C$11:O78)),””)</f>
        <v>#NAME?</v>
      </c>
      <c r="O78" s="76" t="e">
        <f>IFERROR(INDEX(Data!$M$4:$BB$594,Data!$A71,COLUMNS($C$11:P78)),””)</f>
        <v>#NAME?</v>
      </c>
      <c r="P78" s="69" t="e">
        <f>IFERROR(INDEX(Data!$M$4:$BB$594,Data!$A71,COLUMNS($C$11:Q78)),””)</f>
        <v>#NAME?</v>
      </c>
      <c r="Q78" s="70" t="e">
        <f>IFERROR(INDEX(Data!$M$4:$BB$594,Data!$A71,COLUMNS($C$11:R78)),””)</f>
        <v>#NAME?</v>
      </c>
      <c r="R78" s="72" t="e">
        <f>IFERROR(INDEX(Data!$M$4:$BB$594,Data!$A71,COLUMNS($C$11:S78)),””)</f>
        <v>#NAME?</v>
      </c>
      <c r="S78" s="69" t="e">
        <f>IFERROR(INDEX(Data!$M$4:$BB$594,Data!$A71,COLUMNS($C$11:T78)),””)</f>
        <v>#NAME?</v>
      </c>
      <c r="T78" s="71" t="e">
        <f>IFERROR(INDEX(Data!$M$4:$BB$594,Data!$A71,COLUMNS($C$11:U78)),””)</f>
        <v>#NAME?</v>
      </c>
      <c r="U78" s="72" t="e">
        <f>IFERROR(INDEX(Data!$M$4:$BB$594,Data!$A71,COLUMNS($C$11:V78)),””)</f>
        <v>#NAME?</v>
      </c>
      <c r="V78" s="72" t="e">
        <f>IFERROR(INDEX(Data!$M$4:$BB$594,Data!$A71,COLUMNS($C$11:W78)),””)</f>
        <v>#NAME?</v>
      </c>
      <c r="W78" s="72" t="e">
        <f>IFERROR(INDEX(Data!$M$4:$BB$594,Data!$A71,COLUMNS($C$11:X78)),””)</f>
        <v>#NAME?</v>
      </c>
      <c r="X78" s="70" t="e">
        <f>IFERROR(INDEX(Data!$M$4:$BB$594,Data!$A71,COLUMNS($C$11:Y78)),””)</f>
        <v>#NAME?</v>
      </c>
      <c r="Y78" s="72" t="e">
        <f>IFERROR(INDEX(Data!$M$4:$BB$594,Data!$A71,COLUMNS($C$11:Z78)),””)</f>
        <v>#NAME?</v>
      </c>
      <c r="Z78" s="75" t="e">
        <f>IFERROR(INDEX(Data!$M$4:$BB$594,Data!$A71,COLUMNS($C$11:AA78)),””)</f>
        <v>#NAME?</v>
      </c>
      <c r="AA78" s="75" t="e">
        <f>IFERROR(INDEX(Data!$M$4:$BB$594,Data!$A71,COLUMNS($C$11:AB78)),””)</f>
        <v>#NAME?</v>
      </c>
      <c r="AB78" s="71" t="e">
        <f>IFERROR(INDEX(Data!$M$4:$BB$594,Data!$A71,COLUMNS($C$11:AC78)),””)</f>
        <v>#NAME?</v>
      </c>
      <c r="AC78" s="72" t="e">
        <f>IFERROR(INDEX(Data!$M$4:$BB$594,Data!$A71,COLUMNS($C$11:AD78)),””)</f>
        <v>#NAME?</v>
      </c>
      <c r="AD78" s="72" t="e">
        <f>IFERROR(INDEX(Data!$M$4:$BB$594,Data!$A71,COLUMNS($C$11:AE78)),””)</f>
        <v>#NAME?</v>
      </c>
      <c r="AE78" s="70" t="e">
        <f>IFERROR(INDEX(Data!$M$4:$BB$594,Data!$A71,COLUMNS($C$11:AF78)),””)</f>
        <v>#NAME?</v>
      </c>
      <c r="AF78" s="72" t="e">
        <f>IFERROR(INDEX(Data!$M$4:$BB$594,Data!$A71,COLUMNS($C$11:AG78)),””)</f>
        <v>#NAME?</v>
      </c>
      <c r="AG78" s="75" t="e">
        <f>IFERROR(INDEX(Data!$M$4:$BB$594,Data!$A71,COLUMNS($C$11:AH78)),””)</f>
        <v>#NAME?</v>
      </c>
      <c r="AH78" s="75" t="e">
        <f>IFERROR(INDEX(Data!$M$4:$BB$594,Data!$A71,COLUMNS($C$11:AI78)),””)</f>
        <v>#NAME?</v>
      </c>
      <c r="AI78" s="71" t="e">
        <f>IFERROR(INDEX(Data!$M$4:$BB$594,Data!$A71,COLUMNS($C$11:AJ78)),””)</f>
        <v>#NAME?</v>
      </c>
      <c r="AJ78" s="71" t="e">
        <f>IFERROR(INDEX(Data!$M$4:$BB$594,Data!$A71,COLUMNS($C$11:AK78)),””)</f>
        <v>#NAME?</v>
      </c>
      <c r="AK78" s="71" t="e">
        <f>IFERROR(INDEX(Data!$M$4:$BB$594,Data!$A71,COLUMNS($C$11:AL78)),””)</f>
        <v>#NAME?</v>
      </c>
      <c r="AL78" s="69" t="e">
        <f>IFERROR(INDEX(Data!$M$4:$BB$594,Data!$A71,COLUMNS($C$11:AM78)),””)</f>
        <v>#NAME?</v>
      </c>
      <c r="AM78" s="69" t="e">
        <f>IFERROR(INDEX(Data!$M$4:$BB$594,Data!$A71,COLUMNS($C$11:AN78)),””)</f>
        <v>#NAME?</v>
      </c>
      <c r="AN78" s="69" t="e">
        <f>IFERROR(INDEX(Data!$M$4:$BB$594,Data!$A71,COLUMNS($C$11:AO78)),””)</f>
        <v>#NAME?</v>
      </c>
      <c r="AO78" s="69" t="e">
        <f>IFERROR(INDEX(Data!$M$4:$BB$594,Data!$A71,COLUMNS($C$11:AP78)),””)</f>
        <v>#NAME?</v>
      </c>
      <c r="AP78" s="69" t="e">
        <f>IFERROR(INDEX(Data!$M$4:$BB$594,Data!$A71,COLUMNS($C$11:AQ78)),””)</f>
        <v>#NAME?</v>
      </c>
      <c r="AQ78" s="69" t="e">
        <f>IFERROR(INDEX(Data!$M$4:$BB$594,Data!$A71,COLUMNS($C$11:AR78)),””)</f>
        <v>#NAME?</v>
      </c>
    </row>
    <row r="79" spans="2:43" x14ac:dyDescent="0.25">
      <c r="B79" s="69" t="e">
        <f>IFERROR(INDEX(Data!$M$4:$BB$594,Data!$A72,COLUMNS($C$11:C79)),””)</f>
        <v>#NAME?</v>
      </c>
      <c r="C79" s="73" t="e">
        <f>IFERROR(INDEX(Data!$M$4:$BB$594,Data!$A72,COLUMNS($C$11:D79)),””)</f>
        <v>#NAME?</v>
      </c>
      <c r="D79" s="76" t="e">
        <f>IFERROR(INDEX(Data!$M$4:$BB$594,Data!$A72,COLUMNS($C$11:E79)),””)</f>
        <v>#NAME?</v>
      </c>
      <c r="E79" s="76" t="e">
        <f>IFERROR(INDEX(Data!$M$4:$BB$594,Data!$A72,COLUMNS($C$11:F79)),””)</f>
        <v>#NAME?</v>
      </c>
      <c r="F79" s="76" t="e">
        <f>IFERROR(INDEX(Data!$M$4:$BB$594,Data!$A72,COLUMNS($C$11:G79)),””)</f>
        <v>#NAME?</v>
      </c>
      <c r="G79" s="76" t="e">
        <f>IFERROR(INDEX(Data!$M$4:$BB$594,Data!$A72,COLUMNS($C$11:H79)),””)</f>
        <v>#NAME?</v>
      </c>
      <c r="H79" s="76" t="e">
        <f>IFERROR(INDEX(Data!$M$4:$BB$594,Data!$A72,COLUMNS($C$11:I79)),””)</f>
        <v>#NAME?</v>
      </c>
      <c r="I79" s="76" t="e">
        <f>IFERROR(INDEX(Data!$M$4:$BB$594,Data!$A72,COLUMNS($C$11:J79)),””)</f>
        <v>#NAME?</v>
      </c>
      <c r="J79" s="76" t="e">
        <f>IFERROR(INDEX(Data!$M$4:$BB$594,Data!$A72,COLUMNS($C$11:K79)),””)</f>
        <v>#NAME?</v>
      </c>
      <c r="K79" s="76" t="e">
        <f>IFERROR(INDEX(Data!$M$4:$BB$594,Data!$A72,COLUMNS($C$11:L79)),””)</f>
        <v>#NAME?</v>
      </c>
      <c r="L79" s="76" t="e">
        <f>IFERROR(INDEX(Data!$M$4:$BB$594,Data!$A72,COLUMNS($C$11:M79)),””)</f>
        <v>#NAME?</v>
      </c>
      <c r="M79" s="76" t="e">
        <f>IFERROR(INDEX(Data!$M$4:$BB$594,Data!$A72,COLUMNS($C$11:N79)),””)</f>
        <v>#NAME?</v>
      </c>
      <c r="N79" s="76" t="e">
        <f>IFERROR(INDEX(Data!$M$4:$BB$594,Data!$A72,COLUMNS($C$11:O79)),””)</f>
        <v>#NAME?</v>
      </c>
      <c r="O79" s="76" t="e">
        <f>IFERROR(INDEX(Data!$M$4:$BB$594,Data!$A72,COLUMNS($C$11:P79)),””)</f>
        <v>#NAME?</v>
      </c>
      <c r="P79" s="69" t="e">
        <f>IFERROR(INDEX(Data!$M$4:$BB$594,Data!$A72,COLUMNS($C$11:Q79)),””)</f>
        <v>#NAME?</v>
      </c>
      <c r="Q79" s="70" t="e">
        <f>IFERROR(INDEX(Data!$M$4:$BB$594,Data!$A72,COLUMNS($C$11:R79)),””)</f>
        <v>#NAME?</v>
      </c>
      <c r="R79" s="72" t="e">
        <f>IFERROR(INDEX(Data!$M$4:$BB$594,Data!$A72,COLUMNS($C$11:S79)),””)</f>
        <v>#NAME?</v>
      </c>
      <c r="S79" s="69" t="e">
        <f>IFERROR(INDEX(Data!$M$4:$BB$594,Data!$A72,COLUMNS($C$11:T79)),””)</f>
        <v>#NAME?</v>
      </c>
      <c r="T79" s="71" t="e">
        <f>IFERROR(INDEX(Data!$M$4:$BB$594,Data!$A72,COLUMNS($C$11:U79)),””)</f>
        <v>#NAME?</v>
      </c>
      <c r="U79" s="72" t="e">
        <f>IFERROR(INDEX(Data!$M$4:$BB$594,Data!$A72,COLUMNS($C$11:V79)),””)</f>
        <v>#NAME?</v>
      </c>
      <c r="V79" s="72" t="e">
        <f>IFERROR(INDEX(Data!$M$4:$BB$594,Data!$A72,COLUMNS($C$11:W79)),””)</f>
        <v>#NAME?</v>
      </c>
      <c r="W79" s="72" t="e">
        <f>IFERROR(INDEX(Data!$M$4:$BB$594,Data!$A72,COLUMNS($C$11:X79)),””)</f>
        <v>#NAME?</v>
      </c>
      <c r="X79" s="70" t="e">
        <f>IFERROR(INDEX(Data!$M$4:$BB$594,Data!$A72,COLUMNS($C$11:Y79)),””)</f>
        <v>#NAME?</v>
      </c>
      <c r="Y79" s="72" t="e">
        <f>IFERROR(INDEX(Data!$M$4:$BB$594,Data!$A72,COLUMNS($C$11:Z79)),””)</f>
        <v>#NAME?</v>
      </c>
      <c r="Z79" s="75" t="e">
        <f>IFERROR(INDEX(Data!$M$4:$BB$594,Data!$A72,COLUMNS($C$11:AA79)),””)</f>
        <v>#NAME?</v>
      </c>
      <c r="AA79" s="75" t="e">
        <f>IFERROR(INDEX(Data!$M$4:$BB$594,Data!$A72,COLUMNS($C$11:AB79)),””)</f>
        <v>#NAME?</v>
      </c>
      <c r="AB79" s="71" t="e">
        <f>IFERROR(INDEX(Data!$M$4:$BB$594,Data!$A72,COLUMNS($C$11:AC79)),””)</f>
        <v>#NAME?</v>
      </c>
      <c r="AC79" s="72" t="e">
        <f>IFERROR(INDEX(Data!$M$4:$BB$594,Data!$A72,COLUMNS($C$11:AD79)),””)</f>
        <v>#NAME?</v>
      </c>
      <c r="AD79" s="72" t="e">
        <f>IFERROR(INDEX(Data!$M$4:$BB$594,Data!$A72,COLUMNS($C$11:AE79)),””)</f>
        <v>#NAME?</v>
      </c>
      <c r="AE79" s="70" t="e">
        <f>IFERROR(INDEX(Data!$M$4:$BB$594,Data!$A72,COLUMNS($C$11:AF79)),””)</f>
        <v>#NAME?</v>
      </c>
      <c r="AF79" s="72" t="e">
        <f>IFERROR(INDEX(Data!$M$4:$BB$594,Data!$A72,COLUMNS($C$11:AG79)),””)</f>
        <v>#NAME?</v>
      </c>
      <c r="AG79" s="75" t="e">
        <f>IFERROR(INDEX(Data!$M$4:$BB$594,Data!$A72,COLUMNS($C$11:AH79)),””)</f>
        <v>#NAME?</v>
      </c>
      <c r="AH79" s="75" t="e">
        <f>IFERROR(INDEX(Data!$M$4:$BB$594,Data!$A72,COLUMNS($C$11:AI79)),””)</f>
        <v>#NAME?</v>
      </c>
      <c r="AI79" s="71" t="e">
        <f>IFERROR(INDEX(Data!$M$4:$BB$594,Data!$A72,COLUMNS($C$11:AJ79)),””)</f>
        <v>#NAME?</v>
      </c>
      <c r="AJ79" s="71" t="e">
        <f>IFERROR(INDEX(Data!$M$4:$BB$594,Data!$A72,COLUMNS($C$11:AK79)),””)</f>
        <v>#NAME?</v>
      </c>
      <c r="AK79" s="71" t="e">
        <f>IFERROR(INDEX(Data!$M$4:$BB$594,Data!$A72,COLUMNS($C$11:AL79)),””)</f>
        <v>#NAME?</v>
      </c>
      <c r="AL79" s="69" t="e">
        <f>IFERROR(INDEX(Data!$M$4:$BB$594,Data!$A72,COLUMNS($C$11:AM79)),””)</f>
        <v>#NAME?</v>
      </c>
      <c r="AM79" s="69" t="e">
        <f>IFERROR(INDEX(Data!$M$4:$BB$594,Data!$A72,COLUMNS($C$11:AN79)),””)</f>
        <v>#NAME?</v>
      </c>
      <c r="AN79" s="69" t="e">
        <f>IFERROR(INDEX(Data!$M$4:$BB$594,Data!$A72,COLUMNS($C$11:AO79)),””)</f>
        <v>#NAME?</v>
      </c>
      <c r="AO79" s="69" t="e">
        <f>IFERROR(INDEX(Data!$M$4:$BB$594,Data!$A72,COLUMNS($C$11:AP79)),””)</f>
        <v>#NAME?</v>
      </c>
      <c r="AP79" s="69" t="e">
        <f>IFERROR(INDEX(Data!$M$4:$BB$594,Data!$A72,COLUMNS($C$11:AQ79)),””)</f>
        <v>#NAME?</v>
      </c>
      <c r="AQ79" s="69" t="e">
        <f>IFERROR(INDEX(Data!$M$4:$BB$594,Data!$A72,COLUMNS($C$11:AR79)),””)</f>
        <v>#NAME?</v>
      </c>
    </row>
    <row r="80" spans="2:43" x14ac:dyDescent="0.25">
      <c r="B80" s="69" t="e">
        <f>IFERROR(INDEX(Data!$M$4:$BB$594,Data!$A73,COLUMNS($C$11:C80)),””)</f>
        <v>#NAME?</v>
      </c>
      <c r="C80" s="73" t="e">
        <f>IFERROR(INDEX(Data!$M$4:$BB$594,Data!$A73,COLUMNS($C$11:D80)),””)</f>
        <v>#NAME?</v>
      </c>
      <c r="D80" s="76" t="e">
        <f>IFERROR(INDEX(Data!$M$4:$BB$594,Data!$A73,COLUMNS($C$11:E80)),””)</f>
        <v>#NAME?</v>
      </c>
      <c r="E80" s="76" t="e">
        <f>IFERROR(INDEX(Data!$M$4:$BB$594,Data!$A73,COLUMNS($C$11:F80)),””)</f>
        <v>#NAME?</v>
      </c>
      <c r="F80" s="76" t="e">
        <f>IFERROR(INDEX(Data!$M$4:$BB$594,Data!$A73,COLUMNS($C$11:G80)),””)</f>
        <v>#NAME?</v>
      </c>
      <c r="G80" s="76" t="e">
        <f>IFERROR(INDEX(Data!$M$4:$BB$594,Data!$A73,COLUMNS($C$11:H80)),””)</f>
        <v>#NAME?</v>
      </c>
      <c r="H80" s="76" t="e">
        <f>IFERROR(INDEX(Data!$M$4:$BB$594,Data!$A73,COLUMNS($C$11:I80)),””)</f>
        <v>#NAME?</v>
      </c>
      <c r="I80" s="76" t="e">
        <f>IFERROR(INDEX(Data!$M$4:$BB$594,Data!$A73,COLUMNS($C$11:J80)),””)</f>
        <v>#NAME?</v>
      </c>
      <c r="J80" s="76" t="e">
        <f>IFERROR(INDEX(Data!$M$4:$BB$594,Data!$A73,COLUMNS($C$11:K80)),””)</f>
        <v>#NAME?</v>
      </c>
      <c r="K80" s="76" t="e">
        <f>IFERROR(INDEX(Data!$M$4:$BB$594,Data!$A73,COLUMNS($C$11:L80)),””)</f>
        <v>#NAME?</v>
      </c>
      <c r="L80" s="76" t="e">
        <f>IFERROR(INDEX(Data!$M$4:$BB$594,Data!$A73,COLUMNS($C$11:M80)),””)</f>
        <v>#NAME?</v>
      </c>
      <c r="M80" s="76" t="e">
        <f>IFERROR(INDEX(Data!$M$4:$BB$594,Data!$A73,COLUMNS($C$11:N80)),””)</f>
        <v>#NAME?</v>
      </c>
      <c r="N80" s="76" t="e">
        <f>IFERROR(INDEX(Data!$M$4:$BB$594,Data!$A73,COLUMNS($C$11:O80)),””)</f>
        <v>#NAME?</v>
      </c>
      <c r="O80" s="76" t="e">
        <f>IFERROR(INDEX(Data!$M$4:$BB$594,Data!$A73,COLUMNS($C$11:P80)),””)</f>
        <v>#NAME?</v>
      </c>
      <c r="P80" s="69" t="e">
        <f>IFERROR(INDEX(Data!$M$4:$BB$594,Data!$A73,COLUMNS($C$11:Q80)),””)</f>
        <v>#NAME?</v>
      </c>
      <c r="Q80" s="70" t="e">
        <f>IFERROR(INDEX(Data!$M$4:$BB$594,Data!$A73,COLUMNS($C$11:R80)),””)</f>
        <v>#NAME?</v>
      </c>
      <c r="R80" s="72" t="e">
        <f>IFERROR(INDEX(Data!$M$4:$BB$594,Data!$A73,COLUMNS($C$11:S80)),””)</f>
        <v>#NAME?</v>
      </c>
      <c r="S80" s="69" t="e">
        <f>IFERROR(INDEX(Data!$M$4:$BB$594,Data!$A73,COLUMNS($C$11:T80)),””)</f>
        <v>#NAME?</v>
      </c>
      <c r="T80" s="71" t="e">
        <f>IFERROR(INDEX(Data!$M$4:$BB$594,Data!$A73,COLUMNS($C$11:U80)),””)</f>
        <v>#NAME?</v>
      </c>
      <c r="U80" s="72" t="e">
        <f>IFERROR(INDEX(Data!$M$4:$BB$594,Data!$A73,COLUMNS($C$11:V80)),””)</f>
        <v>#NAME?</v>
      </c>
      <c r="V80" s="72" t="e">
        <f>IFERROR(INDEX(Data!$M$4:$BB$594,Data!$A73,COLUMNS($C$11:W80)),””)</f>
        <v>#NAME?</v>
      </c>
      <c r="W80" s="72" t="e">
        <f>IFERROR(INDEX(Data!$M$4:$BB$594,Data!$A73,COLUMNS($C$11:X80)),””)</f>
        <v>#NAME?</v>
      </c>
      <c r="X80" s="70" t="e">
        <f>IFERROR(INDEX(Data!$M$4:$BB$594,Data!$A73,COLUMNS($C$11:Y80)),””)</f>
        <v>#NAME?</v>
      </c>
      <c r="Y80" s="72" t="e">
        <f>IFERROR(INDEX(Data!$M$4:$BB$594,Data!$A73,COLUMNS($C$11:Z80)),””)</f>
        <v>#NAME?</v>
      </c>
      <c r="Z80" s="75" t="e">
        <f>IFERROR(INDEX(Data!$M$4:$BB$594,Data!$A73,COLUMNS($C$11:AA80)),””)</f>
        <v>#NAME?</v>
      </c>
      <c r="AA80" s="75" t="e">
        <f>IFERROR(INDEX(Data!$M$4:$BB$594,Data!$A73,COLUMNS($C$11:AB80)),””)</f>
        <v>#NAME?</v>
      </c>
      <c r="AB80" s="71" t="e">
        <f>IFERROR(INDEX(Data!$M$4:$BB$594,Data!$A73,COLUMNS($C$11:AC80)),””)</f>
        <v>#NAME?</v>
      </c>
      <c r="AC80" s="72" t="e">
        <f>IFERROR(INDEX(Data!$M$4:$BB$594,Data!$A73,COLUMNS($C$11:AD80)),””)</f>
        <v>#NAME?</v>
      </c>
      <c r="AD80" s="72" t="e">
        <f>IFERROR(INDEX(Data!$M$4:$BB$594,Data!$A73,COLUMNS($C$11:AE80)),””)</f>
        <v>#NAME?</v>
      </c>
      <c r="AE80" s="70" t="e">
        <f>IFERROR(INDEX(Data!$M$4:$BB$594,Data!$A73,COLUMNS($C$11:AF80)),””)</f>
        <v>#NAME?</v>
      </c>
      <c r="AF80" s="72" t="e">
        <f>IFERROR(INDEX(Data!$M$4:$BB$594,Data!$A73,COLUMNS($C$11:AG80)),””)</f>
        <v>#NAME?</v>
      </c>
      <c r="AG80" s="75" t="e">
        <f>IFERROR(INDEX(Data!$M$4:$BB$594,Data!$A73,COLUMNS($C$11:AH80)),””)</f>
        <v>#NAME?</v>
      </c>
      <c r="AH80" s="75" t="e">
        <f>IFERROR(INDEX(Data!$M$4:$BB$594,Data!$A73,COLUMNS($C$11:AI80)),””)</f>
        <v>#NAME?</v>
      </c>
      <c r="AI80" s="71" t="e">
        <f>IFERROR(INDEX(Data!$M$4:$BB$594,Data!$A73,COLUMNS($C$11:AJ80)),””)</f>
        <v>#NAME?</v>
      </c>
      <c r="AJ80" s="71" t="e">
        <f>IFERROR(INDEX(Data!$M$4:$BB$594,Data!$A73,COLUMNS($C$11:AK80)),””)</f>
        <v>#NAME?</v>
      </c>
      <c r="AK80" s="71" t="e">
        <f>IFERROR(INDEX(Data!$M$4:$BB$594,Data!$A73,COLUMNS($C$11:AL80)),””)</f>
        <v>#NAME?</v>
      </c>
      <c r="AL80" s="69" t="e">
        <f>IFERROR(INDEX(Data!$M$4:$BB$594,Data!$A73,COLUMNS($C$11:AM80)),””)</f>
        <v>#NAME?</v>
      </c>
      <c r="AM80" s="69" t="e">
        <f>IFERROR(INDEX(Data!$M$4:$BB$594,Data!$A73,COLUMNS($C$11:AN80)),””)</f>
        <v>#NAME?</v>
      </c>
      <c r="AN80" s="69" t="e">
        <f>IFERROR(INDEX(Data!$M$4:$BB$594,Data!$A73,COLUMNS($C$11:AO80)),””)</f>
        <v>#NAME?</v>
      </c>
      <c r="AO80" s="69" t="e">
        <f>IFERROR(INDEX(Data!$M$4:$BB$594,Data!$A73,COLUMNS($C$11:AP80)),””)</f>
        <v>#NAME?</v>
      </c>
      <c r="AP80" s="69" t="e">
        <f>IFERROR(INDEX(Data!$M$4:$BB$594,Data!$A73,COLUMNS($C$11:AQ80)),””)</f>
        <v>#NAME?</v>
      </c>
      <c r="AQ80" s="69" t="e">
        <f>IFERROR(INDEX(Data!$M$4:$BB$594,Data!$A73,COLUMNS($C$11:AR80)),””)</f>
        <v>#NAME?</v>
      </c>
    </row>
    <row r="81" spans="2:43" x14ac:dyDescent="0.25">
      <c r="B81" s="69" t="e">
        <f>IFERROR(INDEX(Data!$M$4:$BB$594,Data!$A74,COLUMNS($C$11:C81)),””)</f>
        <v>#NAME?</v>
      </c>
      <c r="C81" s="73" t="e">
        <f>IFERROR(INDEX(Data!$M$4:$BB$594,Data!$A74,COLUMNS($C$11:D81)),””)</f>
        <v>#NAME?</v>
      </c>
      <c r="D81" s="76" t="e">
        <f>IFERROR(INDEX(Data!$M$4:$BB$594,Data!$A74,COLUMNS($C$11:E81)),””)</f>
        <v>#NAME?</v>
      </c>
      <c r="E81" s="76" t="e">
        <f>IFERROR(INDEX(Data!$M$4:$BB$594,Data!$A74,COLUMNS($C$11:F81)),””)</f>
        <v>#NAME?</v>
      </c>
      <c r="F81" s="76" t="e">
        <f>IFERROR(INDEX(Data!$M$4:$BB$594,Data!$A74,COLUMNS($C$11:G81)),””)</f>
        <v>#NAME?</v>
      </c>
      <c r="G81" s="76" t="e">
        <f>IFERROR(INDEX(Data!$M$4:$BB$594,Data!$A74,COLUMNS($C$11:H81)),””)</f>
        <v>#NAME?</v>
      </c>
      <c r="H81" s="76" t="e">
        <f>IFERROR(INDEX(Data!$M$4:$BB$594,Data!$A74,COLUMNS($C$11:I81)),””)</f>
        <v>#NAME?</v>
      </c>
      <c r="I81" s="76" t="e">
        <f>IFERROR(INDEX(Data!$M$4:$BB$594,Data!$A74,COLUMNS($C$11:J81)),””)</f>
        <v>#NAME?</v>
      </c>
      <c r="J81" s="76" t="e">
        <f>IFERROR(INDEX(Data!$M$4:$BB$594,Data!$A74,COLUMNS($C$11:K81)),””)</f>
        <v>#NAME?</v>
      </c>
      <c r="K81" s="76" t="e">
        <f>IFERROR(INDEX(Data!$M$4:$BB$594,Data!$A74,COLUMNS($C$11:L81)),””)</f>
        <v>#NAME?</v>
      </c>
      <c r="L81" s="76" t="e">
        <f>IFERROR(INDEX(Data!$M$4:$BB$594,Data!$A74,COLUMNS($C$11:M81)),””)</f>
        <v>#NAME?</v>
      </c>
      <c r="M81" s="76" t="e">
        <f>IFERROR(INDEX(Data!$M$4:$BB$594,Data!$A74,COLUMNS($C$11:N81)),””)</f>
        <v>#NAME?</v>
      </c>
      <c r="N81" s="76" t="e">
        <f>IFERROR(INDEX(Data!$M$4:$BB$594,Data!$A74,COLUMNS($C$11:O81)),””)</f>
        <v>#NAME?</v>
      </c>
      <c r="O81" s="76" t="e">
        <f>IFERROR(INDEX(Data!$M$4:$BB$594,Data!$A74,COLUMNS($C$11:P81)),””)</f>
        <v>#NAME?</v>
      </c>
      <c r="P81" s="69" t="e">
        <f>IFERROR(INDEX(Data!$M$4:$BB$594,Data!$A74,COLUMNS($C$11:Q81)),””)</f>
        <v>#NAME?</v>
      </c>
      <c r="Q81" s="70" t="e">
        <f>IFERROR(INDEX(Data!$M$4:$BB$594,Data!$A74,COLUMNS($C$11:R81)),””)</f>
        <v>#NAME?</v>
      </c>
      <c r="R81" s="72" t="e">
        <f>IFERROR(INDEX(Data!$M$4:$BB$594,Data!$A74,COLUMNS($C$11:S81)),””)</f>
        <v>#NAME?</v>
      </c>
      <c r="S81" s="69" t="e">
        <f>IFERROR(INDEX(Data!$M$4:$BB$594,Data!$A74,COLUMNS($C$11:T81)),””)</f>
        <v>#NAME?</v>
      </c>
      <c r="T81" s="71" t="e">
        <f>IFERROR(INDEX(Data!$M$4:$BB$594,Data!$A74,COLUMNS($C$11:U81)),””)</f>
        <v>#NAME?</v>
      </c>
      <c r="U81" s="72" t="e">
        <f>IFERROR(INDEX(Data!$M$4:$BB$594,Data!$A74,COLUMNS($C$11:V81)),””)</f>
        <v>#NAME?</v>
      </c>
      <c r="V81" s="72" t="e">
        <f>IFERROR(INDEX(Data!$M$4:$BB$594,Data!$A74,COLUMNS($C$11:W81)),””)</f>
        <v>#NAME?</v>
      </c>
      <c r="W81" s="72" t="e">
        <f>IFERROR(INDEX(Data!$M$4:$BB$594,Data!$A74,COLUMNS($C$11:X81)),””)</f>
        <v>#NAME?</v>
      </c>
      <c r="X81" s="70" t="e">
        <f>IFERROR(INDEX(Data!$M$4:$BB$594,Data!$A74,COLUMNS($C$11:Y81)),””)</f>
        <v>#NAME?</v>
      </c>
      <c r="Y81" s="72" t="e">
        <f>IFERROR(INDEX(Data!$M$4:$BB$594,Data!$A74,COLUMNS($C$11:Z81)),””)</f>
        <v>#NAME?</v>
      </c>
      <c r="Z81" s="75" t="e">
        <f>IFERROR(INDEX(Data!$M$4:$BB$594,Data!$A74,COLUMNS($C$11:AA81)),””)</f>
        <v>#NAME?</v>
      </c>
      <c r="AA81" s="75" t="e">
        <f>IFERROR(INDEX(Data!$M$4:$BB$594,Data!$A74,COLUMNS($C$11:AB81)),””)</f>
        <v>#NAME?</v>
      </c>
      <c r="AB81" s="71" t="e">
        <f>IFERROR(INDEX(Data!$M$4:$BB$594,Data!$A74,COLUMNS($C$11:AC81)),””)</f>
        <v>#NAME?</v>
      </c>
      <c r="AC81" s="72" t="e">
        <f>IFERROR(INDEX(Data!$M$4:$BB$594,Data!$A74,COLUMNS($C$11:AD81)),””)</f>
        <v>#NAME?</v>
      </c>
      <c r="AD81" s="72" t="e">
        <f>IFERROR(INDEX(Data!$M$4:$BB$594,Data!$A74,COLUMNS($C$11:AE81)),””)</f>
        <v>#NAME?</v>
      </c>
      <c r="AE81" s="70" t="e">
        <f>IFERROR(INDEX(Data!$M$4:$BB$594,Data!$A74,COLUMNS($C$11:AF81)),””)</f>
        <v>#NAME?</v>
      </c>
      <c r="AF81" s="72" t="e">
        <f>IFERROR(INDEX(Data!$M$4:$BB$594,Data!$A74,COLUMNS($C$11:AG81)),””)</f>
        <v>#NAME?</v>
      </c>
      <c r="AG81" s="75" t="e">
        <f>IFERROR(INDEX(Data!$M$4:$BB$594,Data!$A74,COLUMNS($C$11:AH81)),””)</f>
        <v>#NAME?</v>
      </c>
      <c r="AH81" s="75" t="e">
        <f>IFERROR(INDEX(Data!$M$4:$BB$594,Data!$A74,COLUMNS($C$11:AI81)),””)</f>
        <v>#NAME?</v>
      </c>
      <c r="AI81" s="71" t="e">
        <f>IFERROR(INDEX(Data!$M$4:$BB$594,Data!$A74,COLUMNS($C$11:AJ81)),””)</f>
        <v>#NAME?</v>
      </c>
      <c r="AJ81" s="71" t="e">
        <f>IFERROR(INDEX(Data!$M$4:$BB$594,Data!$A74,COLUMNS($C$11:AK81)),””)</f>
        <v>#NAME?</v>
      </c>
      <c r="AK81" s="71" t="e">
        <f>IFERROR(INDEX(Data!$M$4:$BB$594,Data!$A74,COLUMNS($C$11:AL81)),””)</f>
        <v>#NAME?</v>
      </c>
      <c r="AL81" s="69" t="e">
        <f>IFERROR(INDEX(Data!$M$4:$BB$594,Data!$A74,COLUMNS($C$11:AM81)),””)</f>
        <v>#NAME?</v>
      </c>
      <c r="AM81" s="69" t="e">
        <f>IFERROR(INDEX(Data!$M$4:$BB$594,Data!$A74,COLUMNS($C$11:AN81)),””)</f>
        <v>#NAME?</v>
      </c>
      <c r="AN81" s="69" t="e">
        <f>IFERROR(INDEX(Data!$M$4:$BB$594,Data!$A74,COLUMNS($C$11:AO81)),””)</f>
        <v>#NAME?</v>
      </c>
      <c r="AO81" s="69" t="e">
        <f>IFERROR(INDEX(Data!$M$4:$BB$594,Data!$A74,COLUMNS($C$11:AP81)),””)</f>
        <v>#NAME?</v>
      </c>
      <c r="AP81" s="69" t="e">
        <f>IFERROR(INDEX(Data!$M$4:$BB$594,Data!$A74,COLUMNS($C$11:AQ81)),””)</f>
        <v>#NAME?</v>
      </c>
      <c r="AQ81" s="69" t="e">
        <f>IFERROR(INDEX(Data!$M$4:$BB$594,Data!$A74,COLUMNS($C$11:AR81)),””)</f>
        <v>#NAME?</v>
      </c>
    </row>
    <row r="82" spans="2:43" x14ac:dyDescent="0.25">
      <c r="B82" s="69" t="e">
        <f>IFERROR(INDEX(Data!$M$4:$BB$594,Data!$A75,COLUMNS($C$11:C82)),””)</f>
        <v>#NAME?</v>
      </c>
      <c r="C82" s="73" t="e">
        <f>IFERROR(INDEX(Data!$M$4:$BB$594,Data!$A75,COLUMNS($C$11:D82)),””)</f>
        <v>#NAME?</v>
      </c>
      <c r="D82" s="76" t="e">
        <f>IFERROR(INDEX(Data!$M$4:$BB$594,Data!$A75,COLUMNS($C$11:E82)),””)</f>
        <v>#NAME?</v>
      </c>
      <c r="E82" s="76" t="e">
        <f>IFERROR(INDEX(Data!$M$4:$BB$594,Data!$A75,COLUMNS($C$11:F82)),””)</f>
        <v>#NAME?</v>
      </c>
      <c r="F82" s="76" t="e">
        <f>IFERROR(INDEX(Data!$M$4:$BB$594,Data!$A75,COLUMNS($C$11:G82)),””)</f>
        <v>#NAME?</v>
      </c>
      <c r="G82" s="76" t="e">
        <f>IFERROR(INDEX(Data!$M$4:$BB$594,Data!$A75,COLUMNS($C$11:H82)),””)</f>
        <v>#NAME?</v>
      </c>
      <c r="H82" s="76" t="e">
        <f>IFERROR(INDEX(Data!$M$4:$BB$594,Data!$A75,COLUMNS($C$11:I82)),””)</f>
        <v>#NAME?</v>
      </c>
      <c r="I82" s="76" t="e">
        <f>IFERROR(INDEX(Data!$M$4:$BB$594,Data!$A75,COLUMNS($C$11:J82)),””)</f>
        <v>#NAME?</v>
      </c>
      <c r="J82" s="76" t="e">
        <f>IFERROR(INDEX(Data!$M$4:$BB$594,Data!$A75,COLUMNS($C$11:K82)),””)</f>
        <v>#NAME?</v>
      </c>
      <c r="K82" s="76" t="e">
        <f>IFERROR(INDEX(Data!$M$4:$BB$594,Data!$A75,COLUMNS($C$11:L82)),””)</f>
        <v>#NAME?</v>
      </c>
      <c r="L82" s="76" t="e">
        <f>IFERROR(INDEX(Data!$M$4:$BB$594,Data!$A75,COLUMNS($C$11:M82)),””)</f>
        <v>#NAME?</v>
      </c>
      <c r="M82" s="76" t="e">
        <f>IFERROR(INDEX(Data!$M$4:$BB$594,Data!$A75,COLUMNS($C$11:N82)),””)</f>
        <v>#NAME?</v>
      </c>
      <c r="N82" s="76" t="e">
        <f>IFERROR(INDEX(Data!$M$4:$BB$594,Data!$A75,COLUMNS($C$11:O82)),””)</f>
        <v>#NAME?</v>
      </c>
      <c r="O82" s="76" t="e">
        <f>IFERROR(INDEX(Data!$M$4:$BB$594,Data!$A75,COLUMNS($C$11:P82)),””)</f>
        <v>#NAME?</v>
      </c>
      <c r="P82" s="69" t="e">
        <f>IFERROR(INDEX(Data!$M$4:$BB$594,Data!$A75,COLUMNS($C$11:Q82)),””)</f>
        <v>#NAME?</v>
      </c>
      <c r="Q82" s="70" t="e">
        <f>IFERROR(INDEX(Data!$M$4:$BB$594,Data!$A75,COLUMNS($C$11:R82)),””)</f>
        <v>#NAME?</v>
      </c>
      <c r="R82" s="72" t="e">
        <f>IFERROR(INDEX(Data!$M$4:$BB$594,Data!$A75,COLUMNS($C$11:S82)),””)</f>
        <v>#NAME?</v>
      </c>
      <c r="S82" s="69" t="e">
        <f>IFERROR(INDEX(Data!$M$4:$BB$594,Data!$A75,COLUMNS($C$11:T82)),””)</f>
        <v>#NAME?</v>
      </c>
      <c r="T82" s="71" t="e">
        <f>IFERROR(INDEX(Data!$M$4:$BB$594,Data!$A75,COLUMNS($C$11:U82)),””)</f>
        <v>#NAME?</v>
      </c>
      <c r="U82" s="72" t="e">
        <f>IFERROR(INDEX(Data!$M$4:$BB$594,Data!$A75,COLUMNS($C$11:V82)),””)</f>
        <v>#NAME?</v>
      </c>
      <c r="V82" s="72" t="e">
        <f>IFERROR(INDEX(Data!$M$4:$BB$594,Data!$A75,COLUMNS($C$11:W82)),””)</f>
        <v>#NAME?</v>
      </c>
      <c r="W82" s="72" t="e">
        <f>IFERROR(INDEX(Data!$M$4:$BB$594,Data!$A75,COLUMNS($C$11:X82)),””)</f>
        <v>#NAME?</v>
      </c>
      <c r="X82" s="70" t="e">
        <f>IFERROR(INDEX(Data!$M$4:$BB$594,Data!$A75,COLUMNS($C$11:Y82)),””)</f>
        <v>#NAME?</v>
      </c>
      <c r="Y82" s="72" t="e">
        <f>IFERROR(INDEX(Data!$M$4:$BB$594,Data!$A75,COLUMNS($C$11:Z82)),””)</f>
        <v>#NAME?</v>
      </c>
      <c r="Z82" s="75" t="e">
        <f>IFERROR(INDEX(Data!$M$4:$BB$594,Data!$A75,COLUMNS($C$11:AA82)),””)</f>
        <v>#NAME?</v>
      </c>
      <c r="AA82" s="75" t="e">
        <f>IFERROR(INDEX(Data!$M$4:$BB$594,Data!$A75,COLUMNS($C$11:AB82)),””)</f>
        <v>#NAME?</v>
      </c>
      <c r="AB82" s="71" t="e">
        <f>IFERROR(INDEX(Data!$M$4:$BB$594,Data!$A75,COLUMNS($C$11:AC82)),””)</f>
        <v>#NAME?</v>
      </c>
      <c r="AC82" s="72" t="e">
        <f>IFERROR(INDEX(Data!$M$4:$BB$594,Data!$A75,COLUMNS($C$11:AD82)),””)</f>
        <v>#NAME?</v>
      </c>
      <c r="AD82" s="72" t="e">
        <f>IFERROR(INDEX(Data!$M$4:$BB$594,Data!$A75,COLUMNS($C$11:AE82)),””)</f>
        <v>#NAME?</v>
      </c>
      <c r="AE82" s="70" t="e">
        <f>IFERROR(INDEX(Data!$M$4:$BB$594,Data!$A75,COLUMNS($C$11:AF82)),””)</f>
        <v>#NAME?</v>
      </c>
      <c r="AF82" s="72" t="e">
        <f>IFERROR(INDEX(Data!$M$4:$BB$594,Data!$A75,COLUMNS($C$11:AG82)),””)</f>
        <v>#NAME?</v>
      </c>
      <c r="AG82" s="75" t="e">
        <f>IFERROR(INDEX(Data!$M$4:$BB$594,Data!$A75,COLUMNS($C$11:AH82)),””)</f>
        <v>#NAME?</v>
      </c>
      <c r="AH82" s="75" t="e">
        <f>IFERROR(INDEX(Data!$M$4:$BB$594,Data!$A75,COLUMNS($C$11:AI82)),””)</f>
        <v>#NAME?</v>
      </c>
      <c r="AI82" s="71" t="e">
        <f>IFERROR(INDEX(Data!$M$4:$BB$594,Data!$A75,COLUMNS($C$11:AJ82)),””)</f>
        <v>#NAME?</v>
      </c>
      <c r="AJ82" s="71" t="e">
        <f>IFERROR(INDEX(Data!$M$4:$BB$594,Data!$A75,COLUMNS($C$11:AK82)),””)</f>
        <v>#NAME?</v>
      </c>
      <c r="AK82" s="71" t="e">
        <f>IFERROR(INDEX(Data!$M$4:$BB$594,Data!$A75,COLUMNS($C$11:AL82)),””)</f>
        <v>#NAME?</v>
      </c>
      <c r="AL82" s="69" t="e">
        <f>IFERROR(INDEX(Data!$M$4:$BB$594,Data!$A75,COLUMNS($C$11:AM82)),””)</f>
        <v>#NAME?</v>
      </c>
      <c r="AM82" s="69" t="e">
        <f>IFERROR(INDEX(Data!$M$4:$BB$594,Data!$A75,COLUMNS($C$11:AN82)),””)</f>
        <v>#NAME?</v>
      </c>
      <c r="AN82" s="69" t="e">
        <f>IFERROR(INDEX(Data!$M$4:$BB$594,Data!$A75,COLUMNS($C$11:AO82)),””)</f>
        <v>#NAME?</v>
      </c>
      <c r="AO82" s="69" t="e">
        <f>IFERROR(INDEX(Data!$M$4:$BB$594,Data!$A75,COLUMNS($C$11:AP82)),””)</f>
        <v>#NAME?</v>
      </c>
      <c r="AP82" s="69" t="e">
        <f>IFERROR(INDEX(Data!$M$4:$BB$594,Data!$A75,COLUMNS($C$11:AQ82)),””)</f>
        <v>#NAME?</v>
      </c>
      <c r="AQ82" s="69" t="e">
        <f>IFERROR(INDEX(Data!$M$4:$BB$594,Data!$A75,COLUMNS($C$11:AR82)),””)</f>
        <v>#NAME?</v>
      </c>
    </row>
    <row r="83" spans="2:43" x14ac:dyDescent="0.25">
      <c r="B83" s="69" t="e">
        <f>IFERROR(INDEX(Data!$M$4:$BB$594,Data!$A76,COLUMNS($C$11:C83)),””)</f>
        <v>#NAME?</v>
      </c>
      <c r="C83" s="73" t="e">
        <f>IFERROR(INDEX(Data!$M$4:$BB$594,Data!$A76,COLUMNS($C$11:D83)),””)</f>
        <v>#NAME?</v>
      </c>
      <c r="D83" s="76" t="e">
        <f>IFERROR(INDEX(Data!$M$4:$BB$594,Data!$A76,COLUMNS($C$11:E83)),””)</f>
        <v>#NAME?</v>
      </c>
      <c r="E83" s="76" t="e">
        <f>IFERROR(INDEX(Data!$M$4:$BB$594,Data!$A76,COLUMNS($C$11:F83)),””)</f>
        <v>#NAME?</v>
      </c>
      <c r="F83" s="76" t="e">
        <f>IFERROR(INDEX(Data!$M$4:$BB$594,Data!$A76,COLUMNS($C$11:G83)),””)</f>
        <v>#NAME?</v>
      </c>
      <c r="G83" s="76" t="e">
        <f>IFERROR(INDEX(Data!$M$4:$BB$594,Data!$A76,COLUMNS($C$11:H83)),””)</f>
        <v>#NAME?</v>
      </c>
      <c r="H83" s="76" t="e">
        <f>IFERROR(INDEX(Data!$M$4:$BB$594,Data!$A76,COLUMNS($C$11:I83)),””)</f>
        <v>#NAME?</v>
      </c>
      <c r="I83" s="76" t="e">
        <f>IFERROR(INDEX(Data!$M$4:$BB$594,Data!$A76,COLUMNS($C$11:J83)),””)</f>
        <v>#NAME?</v>
      </c>
      <c r="J83" s="76" t="e">
        <f>IFERROR(INDEX(Data!$M$4:$BB$594,Data!$A76,COLUMNS($C$11:K83)),””)</f>
        <v>#NAME?</v>
      </c>
      <c r="K83" s="76" t="e">
        <f>IFERROR(INDEX(Data!$M$4:$BB$594,Data!$A76,COLUMNS($C$11:L83)),””)</f>
        <v>#NAME?</v>
      </c>
      <c r="L83" s="76" t="e">
        <f>IFERROR(INDEX(Data!$M$4:$BB$594,Data!$A76,COLUMNS($C$11:M83)),””)</f>
        <v>#NAME?</v>
      </c>
      <c r="M83" s="76" t="e">
        <f>IFERROR(INDEX(Data!$M$4:$BB$594,Data!$A76,COLUMNS($C$11:N83)),””)</f>
        <v>#NAME?</v>
      </c>
      <c r="N83" s="76" t="e">
        <f>IFERROR(INDEX(Data!$M$4:$BB$594,Data!$A76,COLUMNS($C$11:O83)),””)</f>
        <v>#NAME?</v>
      </c>
      <c r="O83" s="76" t="e">
        <f>IFERROR(INDEX(Data!$M$4:$BB$594,Data!$A76,COLUMNS($C$11:P83)),””)</f>
        <v>#NAME?</v>
      </c>
      <c r="P83" s="69" t="e">
        <f>IFERROR(INDEX(Data!$M$4:$BB$594,Data!$A76,COLUMNS($C$11:Q83)),””)</f>
        <v>#NAME?</v>
      </c>
      <c r="Q83" s="70" t="e">
        <f>IFERROR(INDEX(Data!$M$4:$BB$594,Data!$A76,COLUMNS($C$11:R83)),””)</f>
        <v>#NAME?</v>
      </c>
      <c r="R83" s="72" t="e">
        <f>IFERROR(INDEX(Data!$M$4:$BB$594,Data!$A76,COLUMNS($C$11:S83)),””)</f>
        <v>#NAME?</v>
      </c>
      <c r="S83" s="69" t="e">
        <f>IFERROR(INDEX(Data!$M$4:$BB$594,Data!$A76,COLUMNS($C$11:T83)),””)</f>
        <v>#NAME?</v>
      </c>
      <c r="T83" s="71" t="e">
        <f>IFERROR(INDEX(Data!$M$4:$BB$594,Data!$A76,COLUMNS($C$11:U83)),””)</f>
        <v>#NAME?</v>
      </c>
      <c r="U83" s="72" t="e">
        <f>IFERROR(INDEX(Data!$M$4:$BB$594,Data!$A76,COLUMNS($C$11:V83)),””)</f>
        <v>#NAME?</v>
      </c>
      <c r="V83" s="72" t="e">
        <f>IFERROR(INDEX(Data!$M$4:$BB$594,Data!$A76,COLUMNS($C$11:W83)),””)</f>
        <v>#NAME?</v>
      </c>
      <c r="W83" s="72" t="e">
        <f>IFERROR(INDEX(Data!$M$4:$BB$594,Data!$A76,COLUMNS($C$11:X83)),””)</f>
        <v>#NAME?</v>
      </c>
      <c r="X83" s="70" t="e">
        <f>IFERROR(INDEX(Data!$M$4:$BB$594,Data!$A76,COLUMNS($C$11:Y83)),””)</f>
        <v>#NAME?</v>
      </c>
      <c r="Y83" s="72" t="e">
        <f>IFERROR(INDEX(Data!$M$4:$BB$594,Data!$A76,COLUMNS($C$11:Z83)),””)</f>
        <v>#NAME?</v>
      </c>
      <c r="Z83" s="75" t="e">
        <f>IFERROR(INDEX(Data!$M$4:$BB$594,Data!$A76,COLUMNS($C$11:AA83)),””)</f>
        <v>#NAME?</v>
      </c>
      <c r="AA83" s="75" t="e">
        <f>IFERROR(INDEX(Data!$M$4:$BB$594,Data!$A76,COLUMNS($C$11:AB83)),””)</f>
        <v>#NAME?</v>
      </c>
      <c r="AB83" s="71" t="e">
        <f>IFERROR(INDEX(Data!$M$4:$BB$594,Data!$A76,COLUMNS($C$11:AC83)),””)</f>
        <v>#NAME?</v>
      </c>
      <c r="AC83" s="72" t="e">
        <f>IFERROR(INDEX(Data!$M$4:$BB$594,Data!$A76,COLUMNS($C$11:AD83)),””)</f>
        <v>#NAME?</v>
      </c>
      <c r="AD83" s="72" t="e">
        <f>IFERROR(INDEX(Data!$M$4:$BB$594,Data!$A76,COLUMNS($C$11:AE83)),””)</f>
        <v>#NAME?</v>
      </c>
      <c r="AE83" s="70" t="e">
        <f>IFERROR(INDEX(Data!$M$4:$BB$594,Data!$A76,COLUMNS($C$11:AF83)),””)</f>
        <v>#NAME?</v>
      </c>
      <c r="AF83" s="72" t="e">
        <f>IFERROR(INDEX(Data!$M$4:$BB$594,Data!$A76,COLUMNS($C$11:AG83)),””)</f>
        <v>#NAME?</v>
      </c>
      <c r="AG83" s="75" t="e">
        <f>IFERROR(INDEX(Data!$M$4:$BB$594,Data!$A76,COLUMNS($C$11:AH83)),””)</f>
        <v>#NAME?</v>
      </c>
      <c r="AH83" s="75" t="e">
        <f>IFERROR(INDEX(Data!$M$4:$BB$594,Data!$A76,COLUMNS($C$11:AI83)),””)</f>
        <v>#NAME?</v>
      </c>
      <c r="AI83" s="71" t="e">
        <f>IFERROR(INDEX(Data!$M$4:$BB$594,Data!$A76,COLUMNS($C$11:AJ83)),””)</f>
        <v>#NAME?</v>
      </c>
      <c r="AJ83" s="71" t="e">
        <f>IFERROR(INDEX(Data!$M$4:$BB$594,Data!$A76,COLUMNS($C$11:AK83)),””)</f>
        <v>#NAME?</v>
      </c>
      <c r="AK83" s="71" t="e">
        <f>IFERROR(INDEX(Data!$M$4:$BB$594,Data!$A76,COLUMNS($C$11:AL83)),””)</f>
        <v>#NAME?</v>
      </c>
      <c r="AL83" s="69" t="e">
        <f>IFERROR(INDEX(Data!$M$4:$BB$594,Data!$A76,COLUMNS($C$11:AM83)),””)</f>
        <v>#NAME?</v>
      </c>
      <c r="AM83" s="69" t="e">
        <f>IFERROR(INDEX(Data!$M$4:$BB$594,Data!$A76,COLUMNS($C$11:AN83)),””)</f>
        <v>#NAME?</v>
      </c>
      <c r="AN83" s="69" t="e">
        <f>IFERROR(INDEX(Data!$M$4:$BB$594,Data!$A76,COLUMNS($C$11:AO83)),””)</f>
        <v>#NAME?</v>
      </c>
      <c r="AO83" s="69" t="e">
        <f>IFERROR(INDEX(Data!$M$4:$BB$594,Data!$A76,COLUMNS($C$11:AP83)),””)</f>
        <v>#NAME?</v>
      </c>
      <c r="AP83" s="69" t="e">
        <f>IFERROR(INDEX(Data!$M$4:$BB$594,Data!$A76,COLUMNS($C$11:AQ83)),””)</f>
        <v>#NAME?</v>
      </c>
      <c r="AQ83" s="69" t="e">
        <f>IFERROR(INDEX(Data!$M$4:$BB$594,Data!$A76,COLUMNS($C$11:AR83)),””)</f>
        <v>#NAME?</v>
      </c>
    </row>
    <row r="84" spans="2:43" x14ac:dyDescent="0.25">
      <c r="B84" s="69" t="e">
        <f>IFERROR(INDEX(Data!$M$4:$BB$594,Data!$A77,COLUMNS($C$11:C84)),””)</f>
        <v>#NAME?</v>
      </c>
      <c r="C84" s="73" t="e">
        <f>IFERROR(INDEX(Data!$M$4:$BB$594,Data!$A77,COLUMNS($C$11:D84)),””)</f>
        <v>#NAME?</v>
      </c>
      <c r="D84" s="76" t="e">
        <f>IFERROR(INDEX(Data!$M$4:$BB$594,Data!$A77,COLUMNS($C$11:E84)),””)</f>
        <v>#NAME?</v>
      </c>
      <c r="E84" s="76" t="e">
        <f>IFERROR(INDEX(Data!$M$4:$BB$594,Data!$A77,COLUMNS($C$11:F84)),””)</f>
        <v>#NAME?</v>
      </c>
      <c r="F84" s="76" t="e">
        <f>IFERROR(INDEX(Data!$M$4:$BB$594,Data!$A77,COLUMNS($C$11:G84)),””)</f>
        <v>#NAME?</v>
      </c>
      <c r="G84" s="76" t="e">
        <f>IFERROR(INDEX(Data!$M$4:$BB$594,Data!$A77,COLUMNS($C$11:H84)),””)</f>
        <v>#NAME?</v>
      </c>
      <c r="H84" s="76" t="e">
        <f>IFERROR(INDEX(Data!$M$4:$BB$594,Data!$A77,COLUMNS($C$11:I84)),””)</f>
        <v>#NAME?</v>
      </c>
      <c r="I84" s="76" t="e">
        <f>IFERROR(INDEX(Data!$M$4:$BB$594,Data!$A77,COLUMNS($C$11:J84)),””)</f>
        <v>#NAME?</v>
      </c>
      <c r="J84" s="76" t="e">
        <f>IFERROR(INDEX(Data!$M$4:$BB$594,Data!$A77,COLUMNS($C$11:K84)),””)</f>
        <v>#NAME?</v>
      </c>
      <c r="K84" s="76" t="e">
        <f>IFERROR(INDEX(Data!$M$4:$BB$594,Data!$A77,COLUMNS($C$11:L84)),””)</f>
        <v>#NAME?</v>
      </c>
      <c r="L84" s="76" t="e">
        <f>IFERROR(INDEX(Data!$M$4:$BB$594,Data!$A77,COLUMNS($C$11:M84)),””)</f>
        <v>#NAME?</v>
      </c>
      <c r="M84" s="76" t="e">
        <f>IFERROR(INDEX(Data!$M$4:$BB$594,Data!$A77,COLUMNS($C$11:N84)),””)</f>
        <v>#NAME?</v>
      </c>
      <c r="N84" s="76" t="e">
        <f>IFERROR(INDEX(Data!$M$4:$BB$594,Data!$A77,COLUMNS($C$11:O84)),””)</f>
        <v>#NAME?</v>
      </c>
      <c r="O84" s="76" t="e">
        <f>IFERROR(INDEX(Data!$M$4:$BB$594,Data!$A77,COLUMNS($C$11:P84)),””)</f>
        <v>#NAME?</v>
      </c>
      <c r="P84" s="69" t="e">
        <f>IFERROR(INDEX(Data!$M$4:$BB$594,Data!$A77,COLUMNS($C$11:Q84)),””)</f>
        <v>#NAME?</v>
      </c>
      <c r="Q84" s="70" t="e">
        <f>IFERROR(INDEX(Data!$M$4:$BB$594,Data!$A77,COLUMNS($C$11:R84)),””)</f>
        <v>#NAME?</v>
      </c>
      <c r="R84" s="72" t="e">
        <f>IFERROR(INDEX(Data!$M$4:$BB$594,Data!$A77,COLUMNS($C$11:S84)),””)</f>
        <v>#NAME?</v>
      </c>
      <c r="S84" s="69" t="e">
        <f>IFERROR(INDEX(Data!$M$4:$BB$594,Data!$A77,COLUMNS($C$11:T84)),””)</f>
        <v>#NAME?</v>
      </c>
      <c r="T84" s="71" t="e">
        <f>IFERROR(INDEX(Data!$M$4:$BB$594,Data!$A77,COLUMNS($C$11:U84)),””)</f>
        <v>#NAME?</v>
      </c>
      <c r="U84" s="72" t="e">
        <f>IFERROR(INDEX(Data!$M$4:$BB$594,Data!$A77,COLUMNS($C$11:V84)),””)</f>
        <v>#NAME?</v>
      </c>
      <c r="V84" s="72" t="e">
        <f>IFERROR(INDEX(Data!$M$4:$BB$594,Data!$A77,COLUMNS($C$11:W84)),””)</f>
        <v>#NAME?</v>
      </c>
      <c r="W84" s="72" t="e">
        <f>IFERROR(INDEX(Data!$M$4:$BB$594,Data!$A77,COLUMNS($C$11:X84)),””)</f>
        <v>#NAME?</v>
      </c>
      <c r="X84" s="70" t="e">
        <f>IFERROR(INDEX(Data!$M$4:$BB$594,Data!$A77,COLUMNS($C$11:Y84)),””)</f>
        <v>#NAME?</v>
      </c>
      <c r="Y84" s="72" t="e">
        <f>IFERROR(INDEX(Data!$M$4:$BB$594,Data!$A77,COLUMNS($C$11:Z84)),””)</f>
        <v>#NAME?</v>
      </c>
      <c r="Z84" s="75" t="e">
        <f>IFERROR(INDEX(Data!$M$4:$BB$594,Data!$A77,COLUMNS($C$11:AA84)),””)</f>
        <v>#NAME?</v>
      </c>
      <c r="AA84" s="75" t="e">
        <f>IFERROR(INDEX(Data!$M$4:$BB$594,Data!$A77,COLUMNS($C$11:AB84)),””)</f>
        <v>#NAME?</v>
      </c>
      <c r="AB84" s="71" t="e">
        <f>IFERROR(INDEX(Data!$M$4:$BB$594,Data!$A77,COLUMNS($C$11:AC84)),””)</f>
        <v>#NAME?</v>
      </c>
      <c r="AC84" s="72" t="e">
        <f>IFERROR(INDEX(Data!$M$4:$BB$594,Data!$A77,COLUMNS($C$11:AD84)),””)</f>
        <v>#NAME?</v>
      </c>
      <c r="AD84" s="72" t="e">
        <f>IFERROR(INDEX(Data!$M$4:$BB$594,Data!$A77,COLUMNS($C$11:AE84)),””)</f>
        <v>#NAME?</v>
      </c>
      <c r="AE84" s="70" t="e">
        <f>IFERROR(INDEX(Data!$M$4:$BB$594,Data!$A77,COLUMNS($C$11:AF84)),””)</f>
        <v>#NAME?</v>
      </c>
      <c r="AF84" s="72" t="e">
        <f>IFERROR(INDEX(Data!$M$4:$BB$594,Data!$A77,COLUMNS($C$11:AG84)),””)</f>
        <v>#NAME?</v>
      </c>
      <c r="AG84" s="75" t="e">
        <f>IFERROR(INDEX(Data!$M$4:$BB$594,Data!$A77,COLUMNS($C$11:AH84)),””)</f>
        <v>#NAME?</v>
      </c>
      <c r="AH84" s="75" t="e">
        <f>IFERROR(INDEX(Data!$M$4:$BB$594,Data!$A77,COLUMNS($C$11:AI84)),””)</f>
        <v>#NAME?</v>
      </c>
      <c r="AI84" s="71" t="e">
        <f>IFERROR(INDEX(Data!$M$4:$BB$594,Data!$A77,COLUMNS($C$11:AJ84)),””)</f>
        <v>#NAME?</v>
      </c>
      <c r="AJ84" s="71" t="e">
        <f>IFERROR(INDEX(Data!$M$4:$BB$594,Data!$A77,COLUMNS($C$11:AK84)),””)</f>
        <v>#NAME?</v>
      </c>
      <c r="AK84" s="71" t="e">
        <f>IFERROR(INDEX(Data!$M$4:$BB$594,Data!$A77,COLUMNS($C$11:AL84)),””)</f>
        <v>#NAME?</v>
      </c>
      <c r="AL84" s="69" t="e">
        <f>IFERROR(INDEX(Data!$M$4:$BB$594,Data!$A77,COLUMNS($C$11:AM84)),””)</f>
        <v>#NAME?</v>
      </c>
      <c r="AM84" s="69" t="e">
        <f>IFERROR(INDEX(Data!$M$4:$BB$594,Data!$A77,COLUMNS($C$11:AN84)),””)</f>
        <v>#NAME?</v>
      </c>
      <c r="AN84" s="69" t="e">
        <f>IFERROR(INDEX(Data!$M$4:$BB$594,Data!$A77,COLUMNS($C$11:AO84)),””)</f>
        <v>#NAME?</v>
      </c>
      <c r="AO84" s="69" t="e">
        <f>IFERROR(INDEX(Data!$M$4:$BB$594,Data!$A77,COLUMNS($C$11:AP84)),””)</f>
        <v>#NAME?</v>
      </c>
      <c r="AP84" s="69" t="e">
        <f>IFERROR(INDEX(Data!$M$4:$BB$594,Data!$A77,COLUMNS($C$11:AQ84)),””)</f>
        <v>#NAME?</v>
      </c>
      <c r="AQ84" s="69" t="e">
        <f>IFERROR(INDEX(Data!$M$4:$BB$594,Data!$A77,COLUMNS($C$11:AR84)),””)</f>
        <v>#NAME?</v>
      </c>
    </row>
    <row r="85" spans="2:43" x14ac:dyDescent="0.25">
      <c r="B85" s="69" t="e">
        <f>IFERROR(INDEX(Data!$M$4:$BB$594,Data!$A78,COLUMNS($C$11:C85)),””)</f>
        <v>#NAME?</v>
      </c>
      <c r="C85" s="73" t="e">
        <f>IFERROR(INDEX(Data!$M$4:$BB$594,Data!$A78,COLUMNS($C$11:D85)),””)</f>
        <v>#NAME?</v>
      </c>
      <c r="D85" s="76" t="e">
        <f>IFERROR(INDEX(Data!$M$4:$BB$594,Data!$A78,COLUMNS($C$11:E85)),””)</f>
        <v>#NAME?</v>
      </c>
      <c r="E85" s="76" t="e">
        <f>IFERROR(INDEX(Data!$M$4:$BB$594,Data!$A78,COLUMNS($C$11:F85)),””)</f>
        <v>#NAME?</v>
      </c>
      <c r="F85" s="76" t="e">
        <f>IFERROR(INDEX(Data!$M$4:$BB$594,Data!$A78,COLUMNS($C$11:G85)),””)</f>
        <v>#NAME?</v>
      </c>
      <c r="G85" s="76" t="e">
        <f>IFERROR(INDEX(Data!$M$4:$BB$594,Data!$A78,COLUMNS($C$11:H85)),””)</f>
        <v>#NAME?</v>
      </c>
      <c r="H85" s="76" t="e">
        <f>IFERROR(INDEX(Data!$M$4:$BB$594,Data!$A78,COLUMNS($C$11:I85)),””)</f>
        <v>#NAME?</v>
      </c>
      <c r="I85" s="76" t="e">
        <f>IFERROR(INDEX(Data!$M$4:$BB$594,Data!$A78,COLUMNS($C$11:J85)),””)</f>
        <v>#NAME?</v>
      </c>
      <c r="J85" s="76" t="e">
        <f>IFERROR(INDEX(Data!$M$4:$BB$594,Data!$A78,COLUMNS($C$11:K85)),””)</f>
        <v>#NAME?</v>
      </c>
      <c r="K85" s="76" t="e">
        <f>IFERROR(INDEX(Data!$M$4:$BB$594,Data!$A78,COLUMNS($C$11:L85)),””)</f>
        <v>#NAME?</v>
      </c>
      <c r="L85" s="76" t="e">
        <f>IFERROR(INDEX(Data!$M$4:$BB$594,Data!$A78,COLUMNS($C$11:M85)),””)</f>
        <v>#NAME?</v>
      </c>
      <c r="M85" s="76" t="e">
        <f>IFERROR(INDEX(Data!$M$4:$BB$594,Data!$A78,COLUMNS($C$11:N85)),””)</f>
        <v>#NAME?</v>
      </c>
      <c r="N85" s="76" t="e">
        <f>IFERROR(INDEX(Data!$M$4:$BB$594,Data!$A78,COLUMNS($C$11:O85)),””)</f>
        <v>#NAME?</v>
      </c>
      <c r="O85" s="76" t="e">
        <f>IFERROR(INDEX(Data!$M$4:$BB$594,Data!$A78,COLUMNS($C$11:P85)),””)</f>
        <v>#NAME?</v>
      </c>
      <c r="P85" s="69" t="e">
        <f>IFERROR(INDEX(Data!$M$4:$BB$594,Data!$A78,COLUMNS($C$11:Q85)),””)</f>
        <v>#NAME?</v>
      </c>
      <c r="Q85" s="70" t="e">
        <f>IFERROR(INDEX(Data!$M$4:$BB$594,Data!$A78,COLUMNS($C$11:R85)),””)</f>
        <v>#NAME?</v>
      </c>
      <c r="R85" s="72" t="e">
        <f>IFERROR(INDEX(Data!$M$4:$BB$594,Data!$A78,COLUMNS($C$11:S85)),””)</f>
        <v>#NAME?</v>
      </c>
      <c r="S85" s="69" t="e">
        <f>IFERROR(INDEX(Data!$M$4:$BB$594,Data!$A78,COLUMNS($C$11:T85)),””)</f>
        <v>#NAME?</v>
      </c>
      <c r="T85" s="71" t="e">
        <f>IFERROR(INDEX(Data!$M$4:$BB$594,Data!$A78,COLUMNS($C$11:U85)),””)</f>
        <v>#NAME?</v>
      </c>
      <c r="U85" s="72" t="e">
        <f>IFERROR(INDEX(Data!$M$4:$BB$594,Data!$A78,COLUMNS($C$11:V85)),””)</f>
        <v>#NAME?</v>
      </c>
      <c r="V85" s="72" t="e">
        <f>IFERROR(INDEX(Data!$M$4:$BB$594,Data!$A78,COLUMNS($C$11:W85)),””)</f>
        <v>#NAME?</v>
      </c>
      <c r="W85" s="72" t="e">
        <f>IFERROR(INDEX(Data!$M$4:$BB$594,Data!$A78,COLUMNS($C$11:X85)),””)</f>
        <v>#NAME?</v>
      </c>
      <c r="X85" s="70" t="e">
        <f>IFERROR(INDEX(Data!$M$4:$BB$594,Data!$A78,COLUMNS($C$11:Y85)),””)</f>
        <v>#NAME?</v>
      </c>
      <c r="Y85" s="72" t="e">
        <f>IFERROR(INDEX(Data!$M$4:$BB$594,Data!$A78,COLUMNS($C$11:Z85)),””)</f>
        <v>#NAME?</v>
      </c>
      <c r="Z85" s="75" t="e">
        <f>IFERROR(INDEX(Data!$M$4:$BB$594,Data!$A78,COLUMNS($C$11:AA85)),””)</f>
        <v>#NAME?</v>
      </c>
      <c r="AA85" s="75" t="e">
        <f>IFERROR(INDEX(Data!$M$4:$BB$594,Data!$A78,COLUMNS($C$11:AB85)),””)</f>
        <v>#NAME?</v>
      </c>
      <c r="AB85" s="71" t="e">
        <f>IFERROR(INDEX(Data!$M$4:$BB$594,Data!$A78,COLUMNS($C$11:AC85)),””)</f>
        <v>#NAME?</v>
      </c>
      <c r="AC85" s="72" t="e">
        <f>IFERROR(INDEX(Data!$M$4:$BB$594,Data!$A78,COLUMNS($C$11:AD85)),””)</f>
        <v>#NAME?</v>
      </c>
      <c r="AD85" s="72" t="e">
        <f>IFERROR(INDEX(Data!$M$4:$BB$594,Data!$A78,COLUMNS($C$11:AE85)),””)</f>
        <v>#NAME?</v>
      </c>
      <c r="AE85" s="70" t="e">
        <f>IFERROR(INDEX(Data!$M$4:$BB$594,Data!$A78,COLUMNS($C$11:AF85)),””)</f>
        <v>#NAME?</v>
      </c>
      <c r="AF85" s="72" t="e">
        <f>IFERROR(INDEX(Data!$M$4:$BB$594,Data!$A78,COLUMNS($C$11:AG85)),””)</f>
        <v>#NAME?</v>
      </c>
      <c r="AG85" s="75" t="e">
        <f>IFERROR(INDEX(Data!$M$4:$BB$594,Data!$A78,COLUMNS($C$11:AH85)),””)</f>
        <v>#NAME?</v>
      </c>
      <c r="AH85" s="75" t="e">
        <f>IFERROR(INDEX(Data!$M$4:$BB$594,Data!$A78,COLUMNS($C$11:AI85)),””)</f>
        <v>#NAME?</v>
      </c>
      <c r="AI85" s="71" t="e">
        <f>IFERROR(INDEX(Data!$M$4:$BB$594,Data!$A78,COLUMNS($C$11:AJ85)),””)</f>
        <v>#NAME?</v>
      </c>
      <c r="AJ85" s="71" t="e">
        <f>IFERROR(INDEX(Data!$M$4:$BB$594,Data!$A78,COLUMNS($C$11:AK85)),””)</f>
        <v>#NAME?</v>
      </c>
      <c r="AK85" s="71" t="e">
        <f>IFERROR(INDEX(Data!$M$4:$BB$594,Data!$A78,COLUMNS($C$11:AL85)),””)</f>
        <v>#NAME?</v>
      </c>
      <c r="AL85" s="69" t="e">
        <f>IFERROR(INDEX(Data!$M$4:$BB$594,Data!$A78,COLUMNS($C$11:AM85)),””)</f>
        <v>#NAME?</v>
      </c>
      <c r="AM85" s="69" t="e">
        <f>IFERROR(INDEX(Data!$M$4:$BB$594,Data!$A78,COLUMNS($C$11:AN85)),””)</f>
        <v>#NAME?</v>
      </c>
      <c r="AN85" s="69" t="e">
        <f>IFERROR(INDEX(Data!$M$4:$BB$594,Data!$A78,COLUMNS($C$11:AO85)),””)</f>
        <v>#NAME?</v>
      </c>
      <c r="AO85" s="69" t="e">
        <f>IFERROR(INDEX(Data!$M$4:$BB$594,Data!$A78,COLUMNS($C$11:AP85)),””)</f>
        <v>#NAME?</v>
      </c>
      <c r="AP85" s="69" t="e">
        <f>IFERROR(INDEX(Data!$M$4:$BB$594,Data!$A78,COLUMNS($C$11:AQ85)),””)</f>
        <v>#NAME?</v>
      </c>
      <c r="AQ85" s="69" t="e">
        <f>IFERROR(INDEX(Data!$M$4:$BB$594,Data!$A78,COLUMNS($C$11:AR85)),””)</f>
        <v>#NAME?</v>
      </c>
    </row>
    <row r="86" spans="2:43" x14ac:dyDescent="0.25">
      <c r="B86" s="69" t="e">
        <f>IFERROR(INDEX(Data!$M$4:$BB$594,Data!$A79,COLUMNS($C$11:C86)),””)</f>
        <v>#NAME?</v>
      </c>
      <c r="C86" s="73" t="e">
        <f>IFERROR(INDEX(Data!$M$4:$BB$594,Data!$A79,COLUMNS($C$11:D86)),””)</f>
        <v>#NAME?</v>
      </c>
      <c r="D86" s="76" t="e">
        <f>IFERROR(INDEX(Data!$M$4:$BB$594,Data!$A79,COLUMNS($C$11:E86)),””)</f>
        <v>#NAME?</v>
      </c>
      <c r="E86" s="76" t="e">
        <f>IFERROR(INDEX(Data!$M$4:$BB$594,Data!$A79,COLUMNS($C$11:F86)),””)</f>
        <v>#NAME?</v>
      </c>
      <c r="F86" s="76" t="e">
        <f>IFERROR(INDEX(Data!$M$4:$BB$594,Data!$A79,COLUMNS($C$11:G86)),””)</f>
        <v>#NAME?</v>
      </c>
      <c r="G86" s="76" t="e">
        <f>IFERROR(INDEX(Data!$M$4:$BB$594,Data!$A79,COLUMNS($C$11:H86)),””)</f>
        <v>#NAME?</v>
      </c>
      <c r="H86" s="76" t="e">
        <f>IFERROR(INDEX(Data!$M$4:$BB$594,Data!$A79,COLUMNS($C$11:I86)),””)</f>
        <v>#NAME?</v>
      </c>
      <c r="I86" s="76" t="e">
        <f>IFERROR(INDEX(Data!$M$4:$BB$594,Data!$A79,COLUMNS($C$11:J86)),””)</f>
        <v>#NAME?</v>
      </c>
      <c r="J86" s="76" t="e">
        <f>IFERROR(INDEX(Data!$M$4:$BB$594,Data!$A79,COLUMNS($C$11:K86)),””)</f>
        <v>#NAME?</v>
      </c>
      <c r="K86" s="76" t="e">
        <f>IFERROR(INDEX(Data!$M$4:$BB$594,Data!$A79,COLUMNS($C$11:L86)),””)</f>
        <v>#NAME?</v>
      </c>
      <c r="L86" s="76" t="e">
        <f>IFERROR(INDEX(Data!$M$4:$BB$594,Data!$A79,COLUMNS($C$11:M86)),””)</f>
        <v>#NAME?</v>
      </c>
      <c r="M86" s="76" t="e">
        <f>IFERROR(INDEX(Data!$M$4:$BB$594,Data!$A79,COLUMNS($C$11:N86)),””)</f>
        <v>#NAME?</v>
      </c>
      <c r="N86" s="76" t="e">
        <f>IFERROR(INDEX(Data!$M$4:$BB$594,Data!$A79,COLUMNS($C$11:O86)),””)</f>
        <v>#NAME?</v>
      </c>
      <c r="O86" s="76" t="e">
        <f>IFERROR(INDEX(Data!$M$4:$BB$594,Data!$A79,COLUMNS($C$11:P86)),””)</f>
        <v>#NAME?</v>
      </c>
      <c r="P86" s="69" t="e">
        <f>IFERROR(INDEX(Data!$M$4:$BB$594,Data!$A79,COLUMNS($C$11:Q86)),””)</f>
        <v>#NAME?</v>
      </c>
      <c r="Q86" s="70" t="e">
        <f>IFERROR(INDEX(Data!$M$4:$BB$594,Data!$A79,COLUMNS($C$11:R86)),””)</f>
        <v>#NAME?</v>
      </c>
      <c r="R86" s="72" t="e">
        <f>IFERROR(INDEX(Data!$M$4:$BB$594,Data!$A79,COLUMNS($C$11:S86)),””)</f>
        <v>#NAME?</v>
      </c>
      <c r="S86" s="69" t="e">
        <f>IFERROR(INDEX(Data!$M$4:$BB$594,Data!$A79,COLUMNS($C$11:T86)),””)</f>
        <v>#NAME?</v>
      </c>
      <c r="T86" s="71" t="e">
        <f>IFERROR(INDEX(Data!$M$4:$BB$594,Data!$A79,COLUMNS($C$11:U86)),””)</f>
        <v>#NAME?</v>
      </c>
      <c r="U86" s="72" t="e">
        <f>IFERROR(INDEX(Data!$M$4:$BB$594,Data!$A79,COLUMNS($C$11:V86)),””)</f>
        <v>#NAME?</v>
      </c>
      <c r="V86" s="72" t="e">
        <f>IFERROR(INDEX(Data!$M$4:$BB$594,Data!$A79,COLUMNS($C$11:W86)),””)</f>
        <v>#NAME?</v>
      </c>
      <c r="W86" s="72" t="e">
        <f>IFERROR(INDEX(Data!$M$4:$BB$594,Data!$A79,COLUMNS($C$11:X86)),””)</f>
        <v>#NAME?</v>
      </c>
      <c r="X86" s="70" t="e">
        <f>IFERROR(INDEX(Data!$M$4:$BB$594,Data!$A79,COLUMNS($C$11:Y86)),””)</f>
        <v>#NAME?</v>
      </c>
      <c r="Y86" s="72" t="e">
        <f>IFERROR(INDEX(Data!$M$4:$BB$594,Data!$A79,COLUMNS($C$11:Z86)),””)</f>
        <v>#NAME?</v>
      </c>
      <c r="Z86" s="75" t="e">
        <f>IFERROR(INDEX(Data!$M$4:$BB$594,Data!$A79,COLUMNS($C$11:AA86)),””)</f>
        <v>#NAME?</v>
      </c>
      <c r="AA86" s="75" t="e">
        <f>IFERROR(INDEX(Data!$M$4:$BB$594,Data!$A79,COLUMNS($C$11:AB86)),””)</f>
        <v>#NAME?</v>
      </c>
      <c r="AB86" s="71" t="e">
        <f>IFERROR(INDEX(Data!$M$4:$BB$594,Data!$A79,COLUMNS($C$11:AC86)),””)</f>
        <v>#NAME?</v>
      </c>
      <c r="AC86" s="72" t="e">
        <f>IFERROR(INDEX(Data!$M$4:$BB$594,Data!$A79,COLUMNS($C$11:AD86)),””)</f>
        <v>#NAME?</v>
      </c>
      <c r="AD86" s="72" t="e">
        <f>IFERROR(INDEX(Data!$M$4:$BB$594,Data!$A79,COLUMNS($C$11:AE86)),””)</f>
        <v>#NAME?</v>
      </c>
      <c r="AE86" s="70" t="e">
        <f>IFERROR(INDEX(Data!$M$4:$BB$594,Data!$A79,COLUMNS($C$11:AF86)),””)</f>
        <v>#NAME?</v>
      </c>
      <c r="AF86" s="72" t="e">
        <f>IFERROR(INDEX(Data!$M$4:$BB$594,Data!$A79,COLUMNS($C$11:AG86)),””)</f>
        <v>#NAME?</v>
      </c>
      <c r="AG86" s="75" t="e">
        <f>IFERROR(INDEX(Data!$M$4:$BB$594,Data!$A79,COLUMNS($C$11:AH86)),””)</f>
        <v>#NAME?</v>
      </c>
      <c r="AH86" s="75" t="e">
        <f>IFERROR(INDEX(Data!$M$4:$BB$594,Data!$A79,COLUMNS($C$11:AI86)),””)</f>
        <v>#NAME?</v>
      </c>
      <c r="AI86" s="71" t="e">
        <f>IFERROR(INDEX(Data!$M$4:$BB$594,Data!$A79,COLUMNS($C$11:AJ86)),””)</f>
        <v>#NAME?</v>
      </c>
      <c r="AJ86" s="71" t="e">
        <f>IFERROR(INDEX(Data!$M$4:$BB$594,Data!$A79,COLUMNS($C$11:AK86)),””)</f>
        <v>#NAME?</v>
      </c>
      <c r="AK86" s="71" t="e">
        <f>IFERROR(INDEX(Data!$M$4:$BB$594,Data!$A79,COLUMNS($C$11:AL86)),””)</f>
        <v>#NAME?</v>
      </c>
      <c r="AL86" s="69" t="e">
        <f>IFERROR(INDEX(Data!$M$4:$BB$594,Data!$A79,COLUMNS($C$11:AM86)),””)</f>
        <v>#NAME?</v>
      </c>
      <c r="AM86" s="69" t="e">
        <f>IFERROR(INDEX(Data!$M$4:$BB$594,Data!$A79,COLUMNS($C$11:AN86)),””)</f>
        <v>#NAME?</v>
      </c>
      <c r="AN86" s="69" t="e">
        <f>IFERROR(INDEX(Data!$M$4:$BB$594,Data!$A79,COLUMNS($C$11:AO86)),””)</f>
        <v>#NAME?</v>
      </c>
      <c r="AO86" s="69" t="e">
        <f>IFERROR(INDEX(Data!$M$4:$BB$594,Data!$A79,COLUMNS($C$11:AP86)),””)</f>
        <v>#NAME?</v>
      </c>
      <c r="AP86" s="69" t="e">
        <f>IFERROR(INDEX(Data!$M$4:$BB$594,Data!$A79,COLUMNS($C$11:AQ86)),””)</f>
        <v>#NAME?</v>
      </c>
      <c r="AQ86" s="69" t="e">
        <f>IFERROR(INDEX(Data!$M$4:$BB$594,Data!$A79,COLUMNS($C$11:AR86)),””)</f>
        <v>#NAME?</v>
      </c>
    </row>
    <row r="87" spans="2:43" x14ac:dyDescent="0.25">
      <c r="B87" s="69" t="e">
        <f>IFERROR(INDEX(Data!$M$4:$BB$594,Data!$A80,COLUMNS($C$11:C87)),””)</f>
        <v>#NAME?</v>
      </c>
      <c r="C87" s="73" t="e">
        <f>IFERROR(INDEX(Data!$M$4:$BB$594,Data!$A80,COLUMNS($C$11:D87)),””)</f>
        <v>#NAME?</v>
      </c>
      <c r="D87" s="76" t="e">
        <f>IFERROR(INDEX(Data!$M$4:$BB$594,Data!$A80,COLUMNS($C$11:E87)),””)</f>
        <v>#NAME?</v>
      </c>
      <c r="E87" s="76" t="e">
        <f>IFERROR(INDEX(Data!$M$4:$BB$594,Data!$A80,COLUMNS($C$11:F87)),””)</f>
        <v>#NAME?</v>
      </c>
      <c r="F87" s="76" t="e">
        <f>IFERROR(INDEX(Data!$M$4:$BB$594,Data!$A80,COLUMNS($C$11:G87)),””)</f>
        <v>#NAME?</v>
      </c>
      <c r="G87" s="76" t="e">
        <f>IFERROR(INDEX(Data!$M$4:$BB$594,Data!$A80,COLUMNS($C$11:H87)),””)</f>
        <v>#NAME?</v>
      </c>
      <c r="H87" s="76" t="e">
        <f>IFERROR(INDEX(Data!$M$4:$BB$594,Data!$A80,COLUMNS($C$11:I87)),””)</f>
        <v>#NAME?</v>
      </c>
      <c r="I87" s="76" t="e">
        <f>IFERROR(INDEX(Data!$M$4:$BB$594,Data!$A80,COLUMNS($C$11:J87)),””)</f>
        <v>#NAME?</v>
      </c>
      <c r="J87" s="76" t="e">
        <f>IFERROR(INDEX(Data!$M$4:$BB$594,Data!$A80,COLUMNS($C$11:K87)),””)</f>
        <v>#NAME?</v>
      </c>
      <c r="K87" s="76" t="e">
        <f>IFERROR(INDEX(Data!$M$4:$BB$594,Data!$A80,COLUMNS($C$11:L87)),””)</f>
        <v>#NAME?</v>
      </c>
      <c r="L87" s="76" t="e">
        <f>IFERROR(INDEX(Data!$M$4:$BB$594,Data!$A80,COLUMNS($C$11:M87)),””)</f>
        <v>#NAME?</v>
      </c>
      <c r="M87" s="76" t="e">
        <f>IFERROR(INDEX(Data!$M$4:$BB$594,Data!$A80,COLUMNS($C$11:N87)),””)</f>
        <v>#NAME?</v>
      </c>
      <c r="N87" s="76" t="e">
        <f>IFERROR(INDEX(Data!$M$4:$BB$594,Data!$A80,COLUMNS($C$11:O87)),””)</f>
        <v>#NAME?</v>
      </c>
      <c r="O87" s="76" t="e">
        <f>IFERROR(INDEX(Data!$M$4:$BB$594,Data!$A80,COLUMNS($C$11:P87)),””)</f>
        <v>#NAME?</v>
      </c>
      <c r="P87" s="69" t="e">
        <f>IFERROR(INDEX(Data!$M$4:$BB$594,Data!$A80,COLUMNS($C$11:Q87)),””)</f>
        <v>#NAME?</v>
      </c>
      <c r="Q87" s="70" t="e">
        <f>IFERROR(INDEX(Data!$M$4:$BB$594,Data!$A80,COLUMNS($C$11:R87)),””)</f>
        <v>#NAME?</v>
      </c>
      <c r="R87" s="72" t="e">
        <f>IFERROR(INDEX(Data!$M$4:$BB$594,Data!$A80,COLUMNS($C$11:S87)),””)</f>
        <v>#NAME?</v>
      </c>
      <c r="S87" s="69" t="e">
        <f>IFERROR(INDEX(Data!$M$4:$BB$594,Data!$A80,COLUMNS($C$11:T87)),””)</f>
        <v>#NAME?</v>
      </c>
      <c r="T87" s="71" t="e">
        <f>IFERROR(INDEX(Data!$M$4:$BB$594,Data!$A80,COLUMNS($C$11:U87)),””)</f>
        <v>#NAME?</v>
      </c>
      <c r="U87" s="72" t="e">
        <f>IFERROR(INDEX(Data!$M$4:$BB$594,Data!$A80,COLUMNS($C$11:V87)),””)</f>
        <v>#NAME?</v>
      </c>
      <c r="V87" s="72" t="e">
        <f>IFERROR(INDEX(Data!$M$4:$BB$594,Data!$A80,COLUMNS($C$11:W87)),””)</f>
        <v>#NAME?</v>
      </c>
      <c r="W87" s="72" t="e">
        <f>IFERROR(INDEX(Data!$M$4:$BB$594,Data!$A80,COLUMNS($C$11:X87)),””)</f>
        <v>#NAME?</v>
      </c>
      <c r="X87" s="70" t="e">
        <f>IFERROR(INDEX(Data!$M$4:$BB$594,Data!$A80,COLUMNS($C$11:Y87)),””)</f>
        <v>#NAME?</v>
      </c>
      <c r="Y87" s="72" t="e">
        <f>IFERROR(INDEX(Data!$M$4:$BB$594,Data!$A80,COLUMNS($C$11:Z87)),””)</f>
        <v>#NAME?</v>
      </c>
      <c r="Z87" s="75" t="e">
        <f>IFERROR(INDEX(Data!$M$4:$BB$594,Data!$A80,COLUMNS($C$11:AA87)),””)</f>
        <v>#NAME?</v>
      </c>
      <c r="AA87" s="75" t="e">
        <f>IFERROR(INDEX(Data!$M$4:$BB$594,Data!$A80,COLUMNS($C$11:AB87)),””)</f>
        <v>#NAME?</v>
      </c>
      <c r="AB87" s="71" t="e">
        <f>IFERROR(INDEX(Data!$M$4:$BB$594,Data!$A80,COLUMNS($C$11:AC87)),””)</f>
        <v>#NAME?</v>
      </c>
      <c r="AC87" s="72" t="e">
        <f>IFERROR(INDEX(Data!$M$4:$BB$594,Data!$A80,COLUMNS($C$11:AD87)),””)</f>
        <v>#NAME?</v>
      </c>
      <c r="AD87" s="72" t="e">
        <f>IFERROR(INDEX(Data!$M$4:$BB$594,Data!$A80,COLUMNS($C$11:AE87)),””)</f>
        <v>#NAME?</v>
      </c>
      <c r="AE87" s="70" t="e">
        <f>IFERROR(INDEX(Data!$M$4:$BB$594,Data!$A80,COLUMNS($C$11:AF87)),””)</f>
        <v>#NAME?</v>
      </c>
      <c r="AF87" s="72" t="e">
        <f>IFERROR(INDEX(Data!$M$4:$BB$594,Data!$A80,COLUMNS($C$11:AG87)),””)</f>
        <v>#NAME?</v>
      </c>
      <c r="AG87" s="75" t="e">
        <f>IFERROR(INDEX(Data!$M$4:$BB$594,Data!$A80,COLUMNS($C$11:AH87)),””)</f>
        <v>#NAME?</v>
      </c>
      <c r="AH87" s="75" t="e">
        <f>IFERROR(INDEX(Data!$M$4:$BB$594,Data!$A80,COLUMNS($C$11:AI87)),””)</f>
        <v>#NAME?</v>
      </c>
      <c r="AI87" s="71" t="e">
        <f>IFERROR(INDEX(Data!$M$4:$BB$594,Data!$A80,COLUMNS($C$11:AJ87)),””)</f>
        <v>#NAME?</v>
      </c>
      <c r="AJ87" s="71" t="e">
        <f>IFERROR(INDEX(Data!$M$4:$BB$594,Data!$A80,COLUMNS($C$11:AK87)),””)</f>
        <v>#NAME?</v>
      </c>
      <c r="AK87" s="71" t="e">
        <f>IFERROR(INDEX(Data!$M$4:$BB$594,Data!$A80,COLUMNS($C$11:AL87)),””)</f>
        <v>#NAME?</v>
      </c>
      <c r="AL87" s="69" t="e">
        <f>IFERROR(INDEX(Data!$M$4:$BB$594,Data!$A80,COLUMNS($C$11:AM87)),””)</f>
        <v>#NAME?</v>
      </c>
      <c r="AM87" s="69" t="e">
        <f>IFERROR(INDEX(Data!$M$4:$BB$594,Data!$A80,COLUMNS($C$11:AN87)),””)</f>
        <v>#NAME?</v>
      </c>
      <c r="AN87" s="69" t="e">
        <f>IFERROR(INDEX(Data!$M$4:$BB$594,Data!$A80,COLUMNS($C$11:AO87)),””)</f>
        <v>#NAME?</v>
      </c>
      <c r="AO87" s="69" t="e">
        <f>IFERROR(INDEX(Data!$M$4:$BB$594,Data!$A80,COLUMNS($C$11:AP87)),””)</f>
        <v>#NAME?</v>
      </c>
      <c r="AP87" s="69" t="e">
        <f>IFERROR(INDEX(Data!$M$4:$BB$594,Data!$A80,COLUMNS($C$11:AQ87)),””)</f>
        <v>#NAME?</v>
      </c>
      <c r="AQ87" s="69" t="e">
        <f>IFERROR(INDEX(Data!$M$4:$BB$594,Data!$A80,COLUMNS($C$11:AR87)),””)</f>
        <v>#NAME?</v>
      </c>
    </row>
    <row r="88" spans="2:43" x14ac:dyDescent="0.25">
      <c r="B88" s="69" t="e">
        <f>IFERROR(INDEX(Data!$M$4:$BB$594,Data!$A81,COLUMNS($C$11:C88)),””)</f>
        <v>#NAME?</v>
      </c>
      <c r="C88" s="73" t="e">
        <f>IFERROR(INDEX(Data!$M$4:$BB$594,Data!$A81,COLUMNS($C$11:D88)),””)</f>
        <v>#NAME?</v>
      </c>
      <c r="D88" s="76" t="e">
        <f>IFERROR(INDEX(Data!$M$4:$BB$594,Data!$A81,COLUMNS($C$11:E88)),””)</f>
        <v>#NAME?</v>
      </c>
      <c r="E88" s="76" t="e">
        <f>IFERROR(INDEX(Data!$M$4:$BB$594,Data!$A81,COLUMNS($C$11:F88)),””)</f>
        <v>#NAME?</v>
      </c>
      <c r="F88" s="76" t="e">
        <f>IFERROR(INDEX(Data!$M$4:$BB$594,Data!$A81,COLUMNS($C$11:G88)),””)</f>
        <v>#NAME?</v>
      </c>
      <c r="G88" s="76" t="e">
        <f>IFERROR(INDEX(Data!$M$4:$BB$594,Data!$A81,COLUMNS($C$11:H88)),””)</f>
        <v>#NAME?</v>
      </c>
      <c r="H88" s="76" t="e">
        <f>IFERROR(INDEX(Data!$M$4:$BB$594,Data!$A81,COLUMNS($C$11:I88)),””)</f>
        <v>#NAME?</v>
      </c>
      <c r="I88" s="76" t="e">
        <f>IFERROR(INDEX(Data!$M$4:$BB$594,Data!$A81,COLUMNS($C$11:J88)),””)</f>
        <v>#NAME?</v>
      </c>
      <c r="J88" s="76" t="e">
        <f>IFERROR(INDEX(Data!$M$4:$BB$594,Data!$A81,COLUMNS($C$11:K88)),””)</f>
        <v>#NAME?</v>
      </c>
      <c r="K88" s="76" t="e">
        <f>IFERROR(INDEX(Data!$M$4:$BB$594,Data!$A81,COLUMNS($C$11:L88)),””)</f>
        <v>#NAME?</v>
      </c>
      <c r="L88" s="76" t="e">
        <f>IFERROR(INDEX(Data!$M$4:$BB$594,Data!$A81,COLUMNS($C$11:M88)),””)</f>
        <v>#NAME?</v>
      </c>
      <c r="M88" s="76" t="e">
        <f>IFERROR(INDEX(Data!$M$4:$BB$594,Data!$A81,COLUMNS($C$11:N88)),””)</f>
        <v>#NAME?</v>
      </c>
      <c r="N88" s="76" t="e">
        <f>IFERROR(INDEX(Data!$M$4:$BB$594,Data!$A81,COLUMNS($C$11:O88)),””)</f>
        <v>#NAME?</v>
      </c>
      <c r="O88" s="76" t="e">
        <f>IFERROR(INDEX(Data!$M$4:$BB$594,Data!$A81,COLUMNS($C$11:P88)),””)</f>
        <v>#NAME?</v>
      </c>
      <c r="P88" s="69" t="e">
        <f>IFERROR(INDEX(Data!$M$4:$BB$594,Data!$A81,COLUMNS($C$11:Q88)),””)</f>
        <v>#NAME?</v>
      </c>
      <c r="Q88" s="70" t="e">
        <f>IFERROR(INDEX(Data!$M$4:$BB$594,Data!$A81,COLUMNS($C$11:R88)),””)</f>
        <v>#NAME?</v>
      </c>
      <c r="R88" s="72" t="e">
        <f>IFERROR(INDEX(Data!$M$4:$BB$594,Data!$A81,COLUMNS($C$11:S88)),””)</f>
        <v>#NAME?</v>
      </c>
      <c r="S88" s="69" t="e">
        <f>IFERROR(INDEX(Data!$M$4:$BB$594,Data!$A81,COLUMNS($C$11:T88)),””)</f>
        <v>#NAME?</v>
      </c>
      <c r="T88" s="71" t="e">
        <f>IFERROR(INDEX(Data!$M$4:$BB$594,Data!$A81,COLUMNS($C$11:U88)),””)</f>
        <v>#NAME?</v>
      </c>
      <c r="U88" s="72" t="e">
        <f>IFERROR(INDEX(Data!$M$4:$BB$594,Data!$A81,COLUMNS($C$11:V88)),””)</f>
        <v>#NAME?</v>
      </c>
      <c r="V88" s="72" t="e">
        <f>IFERROR(INDEX(Data!$M$4:$BB$594,Data!$A81,COLUMNS($C$11:W88)),””)</f>
        <v>#NAME?</v>
      </c>
      <c r="W88" s="72" t="e">
        <f>IFERROR(INDEX(Data!$M$4:$BB$594,Data!$A81,COLUMNS($C$11:X88)),””)</f>
        <v>#NAME?</v>
      </c>
      <c r="X88" s="70" t="e">
        <f>IFERROR(INDEX(Data!$M$4:$BB$594,Data!$A81,COLUMNS($C$11:Y88)),””)</f>
        <v>#NAME?</v>
      </c>
      <c r="Y88" s="72" t="e">
        <f>IFERROR(INDEX(Data!$M$4:$BB$594,Data!$A81,COLUMNS($C$11:Z88)),””)</f>
        <v>#NAME?</v>
      </c>
      <c r="Z88" s="75" t="e">
        <f>IFERROR(INDEX(Data!$M$4:$BB$594,Data!$A81,COLUMNS($C$11:AA88)),””)</f>
        <v>#NAME?</v>
      </c>
      <c r="AA88" s="75" t="e">
        <f>IFERROR(INDEX(Data!$M$4:$BB$594,Data!$A81,COLUMNS($C$11:AB88)),””)</f>
        <v>#NAME?</v>
      </c>
      <c r="AB88" s="71" t="e">
        <f>IFERROR(INDEX(Data!$M$4:$BB$594,Data!$A81,COLUMNS($C$11:AC88)),””)</f>
        <v>#NAME?</v>
      </c>
      <c r="AC88" s="72" t="e">
        <f>IFERROR(INDEX(Data!$M$4:$BB$594,Data!$A81,COLUMNS($C$11:AD88)),””)</f>
        <v>#NAME?</v>
      </c>
      <c r="AD88" s="72" t="e">
        <f>IFERROR(INDEX(Data!$M$4:$BB$594,Data!$A81,COLUMNS($C$11:AE88)),””)</f>
        <v>#NAME?</v>
      </c>
      <c r="AE88" s="70" t="e">
        <f>IFERROR(INDEX(Data!$M$4:$BB$594,Data!$A81,COLUMNS($C$11:AF88)),””)</f>
        <v>#NAME?</v>
      </c>
      <c r="AF88" s="72" t="e">
        <f>IFERROR(INDEX(Data!$M$4:$BB$594,Data!$A81,COLUMNS($C$11:AG88)),””)</f>
        <v>#NAME?</v>
      </c>
      <c r="AG88" s="75" t="e">
        <f>IFERROR(INDEX(Data!$M$4:$BB$594,Data!$A81,COLUMNS($C$11:AH88)),””)</f>
        <v>#NAME?</v>
      </c>
      <c r="AH88" s="75" t="e">
        <f>IFERROR(INDEX(Data!$M$4:$BB$594,Data!$A81,COLUMNS($C$11:AI88)),””)</f>
        <v>#NAME?</v>
      </c>
      <c r="AI88" s="71" t="e">
        <f>IFERROR(INDEX(Data!$M$4:$BB$594,Data!$A81,COLUMNS($C$11:AJ88)),””)</f>
        <v>#NAME?</v>
      </c>
      <c r="AJ88" s="71" t="e">
        <f>IFERROR(INDEX(Data!$M$4:$BB$594,Data!$A81,COLUMNS($C$11:AK88)),””)</f>
        <v>#NAME?</v>
      </c>
      <c r="AK88" s="71" t="e">
        <f>IFERROR(INDEX(Data!$M$4:$BB$594,Data!$A81,COLUMNS($C$11:AL88)),””)</f>
        <v>#NAME?</v>
      </c>
      <c r="AL88" s="69" t="e">
        <f>IFERROR(INDEX(Data!$M$4:$BB$594,Data!$A81,COLUMNS($C$11:AM88)),””)</f>
        <v>#NAME?</v>
      </c>
      <c r="AM88" s="69" t="e">
        <f>IFERROR(INDEX(Data!$M$4:$BB$594,Data!$A81,COLUMNS($C$11:AN88)),””)</f>
        <v>#NAME?</v>
      </c>
      <c r="AN88" s="69" t="e">
        <f>IFERROR(INDEX(Data!$M$4:$BB$594,Data!$A81,COLUMNS($C$11:AO88)),””)</f>
        <v>#NAME?</v>
      </c>
      <c r="AO88" s="69" t="e">
        <f>IFERROR(INDEX(Data!$M$4:$BB$594,Data!$A81,COLUMNS($C$11:AP88)),””)</f>
        <v>#NAME?</v>
      </c>
      <c r="AP88" s="69" t="e">
        <f>IFERROR(INDEX(Data!$M$4:$BB$594,Data!$A81,COLUMNS($C$11:AQ88)),””)</f>
        <v>#NAME?</v>
      </c>
      <c r="AQ88" s="69" t="e">
        <f>IFERROR(INDEX(Data!$M$4:$BB$594,Data!$A81,COLUMNS($C$11:AR88)),””)</f>
        <v>#NAME?</v>
      </c>
    </row>
    <row r="89" spans="2:43" x14ac:dyDescent="0.25">
      <c r="B89" s="69" t="e">
        <f>IFERROR(INDEX(Data!$M$4:$BB$594,Data!$A82,COLUMNS($C$11:C89)),””)</f>
        <v>#NAME?</v>
      </c>
      <c r="C89" s="73" t="e">
        <f>IFERROR(INDEX(Data!$M$4:$BB$594,Data!$A82,COLUMNS($C$11:D89)),””)</f>
        <v>#NAME?</v>
      </c>
      <c r="D89" s="76" t="e">
        <f>IFERROR(INDEX(Data!$M$4:$BB$594,Data!$A82,COLUMNS($C$11:E89)),””)</f>
        <v>#NAME?</v>
      </c>
      <c r="E89" s="76" t="e">
        <f>IFERROR(INDEX(Data!$M$4:$BB$594,Data!$A82,COLUMNS($C$11:F89)),””)</f>
        <v>#NAME?</v>
      </c>
      <c r="F89" s="76" t="e">
        <f>IFERROR(INDEX(Data!$M$4:$BB$594,Data!$A82,COLUMNS($C$11:G89)),””)</f>
        <v>#NAME?</v>
      </c>
      <c r="G89" s="76" t="e">
        <f>IFERROR(INDEX(Data!$M$4:$BB$594,Data!$A82,COLUMNS($C$11:H89)),””)</f>
        <v>#NAME?</v>
      </c>
      <c r="H89" s="76" t="e">
        <f>IFERROR(INDEX(Data!$M$4:$BB$594,Data!$A82,COLUMNS($C$11:I89)),””)</f>
        <v>#NAME?</v>
      </c>
      <c r="I89" s="76" t="e">
        <f>IFERROR(INDEX(Data!$M$4:$BB$594,Data!$A82,COLUMNS($C$11:J89)),””)</f>
        <v>#NAME?</v>
      </c>
      <c r="J89" s="76" t="e">
        <f>IFERROR(INDEX(Data!$M$4:$BB$594,Data!$A82,COLUMNS($C$11:K89)),””)</f>
        <v>#NAME?</v>
      </c>
      <c r="K89" s="76" t="e">
        <f>IFERROR(INDEX(Data!$M$4:$BB$594,Data!$A82,COLUMNS($C$11:L89)),””)</f>
        <v>#NAME?</v>
      </c>
      <c r="L89" s="76" t="e">
        <f>IFERROR(INDEX(Data!$M$4:$BB$594,Data!$A82,COLUMNS($C$11:M89)),””)</f>
        <v>#NAME?</v>
      </c>
      <c r="M89" s="76" t="e">
        <f>IFERROR(INDEX(Data!$M$4:$BB$594,Data!$A82,COLUMNS($C$11:N89)),””)</f>
        <v>#NAME?</v>
      </c>
      <c r="N89" s="76" t="e">
        <f>IFERROR(INDEX(Data!$M$4:$BB$594,Data!$A82,COLUMNS($C$11:O89)),””)</f>
        <v>#NAME?</v>
      </c>
      <c r="O89" s="76" t="e">
        <f>IFERROR(INDEX(Data!$M$4:$BB$594,Data!$A82,COLUMNS($C$11:P89)),””)</f>
        <v>#NAME?</v>
      </c>
      <c r="P89" s="69" t="e">
        <f>IFERROR(INDEX(Data!$M$4:$BB$594,Data!$A82,COLUMNS($C$11:Q89)),””)</f>
        <v>#NAME?</v>
      </c>
      <c r="Q89" s="70" t="e">
        <f>IFERROR(INDEX(Data!$M$4:$BB$594,Data!$A82,COLUMNS($C$11:R89)),””)</f>
        <v>#NAME?</v>
      </c>
      <c r="R89" s="72" t="e">
        <f>IFERROR(INDEX(Data!$M$4:$BB$594,Data!$A82,COLUMNS($C$11:S89)),””)</f>
        <v>#NAME?</v>
      </c>
      <c r="S89" s="69" t="e">
        <f>IFERROR(INDEX(Data!$M$4:$BB$594,Data!$A82,COLUMNS($C$11:T89)),””)</f>
        <v>#NAME?</v>
      </c>
      <c r="T89" s="71" t="e">
        <f>IFERROR(INDEX(Data!$M$4:$BB$594,Data!$A82,COLUMNS($C$11:U89)),””)</f>
        <v>#NAME?</v>
      </c>
      <c r="U89" s="72" t="e">
        <f>IFERROR(INDEX(Data!$M$4:$BB$594,Data!$A82,COLUMNS($C$11:V89)),””)</f>
        <v>#NAME?</v>
      </c>
      <c r="V89" s="72" t="e">
        <f>IFERROR(INDEX(Data!$M$4:$BB$594,Data!$A82,COLUMNS($C$11:W89)),””)</f>
        <v>#NAME?</v>
      </c>
      <c r="W89" s="72" t="e">
        <f>IFERROR(INDEX(Data!$M$4:$BB$594,Data!$A82,COLUMNS($C$11:X89)),””)</f>
        <v>#NAME?</v>
      </c>
      <c r="X89" s="70" t="e">
        <f>IFERROR(INDEX(Data!$M$4:$BB$594,Data!$A82,COLUMNS($C$11:Y89)),””)</f>
        <v>#NAME?</v>
      </c>
      <c r="Y89" s="72" t="e">
        <f>IFERROR(INDEX(Data!$M$4:$BB$594,Data!$A82,COLUMNS($C$11:Z89)),””)</f>
        <v>#NAME?</v>
      </c>
      <c r="Z89" s="75" t="e">
        <f>IFERROR(INDEX(Data!$M$4:$BB$594,Data!$A82,COLUMNS($C$11:AA89)),””)</f>
        <v>#NAME?</v>
      </c>
      <c r="AA89" s="75" t="e">
        <f>IFERROR(INDEX(Data!$M$4:$BB$594,Data!$A82,COLUMNS($C$11:AB89)),””)</f>
        <v>#NAME?</v>
      </c>
      <c r="AB89" s="71" t="e">
        <f>IFERROR(INDEX(Data!$M$4:$BB$594,Data!$A82,COLUMNS($C$11:AC89)),””)</f>
        <v>#NAME?</v>
      </c>
      <c r="AC89" s="72" t="e">
        <f>IFERROR(INDEX(Data!$M$4:$BB$594,Data!$A82,COLUMNS($C$11:AD89)),””)</f>
        <v>#NAME?</v>
      </c>
      <c r="AD89" s="72" t="e">
        <f>IFERROR(INDEX(Data!$M$4:$BB$594,Data!$A82,COLUMNS($C$11:AE89)),””)</f>
        <v>#NAME?</v>
      </c>
      <c r="AE89" s="70" t="e">
        <f>IFERROR(INDEX(Data!$M$4:$BB$594,Data!$A82,COLUMNS($C$11:AF89)),””)</f>
        <v>#NAME?</v>
      </c>
      <c r="AF89" s="72" t="e">
        <f>IFERROR(INDEX(Data!$M$4:$BB$594,Data!$A82,COLUMNS($C$11:AG89)),””)</f>
        <v>#NAME?</v>
      </c>
      <c r="AG89" s="75" t="e">
        <f>IFERROR(INDEX(Data!$M$4:$BB$594,Data!$A82,COLUMNS($C$11:AH89)),””)</f>
        <v>#NAME?</v>
      </c>
      <c r="AH89" s="75" t="e">
        <f>IFERROR(INDEX(Data!$M$4:$BB$594,Data!$A82,COLUMNS($C$11:AI89)),””)</f>
        <v>#NAME?</v>
      </c>
      <c r="AI89" s="71" t="e">
        <f>IFERROR(INDEX(Data!$M$4:$BB$594,Data!$A82,COLUMNS($C$11:AJ89)),””)</f>
        <v>#NAME?</v>
      </c>
      <c r="AJ89" s="71" t="e">
        <f>IFERROR(INDEX(Data!$M$4:$BB$594,Data!$A82,COLUMNS($C$11:AK89)),””)</f>
        <v>#NAME?</v>
      </c>
      <c r="AK89" s="71" t="e">
        <f>IFERROR(INDEX(Data!$M$4:$BB$594,Data!$A82,COLUMNS($C$11:AL89)),””)</f>
        <v>#NAME?</v>
      </c>
      <c r="AL89" s="69" t="e">
        <f>IFERROR(INDEX(Data!$M$4:$BB$594,Data!$A82,COLUMNS($C$11:AM89)),””)</f>
        <v>#NAME?</v>
      </c>
      <c r="AM89" s="69" t="e">
        <f>IFERROR(INDEX(Data!$M$4:$BB$594,Data!$A82,COLUMNS($C$11:AN89)),””)</f>
        <v>#NAME?</v>
      </c>
      <c r="AN89" s="69" t="e">
        <f>IFERROR(INDEX(Data!$M$4:$BB$594,Data!$A82,COLUMNS($C$11:AO89)),””)</f>
        <v>#NAME?</v>
      </c>
      <c r="AO89" s="69" t="e">
        <f>IFERROR(INDEX(Data!$M$4:$BB$594,Data!$A82,COLUMNS($C$11:AP89)),””)</f>
        <v>#NAME?</v>
      </c>
      <c r="AP89" s="69" t="e">
        <f>IFERROR(INDEX(Data!$M$4:$BB$594,Data!$A82,COLUMNS($C$11:AQ89)),””)</f>
        <v>#NAME?</v>
      </c>
      <c r="AQ89" s="69" t="e">
        <f>IFERROR(INDEX(Data!$M$4:$BB$594,Data!$A82,COLUMNS($C$11:AR89)),””)</f>
        <v>#NAME?</v>
      </c>
    </row>
    <row r="90" spans="2:43" x14ac:dyDescent="0.25">
      <c r="B90" s="69" t="e">
        <f>IFERROR(INDEX(Data!$M$4:$BB$594,Data!$A83,COLUMNS($C$11:C90)),””)</f>
        <v>#NAME?</v>
      </c>
      <c r="C90" s="73" t="e">
        <f>IFERROR(INDEX(Data!$M$4:$BB$594,Data!$A83,COLUMNS($C$11:D90)),””)</f>
        <v>#NAME?</v>
      </c>
      <c r="D90" s="76" t="e">
        <f>IFERROR(INDEX(Data!$M$4:$BB$594,Data!$A83,COLUMNS($C$11:E90)),””)</f>
        <v>#NAME?</v>
      </c>
      <c r="E90" s="76" t="e">
        <f>IFERROR(INDEX(Data!$M$4:$BB$594,Data!$A83,COLUMNS($C$11:F90)),””)</f>
        <v>#NAME?</v>
      </c>
      <c r="F90" s="76" t="e">
        <f>IFERROR(INDEX(Data!$M$4:$BB$594,Data!$A83,COLUMNS($C$11:G90)),””)</f>
        <v>#NAME?</v>
      </c>
      <c r="G90" s="76" t="e">
        <f>IFERROR(INDEX(Data!$M$4:$BB$594,Data!$A83,COLUMNS($C$11:H90)),””)</f>
        <v>#NAME?</v>
      </c>
      <c r="H90" s="76" t="e">
        <f>IFERROR(INDEX(Data!$M$4:$BB$594,Data!$A83,COLUMNS($C$11:I90)),””)</f>
        <v>#NAME?</v>
      </c>
      <c r="I90" s="76" t="e">
        <f>IFERROR(INDEX(Data!$M$4:$BB$594,Data!$A83,COLUMNS($C$11:J90)),””)</f>
        <v>#NAME?</v>
      </c>
      <c r="J90" s="76" t="e">
        <f>IFERROR(INDEX(Data!$M$4:$BB$594,Data!$A83,COLUMNS($C$11:K90)),””)</f>
        <v>#NAME?</v>
      </c>
      <c r="K90" s="76" t="e">
        <f>IFERROR(INDEX(Data!$M$4:$BB$594,Data!$A83,COLUMNS($C$11:L90)),””)</f>
        <v>#NAME?</v>
      </c>
      <c r="L90" s="76" t="e">
        <f>IFERROR(INDEX(Data!$M$4:$BB$594,Data!$A83,COLUMNS($C$11:M90)),””)</f>
        <v>#NAME?</v>
      </c>
      <c r="M90" s="76" t="e">
        <f>IFERROR(INDEX(Data!$M$4:$BB$594,Data!$A83,COLUMNS($C$11:N90)),””)</f>
        <v>#NAME?</v>
      </c>
      <c r="N90" s="76" t="e">
        <f>IFERROR(INDEX(Data!$M$4:$BB$594,Data!$A83,COLUMNS($C$11:O90)),””)</f>
        <v>#NAME?</v>
      </c>
      <c r="O90" s="76" t="e">
        <f>IFERROR(INDEX(Data!$M$4:$BB$594,Data!$A83,COLUMNS($C$11:P90)),””)</f>
        <v>#NAME?</v>
      </c>
      <c r="P90" s="69" t="e">
        <f>IFERROR(INDEX(Data!$M$4:$BB$594,Data!$A83,COLUMNS($C$11:Q90)),””)</f>
        <v>#NAME?</v>
      </c>
      <c r="Q90" s="70" t="e">
        <f>IFERROR(INDEX(Data!$M$4:$BB$594,Data!$A83,COLUMNS($C$11:R90)),””)</f>
        <v>#NAME?</v>
      </c>
      <c r="R90" s="72" t="e">
        <f>IFERROR(INDEX(Data!$M$4:$BB$594,Data!$A83,COLUMNS($C$11:S90)),””)</f>
        <v>#NAME?</v>
      </c>
      <c r="S90" s="69" t="e">
        <f>IFERROR(INDEX(Data!$M$4:$BB$594,Data!$A83,COLUMNS($C$11:T90)),””)</f>
        <v>#NAME?</v>
      </c>
      <c r="T90" s="71" t="e">
        <f>IFERROR(INDEX(Data!$M$4:$BB$594,Data!$A83,COLUMNS($C$11:U90)),””)</f>
        <v>#NAME?</v>
      </c>
      <c r="U90" s="72" t="e">
        <f>IFERROR(INDEX(Data!$M$4:$BB$594,Data!$A83,COLUMNS($C$11:V90)),””)</f>
        <v>#NAME?</v>
      </c>
      <c r="V90" s="72" t="e">
        <f>IFERROR(INDEX(Data!$M$4:$BB$594,Data!$A83,COLUMNS($C$11:W90)),””)</f>
        <v>#NAME?</v>
      </c>
      <c r="W90" s="72" t="e">
        <f>IFERROR(INDEX(Data!$M$4:$BB$594,Data!$A83,COLUMNS($C$11:X90)),””)</f>
        <v>#NAME?</v>
      </c>
      <c r="X90" s="70" t="e">
        <f>IFERROR(INDEX(Data!$M$4:$BB$594,Data!$A83,COLUMNS($C$11:Y90)),””)</f>
        <v>#NAME?</v>
      </c>
      <c r="Y90" s="72" t="e">
        <f>IFERROR(INDEX(Data!$M$4:$BB$594,Data!$A83,COLUMNS($C$11:Z90)),””)</f>
        <v>#NAME?</v>
      </c>
      <c r="Z90" s="75" t="e">
        <f>IFERROR(INDEX(Data!$M$4:$BB$594,Data!$A83,COLUMNS($C$11:AA90)),””)</f>
        <v>#NAME?</v>
      </c>
      <c r="AA90" s="75" t="e">
        <f>IFERROR(INDEX(Data!$M$4:$BB$594,Data!$A83,COLUMNS($C$11:AB90)),””)</f>
        <v>#NAME?</v>
      </c>
      <c r="AB90" s="71" t="e">
        <f>IFERROR(INDEX(Data!$M$4:$BB$594,Data!$A83,COLUMNS($C$11:AC90)),””)</f>
        <v>#NAME?</v>
      </c>
      <c r="AC90" s="72" t="e">
        <f>IFERROR(INDEX(Data!$M$4:$BB$594,Data!$A83,COLUMNS($C$11:AD90)),””)</f>
        <v>#NAME?</v>
      </c>
      <c r="AD90" s="72" t="e">
        <f>IFERROR(INDEX(Data!$M$4:$BB$594,Data!$A83,COLUMNS($C$11:AE90)),””)</f>
        <v>#NAME?</v>
      </c>
      <c r="AE90" s="70" t="e">
        <f>IFERROR(INDEX(Data!$M$4:$BB$594,Data!$A83,COLUMNS($C$11:AF90)),””)</f>
        <v>#NAME?</v>
      </c>
      <c r="AF90" s="72" t="e">
        <f>IFERROR(INDEX(Data!$M$4:$BB$594,Data!$A83,COLUMNS($C$11:AG90)),””)</f>
        <v>#NAME?</v>
      </c>
      <c r="AG90" s="75" t="e">
        <f>IFERROR(INDEX(Data!$M$4:$BB$594,Data!$A83,COLUMNS($C$11:AH90)),””)</f>
        <v>#NAME?</v>
      </c>
      <c r="AH90" s="75" t="e">
        <f>IFERROR(INDEX(Data!$M$4:$BB$594,Data!$A83,COLUMNS($C$11:AI90)),””)</f>
        <v>#NAME?</v>
      </c>
      <c r="AI90" s="71" t="e">
        <f>IFERROR(INDEX(Data!$M$4:$BB$594,Data!$A83,COLUMNS($C$11:AJ90)),””)</f>
        <v>#NAME?</v>
      </c>
      <c r="AJ90" s="71" t="e">
        <f>IFERROR(INDEX(Data!$M$4:$BB$594,Data!$A83,COLUMNS($C$11:AK90)),””)</f>
        <v>#NAME?</v>
      </c>
      <c r="AK90" s="71" t="e">
        <f>IFERROR(INDEX(Data!$M$4:$BB$594,Data!$A83,COLUMNS($C$11:AL90)),””)</f>
        <v>#NAME?</v>
      </c>
      <c r="AL90" s="69" t="e">
        <f>IFERROR(INDEX(Data!$M$4:$BB$594,Data!$A83,COLUMNS($C$11:AM90)),””)</f>
        <v>#NAME?</v>
      </c>
      <c r="AM90" s="69" t="e">
        <f>IFERROR(INDEX(Data!$M$4:$BB$594,Data!$A83,COLUMNS($C$11:AN90)),””)</f>
        <v>#NAME?</v>
      </c>
      <c r="AN90" s="69" t="e">
        <f>IFERROR(INDEX(Data!$M$4:$BB$594,Data!$A83,COLUMNS($C$11:AO90)),””)</f>
        <v>#NAME?</v>
      </c>
      <c r="AO90" s="69" t="e">
        <f>IFERROR(INDEX(Data!$M$4:$BB$594,Data!$A83,COLUMNS($C$11:AP90)),””)</f>
        <v>#NAME?</v>
      </c>
      <c r="AP90" s="69" t="e">
        <f>IFERROR(INDEX(Data!$M$4:$BB$594,Data!$A83,COLUMNS($C$11:AQ90)),””)</f>
        <v>#NAME?</v>
      </c>
      <c r="AQ90" s="69" t="e">
        <f>IFERROR(INDEX(Data!$M$4:$BB$594,Data!$A83,COLUMNS($C$11:AR90)),””)</f>
        <v>#NAME?</v>
      </c>
    </row>
    <row r="91" spans="2:43" x14ac:dyDescent="0.25">
      <c r="B91" s="69" t="e">
        <f>IFERROR(INDEX(Data!$M$4:$BB$594,Data!$A84,COLUMNS($C$11:C91)),””)</f>
        <v>#NAME?</v>
      </c>
      <c r="C91" s="73" t="e">
        <f>IFERROR(INDEX(Data!$M$4:$BB$594,Data!$A84,COLUMNS($C$11:D91)),””)</f>
        <v>#NAME?</v>
      </c>
      <c r="D91" s="76" t="e">
        <f>IFERROR(INDEX(Data!$M$4:$BB$594,Data!$A84,COLUMNS($C$11:E91)),””)</f>
        <v>#NAME?</v>
      </c>
      <c r="E91" s="76" t="e">
        <f>IFERROR(INDEX(Data!$M$4:$BB$594,Data!$A84,COLUMNS($C$11:F91)),””)</f>
        <v>#NAME?</v>
      </c>
      <c r="F91" s="76" t="e">
        <f>IFERROR(INDEX(Data!$M$4:$BB$594,Data!$A84,COLUMNS($C$11:G91)),””)</f>
        <v>#NAME?</v>
      </c>
      <c r="G91" s="76" t="e">
        <f>IFERROR(INDEX(Data!$M$4:$BB$594,Data!$A84,COLUMNS($C$11:H91)),””)</f>
        <v>#NAME?</v>
      </c>
      <c r="H91" s="76" t="e">
        <f>IFERROR(INDEX(Data!$M$4:$BB$594,Data!$A84,COLUMNS($C$11:I91)),””)</f>
        <v>#NAME?</v>
      </c>
      <c r="I91" s="76" t="e">
        <f>IFERROR(INDEX(Data!$M$4:$BB$594,Data!$A84,COLUMNS($C$11:J91)),””)</f>
        <v>#NAME?</v>
      </c>
      <c r="J91" s="76" t="e">
        <f>IFERROR(INDEX(Data!$M$4:$BB$594,Data!$A84,COLUMNS($C$11:K91)),””)</f>
        <v>#NAME?</v>
      </c>
      <c r="K91" s="76" t="e">
        <f>IFERROR(INDEX(Data!$M$4:$BB$594,Data!$A84,COLUMNS($C$11:L91)),””)</f>
        <v>#NAME?</v>
      </c>
      <c r="L91" s="76" t="e">
        <f>IFERROR(INDEX(Data!$M$4:$BB$594,Data!$A84,COLUMNS($C$11:M91)),””)</f>
        <v>#NAME?</v>
      </c>
      <c r="M91" s="76" t="e">
        <f>IFERROR(INDEX(Data!$M$4:$BB$594,Data!$A84,COLUMNS($C$11:N91)),””)</f>
        <v>#NAME?</v>
      </c>
      <c r="N91" s="76" t="e">
        <f>IFERROR(INDEX(Data!$M$4:$BB$594,Data!$A84,COLUMNS($C$11:O91)),””)</f>
        <v>#NAME?</v>
      </c>
      <c r="O91" s="76" t="e">
        <f>IFERROR(INDEX(Data!$M$4:$BB$594,Data!$A84,COLUMNS($C$11:P91)),””)</f>
        <v>#NAME?</v>
      </c>
      <c r="P91" s="69" t="e">
        <f>IFERROR(INDEX(Data!$M$4:$BB$594,Data!$A84,COLUMNS($C$11:Q91)),””)</f>
        <v>#NAME?</v>
      </c>
      <c r="Q91" s="70" t="e">
        <f>IFERROR(INDEX(Data!$M$4:$BB$594,Data!$A84,COLUMNS($C$11:R91)),””)</f>
        <v>#NAME?</v>
      </c>
      <c r="R91" s="72" t="e">
        <f>IFERROR(INDEX(Data!$M$4:$BB$594,Data!$A84,COLUMNS($C$11:S91)),””)</f>
        <v>#NAME?</v>
      </c>
      <c r="S91" s="69" t="e">
        <f>IFERROR(INDEX(Data!$M$4:$BB$594,Data!$A84,COLUMNS($C$11:T91)),””)</f>
        <v>#NAME?</v>
      </c>
      <c r="T91" s="71" t="e">
        <f>IFERROR(INDEX(Data!$M$4:$BB$594,Data!$A84,COLUMNS($C$11:U91)),””)</f>
        <v>#NAME?</v>
      </c>
      <c r="U91" s="72" t="e">
        <f>IFERROR(INDEX(Data!$M$4:$BB$594,Data!$A84,COLUMNS($C$11:V91)),””)</f>
        <v>#NAME?</v>
      </c>
      <c r="V91" s="72" t="e">
        <f>IFERROR(INDEX(Data!$M$4:$BB$594,Data!$A84,COLUMNS($C$11:W91)),””)</f>
        <v>#NAME?</v>
      </c>
      <c r="W91" s="72" t="e">
        <f>IFERROR(INDEX(Data!$M$4:$BB$594,Data!$A84,COLUMNS($C$11:X91)),””)</f>
        <v>#NAME?</v>
      </c>
      <c r="X91" s="70" t="e">
        <f>IFERROR(INDEX(Data!$M$4:$BB$594,Data!$A84,COLUMNS($C$11:Y91)),””)</f>
        <v>#NAME?</v>
      </c>
      <c r="Y91" s="72" t="e">
        <f>IFERROR(INDEX(Data!$M$4:$BB$594,Data!$A84,COLUMNS($C$11:Z91)),””)</f>
        <v>#NAME?</v>
      </c>
      <c r="Z91" s="75" t="e">
        <f>IFERROR(INDEX(Data!$M$4:$BB$594,Data!$A84,COLUMNS($C$11:AA91)),””)</f>
        <v>#NAME?</v>
      </c>
      <c r="AA91" s="75" t="e">
        <f>IFERROR(INDEX(Data!$M$4:$BB$594,Data!$A84,COLUMNS($C$11:AB91)),””)</f>
        <v>#NAME?</v>
      </c>
      <c r="AB91" s="71" t="e">
        <f>IFERROR(INDEX(Data!$M$4:$BB$594,Data!$A84,COLUMNS($C$11:AC91)),””)</f>
        <v>#NAME?</v>
      </c>
      <c r="AC91" s="72" t="e">
        <f>IFERROR(INDEX(Data!$M$4:$BB$594,Data!$A84,COLUMNS($C$11:AD91)),””)</f>
        <v>#NAME?</v>
      </c>
      <c r="AD91" s="72" t="e">
        <f>IFERROR(INDEX(Data!$M$4:$BB$594,Data!$A84,COLUMNS($C$11:AE91)),””)</f>
        <v>#NAME?</v>
      </c>
      <c r="AE91" s="70" t="e">
        <f>IFERROR(INDEX(Data!$M$4:$BB$594,Data!$A84,COLUMNS($C$11:AF91)),””)</f>
        <v>#NAME?</v>
      </c>
      <c r="AF91" s="72" t="e">
        <f>IFERROR(INDEX(Data!$M$4:$BB$594,Data!$A84,COLUMNS($C$11:AG91)),””)</f>
        <v>#NAME?</v>
      </c>
      <c r="AG91" s="75" t="e">
        <f>IFERROR(INDEX(Data!$M$4:$BB$594,Data!$A84,COLUMNS($C$11:AH91)),””)</f>
        <v>#NAME?</v>
      </c>
      <c r="AH91" s="75" t="e">
        <f>IFERROR(INDEX(Data!$M$4:$BB$594,Data!$A84,COLUMNS($C$11:AI91)),””)</f>
        <v>#NAME?</v>
      </c>
      <c r="AI91" s="71" t="e">
        <f>IFERROR(INDEX(Data!$M$4:$BB$594,Data!$A84,COLUMNS($C$11:AJ91)),””)</f>
        <v>#NAME?</v>
      </c>
      <c r="AJ91" s="71" t="e">
        <f>IFERROR(INDEX(Data!$M$4:$BB$594,Data!$A84,COLUMNS($C$11:AK91)),””)</f>
        <v>#NAME?</v>
      </c>
      <c r="AK91" s="71" t="e">
        <f>IFERROR(INDEX(Data!$M$4:$BB$594,Data!$A84,COLUMNS($C$11:AL91)),””)</f>
        <v>#NAME?</v>
      </c>
      <c r="AL91" s="69" t="e">
        <f>IFERROR(INDEX(Data!$M$4:$BB$594,Data!$A84,COLUMNS($C$11:AM91)),””)</f>
        <v>#NAME?</v>
      </c>
      <c r="AM91" s="69" t="e">
        <f>IFERROR(INDEX(Data!$M$4:$BB$594,Data!$A84,COLUMNS($C$11:AN91)),””)</f>
        <v>#NAME?</v>
      </c>
      <c r="AN91" s="69" t="e">
        <f>IFERROR(INDEX(Data!$M$4:$BB$594,Data!$A84,COLUMNS($C$11:AO91)),””)</f>
        <v>#NAME?</v>
      </c>
      <c r="AO91" s="69" t="e">
        <f>IFERROR(INDEX(Data!$M$4:$BB$594,Data!$A84,COLUMNS($C$11:AP91)),””)</f>
        <v>#NAME?</v>
      </c>
      <c r="AP91" s="69" t="e">
        <f>IFERROR(INDEX(Data!$M$4:$BB$594,Data!$A84,COLUMNS($C$11:AQ91)),””)</f>
        <v>#NAME?</v>
      </c>
      <c r="AQ91" s="69" t="e">
        <f>IFERROR(INDEX(Data!$M$4:$BB$594,Data!$A84,COLUMNS($C$11:AR91)),””)</f>
        <v>#NAME?</v>
      </c>
    </row>
    <row r="92" spans="2:43" x14ac:dyDescent="0.25">
      <c r="B92" s="69" t="e">
        <f>IFERROR(INDEX(Data!$M$4:$BB$594,Data!$A85,COLUMNS($C$11:C92)),””)</f>
        <v>#NAME?</v>
      </c>
      <c r="C92" s="73" t="e">
        <f>IFERROR(INDEX(Data!$M$4:$BB$594,Data!$A85,COLUMNS($C$11:D92)),””)</f>
        <v>#NAME?</v>
      </c>
      <c r="D92" s="76" t="e">
        <f>IFERROR(INDEX(Data!$M$4:$BB$594,Data!$A85,COLUMNS($C$11:E92)),””)</f>
        <v>#NAME?</v>
      </c>
      <c r="E92" s="76" t="e">
        <f>IFERROR(INDEX(Data!$M$4:$BB$594,Data!$A85,COLUMNS($C$11:F92)),””)</f>
        <v>#NAME?</v>
      </c>
      <c r="F92" s="76" t="e">
        <f>IFERROR(INDEX(Data!$M$4:$BB$594,Data!$A85,COLUMNS($C$11:G92)),””)</f>
        <v>#NAME?</v>
      </c>
      <c r="G92" s="76" t="e">
        <f>IFERROR(INDEX(Data!$M$4:$BB$594,Data!$A85,COLUMNS($C$11:H92)),””)</f>
        <v>#NAME?</v>
      </c>
      <c r="H92" s="76" t="e">
        <f>IFERROR(INDEX(Data!$M$4:$BB$594,Data!$A85,COLUMNS($C$11:I92)),””)</f>
        <v>#NAME?</v>
      </c>
      <c r="I92" s="76" t="e">
        <f>IFERROR(INDEX(Data!$M$4:$BB$594,Data!$A85,COLUMNS($C$11:J92)),””)</f>
        <v>#NAME?</v>
      </c>
      <c r="J92" s="76" t="e">
        <f>IFERROR(INDEX(Data!$M$4:$BB$594,Data!$A85,COLUMNS($C$11:K92)),””)</f>
        <v>#NAME?</v>
      </c>
      <c r="K92" s="76" t="e">
        <f>IFERROR(INDEX(Data!$M$4:$BB$594,Data!$A85,COLUMNS($C$11:L92)),””)</f>
        <v>#NAME?</v>
      </c>
      <c r="L92" s="76" t="e">
        <f>IFERROR(INDEX(Data!$M$4:$BB$594,Data!$A85,COLUMNS($C$11:M92)),””)</f>
        <v>#NAME?</v>
      </c>
      <c r="M92" s="76" t="e">
        <f>IFERROR(INDEX(Data!$M$4:$BB$594,Data!$A85,COLUMNS($C$11:N92)),””)</f>
        <v>#NAME?</v>
      </c>
      <c r="N92" s="76" t="e">
        <f>IFERROR(INDEX(Data!$M$4:$BB$594,Data!$A85,COLUMNS($C$11:O92)),””)</f>
        <v>#NAME?</v>
      </c>
      <c r="O92" s="76" t="e">
        <f>IFERROR(INDEX(Data!$M$4:$BB$594,Data!$A85,COLUMNS($C$11:P92)),””)</f>
        <v>#NAME?</v>
      </c>
      <c r="P92" s="69" t="e">
        <f>IFERROR(INDEX(Data!$M$4:$BB$594,Data!$A85,COLUMNS($C$11:Q92)),””)</f>
        <v>#NAME?</v>
      </c>
      <c r="Q92" s="70" t="e">
        <f>IFERROR(INDEX(Data!$M$4:$BB$594,Data!$A85,COLUMNS($C$11:R92)),””)</f>
        <v>#NAME?</v>
      </c>
      <c r="R92" s="72" t="e">
        <f>IFERROR(INDEX(Data!$M$4:$BB$594,Data!$A85,COLUMNS($C$11:S92)),””)</f>
        <v>#NAME?</v>
      </c>
      <c r="S92" s="69" t="e">
        <f>IFERROR(INDEX(Data!$M$4:$BB$594,Data!$A85,COLUMNS($C$11:T92)),””)</f>
        <v>#NAME?</v>
      </c>
      <c r="T92" s="71" t="e">
        <f>IFERROR(INDEX(Data!$M$4:$BB$594,Data!$A85,COLUMNS($C$11:U92)),””)</f>
        <v>#NAME?</v>
      </c>
      <c r="U92" s="72" t="e">
        <f>IFERROR(INDEX(Data!$M$4:$BB$594,Data!$A85,COLUMNS($C$11:V92)),””)</f>
        <v>#NAME?</v>
      </c>
      <c r="V92" s="72" t="e">
        <f>IFERROR(INDEX(Data!$M$4:$BB$594,Data!$A85,COLUMNS($C$11:W92)),””)</f>
        <v>#NAME?</v>
      </c>
      <c r="W92" s="72" t="e">
        <f>IFERROR(INDEX(Data!$M$4:$BB$594,Data!$A85,COLUMNS($C$11:X92)),””)</f>
        <v>#NAME?</v>
      </c>
      <c r="X92" s="70" t="e">
        <f>IFERROR(INDEX(Data!$M$4:$BB$594,Data!$A85,COLUMNS($C$11:Y92)),””)</f>
        <v>#NAME?</v>
      </c>
      <c r="Y92" s="72" t="e">
        <f>IFERROR(INDEX(Data!$M$4:$BB$594,Data!$A85,COLUMNS($C$11:Z92)),””)</f>
        <v>#NAME?</v>
      </c>
      <c r="Z92" s="75" t="e">
        <f>IFERROR(INDEX(Data!$M$4:$BB$594,Data!$A85,COLUMNS($C$11:AA92)),””)</f>
        <v>#NAME?</v>
      </c>
      <c r="AA92" s="75" t="e">
        <f>IFERROR(INDEX(Data!$M$4:$BB$594,Data!$A85,COLUMNS($C$11:AB92)),””)</f>
        <v>#NAME?</v>
      </c>
      <c r="AB92" s="71" t="e">
        <f>IFERROR(INDEX(Data!$M$4:$BB$594,Data!$A85,COLUMNS($C$11:AC92)),””)</f>
        <v>#NAME?</v>
      </c>
      <c r="AC92" s="72" t="e">
        <f>IFERROR(INDEX(Data!$M$4:$BB$594,Data!$A85,COLUMNS($C$11:AD92)),””)</f>
        <v>#NAME?</v>
      </c>
      <c r="AD92" s="72" t="e">
        <f>IFERROR(INDEX(Data!$M$4:$BB$594,Data!$A85,COLUMNS($C$11:AE92)),””)</f>
        <v>#NAME?</v>
      </c>
      <c r="AE92" s="70" t="e">
        <f>IFERROR(INDEX(Data!$M$4:$BB$594,Data!$A85,COLUMNS($C$11:AF92)),””)</f>
        <v>#NAME?</v>
      </c>
      <c r="AF92" s="72" t="e">
        <f>IFERROR(INDEX(Data!$M$4:$BB$594,Data!$A85,COLUMNS($C$11:AG92)),””)</f>
        <v>#NAME?</v>
      </c>
      <c r="AG92" s="75" t="e">
        <f>IFERROR(INDEX(Data!$M$4:$BB$594,Data!$A85,COLUMNS($C$11:AH92)),””)</f>
        <v>#NAME?</v>
      </c>
      <c r="AH92" s="75" t="e">
        <f>IFERROR(INDEX(Data!$M$4:$BB$594,Data!$A85,COLUMNS($C$11:AI92)),””)</f>
        <v>#NAME?</v>
      </c>
      <c r="AI92" s="71" t="e">
        <f>IFERROR(INDEX(Data!$M$4:$BB$594,Data!$A85,COLUMNS($C$11:AJ92)),””)</f>
        <v>#NAME?</v>
      </c>
      <c r="AJ92" s="71" t="e">
        <f>IFERROR(INDEX(Data!$M$4:$BB$594,Data!$A85,COLUMNS($C$11:AK92)),””)</f>
        <v>#NAME?</v>
      </c>
      <c r="AK92" s="71" t="e">
        <f>IFERROR(INDEX(Data!$M$4:$BB$594,Data!$A85,COLUMNS($C$11:AL92)),””)</f>
        <v>#NAME?</v>
      </c>
      <c r="AL92" s="69" t="e">
        <f>IFERROR(INDEX(Data!$M$4:$BB$594,Data!$A85,COLUMNS($C$11:AM92)),””)</f>
        <v>#NAME?</v>
      </c>
      <c r="AM92" s="69" t="e">
        <f>IFERROR(INDEX(Data!$M$4:$BB$594,Data!$A85,COLUMNS($C$11:AN92)),””)</f>
        <v>#NAME?</v>
      </c>
      <c r="AN92" s="69" t="e">
        <f>IFERROR(INDEX(Data!$M$4:$BB$594,Data!$A85,COLUMNS($C$11:AO92)),””)</f>
        <v>#NAME?</v>
      </c>
      <c r="AO92" s="69" t="e">
        <f>IFERROR(INDEX(Data!$M$4:$BB$594,Data!$A85,COLUMNS($C$11:AP92)),””)</f>
        <v>#NAME?</v>
      </c>
      <c r="AP92" s="69" t="e">
        <f>IFERROR(INDEX(Data!$M$4:$BB$594,Data!$A85,COLUMNS($C$11:AQ92)),””)</f>
        <v>#NAME?</v>
      </c>
      <c r="AQ92" s="69" t="e">
        <f>IFERROR(INDEX(Data!$M$4:$BB$594,Data!$A85,COLUMNS($C$11:AR92)),””)</f>
        <v>#NAME?</v>
      </c>
    </row>
    <row r="93" spans="2:43" x14ac:dyDescent="0.25">
      <c r="B93" s="69" t="e">
        <f>IFERROR(INDEX(Data!$M$4:$BB$594,Data!$A86,COLUMNS($C$11:C93)),””)</f>
        <v>#NAME?</v>
      </c>
      <c r="C93" s="73" t="e">
        <f>IFERROR(INDEX(Data!$M$4:$BB$594,Data!$A86,COLUMNS($C$11:D93)),””)</f>
        <v>#NAME?</v>
      </c>
      <c r="D93" s="76" t="e">
        <f>IFERROR(INDEX(Data!$M$4:$BB$594,Data!$A86,COLUMNS($C$11:E93)),””)</f>
        <v>#NAME?</v>
      </c>
      <c r="E93" s="76" t="e">
        <f>IFERROR(INDEX(Data!$M$4:$BB$594,Data!$A86,COLUMNS($C$11:F93)),””)</f>
        <v>#NAME?</v>
      </c>
      <c r="F93" s="76" t="e">
        <f>IFERROR(INDEX(Data!$M$4:$BB$594,Data!$A86,COLUMNS($C$11:G93)),””)</f>
        <v>#NAME?</v>
      </c>
      <c r="G93" s="76" t="e">
        <f>IFERROR(INDEX(Data!$M$4:$BB$594,Data!$A86,COLUMNS($C$11:H93)),””)</f>
        <v>#NAME?</v>
      </c>
      <c r="H93" s="76" t="e">
        <f>IFERROR(INDEX(Data!$M$4:$BB$594,Data!$A86,COLUMNS($C$11:I93)),””)</f>
        <v>#NAME?</v>
      </c>
      <c r="I93" s="76" t="e">
        <f>IFERROR(INDEX(Data!$M$4:$BB$594,Data!$A86,COLUMNS($C$11:J93)),””)</f>
        <v>#NAME?</v>
      </c>
      <c r="J93" s="76" t="e">
        <f>IFERROR(INDEX(Data!$M$4:$BB$594,Data!$A86,COLUMNS($C$11:K93)),””)</f>
        <v>#NAME?</v>
      </c>
      <c r="K93" s="76" t="e">
        <f>IFERROR(INDEX(Data!$M$4:$BB$594,Data!$A86,COLUMNS($C$11:L93)),””)</f>
        <v>#NAME?</v>
      </c>
      <c r="L93" s="76" t="e">
        <f>IFERROR(INDEX(Data!$M$4:$BB$594,Data!$A86,COLUMNS($C$11:M93)),””)</f>
        <v>#NAME?</v>
      </c>
      <c r="M93" s="76" t="e">
        <f>IFERROR(INDEX(Data!$M$4:$BB$594,Data!$A86,COLUMNS($C$11:N93)),””)</f>
        <v>#NAME?</v>
      </c>
      <c r="N93" s="76" t="e">
        <f>IFERROR(INDEX(Data!$M$4:$BB$594,Data!$A86,COLUMNS($C$11:O93)),””)</f>
        <v>#NAME?</v>
      </c>
      <c r="O93" s="76" t="e">
        <f>IFERROR(INDEX(Data!$M$4:$BB$594,Data!$A86,COLUMNS($C$11:P93)),””)</f>
        <v>#NAME?</v>
      </c>
      <c r="P93" s="69" t="e">
        <f>IFERROR(INDEX(Data!$M$4:$BB$594,Data!$A86,COLUMNS($C$11:Q93)),””)</f>
        <v>#NAME?</v>
      </c>
      <c r="Q93" s="70" t="e">
        <f>IFERROR(INDEX(Data!$M$4:$BB$594,Data!$A86,COLUMNS($C$11:R93)),””)</f>
        <v>#NAME?</v>
      </c>
      <c r="R93" s="72" t="e">
        <f>IFERROR(INDEX(Data!$M$4:$BB$594,Data!$A86,COLUMNS($C$11:S93)),””)</f>
        <v>#NAME?</v>
      </c>
      <c r="S93" s="69" t="e">
        <f>IFERROR(INDEX(Data!$M$4:$BB$594,Data!$A86,COLUMNS($C$11:T93)),””)</f>
        <v>#NAME?</v>
      </c>
      <c r="T93" s="71" t="e">
        <f>IFERROR(INDEX(Data!$M$4:$BB$594,Data!$A86,COLUMNS($C$11:U93)),””)</f>
        <v>#NAME?</v>
      </c>
      <c r="U93" s="72" t="e">
        <f>IFERROR(INDEX(Data!$M$4:$BB$594,Data!$A86,COLUMNS($C$11:V93)),””)</f>
        <v>#NAME?</v>
      </c>
      <c r="V93" s="72" t="e">
        <f>IFERROR(INDEX(Data!$M$4:$BB$594,Data!$A86,COLUMNS($C$11:W93)),””)</f>
        <v>#NAME?</v>
      </c>
      <c r="W93" s="72" t="e">
        <f>IFERROR(INDEX(Data!$M$4:$BB$594,Data!$A86,COLUMNS($C$11:X93)),””)</f>
        <v>#NAME?</v>
      </c>
      <c r="X93" s="70" t="e">
        <f>IFERROR(INDEX(Data!$M$4:$BB$594,Data!$A86,COLUMNS($C$11:Y93)),””)</f>
        <v>#NAME?</v>
      </c>
      <c r="Y93" s="72" t="e">
        <f>IFERROR(INDEX(Data!$M$4:$BB$594,Data!$A86,COLUMNS($C$11:Z93)),””)</f>
        <v>#NAME?</v>
      </c>
      <c r="Z93" s="75" t="e">
        <f>IFERROR(INDEX(Data!$M$4:$BB$594,Data!$A86,COLUMNS($C$11:AA93)),””)</f>
        <v>#NAME?</v>
      </c>
      <c r="AA93" s="75" t="e">
        <f>IFERROR(INDEX(Data!$M$4:$BB$594,Data!$A86,COLUMNS($C$11:AB93)),””)</f>
        <v>#NAME?</v>
      </c>
      <c r="AB93" s="71" t="e">
        <f>IFERROR(INDEX(Data!$M$4:$BB$594,Data!$A86,COLUMNS($C$11:AC93)),””)</f>
        <v>#NAME?</v>
      </c>
      <c r="AC93" s="72" t="e">
        <f>IFERROR(INDEX(Data!$M$4:$BB$594,Data!$A86,COLUMNS($C$11:AD93)),””)</f>
        <v>#NAME?</v>
      </c>
      <c r="AD93" s="72" t="e">
        <f>IFERROR(INDEX(Data!$M$4:$BB$594,Data!$A86,COLUMNS($C$11:AE93)),””)</f>
        <v>#NAME?</v>
      </c>
      <c r="AE93" s="70" t="e">
        <f>IFERROR(INDEX(Data!$M$4:$BB$594,Data!$A86,COLUMNS($C$11:AF93)),””)</f>
        <v>#NAME?</v>
      </c>
      <c r="AF93" s="72" t="e">
        <f>IFERROR(INDEX(Data!$M$4:$BB$594,Data!$A86,COLUMNS($C$11:AG93)),””)</f>
        <v>#NAME?</v>
      </c>
      <c r="AG93" s="75" t="e">
        <f>IFERROR(INDEX(Data!$M$4:$BB$594,Data!$A86,COLUMNS($C$11:AH93)),””)</f>
        <v>#NAME?</v>
      </c>
      <c r="AH93" s="75" t="e">
        <f>IFERROR(INDEX(Data!$M$4:$BB$594,Data!$A86,COLUMNS($C$11:AI93)),””)</f>
        <v>#NAME?</v>
      </c>
      <c r="AI93" s="71" t="e">
        <f>IFERROR(INDEX(Data!$M$4:$BB$594,Data!$A86,COLUMNS($C$11:AJ93)),””)</f>
        <v>#NAME?</v>
      </c>
      <c r="AJ93" s="71" t="e">
        <f>IFERROR(INDEX(Data!$M$4:$BB$594,Data!$A86,COLUMNS($C$11:AK93)),””)</f>
        <v>#NAME?</v>
      </c>
      <c r="AK93" s="71" t="e">
        <f>IFERROR(INDEX(Data!$M$4:$BB$594,Data!$A86,COLUMNS($C$11:AL93)),””)</f>
        <v>#NAME?</v>
      </c>
      <c r="AL93" s="69" t="e">
        <f>IFERROR(INDEX(Data!$M$4:$BB$594,Data!$A86,COLUMNS($C$11:AM93)),””)</f>
        <v>#NAME?</v>
      </c>
      <c r="AM93" s="69" t="e">
        <f>IFERROR(INDEX(Data!$M$4:$BB$594,Data!$A86,COLUMNS($C$11:AN93)),””)</f>
        <v>#NAME?</v>
      </c>
      <c r="AN93" s="69" t="e">
        <f>IFERROR(INDEX(Data!$M$4:$BB$594,Data!$A86,COLUMNS($C$11:AO93)),””)</f>
        <v>#NAME?</v>
      </c>
      <c r="AO93" s="69" t="e">
        <f>IFERROR(INDEX(Data!$M$4:$BB$594,Data!$A86,COLUMNS($C$11:AP93)),””)</f>
        <v>#NAME?</v>
      </c>
      <c r="AP93" s="69" t="e">
        <f>IFERROR(INDEX(Data!$M$4:$BB$594,Data!$A86,COLUMNS($C$11:AQ93)),””)</f>
        <v>#NAME?</v>
      </c>
      <c r="AQ93" s="69" t="e">
        <f>IFERROR(INDEX(Data!$M$4:$BB$594,Data!$A86,COLUMNS($C$11:AR93)),””)</f>
        <v>#NAME?</v>
      </c>
    </row>
    <row r="94" spans="2:43" x14ac:dyDescent="0.25">
      <c r="B94" s="69" t="e">
        <f>IFERROR(INDEX(Data!$M$4:$BB$594,Data!$A87,COLUMNS($C$11:C94)),””)</f>
        <v>#NAME?</v>
      </c>
      <c r="C94" s="73" t="e">
        <f>IFERROR(INDEX(Data!$M$4:$BB$594,Data!$A87,COLUMNS($C$11:D94)),””)</f>
        <v>#NAME?</v>
      </c>
      <c r="D94" s="76" t="e">
        <f>IFERROR(INDEX(Data!$M$4:$BB$594,Data!$A87,COLUMNS($C$11:E94)),””)</f>
        <v>#NAME?</v>
      </c>
      <c r="E94" s="76" t="e">
        <f>IFERROR(INDEX(Data!$M$4:$BB$594,Data!$A87,COLUMNS($C$11:F94)),””)</f>
        <v>#NAME?</v>
      </c>
      <c r="F94" s="76" t="e">
        <f>IFERROR(INDEX(Data!$M$4:$BB$594,Data!$A87,COLUMNS($C$11:G94)),””)</f>
        <v>#NAME?</v>
      </c>
      <c r="G94" s="76" t="e">
        <f>IFERROR(INDEX(Data!$M$4:$BB$594,Data!$A87,COLUMNS($C$11:H94)),””)</f>
        <v>#NAME?</v>
      </c>
      <c r="H94" s="76" t="e">
        <f>IFERROR(INDEX(Data!$M$4:$BB$594,Data!$A87,COLUMNS($C$11:I94)),””)</f>
        <v>#NAME?</v>
      </c>
      <c r="I94" s="76" t="e">
        <f>IFERROR(INDEX(Data!$M$4:$BB$594,Data!$A87,COLUMNS($C$11:J94)),””)</f>
        <v>#NAME?</v>
      </c>
      <c r="J94" s="76" t="e">
        <f>IFERROR(INDEX(Data!$M$4:$BB$594,Data!$A87,COLUMNS($C$11:K94)),””)</f>
        <v>#NAME?</v>
      </c>
      <c r="K94" s="76" t="e">
        <f>IFERROR(INDEX(Data!$M$4:$BB$594,Data!$A87,COLUMNS($C$11:L94)),””)</f>
        <v>#NAME?</v>
      </c>
      <c r="L94" s="76" t="e">
        <f>IFERROR(INDEX(Data!$M$4:$BB$594,Data!$A87,COLUMNS($C$11:M94)),””)</f>
        <v>#NAME?</v>
      </c>
      <c r="M94" s="76" t="e">
        <f>IFERROR(INDEX(Data!$M$4:$BB$594,Data!$A87,COLUMNS($C$11:N94)),””)</f>
        <v>#NAME?</v>
      </c>
      <c r="N94" s="76" t="e">
        <f>IFERROR(INDEX(Data!$M$4:$BB$594,Data!$A87,COLUMNS($C$11:O94)),””)</f>
        <v>#NAME?</v>
      </c>
      <c r="O94" s="76" t="e">
        <f>IFERROR(INDEX(Data!$M$4:$BB$594,Data!$A87,COLUMNS($C$11:P94)),””)</f>
        <v>#NAME?</v>
      </c>
      <c r="P94" s="69" t="e">
        <f>IFERROR(INDEX(Data!$M$4:$BB$594,Data!$A87,COLUMNS($C$11:Q94)),””)</f>
        <v>#NAME?</v>
      </c>
      <c r="Q94" s="70" t="e">
        <f>IFERROR(INDEX(Data!$M$4:$BB$594,Data!$A87,COLUMNS($C$11:R94)),””)</f>
        <v>#NAME?</v>
      </c>
      <c r="R94" s="72" t="e">
        <f>IFERROR(INDEX(Data!$M$4:$BB$594,Data!$A87,COLUMNS($C$11:S94)),””)</f>
        <v>#NAME?</v>
      </c>
      <c r="S94" s="69" t="e">
        <f>IFERROR(INDEX(Data!$M$4:$BB$594,Data!$A87,COLUMNS($C$11:T94)),””)</f>
        <v>#NAME?</v>
      </c>
      <c r="T94" s="71" t="e">
        <f>IFERROR(INDEX(Data!$M$4:$BB$594,Data!$A87,COLUMNS($C$11:U94)),””)</f>
        <v>#NAME?</v>
      </c>
      <c r="U94" s="72" t="e">
        <f>IFERROR(INDEX(Data!$M$4:$BB$594,Data!$A87,COLUMNS($C$11:V94)),””)</f>
        <v>#NAME?</v>
      </c>
      <c r="V94" s="72" t="e">
        <f>IFERROR(INDEX(Data!$M$4:$BB$594,Data!$A87,COLUMNS($C$11:W94)),””)</f>
        <v>#NAME?</v>
      </c>
      <c r="W94" s="72" t="e">
        <f>IFERROR(INDEX(Data!$M$4:$BB$594,Data!$A87,COLUMNS($C$11:X94)),””)</f>
        <v>#NAME?</v>
      </c>
      <c r="X94" s="70" t="e">
        <f>IFERROR(INDEX(Data!$M$4:$BB$594,Data!$A87,COLUMNS($C$11:Y94)),””)</f>
        <v>#NAME?</v>
      </c>
      <c r="Y94" s="72" t="e">
        <f>IFERROR(INDEX(Data!$M$4:$BB$594,Data!$A87,COLUMNS($C$11:Z94)),””)</f>
        <v>#NAME?</v>
      </c>
      <c r="Z94" s="75" t="e">
        <f>IFERROR(INDEX(Data!$M$4:$BB$594,Data!$A87,COLUMNS($C$11:AA94)),””)</f>
        <v>#NAME?</v>
      </c>
      <c r="AA94" s="75" t="e">
        <f>IFERROR(INDEX(Data!$M$4:$BB$594,Data!$A87,COLUMNS($C$11:AB94)),””)</f>
        <v>#NAME?</v>
      </c>
      <c r="AB94" s="71" t="e">
        <f>IFERROR(INDEX(Data!$M$4:$BB$594,Data!$A87,COLUMNS($C$11:AC94)),””)</f>
        <v>#NAME?</v>
      </c>
      <c r="AC94" s="72" t="e">
        <f>IFERROR(INDEX(Data!$M$4:$BB$594,Data!$A87,COLUMNS($C$11:AD94)),””)</f>
        <v>#NAME?</v>
      </c>
      <c r="AD94" s="72" t="e">
        <f>IFERROR(INDEX(Data!$M$4:$BB$594,Data!$A87,COLUMNS($C$11:AE94)),””)</f>
        <v>#NAME?</v>
      </c>
      <c r="AE94" s="70" t="e">
        <f>IFERROR(INDEX(Data!$M$4:$BB$594,Data!$A87,COLUMNS($C$11:AF94)),””)</f>
        <v>#NAME?</v>
      </c>
      <c r="AF94" s="72" t="e">
        <f>IFERROR(INDEX(Data!$M$4:$BB$594,Data!$A87,COLUMNS($C$11:AG94)),””)</f>
        <v>#NAME?</v>
      </c>
      <c r="AG94" s="75" t="e">
        <f>IFERROR(INDEX(Data!$M$4:$BB$594,Data!$A87,COLUMNS($C$11:AH94)),””)</f>
        <v>#NAME?</v>
      </c>
      <c r="AH94" s="75" t="e">
        <f>IFERROR(INDEX(Data!$M$4:$BB$594,Data!$A87,COLUMNS($C$11:AI94)),””)</f>
        <v>#NAME?</v>
      </c>
      <c r="AI94" s="71" t="e">
        <f>IFERROR(INDEX(Data!$M$4:$BB$594,Data!$A87,COLUMNS($C$11:AJ94)),””)</f>
        <v>#NAME?</v>
      </c>
      <c r="AJ94" s="71" t="e">
        <f>IFERROR(INDEX(Data!$M$4:$BB$594,Data!$A87,COLUMNS($C$11:AK94)),””)</f>
        <v>#NAME?</v>
      </c>
      <c r="AK94" s="71" t="e">
        <f>IFERROR(INDEX(Data!$M$4:$BB$594,Data!$A87,COLUMNS($C$11:AL94)),””)</f>
        <v>#NAME?</v>
      </c>
      <c r="AL94" s="69" t="e">
        <f>IFERROR(INDEX(Data!$M$4:$BB$594,Data!$A87,COLUMNS($C$11:AM94)),””)</f>
        <v>#NAME?</v>
      </c>
      <c r="AM94" s="69" t="e">
        <f>IFERROR(INDEX(Data!$M$4:$BB$594,Data!$A87,COLUMNS($C$11:AN94)),””)</f>
        <v>#NAME?</v>
      </c>
      <c r="AN94" s="69" t="e">
        <f>IFERROR(INDEX(Data!$M$4:$BB$594,Data!$A87,COLUMNS($C$11:AO94)),””)</f>
        <v>#NAME?</v>
      </c>
      <c r="AO94" s="69" t="e">
        <f>IFERROR(INDEX(Data!$M$4:$BB$594,Data!$A87,COLUMNS($C$11:AP94)),””)</f>
        <v>#NAME?</v>
      </c>
      <c r="AP94" s="69" t="e">
        <f>IFERROR(INDEX(Data!$M$4:$BB$594,Data!$A87,COLUMNS($C$11:AQ94)),””)</f>
        <v>#NAME?</v>
      </c>
      <c r="AQ94" s="69" t="e">
        <f>IFERROR(INDEX(Data!$M$4:$BB$594,Data!$A87,COLUMNS($C$11:AR94)),””)</f>
        <v>#NAME?</v>
      </c>
    </row>
    <row r="95" spans="2:43" x14ac:dyDescent="0.25">
      <c r="B95" s="69" t="e">
        <f>IFERROR(INDEX(Data!$M$4:$BB$594,Data!$A88,COLUMNS($C$11:C95)),””)</f>
        <v>#NAME?</v>
      </c>
      <c r="C95" s="73" t="e">
        <f>IFERROR(INDEX(Data!$M$4:$BB$594,Data!$A88,COLUMNS($C$11:D95)),””)</f>
        <v>#NAME?</v>
      </c>
      <c r="D95" s="76" t="e">
        <f>IFERROR(INDEX(Data!$M$4:$BB$594,Data!$A88,COLUMNS($C$11:E95)),””)</f>
        <v>#NAME?</v>
      </c>
      <c r="E95" s="76" t="e">
        <f>IFERROR(INDEX(Data!$M$4:$BB$594,Data!$A88,COLUMNS($C$11:F95)),””)</f>
        <v>#NAME?</v>
      </c>
      <c r="F95" s="76" t="e">
        <f>IFERROR(INDEX(Data!$M$4:$BB$594,Data!$A88,COLUMNS($C$11:G95)),””)</f>
        <v>#NAME?</v>
      </c>
      <c r="G95" s="76" t="e">
        <f>IFERROR(INDEX(Data!$M$4:$BB$594,Data!$A88,COLUMNS($C$11:H95)),””)</f>
        <v>#NAME?</v>
      </c>
      <c r="H95" s="76" t="e">
        <f>IFERROR(INDEX(Data!$M$4:$BB$594,Data!$A88,COLUMNS($C$11:I95)),””)</f>
        <v>#NAME?</v>
      </c>
      <c r="I95" s="76" t="e">
        <f>IFERROR(INDEX(Data!$M$4:$BB$594,Data!$A88,COLUMNS($C$11:J95)),””)</f>
        <v>#NAME?</v>
      </c>
      <c r="J95" s="76" t="e">
        <f>IFERROR(INDEX(Data!$M$4:$BB$594,Data!$A88,COLUMNS($C$11:K95)),””)</f>
        <v>#NAME?</v>
      </c>
      <c r="K95" s="76" t="e">
        <f>IFERROR(INDEX(Data!$M$4:$BB$594,Data!$A88,COLUMNS($C$11:L95)),””)</f>
        <v>#NAME?</v>
      </c>
      <c r="L95" s="76" t="e">
        <f>IFERROR(INDEX(Data!$M$4:$BB$594,Data!$A88,COLUMNS($C$11:M95)),””)</f>
        <v>#NAME?</v>
      </c>
      <c r="M95" s="76" t="e">
        <f>IFERROR(INDEX(Data!$M$4:$BB$594,Data!$A88,COLUMNS($C$11:N95)),””)</f>
        <v>#NAME?</v>
      </c>
      <c r="N95" s="76" t="e">
        <f>IFERROR(INDEX(Data!$M$4:$BB$594,Data!$A88,COLUMNS($C$11:O95)),””)</f>
        <v>#NAME?</v>
      </c>
      <c r="O95" s="76" t="e">
        <f>IFERROR(INDEX(Data!$M$4:$BB$594,Data!$A88,COLUMNS($C$11:P95)),””)</f>
        <v>#NAME?</v>
      </c>
      <c r="P95" s="69" t="e">
        <f>IFERROR(INDEX(Data!$M$4:$BB$594,Data!$A88,COLUMNS($C$11:Q95)),””)</f>
        <v>#NAME?</v>
      </c>
      <c r="Q95" s="70" t="e">
        <f>IFERROR(INDEX(Data!$M$4:$BB$594,Data!$A88,COLUMNS($C$11:R95)),””)</f>
        <v>#NAME?</v>
      </c>
      <c r="R95" s="72" t="e">
        <f>IFERROR(INDEX(Data!$M$4:$BB$594,Data!$A88,COLUMNS($C$11:S95)),””)</f>
        <v>#NAME?</v>
      </c>
      <c r="S95" s="69" t="e">
        <f>IFERROR(INDEX(Data!$M$4:$BB$594,Data!$A88,COLUMNS($C$11:T95)),””)</f>
        <v>#NAME?</v>
      </c>
      <c r="T95" s="71" t="e">
        <f>IFERROR(INDEX(Data!$M$4:$BB$594,Data!$A88,COLUMNS($C$11:U95)),””)</f>
        <v>#NAME?</v>
      </c>
      <c r="U95" s="72" t="e">
        <f>IFERROR(INDEX(Data!$M$4:$BB$594,Data!$A88,COLUMNS($C$11:V95)),””)</f>
        <v>#NAME?</v>
      </c>
      <c r="V95" s="72" t="e">
        <f>IFERROR(INDEX(Data!$M$4:$BB$594,Data!$A88,COLUMNS($C$11:W95)),””)</f>
        <v>#NAME?</v>
      </c>
      <c r="W95" s="72" t="e">
        <f>IFERROR(INDEX(Data!$M$4:$BB$594,Data!$A88,COLUMNS($C$11:X95)),””)</f>
        <v>#NAME?</v>
      </c>
      <c r="X95" s="70" t="e">
        <f>IFERROR(INDEX(Data!$M$4:$BB$594,Data!$A88,COLUMNS($C$11:Y95)),””)</f>
        <v>#NAME?</v>
      </c>
      <c r="Y95" s="72" t="e">
        <f>IFERROR(INDEX(Data!$M$4:$BB$594,Data!$A88,COLUMNS($C$11:Z95)),””)</f>
        <v>#NAME?</v>
      </c>
      <c r="Z95" s="75" t="e">
        <f>IFERROR(INDEX(Data!$M$4:$BB$594,Data!$A88,COLUMNS($C$11:AA95)),””)</f>
        <v>#NAME?</v>
      </c>
      <c r="AA95" s="75" t="e">
        <f>IFERROR(INDEX(Data!$M$4:$BB$594,Data!$A88,COLUMNS($C$11:AB95)),””)</f>
        <v>#NAME?</v>
      </c>
      <c r="AB95" s="71" t="e">
        <f>IFERROR(INDEX(Data!$M$4:$BB$594,Data!$A88,COLUMNS($C$11:AC95)),””)</f>
        <v>#NAME?</v>
      </c>
      <c r="AC95" s="72" t="e">
        <f>IFERROR(INDEX(Data!$M$4:$BB$594,Data!$A88,COLUMNS($C$11:AD95)),””)</f>
        <v>#NAME?</v>
      </c>
      <c r="AD95" s="72" t="e">
        <f>IFERROR(INDEX(Data!$M$4:$BB$594,Data!$A88,COLUMNS($C$11:AE95)),””)</f>
        <v>#NAME?</v>
      </c>
      <c r="AE95" s="70" t="e">
        <f>IFERROR(INDEX(Data!$M$4:$BB$594,Data!$A88,COLUMNS($C$11:AF95)),””)</f>
        <v>#NAME?</v>
      </c>
      <c r="AF95" s="72" t="e">
        <f>IFERROR(INDEX(Data!$M$4:$BB$594,Data!$A88,COLUMNS($C$11:AG95)),””)</f>
        <v>#NAME?</v>
      </c>
      <c r="AG95" s="75" t="e">
        <f>IFERROR(INDEX(Data!$M$4:$BB$594,Data!$A88,COLUMNS($C$11:AH95)),””)</f>
        <v>#NAME?</v>
      </c>
      <c r="AH95" s="75" t="e">
        <f>IFERROR(INDEX(Data!$M$4:$BB$594,Data!$A88,COLUMNS($C$11:AI95)),””)</f>
        <v>#NAME?</v>
      </c>
      <c r="AI95" s="71" t="e">
        <f>IFERROR(INDEX(Data!$M$4:$BB$594,Data!$A88,COLUMNS($C$11:AJ95)),””)</f>
        <v>#NAME?</v>
      </c>
      <c r="AJ95" s="71" t="e">
        <f>IFERROR(INDEX(Data!$M$4:$BB$594,Data!$A88,COLUMNS($C$11:AK95)),””)</f>
        <v>#NAME?</v>
      </c>
      <c r="AK95" s="71" t="e">
        <f>IFERROR(INDEX(Data!$M$4:$BB$594,Data!$A88,COLUMNS($C$11:AL95)),””)</f>
        <v>#NAME?</v>
      </c>
      <c r="AL95" s="69" t="e">
        <f>IFERROR(INDEX(Data!$M$4:$BB$594,Data!$A88,COLUMNS($C$11:AM95)),””)</f>
        <v>#NAME?</v>
      </c>
      <c r="AM95" s="69" t="e">
        <f>IFERROR(INDEX(Data!$M$4:$BB$594,Data!$A88,COLUMNS($C$11:AN95)),””)</f>
        <v>#NAME?</v>
      </c>
      <c r="AN95" s="69" t="e">
        <f>IFERROR(INDEX(Data!$M$4:$BB$594,Data!$A88,COLUMNS($C$11:AO95)),””)</f>
        <v>#NAME?</v>
      </c>
      <c r="AO95" s="69" t="e">
        <f>IFERROR(INDEX(Data!$M$4:$BB$594,Data!$A88,COLUMNS($C$11:AP95)),””)</f>
        <v>#NAME?</v>
      </c>
      <c r="AP95" s="69" t="e">
        <f>IFERROR(INDEX(Data!$M$4:$BB$594,Data!$A88,COLUMNS($C$11:AQ95)),””)</f>
        <v>#NAME?</v>
      </c>
      <c r="AQ95" s="69" t="e">
        <f>IFERROR(INDEX(Data!$M$4:$BB$594,Data!$A88,COLUMNS($C$11:AR95)),””)</f>
        <v>#NAME?</v>
      </c>
    </row>
    <row r="96" spans="2:43" x14ac:dyDescent="0.25">
      <c r="B96" s="69" t="e">
        <f>IFERROR(INDEX(Data!$M$4:$BB$594,Data!$A89,COLUMNS($C$11:C96)),””)</f>
        <v>#NAME?</v>
      </c>
      <c r="C96" s="73" t="e">
        <f>IFERROR(INDEX(Data!$M$4:$BB$594,Data!$A89,COLUMNS($C$11:D96)),””)</f>
        <v>#NAME?</v>
      </c>
      <c r="D96" s="76" t="e">
        <f>IFERROR(INDEX(Data!$M$4:$BB$594,Data!$A89,COLUMNS($C$11:E96)),””)</f>
        <v>#NAME?</v>
      </c>
      <c r="E96" s="76" t="e">
        <f>IFERROR(INDEX(Data!$M$4:$BB$594,Data!$A89,COLUMNS($C$11:F96)),””)</f>
        <v>#NAME?</v>
      </c>
      <c r="F96" s="76" t="e">
        <f>IFERROR(INDEX(Data!$M$4:$BB$594,Data!$A89,COLUMNS($C$11:G96)),””)</f>
        <v>#NAME?</v>
      </c>
      <c r="G96" s="76" t="e">
        <f>IFERROR(INDEX(Data!$M$4:$BB$594,Data!$A89,COLUMNS($C$11:H96)),””)</f>
        <v>#NAME?</v>
      </c>
      <c r="H96" s="76" t="e">
        <f>IFERROR(INDEX(Data!$M$4:$BB$594,Data!$A89,COLUMNS($C$11:I96)),””)</f>
        <v>#NAME?</v>
      </c>
      <c r="I96" s="76" t="e">
        <f>IFERROR(INDEX(Data!$M$4:$BB$594,Data!$A89,COLUMNS($C$11:J96)),””)</f>
        <v>#NAME?</v>
      </c>
      <c r="J96" s="76" t="e">
        <f>IFERROR(INDEX(Data!$M$4:$BB$594,Data!$A89,COLUMNS($C$11:K96)),””)</f>
        <v>#NAME?</v>
      </c>
      <c r="K96" s="76" t="e">
        <f>IFERROR(INDEX(Data!$M$4:$BB$594,Data!$A89,COLUMNS($C$11:L96)),””)</f>
        <v>#NAME?</v>
      </c>
      <c r="L96" s="76" t="e">
        <f>IFERROR(INDEX(Data!$M$4:$BB$594,Data!$A89,COLUMNS($C$11:M96)),””)</f>
        <v>#NAME?</v>
      </c>
      <c r="M96" s="76" t="e">
        <f>IFERROR(INDEX(Data!$M$4:$BB$594,Data!$A89,COLUMNS($C$11:N96)),””)</f>
        <v>#NAME?</v>
      </c>
      <c r="N96" s="76" t="e">
        <f>IFERROR(INDEX(Data!$M$4:$BB$594,Data!$A89,COLUMNS($C$11:O96)),””)</f>
        <v>#NAME?</v>
      </c>
      <c r="O96" s="76" t="e">
        <f>IFERROR(INDEX(Data!$M$4:$BB$594,Data!$A89,COLUMNS($C$11:P96)),””)</f>
        <v>#NAME?</v>
      </c>
      <c r="P96" s="69" t="e">
        <f>IFERROR(INDEX(Data!$M$4:$BB$594,Data!$A89,COLUMNS($C$11:Q96)),””)</f>
        <v>#NAME?</v>
      </c>
      <c r="Q96" s="70" t="e">
        <f>IFERROR(INDEX(Data!$M$4:$BB$594,Data!$A89,COLUMNS($C$11:R96)),””)</f>
        <v>#NAME?</v>
      </c>
      <c r="R96" s="72" t="e">
        <f>IFERROR(INDEX(Data!$M$4:$BB$594,Data!$A89,COLUMNS($C$11:S96)),””)</f>
        <v>#NAME?</v>
      </c>
      <c r="S96" s="69" t="e">
        <f>IFERROR(INDEX(Data!$M$4:$BB$594,Data!$A89,COLUMNS($C$11:T96)),””)</f>
        <v>#NAME?</v>
      </c>
      <c r="T96" s="71" t="e">
        <f>IFERROR(INDEX(Data!$M$4:$BB$594,Data!$A89,COLUMNS($C$11:U96)),””)</f>
        <v>#NAME?</v>
      </c>
      <c r="U96" s="72" t="e">
        <f>IFERROR(INDEX(Data!$M$4:$BB$594,Data!$A89,COLUMNS($C$11:V96)),””)</f>
        <v>#NAME?</v>
      </c>
      <c r="V96" s="72" t="e">
        <f>IFERROR(INDEX(Data!$M$4:$BB$594,Data!$A89,COLUMNS($C$11:W96)),””)</f>
        <v>#NAME?</v>
      </c>
      <c r="W96" s="72" t="e">
        <f>IFERROR(INDEX(Data!$M$4:$BB$594,Data!$A89,COLUMNS($C$11:X96)),””)</f>
        <v>#NAME?</v>
      </c>
      <c r="X96" s="70" t="e">
        <f>IFERROR(INDEX(Data!$M$4:$BB$594,Data!$A89,COLUMNS($C$11:Y96)),””)</f>
        <v>#NAME?</v>
      </c>
      <c r="Y96" s="72" t="e">
        <f>IFERROR(INDEX(Data!$M$4:$BB$594,Data!$A89,COLUMNS($C$11:Z96)),””)</f>
        <v>#NAME?</v>
      </c>
      <c r="Z96" s="75" t="e">
        <f>IFERROR(INDEX(Data!$M$4:$BB$594,Data!$A89,COLUMNS($C$11:AA96)),””)</f>
        <v>#NAME?</v>
      </c>
      <c r="AA96" s="75" t="e">
        <f>IFERROR(INDEX(Data!$M$4:$BB$594,Data!$A89,COLUMNS($C$11:AB96)),””)</f>
        <v>#NAME?</v>
      </c>
      <c r="AB96" s="71" t="e">
        <f>IFERROR(INDEX(Data!$M$4:$BB$594,Data!$A89,COLUMNS($C$11:AC96)),””)</f>
        <v>#NAME?</v>
      </c>
      <c r="AC96" s="72" t="e">
        <f>IFERROR(INDEX(Data!$M$4:$BB$594,Data!$A89,COLUMNS($C$11:AD96)),””)</f>
        <v>#NAME?</v>
      </c>
      <c r="AD96" s="72" t="e">
        <f>IFERROR(INDEX(Data!$M$4:$BB$594,Data!$A89,COLUMNS($C$11:AE96)),””)</f>
        <v>#NAME?</v>
      </c>
      <c r="AE96" s="70" t="e">
        <f>IFERROR(INDEX(Data!$M$4:$BB$594,Data!$A89,COLUMNS($C$11:AF96)),””)</f>
        <v>#NAME?</v>
      </c>
      <c r="AF96" s="72" t="e">
        <f>IFERROR(INDEX(Data!$M$4:$BB$594,Data!$A89,COLUMNS($C$11:AG96)),””)</f>
        <v>#NAME?</v>
      </c>
      <c r="AG96" s="75" t="e">
        <f>IFERROR(INDEX(Data!$M$4:$BB$594,Data!$A89,COLUMNS($C$11:AH96)),””)</f>
        <v>#NAME?</v>
      </c>
      <c r="AH96" s="75" t="e">
        <f>IFERROR(INDEX(Data!$M$4:$BB$594,Data!$A89,COLUMNS($C$11:AI96)),””)</f>
        <v>#NAME?</v>
      </c>
      <c r="AI96" s="71" t="e">
        <f>IFERROR(INDEX(Data!$M$4:$BB$594,Data!$A89,COLUMNS($C$11:AJ96)),””)</f>
        <v>#NAME?</v>
      </c>
      <c r="AJ96" s="71" t="e">
        <f>IFERROR(INDEX(Data!$M$4:$BB$594,Data!$A89,COLUMNS($C$11:AK96)),””)</f>
        <v>#NAME?</v>
      </c>
      <c r="AK96" s="71" t="e">
        <f>IFERROR(INDEX(Data!$M$4:$BB$594,Data!$A89,COLUMNS($C$11:AL96)),””)</f>
        <v>#NAME?</v>
      </c>
      <c r="AL96" s="69" t="e">
        <f>IFERROR(INDEX(Data!$M$4:$BB$594,Data!$A89,COLUMNS($C$11:AM96)),””)</f>
        <v>#NAME?</v>
      </c>
      <c r="AM96" s="69" t="e">
        <f>IFERROR(INDEX(Data!$M$4:$BB$594,Data!$A89,COLUMNS($C$11:AN96)),””)</f>
        <v>#NAME?</v>
      </c>
      <c r="AN96" s="69" t="e">
        <f>IFERROR(INDEX(Data!$M$4:$BB$594,Data!$A89,COLUMNS($C$11:AO96)),””)</f>
        <v>#NAME?</v>
      </c>
      <c r="AO96" s="69" t="e">
        <f>IFERROR(INDEX(Data!$M$4:$BB$594,Data!$A89,COLUMNS($C$11:AP96)),””)</f>
        <v>#NAME?</v>
      </c>
      <c r="AP96" s="69" t="e">
        <f>IFERROR(INDEX(Data!$M$4:$BB$594,Data!$A89,COLUMNS($C$11:AQ96)),””)</f>
        <v>#NAME?</v>
      </c>
      <c r="AQ96" s="69" t="e">
        <f>IFERROR(INDEX(Data!$M$4:$BB$594,Data!$A89,COLUMNS($C$11:AR96)),””)</f>
        <v>#NAME?</v>
      </c>
    </row>
    <row r="97" spans="2:43" x14ac:dyDescent="0.25">
      <c r="B97" s="69" t="e">
        <f>IFERROR(INDEX(Data!$M$4:$BB$594,Data!$A90,COLUMNS($C$11:C97)),””)</f>
        <v>#NAME?</v>
      </c>
      <c r="C97" s="73" t="e">
        <f>IFERROR(INDEX(Data!$M$4:$BB$594,Data!$A90,COLUMNS($C$11:D97)),””)</f>
        <v>#NAME?</v>
      </c>
      <c r="D97" s="76" t="e">
        <f>IFERROR(INDEX(Data!$M$4:$BB$594,Data!$A90,COLUMNS($C$11:E97)),””)</f>
        <v>#NAME?</v>
      </c>
      <c r="E97" s="76" t="e">
        <f>IFERROR(INDEX(Data!$M$4:$BB$594,Data!$A90,COLUMNS($C$11:F97)),””)</f>
        <v>#NAME?</v>
      </c>
      <c r="F97" s="76" t="e">
        <f>IFERROR(INDEX(Data!$M$4:$BB$594,Data!$A90,COLUMNS($C$11:G97)),””)</f>
        <v>#NAME?</v>
      </c>
      <c r="G97" s="76" t="e">
        <f>IFERROR(INDEX(Data!$M$4:$BB$594,Data!$A90,COLUMNS($C$11:H97)),””)</f>
        <v>#NAME?</v>
      </c>
      <c r="H97" s="76" t="e">
        <f>IFERROR(INDEX(Data!$M$4:$BB$594,Data!$A90,COLUMNS($C$11:I97)),””)</f>
        <v>#NAME?</v>
      </c>
      <c r="I97" s="76" t="e">
        <f>IFERROR(INDEX(Data!$M$4:$BB$594,Data!$A90,COLUMNS($C$11:J97)),””)</f>
        <v>#NAME?</v>
      </c>
      <c r="J97" s="76" t="e">
        <f>IFERROR(INDEX(Data!$M$4:$BB$594,Data!$A90,COLUMNS($C$11:K97)),””)</f>
        <v>#NAME?</v>
      </c>
      <c r="K97" s="76" t="e">
        <f>IFERROR(INDEX(Data!$M$4:$BB$594,Data!$A90,COLUMNS($C$11:L97)),””)</f>
        <v>#NAME?</v>
      </c>
      <c r="L97" s="76" t="e">
        <f>IFERROR(INDEX(Data!$M$4:$BB$594,Data!$A90,COLUMNS($C$11:M97)),””)</f>
        <v>#NAME?</v>
      </c>
      <c r="M97" s="76" t="e">
        <f>IFERROR(INDEX(Data!$M$4:$BB$594,Data!$A90,COLUMNS($C$11:N97)),””)</f>
        <v>#NAME?</v>
      </c>
      <c r="N97" s="76" t="e">
        <f>IFERROR(INDEX(Data!$M$4:$BB$594,Data!$A90,COLUMNS($C$11:O97)),””)</f>
        <v>#NAME?</v>
      </c>
      <c r="O97" s="76" t="e">
        <f>IFERROR(INDEX(Data!$M$4:$BB$594,Data!$A90,COLUMNS($C$11:P97)),””)</f>
        <v>#NAME?</v>
      </c>
      <c r="P97" s="69" t="e">
        <f>IFERROR(INDEX(Data!$M$4:$BB$594,Data!$A90,COLUMNS($C$11:Q97)),””)</f>
        <v>#NAME?</v>
      </c>
      <c r="Q97" s="70" t="e">
        <f>IFERROR(INDEX(Data!$M$4:$BB$594,Data!$A90,COLUMNS($C$11:R97)),””)</f>
        <v>#NAME?</v>
      </c>
      <c r="R97" s="72" t="e">
        <f>IFERROR(INDEX(Data!$M$4:$BB$594,Data!$A90,COLUMNS($C$11:S97)),””)</f>
        <v>#NAME?</v>
      </c>
      <c r="S97" s="69" t="e">
        <f>IFERROR(INDEX(Data!$M$4:$BB$594,Data!$A90,COLUMNS($C$11:T97)),””)</f>
        <v>#NAME?</v>
      </c>
      <c r="T97" s="71" t="e">
        <f>IFERROR(INDEX(Data!$M$4:$BB$594,Data!$A90,COLUMNS($C$11:U97)),””)</f>
        <v>#NAME?</v>
      </c>
      <c r="U97" s="72" t="e">
        <f>IFERROR(INDEX(Data!$M$4:$BB$594,Data!$A90,COLUMNS($C$11:V97)),””)</f>
        <v>#NAME?</v>
      </c>
      <c r="V97" s="72" t="e">
        <f>IFERROR(INDEX(Data!$M$4:$BB$594,Data!$A90,COLUMNS($C$11:W97)),””)</f>
        <v>#NAME?</v>
      </c>
      <c r="W97" s="72" t="e">
        <f>IFERROR(INDEX(Data!$M$4:$BB$594,Data!$A90,COLUMNS($C$11:X97)),””)</f>
        <v>#NAME?</v>
      </c>
      <c r="X97" s="70" t="e">
        <f>IFERROR(INDEX(Data!$M$4:$BB$594,Data!$A90,COLUMNS($C$11:Y97)),””)</f>
        <v>#NAME?</v>
      </c>
      <c r="Y97" s="72" t="e">
        <f>IFERROR(INDEX(Data!$M$4:$BB$594,Data!$A90,COLUMNS($C$11:Z97)),””)</f>
        <v>#NAME?</v>
      </c>
      <c r="Z97" s="75" t="e">
        <f>IFERROR(INDEX(Data!$M$4:$BB$594,Data!$A90,COLUMNS($C$11:AA97)),””)</f>
        <v>#NAME?</v>
      </c>
      <c r="AA97" s="75" t="e">
        <f>IFERROR(INDEX(Data!$M$4:$BB$594,Data!$A90,COLUMNS($C$11:AB97)),””)</f>
        <v>#NAME?</v>
      </c>
      <c r="AB97" s="71" t="e">
        <f>IFERROR(INDEX(Data!$M$4:$BB$594,Data!$A90,COLUMNS($C$11:AC97)),””)</f>
        <v>#NAME?</v>
      </c>
      <c r="AC97" s="72" t="e">
        <f>IFERROR(INDEX(Data!$M$4:$BB$594,Data!$A90,COLUMNS($C$11:AD97)),””)</f>
        <v>#NAME?</v>
      </c>
      <c r="AD97" s="72" t="e">
        <f>IFERROR(INDEX(Data!$M$4:$BB$594,Data!$A90,COLUMNS($C$11:AE97)),””)</f>
        <v>#NAME?</v>
      </c>
      <c r="AE97" s="70" t="e">
        <f>IFERROR(INDEX(Data!$M$4:$BB$594,Data!$A90,COLUMNS($C$11:AF97)),””)</f>
        <v>#NAME?</v>
      </c>
      <c r="AF97" s="72" t="e">
        <f>IFERROR(INDEX(Data!$M$4:$BB$594,Data!$A90,COLUMNS($C$11:AG97)),””)</f>
        <v>#NAME?</v>
      </c>
      <c r="AG97" s="75" t="e">
        <f>IFERROR(INDEX(Data!$M$4:$BB$594,Data!$A90,COLUMNS($C$11:AH97)),””)</f>
        <v>#NAME?</v>
      </c>
      <c r="AH97" s="75" t="e">
        <f>IFERROR(INDEX(Data!$M$4:$BB$594,Data!$A90,COLUMNS($C$11:AI97)),””)</f>
        <v>#NAME?</v>
      </c>
      <c r="AI97" s="71" t="e">
        <f>IFERROR(INDEX(Data!$M$4:$BB$594,Data!$A90,COLUMNS($C$11:AJ97)),””)</f>
        <v>#NAME?</v>
      </c>
      <c r="AJ97" s="71" t="e">
        <f>IFERROR(INDEX(Data!$M$4:$BB$594,Data!$A90,COLUMNS($C$11:AK97)),””)</f>
        <v>#NAME?</v>
      </c>
      <c r="AK97" s="71" t="e">
        <f>IFERROR(INDEX(Data!$M$4:$BB$594,Data!$A90,COLUMNS($C$11:AL97)),””)</f>
        <v>#NAME?</v>
      </c>
      <c r="AL97" s="69" t="e">
        <f>IFERROR(INDEX(Data!$M$4:$BB$594,Data!$A90,COLUMNS($C$11:AM97)),””)</f>
        <v>#NAME?</v>
      </c>
      <c r="AM97" s="69" t="e">
        <f>IFERROR(INDEX(Data!$M$4:$BB$594,Data!$A90,COLUMNS($C$11:AN97)),””)</f>
        <v>#NAME?</v>
      </c>
      <c r="AN97" s="69" t="e">
        <f>IFERROR(INDEX(Data!$M$4:$BB$594,Data!$A90,COLUMNS($C$11:AO97)),””)</f>
        <v>#NAME?</v>
      </c>
      <c r="AO97" s="69" t="e">
        <f>IFERROR(INDEX(Data!$M$4:$BB$594,Data!$A90,COLUMNS($C$11:AP97)),””)</f>
        <v>#NAME?</v>
      </c>
      <c r="AP97" s="69" t="e">
        <f>IFERROR(INDEX(Data!$M$4:$BB$594,Data!$A90,COLUMNS($C$11:AQ97)),””)</f>
        <v>#NAME?</v>
      </c>
      <c r="AQ97" s="69" t="e">
        <f>IFERROR(INDEX(Data!$M$4:$BB$594,Data!$A90,COLUMNS($C$11:AR97)),””)</f>
        <v>#NAME?</v>
      </c>
    </row>
    <row r="98" spans="2:43" x14ac:dyDescent="0.25">
      <c r="B98" s="69" t="e">
        <f>IFERROR(INDEX(Data!$M$4:$BB$594,Data!$A91,COLUMNS($C$11:C98)),””)</f>
        <v>#NAME?</v>
      </c>
      <c r="C98" s="73" t="e">
        <f>IFERROR(INDEX(Data!$M$4:$BB$594,Data!$A91,COLUMNS($C$11:D98)),””)</f>
        <v>#NAME?</v>
      </c>
      <c r="D98" s="76" t="e">
        <f>IFERROR(INDEX(Data!$M$4:$BB$594,Data!$A91,COLUMNS($C$11:E98)),””)</f>
        <v>#NAME?</v>
      </c>
      <c r="E98" s="76" t="e">
        <f>IFERROR(INDEX(Data!$M$4:$BB$594,Data!$A91,COLUMNS($C$11:F98)),””)</f>
        <v>#NAME?</v>
      </c>
      <c r="F98" s="76" t="e">
        <f>IFERROR(INDEX(Data!$M$4:$BB$594,Data!$A91,COLUMNS($C$11:G98)),””)</f>
        <v>#NAME?</v>
      </c>
      <c r="G98" s="76" t="e">
        <f>IFERROR(INDEX(Data!$M$4:$BB$594,Data!$A91,COLUMNS($C$11:H98)),””)</f>
        <v>#NAME?</v>
      </c>
      <c r="H98" s="76" t="e">
        <f>IFERROR(INDEX(Data!$M$4:$BB$594,Data!$A91,COLUMNS($C$11:I98)),””)</f>
        <v>#NAME?</v>
      </c>
      <c r="I98" s="76" t="e">
        <f>IFERROR(INDEX(Data!$M$4:$BB$594,Data!$A91,COLUMNS($C$11:J98)),””)</f>
        <v>#NAME?</v>
      </c>
      <c r="J98" s="76" t="e">
        <f>IFERROR(INDEX(Data!$M$4:$BB$594,Data!$A91,COLUMNS($C$11:K98)),””)</f>
        <v>#NAME?</v>
      </c>
      <c r="K98" s="76" t="e">
        <f>IFERROR(INDEX(Data!$M$4:$BB$594,Data!$A91,COLUMNS($C$11:L98)),””)</f>
        <v>#NAME?</v>
      </c>
      <c r="L98" s="76" t="e">
        <f>IFERROR(INDEX(Data!$M$4:$BB$594,Data!$A91,COLUMNS($C$11:M98)),””)</f>
        <v>#NAME?</v>
      </c>
      <c r="M98" s="76" t="e">
        <f>IFERROR(INDEX(Data!$M$4:$BB$594,Data!$A91,COLUMNS($C$11:N98)),””)</f>
        <v>#NAME?</v>
      </c>
      <c r="N98" s="76" t="e">
        <f>IFERROR(INDEX(Data!$M$4:$BB$594,Data!$A91,COLUMNS($C$11:O98)),””)</f>
        <v>#NAME?</v>
      </c>
      <c r="O98" s="76" t="e">
        <f>IFERROR(INDEX(Data!$M$4:$BB$594,Data!$A91,COLUMNS($C$11:P98)),””)</f>
        <v>#NAME?</v>
      </c>
      <c r="P98" s="69" t="e">
        <f>IFERROR(INDEX(Data!$M$4:$BB$594,Data!$A91,COLUMNS($C$11:Q98)),””)</f>
        <v>#NAME?</v>
      </c>
      <c r="Q98" s="70" t="e">
        <f>IFERROR(INDEX(Data!$M$4:$BB$594,Data!$A91,COLUMNS($C$11:R98)),””)</f>
        <v>#NAME?</v>
      </c>
      <c r="R98" s="72" t="e">
        <f>IFERROR(INDEX(Data!$M$4:$BB$594,Data!$A91,COLUMNS($C$11:S98)),””)</f>
        <v>#NAME?</v>
      </c>
      <c r="S98" s="69" t="e">
        <f>IFERROR(INDEX(Data!$M$4:$BB$594,Data!$A91,COLUMNS($C$11:T98)),””)</f>
        <v>#NAME?</v>
      </c>
      <c r="T98" s="71" t="e">
        <f>IFERROR(INDEX(Data!$M$4:$BB$594,Data!$A91,COLUMNS($C$11:U98)),””)</f>
        <v>#NAME?</v>
      </c>
      <c r="U98" s="72" t="e">
        <f>IFERROR(INDEX(Data!$M$4:$BB$594,Data!$A91,COLUMNS($C$11:V98)),””)</f>
        <v>#NAME?</v>
      </c>
      <c r="V98" s="72" t="e">
        <f>IFERROR(INDEX(Data!$M$4:$BB$594,Data!$A91,COLUMNS($C$11:W98)),””)</f>
        <v>#NAME?</v>
      </c>
      <c r="W98" s="72" t="e">
        <f>IFERROR(INDEX(Data!$M$4:$BB$594,Data!$A91,COLUMNS($C$11:X98)),””)</f>
        <v>#NAME?</v>
      </c>
      <c r="X98" s="70" t="e">
        <f>IFERROR(INDEX(Data!$M$4:$BB$594,Data!$A91,COLUMNS($C$11:Y98)),””)</f>
        <v>#NAME?</v>
      </c>
      <c r="Y98" s="72" t="e">
        <f>IFERROR(INDEX(Data!$M$4:$BB$594,Data!$A91,COLUMNS($C$11:Z98)),””)</f>
        <v>#NAME?</v>
      </c>
      <c r="Z98" s="75" t="e">
        <f>IFERROR(INDEX(Data!$M$4:$BB$594,Data!$A91,COLUMNS($C$11:AA98)),””)</f>
        <v>#NAME?</v>
      </c>
      <c r="AA98" s="75" t="e">
        <f>IFERROR(INDEX(Data!$M$4:$BB$594,Data!$A91,COLUMNS($C$11:AB98)),””)</f>
        <v>#NAME?</v>
      </c>
      <c r="AB98" s="71" t="e">
        <f>IFERROR(INDEX(Data!$M$4:$BB$594,Data!$A91,COLUMNS($C$11:AC98)),””)</f>
        <v>#NAME?</v>
      </c>
      <c r="AC98" s="72" t="e">
        <f>IFERROR(INDEX(Data!$M$4:$BB$594,Data!$A91,COLUMNS($C$11:AD98)),””)</f>
        <v>#NAME?</v>
      </c>
      <c r="AD98" s="72" t="e">
        <f>IFERROR(INDEX(Data!$M$4:$BB$594,Data!$A91,COLUMNS($C$11:AE98)),””)</f>
        <v>#NAME?</v>
      </c>
      <c r="AE98" s="70" t="e">
        <f>IFERROR(INDEX(Data!$M$4:$BB$594,Data!$A91,COLUMNS($C$11:AF98)),””)</f>
        <v>#NAME?</v>
      </c>
      <c r="AF98" s="72" t="e">
        <f>IFERROR(INDEX(Data!$M$4:$BB$594,Data!$A91,COLUMNS($C$11:AG98)),””)</f>
        <v>#NAME?</v>
      </c>
      <c r="AG98" s="75" t="e">
        <f>IFERROR(INDEX(Data!$M$4:$BB$594,Data!$A91,COLUMNS($C$11:AH98)),””)</f>
        <v>#NAME?</v>
      </c>
      <c r="AH98" s="75" t="e">
        <f>IFERROR(INDEX(Data!$M$4:$BB$594,Data!$A91,COLUMNS($C$11:AI98)),””)</f>
        <v>#NAME?</v>
      </c>
      <c r="AI98" s="71" t="e">
        <f>IFERROR(INDEX(Data!$M$4:$BB$594,Data!$A91,COLUMNS($C$11:AJ98)),””)</f>
        <v>#NAME?</v>
      </c>
      <c r="AJ98" s="71" t="e">
        <f>IFERROR(INDEX(Data!$M$4:$BB$594,Data!$A91,COLUMNS($C$11:AK98)),””)</f>
        <v>#NAME?</v>
      </c>
      <c r="AK98" s="71" t="e">
        <f>IFERROR(INDEX(Data!$M$4:$BB$594,Data!$A91,COLUMNS($C$11:AL98)),””)</f>
        <v>#NAME?</v>
      </c>
      <c r="AL98" s="69" t="e">
        <f>IFERROR(INDEX(Data!$M$4:$BB$594,Data!$A91,COLUMNS($C$11:AM98)),””)</f>
        <v>#NAME?</v>
      </c>
      <c r="AM98" s="69" t="e">
        <f>IFERROR(INDEX(Data!$M$4:$BB$594,Data!$A91,COLUMNS($C$11:AN98)),””)</f>
        <v>#NAME?</v>
      </c>
      <c r="AN98" s="69" t="e">
        <f>IFERROR(INDEX(Data!$M$4:$BB$594,Data!$A91,COLUMNS($C$11:AO98)),””)</f>
        <v>#NAME?</v>
      </c>
      <c r="AO98" s="69" t="e">
        <f>IFERROR(INDEX(Data!$M$4:$BB$594,Data!$A91,COLUMNS($C$11:AP98)),””)</f>
        <v>#NAME?</v>
      </c>
      <c r="AP98" s="69" t="e">
        <f>IFERROR(INDEX(Data!$M$4:$BB$594,Data!$A91,COLUMNS($C$11:AQ98)),””)</f>
        <v>#NAME?</v>
      </c>
      <c r="AQ98" s="69" t="e">
        <f>IFERROR(INDEX(Data!$M$4:$BB$594,Data!$A91,COLUMNS($C$11:AR98)),””)</f>
        <v>#NAME?</v>
      </c>
    </row>
    <row r="99" spans="2:43" x14ac:dyDescent="0.25">
      <c r="B99" s="69" t="e">
        <f>IFERROR(INDEX(Data!$M$4:$BB$594,Data!$A92,COLUMNS($C$11:C99)),””)</f>
        <v>#NAME?</v>
      </c>
      <c r="C99" s="73" t="e">
        <f>IFERROR(INDEX(Data!$M$4:$BB$594,Data!$A92,COLUMNS($C$11:D99)),””)</f>
        <v>#NAME?</v>
      </c>
      <c r="D99" s="76" t="e">
        <f>IFERROR(INDEX(Data!$M$4:$BB$594,Data!$A92,COLUMNS($C$11:E99)),””)</f>
        <v>#NAME?</v>
      </c>
      <c r="E99" s="76" t="e">
        <f>IFERROR(INDEX(Data!$M$4:$BB$594,Data!$A92,COLUMNS($C$11:F99)),””)</f>
        <v>#NAME?</v>
      </c>
      <c r="F99" s="76" t="e">
        <f>IFERROR(INDEX(Data!$M$4:$BB$594,Data!$A92,COLUMNS($C$11:G99)),””)</f>
        <v>#NAME?</v>
      </c>
      <c r="G99" s="76" t="e">
        <f>IFERROR(INDEX(Data!$M$4:$BB$594,Data!$A92,COLUMNS($C$11:H99)),””)</f>
        <v>#NAME?</v>
      </c>
      <c r="H99" s="76" t="e">
        <f>IFERROR(INDEX(Data!$M$4:$BB$594,Data!$A92,COLUMNS($C$11:I99)),””)</f>
        <v>#NAME?</v>
      </c>
      <c r="I99" s="76" t="e">
        <f>IFERROR(INDEX(Data!$M$4:$BB$594,Data!$A92,COLUMNS($C$11:J99)),””)</f>
        <v>#NAME?</v>
      </c>
      <c r="J99" s="76" t="e">
        <f>IFERROR(INDEX(Data!$M$4:$BB$594,Data!$A92,COLUMNS($C$11:K99)),””)</f>
        <v>#NAME?</v>
      </c>
      <c r="K99" s="76" t="e">
        <f>IFERROR(INDEX(Data!$M$4:$BB$594,Data!$A92,COLUMNS($C$11:L99)),””)</f>
        <v>#NAME?</v>
      </c>
      <c r="L99" s="76" t="e">
        <f>IFERROR(INDEX(Data!$M$4:$BB$594,Data!$A92,COLUMNS($C$11:M99)),””)</f>
        <v>#NAME?</v>
      </c>
      <c r="M99" s="76" t="e">
        <f>IFERROR(INDEX(Data!$M$4:$BB$594,Data!$A92,COLUMNS($C$11:N99)),””)</f>
        <v>#NAME?</v>
      </c>
      <c r="N99" s="76" t="e">
        <f>IFERROR(INDEX(Data!$M$4:$BB$594,Data!$A92,COLUMNS($C$11:O99)),””)</f>
        <v>#NAME?</v>
      </c>
      <c r="O99" s="76" t="e">
        <f>IFERROR(INDEX(Data!$M$4:$BB$594,Data!$A92,COLUMNS($C$11:P99)),””)</f>
        <v>#NAME?</v>
      </c>
      <c r="P99" s="69" t="e">
        <f>IFERROR(INDEX(Data!$M$4:$BB$594,Data!$A92,COLUMNS($C$11:Q99)),””)</f>
        <v>#NAME?</v>
      </c>
      <c r="Q99" s="70" t="e">
        <f>IFERROR(INDEX(Data!$M$4:$BB$594,Data!$A92,COLUMNS($C$11:R99)),””)</f>
        <v>#NAME?</v>
      </c>
      <c r="R99" s="72" t="e">
        <f>IFERROR(INDEX(Data!$M$4:$BB$594,Data!$A92,COLUMNS($C$11:S99)),””)</f>
        <v>#NAME?</v>
      </c>
      <c r="S99" s="69" t="e">
        <f>IFERROR(INDEX(Data!$M$4:$BB$594,Data!$A92,COLUMNS($C$11:T99)),””)</f>
        <v>#NAME?</v>
      </c>
      <c r="T99" s="71" t="e">
        <f>IFERROR(INDEX(Data!$M$4:$BB$594,Data!$A92,COLUMNS($C$11:U99)),””)</f>
        <v>#NAME?</v>
      </c>
      <c r="U99" s="72" t="e">
        <f>IFERROR(INDEX(Data!$M$4:$BB$594,Data!$A92,COLUMNS($C$11:V99)),””)</f>
        <v>#NAME?</v>
      </c>
      <c r="V99" s="72" t="e">
        <f>IFERROR(INDEX(Data!$M$4:$BB$594,Data!$A92,COLUMNS($C$11:W99)),””)</f>
        <v>#NAME?</v>
      </c>
      <c r="W99" s="72" t="e">
        <f>IFERROR(INDEX(Data!$M$4:$BB$594,Data!$A92,COLUMNS($C$11:X99)),””)</f>
        <v>#NAME?</v>
      </c>
      <c r="X99" s="70" t="e">
        <f>IFERROR(INDEX(Data!$M$4:$BB$594,Data!$A92,COLUMNS($C$11:Y99)),””)</f>
        <v>#NAME?</v>
      </c>
      <c r="Y99" s="72" t="e">
        <f>IFERROR(INDEX(Data!$M$4:$BB$594,Data!$A92,COLUMNS($C$11:Z99)),””)</f>
        <v>#NAME?</v>
      </c>
      <c r="Z99" s="75" t="e">
        <f>IFERROR(INDEX(Data!$M$4:$BB$594,Data!$A92,COLUMNS($C$11:AA99)),””)</f>
        <v>#NAME?</v>
      </c>
      <c r="AA99" s="75" t="e">
        <f>IFERROR(INDEX(Data!$M$4:$BB$594,Data!$A92,COLUMNS($C$11:AB99)),””)</f>
        <v>#NAME?</v>
      </c>
      <c r="AB99" s="71" t="e">
        <f>IFERROR(INDEX(Data!$M$4:$BB$594,Data!$A92,COLUMNS($C$11:AC99)),””)</f>
        <v>#NAME?</v>
      </c>
      <c r="AC99" s="72" t="e">
        <f>IFERROR(INDEX(Data!$M$4:$BB$594,Data!$A92,COLUMNS($C$11:AD99)),””)</f>
        <v>#NAME?</v>
      </c>
      <c r="AD99" s="72" t="e">
        <f>IFERROR(INDEX(Data!$M$4:$BB$594,Data!$A92,COLUMNS($C$11:AE99)),””)</f>
        <v>#NAME?</v>
      </c>
      <c r="AE99" s="70" t="e">
        <f>IFERROR(INDEX(Data!$M$4:$BB$594,Data!$A92,COLUMNS($C$11:AF99)),””)</f>
        <v>#NAME?</v>
      </c>
      <c r="AF99" s="72" t="e">
        <f>IFERROR(INDEX(Data!$M$4:$BB$594,Data!$A92,COLUMNS($C$11:AG99)),””)</f>
        <v>#NAME?</v>
      </c>
      <c r="AG99" s="75" t="e">
        <f>IFERROR(INDEX(Data!$M$4:$BB$594,Data!$A92,COLUMNS($C$11:AH99)),””)</f>
        <v>#NAME?</v>
      </c>
      <c r="AH99" s="75" t="e">
        <f>IFERROR(INDEX(Data!$M$4:$BB$594,Data!$A92,COLUMNS($C$11:AI99)),””)</f>
        <v>#NAME?</v>
      </c>
      <c r="AI99" s="71" t="e">
        <f>IFERROR(INDEX(Data!$M$4:$BB$594,Data!$A92,COLUMNS($C$11:AJ99)),””)</f>
        <v>#NAME?</v>
      </c>
      <c r="AJ99" s="71" t="e">
        <f>IFERROR(INDEX(Data!$M$4:$BB$594,Data!$A92,COLUMNS($C$11:AK99)),””)</f>
        <v>#NAME?</v>
      </c>
      <c r="AK99" s="71" t="e">
        <f>IFERROR(INDEX(Data!$M$4:$BB$594,Data!$A92,COLUMNS($C$11:AL99)),””)</f>
        <v>#NAME?</v>
      </c>
      <c r="AL99" s="69" t="e">
        <f>IFERROR(INDEX(Data!$M$4:$BB$594,Data!$A92,COLUMNS($C$11:AM99)),””)</f>
        <v>#NAME?</v>
      </c>
      <c r="AM99" s="69" t="e">
        <f>IFERROR(INDEX(Data!$M$4:$BB$594,Data!$A92,COLUMNS($C$11:AN99)),””)</f>
        <v>#NAME?</v>
      </c>
      <c r="AN99" s="69" t="e">
        <f>IFERROR(INDEX(Data!$M$4:$BB$594,Data!$A92,COLUMNS($C$11:AO99)),””)</f>
        <v>#NAME?</v>
      </c>
      <c r="AO99" s="69" t="e">
        <f>IFERROR(INDEX(Data!$M$4:$BB$594,Data!$A92,COLUMNS($C$11:AP99)),””)</f>
        <v>#NAME?</v>
      </c>
      <c r="AP99" s="69" t="e">
        <f>IFERROR(INDEX(Data!$M$4:$BB$594,Data!$A92,COLUMNS($C$11:AQ99)),””)</f>
        <v>#NAME?</v>
      </c>
      <c r="AQ99" s="69" t="e">
        <f>IFERROR(INDEX(Data!$M$4:$BB$594,Data!$A92,COLUMNS($C$11:AR99)),””)</f>
        <v>#NAME?</v>
      </c>
    </row>
    <row r="100" spans="2:43" x14ac:dyDescent="0.25">
      <c r="B100" s="69" t="e">
        <f>IFERROR(INDEX(Data!$M$4:$BB$594,Data!$A93,COLUMNS($C$11:C100)),””)</f>
        <v>#NAME?</v>
      </c>
      <c r="C100" s="73" t="e">
        <f>IFERROR(INDEX(Data!$M$4:$BB$594,Data!$A93,COLUMNS($C$11:D100)),””)</f>
        <v>#NAME?</v>
      </c>
      <c r="D100" s="76" t="e">
        <f>IFERROR(INDEX(Data!$M$4:$BB$594,Data!$A93,COLUMNS($C$11:E100)),””)</f>
        <v>#NAME?</v>
      </c>
      <c r="E100" s="76" t="e">
        <f>IFERROR(INDEX(Data!$M$4:$BB$594,Data!$A93,COLUMNS($C$11:F100)),””)</f>
        <v>#NAME?</v>
      </c>
      <c r="F100" s="76" t="e">
        <f>IFERROR(INDEX(Data!$M$4:$BB$594,Data!$A93,COLUMNS($C$11:G100)),””)</f>
        <v>#NAME?</v>
      </c>
      <c r="G100" s="76" t="e">
        <f>IFERROR(INDEX(Data!$M$4:$BB$594,Data!$A93,COLUMNS($C$11:H100)),””)</f>
        <v>#NAME?</v>
      </c>
      <c r="H100" s="76" t="e">
        <f>IFERROR(INDEX(Data!$M$4:$BB$594,Data!$A93,COLUMNS($C$11:I100)),””)</f>
        <v>#NAME?</v>
      </c>
      <c r="I100" s="76" t="e">
        <f>IFERROR(INDEX(Data!$M$4:$BB$594,Data!$A93,COLUMNS($C$11:J100)),””)</f>
        <v>#NAME?</v>
      </c>
      <c r="J100" s="76" t="e">
        <f>IFERROR(INDEX(Data!$M$4:$BB$594,Data!$A93,COLUMNS($C$11:K100)),””)</f>
        <v>#NAME?</v>
      </c>
      <c r="K100" s="76" t="e">
        <f>IFERROR(INDEX(Data!$M$4:$BB$594,Data!$A93,COLUMNS($C$11:L100)),””)</f>
        <v>#NAME?</v>
      </c>
      <c r="L100" s="76" t="e">
        <f>IFERROR(INDEX(Data!$M$4:$BB$594,Data!$A93,COLUMNS($C$11:M100)),””)</f>
        <v>#NAME?</v>
      </c>
      <c r="M100" s="76" t="e">
        <f>IFERROR(INDEX(Data!$M$4:$BB$594,Data!$A93,COLUMNS($C$11:N100)),””)</f>
        <v>#NAME?</v>
      </c>
      <c r="N100" s="76" t="e">
        <f>IFERROR(INDEX(Data!$M$4:$BB$594,Data!$A93,COLUMNS($C$11:O100)),””)</f>
        <v>#NAME?</v>
      </c>
      <c r="O100" s="76" t="e">
        <f>IFERROR(INDEX(Data!$M$4:$BB$594,Data!$A93,COLUMNS($C$11:P100)),””)</f>
        <v>#NAME?</v>
      </c>
      <c r="P100" s="69" t="e">
        <f>IFERROR(INDEX(Data!$M$4:$BB$594,Data!$A93,COLUMNS($C$11:Q100)),””)</f>
        <v>#NAME?</v>
      </c>
      <c r="Q100" s="70" t="e">
        <f>IFERROR(INDEX(Data!$M$4:$BB$594,Data!$A93,COLUMNS($C$11:R100)),””)</f>
        <v>#NAME?</v>
      </c>
      <c r="R100" s="72" t="e">
        <f>IFERROR(INDEX(Data!$M$4:$BB$594,Data!$A93,COLUMNS($C$11:S100)),””)</f>
        <v>#NAME?</v>
      </c>
      <c r="S100" s="69" t="e">
        <f>IFERROR(INDEX(Data!$M$4:$BB$594,Data!$A93,COLUMNS($C$11:T100)),””)</f>
        <v>#NAME?</v>
      </c>
      <c r="T100" s="71" t="e">
        <f>IFERROR(INDEX(Data!$M$4:$BB$594,Data!$A93,COLUMNS($C$11:U100)),””)</f>
        <v>#NAME?</v>
      </c>
      <c r="U100" s="72" t="e">
        <f>IFERROR(INDEX(Data!$M$4:$BB$594,Data!$A93,COLUMNS($C$11:V100)),””)</f>
        <v>#NAME?</v>
      </c>
      <c r="V100" s="72" t="e">
        <f>IFERROR(INDEX(Data!$M$4:$BB$594,Data!$A93,COLUMNS($C$11:W100)),””)</f>
        <v>#NAME?</v>
      </c>
      <c r="W100" s="72" t="e">
        <f>IFERROR(INDEX(Data!$M$4:$BB$594,Data!$A93,COLUMNS($C$11:X100)),””)</f>
        <v>#NAME?</v>
      </c>
      <c r="X100" s="70" t="e">
        <f>IFERROR(INDEX(Data!$M$4:$BB$594,Data!$A93,COLUMNS($C$11:Y100)),””)</f>
        <v>#NAME?</v>
      </c>
      <c r="Y100" s="72" t="e">
        <f>IFERROR(INDEX(Data!$M$4:$BB$594,Data!$A93,COLUMNS($C$11:Z100)),””)</f>
        <v>#NAME?</v>
      </c>
      <c r="Z100" s="75" t="e">
        <f>IFERROR(INDEX(Data!$M$4:$BB$594,Data!$A93,COLUMNS($C$11:AA100)),””)</f>
        <v>#NAME?</v>
      </c>
      <c r="AA100" s="75" t="e">
        <f>IFERROR(INDEX(Data!$M$4:$BB$594,Data!$A93,COLUMNS($C$11:AB100)),””)</f>
        <v>#NAME?</v>
      </c>
      <c r="AB100" s="71" t="e">
        <f>IFERROR(INDEX(Data!$M$4:$BB$594,Data!$A93,COLUMNS($C$11:AC100)),””)</f>
        <v>#NAME?</v>
      </c>
      <c r="AC100" s="72" t="e">
        <f>IFERROR(INDEX(Data!$M$4:$BB$594,Data!$A93,COLUMNS($C$11:AD100)),””)</f>
        <v>#NAME?</v>
      </c>
      <c r="AD100" s="72" t="e">
        <f>IFERROR(INDEX(Data!$M$4:$BB$594,Data!$A93,COLUMNS($C$11:AE100)),””)</f>
        <v>#NAME?</v>
      </c>
      <c r="AE100" s="70" t="e">
        <f>IFERROR(INDEX(Data!$M$4:$BB$594,Data!$A93,COLUMNS($C$11:AF100)),””)</f>
        <v>#NAME?</v>
      </c>
      <c r="AF100" s="72" t="e">
        <f>IFERROR(INDEX(Data!$M$4:$BB$594,Data!$A93,COLUMNS($C$11:AG100)),””)</f>
        <v>#NAME?</v>
      </c>
      <c r="AG100" s="75" t="e">
        <f>IFERROR(INDEX(Data!$M$4:$BB$594,Data!$A93,COLUMNS($C$11:AH100)),””)</f>
        <v>#NAME?</v>
      </c>
      <c r="AH100" s="75" t="e">
        <f>IFERROR(INDEX(Data!$M$4:$BB$594,Data!$A93,COLUMNS($C$11:AI100)),””)</f>
        <v>#NAME?</v>
      </c>
      <c r="AI100" s="71" t="e">
        <f>IFERROR(INDEX(Data!$M$4:$BB$594,Data!$A93,COLUMNS($C$11:AJ100)),””)</f>
        <v>#NAME?</v>
      </c>
      <c r="AJ100" s="71" t="e">
        <f>IFERROR(INDEX(Data!$M$4:$BB$594,Data!$A93,COLUMNS($C$11:AK100)),””)</f>
        <v>#NAME?</v>
      </c>
      <c r="AK100" s="71" t="e">
        <f>IFERROR(INDEX(Data!$M$4:$BB$594,Data!$A93,COLUMNS($C$11:AL100)),””)</f>
        <v>#NAME?</v>
      </c>
      <c r="AL100" s="69" t="e">
        <f>IFERROR(INDEX(Data!$M$4:$BB$594,Data!$A93,COLUMNS($C$11:AM100)),””)</f>
        <v>#NAME?</v>
      </c>
      <c r="AM100" s="69" t="e">
        <f>IFERROR(INDEX(Data!$M$4:$BB$594,Data!$A93,COLUMNS($C$11:AN100)),””)</f>
        <v>#NAME?</v>
      </c>
      <c r="AN100" s="69" t="e">
        <f>IFERROR(INDEX(Data!$M$4:$BB$594,Data!$A93,COLUMNS($C$11:AO100)),””)</f>
        <v>#NAME?</v>
      </c>
      <c r="AO100" s="69" t="e">
        <f>IFERROR(INDEX(Data!$M$4:$BB$594,Data!$A93,COLUMNS($C$11:AP100)),””)</f>
        <v>#NAME?</v>
      </c>
      <c r="AP100" s="69" t="e">
        <f>IFERROR(INDEX(Data!$M$4:$BB$594,Data!$A93,COLUMNS($C$11:AQ100)),””)</f>
        <v>#NAME?</v>
      </c>
      <c r="AQ100" s="69" t="e">
        <f>IFERROR(INDEX(Data!$M$4:$BB$594,Data!$A93,COLUMNS($C$11:AR100)),””)</f>
        <v>#NAME?</v>
      </c>
    </row>
    <row r="101" spans="2:43" x14ac:dyDescent="0.25">
      <c r="B101" s="69" t="e">
        <f>IFERROR(INDEX(Data!$M$4:$BB$594,Data!$A94,COLUMNS($C$11:C101)),””)</f>
        <v>#NAME?</v>
      </c>
      <c r="C101" s="73" t="e">
        <f>IFERROR(INDEX(Data!$M$4:$BB$594,Data!$A94,COLUMNS($C$11:D101)),””)</f>
        <v>#NAME?</v>
      </c>
      <c r="D101" s="76" t="e">
        <f>IFERROR(INDEX(Data!$M$4:$BB$594,Data!$A94,COLUMNS($C$11:E101)),””)</f>
        <v>#NAME?</v>
      </c>
      <c r="E101" s="76" t="e">
        <f>IFERROR(INDEX(Data!$M$4:$BB$594,Data!$A94,COLUMNS($C$11:F101)),””)</f>
        <v>#NAME?</v>
      </c>
      <c r="F101" s="76" t="e">
        <f>IFERROR(INDEX(Data!$M$4:$BB$594,Data!$A94,COLUMNS($C$11:G101)),””)</f>
        <v>#NAME?</v>
      </c>
      <c r="G101" s="76" t="e">
        <f>IFERROR(INDEX(Data!$M$4:$BB$594,Data!$A94,COLUMNS($C$11:H101)),””)</f>
        <v>#NAME?</v>
      </c>
      <c r="H101" s="76" t="e">
        <f>IFERROR(INDEX(Data!$M$4:$BB$594,Data!$A94,COLUMNS($C$11:I101)),””)</f>
        <v>#NAME?</v>
      </c>
      <c r="I101" s="76" t="e">
        <f>IFERROR(INDEX(Data!$M$4:$BB$594,Data!$A94,COLUMNS($C$11:J101)),””)</f>
        <v>#NAME?</v>
      </c>
      <c r="J101" s="76" t="e">
        <f>IFERROR(INDEX(Data!$M$4:$BB$594,Data!$A94,COLUMNS($C$11:K101)),””)</f>
        <v>#NAME?</v>
      </c>
      <c r="K101" s="76" t="e">
        <f>IFERROR(INDEX(Data!$M$4:$BB$594,Data!$A94,COLUMNS($C$11:L101)),””)</f>
        <v>#NAME?</v>
      </c>
      <c r="L101" s="76" t="e">
        <f>IFERROR(INDEX(Data!$M$4:$BB$594,Data!$A94,COLUMNS($C$11:M101)),””)</f>
        <v>#NAME?</v>
      </c>
      <c r="M101" s="76" t="e">
        <f>IFERROR(INDEX(Data!$M$4:$BB$594,Data!$A94,COLUMNS($C$11:N101)),””)</f>
        <v>#NAME?</v>
      </c>
      <c r="N101" s="76" t="e">
        <f>IFERROR(INDEX(Data!$M$4:$BB$594,Data!$A94,COLUMNS($C$11:O101)),””)</f>
        <v>#NAME?</v>
      </c>
      <c r="O101" s="76" t="e">
        <f>IFERROR(INDEX(Data!$M$4:$BB$594,Data!$A94,COLUMNS($C$11:P101)),””)</f>
        <v>#NAME?</v>
      </c>
      <c r="P101" s="69" t="e">
        <f>IFERROR(INDEX(Data!$M$4:$BB$594,Data!$A94,COLUMNS($C$11:Q101)),””)</f>
        <v>#NAME?</v>
      </c>
      <c r="Q101" s="70" t="e">
        <f>IFERROR(INDEX(Data!$M$4:$BB$594,Data!$A94,COLUMNS($C$11:R101)),””)</f>
        <v>#NAME?</v>
      </c>
      <c r="R101" s="72" t="e">
        <f>IFERROR(INDEX(Data!$M$4:$BB$594,Data!$A94,COLUMNS($C$11:S101)),””)</f>
        <v>#NAME?</v>
      </c>
      <c r="S101" s="69" t="e">
        <f>IFERROR(INDEX(Data!$M$4:$BB$594,Data!$A94,COLUMNS($C$11:T101)),””)</f>
        <v>#NAME?</v>
      </c>
      <c r="T101" s="71" t="e">
        <f>IFERROR(INDEX(Data!$M$4:$BB$594,Data!$A94,COLUMNS($C$11:U101)),””)</f>
        <v>#NAME?</v>
      </c>
      <c r="U101" s="72" t="e">
        <f>IFERROR(INDEX(Data!$M$4:$BB$594,Data!$A94,COLUMNS($C$11:V101)),””)</f>
        <v>#NAME?</v>
      </c>
      <c r="V101" s="72" t="e">
        <f>IFERROR(INDEX(Data!$M$4:$BB$594,Data!$A94,COLUMNS($C$11:W101)),””)</f>
        <v>#NAME?</v>
      </c>
      <c r="W101" s="72" t="e">
        <f>IFERROR(INDEX(Data!$M$4:$BB$594,Data!$A94,COLUMNS($C$11:X101)),””)</f>
        <v>#NAME?</v>
      </c>
      <c r="X101" s="70" t="e">
        <f>IFERROR(INDEX(Data!$M$4:$BB$594,Data!$A94,COLUMNS($C$11:Y101)),””)</f>
        <v>#NAME?</v>
      </c>
      <c r="Y101" s="72" t="e">
        <f>IFERROR(INDEX(Data!$M$4:$BB$594,Data!$A94,COLUMNS($C$11:Z101)),””)</f>
        <v>#NAME?</v>
      </c>
      <c r="Z101" s="75" t="e">
        <f>IFERROR(INDEX(Data!$M$4:$BB$594,Data!$A94,COLUMNS($C$11:AA101)),””)</f>
        <v>#NAME?</v>
      </c>
      <c r="AA101" s="75" t="e">
        <f>IFERROR(INDEX(Data!$M$4:$BB$594,Data!$A94,COLUMNS($C$11:AB101)),””)</f>
        <v>#NAME?</v>
      </c>
      <c r="AB101" s="71" t="e">
        <f>IFERROR(INDEX(Data!$M$4:$BB$594,Data!$A94,COLUMNS($C$11:AC101)),””)</f>
        <v>#NAME?</v>
      </c>
      <c r="AC101" s="72" t="e">
        <f>IFERROR(INDEX(Data!$M$4:$BB$594,Data!$A94,COLUMNS($C$11:AD101)),””)</f>
        <v>#NAME?</v>
      </c>
      <c r="AD101" s="72" t="e">
        <f>IFERROR(INDEX(Data!$M$4:$BB$594,Data!$A94,COLUMNS($C$11:AE101)),””)</f>
        <v>#NAME?</v>
      </c>
      <c r="AE101" s="70" t="e">
        <f>IFERROR(INDEX(Data!$M$4:$BB$594,Data!$A94,COLUMNS($C$11:AF101)),””)</f>
        <v>#NAME?</v>
      </c>
      <c r="AF101" s="72" t="e">
        <f>IFERROR(INDEX(Data!$M$4:$BB$594,Data!$A94,COLUMNS($C$11:AG101)),””)</f>
        <v>#NAME?</v>
      </c>
      <c r="AG101" s="75" t="e">
        <f>IFERROR(INDEX(Data!$M$4:$BB$594,Data!$A94,COLUMNS($C$11:AH101)),””)</f>
        <v>#NAME?</v>
      </c>
      <c r="AH101" s="75" t="e">
        <f>IFERROR(INDEX(Data!$M$4:$BB$594,Data!$A94,COLUMNS($C$11:AI101)),””)</f>
        <v>#NAME?</v>
      </c>
      <c r="AI101" s="71" t="e">
        <f>IFERROR(INDEX(Data!$M$4:$BB$594,Data!$A94,COLUMNS($C$11:AJ101)),””)</f>
        <v>#NAME?</v>
      </c>
      <c r="AJ101" s="71" t="e">
        <f>IFERROR(INDEX(Data!$M$4:$BB$594,Data!$A94,COLUMNS($C$11:AK101)),””)</f>
        <v>#NAME?</v>
      </c>
      <c r="AK101" s="71" t="e">
        <f>IFERROR(INDEX(Data!$M$4:$BB$594,Data!$A94,COLUMNS($C$11:AL101)),””)</f>
        <v>#NAME?</v>
      </c>
      <c r="AL101" s="69" t="e">
        <f>IFERROR(INDEX(Data!$M$4:$BB$594,Data!$A94,COLUMNS($C$11:AM101)),””)</f>
        <v>#NAME?</v>
      </c>
      <c r="AM101" s="69" t="e">
        <f>IFERROR(INDEX(Data!$M$4:$BB$594,Data!$A94,COLUMNS($C$11:AN101)),””)</f>
        <v>#NAME?</v>
      </c>
      <c r="AN101" s="69" t="e">
        <f>IFERROR(INDEX(Data!$M$4:$BB$594,Data!$A94,COLUMNS($C$11:AO101)),””)</f>
        <v>#NAME?</v>
      </c>
      <c r="AO101" s="69" t="e">
        <f>IFERROR(INDEX(Data!$M$4:$BB$594,Data!$A94,COLUMNS($C$11:AP101)),””)</f>
        <v>#NAME?</v>
      </c>
      <c r="AP101" s="69" t="e">
        <f>IFERROR(INDEX(Data!$M$4:$BB$594,Data!$A94,COLUMNS($C$11:AQ101)),””)</f>
        <v>#NAME?</v>
      </c>
      <c r="AQ101" s="69" t="e">
        <f>IFERROR(INDEX(Data!$M$4:$BB$594,Data!$A94,COLUMNS($C$11:AR101)),””)</f>
        <v>#NAME?</v>
      </c>
    </row>
    <row r="102" spans="2:43" x14ac:dyDescent="0.25">
      <c r="B102" s="69" t="e">
        <f>IFERROR(INDEX(Data!$M$4:$BB$594,Data!$A95,COLUMNS($C$11:C102)),””)</f>
        <v>#NAME?</v>
      </c>
      <c r="C102" s="73" t="e">
        <f>IFERROR(INDEX(Data!$M$4:$BB$594,Data!$A95,COLUMNS($C$11:D102)),””)</f>
        <v>#NAME?</v>
      </c>
      <c r="D102" s="76" t="e">
        <f>IFERROR(INDEX(Data!$M$4:$BB$594,Data!$A95,COLUMNS($C$11:E102)),””)</f>
        <v>#NAME?</v>
      </c>
      <c r="E102" s="76" t="e">
        <f>IFERROR(INDEX(Data!$M$4:$BB$594,Data!$A95,COLUMNS($C$11:F102)),””)</f>
        <v>#NAME?</v>
      </c>
      <c r="F102" s="76" t="e">
        <f>IFERROR(INDEX(Data!$M$4:$BB$594,Data!$A95,COLUMNS($C$11:G102)),””)</f>
        <v>#NAME?</v>
      </c>
      <c r="G102" s="76" t="e">
        <f>IFERROR(INDEX(Data!$M$4:$BB$594,Data!$A95,COLUMNS($C$11:H102)),””)</f>
        <v>#NAME?</v>
      </c>
      <c r="H102" s="76" t="e">
        <f>IFERROR(INDEX(Data!$M$4:$BB$594,Data!$A95,COLUMNS($C$11:I102)),””)</f>
        <v>#NAME?</v>
      </c>
      <c r="I102" s="76" t="e">
        <f>IFERROR(INDEX(Data!$M$4:$BB$594,Data!$A95,COLUMNS($C$11:J102)),””)</f>
        <v>#NAME?</v>
      </c>
      <c r="J102" s="76" t="e">
        <f>IFERROR(INDEX(Data!$M$4:$BB$594,Data!$A95,COLUMNS($C$11:K102)),””)</f>
        <v>#NAME?</v>
      </c>
      <c r="K102" s="76" t="e">
        <f>IFERROR(INDEX(Data!$M$4:$BB$594,Data!$A95,COLUMNS($C$11:L102)),””)</f>
        <v>#NAME?</v>
      </c>
      <c r="L102" s="76" t="e">
        <f>IFERROR(INDEX(Data!$M$4:$BB$594,Data!$A95,COLUMNS($C$11:M102)),””)</f>
        <v>#NAME?</v>
      </c>
      <c r="M102" s="76" t="e">
        <f>IFERROR(INDEX(Data!$M$4:$BB$594,Data!$A95,COLUMNS($C$11:N102)),””)</f>
        <v>#NAME?</v>
      </c>
      <c r="N102" s="76" t="e">
        <f>IFERROR(INDEX(Data!$M$4:$BB$594,Data!$A95,COLUMNS($C$11:O102)),””)</f>
        <v>#NAME?</v>
      </c>
      <c r="O102" s="76" t="e">
        <f>IFERROR(INDEX(Data!$M$4:$BB$594,Data!$A95,COLUMNS($C$11:P102)),””)</f>
        <v>#NAME?</v>
      </c>
      <c r="P102" s="69" t="e">
        <f>IFERROR(INDEX(Data!$M$4:$BB$594,Data!$A95,COLUMNS($C$11:Q102)),””)</f>
        <v>#NAME?</v>
      </c>
      <c r="Q102" s="70" t="e">
        <f>IFERROR(INDEX(Data!$M$4:$BB$594,Data!$A95,COLUMNS($C$11:R102)),””)</f>
        <v>#NAME?</v>
      </c>
      <c r="R102" s="72" t="e">
        <f>IFERROR(INDEX(Data!$M$4:$BB$594,Data!$A95,COLUMNS($C$11:S102)),””)</f>
        <v>#NAME?</v>
      </c>
      <c r="S102" s="69" t="e">
        <f>IFERROR(INDEX(Data!$M$4:$BB$594,Data!$A95,COLUMNS($C$11:T102)),””)</f>
        <v>#NAME?</v>
      </c>
      <c r="T102" s="71" t="e">
        <f>IFERROR(INDEX(Data!$M$4:$BB$594,Data!$A95,COLUMNS($C$11:U102)),””)</f>
        <v>#NAME?</v>
      </c>
      <c r="U102" s="72" t="e">
        <f>IFERROR(INDEX(Data!$M$4:$BB$594,Data!$A95,COLUMNS($C$11:V102)),””)</f>
        <v>#NAME?</v>
      </c>
      <c r="V102" s="72" t="e">
        <f>IFERROR(INDEX(Data!$M$4:$BB$594,Data!$A95,COLUMNS($C$11:W102)),””)</f>
        <v>#NAME?</v>
      </c>
      <c r="W102" s="72" t="e">
        <f>IFERROR(INDEX(Data!$M$4:$BB$594,Data!$A95,COLUMNS($C$11:X102)),””)</f>
        <v>#NAME?</v>
      </c>
      <c r="X102" s="70" t="e">
        <f>IFERROR(INDEX(Data!$M$4:$BB$594,Data!$A95,COLUMNS($C$11:Y102)),””)</f>
        <v>#NAME?</v>
      </c>
      <c r="Y102" s="72" t="e">
        <f>IFERROR(INDEX(Data!$M$4:$BB$594,Data!$A95,COLUMNS($C$11:Z102)),””)</f>
        <v>#NAME?</v>
      </c>
      <c r="Z102" s="75" t="e">
        <f>IFERROR(INDEX(Data!$M$4:$BB$594,Data!$A95,COLUMNS($C$11:AA102)),””)</f>
        <v>#NAME?</v>
      </c>
      <c r="AA102" s="75" t="e">
        <f>IFERROR(INDEX(Data!$M$4:$BB$594,Data!$A95,COLUMNS($C$11:AB102)),””)</f>
        <v>#NAME?</v>
      </c>
      <c r="AB102" s="71" t="e">
        <f>IFERROR(INDEX(Data!$M$4:$BB$594,Data!$A95,COLUMNS($C$11:AC102)),””)</f>
        <v>#NAME?</v>
      </c>
      <c r="AC102" s="72" t="e">
        <f>IFERROR(INDEX(Data!$M$4:$BB$594,Data!$A95,COLUMNS($C$11:AD102)),””)</f>
        <v>#NAME?</v>
      </c>
      <c r="AD102" s="72" t="e">
        <f>IFERROR(INDEX(Data!$M$4:$BB$594,Data!$A95,COLUMNS($C$11:AE102)),””)</f>
        <v>#NAME?</v>
      </c>
      <c r="AE102" s="70" t="e">
        <f>IFERROR(INDEX(Data!$M$4:$BB$594,Data!$A95,COLUMNS($C$11:AF102)),””)</f>
        <v>#NAME?</v>
      </c>
      <c r="AF102" s="72" t="e">
        <f>IFERROR(INDEX(Data!$M$4:$BB$594,Data!$A95,COLUMNS($C$11:AG102)),””)</f>
        <v>#NAME?</v>
      </c>
      <c r="AG102" s="75" t="e">
        <f>IFERROR(INDEX(Data!$M$4:$BB$594,Data!$A95,COLUMNS($C$11:AH102)),””)</f>
        <v>#NAME?</v>
      </c>
      <c r="AH102" s="75" t="e">
        <f>IFERROR(INDEX(Data!$M$4:$BB$594,Data!$A95,COLUMNS($C$11:AI102)),””)</f>
        <v>#NAME?</v>
      </c>
      <c r="AI102" s="71" t="e">
        <f>IFERROR(INDEX(Data!$M$4:$BB$594,Data!$A95,COLUMNS($C$11:AJ102)),””)</f>
        <v>#NAME?</v>
      </c>
      <c r="AJ102" s="71" t="e">
        <f>IFERROR(INDEX(Data!$M$4:$BB$594,Data!$A95,COLUMNS($C$11:AK102)),””)</f>
        <v>#NAME?</v>
      </c>
      <c r="AK102" s="71" t="e">
        <f>IFERROR(INDEX(Data!$M$4:$BB$594,Data!$A95,COLUMNS($C$11:AL102)),””)</f>
        <v>#NAME?</v>
      </c>
      <c r="AL102" s="69" t="e">
        <f>IFERROR(INDEX(Data!$M$4:$BB$594,Data!$A95,COLUMNS($C$11:AM102)),””)</f>
        <v>#NAME?</v>
      </c>
      <c r="AM102" s="69" t="e">
        <f>IFERROR(INDEX(Data!$M$4:$BB$594,Data!$A95,COLUMNS($C$11:AN102)),””)</f>
        <v>#NAME?</v>
      </c>
      <c r="AN102" s="69" t="e">
        <f>IFERROR(INDEX(Data!$M$4:$BB$594,Data!$A95,COLUMNS($C$11:AO102)),””)</f>
        <v>#NAME?</v>
      </c>
      <c r="AO102" s="69" t="e">
        <f>IFERROR(INDEX(Data!$M$4:$BB$594,Data!$A95,COLUMNS($C$11:AP102)),””)</f>
        <v>#NAME?</v>
      </c>
      <c r="AP102" s="69" t="e">
        <f>IFERROR(INDEX(Data!$M$4:$BB$594,Data!$A95,COLUMNS($C$11:AQ102)),””)</f>
        <v>#NAME?</v>
      </c>
      <c r="AQ102" s="69" t="e">
        <f>IFERROR(INDEX(Data!$M$4:$BB$594,Data!$A95,COLUMNS($C$11:AR102)),””)</f>
        <v>#NAME?</v>
      </c>
    </row>
    <row r="103" spans="2:43" x14ac:dyDescent="0.25">
      <c r="B103" s="69" t="e">
        <f>IFERROR(INDEX(Data!$M$4:$BB$594,Data!$A96,COLUMNS($C$11:C103)),””)</f>
        <v>#NAME?</v>
      </c>
      <c r="C103" s="73" t="e">
        <f>IFERROR(INDEX(Data!$M$4:$BB$594,Data!$A96,COLUMNS($C$11:D103)),””)</f>
        <v>#NAME?</v>
      </c>
      <c r="D103" s="76" t="e">
        <f>IFERROR(INDEX(Data!$M$4:$BB$594,Data!$A96,COLUMNS($C$11:E103)),””)</f>
        <v>#NAME?</v>
      </c>
      <c r="E103" s="76" t="e">
        <f>IFERROR(INDEX(Data!$M$4:$BB$594,Data!$A96,COLUMNS($C$11:F103)),””)</f>
        <v>#NAME?</v>
      </c>
      <c r="F103" s="76" t="e">
        <f>IFERROR(INDEX(Data!$M$4:$BB$594,Data!$A96,COLUMNS($C$11:G103)),””)</f>
        <v>#NAME?</v>
      </c>
      <c r="G103" s="76" t="e">
        <f>IFERROR(INDEX(Data!$M$4:$BB$594,Data!$A96,COLUMNS($C$11:H103)),””)</f>
        <v>#NAME?</v>
      </c>
      <c r="H103" s="76" t="e">
        <f>IFERROR(INDEX(Data!$M$4:$BB$594,Data!$A96,COLUMNS($C$11:I103)),””)</f>
        <v>#NAME?</v>
      </c>
      <c r="I103" s="76" t="e">
        <f>IFERROR(INDEX(Data!$M$4:$BB$594,Data!$A96,COLUMNS($C$11:J103)),””)</f>
        <v>#NAME?</v>
      </c>
      <c r="J103" s="76" t="e">
        <f>IFERROR(INDEX(Data!$M$4:$BB$594,Data!$A96,COLUMNS($C$11:K103)),””)</f>
        <v>#NAME?</v>
      </c>
      <c r="K103" s="76" t="e">
        <f>IFERROR(INDEX(Data!$M$4:$BB$594,Data!$A96,COLUMNS($C$11:L103)),””)</f>
        <v>#NAME?</v>
      </c>
      <c r="L103" s="76" t="e">
        <f>IFERROR(INDEX(Data!$M$4:$BB$594,Data!$A96,COLUMNS($C$11:M103)),””)</f>
        <v>#NAME?</v>
      </c>
      <c r="M103" s="76" t="e">
        <f>IFERROR(INDEX(Data!$M$4:$BB$594,Data!$A96,COLUMNS($C$11:N103)),””)</f>
        <v>#NAME?</v>
      </c>
      <c r="N103" s="76" t="e">
        <f>IFERROR(INDEX(Data!$M$4:$BB$594,Data!$A96,COLUMNS($C$11:O103)),””)</f>
        <v>#NAME?</v>
      </c>
      <c r="O103" s="76" t="e">
        <f>IFERROR(INDEX(Data!$M$4:$BB$594,Data!$A96,COLUMNS($C$11:P103)),””)</f>
        <v>#NAME?</v>
      </c>
      <c r="P103" s="69" t="e">
        <f>IFERROR(INDEX(Data!$M$4:$BB$594,Data!$A96,COLUMNS($C$11:Q103)),””)</f>
        <v>#NAME?</v>
      </c>
      <c r="Q103" s="70" t="e">
        <f>IFERROR(INDEX(Data!$M$4:$BB$594,Data!$A96,COLUMNS($C$11:R103)),””)</f>
        <v>#NAME?</v>
      </c>
      <c r="R103" s="72" t="e">
        <f>IFERROR(INDEX(Data!$M$4:$BB$594,Data!$A96,COLUMNS($C$11:S103)),””)</f>
        <v>#NAME?</v>
      </c>
      <c r="S103" s="69" t="e">
        <f>IFERROR(INDEX(Data!$M$4:$BB$594,Data!$A96,COLUMNS($C$11:T103)),””)</f>
        <v>#NAME?</v>
      </c>
      <c r="T103" s="71" t="e">
        <f>IFERROR(INDEX(Data!$M$4:$BB$594,Data!$A96,COLUMNS($C$11:U103)),””)</f>
        <v>#NAME?</v>
      </c>
      <c r="U103" s="72" t="e">
        <f>IFERROR(INDEX(Data!$M$4:$BB$594,Data!$A96,COLUMNS($C$11:V103)),””)</f>
        <v>#NAME?</v>
      </c>
      <c r="V103" s="72" t="e">
        <f>IFERROR(INDEX(Data!$M$4:$BB$594,Data!$A96,COLUMNS($C$11:W103)),””)</f>
        <v>#NAME?</v>
      </c>
      <c r="W103" s="72" t="e">
        <f>IFERROR(INDEX(Data!$M$4:$BB$594,Data!$A96,COLUMNS($C$11:X103)),””)</f>
        <v>#NAME?</v>
      </c>
      <c r="X103" s="70" t="e">
        <f>IFERROR(INDEX(Data!$M$4:$BB$594,Data!$A96,COLUMNS($C$11:Y103)),””)</f>
        <v>#NAME?</v>
      </c>
      <c r="Y103" s="72" t="e">
        <f>IFERROR(INDEX(Data!$M$4:$BB$594,Data!$A96,COLUMNS($C$11:Z103)),””)</f>
        <v>#NAME?</v>
      </c>
      <c r="Z103" s="75" t="e">
        <f>IFERROR(INDEX(Data!$M$4:$BB$594,Data!$A96,COLUMNS($C$11:AA103)),””)</f>
        <v>#NAME?</v>
      </c>
      <c r="AA103" s="75" t="e">
        <f>IFERROR(INDEX(Data!$M$4:$BB$594,Data!$A96,COLUMNS($C$11:AB103)),””)</f>
        <v>#NAME?</v>
      </c>
      <c r="AB103" s="71" t="e">
        <f>IFERROR(INDEX(Data!$M$4:$BB$594,Data!$A96,COLUMNS($C$11:AC103)),””)</f>
        <v>#NAME?</v>
      </c>
      <c r="AC103" s="72" t="e">
        <f>IFERROR(INDEX(Data!$M$4:$BB$594,Data!$A96,COLUMNS($C$11:AD103)),””)</f>
        <v>#NAME?</v>
      </c>
      <c r="AD103" s="72" t="e">
        <f>IFERROR(INDEX(Data!$M$4:$BB$594,Data!$A96,COLUMNS($C$11:AE103)),””)</f>
        <v>#NAME?</v>
      </c>
      <c r="AE103" s="70" t="e">
        <f>IFERROR(INDEX(Data!$M$4:$BB$594,Data!$A96,COLUMNS($C$11:AF103)),””)</f>
        <v>#NAME?</v>
      </c>
      <c r="AF103" s="72" t="e">
        <f>IFERROR(INDEX(Data!$M$4:$BB$594,Data!$A96,COLUMNS($C$11:AG103)),””)</f>
        <v>#NAME?</v>
      </c>
      <c r="AG103" s="75" t="e">
        <f>IFERROR(INDEX(Data!$M$4:$BB$594,Data!$A96,COLUMNS($C$11:AH103)),””)</f>
        <v>#NAME?</v>
      </c>
      <c r="AH103" s="75" t="e">
        <f>IFERROR(INDEX(Data!$M$4:$BB$594,Data!$A96,COLUMNS($C$11:AI103)),””)</f>
        <v>#NAME?</v>
      </c>
      <c r="AI103" s="71" t="e">
        <f>IFERROR(INDEX(Data!$M$4:$BB$594,Data!$A96,COLUMNS($C$11:AJ103)),””)</f>
        <v>#NAME?</v>
      </c>
      <c r="AJ103" s="71" t="e">
        <f>IFERROR(INDEX(Data!$M$4:$BB$594,Data!$A96,COLUMNS($C$11:AK103)),””)</f>
        <v>#NAME?</v>
      </c>
      <c r="AK103" s="71" t="e">
        <f>IFERROR(INDEX(Data!$M$4:$BB$594,Data!$A96,COLUMNS($C$11:AL103)),””)</f>
        <v>#NAME?</v>
      </c>
      <c r="AL103" s="69" t="e">
        <f>IFERROR(INDEX(Data!$M$4:$BB$594,Data!$A96,COLUMNS($C$11:AM103)),””)</f>
        <v>#NAME?</v>
      </c>
      <c r="AM103" s="69" t="e">
        <f>IFERROR(INDEX(Data!$M$4:$BB$594,Data!$A96,COLUMNS($C$11:AN103)),””)</f>
        <v>#NAME?</v>
      </c>
      <c r="AN103" s="69" t="e">
        <f>IFERROR(INDEX(Data!$M$4:$BB$594,Data!$A96,COLUMNS($C$11:AO103)),””)</f>
        <v>#NAME?</v>
      </c>
      <c r="AO103" s="69" t="e">
        <f>IFERROR(INDEX(Data!$M$4:$BB$594,Data!$A96,COLUMNS($C$11:AP103)),””)</f>
        <v>#NAME?</v>
      </c>
      <c r="AP103" s="69" t="e">
        <f>IFERROR(INDEX(Data!$M$4:$BB$594,Data!$A96,COLUMNS($C$11:AQ103)),””)</f>
        <v>#NAME?</v>
      </c>
      <c r="AQ103" s="69" t="e">
        <f>IFERROR(INDEX(Data!$M$4:$BB$594,Data!$A96,COLUMNS($C$11:AR103)),””)</f>
        <v>#NAME?</v>
      </c>
    </row>
    <row r="104" spans="2:43" x14ac:dyDescent="0.25">
      <c r="B104" s="69" t="e">
        <f>IFERROR(INDEX(Data!$M$4:$BB$594,Data!$A97,COLUMNS($C$11:C104)),””)</f>
        <v>#NAME?</v>
      </c>
      <c r="C104" s="73" t="e">
        <f>IFERROR(INDEX(Data!$M$4:$BB$594,Data!$A97,COLUMNS($C$11:D104)),””)</f>
        <v>#NAME?</v>
      </c>
      <c r="D104" s="76" t="e">
        <f>IFERROR(INDEX(Data!$M$4:$BB$594,Data!$A97,COLUMNS($C$11:E104)),””)</f>
        <v>#NAME?</v>
      </c>
      <c r="E104" s="76" t="e">
        <f>IFERROR(INDEX(Data!$M$4:$BB$594,Data!$A97,COLUMNS($C$11:F104)),””)</f>
        <v>#NAME?</v>
      </c>
      <c r="F104" s="76" t="e">
        <f>IFERROR(INDEX(Data!$M$4:$BB$594,Data!$A97,COLUMNS($C$11:G104)),””)</f>
        <v>#NAME?</v>
      </c>
      <c r="G104" s="76" t="e">
        <f>IFERROR(INDEX(Data!$M$4:$BB$594,Data!$A97,COLUMNS($C$11:H104)),””)</f>
        <v>#NAME?</v>
      </c>
      <c r="H104" s="76" t="e">
        <f>IFERROR(INDEX(Data!$M$4:$BB$594,Data!$A97,COLUMNS($C$11:I104)),””)</f>
        <v>#NAME?</v>
      </c>
      <c r="I104" s="76" t="e">
        <f>IFERROR(INDEX(Data!$M$4:$BB$594,Data!$A97,COLUMNS($C$11:J104)),””)</f>
        <v>#NAME?</v>
      </c>
      <c r="J104" s="76" t="e">
        <f>IFERROR(INDEX(Data!$M$4:$BB$594,Data!$A97,COLUMNS($C$11:K104)),””)</f>
        <v>#NAME?</v>
      </c>
      <c r="K104" s="76" t="e">
        <f>IFERROR(INDEX(Data!$M$4:$BB$594,Data!$A97,COLUMNS($C$11:L104)),””)</f>
        <v>#NAME?</v>
      </c>
      <c r="L104" s="76" t="e">
        <f>IFERROR(INDEX(Data!$M$4:$BB$594,Data!$A97,COLUMNS($C$11:M104)),””)</f>
        <v>#NAME?</v>
      </c>
      <c r="M104" s="76" t="e">
        <f>IFERROR(INDEX(Data!$M$4:$BB$594,Data!$A97,COLUMNS($C$11:N104)),””)</f>
        <v>#NAME?</v>
      </c>
      <c r="N104" s="76" t="e">
        <f>IFERROR(INDEX(Data!$M$4:$BB$594,Data!$A97,COLUMNS($C$11:O104)),””)</f>
        <v>#NAME?</v>
      </c>
      <c r="O104" s="76" t="e">
        <f>IFERROR(INDEX(Data!$M$4:$BB$594,Data!$A97,COLUMNS($C$11:P104)),””)</f>
        <v>#NAME?</v>
      </c>
      <c r="P104" s="69" t="e">
        <f>IFERROR(INDEX(Data!$M$4:$BB$594,Data!$A97,COLUMNS($C$11:Q104)),””)</f>
        <v>#NAME?</v>
      </c>
      <c r="Q104" s="70" t="e">
        <f>IFERROR(INDEX(Data!$M$4:$BB$594,Data!$A97,COLUMNS($C$11:R104)),””)</f>
        <v>#NAME?</v>
      </c>
      <c r="R104" s="72" t="e">
        <f>IFERROR(INDEX(Data!$M$4:$BB$594,Data!$A97,COLUMNS($C$11:S104)),””)</f>
        <v>#NAME?</v>
      </c>
      <c r="S104" s="69" t="e">
        <f>IFERROR(INDEX(Data!$M$4:$BB$594,Data!$A97,COLUMNS($C$11:T104)),””)</f>
        <v>#NAME?</v>
      </c>
      <c r="T104" s="71" t="e">
        <f>IFERROR(INDEX(Data!$M$4:$BB$594,Data!$A97,COLUMNS($C$11:U104)),””)</f>
        <v>#NAME?</v>
      </c>
      <c r="U104" s="72" t="e">
        <f>IFERROR(INDEX(Data!$M$4:$BB$594,Data!$A97,COLUMNS($C$11:V104)),””)</f>
        <v>#NAME?</v>
      </c>
      <c r="V104" s="72" t="e">
        <f>IFERROR(INDEX(Data!$M$4:$BB$594,Data!$A97,COLUMNS($C$11:W104)),””)</f>
        <v>#NAME?</v>
      </c>
      <c r="W104" s="72" t="e">
        <f>IFERROR(INDEX(Data!$M$4:$BB$594,Data!$A97,COLUMNS($C$11:X104)),””)</f>
        <v>#NAME?</v>
      </c>
      <c r="X104" s="70" t="e">
        <f>IFERROR(INDEX(Data!$M$4:$BB$594,Data!$A97,COLUMNS($C$11:Y104)),””)</f>
        <v>#NAME?</v>
      </c>
      <c r="Y104" s="72" t="e">
        <f>IFERROR(INDEX(Data!$M$4:$BB$594,Data!$A97,COLUMNS($C$11:Z104)),””)</f>
        <v>#NAME?</v>
      </c>
      <c r="Z104" s="75" t="e">
        <f>IFERROR(INDEX(Data!$M$4:$BB$594,Data!$A97,COLUMNS($C$11:AA104)),””)</f>
        <v>#NAME?</v>
      </c>
      <c r="AA104" s="75" t="e">
        <f>IFERROR(INDEX(Data!$M$4:$BB$594,Data!$A97,COLUMNS($C$11:AB104)),””)</f>
        <v>#NAME?</v>
      </c>
      <c r="AB104" s="71" t="e">
        <f>IFERROR(INDEX(Data!$M$4:$BB$594,Data!$A97,COLUMNS($C$11:AC104)),””)</f>
        <v>#NAME?</v>
      </c>
      <c r="AC104" s="72" t="e">
        <f>IFERROR(INDEX(Data!$M$4:$BB$594,Data!$A97,COLUMNS($C$11:AD104)),””)</f>
        <v>#NAME?</v>
      </c>
      <c r="AD104" s="72" t="e">
        <f>IFERROR(INDEX(Data!$M$4:$BB$594,Data!$A97,COLUMNS($C$11:AE104)),””)</f>
        <v>#NAME?</v>
      </c>
      <c r="AE104" s="70" t="e">
        <f>IFERROR(INDEX(Data!$M$4:$BB$594,Data!$A97,COLUMNS($C$11:AF104)),””)</f>
        <v>#NAME?</v>
      </c>
      <c r="AF104" s="72" t="e">
        <f>IFERROR(INDEX(Data!$M$4:$BB$594,Data!$A97,COLUMNS($C$11:AG104)),””)</f>
        <v>#NAME?</v>
      </c>
      <c r="AG104" s="75" t="e">
        <f>IFERROR(INDEX(Data!$M$4:$BB$594,Data!$A97,COLUMNS($C$11:AH104)),””)</f>
        <v>#NAME?</v>
      </c>
      <c r="AH104" s="75" t="e">
        <f>IFERROR(INDEX(Data!$M$4:$BB$594,Data!$A97,COLUMNS($C$11:AI104)),””)</f>
        <v>#NAME?</v>
      </c>
      <c r="AI104" s="71" t="e">
        <f>IFERROR(INDEX(Data!$M$4:$BB$594,Data!$A97,COLUMNS($C$11:AJ104)),””)</f>
        <v>#NAME?</v>
      </c>
      <c r="AJ104" s="71" t="e">
        <f>IFERROR(INDEX(Data!$M$4:$BB$594,Data!$A97,COLUMNS($C$11:AK104)),””)</f>
        <v>#NAME?</v>
      </c>
      <c r="AK104" s="71" t="e">
        <f>IFERROR(INDEX(Data!$M$4:$BB$594,Data!$A97,COLUMNS($C$11:AL104)),””)</f>
        <v>#NAME?</v>
      </c>
      <c r="AL104" s="69" t="e">
        <f>IFERROR(INDEX(Data!$M$4:$BB$594,Data!$A97,COLUMNS($C$11:AM104)),””)</f>
        <v>#NAME?</v>
      </c>
      <c r="AM104" s="69" t="e">
        <f>IFERROR(INDEX(Data!$M$4:$BB$594,Data!$A97,COLUMNS($C$11:AN104)),””)</f>
        <v>#NAME?</v>
      </c>
      <c r="AN104" s="69" t="e">
        <f>IFERROR(INDEX(Data!$M$4:$BB$594,Data!$A97,COLUMNS($C$11:AO104)),””)</f>
        <v>#NAME?</v>
      </c>
      <c r="AO104" s="69" t="e">
        <f>IFERROR(INDEX(Data!$M$4:$BB$594,Data!$A97,COLUMNS($C$11:AP104)),””)</f>
        <v>#NAME?</v>
      </c>
      <c r="AP104" s="69" t="e">
        <f>IFERROR(INDEX(Data!$M$4:$BB$594,Data!$A97,COLUMNS($C$11:AQ104)),””)</f>
        <v>#NAME?</v>
      </c>
      <c r="AQ104" s="69" t="e">
        <f>IFERROR(INDEX(Data!$M$4:$BB$594,Data!$A97,COLUMNS($C$11:AR104)),””)</f>
        <v>#NAME?</v>
      </c>
    </row>
    <row r="105" spans="2:43" x14ac:dyDescent="0.25">
      <c r="B105" s="69" t="e">
        <f>IFERROR(INDEX(Data!$M$4:$BB$594,Data!$A98,COLUMNS($C$11:C105)),””)</f>
        <v>#NAME?</v>
      </c>
      <c r="C105" s="73" t="e">
        <f>IFERROR(INDEX(Data!$M$4:$BB$594,Data!$A98,COLUMNS($C$11:D105)),””)</f>
        <v>#NAME?</v>
      </c>
      <c r="D105" s="76" t="e">
        <f>IFERROR(INDEX(Data!$M$4:$BB$594,Data!$A98,COLUMNS($C$11:E105)),””)</f>
        <v>#NAME?</v>
      </c>
      <c r="E105" s="76" t="e">
        <f>IFERROR(INDEX(Data!$M$4:$BB$594,Data!$A98,COLUMNS($C$11:F105)),””)</f>
        <v>#NAME?</v>
      </c>
      <c r="F105" s="76" t="e">
        <f>IFERROR(INDEX(Data!$M$4:$BB$594,Data!$A98,COLUMNS($C$11:G105)),””)</f>
        <v>#NAME?</v>
      </c>
      <c r="G105" s="76" t="e">
        <f>IFERROR(INDEX(Data!$M$4:$BB$594,Data!$A98,COLUMNS($C$11:H105)),””)</f>
        <v>#NAME?</v>
      </c>
      <c r="H105" s="76" t="e">
        <f>IFERROR(INDEX(Data!$M$4:$BB$594,Data!$A98,COLUMNS($C$11:I105)),””)</f>
        <v>#NAME?</v>
      </c>
      <c r="I105" s="76" t="e">
        <f>IFERROR(INDEX(Data!$M$4:$BB$594,Data!$A98,COLUMNS($C$11:J105)),””)</f>
        <v>#NAME?</v>
      </c>
      <c r="J105" s="76" t="e">
        <f>IFERROR(INDEX(Data!$M$4:$BB$594,Data!$A98,COLUMNS($C$11:K105)),””)</f>
        <v>#NAME?</v>
      </c>
      <c r="K105" s="76" t="e">
        <f>IFERROR(INDEX(Data!$M$4:$BB$594,Data!$A98,COLUMNS($C$11:L105)),””)</f>
        <v>#NAME?</v>
      </c>
      <c r="L105" s="76" t="e">
        <f>IFERROR(INDEX(Data!$M$4:$BB$594,Data!$A98,COLUMNS($C$11:M105)),””)</f>
        <v>#NAME?</v>
      </c>
      <c r="M105" s="76" t="e">
        <f>IFERROR(INDEX(Data!$M$4:$BB$594,Data!$A98,COLUMNS($C$11:N105)),””)</f>
        <v>#NAME?</v>
      </c>
      <c r="N105" s="76" t="e">
        <f>IFERROR(INDEX(Data!$M$4:$BB$594,Data!$A98,COLUMNS($C$11:O105)),””)</f>
        <v>#NAME?</v>
      </c>
      <c r="O105" s="76" t="e">
        <f>IFERROR(INDEX(Data!$M$4:$BB$594,Data!$A98,COLUMNS($C$11:P105)),””)</f>
        <v>#NAME?</v>
      </c>
      <c r="P105" s="69" t="e">
        <f>IFERROR(INDEX(Data!$M$4:$BB$594,Data!$A98,COLUMNS($C$11:Q105)),””)</f>
        <v>#NAME?</v>
      </c>
      <c r="Q105" s="70" t="e">
        <f>IFERROR(INDEX(Data!$M$4:$BB$594,Data!$A98,COLUMNS($C$11:R105)),””)</f>
        <v>#NAME?</v>
      </c>
      <c r="R105" s="72" t="e">
        <f>IFERROR(INDEX(Data!$M$4:$BB$594,Data!$A98,COLUMNS($C$11:S105)),””)</f>
        <v>#NAME?</v>
      </c>
      <c r="S105" s="69" t="e">
        <f>IFERROR(INDEX(Data!$M$4:$BB$594,Data!$A98,COLUMNS($C$11:T105)),””)</f>
        <v>#NAME?</v>
      </c>
      <c r="T105" s="71" t="e">
        <f>IFERROR(INDEX(Data!$M$4:$BB$594,Data!$A98,COLUMNS($C$11:U105)),””)</f>
        <v>#NAME?</v>
      </c>
      <c r="U105" s="72" t="e">
        <f>IFERROR(INDEX(Data!$M$4:$BB$594,Data!$A98,COLUMNS($C$11:V105)),””)</f>
        <v>#NAME?</v>
      </c>
      <c r="V105" s="72" t="e">
        <f>IFERROR(INDEX(Data!$M$4:$BB$594,Data!$A98,COLUMNS($C$11:W105)),””)</f>
        <v>#NAME?</v>
      </c>
      <c r="W105" s="72" t="e">
        <f>IFERROR(INDEX(Data!$M$4:$BB$594,Data!$A98,COLUMNS($C$11:X105)),””)</f>
        <v>#NAME?</v>
      </c>
      <c r="X105" s="70" t="e">
        <f>IFERROR(INDEX(Data!$M$4:$BB$594,Data!$A98,COLUMNS($C$11:Y105)),””)</f>
        <v>#NAME?</v>
      </c>
      <c r="Y105" s="72" t="e">
        <f>IFERROR(INDEX(Data!$M$4:$BB$594,Data!$A98,COLUMNS($C$11:Z105)),””)</f>
        <v>#NAME?</v>
      </c>
      <c r="Z105" s="75" t="e">
        <f>IFERROR(INDEX(Data!$M$4:$BB$594,Data!$A98,COLUMNS($C$11:AA105)),””)</f>
        <v>#NAME?</v>
      </c>
      <c r="AA105" s="75" t="e">
        <f>IFERROR(INDEX(Data!$M$4:$BB$594,Data!$A98,COLUMNS($C$11:AB105)),””)</f>
        <v>#NAME?</v>
      </c>
      <c r="AB105" s="71" t="e">
        <f>IFERROR(INDEX(Data!$M$4:$BB$594,Data!$A98,COLUMNS($C$11:AC105)),””)</f>
        <v>#NAME?</v>
      </c>
      <c r="AC105" s="72" t="e">
        <f>IFERROR(INDEX(Data!$M$4:$BB$594,Data!$A98,COLUMNS($C$11:AD105)),””)</f>
        <v>#NAME?</v>
      </c>
      <c r="AD105" s="72" t="e">
        <f>IFERROR(INDEX(Data!$M$4:$BB$594,Data!$A98,COLUMNS($C$11:AE105)),””)</f>
        <v>#NAME?</v>
      </c>
      <c r="AE105" s="70" t="e">
        <f>IFERROR(INDEX(Data!$M$4:$BB$594,Data!$A98,COLUMNS($C$11:AF105)),””)</f>
        <v>#NAME?</v>
      </c>
      <c r="AF105" s="72" t="e">
        <f>IFERROR(INDEX(Data!$M$4:$BB$594,Data!$A98,COLUMNS($C$11:AG105)),””)</f>
        <v>#NAME?</v>
      </c>
      <c r="AG105" s="75" t="e">
        <f>IFERROR(INDEX(Data!$M$4:$BB$594,Data!$A98,COLUMNS($C$11:AH105)),””)</f>
        <v>#NAME?</v>
      </c>
      <c r="AH105" s="75" t="e">
        <f>IFERROR(INDEX(Data!$M$4:$BB$594,Data!$A98,COLUMNS($C$11:AI105)),””)</f>
        <v>#NAME?</v>
      </c>
      <c r="AI105" s="71" t="e">
        <f>IFERROR(INDEX(Data!$M$4:$BB$594,Data!$A98,COLUMNS($C$11:AJ105)),””)</f>
        <v>#NAME?</v>
      </c>
      <c r="AJ105" s="71" t="e">
        <f>IFERROR(INDEX(Data!$M$4:$BB$594,Data!$A98,COLUMNS($C$11:AK105)),””)</f>
        <v>#NAME?</v>
      </c>
      <c r="AK105" s="71" t="e">
        <f>IFERROR(INDEX(Data!$M$4:$BB$594,Data!$A98,COLUMNS($C$11:AL105)),””)</f>
        <v>#NAME?</v>
      </c>
      <c r="AL105" s="69" t="e">
        <f>IFERROR(INDEX(Data!$M$4:$BB$594,Data!$A98,COLUMNS($C$11:AM105)),””)</f>
        <v>#NAME?</v>
      </c>
      <c r="AM105" s="69" t="e">
        <f>IFERROR(INDEX(Data!$M$4:$BB$594,Data!$A98,COLUMNS($C$11:AN105)),””)</f>
        <v>#NAME?</v>
      </c>
      <c r="AN105" s="69" t="e">
        <f>IFERROR(INDEX(Data!$M$4:$BB$594,Data!$A98,COLUMNS($C$11:AO105)),””)</f>
        <v>#NAME?</v>
      </c>
      <c r="AO105" s="69" t="e">
        <f>IFERROR(INDEX(Data!$M$4:$BB$594,Data!$A98,COLUMNS($C$11:AP105)),””)</f>
        <v>#NAME?</v>
      </c>
      <c r="AP105" s="69" t="e">
        <f>IFERROR(INDEX(Data!$M$4:$BB$594,Data!$A98,COLUMNS($C$11:AQ105)),””)</f>
        <v>#NAME?</v>
      </c>
      <c r="AQ105" s="69" t="e">
        <f>IFERROR(INDEX(Data!$M$4:$BB$594,Data!$A98,COLUMNS($C$11:AR105)),””)</f>
        <v>#NAME?</v>
      </c>
    </row>
    <row r="106" spans="2:43" x14ac:dyDescent="0.25">
      <c r="B106" s="69" t="e">
        <f>IFERROR(INDEX(Data!$M$4:$BB$594,Data!$A99,COLUMNS($C$11:C106)),””)</f>
        <v>#NAME?</v>
      </c>
      <c r="C106" s="73" t="e">
        <f>IFERROR(INDEX(Data!$M$4:$BB$594,Data!$A99,COLUMNS($C$11:D106)),””)</f>
        <v>#NAME?</v>
      </c>
      <c r="D106" s="76" t="e">
        <f>IFERROR(INDEX(Data!$M$4:$BB$594,Data!$A99,COLUMNS($C$11:E106)),””)</f>
        <v>#NAME?</v>
      </c>
      <c r="E106" s="76" t="e">
        <f>IFERROR(INDEX(Data!$M$4:$BB$594,Data!$A99,COLUMNS($C$11:F106)),””)</f>
        <v>#NAME?</v>
      </c>
      <c r="F106" s="76" t="e">
        <f>IFERROR(INDEX(Data!$M$4:$BB$594,Data!$A99,COLUMNS($C$11:G106)),””)</f>
        <v>#NAME?</v>
      </c>
      <c r="G106" s="76" t="e">
        <f>IFERROR(INDEX(Data!$M$4:$BB$594,Data!$A99,COLUMNS($C$11:H106)),””)</f>
        <v>#NAME?</v>
      </c>
      <c r="H106" s="76" t="e">
        <f>IFERROR(INDEX(Data!$M$4:$BB$594,Data!$A99,COLUMNS($C$11:I106)),””)</f>
        <v>#NAME?</v>
      </c>
      <c r="I106" s="76" t="e">
        <f>IFERROR(INDEX(Data!$M$4:$BB$594,Data!$A99,COLUMNS($C$11:J106)),””)</f>
        <v>#NAME?</v>
      </c>
      <c r="J106" s="76" t="e">
        <f>IFERROR(INDEX(Data!$M$4:$BB$594,Data!$A99,COLUMNS($C$11:K106)),””)</f>
        <v>#NAME?</v>
      </c>
      <c r="K106" s="76" t="e">
        <f>IFERROR(INDEX(Data!$M$4:$BB$594,Data!$A99,COLUMNS($C$11:L106)),””)</f>
        <v>#NAME?</v>
      </c>
      <c r="L106" s="76" t="e">
        <f>IFERROR(INDEX(Data!$M$4:$BB$594,Data!$A99,COLUMNS($C$11:M106)),””)</f>
        <v>#NAME?</v>
      </c>
      <c r="M106" s="76" t="e">
        <f>IFERROR(INDEX(Data!$M$4:$BB$594,Data!$A99,COLUMNS($C$11:N106)),””)</f>
        <v>#NAME?</v>
      </c>
      <c r="N106" s="76" t="e">
        <f>IFERROR(INDEX(Data!$M$4:$BB$594,Data!$A99,COLUMNS($C$11:O106)),””)</f>
        <v>#NAME?</v>
      </c>
      <c r="O106" s="76" t="e">
        <f>IFERROR(INDEX(Data!$M$4:$BB$594,Data!$A99,COLUMNS($C$11:P106)),””)</f>
        <v>#NAME?</v>
      </c>
      <c r="P106" s="69" t="e">
        <f>IFERROR(INDEX(Data!$M$4:$BB$594,Data!$A99,COLUMNS($C$11:Q106)),””)</f>
        <v>#NAME?</v>
      </c>
      <c r="Q106" s="70" t="e">
        <f>IFERROR(INDEX(Data!$M$4:$BB$594,Data!$A99,COLUMNS($C$11:R106)),””)</f>
        <v>#NAME?</v>
      </c>
      <c r="R106" s="72" t="e">
        <f>IFERROR(INDEX(Data!$M$4:$BB$594,Data!$A99,COLUMNS($C$11:S106)),””)</f>
        <v>#NAME?</v>
      </c>
      <c r="S106" s="69" t="e">
        <f>IFERROR(INDEX(Data!$M$4:$BB$594,Data!$A99,COLUMNS($C$11:T106)),””)</f>
        <v>#NAME?</v>
      </c>
      <c r="T106" s="71" t="e">
        <f>IFERROR(INDEX(Data!$M$4:$BB$594,Data!$A99,COLUMNS($C$11:U106)),””)</f>
        <v>#NAME?</v>
      </c>
      <c r="U106" s="72" t="e">
        <f>IFERROR(INDEX(Data!$M$4:$BB$594,Data!$A99,COLUMNS($C$11:V106)),””)</f>
        <v>#NAME?</v>
      </c>
      <c r="V106" s="72" t="e">
        <f>IFERROR(INDEX(Data!$M$4:$BB$594,Data!$A99,COLUMNS($C$11:W106)),””)</f>
        <v>#NAME?</v>
      </c>
      <c r="W106" s="72" t="e">
        <f>IFERROR(INDEX(Data!$M$4:$BB$594,Data!$A99,COLUMNS($C$11:X106)),””)</f>
        <v>#NAME?</v>
      </c>
      <c r="X106" s="70" t="e">
        <f>IFERROR(INDEX(Data!$M$4:$BB$594,Data!$A99,COLUMNS($C$11:Y106)),””)</f>
        <v>#NAME?</v>
      </c>
      <c r="Y106" s="72" t="e">
        <f>IFERROR(INDEX(Data!$M$4:$BB$594,Data!$A99,COLUMNS($C$11:Z106)),””)</f>
        <v>#NAME?</v>
      </c>
      <c r="Z106" s="75" t="e">
        <f>IFERROR(INDEX(Data!$M$4:$BB$594,Data!$A99,COLUMNS($C$11:AA106)),””)</f>
        <v>#NAME?</v>
      </c>
      <c r="AA106" s="75" t="e">
        <f>IFERROR(INDEX(Data!$M$4:$BB$594,Data!$A99,COLUMNS($C$11:AB106)),””)</f>
        <v>#NAME?</v>
      </c>
      <c r="AB106" s="71" t="e">
        <f>IFERROR(INDEX(Data!$M$4:$BB$594,Data!$A99,COLUMNS($C$11:AC106)),””)</f>
        <v>#NAME?</v>
      </c>
      <c r="AC106" s="72" t="e">
        <f>IFERROR(INDEX(Data!$M$4:$BB$594,Data!$A99,COLUMNS($C$11:AD106)),””)</f>
        <v>#NAME?</v>
      </c>
      <c r="AD106" s="72" t="e">
        <f>IFERROR(INDEX(Data!$M$4:$BB$594,Data!$A99,COLUMNS($C$11:AE106)),””)</f>
        <v>#NAME?</v>
      </c>
      <c r="AE106" s="70" t="e">
        <f>IFERROR(INDEX(Data!$M$4:$BB$594,Data!$A99,COLUMNS($C$11:AF106)),””)</f>
        <v>#NAME?</v>
      </c>
      <c r="AF106" s="72" t="e">
        <f>IFERROR(INDEX(Data!$M$4:$BB$594,Data!$A99,COLUMNS($C$11:AG106)),””)</f>
        <v>#NAME?</v>
      </c>
      <c r="AG106" s="75" t="e">
        <f>IFERROR(INDEX(Data!$M$4:$BB$594,Data!$A99,COLUMNS($C$11:AH106)),””)</f>
        <v>#NAME?</v>
      </c>
      <c r="AH106" s="75" t="e">
        <f>IFERROR(INDEX(Data!$M$4:$BB$594,Data!$A99,COLUMNS($C$11:AI106)),””)</f>
        <v>#NAME?</v>
      </c>
      <c r="AI106" s="71" t="e">
        <f>IFERROR(INDEX(Data!$M$4:$BB$594,Data!$A99,COLUMNS($C$11:AJ106)),””)</f>
        <v>#NAME?</v>
      </c>
      <c r="AJ106" s="71" t="e">
        <f>IFERROR(INDEX(Data!$M$4:$BB$594,Data!$A99,COLUMNS($C$11:AK106)),””)</f>
        <v>#NAME?</v>
      </c>
      <c r="AK106" s="71" t="e">
        <f>IFERROR(INDEX(Data!$M$4:$BB$594,Data!$A99,COLUMNS($C$11:AL106)),””)</f>
        <v>#NAME?</v>
      </c>
      <c r="AL106" s="69" t="e">
        <f>IFERROR(INDEX(Data!$M$4:$BB$594,Data!$A99,COLUMNS($C$11:AM106)),””)</f>
        <v>#NAME?</v>
      </c>
      <c r="AM106" s="69" t="e">
        <f>IFERROR(INDEX(Data!$M$4:$BB$594,Data!$A99,COLUMNS($C$11:AN106)),””)</f>
        <v>#NAME?</v>
      </c>
      <c r="AN106" s="69" t="e">
        <f>IFERROR(INDEX(Data!$M$4:$BB$594,Data!$A99,COLUMNS($C$11:AO106)),””)</f>
        <v>#NAME?</v>
      </c>
      <c r="AO106" s="69" t="e">
        <f>IFERROR(INDEX(Data!$M$4:$BB$594,Data!$A99,COLUMNS($C$11:AP106)),””)</f>
        <v>#NAME?</v>
      </c>
      <c r="AP106" s="69" t="e">
        <f>IFERROR(INDEX(Data!$M$4:$BB$594,Data!$A99,COLUMNS($C$11:AQ106)),””)</f>
        <v>#NAME?</v>
      </c>
      <c r="AQ106" s="69" t="e">
        <f>IFERROR(INDEX(Data!$M$4:$BB$594,Data!$A99,COLUMNS($C$11:AR106)),””)</f>
        <v>#NAME?</v>
      </c>
    </row>
    <row r="107" spans="2:43" x14ac:dyDescent="0.25">
      <c r="B107" s="69" t="e">
        <f>IFERROR(INDEX(Data!$M$4:$BB$594,Data!$A100,COLUMNS($C$11:C107)),””)</f>
        <v>#NAME?</v>
      </c>
      <c r="C107" s="73" t="e">
        <f>IFERROR(INDEX(Data!$M$4:$BB$594,Data!$A100,COLUMNS($C$11:D107)),””)</f>
        <v>#NAME?</v>
      </c>
      <c r="D107" s="76" t="e">
        <f>IFERROR(INDEX(Data!$M$4:$BB$594,Data!$A100,COLUMNS($C$11:E107)),””)</f>
        <v>#NAME?</v>
      </c>
      <c r="E107" s="76" t="e">
        <f>IFERROR(INDEX(Data!$M$4:$BB$594,Data!$A100,COLUMNS($C$11:F107)),””)</f>
        <v>#NAME?</v>
      </c>
      <c r="F107" s="76" t="e">
        <f>IFERROR(INDEX(Data!$M$4:$BB$594,Data!$A100,COLUMNS($C$11:G107)),””)</f>
        <v>#NAME?</v>
      </c>
      <c r="G107" s="76" t="e">
        <f>IFERROR(INDEX(Data!$M$4:$BB$594,Data!$A100,COLUMNS($C$11:H107)),””)</f>
        <v>#NAME?</v>
      </c>
      <c r="H107" s="76" t="e">
        <f>IFERROR(INDEX(Data!$M$4:$BB$594,Data!$A100,COLUMNS($C$11:I107)),””)</f>
        <v>#NAME?</v>
      </c>
      <c r="I107" s="76" t="e">
        <f>IFERROR(INDEX(Data!$M$4:$BB$594,Data!$A100,COLUMNS($C$11:J107)),””)</f>
        <v>#NAME?</v>
      </c>
      <c r="J107" s="76" t="e">
        <f>IFERROR(INDEX(Data!$M$4:$BB$594,Data!$A100,COLUMNS($C$11:K107)),””)</f>
        <v>#NAME?</v>
      </c>
      <c r="K107" s="76" t="e">
        <f>IFERROR(INDEX(Data!$M$4:$BB$594,Data!$A100,COLUMNS($C$11:L107)),””)</f>
        <v>#NAME?</v>
      </c>
      <c r="L107" s="76" t="e">
        <f>IFERROR(INDEX(Data!$M$4:$BB$594,Data!$A100,COLUMNS($C$11:M107)),””)</f>
        <v>#NAME?</v>
      </c>
      <c r="M107" s="76" t="e">
        <f>IFERROR(INDEX(Data!$M$4:$BB$594,Data!$A100,COLUMNS($C$11:N107)),””)</f>
        <v>#NAME?</v>
      </c>
      <c r="N107" s="76" t="e">
        <f>IFERROR(INDEX(Data!$M$4:$BB$594,Data!$A100,COLUMNS($C$11:O107)),””)</f>
        <v>#NAME?</v>
      </c>
      <c r="O107" s="76" t="e">
        <f>IFERROR(INDEX(Data!$M$4:$BB$594,Data!$A100,COLUMNS($C$11:P107)),””)</f>
        <v>#NAME?</v>
      </c>
      <c r="P107" s="69" t="e">
        <f>IFERROR(INDEX(Data!$M$4:$BB$594,Data!$A100,COLUMNS($C$11:Q107)),””)</f>
        <v>#NAME?</v>
      </c>
      <c r="Q107" s="70" t="e">
        <f>IFERROR(INDEX(Data!$M$4:$BB$594,Data!$A100,COLUMNS($C$11:R107)),””)</f>
        <v>#NAME?</v>
      </c>
      <c r="R107" s="72" t="e">
        <f>IFERROR(INDEX(Data!$M$4:$BB$594,Data!$A100,COLUMNS($C$11:S107)),””)</f>
        <v>#NAME?</v>
      </c>
      <c r="S107" s="69" t="e">
        <f>IFERROR(INDEX(Data!$M$4:$BB$594,Data!$A100,COLUMNS($C$11:T107)),””)</f>
        <v>#NAME?</v>
      </c>
      <c r="T107" s="71" t="e">
        <f>IFERROR(INDEX(Data!$M$4:$BB$594,Data!$A100,COLUMNS($C$11:U107)),””)</f>
        <v>#NAME?</v>
      </c>
      <c r="U107" s="72" t="e">
        <f>IFERROR(INDEX(Data!$M$4:$BB$594,Data!$A100,COLUMNS($C$11:V107)),””)</f>
        <v>#NAME?</v>
      </c>
      <c r="V107" s="72" t="e">
        <f>IFERROR(INDEX(Data!$M$4:$BB$594,Data!$A100,COLUMNS($C$11:W107)),””)</f>
        <v>#NAME?</v>
      </c>
      <c r="W107" s="72" t="e">
        <f>IFERROR(INDEX(Data!$M$4:$BB$594,Data!$A100,COLUMNS($C$11:X107)),””)</f>
        <v>#NAME?</v>
      </c>
      <c r="X107" s="70" t="e">
        <f>IFERROR(INDEX(Data!$M$4:$BB$594,Data!$A100,COLUMNS($C$11:Y107)),””)</f>
        <v>#NAME?</v>
      </c>
      <c r="Y107" s="72" t="e">
        <f>IFERROR(INDEX(Data!$M$4:$BB$594,Data!$A100,COLUMNS($C$11:Z107)),””)</f>
        <v>#NAME?</v>
      </c>
      <c r="Z107" s="75" t="e">
        <f>IFERROR(INDEX(Data!$M$4:$BB$594,Data!$A100,COLUMNS($C$11:AA107)),””)</f>
        <v>#NAME?</v>
      </c>
      <c r="AA107" s="75" t="e">
        <f>IFERROR(INDEX(Data!$M$4:$BB$594,Data!$A100,COLUMNS($C$11:AB107)),””)</f>
        <v>#NAME?</v>
      </c>
      <c r="AB107" s="71" t="e">
        <f>IFERROR(INDEX(Data!$M$4:$BB$594,Data!$A100,COLUMNS($C$11:AC107)),””)</f>
        <v>#NAME?</v>
      </c>
      <c r="AC107" s="72" t="e">
        <f>IFERROR(INDEX(Data!$M$4:$BB$594,Data!$A100,COLUMNS($C$11:AD107)),””)</f>
        <v>#NAME?</v>
      </c>
      <c r="AD107" s="72" t="e">
        <f>IFERROR(INDEX(Data!$M$4:$BB$594,Data!$A100,COLUMNS($C$11:AE107)),””)</f>
        <v>#NAME?</v>
      </c>
      <c r="AE107" s="70" t="e">
        <f>IFERROR(INDEX(Data!$M$4:$BB$594,Data!$A100,COLUMNS($C$11:AF107)),””)</f>
        <v>#NAME?</v>
      </c>
      <c r="AF107" s="72" t="e">
        <f>IFERROR(INDEX(Data!$M$4:$BB$594,Data!$A100,COLUMNS($C$11:AG107)),””)</f>
        <v>#NAME?</v>
      </c>
      <c r="AG107" s="75" t="e">
        <f>IFERROR(INDEX(Data!$M$4:$BB$594,Data!$A100,COLUMNS($C$11:AH107)),””)</f>
        <v>#NAME?</v>
      </c>
      <c r="AH107" s="75" t="e">
        <f>IFERROR(INDEX(Data!$M$4:$BB$594,Data!$A100,COLUMNS($C$11:AI107)),””)</f>
        <v>#NAME?</v>
      </c>
      <c r="AI107" s="71" t="e">
        <f>IFERROR(INDEX(Data!$M$4:$BB$594,Data!$A100,COLUMNS($C$11:AJ107)),””)</f>
        <v>#NAME?</v>
      </c>
      <c r="AJ107" s="71" t="e">
        <f>IFERROR(INDEX(Data!$M$4:$BB$594,Data!$A100,COLUMNS($C$11:AK107)),””)</f>
        <v>#NAME?</v>
      </c>
      <c r="AK107" s="71" t="e">
        <f>IFERROR(INDEX(Data!$M$4:$BB$594,Data!$A100,COLUMNS($C$11:AL107)),””)</f>
        <v>#NAME?</v>
      </c>
      <c r="AL107" s="69" t="e">
        <f>IFERROR(INDEX(Data!$M$4:$BB$594,Data!$A100,COLUMNS($C$11:AM107)),””)</f>
        <v>#NAME?</v>
      </c>
      <c r="AM107" s="69" t="e">
        <f>IFERROR(INDEX(Data!$M$4:$BB$594,Data!$A100,COLUMNS($C$11:AN107)),””)</f>
        <v>#NAME?</v>
      </c>
      <c r="AN107" s="69" t="e">
        <f>IFERROR(INDEX(Data!$M$4:$BB$594,Data!$A100,COLUMNS($C$11:AO107)),””)</f>
        <v>#NAME?</v>
      </c>
      <c r="AO107" s="69" t="e">
        <f>IFERROR(INDEX(Data!$M$4:$BB$594,Data!$A100,COLUMNS($C$11:AP107)),””)</f>
        <v>#NAME?</v>
      </c>
      <c r="AP107" s="69" t="e">
        <f>IFERROR(INDEX(Data!$M$4:$BB$594,Data!$A100,COLUMNS($C$11:AQ107)),””)</f>
        <v>#NAME?</v>
      </c>
      <c r="AQ107" s="69" t="e">
        <f>IFERROR(INDEX(Data!$M$4:$BB$594,Data!$A100,COLUMNS($C$11:AR107)),””)</f>
        <v>#NAME?</v>
      </c>
    </row>
    <row r="108" spans="2:43" x14ac:dyDescent="0.25">
      <c r="B108" s="69" t="e">
        <f>IFERROR(INDEX(Data!$M$4:$BB$594,Data!$A101,COLUMNS($C$11:C108)),””)</f>
        <v>#NAME?</v>
      </c>
      <c r="C108" s="73" t="e">
        <f>IFERROR(INDEX(Data!$M$4:$BB$594,Data!$A101,COLUMNS($C$11:D108)),””)</f>
        <v>#NAME?</v>
      </c>
      <c r="D108" s="76" t="e">
        <f>IFERROR(INDEX(Data!$M$4:$BB$594,Data!$A101,COLUMNS($C$11:E108)),””)</f>
        <v>#NAME?</v>
      </c>
      <c r="E108" s="76" t="e">
        <f>IFERROR(INDEX(Data!$M$4:$BB$594,Data!$A101,COLUMNS($C$11:F108)),””)</f>
        <v>#NAME?</v>
      </c>
      <c r="F108" s="76" t="e">
        <f>IFERROR(INDEX(Data!$M$4:$BB$594,Data!$A101,COLUMNS($C$11:G108)),””)</f>
        <v>#NAME?</v>
      </c>
      <c r="G108" s="76" t="e">
        <f>IFERROR(INDEX(Data!$M$4:$BB$594,Data!$A101,COLUMNS($C$11:H108)),””)</f>
        <v>#NAME?</v>
      </c>
      <c r="H108" s="76" t="e">
        <f>IFERROR(INDEX(Data!$M$4:$BB$594,Data!$A101,COLUMNS($C$11:I108)),””)</f>
        <v>#NAME?</v>
      </c>
      <c r="I108" s="76" t="e">
        <f>IFERROR(INDEX(Data!$M$4:$BB$594,Data!$A101,COLUMNS($C$11:J108)),””)</f>
        <v>#NAME?</v>
      </c>
      <c r="J108" s="76" t="e">
        <f>IFERROR(INDEX(Data!$M$4:$BB$594,Data!$A101,COLUMNS($C$11:K108)),””)</f>
        <v>#NAME?</v>
      </c>
      <c r="K108" s="76" t="e">
        <f>IFERROR(INDEX(Data!$M$4:$BB$594,Data!$A101,COLUMNS($C$11:L108)),””)</f>
        <v>#NAME?</v>
      </c>
      <c r="L108" s="76" t="e">
        <f>IFERROR(INDEX(Data!$M$4:$BB$594,Data!$A101,COLUMNS($C$11:M108)),””)</f>
        <v>#NAME?</v>
      </c>
      <c r="M108" s="76" t="e">
        <f>IFERROR(INDEX(Data!$M$4:$BB$594,Data!$A101,COLUMNS($C$11:N108)),””)</f>
        <v>#NAME?</v>
      </c>
      <c r="N108" s="76" t="e">
        <f>IFERROR(INDEX(Data!$M$4:$BB$594,Data!$A101,COLUMNS($C$11:O108)),””)</f>
        <v>#NAME?</v>
      </c>
      <c r="O108" s="76" t="e">
        <f>IFERROR(INDEX(Data!$M$4:$BB$594,Data!$A101,COLUMNS($C$11:P108)),””)</f>
        <v>#NAME?</v>
      </c>
      <c r="P108" s="69" t="e">
        <f>IFERROR(INDEX(Data!$M$4:$BB$594,Data!$A101,COLUMNS($C$11:Q108)),””)</f>
        <v>#NAME?</v>
      </c>
      <c r="Q108" s="70" t="e">
        <f>IFERROR(INDEX(Data!$M$4:$BB$594,Data!$A101,COLUMNS($C$11:R108)),””)</f>
        <v>#NAME?</v>
      </c>
      <c r="R108" s="72" t="e">
        <f>IFERROR(INDEX(Data!$M$4:$BB$594,Data!$A101,COLUMNS($C$11:S108)),””)</f>
        <v>#NAME?</v>
      </c>
      <c r="S108" s="69" t="e">
        <f>IFERROR(INDEX(Data!$M$4:$BB$594,Data!$A101,COLUMNS($C$11:T108)),””)</f>
        <v>#NAME?</v>
      </c>
      <c r="T108" s="71" t="e">
        <f>IFERROR(INDEX(Data!$M$4:$BB$594,Data!$A101,COLUMNS($C$11:U108)),””)</f>
        <v>#NAME?</v>
      </c>
      <c r="U108" s="72" t="e">
        <f>IFERROR(INDEX(Data!$M$4:$BB$594,Data!$A101,COLUMNS($C$11:V108)),””)</f>
        <v>#NAME?</v>
      </c>
      <c r="V108" s="72" t="e">
        <f>IFERROR(INDEX(Data!$M$4:$BB$594,Data!$A101,COLUMNS($C$11:W108)),””)</f>
        <v>#NAME?</v>
      </c>
      <c r="W108" s="72" t="e">
        <f>IFERROR(INDEX(Data!$M$4:$BB$594,Data!$A101,COLUMNS($C$11:X108)),””)</f>
        <v>#NAME?</v>
      </c>
      <c r="X108" s="70" t="e">
        <f>IFERROR(INDEX(Data!$M$4:$BB$594,Data!$A101,COLUMNS($C$11:Y108)),””)</f>
        <v>#NAME?</v>
      </c>
      <c r="Y108" s="72" t="e">
        <f>IFERROR(INDEX(Data!$M$4:$BB$594,Data!$A101,COLUMNS($C$11:Z108)),””)</f>
        <v>#NAME?</v>
      </c>
      <c r="Z108" s="75" t="e">
        <f>IFERROR(INDEX(Data!$M$4:$BB$594,Data!$A101,COLUMNS($C$11:AA108)),””)</f>
        <v>#NAME?</v>
      </c>
      <c r="AA108" s="75" t="e">
        <f>IFERROR(INDEX(Data!$M$4:$BB$594,Data!$A101,COLUMNS($C$11:AB108)),””)</f>
        <v>#NAME?</v>
      </c>
      <c r="AB108" s="71" t="e">
        <f>IFERROR(INDEX(Data!$M$4:$BB$594,Data!$A101,COLUMNS($C$11:AC108)),””)</f>
        <v>#NAME?</v>
      </c>
      <c r="AC108" s="72" t="e">
        <f>IFERROR(INDEX(Data!$M$4:$BB$594,Data!$A101,COLUMNS($C$11:AD108)),””)</f>
        <v>#NAME?</v>
      </c>
      <c r="AD108" s="72" t="e">
        <f>IFERROR(INDEX(Data!$M$4:$BB$594,Data!$A101,COLUMNS($C$11:AE108)),””)</f>
        <v>#NAME?</v>
      </c>
      <c r="AE108" s="70" t="e">
        <f>IFERROR(INDEX(Data!$M$4:$BB$594,Data!$A101,COLUMNS($C$11:AF108)),””)</f>
        <v>#NAME?</v>
      </c>
      <c r="AF108" s="72" t="e">
        <f>IFERROR(INDEX(Data!$M$4:$BB$594,Data!$A101,COLUMNS($C$11:AG108)),””)</f>
        <v>#NAME?</v>
      </c>
      <c r="AG108" s="75" t="e">
        <f>IFERROR(INDEX(Data!$M$4:$BB$594,Data!$A101,COLUMNS($C$11:AH108)),””)</f>
        <v>#NAME?</v>
      </c>
      <c r="AH108" s="75" t="e">
        <f>IFERROR(INDEX(Data!$M$4:$BB$594,Data!$A101,COLUMNS($C$11:AI108)),””)</f>
        <v>#NAME?</v>
      </c>
      <c r="AI108" s="71" t="e">
        <f>IFERROR(INDEX(Data!$M$4:$BB$594,Data!$A101,COLUMNS($C$11:AJ108)),””)</f>
        <v>#NAME?</v>
      </c>
      <c r="AJ108" s="71" t="e">
        <f>IFERROR(INDEX(Data!$M$4:$BB$594,Data!$A101,COLUMNS($C$11:AK108)),””)</f>
        <v>#NAME?</v>
      </c>
      <c r="AK108" s="71" t="e">
        <f>IFERROR(INDEX(Data!$M$4:$BB$594,Data!$A101,COLUMNS($C$11:AL108)),””)</f>
        <v>#NAME?</v>
      </c>
      <c r="AL108" s="69" t="e">
        <f>IFERROR(INDEX(Data!$M$4:$BB$594,Data!$A101,COLUMNS($C$11:AM108)),””)</f>
        <v>#NAME?</v>
      </c>
      <c r="AM108" s="69" t="e">
        <f>IFERROR(INDEX(Data!$M$4:$BB$594,Data!$A101,COLUMNS($C$11:AN108)),””)</f>
        <v>#NAME?</v>
      </c>
      <c r="AN108" s="69" t="e">
        <f>IFERROR(INDEX(Data!$M$4:$BB$594,Data!$A101,COLUMNS($C$11:AO108)),””)</f>
        <v>#NAME?</v>
      </c>
      <c r="AO108" s="69" t="e">
        <f>IFERROR(INDEX(Data!$M$4:$BB$594,Data!$A101,COLUMNS($C$11:AP108)),””)</f>
        <v>#NAME?</v>
      </c>
      <c r="AP108" s="69" t="e">
        <f>IFERROR(INDEX(Data!$M$4:$BB$594,Data!$A101,COLUMNS($C$11:AQ108)),””)</f>
        <v>#NAME?</v>
      </c>
      <c r="AQ108" s="69" t="e">
        <f>IFERROR(INDEX(Data!$M$4:$BB$594,Data!$A101,COLUMNS($C$11:AR108)),””)</f>
        <v>#NAME?</v>
      </c>
    </row>
    <row r="109" spans="2:43" x14ac:dyDescent="0.25">
      <c r="B109" s="69" t="e">
        <f>IFERROR(INDEX(Data!$M$4:$BB$594,Data!$A102,COLUMNS($C$11:C109)),””)</f>
        <v>#NAME?</v>
      </c>
      <c r="C109" s="73" t="e">
        <f>IFERROR(INDEX(Data!$M$4:$BB$594,Data!$A102,COLUMNS($C$11:D109)),””)</f>
        <v>#NAME?</v>
      </c>
      <c r="D109" s="76" t="e">
        <f>IFERROR(INDEX(Data!$M$4:$BB$594,Data!$A102,COLUMNS($C$11:E109)),””)</f>
        <v>#NAME?</v>
      </c>
      <c r="E109" s="76" t="e">
        <f>IFERROR(INDEX(Data!$M$4:$BB$594,Data!$A102,COLUMNS($C$11:F109)),””)</f>
        <v>#NAME?</v>
      </c>
      <c r="F109" s="76" t="e">
        <f>IFERROR(INDEX(Data!$M$4:$BB$594,Data!$A102,COLUMNS($C$11:G109)),””)</f>
        <v>#NAME?</v>
      </c>
      <c r="G109" s="76" t="e">
        <f>IFERROR(INDEX(Data!$M$4:$BB$594,Data!$A102,COLUMNS($C$11:H109)),””)</f>
        <v>#NAME?</v>
      </c>
      <c r="H109" s="76" t="e">
        <f>IFERROR(INDEX(Data!$M$4:$BB$594,Data!$A102,COLUMNS($C$11:I109)),””)</f>
        <v>#NAME?</v>
      </c>
      <c r="I109" s="76" t="e">
        <f>IFERROR(INDEX(Data!$M$4:$BB$594,Data!$A102,COLUMNS($C$11:J109)),””)</f>
        <v>#NAME?</v>
      </c>
      <c r="J109" s="76" t="e">
        <f>IFERROR(INDEX(Data!$M$4:$BB$594,Data!$A102,COLUMNS($C$11:K109)),””)</f>
        <v>#NAME?</v>
      </c>
      <c r="K109" s="76" t="e">
        <f>IFERROR(INDEX(Data!$M$4:$BB$594,Data!$A102,COLUMNS($C$11:L109)),””)</f>
        <v>#NAME?</v>
      </c>
      <c r="L109" s="76" t="e">
        <f>IFERROR(INDEX(Data!$M$4:$BB$594,Data!$A102,COLUMNS($C$11:M109)),””)</f>
        <v>#NAME?</v>
      </c>
      <c r="M109" s="76" t="e">
        <f>IFERROR(INDEX(Data!$M$4:$BB$594,Data!$A102,COLUMNS($C$11:N109)),””)</f>
        <v>#NAME?</v>
      </c>
      <c r="N109" s="76" t="e">
        <f>IFERROR(INDEX(Data!$M$4:$BB$594,Data!$A102,COLUMNS($C$11:O109)),””)</f>
        <v>#NAME?</v>
      </c>
      <c r="O109" s="76" t="e">
        <f>IFERROR(INDEX(Data!$M$4:$BB$594,Data!$A102,COLUMNS($C$11:P109)),””)</f>
        <v>#NAME?</v>
      </c>
      <c r="P109" s="69" t="e">
        <f>IFERROR(INDEX(Data!$M$4:$BB$594,Data!$A102,COLUMNS($C$11:Q109)),””)</f>
        <v>#NAME?</v>
      </c>
      <c r="Q109" s="70" t="e">
        <f>IFERROR(INDEX(Data!$M$4:$BB$594,Data!$A102,COLUMNS($C$11:R109)),””)</f>
        <v>#NAME?</v>
      </c>
      <c r="R109" s="72" t="e">
        <f>IFERROR(INDEX(Data!$M$4:$BB$594,Data!$A102,COLUMNS($C$11:S109)),””)</f>
        <v>#NAME?</v>
      </c>
      <c r="S109" s="69" t="e">
        <f>IFERROR(INDEX(Data!$M$4:$BB$594,Data!$A102,COLUMNS($C$11:T109)),””)</f>
        <v>#NAME?</v>
      </c>
      <c r="T109" s="71" t="e">
        <f>IFERROR(INDEX(Data!$M$4:$BB$594,Data!$A102,COLUMNS($C$11:U109)),””)</f>
        <v>#NAME?</v>
      </c>
      <c r="U109" s="72" t="e">
        <f>IFERROR(INDEX(Data!$M$4:$BB$594,Data!$A102,COLUMNS($C$11:V109)),””)</f>
        <v>#NAME?</v>
      </c>
      <c r="V109" s="72" t="e">
        <f>IFERROR(INDEX(Data!$M$4:$BB$594,Data!$A102,COLUMNS($C$11:W109)),””)</f>
        <v>#NAME?</v>
      </c>
      <c r="W109" s="72" t="e">
        <f>IFERROR(INDEX(Data!$M$4:$BB$594,Data!$A102,COLUMNS($C$11:X109)),””)</f>
        <v>#NAME?</v>
      </c>
      <c r="X109" s="70" t="e">
        <f>IFERROR(INDEX(Data!$M$4:$BB$594,Data!$A102,COLUMNS($C$11:Y109)),””)</f>
        <v>#NAME?</v>
      </c>
      <c r="Y109" s="72" t="e">
        <f>IFERROR(INDEX(Data!$M$4:$BB$594,Data!$A102,COLUMNS($C$11:Z109)),””)</f>
        <v>#NAME?</v>
      </c>
      <c r="Z109" s="75" t="e">
        <f>IFERROR(INDEX(Data!$M$4:$BB$594,Data!$A102,COLUMNS($C$11:AA109)),””)</f>
        <v>#NAME?</v>
      </c>
      <c r="AA109" s="75" t="e">
        <f>IFERROR(INDEX(Data!$M$4:$BB$594,Data!$A102,COLUMNS($C$11:AB109)),””)</f>
        <v>#NAME?</v>
      </c>
      <c r="AB109" s="71" t="e">
        <f>IFERROR(INDEX(Data!$M$4:$BB$594,Data!$A102,COLUMNS($C$11:AC109)),””)</f>
        <v>#NAME?</v>
      </c>
      <c r="AC109" s="72" t="e">
        <f>IFERROR(INDEX(Data!$M$4:$BB$594,Data!$A102,COLUMNS($C$11:AD109)),””)</f>
        <v>#NAME?</v>
      </c>
      <c r="AD109" s="72" t="e">
        <f>IFERROR(INDEX(Data!$M$4:$BB$594,Data!$A102,COLUMNS($C$11:AE109)),””)</f>
        <v>#NAME?</v>
      </c>
      <c r="AE109" s="70" t="e">
        <f>IFERROR(INDEX(Data!$M$4:$BB$594,Data!$A102,COLUMNS($C$11:AF109)),””)</f>
        <v>#NAME?</v>
      </c>
      <c r="AF109" s="72" t="e">
        <f>IFERROR(INDEX(Data!$M$4:$BB$594,Data!$A102,COLUMNS($C$11:AG109)),””)</f>
        <v>#NAME?</v>
      </c>
      <c r="AG109" s="75" t="e">
        <f>IFERROR(INDEX(Data!$M$4:$BB$594,Data!$A102,COLUMNS($C$11:AH109)),””)</f>
        <v>#NAME?</v>
      </c>
      <c r="AH109" s="75" t="e">
        <f>IFERROR(INDEX(Data!$M$4:$BB$594,Data!$A102,COLUMNS($C$11:AI109)),””)</f>
        <v>#NAME?</v>
      </c>
      <c r="AI109" s="71" t="e">
        <f>IFERROR(INDEX(Data!$M$4:$BB$594,Data!$A102,COLUMNS($C$11:AJ109)),””)</f>
        <v>#NAME?</v>
      </c>
      <c r="AJ109" s="71" t="e">
        <f>IFERROR(INDEX(Data!$M$4:$BB$594,Data!$A102,COLUMNS($C$11:AK109)),””)</f>
        <v>#NAME?</v>
      </c>
      <c r="AK109" s="71" t="e">
        <f>IFERROR(INDEX(Data!$M$4:$BB$594,Data!$A102,COLUMNS($C$11:AL109)),””)</f>
        <v>#NAME?</v>
      </c>
      <c r="AL109" s="69" t="e">
        <f>IFERROR(INDEX(Data!$M$4:$BB$594,Data!$A102,COLUMNS($C$11:AM109)),””)</f>
        <v>#NAME?</v>
      </c>
      <c r="AM109" s="69" t="e">
        <f>IFERROR(INDEX(Data!$M$4:$BB$594,Data!$A102,COLUMNS($C$11:AN109)),””)</f>
        <v>#NAME?</v>
      </c>
      <c r="AN109" s="69" t="e">
        <f>IFERROR(INDEX(Data!$M$4:$BB$594,Data!$A102,COLUMNS($C$11:AO109)),””)</f>
        <v>#NAME?</v>
      </c>
      <c r="AO109" s="69" t="e">
        <f>IFERROR(INDEX(Data!$M$4:$BB$594,Data!$A102,COLUMNS($C$11:AP109)),””)</f>
        <v>#NAME?</v>
      </c>
      <c r="AP109" s="69" t="e">
        <f>IFERROR(INDEX(Data!$M$4:$BB$594,Data!$A102,COLUMNS($C$11:AQ109)),””)</f>
        <v>#NAME?</v>
      </c>
      <c r="AQ109" s="69" t="e">
        <f>IFERROR(INDEX(Data!$M$4:$BB$594,Data!$A102,COLUMNS($C$11:AR109)),””)</f>
        <v>#NAME?</v>
      </c>
    </row>
    <row r="110" spans="2:43" x14ac:dyDescent="0.25">
      <c r="B110" s="69" t="e">
        <f>IFERROR(INDEX(Data!$M$4:$BB$594,Data!$A103,COLUMNS($C$11:C110)),””)</f>
        <v>#NAME?</v>
      </c>
      <c r="C110" s="73" t="e">
        <f>IFERROR(INDEX(Data!$M$4:$BB$594,Data!$A103,COLUMNS($C$11:D110)),””)</f>
        <v>#NAME?</v>
      </c>
      <c r="D110" s="76" t="e">
        <f>IFERROR(INDEX(Data!$M$4:$BB$594,Data!$A103,COLUMNS($C$11:E110)),””)</f>
        <v>#NAME?</v>
      </c>
      <c r="E110" s="76" t="e">
        <f>IFERROR(INDEX(Data!$M$4:$BB$594,Data!$A103,COLUMNS($C$11:F110)),””)</f>
        <v>#NAME?</v>
      </c>
      <c r="F110" s="76" t="e">
        <f>IFERROR(INDEX(Data!$M$4:$BB$594,Data!$A103,COLUMNS($C$11:G110)),””)</f>
        <v>#NAME?</v>
      </c>
      <c r="G110" s="76" t="e">
        <f>IFERROR(INDEX(Data!$M$4:$BB$594,Data!$A103,COLUMNS($C$11:H110)),””)</f>
        <v>#NAME?</v>
      </c>
      <c r="H110" s="76" t="e">
        <f>IFERROR(INDEX(Data!$M$4:$BB$594,Data!$A103,COLUMNS($C$11:I110)),””)</f>
        <v>#NAME?</v>
      </c>
      <c r="I110" s="76" t="e">
        <f>IFERROR(INDEX(Data!$M$4:$BB$594,Data!$A103,COLUMNS($C$11:J110)),””)</f>
        <v>#NAME?</v>
      </c>
      <c r="J110" s="76" t="e">
        <f>IFERROR(INDEX(Data!$M$4:$BB$594,Data!$A103,COLUMNS($C$11:K110)),””)</f>
        <v>#NAME?</v>
      </c>
      <c r="K110" s="76" t="e">
        <f>IFERROR(INDEX(Data!$M$4:$BB$594,Data!$A103,COLUMNS($C$11:L110)),””)</f>
        <v>#NAME?</v>
      </c>
      <c r="L110" s="76" t="e">
        <f>IFERROR(INDEX(Data!$M$4:$BB$594,Data!$A103,COLUMNS($C$11:M110)),””)</f>
        <v>#NAME?</v>
      </c>
      <c r="M110" s="76" t="e">
        <f>IFERROR(INDEX(Data!$M$4:$BB$594,Data!$A103,COLUMNS($C$11:N110)),””)</f>
        <v>#NAME?</v>
      </c>
      <c r="N110" s="76" t="e">
        <f>IFERROR(INDEX(Data!$M$4:$BB$594,Data!$A103,COLUMNS($C$11:O110)),””)</f>
        <v>#NAME?</v>
      </c>
      <c r="O110" s="76" t="e">
        <f>IFERROR(INDEX(Data!$M$4:$BB$594,Data!$A103,COLUMNS($C$11:P110)),””)</f>
        <v>#NAME?</v>
      </c>
      <c r="P110" s="69" t="e">
        <f>IFERROR(INDEX(Data!$M$4:$BB$594,Data!$A103,COLUMNS($C$11:Q110)),””)</f>
        <v>#NAME?</v>
      </c>
      <c r="Q110" s="70" t="e">
        <f>IFERROR(INDEX(Data!$M$4:$BB$594,Data!$A103,COLUMNS($C$11:R110)),””)</f>
        <v>#NAME?</v>
      </c>
      <c r="R110" s="72" t="e">
        <f>IFERROR(INDEX(Data!$M$4:$BB$594,Data!$A103,COLUMNS($C$11:S110)),””)</f>
        <v>#NAME?</v>
      </c>
      <c r="S110" s="69" t="e">
        <f>IFERROR(INDEX(Data!$M$4:$BB$594,Data!$A103,COLUMNS($C$11:T110)),””)</f>
        <v>#NAME?</v>
      </c>
      <c r="T110" s="71" t="e">
        <f>IFERROR(INDEX(Data!$M$4:$BB$594,Data!$A103,COLUMNS($C$11:U110)),””)</f>
        <v>#NAME?</v>
      </c>
      <c r="U110" s="72" t="e">
        <f>IFERROR(INDEX(Data!$M$4:$BB$594,Data!$A103,COLUMNS($C$11:V110)),””)</f>
        <v>#NAME?</v>
      </c>
      <c r="V110" s="72" t="e">
        <f>IFERROR(INDEX(Data!$M$4:$BB$594,Data!$A103,COLUMNS($C$11:W110)),””)</f>
        <v>#NAME?</v>
      </c>
      <c r="W110" s="72" t="e">
        <f>IFERROR(INDEX(Data!$M$4:$BB$594,Data!$A103,COLUMNS($C$11:X110)),””)</f>
        <v>#NAME?</v>
      </c>
      <c r="X110" s="70" t="e">
        <f>IFERROR(INDEX(Data!$M$4:$BB$594,Data!$A103,COLUMNS($C$11:Y110)),””)</f>
        <v>#NAME?</v>
      </c>
      <c r="Y110" s="72" t="e">
        <f>IFERROR(INDEX(Data!$M$4:$BB$594,Data!$A103,COLUMNS($C$11:Z110)),””)</f>
        <v>#NAME?</v>
      </c>
      <c r="Z110" s="75" t="e">
        <f>IFERROR(INDEX(Data!$M$4:$BB$594,Data!$A103,COLUMNS($C$11:AA110)),””)</f>
        <v>#NAME?</v>
      </c>
      <c r="AA110" s="75" t="e">
        <f>IFERROR(INDEX(Data!$M$4:$BB$594,Data!$A103,COLUMNS($C$11:AB110)),””)</f>
        <v>#NAME?</v>
      </c>
      <c r="AB110" s="71" t="e">
        <f>IFERROR(INDEX(Data!$M$4:$BB$594,Data!$A103,COLUMNS($C$11:AC110)),””)</f>
        <v>#NAME?</v>
      </c>
      <c r="AC110" s="72" t="e">
        <f>IFERROR(INDEX(Data!$M$4:$BB$594,Data!$A103,COLUMNS($C$11:AD110)),””)</f>
        <v>#NAME?</v>
      </c>
      <c r="AD110" s="72" t="e">
        <f>IFERROR(INDEX(Data!$M$4:$BB$594,Data!$A103,COLUMNS($C$11:AE110)),””)</f>
        <v>#NAME?</v>
      </c>
      <c r="AE110" s="70" t="e">
        <f>IFERROR(INDEX(Data!$M$4:$BB$594,Data!$A103,COLUMNS($C$11:AF110)),””)</f>
        <v>#NAME?</v>
      </c>
      <c r="AF110" s="72" t="e">
        <f>IFERROR(INDEX(Data!$M$4:$BB$594,Data!$A103,COLUMNS($C$11:AG110)),””)</f>
        <v>#NAME?</v>
      </c>
      <c r="AG110" s="75" t="e">
        <f>IFERROR(INDEX(Data!$M$4:$BB$594,Data!$A103,COLUMNS($C$11:AH110)),””)</f>
        <v>#NAME?</v>
      </c>
      <c r="AH110" s="75" t="e">
        <f>IFERROR(INDEX(Data!$M$4:$BB$594,Data!$A103,COLUMNS($C$11:AI110)),””)</f>
        <v>#NAME?</v>
      </c>
      <c r="AI110" s="71" t="e">
        <f>IFERROR(INDEX(Data!$M$4:$BB$594,Data!$A103,COLUMNS($C$11:AJ110)),””)</f>
        <v>#NAME?</v>
      </c>
      <c r="AJ110" s="71" t="e">
        <f>IFERROR(INDEX(Data!$M$4:$BB$594,Data!$A103,COLUMNS($C$11:AK110)),””)</f>
        <v>#NAME?</v>
      </c>
      <c r="AK110" s="71" t="e">
        <f>IFERROR(INDEX(Data!$M$4:$BB$594,Data!$A103,COLUMNS($C$11:AL110)),””)</f>
        <v>#NAME?</v>
      </c>
      <c r="AL110" s="69" t="e">
        <f>IFERROR(INDEX(Data!$M$4:$BB$594,Data!$A103,COLUMNS($C$11:AM110)),””)</f>
        <v>#NAME?</v>
      </c>
      <c r="AM110" s="69" t="e">
        <f>IFERROR(INDEX(Data!$M$4:$BB$594,Data!$A103,COLUMNS($C$11:AN110)),””)</f>
        <v>#NAME?</v>
      </c>
      <c r="AN110" s="69" t="e">
        <f>IFERROR(INDEX(Data!$M$4:$BB$594,Data!$A103,COLUMNS($C$11:AO110)),””)</f>
        <v>#NAME?</v>
      </c>
      <c r="AO110" s="69" t="e">
        <f>IFERROR(INDEX(Data!$M$4:$BB$594,Data!$A103,COLUMNS($C$11:AP110)),””)</f>
        <v>#NAME?</v>
      </c>
      <c r="AP110" s="69" t="e">
        <f>IFERROR(INDEX(Data!$M$4:$BB$594,Data!$A103,COLUMNS($C$11:AQ110)),””)</f>
        <v>#NAME?</v>
      </c>
      <c r="AQ110" s="69" t="e">
        <f>IFERROR(INDEX(Data!$M$4:$BB$594,Data!$A103,COLUMNS($C$11:AR110)),””)</f>
        <v>#NAME?</v>
      </c>
    </row>
    <row r="111" spans="2:43" x14ac:dyDescent="0.25">
      <c r="B111" s="69" t="e">
        <f>IFERROR(INDEX(Data!$M$4:$BB$594,Data!$A104,COLUMNS($C$11:C111)),””)</f>
        <v>#NAME?</v>
      </c>
      <c r="C111" s="73" t="e">
        <f>IFERROR(INDEX(Data!$M$4:$BB$594,Data!$A104,COLUMNS($C$11:D111)),””)</f>
        <v>#NAME?</v>
      </c>
      <c r="D111" s="76" t="e">
        <f>IFERROR(INDEX(Data!$M$4:$BB$594,Data!$A104,COLUMNS($C$11:E111)),””)</f>
        <v>#NAME?</v>
      </c>
      <c r="E111" s="76" t="e">
        <f>IFERROR(INDEX(Data!$M$4:$BB$594,Data!$A104,COLUMNS($C$11:F111)),””)</f>
        <v>#NAME?</v>
      </c>
      <c r="F111" s="76" t="e">
        <f>IFERROR(INDEX(Data!$M$4:$BB$594,Data!$A104,COLUMNS($C$11:G111)),””)</f>
        <v>#NAME?</v>
      </c>
      <c r="G111" s="76" t="e">
        <f>IFERROR(INDEX(Data!$M$4:$BB$594,Data!$A104,COLUMNS($C$11:H111)),””)</f>
        <v>#NAME?</v>
      </c>
      <c r="H111" s="76" t="e">
        <f>IFERROR(INDEX(Data!$M$4:$BB$594,Data!$A104,COLUMNS($C$11:I111)),””)</f>
        <v>#NAME?</v>
      </c>
      <c r="I111" s="76" t="e">
        <f>IFERROR(INDEX(Data!$M$4:$BB$594,Data!$A104,COLUMNS($C$11:J111)),””)</f>
        <v>#NAME?</v>
      </c>
      <c r="J111" s="76" t="e">
        <f>IFERROR(INDEX(Data!$M$4:$BB$594,Data!$A104,COLUMNS($C$11:K111)),””)</f>
        <v>#NAME?</v>
      </c>
      <c r="K111" s="76" t="e">
        <f>IFERROR(INDEX(Data!$M$4:$BB$594,Data!$A104,COLUMNS($C$11:L111)),””)</f>
        <v>#NAME?</v>
      </c>
      <c r="L111" s="76" t="e">
        <f>IFERROR(INDEX(Data!$M$4:$BB$594,Data!$A104,COLUMNS($C$11:M111)),””)</f>
        <v>#NAME?</v>
      </c>
      <c r="M111" s="76" t="e">
        <f>IFERROR(INDEX(Data!$M$4:$BB$594,Data!$A104,COLUMNS($C$11:N111)),””)</f>
        <v>#NAME?</v>
      </c>
      <c r="N111" s="76" t="e">
        <f>IFERROR(INDEX(Data!$M$4:$BB$594,Data!$A104,COLUMNS($C$11:O111)),””)</f>
        <v>#NAME?</v>
      </c>
      <c r="O111" s="76" t="e">
        <f>IFERROR(INDEX(Data!$M$4:$BB$594,Data!$A104,COLUMNS($C$11:P111)),””)</f>
        <v>#NAME?</v>
      </c>
      <c r="P111" s="69" t="e">
        <f>IFERROR(INDEX(Data!$M$4:$BB$594,Data!$A104,COLUMNS($C$11:Q111)),””)</f>
        <v>#NAME?</v>
      </c>
      <c r="Q111" s="70" t="e">
        <f>IFERROR(INDEX(Data!$M$4:$BB$594,Data!$A104,COLUMNS($C$11:R111)),””)</f>
        <v>#NAME?</v>
      </c>
      <c r="R111" s="72" t="e">
        <f>IFERROR(INDEX(Data!$M$4:$BB$594,Data!$A104,COLUMNS($C$11:S111)),””)</f>
        <v>#NAME?</v>
      </c>
      <c r="S111" s="69" t="e">
        <f>IFERROR(INDEX(Data!$M$4:$BB$594,Data!$A104,COLUMNS($C$11:T111)),””)</f>
        <v>#NAME?</v>
      </c>
      <c r="T111" s="71" t="e">
        <f>IFERROR(INDEX(Data!$M$4:$BB$594,Data!$A104,COLUMNS($C$11:U111)),””)</f>
        <v>#NAME?</v>
      </c>
      <c r="U111" s="72" t="e">
        <f>IFERROR(INDEX(Data!$M$4:$BB$594,Data!$A104,COLUMNS($C$11:V111)),””)</f>
        <v>#NAME?</v>
      </c>
      <c r="V111" s="72" t="e">
        <f>IFERROR(INDEX(Data!$M$4:$BB$594,Data!$A104,COLUMNS($C$11:W111)),””)</f>
        <v>#NAME?</v>
      </c>
      <c r="W111" s="72" t="e">
        <f>IFERROR(INDEX(Data!$M$4:$BB$594,Data!$A104,COLUMNS($C$11:X111)),””)</f>
        <v>#NAME?</v>
      </c>
      <c r="X111" s="70" t="e">
        <f>IFERROR(INDEX(Data!$M$4:$BB$594,Data!$A104,COLUMNS($C$11:Y111)),””)</f>
        <v>#NAME?</v>
      </c>
      <c r="Y111" s="72" t="e">
        <f>IFERROR(INDEX(Data!$M$4:$BB$594,Data!$A104,COLUMNS($C$11:Z111)),””)</f>
        <v>#NAME?</v>
      </c>
      <c r="Z111" s="75" t="e">
        <f>IFERROR(INDEX(Data!$M$4:$BB$594,Data!$A104,COLUMNS($C$11:AA111)),””)</f>
        <v>#NAME?</v>
      </c>
      <c r="AA111" s="75" t="e">
        <f>IFERROR(INDEX(Data!$M$4:$BB$594,Data!$A104,COLUMNS($C$11:AB111)),””)</f>
        <v>#NAME?</v>
      </c>
      <c r="AB111" s="71" t="e">
        <f>IFERROR(INDEX(Data!$M$4:$BB$594,Data!$A104,COLUMNS($C$11:AC111)),””)</f>
        <v>#NAME?</v>
      </c>
      <c r="AC111" s="72" t="e">
        <f>IFERROR(INDEX(Data!$M$4:$BB$594,Data!$A104,COLUMNS($C$11:AD111)),””)</f>
        <v>#NAME?</v>
      </c>
      <c r="AD111" s="72" t="e">
        <f>IFERROR(INDEX(Data!$M$4:$BB$594,Data!$A104,COLUMNS($C$11:AE111)),””)</f>
        <v>#NAME?</v>
      </c>
      <c r="AE111" s="70" t="e">
        <f>IFERROR(INDEX(Data!$M$4:$BB$594,Data!$A104,COLUMNS($C$11:AF111)),””)</f>
        <v>#NAME?</v>
      </c>
      <c r="AF111" s="72" t="e">
        <f>IFERROR(INDEX(Data!$M$4:$BB$594,Data!$A104,COLUMNS($C$11:AG111)),””)</f>
        <v>#NAME?</v>
      </c>
      <c r="AG111" s="75" t="e">
        <f>IFERROR(INDEX(Data!$M$4:$BB$594,Data!$A104,COLUMNS($C$11:AH111)),””)</f>
        <v>#NAME?</v>
      </c>
      <c r="AH111" s="75" t="e">
        <f>IFERROR(INDEX(Data!$M$4:$BB$594,Data!$A104,COLUMNS($C$11:AI111)),””)</f>
        <v>#NAME?</v>
      </c>
      <c r="AI111" s="71" t="e">
        <f>IFERROR(INDEX(Data!$M$4:$BB$594,Data!$A104,COLUMNS($C$11:AJ111)),””)</f>
        <v>#NAME?</v>
      </c>
      <c r="AJ111" s="71" t="e">
        <f>IFERROR(INDEX(Data!$M$4:$BB$594,Data!$A104,COLUMNS($C$11:AK111)),””)</f>
        <v>#NAME?</v>
      </c>
      <c r="AK111" s="71" t="e">
        <f>IFERROR(INDEX(Data!$M$4:$BB$594,Data!$A104,COLUMNS($C$11:AL111)),””)</f>
        <v>#NAME?</v>
      </c>
      <c r="AL111" s="69" t="e">
        <f>IFERROR(INDEX(Data!$M$4:$BB$594,Data!$A104,COLUMNS($C$11:AM111)),””)</f>
        <v>#NAME?</v>
      </c>
      <c r="AM111" s="69" t="e">
        <f>IFERROR(INDEX(Data!$M$4:$BB$594,Data!$A104,COLUMNS($C$11:AN111)),””)</f>
        <v>#NAME?</v>
      </c>
      <c r="AN111" s="69" t="e">
        <f>IFERROR(INDEX(Data!$M$4:$BB$594,Data!$A104,COLUMNS($C$11:AO111)),””)</f>
        <v>#NAME?</v>
      </c>
      <c r="AO111" s="69" t="e">
        <f>IFERROR(INDEX(Data!$M$4:$BB$594,Data!$A104,COLUMNS($C$11:AP111)),””)</f>
        <v>#NAME?</v>
      </c>
      <c r="AP111" s="69" t="e">
        <f>IFERROR(INDEX(Data!$M$4:$BB$594,Data!$A104,COLUMNS($C$11:AQ111)),””)</f>
        <v>#NAME?</v>
      </c>
      <c r="AQ111" s="69" t="e">
        <f>IFERROR(INDEX(Data!$M$4:$BB$594,Data!$A104,COLUMNS($C$11:AR111)),””)</f>
        <v>#NAME?</v>
      </c>
    </row>
    <row r="112" spans="2:43" x14ac:dyDescent="0.25">
      <c r="B112" s="69" t="e">
        <f>IFERROR(INDEX(Data!$M$4:$BB$594,Data!$A105,COLUMNS($C$11:C112)),””)</f>
        <v>#NAME?</v>
      </c>
      <c r="C112" s="73" t="e">
        <f>IFERROR(INDEX(Data!$M$4:$BB$594,Data!$A105,COLUMNS($C$11:D112)),””)</f>
        <v>#NAME?</v>
      </c>
      <c r="D112" s="76" t="e">
        <f>IFERROR(INDEX(Data!$M$4:$BB$594,Data!$A105,COLUMNS($C$11:E112)),””)</f>
        <v>#NAME?</v>
      </c>
      <c r="E112" s="76" t="e">
        <f>IFERROR(INDEX(Data!$M$4:$BB$594,Data!$A105,COLUMNS($C$11:F112)),””)</f>
        <v>#NAME?</v>
      </c>
      <c r="F112" s="76" t="e">
        <f>IFERROR(INDEX(Data!$M$4:$BB$594,Data!$A105,COLUMNS($C$11:G112)),””)</f>
        <v>#NAME?</v>
      </c>
      <c r="G112" s="76" t="e">
        <f>IFERROR(INDEX(Data!$M$4:$BB$594,Data!$A105,COLUMNS($C$11:H112)),””)</f>
        <v>#NAME?</v>
      </c>
      <c r="H112" s="76" t="e">
        <f>IFERROR(INDEX(Data!$M$4:$BB$594,Data!$A105,COLUMNS($C$11:I112)),””)</f>
        <v>#NAME?</v>
      </c>
      <c r="I112" s="76" t="e">
        <f>IFERROR(INDEX(Data!$M$4:$BB$594,Data!$A105,COLUMNS($C$11:J112)),””)</f>
        <v>#NAME?</v>
      </c>
      <c r="J112" s="76" t="e">
        <f>IFERROR(INDEX(Data!$M$4:$BB$594,Data!$A105,COLUMNS($C$11:K112)),””)</f>
        <v>#NAME?</v>
      </c>
      <c r="K112" s="76" t="e">
        <f>IFERROR(INDEX(Data!$M$4:$BB$594,Data!$A105,COLUMNS($C$11:L112)),””)</f>
        <v>#NAME?</v>
      </c>
      <c r="L112" s="76" t="e">
        <f>IFERROR(INDEX(Data!$M$4:$BB$594,Data!$A105,COLUMNS($C$11:M112)),””)</f>
        <v>#NAME?</v>
      </c>
      <c r="M112" s="76" t="e">
        <f>IFERROR(INDEX(Data!$M$4:$BB$594,Data!$A105,COLUMNS($C$11:N112)),””)</f>
        <v>#NAME?</v>
      </c>
      <c r="N112" s="76" t="e">
        <f>IFERROR(INDEX(Data!$M$4:$BB$594,Data!$A105,COLUMNS($C$11:O112)),””)</f>
        <v>#NAME?</v>
      </c>
      <c r="O112" s="76" t="e">
        <f>IFERROR(INDEX(Data!$M$4:$BB$594,Data!$A105,COLUMNS($C$11:P112)),””)</f>
        <v>#NAME?</v>
      </c>
      <c r="P112" s="69" t="e">
        <f>IFERROR(INDEX(Data!$M$4:$BB$594,Data!$A105,COLUMNS($C$11:Q112)),””)</f>
        <v>#NAME?</v>
      </c>
      <c r="Q112" s="70" t="e">
        <f>IFERROR(INDEX(Data!$M$4:$BB$594,Data!$A105,COLUMNS($C$11:R112)),””)</f>
        <v>#NAME?</v>
      </c>
      <c r="R112" s="72" t="e">
        <f>IFERROR(INDEX(Data!$M$4:$BB$594,Data!$A105,COLUMNS($C$11:S112)),””)</f>
        <v>#NAME?</v>
      </c>
      <c r="S112" s="69" t="e">
        <f>IFERROR(INDEX(Data!$M$4:$BB$594,Data!$A105,COLUMNS($C$11:T112)),””)</f>
        <v>#NAME?</v>
      </c>
      <c r="T112" s="71" t="e">
        <f>IFERROR(INDEX(Data!$M$4:$BB$594,Data!$A105,COLUMNS($C$11:U112)),””)</f>
        <v>#NAME?</v>
      </c>
      <c r="U112" s="72" t="e">
        <f>IFERROR(INDEX(Data!$M$4:$BB$594,Data!$A105,COLUMNS($C$11:V112)),””)</f>
        <v>#NAME?</v>
      </c>
      <c r="V112" s="72" t="e">
        <f>IFERROR(INDEX(Data!$M$4:$BB$594,Data!$A105,COLUMNS($C$11:W112)),””)</f>
        <v>#NAME?</v>
      </c>
      <c r="W112" s="72" t="e">
        <f>IFERROR(INDEX(Data!$M$4:$BB$594,Data!$A105,COLUMNS($C$11:X112)),””)</f>
        <v>#NAME?</v>
      </c>
      <c r="X112" s="70" t="e">
        <f>IFERROR(INDEX(Data!$M$4:$BB$594,Data!$A105,COLUMNS($C$11:Y112)),””)</f>
        <v>#NAME?</v>
      </c>
      <c r="Y112" s="72" t="e">
        <f>IFERROR(INDEX(Data!$M$4:$BB$594,Data!$A105,COLUMNS($C$11:Z112)),””)</f>
        <v>#NAME?</v>
      </c>
      <c r="Z112" s="75" t="e">
        <f>IFERROR(INDEX(Data!$M$4:$BB$594,Data!$A105,COLUMNS($C$11:AA112)),””)</f>
        <v>#NAME?</v>
      </c>
      <c r="AA112" s="75" t="e">
        <f>IFERROR(INDEX(Data!$M$4:$BB$594,Data!$A105,COLUMNS($C$11:AB112)),””)</f>
        <v>#NAME?</v>
      </c>
      <c r="AB112" s="71" t="e">
        <f>IFERROR(INDEX(Data!$M$4:$BB$594,Data!$A105,COLUMNS($C$11:AC112)),””)</f>
        <v>#NAME?</v>
      </c>
      <c r="AC112" s="72" t="e">
        <f>IFERROR(INDEX(Data!$M$4:$BB$594,Data!$A105,COLUMNS($C$11:AD112)),””)</f>
        <v>#NAME?</v>
      </c>
      <c r="AD112" s="72" t="e">
        <f>IFERROR(INDEX(Data!$M$4:$BB$594,Data!$A105,COLUMNS($C$11:AE112)),””)</f>
        <v>#NAME?</v>
      </c>
      <c r="AE112" s="70" t="e">
        <f>IFERROR(INDEX(Data!$M$4:$BB$594,Data!$A105,COLUMNS($C$11:AF112)),””)</f>
        <v>#NAME?</v>
      </c>
      <c r="AF112" s="72" t="e">
        <f>IFERROR(INDEX(Data!$M$4:$BB$594,Data!$A105,COLUMNS($C$11:AG112)),””)</f>
        <v>#NAME?</v>
      </c>
      <c r="AG112" s="75" t="e">
        <f>IFERROR(INDEX(Data!$M$4:$BB$594,Data!$A105,COLUMNS($C$11:AH112)),””)</f>
        <v>#NAME?</v>
      </c>
      <c r="AH112" s="75" t="e">
        <f>IFERROR(INDEX(Data!$M$4:$BB$594,Data!$A105,COLUMNS($C$11:AI112)),””)</f>
        <v>#NAME?</v>
      </c>
      <c r="AI112" s="71" t="e">
        <f>IFERROR(INDEX(Data!$M$4:$BB$594,Data!$A105,COLUMNS($C$11:AJ112)),””)</f>
        <v>#NAME?</v>
      </c>
      <c r="AJ112" s="71" t="e">
        <f>IFERROR(INDEX(Data!$M$4:$BB$594,Data!$A105,COLUMNS($C$11:AK112)),””)</f>
        <v>#NAME?</v>
      </c>
      <c r="AK112" s="71" t="e">
        <f>IFERROR(INDEX(Data!$M$4:$BB$594,Data!$A105,COLUMNS($C$11:AL112)),””)</f>
        <v>#NAME?</v>
      </c>
      <c r="AL112" s="69" t="e">
        <f>IFERROR(INDEX(Data!$M$4:$BB$594,Data!$A105,COLUMNS($C$11:AM112)),””)</f>
        <v>#NAME?</v>
      </c>
      <c r="AM112" s="69" t="e">
        <f>IFERROR(INDEX(Data!$M$4:$BB$594,Data!$A105,COLUMNS($C$11:AN112)),””)</f>
        <v>#NAME?</v>
      </c>
      <c r="AN112" s="69" t="e">
        <f>IFERROR(INDEX(Data!$M$4:$BB$594,Data!$A105,COLUMNS($C$11:AO112)),””)</f>
        <v>#NAME?</v>
      </c>
      <c r="AO112" s="69" t="e">
        <f>IFERROR(INDEX(Data!$M$4:$BB$594,Data!$A105,COLUMNS($C$11:AP112)),””)</f>
        <v>#NAME?</v>
      </c>
      <c r="AP112" s="69" t="e">
        <f>IFERROR(INDEX(Data!$M$4:$BB$594,Data!$A105,COLUMNS($C$11:AQ112)),””)</f>
        <v>#NAME?</v>
      </c>
      <c r="AQ112" s="69" t="e">
        <f>IFERROR(INDEX(Data!$M$4:$BB$594,Data!$A105,COLUMNS($C$11:AR112)),””)</f>
        <v>#NAME?</v>
      </c>
    </row>
    <row r="113" spans="2:43" x14ac:dyDescent="0.25">
      <c r="B113" s="69" t="e">
        <f>IFERROR(INDEX(Data!$M$4:$BB$594,Data!$A106,COLUMNS($C$11:C113)),””)</f>
        <v>#NAME?</v>
      </c>
      <c r="C113" s="73" t="e">
        <f>IFERROR(INDEX(Data!$M$4:$BB$594,Data!$A106,COLUMNS($C$11:D113)),””)</f>
        <v>#NAME?</v>
      </c>
      <c r="D113" s="76" t="e">
        <f>IFERROR(INDEX(Data!$M$4:$BB$594,Data!$A106,COLUMNS($C$11:E113)),””)</f>
        <v>#NAME?</v>
      </c>
      <c r="E113" s="76" t="e">
        <f>IFERROR(INDEX(Data!$M$4:$BB$594,Data!$A106,COLUMNS($C$11:F113)),””)</f>
        <v>#NAME?</v>
      </c>
      <c r="F113" s="76" t="e">
        <f>IFERROR(INDEX(Data!$M$4:$BB$594,Data!$A106,COLUMNS($C$11:G113)),””)</f>
        <v>#NAME?</v>
      </c>
      <c r="G113" s="76" t="e">
        <f>IFERROR(INDEX(Data!$M$4:$BB$594,Data!$A106,COLUMNS($C$11:H113)),””)</f>
        <v>#NAME?</v>
      </c>
      <c r="H113" s="76" t="e">
        <f>IFERROR(INDEX(Data!$M$4:$BB$594,Data!$A106,COLUMNS($C$11:I113)),””)</f>
        <v>#NAME?</v>
      </c>
      <c r="I113" s="76" t="e">
        <f>IFERROR(INDEX(Data!$M$4:$BB$594,Data!$A106,COLUMNS($C$11:J113)),””)</f>
        <v>#NAME?</v>
      </c>
      <c r="J113" s="76" t="e">
        <f>IFERROR(INDEX(Data!$M$4:$BB$594,Data!$A106,COLUMNS($C$11:K113)),””)</f>
        <v>#NAME?</v>
      </c>
      <c r="K113" s="76" t="e">
        <f>IFERROR(INDEX(Data!$M$4:$BB$594,Data!$A106,COLUMNS($C$11:L113)),””)</f>
        <v>#NAME?</v>
      </c>
      <c r="L113" s="76" t="e">
        <f>IFERROR(INDEX(Data!$M$4:$BB$594,Data!$A106,COLUMNS($C$11:M113)),””)</f>
        <v>#NAME?</v>
      </c>
      <c r="M113" s="76" t="e">
        <f>IFERROR(INDEX(Data!$M$4:$BB$594,Data!$A106,COLUMNS($C$11:N113)),””)</f>
        <v>#NAME?</v>
      </c>
      <c r="N113" s="76" t="e">
        <f>IFERROR(INDEX(Data!$M$4:$BB$594,Data!$A106,COLUMNS($C$11:O113)),””)</f>
        <v>#NAME?</v>
      </c>
      <c r="O113" s="76" t="e">
        <f>IFERROR(INDEX(Data!$M$4:$BB$594,Data!$A106,COLUMNS($C$11:P113)),””)</f>
        <v>#NAME?</v>
      </c>
      <c r="P113" s="69" t="e">
        <f>IFERROR(INDEX(Data!$M$4:$BB$594,Data!$A106,COLUMNS($C$11:Q113)),””)</f>
        <v>#NAME?</v>
      </c>
      <c r="Q113" s="70" t="e">
        <f>IFERROR(INDEX(Data!$M$4:$BB$594,Data!$A106,COLUMNS($C$11:R113)),””)</f>
        <v>#NAME?</v>
      </c>
      <c r="R113" s="72" t="e">
        <f>IFERROR(INDEX(Data!$M$4:$BB$594,Data!$A106,COLUMNS($C$11:S113)),””)</f>
        <v>#NAME?</v>
      </c>
      <c r="S113" s="69" t="e">
        <f>IFERROR(INDEX(Data!$M$4:$BB$594,Data!$A106,COLUMNS($C$11:T113)),””)</f>
        <v>#NAME?</v>
      </c>
      <c r="T113" s="71" t="e">
        <f>IFERROR(INDEX(Data!$M$4:$BB$594,Data!$A106,COLUMNS($C$11:U113)),””)</f>
        <v>#NAME?</v>
      </c>
      <c r="U113" s="72" t="e">
        <f>IFERROR(INDEX(Data!$M$4:$BB$594,Data!$A106,COLUMNS($C$11:V113)),””)</f>
        <v>#NAME?</v>
      </c>
      <c r="V113" s="72" t="e">
        <f>IFERROR(INDEX(Data!$M$4:$BB$594,Data!$A106,COLUMNS($C$11:W113)),””)</f>
        <v>#NAME?</v>
      </c>
      <c r="W113" s="72" t="e">
        <f>IFERROR(INDEX(Data!$M$4:$BB$594,Data!$A106,COLUMNS($C$11:X113)),””)</f>
        <v>#NAME?</v>
      </c>
      <c r="X113" s="70" t="e">
        <f>IFERROR(INDEX(Data!$M$4:$BB$594,Data!$A106,COLUMNS($C$11:Y113)),””)</f>
        <v>#NAME?</v>
      </c>
      <c r="Y113" s="72" t="e">
        <f>IFERROR(INDEX(Data!$M$4:$BB$594,Data!$A106,COLUMNS($C$11:Z113)),””)</f>
        <v>#NAME?</v>
      </c>
      <c r="Z113" s="75" t="e">
        <f>IFERROR(INDEX(Data!$M$4:$BB$594,Data!$A106,COLUMNS($C$11:AA113)),””)</f>
        <v>#NAME?</v>
      </c>
      <c r="AA113" s="75" t="e">
        <f>IFERROR(INDEX(Data!$M$4:$BB$594,Data!$A106,COLUMNS($C$11:AB113)),””)</f>
        <v>#NAME?</v>
      </c>
      <c r="AB113" s="71" t="e">
        <f>IFERROR(INDEX(Data!$M$4:$BB$594,Data!$A106,COLUMNS($C$11:AC113)),””)</f>
        <v>#NAME?</v>
      </c>
      <c r="AC113" s="72" t="e">
        <f>IFERROR(INDEX(Data!$M$4:$BB$594,Data!$A106,COLUMNS($C$11:AD113)),””)</f>
        <v>#NAME?</v>
      </c>
      <c r="AD113" s="72" t="e">
        <f>IFERROR(INDEX(Data!$M$4:$BB$594,Data!$A106,COLUMNS($C$11:AE113)),””)</f>
        <v>#NAME?</v>
      </c>
      <c r="AE113" s="70" t="e">
        <f>IFERROR(INDEX(Data!$M$4:$BB$594,Data!$A106,COLUMNS($C$11:AF113)),””)</f>
        <v>#NAME?</v>
      </c>
      <c r="AF113" s="72" t="e">
        <f>IFERROR(INDEX(Data!$M$4:$BB$594,Data!$A106,COLUMNS($C$11:AG113)),””)</f>
        <v>#NAME?</v>
      </c>
      <c r="AG113" s="75" t="e">
        <f>IFERROR(INDEX(Data!$M$4:$BB$594,Data!$A106,COLUMNS($C$11:AH113)),””)</f>
        <v>#NAME?</v>
      </c>
      <c r="AH113" s="75" t="e">
        <f>IFERROR(INDEX(Data!$M$4:$BB$594,Data!$A106,COLUMNS($C$11:AI113)),””)</f>
        <v>#NAME?</v>
      </c>
      <c r="AI113" s="71" t="e">
        <f>IFERROR(INDEX(Data!$M$4:$BB$594,Data!$A106,COLUMNS($C$11:AJ113)),””)</f>
        <v>#NAME?</v>
      </c>
      <c r="AJ113" s="71" t="e">
        <f>IFERROR(INDEX(Data!$M$4:$BB$594,Data!$A106,COLUMNS($C$11:AK113)),””)</f>
        <v>#NAME?</v>
      </c>
      <c r="AK113" s="71" t="e">
        <f>IFERROR(INDEX(Data!$M$4:$BB$594,Data!$A106,COLUMNS($C$11:AL113)),””)</f>
        <v>#NAME?</v>
      </c>
      <c r="AL113" s="69" t="e">
        <f>IFERROR(INDEX(Data!$M$4:$BB$594,Data!$A106,COLUMNS($C$11:AM113)),””)</f>
        <v>#NAME?</v>
      </c>
      <c r="AM113" s="69" t="e">
        <f>IFERROR(INDEX(Data!$M$4:$BB$594,Data!$A106,COLUMNS($C$11:AN113)),””)</f>
        <v>#NAME?</v>
      </c>
      <c r="AN113" s="69" t="e">
        <f>IFERROR(INDEX(Data!$M$4:$BB$594,Data!$A106,COLUMNS($C$11:AO113)),””)</f>
        <v>#NAME?</v>
      </c>
      <c r="AO113" s="69" t="e">
        <f>IFERROR(INDEX(Data!$M$4:$BB$594,Data!$A106,COLUMNS($C$11:AP113)),””)</f>
        <v>#NAME?</v>
      </c>
      <c r="AP113" s="69" t="e">
        <f>IFERROR(INDEX(Data!$M$4:$BB$594,Data!$A106,COLUMNS($C$11:AQ113)),””)</f>
        <v>#NAME?</v>
      </c>
      <c r="AQ113" s="69" t="e">
        <f>IFERROR(INDEX(Data!$M$4:$BB$594,Data!$A106,COLUMNS($C$11:AR113)),””)</f>
        <v>#NAME?</v>
      </c>
    </row>
    <row r="114" spans="2:43" x14ac:dyDescent="0.25">
      <c r="B114" s="69" t="e">
        <f>IFERROR(INDEX(Data!$M$4:$BB$594,Data!$A107,COLUMNS($C$11:C114)),””)</f>
        <v>#NAME?</v>
      </c>
      <c r="C114" s="73" t="e">
        <f>IFERROR(INDEX(Data!$M$4:$BB$594,Data!$A107,COLUMNS($C$11:D114)),””)</f>
        <v>#NAME?</v>
      </c>
      <c r="D114" s="76" t="e">
        <f>IFERROR(INDEX(Data!$M$4:$BB$594,Data!$A107,COLUMNS($C$11:E114)),””)</f>
        <v>#NAME?</v>
      </c>
      <c r="E114" s="76" t="e">
        <f>IFERROR(INDEX(Data!$M$4:$BB$594,Data!$A107,COLUMNS($C$11:F114)),””)</f>
        <v>#NAME?</v>
      </c>
      <c r="F114" s="76" t="e">
        <f>IFERROR(INDEX(Data!$M$4:$BB$594,Data!$A107,COLUMNS($C$11:G114)),””)</f>
        <v>#NAME?</v>
      </c>
      <c r="G114" s="76" t="e">
        <f>IFERROR(INDEX(Data!$M$4:$BB$594,Data!$A107,COLUMNS($C$11:H114)),””)</f>
        <v>#NAME?</v>
      </c>
      <c r="H114" s="76" t="e">
        <f>IFERROR(INDEX(Data!$M$4:$BB$594,Data!$A107,COLUMNS($C$11:I114)),””)</f>
        <v>#NAME?</v>
      </c>
      <c r="I114" s="76" t="e">
        <f>IFERROR(INDEX(Data!$M$4:$BB$594,Data!$A107,COLUMNS($C$11:J114)),””)</f>
        <v>#NAME?</v>
      </c>
      <c r="J114" s="76" t="e">
        <f>IFERROR(INDEX(Data!$M$4:$BB$594,Data!$A107,COLUMNS($C$11:K114)),””)</f>
        <v>#NAME?</v>
      </c>
      <c r="K114" s="76" t="e">
        <f>IFERROR(INDEX(Data!$M$4:$BB$594,Data!$A107,COLUMNS($C$11:L114)),””)</f>
        <v>#NAME?</v>
      </c>
      <c r="L114" s="76" t="e">
        <f>IFERROR(INDEX(Data!$M$4:$BB$594,Data!$A107,COLUMNS($C$11:M114)),””)</f>
        <v>#NAME?</v>
      </c>
      <c r="M114" s="76" t="e">
        <f>IFERROR(INDEX(Data!$M$4:$BB$594,Data!$A107,COLUMNS($C$11:N114)),””)</f>
        <v>#NAME?</v>
      </c>
      <c r="N114" s="76" t="e">
        <f>IFERROR(INDEX(Data!$M$4:$BB$594,Data!$A107,COLUMNS($C$11:O114)),””)</f>
        <v>#NAME?</v>
      </c>
      <c r="O114" s="76" t="e">
        <f>IFERROR(INDEX(Data!$M$4:$BB$594,Data!$A107,COLUMNS($C$11:P114)),””)</f>
        <v>#NAME?</v>
      </c>
      <c r="P114" s="69" t="e">
        <f>IFERROR(INDEX(Data!$M$4:$BB$594,Data!$A107,COLUMNS($C$11:Q114)),””)</f>
        <v>#NAME?</v>
      </c>
      <c r="Q114" s="70" t="e">
        <f>IFERROR(INDEX(Data!$M$4:$BB$594,Data!$A107,COLUMNS($C$11:R114)),””)</f>
        <v>#NAME?</v>
      </c>
      <c r="R114" s="72" t="e">
        <f>IFERROR(INDEX(Data!$M$4:$BB$594,Data!$A107,COLUMNS($C$11:S114)),””)</f>
        <v>#NAME?</v>
      </c>
      <c r="S114" s="69" t="e">
        <f>IFERROR(INDEX(Data!$M$4:$BB$594,Data!$A107,COLUMNS($C$11:T114)),””)</f>
        <v>#NAME?</v>
      </c>
      <c r="T114" s="71" t="e">
        <f>IFERROR(INDEX(Data!$M$4:$BB$594,Data!$A107,COLUMNS($C$11:U114)),””)</f>
        <v>#NAME?</v>
      </c>
      <c r="U114" s="72" t="e">
        <f>IFERROR(INDEX(Data!$M$4:$BB$594,Data!$A107,COLUMNS($C$11:V114)),””)</f>
        <v>#NAME?</v>
      </c>
      <c r="V114" s="72" t="e">
        <f>IFERROR(INDEX(Data!$M$4:$BB$594,Data!$A107,COLUMNS($C$11:W114)),””)</f>
        <v>#NAME?</v>
      </c>
      <c r="W114" s="72" t="e">
        <f>IFERROR(INDEX(Data!$M$4:$BB$594,Data!$A107,COLUMNS($C$11:X114)),””)</f>
        <v>#NAME?</v>
      </c>
      <c r="X114" s="70" t="e">
        <f>IFERROR(INDEX(Data!$M$4:$BB$594,Data!$A107,COLUMNS($C$11:Y114)),””)</f>
        <v>#NAME?</v>
      </c>
      <c r="Y114" s="72" t="e">
        <f>IFERROR(INDEX(Data!$M$4:$BB$594,Data!$A107,COLUMNS($C$11:Z114)),””)</f>
        <v>#NAME?</v>
      </c>
      <c r="Z114" s="75" t="e">
        <f>IFERROR(INDEX(Data!$M$4:$BB$594,Data!$A107,COLUMNS($C$11:AA114)),””)</f>
        <v>#NAME?</v>
      </c>
      <c r="AA114" s="75" t="e">
        <f>IFERROR(INDEX(Data!$M$4:$BB$594,Data!$A107,COLUMNS($C$11:AB114)),””)</f>
        <v>#NAME?</v>
      </c>
      <c r="AB114" s="71" t="e">
        <f>IFERROR(INDEX(Data!$M$4:$BB$594,Data!$A107,COLUMNS($C$11:AC114)),””)</f>
        <v>#NAME?</v>
      </c>
      <c r="AC114" s="72" t="e">
        <f>IFERROR(INDEX(Data!$M$4:$BB$594,Data!$A107,COLUMNS($C$11:AD114)),””)</f>
        <v>#NAME?</v>
      </c>
      <c r="AD114" s="72" t="e">
        <f>IFERROR(INDEX(Data!$M$4:$BB$594,Data!$A107,COLUMNS($C$11:AE114)),””)</f>
        <v>#NAME?</v>
      </c>
      <c r="AE114" s="70" t="e">
        <f>IFERROR(INDEX(Data!$M$4:$BB$594,Data!$A107,COLUMNS($C$11:AF114)),””)</f>
        <v>#NAME?</v>
      </c>
      <c r="AF114" s="72" t="e">
        <f>IFERROR(INDEX(Data!$M$4:$BB$594,Data!$A107,COLUMNS($C$11:AG114)),””)</f>
        <v>#NAME?</v>
      </c>
      <c r="AG114" s="75" t="e">
        <f>IFERROR(INDEX(Data!$M$4:$BB$594,Data!$A107,COLUMNS($C$11:AH114)),””)</f>
        <v>#NAME?</v>
      </c>
      <c r="AH114" s="75" t="e">
        <f>IFERROR(INDEX(Data!$M$4:$BB$594,Data!$A107,COLUMNS($C$11:AI114)),””)</f>
        <v>#NAME?</v>
      </c>
      <c r="AI114" s="71" t="e">
        <f>IFERROR(INDEX(Data!$M$4:$BB$594,Data!$A107,COLUMNS($C$11:AJ114)),””)</f>
        <v>#NAME?</v>
      </c>
      <c r="AJ114" s="71" t="e">
        <f>IFERROR(INDEX(Data!$M$4:$BB$594,Data!$A107,COLUMNS($C$11:AK114)),””)</f>
        <v>#NAME?</v>
      </c>
      <c r="AK114" s="71" t="e">
        <f>IFERROR(INDEX(Data!$M$4:$BB$594,Data!$A107,COLUMNS($C$11:AL114)),””)</f>
        <v>#NAME?</v>
      </c>
      <c r="AL114" s="69" t="e">
        <f>IFERROR(INDEX(Data!$M$4:$BB$594,Data!$A107,COLUMNS($C$11:AM114)),””)</f>
        <v>#NAME?</v>
      </c>
      <c r="AM114" s="69" t="e">
        <f>IFERROR(INDEX(Data!$M$4:$BB$594,Data!$A107,COLUMNS($C$11:AN114)),””)</f>
        <v>#NAME?</v>
      </c>
      <c r="AN114" s="69" t="e">
        <f>IFERROR(INDEX(Data!$M$4:$BB$594,Data!$A107,COLUMNS($C$11:AO114)),””)</f>
        <v>#NAME?</v>
      </c>
      <c r="AO114" s="69" t="e">
        <f>IFERROR(INDEX(Data!$M$4:$BB$594,Data!$A107,COLUMNS($C$11:AP114)),””)</f>
        <v>#NAME?</v>
      </c>
      <c r="AP114" s="69" t="e">
        <f>IFERROR(INDEX(Data!$M$4:$BB$594,Data!$A107,COLUMNS($C$11:AQ114)),””)</f>
        <v>#NAME?</v>
      </c>
      <c r="AQ114" s="69" t="e">
        <f>IFERROR(INDEX(Data!$M$4:$BB$594,Data!$A107,COLUMNS($C$11:AR114)),””)</f>
        <v>#NAME?</v>
      </c>
    </row>
    <row r="115" spans="2:43" x14ac:dyDescent="0.25">
      <c r="B115" s="69" t="e">
        <f>IFERROR(INDEX(Data!$M$4:$BB$594,Data!$A108,COLUMNS($C$11:C115)),””)</f>
        <v>#NAME?</v>
      </c>
      <c r="C115" s="73" t="e">
        <f>IFERROR(INDEX(Data!$M$4:$BB$594,Data!$A108,COLUMNS($C$11:D115)),””)</f>
        <v>#NAME?</v>
      </c>
      <c r="D115" s="76" t="e">
        <f>IFERROR(INDEX(Data!$M$4:$BB$594,Data!$A108,COLUMNS($C$11:E115)),””)</f>
        <v>#NAME?</v>
      </c>
      <c r="E115" s="76" t="e">
        <f>IFERROR(INDEX(Data!$M$4:$BB$594,Data!$A108,COLUMNS($C$11:F115)),””)</f>
        <v>#NAME?</v>
      </c>
      <c r="F115" s="76" t="e">
        <f>IFERROR(INDEX(Data!$M$4:$BB$594,Data!$A108,COLUMNS($C$11:G115)),””)</f>
        <v>#NAME?</v>
      </c>
      <c r="G115" s="76" t="e">
        <f>IFERROR(INDEX(Data!$M$4:$BB$594,Data!$A108,COLUMNS($C$11:H115)),””)</f>
        <v>#NAME?</v>
      </c>
      <c r="H115" s="76" t="e">
        <f>IFERROR(INDEX(Data!$M$4:$BB$594,Data!$A108,COLUMNS($C$11:I115)),””)</f>
        <v>#NAME?</v>
      </c>
      <c r="I115" s="76" t="e">
        <f>IFERROR(INDEX(Data!$M$4:$BB$594,Data!$A108,COLUMNS($C$11:J115)),””)</f>
        <v>#NAME?</v>
      </c>
      <c r="J115" s="76" t="e">
        <f>IFERROR(INDEX(Data!$M$4:$BB$594,Data!$A108,COLUMNS($C$11:K115)),””)</f>
        <v>#NAME?</v>
      </c>
      <c r="K115" s="76" t="e">
        <f>IFERROR(INDEX(Data!$M$4:$BB$594,Data!$A108,COLUMNS($C$11:L115)),””)</f>
        <v>#NAME?</v>
      </c>
      <c r="L115" s="76" t="e">
        <f>IFERROR(INDEX(Data!$M$4:$BB$594,Data!$A108,COLUMNS($C$11:M115)),””)</f>
        <v>#NAME?</v>
      </c>
      <c r="M115" s="76" t="e">
        <f>IFERROR(INDEX(Data!$M$4:$BB$594,Data!$A108,COLUMNS($C$11:N115)),””)</f>
        <v>#NAME?</v>
      </c>
      <c r="N115" s="76" t="e">
        <f>IFERROR(INDEX(Data!$M$4:$BB$594,Data!$A108,COLUMNS($C$11:O115)),””)</f>
        <v>#NAME?</v>
      </c>
      <c r="O115" s="76" t="e">
        <f>IFERROR(INDEX(Data!$M$4:$BB$594,Data!$A108,COLUMNS($C$11:P115)),””)</f>
        <v>#NAME?</v>
      </c>
      <c r="P115" s="69" t="e">
        <f>IFERROR(INDEX(Data!$M$4:$BB$594,Data!$A108,COLUMNS($C$11:Q115)),””)</f>
        <v>#NAME?</v>
      </c>
      <c r="Q115" s="70" t="e">
        <f>IFERROR(INDEX(Data!$M$4:$BB$594,Data!$A108,COLUMNS($C$11:R115)),””)</f>
        <v>#NAME?</v>
      </c>
      <c r="R115" s="72" t="e">
        <f>IFERROR(INDEX(Data!$M$4:$BB$594,Data!$A108,COLUMNS($C$11:S115)),””)</f>
        <v>#NAME?</v>
      </c>
      <c r="S115" s="69" t="e">
        <f>IFERROR(INDEX(Data!$M$4:$BB$594,Data!$A108,COLUMNS($C$11:T115)),””)</f>
        <v>#NAME?</v>
      </c>
      <c r="T115" s="71" t="e">
        <f>IFERROR(INDEX(Data!$M$4:$BB$594,Data!$A108,COLUMNS($C$11:U115)),””)</f>
        <v>#NAME?</v>
      </c>
      <c r="U115" s="72" t="e">
        <f>IFERROR(INDEX(Data!$M$4:$BB$594,Data!$A108,COLUMNS($C$11:V115)),””)</f>
        <v>#NAME?</v>
      </c>
      <c r="V115" s="72" t="e">
        <f>IFERROR(INDEX(Data!$M$4:$BB$594,Data!$A108,COLUMNS($C$11:W115)),””)</f>
        <v>#NAME?</v>
      </c>
      <c r="W115" s="72" t="e">
        <f>IFERROR(INDEX(Data!$M$4:$BB$594,Data!$A108,COLUMNS($C$11:X115)),””)</f>
        <v>#NAME?</v>
      </c>
      <c r="X115" s="70" t="e">
        <f>IFERROR(INDEX(Data!$M$4:$BB$594,Data!$A108,COLUMNS($C$11:Y115)),””)</f>
        <v>#NAME?</v>
      </c>
      <c r="Y115" s="72" t="e">
        <f>IFERROR(INDEX(Data!$M$4:$BB$594,Data!$A108,COLUMNS($C$11:Z115)),””)</f>
        <v>#NAME?</v>
      </c>
      <c r="Z115" s="75" t="e">
        <f>IFERROR(INDEX(Data!$M$4:$BB$594,Data!$A108,COLUMNS($C$11:AA115)),””)</f>
        <v>#NAME?</v>
      </c>
      <c r="AA115" s="75" t="e">
        <f>IFERROR(INDEX(Data!$M$4:$BB$594,Data!$A108,COLUMNS($C$11:AB115)),””)</f>
        <v>#NAME?</v>
      </c>
      <c r="AB115" s="71" t="e">
        <f>IFERROR(INDEX(Data!$M$4:$BB$594,Data!$A108,COLUMNS($C$11:AC115)),””)</f>
        <v>#NAME?</v>
      </c>
      <c r="AC115" s="72" t="e">
        <f>IFERROR(INDEX(Data!$M$4:$BB$594,Data!$A108,COLUMNS($C$11:AD115)),””)</f>
        <v>#NAME?</v>
      </c>
      <c r="AD115" s="72" t="e">
        <f>IFERROR(INDEX(Data!$M$4:$BB$594,Data!$A108,COLUMNS($C$11:AE115)),””)</f>
        <v>#NAME?</v>
      </c>
      <c r="AE115" s="70" t="e">
        <f>IFERROR(INDEX(Data!$M$4:$BB$594,Data!$A108,COLUMNS($C$11:AF115)),””)</f>
        <v>#NAME?</v>
      </c>
      <c r="AF115" s="72" t="e">
        <f>IFERROR(INDEX(Data!$M$4:$BB$594,Data!$A108,COLUMNS($C$11:AG115)),””)</f>
        <v>#NAME?</v>
      </c>
      <c r="AG115" s="75" t="e">
        <f>IFERROR(INDEX(Data!$M$4:$BB$594,Data!$A108,COLUMNS($C$11:AH115)),””)</f>
        <v>#NAME?</v>
      </c>
      <c r="AH115" s="75" t="e">
        <f>IFERROR(INDEX(Data!$M$4:$BB$594,Data!$A108,COLUMNS($C$11:AI115)),””)</f>
        <v>#NAME?</v>
      </c>
      <c r="AI115" s="71" t="e">
        <f>IFERROR(INDEX(Data!$M$4:$BB$594,Data!$A108,COLUMNS($C$11:AJ115)),””)</f>
        <v>#NAME?</v>
      </c>
      <c r="AJ115" s="71" t="e">
        <f>IFERROR(INDEX(Data!$M$4:$BB$594,Data!$A108,COLUMNS($C$11:AK115)),””)</f>
        <v>#NAME?</v>
      </c>
      <c r="AK115" s="71" t="e">
        <f>IFERROR(INDEX(Data!$M$4:$BB$594,Data!$A108,COLUMNS($C$11:AL115)),””)</f>
        <v>#NAME?</v>
      </c>
      <c r="AL115" s="69" t="e">
        <f>IFERROR(INDEX(Data!$M$4:$BB$594,Data!$A108,COLUMNS($C$11:AM115)),””)</f>
        <v>#NAME?</v>
      </c>
      <c r="AM115" s="69" t="e">
        <f>IFERROR(INDEX(Data!$M$4:$BB$594,Data!$A108,COLUMNS($C$11:AN115)),””)</f>
        <v>#NAME?</v>
      </c>
      <c r="AN115" s="69" t="e">
        <f>IFERROR(INDEX(Data!$M$4:$BB$594,Data!$A108,COLUMNS($C$11:AO115)),””)</f>
        <v>#NAME?</v>
      </c>
      <c r="AO115" s="69" t="e">
        <f>IFERROR(INDEX(Data!$M$4:$BB$594,Data!$A108,COLUMNS($C$11:AP115)),””)</f>
        <v>#NAME?</v>
      </c>
      <c r="AP115" s="69" t="e">
        <f>IFERROR(INDEX(Data!$M$4:$BB$594,Data!$A108,COLUMNS($C$11:AQ115)),””)</f>
        <v>#NAME?</v>
      </c>
      <c r="AQ115" s="69" t="e">
        <f>IFERROR(INDEX(Data!$M$4:$BB$594,Data!$A108,COLUMNS($C$11:AR115)),””)</f>
        <v>#NAME?</v>
      </c>
    </row>
    <row r="116" spans="2:43" x14ac:dyDescent="0.25">
      <c r="B116" s="69" t="e">
        <f>IFERROR(INDEX(Data!$M$4:$BB$594,Data!$A109,COLUMNS($C$11:C116)),””)</f>
        <v>#NAME?</v>
      </c>
      <c r="C116" s="73" t="e">
        <f>IFERROR(INDEX(Data!$M$4:$BB$594,Data!$A109,COLUMNS($C$11:D116)),””)</f>
        <v>#NAME?</v>
      </c>
      <c r="D116" s="76" t="e">
        <f>IFERROR(INDEX(Data!$M$4:$BB$594,Data!$A109,COLUMNS($C$11:E116)),””)</f>
        <v>#NAME?</v>
      </c>
      <c r="E116" s="76" t="e">
        <f>IFERROR(INDEX(Data!$M$4:$BB$594,Data!$A109,COLUMNS($C$11:F116)),””)</f>
        <v>#NAME?</v>
      </c>
      <c r="F116" s="76" t="e">
        <f>IFERROR(INDEX(Data!$M$4:$BB$594,Data!$A109,COLUMNS($C$11:G116)),””)</f>
        <v>#NAME?</v>
      </c>
      <c r="G116" s="76" t="e">
        <f>IFERROR(INDEX(Data!$M$4:$BB$594,Data!$A109,COLUMNS($C$11:H116)),””)</f>
        <v>#NAME?</v>
      </c>
      <c r="H116" s="76" t="e">
        <f>IFERROR(INDEX(Data!$M$4:$BB$594,Data!$A109,COLUMNS($C$11:I116)),””)</f>
        <v>#NAME?</v>
      </c>
      <c r="I116" s="76" t="e">
        <f>IFERROR(INDEX(Data!$M$4:$BB$594,Data!$A109,COLUMNS($C$11:J116)),””)</f>
        <v>#NAME?</v>
      </c>
      <c r="J116" s="76" t="e">
        <f>IFERROR(INDEX(Data!$M$4:$BB$594,Data!$A109,COLUMNS($C$11:K116)),””)</f>
        <v>#NAME?</v>
      </c>
      <c r="K116" s="76" t="e">
        <f>IFERROR(INDEX(Data!$M$4:$BB$594,Data!$A109,COLUMNS($C$11:L116)),””)</f>
        <v>#NAME?</v>
      </c>
      <c r="L116" s="76" t="e">
        <f>IFERROR(INDEX(Data!$M$4:$BB$594,Data!$A109,COLUMNS($C$11:M116)),””)</f>
        <v>#NAME?</v>
      </c>
      <c r="M116" s="76" t="e">
        <f>IFERROR(INDEX(Data!$M$4:$BB$594,Data!$A109,COLUMNS($C$11:N116)),””)</f>
        <v>#NAME?</v>
      </c>
      <c r="N116" s="76" t="e">
        <f>IFERROR(INDEX(Data!$M$4:$BB$594,Data!$A109,COLUMNS($C$11:O116)),””)</f>
        <v>#NAME?</v>
      </c>
      <c r="O116" s="76" t="e">
        <f>IFERROR(INDEX(Data!$M$4:$BB$594,Data!$A109,COLUMNS($C$11:P116)),””)</f>
        <v>#NAME?</v>
      </c>
      <c r="P116" s="69" t="e">
        <f>IFERROR(INDEX(Data!$M$4:$BB$594,Data!$A109,COLUMNS($C$11:Q116)),””)</f>
        <v>#NAME?</v>
      </c>
      <c r="Q116" s="70" t="e">
        <f>IFERROR(INDEX(Data!$M$4:$BB$594,Data!$A109,COLUMNS($C$11:R116)),””)</f>
        <v>#NAME?</v>
      </c>
      <c r="R116" s="72" t="e">
        <f>IFERROR(INDEX(Data!$M$4:$BB$594,Data!$A109,COLUMNS($C$11:S116)),””)</f>
        <v>#NAME?</v>
      </c>
      <c r="S116" s="69" t="e">
        <f>IFERROR(INDEX(Data!$M$4:$BB$594,Data!$A109,COLUMNS($C$11:T116)),””)</f>
        <v>#NAME?</v>
      </c>
      <c r="T116" s="71" t="e">
        <f>IFERROR(INDEX(Data!$M$4:$BB$594,Data!$A109,COLUMNS($C$11:U116)),””)</f>
        <v>#NAME?</v>
      </c>
      <c r="U116" s="72" t="e">
        <f>IFERROR(INDEX(Data!$M$4:$BB$594,Data!$A109,COLUMNS($C$11:V116)),””)</f>
        <v>#NAME?</v>
      </c>
      <c r="V116" s="72" t="e">
        <f>IFERROR(INDEX(Data!$M$4:$BB$594,Data!$A109,COLUMNS($C$11:W116)),””)</f>
        <v>#NAME?</v>
      </c>
      <c r="W116" s="72" t="e">
        <f>IFERROR(INDEX(Data!$M$4:$BB$594,Data!$A109,COLUMNS($C$11:X116)),””)</f>
        <v>#NAME?</v>
      </c>
      <c r="X116" s="70" t="e">
        <f>IFERROR(INDEX(Data!$M$4:$BB$594,Data!$A109,COLUMNS($C$11:Y116)),””)</f>
        <v>#NAME?</v>
      </c>
      <c r="Y116" s="72" t="e">
        <f>IFERROR(INDEX(Data!$M$4:$BB$594,Data!$A109,COLUMNS($C$11:Z116)),””)</f>
        <v>#NAME?</v>
      </c>
      <c r="Z116" s="75" t="e">
        <f>IFERROR(INDEX(Data!$M$4:$BB$594,Data!$A109,COLUMNS($C$11:AA116)),””)</f>
        <v>#NAME?</v>
      </c>
      <c r="AA116" s="75" t="e">
        <f>IFERROR(INDEX(Data!$M$4:$BB$594,Data!$A109,COLUMNS($C$11:AB116)),””)</f>
        <v>#NAME?</v>
      </c>
      <c r="AB116" s="71" t="e">
        <f>IFERROR(INDEX(Data!$M$4:$BB$594,Data!$A109,COLUMNS($C$11:AC116)),””)</f>
        <v>#NAME?</v>
      </c>
      <c r="AC116" s="72" t="e">
        <f>IFERROR(INDEX(Data!$M$4:$BB$594,Data!$A109,COLUMNS($C$11:AD116)),””)</f>
        <v>#NAME?</v>
      </c>
      <c r="AD116" s="72" t="e">
        <f>IFERROR(INDEX(Data!$M$4:$BB$594,Data!$A109,COLUMNS($C$11:AE116)),””)</f>
        <v>#NAME?</v>
      </c>
      <c r="AE116" s="70" t="e">
        <f>IFERROR(INDEX(Data!$M$4:$BB$594,Data!$A109,COLUMNS($C$11:AF116)),””)</f>
        <v>#NAME?</v>
      </c>
      <c r="AF116" s="72" t="e">
        <f>IFERROR(INDEX(Data!$M$4:$BB$594,Data!$A109,COLUMNS($C$11:AG116)),””)</f>
        <v>#NAME?</v>
      </c>
      <c r="AG116" s="75" t="e">
        <f>IFERROR(INDEX(Data!$M$4:$BB$594,Data!$A109,COLUMNS($C$11:AH116)),””)</f>
        <v>#NAME?</v>
      </c>
      <c r="AH116" s="75" t="e">
        <f>IFERROR(INDEX(Data!$M$4:$BB$594,Data!$A109,COLUMNS($C$11:AI116)),””)</f>
        <v>#NAME?</v>
      </c>
      <c r="AI116" s="71" t="e">
        <f>IFERROR(INDEX(Data!$M$4:$BB$594,Data!$A109,COLUMNS($C$11:AJ116)),””)</f>
        <v>#NAME?</v>
      </c>
      <c r="AJ116" s="71" t="e">
        <f>IFERROR(INDEX(Data!$M$4:$BB$594,Data!$A109,COLUMNS($C$11:AK116)),””)</f>
        <v>#NAME?</v>
      </c>
      <c r="AK116" s="71" t="e">
        <f>IFERROR(INDEX(Data!$M$4:$BB$594,Data!$A109,COLUMNS($C$11:AL116)),””)</f>
        <v>#NAME?</v>
      </c>
      <c r="AL116" s="69" t="e">
        <f>IFERROR(INDEX(Data!$M$4:$BB$594,Data!$A109,COLUMNS($C$11:AM116)),””)</f>
        <v>#NAME?</v>
      </c>
      <c r="AM116" s="69" t="e">
        <f>IFERROR(INDEX(Data!$M$4:$BB$594,Data!$A109,COLUMNS($C$11:AN116)),””)</f>
        <v>#NAME?</v>
      </c>
      <c r="AN116" s="69" t="e">
        <f>IFERROR(INDEX(Data!$M$4:$BB$594,Data!$A109,COLUMNS($C$11:AO116)),””)</f>
        <v>#NAME?</v>
      </c>
      <c r="AO116" s="69" t="e">
        <f>IFERROR(INDEX(Data!$M$4:$BB$594,Data!$A109,COLUMNS($C$11:AP116)),””)</f>
        <v>#NAME?</v>
      </c>
      <c r="AP116" s="69" t="e">
        <f>IFERROR(INDEX(Data!$M$4:$BB$594,Data!$A109,COLUMNS($C$11:AQ116)),””)</f>
        <v>#NAME?</v>
      </c>
      <c r="AQ116" s="69" t="e">
        <f>IFERROR(INDEX(Data!$M$4:$BB$594,Data!$A109,COLUMNS($C$11:AR116)),””)</f>
        <v>#NAME?</v>
      </c>
    </row>
    <row r="117" spans="2:43" x14ac:dyDescent="0.25">
      <c r="B117" s="69" t="e">
        <f>IFERROR(INDEX(Data!$M$4:$BB$594,Data!$A110,COLUMNS($C$11:C117)),””)</f>
        <v>#NAME?</v>
      </c>
      <c r="C117" s="73" t="e">
        <f>IFERROR(INDEX(Data!$M$4:$BB$594,Data!$A110,COLUMNS($C$11:D117)),””)</f>
        <v>#NAME?</v>
      </c>
      <c r="D117" s="76" t="e">
        <f>IFERROR(INDEX(Data!$M$4:$BB$594,Data!$A110,COLUMNS($C$11:E117)),””)</f>
        <v>#NAME?</v>
      </c>
      <c r="E117" s="76" t="e">
        <f>IFERROR(INDEX(Data!$M$4:$BB$594,Data!$A110,COLUMNS($C$11:F117)),””)</f>
        <v>#NAME?</v>
      </c>
      <c r="F117" s="76" t="e">
        <f>IFERROR(INDEX(Data!$M$4:$BB$594,Data!$A110,COLUMNS($C$11:G117)),””)</f>
        <v>#NAME?</v>
      </c>
      <c r="G117" s="76" t="e">
        <f>IFERROR(INDEX(Data!$M$4:$BB$594,Data!$A110,COLUMNS($C$11:H117)),””)</f>
        <v>#NAME?</v>
      </c>
      <c r="H117" s="76" t="e">
        <f>IFERROR(INDEX(Data!$M$4:$BB$594,Data!$A110,COLUMNS($C$11:I117)),””)</f>
        <v>#NAME?</v>
      </c>
      <c r="I117" s="76" t="e">
        <f>IFERROR(INDEX(Data!$M$4:$BB$594,Data!$A110,COLUMNS($C$11:J117)),””)</f>
        <v>#NAME?</v>
      </c>
      <c r="J117" s="76" t="e">
        <f>IFERROR(INDEX(Data!$M$4:$BB$594,Data!$A110,COLUMNS($C$11:K117)),””)</f>
        <v>#NAME?</v>
      </c>
      <c r="K117" s="76" t="e">
        <f>IFERROR(INDEX(Data!$M$4:$BB$594,Data!$A110,COLUMNS($C$11:L117)),””)</f>
        <v>#NAME?</v>
      </c>
      <c r="L117" s="76" t="e">
        <f>IFERROR(INDEX(Data!$M$4:$BB$594,Data!$A110,COLUMNS($C$11:M117)),””)</f>
        <v>#NAME?</v>
      </c>
      <c r="M117" s="76" t="e">
        <f>IFERROR(INDEX(Data!$M$4:$BB$594,Data!$A110,COLUMNS($C$11:N117)),””)</f>
        <v>#NAME?</v>
      </c>
      <c r="N117" s="76" t="e">
        <f>IFERROR(INDEX(Data!$M$4:$BB$594,Data!$A110,COLUMNS($C$11:O117)),””)</f>
        <v>#NAME?</v>
      </c>
      <c r="O117" s="76" t="e">
        <f>IFERROR(INDEX(Data!$M$4:$BB$594,Data!$A110,COLUMNS($C$11:P117)),””)</f>
        <v>#NAME?</v>
      </c>
      <c r="P117" s="69" t="e">
        <f>IFERROR(INDEX(Data!$M$4:$BB$594,Data!$A110,COLUMNS($C$11:Q117)),””)</f>
        <v>#NAME?</v>
      </c>
      <c r="Q117" s="70" t="e">
        <f>IFERROR(INDEX(Data!$M$4:$BB$594,Data!$A110,COLUMNS($C$11:R117)),””)</f>
        <v>#NAME?</v>
      </c>
      <c r="R117" s="72" t="e">
        <f>IFERROR(INDEX(Data!$M$4:$BB$594,Data!$A110,COLUMNS($C$11:S117)),””)</f>
        <v>#NAME?</v>
      </c>
      <c r="S117" s="69" t="e">
        <f>IFERROR(INDEX(Data!$M$4:$BB$594,Data!$A110,COLUMNS($C$11:T117)),””)</f>
        <v>#NAME?</v>
      </c>
      <c r="T117" s="71" t="e">
        <f>IFERROR(INDEX(Data!$M$4:$BB$594,Data!$A110,COLUMNS($C$11:U117)),””)</f>
        <v>#NAME?</v>
      </c>
      <c r="U117" s="72" t="e">
        <f>IFERROR(INDEX(Data!$M$4:$BB$594,Data!$A110,COLUMNS($C$11:V117)),””)</f>
        <v>#NAME?</v>
      </c>
      <c r="V117" s="72" t="e">
        <f>IFERROR(INDEX(Data!$M$4:$BB$594,Data!$A110,COLUMNS($C$11:W117)),””)</f>
        <v>#NAME?</v>
      </c>
      <c r="W117" s="72" t="e">
        <f>IFERROR(INDEX(Data!$M$4:$BB$594,Data!$A110,COLUMNS($C$11:X117)),””)</f>
        <v>#NAME?</v>
      </c>
      <c r="X117" s="70" t="e">
        <f>IFERROR(INDEX(Data!$M$4:$BB$594,Data!$A110,COLUMNS($C$11:Y117)),””)</f>
        <v>#NAME?</v>
      </c>
      <c r="Y117" s="72" t="e">
        <f>IFERROR(INDEX(Data!$M$4:$BB$594,Data!$A110,COLUMNS($C$11:Z117)),””)</f>
        <v>#NAME?</v>
      </c>
      <c r="Z117" s="75" t="e">
        <f>IFERROR(INDEX(Data!$M$4:$BB$594,Data!$A110,COLUMNS($C$11:AA117)),””)</f>
        <v>#NAME?</v>
      </c>
      <c r="AA117" s="75" t="e">
        <f>IFERROR(INDEX(Data!$M$4:$BB$594,Data!$A110,COLUMNS($C$11:AB117)),””)</f>
        <v>#NAME?</v>
      </c>
      <c r="AB117" s="71" t="e">
        <f>IFERROR(INDEX(Data!$M$4:$BB$594,Data!$A110,COLUMNS($C$11:AC117)),””)</f>
        <v>#NAME?</v>
      </c>
      <c r="AC117" s="72" t="e">
        <f>IFERROR(INDEX(Data!$M$4:$BB$594,Data!$A110,COLUMNS($C$11:AD117)),””)</f>
        <v>#NAME?</v>
      </c>
      <c r="AD117" s="72" t="e">
        <f>IFERROR(INDEX(Data!$M$4:$BB$594,Data!$A110,COLUMNS($C$11:AE117)),””)</f>
        <v>#NAME?</v>
      </c>
      <c r="AE117" s="70" t="e">
        <f>IFERROR(INDEX(Data!$M$4:$BB$594,Data!$A110,COLUMNS($C$11:AF117)),””)</f>
        <v>#NAME?</v>
      </c>
      <c r="AF117" s="72" t="e">
        <f>IFERROR(INDEX(Data!$M$4:$BB$594,Data!$A110,COLUMNS($C$11:AG117)),””)</f>
        <v>#NAME?</v>
      </c>
      <c r="AG117" s="75" t="e">
        <f>IFERROR(INDEX(Data!$M$4:$BB$594,Data!$A110,COLUMNS($C$11:AH117)),””)</f>
        <v>#NAME?</v>
      </c>
      <c r="AH117" s="75" t="e">
        <f>IFERROR(INDEX(Data!$M$4:$BB$594,Data!$A110,COLUMNS($C$11:AI117)),””)</f>
        <v>#NAME?</v>
      </c>
      <c r="AI117" s="71" t="e">
        <f>IFERROR(INDEX(Data!$M$4:$BB$594,Data!$A110,COLUMNS($C$11:AJ117)),””)</f>
        <v>#NAME?</v>
      </c>
      <c r="AJ117" s="71" t="e">
        <f>IFERROR(INDEX(Data!$M$4:$BB$594,Data!$A110,COLUMNS($C$11:AK117)),””)</f>
        <v>#NAME?</v>
      </c>
      <c r="AK117" s="71" t="e">
        <f>IFERROR(INDEX(Data!$M$4:$BB$594,Data!$A110,COLUMNS($C$11:AL117)),””)</f>
        <v>#NAME?</v>
      </c>
      <c r="AL117" s="69" t="e">
        <f>IFERROR(INDEX(Data!$M$4:$BB$594,Data!$A110,COLUMNS($C$11:AM117)),””)</f>
        <v>#NAME?</v>
      </c>
      <c r="AM117" s="69" t="e">
        <f>IFERROR(INDEX(Data!$M$4:$BB$594,Data!$A110,COLUMNS($C$11:AN117)),””)</f>
        <v>#NAME?</v>
      </c>
      <c r="AN117" s="69" t="e">
        <f>IFERROR(INDEX(Data!$M$4:$BB$594,Data!$A110,COLUMNS($C$11:AO117)),””)</f>
        <v>#NAME?</v>
      </c>
      <c r="AO117" s="69" t="e">
        <f>IFERROR(INDEX(Data!$M$4:$BB$594,Data!$A110,COLUMNS($C$11:AP117)),””)</f>
        <v>#NAME?</v>
      </c>
      <c r="AP117" s="69" t="e">
        <f>IFERROR(INDEX(Data!$M$4:$BB$594,Data!$A110,COLUMNS($C$11:AQ117)),””)</f>
        <v>#NAME?</v>
      </c>
      <c r="AQ117" s="69" t="e">
        <f>IFERROR(INDEX(Data!$M$4:$BB$594,Data!$A110,COLUMNS($C$11:AR117)),””)</f>
        <v>#NAME?</v>
      </c>
    </row>
    <row r="118" spans="2:43" x14ac:dyDescent="0.25">
      <c r="B118" s="69" t="e">
        <f>IFERROR(INDEX(Data!$M$4:$BB$594,Data!$A111,COLUMNS($C$11:C118)),””)</f>
        <v>#NAME?</v>
      </c>
      <c r="C118" s="73" t="e">
        <f>IFERROR(INDEX(Data!$M$4:$BB$594,Data!$A111,COLUMNS($C$11:D118)),””)</f>
        <v>#NAME?</v>
      </c>
      <c r="D118" s="76" t="e">
        <f>IFERROR(INDEX(Data!$M$4:$BB$594,Data!$A111,COLUMNS($C$11:E118)),””)</f>
        <v>#NAME?</v>
      </c>
      <c r="E118" s="76" t="e">
        <f>IFERROR(INDEX(Data!$M$4:$BB$594,Data!$A111,COLUMNS($C$11:F118)),””)</f>
        <v>#NAME?</v>
      </c>
      <c r="F118" s="76" t="e">
        <f>IFERROR(INDEX(Data!$M$4:$BB$594,Data!$A111,COLUMNS($C$11:G118)),””)</f>
        <v>#NAME?</v>
      </c>
      <c r="G118" s="76" t="e">
        <f>IFERROR(INDEX(Data!$M$4:$BB$594,Data!$A111,COLUMNS($C$11:H118)),””)</f>
        <v>#NAME?</v>
      </c>
      <c r="H118" s="76" t="e">
        <f>IFERROR(INDEX(Data!$M$4:$BB$594,Data!$A111,COLUMNS($C$11:I118)),””)</f>
        <v>#NAME?</v>
      </c>
      <c r="I118" s="76" t="e">
        <f>IFERROR(INDEX(Data!$M$4:$BB$594,Data!$A111,COLUMNS($C$11:J118)),””)</f>
        <v>#NAME?</v>
      </c>
      <c r="J118" s="76" t="e">
        <f>IFERROR(INDEX(Data!$M$4:$BB$594,Data!$A111,COLUMNS($C$11:K118)),””)</f>
        <v>#NAME?</v>
      </c>
      <c r="K118" s="76" t="e">
        <f>IFERROR(INDEX(Data!$M$4:$BB$594,Data!$A111,COLUMNS($C$11:L118)),””)</f>
        <v>#NAME?</v>
      </c>
      <c r="L118" s="76" t="e">
        <f>IFERROR(INDEX(Data!$M$4:$BB$594,Data!$A111,COLUMNS($C$11:M118)),””)</f>
        <v>#NAME?</v>
      </c>
      <c r="M118" s="76" t="e">
        <f>IFERROR(INDEX(Data!$M$4:$BB$594,Data!$A111,COLUMNS($C$11:N118)),””)</f>
        <v>#NAME?</v>
      </c>
      <c r="N118" s="76" t="e">
        <f>IFERROR(INDEX(Data!$M$4:$BB$594,Data!$A111,COLUMNS($C$11:O118)),””)</f>
        <v>#NAME?</v>
      </c>
      <c r="O118" s="76" t="e">
        <f>IFERROR(INDEX(Data!$M$4:$BB$594,Data!$A111,COLUMNS($C$11:P118)),””)</f>
        <v>#NAME?</v>
      </c>
      <c r="P118" s="69" t="e">
        <f>IFERROR(INDEX(Data!$M$4:$BB$594,Data!$A111,COLUMNS($C$11:Q118)),””)</f>
        <v>#NAME?</v>
      </c>
      <c r="Q118" s="70" t="e">
        <f>IFERROR(INDEX(Data!$M$4:$BB$594,Data!$A111,COLUMNS($C$11:R118)),””)</f>
        <v>#NAME?</v>
      </c>
      <c r="R118" s="72" t="e">
        <f>IFERROR(INDEX(Data!$M$4:$BB$594,Data!$A111,COLUMNS($C$11:S118)),””)</f>
        <v>#NAME?</v>
      </c>
      <c r="S118" s="69" t="e">
        <f>IFERROR(INDEX(Data!$M$4:$BB$594,Data!$A111,COLUMNS($C$11:T118)),””)</f>
        <v>#NAME?</v>
      </c>
      <c r="T118" s="71" t="e">
        <f>IFERROR(INDEX(Data!$M$4:$BB$594,Data!$A111,COLUMNS($C$11:U118)),””)</f>
        <v>#NAME?</v>
      </c>
      <c r="U118" s="72" t="e">
        <f>IFERROR(INDEX(Data!$M$4:$BB$594,Data!$A111,COLUMNS($C$11:V118)),””)</f>
        <v>#NAME?</v>
      </c>
      <c r="V118" s="72" t="e">
        <f>IFERROR(INDEX(Data!$M$4:$BB$594,Data!$A111,COLUMNS($C$11:W118)),””)</f>
        <v>#NAME?</v>
      </c>
      <c r="W118" s="72" t="e">
        <f>IFERROR(INDEX(Data!$M$4:$BB$594,Data!$A111,COLUMNS($C$11:X118)),””)</f>
        <v>#NAME?</v>
      </c>
      <c r="X118" s="70" t="e">
        <f>IFERROR(INDEX(Data!$M$4:$BB$594,Data!$A111,COLUMNS($C$11:Y118)),””)</f>
        <v>#NAME?</v>
      </c>
      <c r="Y118" s="72" t="e">
        <f>IFERROR(INDEX(Data!$M$4:$BB$594,Data!$A111,COLUMNS($C$11:Z118)),””)</f>
        <v>#NAME?</v>
      </c>
      <c r="Z118" s="75" t="e">
        <f>IFERROR(INDEX(Data!$M$4:$BB$594,Data!$A111,COLUMNS($C$11:AA118)),””)</f>
        <v>#NAME?</v>
      </c>
      <c r="AA118" s="75" t="e">
        <f>IFERROR(INDEX(Data!$M$4:$BB$594,Data!$A111,COLUMNS($C$11:AB118)),””)</f>
        <v>#NAME?</v>
      </c>
      <c r="AB118" s="71" t="e">
        <f>IFERROR(INDEX(Data!$M$4:$BB$594,Data!$A111,COLUMNS($C$11:AC118)),””)</f>
        <v>#NAME?</v>
      </c>
      <c r="AC118" s="72" t="e">
        <f>IFERROR(INDEX(Data!$M$4:$BB$594,Data!$A111,COLUMNS($C$11:AD118)),””)</f>
        <v>#NAME?</v>
      </c>
      <c r="AD118" s="72" t="e">
        <f>IFERROR(INDEX(Data!$M$4:$BB$594,Data!$A111,COLUMNS($C$11:AE118)),””)</f>
        <v>#NAME?</v>
      </c>
      <c r="AE118" s="70" t="e">
        <f>IFERROR(INDEX(Data!$M$4:$BB$594,Data!$A111,COLUMNS($C$11:AF118)),””)</f>
        <v>#NAME?</v>
      </c>
      <c r="AF118" s="72" t="e">
        <f>IFERROR(INDEX(Data!$M$4:$BB$594,Data!$A111,COLUMNS($C$11:AG118)),””)</f>
        <v>#NAME?</v>
      </c>
      <c r="AG118" s="75" t="e">
        <f>IFERROR(INDEX(Data!$M$4:$BB$594,Data!$A111,COLUMNS($C$11:AH118)),””)</f>
        <v>#NAME?</v>
      </c>
      <c r="AH118" s="75" t="e">
        <f>IFERROR(INDEX(Data!$M$4:$BB$594,Data!$A111,COLUMNS($C$11:AI118)),””)</f>
        <v>#NAME?</v>
      </c>
      <c r="AI118" s="71" t="e">
        <f>IFERROR(INDEX(Data!$M$4:$BB$594,Data!$A111,COLUMNS($C$11:AJ118)),””)</f>
        <v>#NAME?</v>
      </c>
      <c r="AJ118" s="71" t="e">
        <f>IFERROR(INDEX(Data!$M$4:$BB$594,Data!$A111,COLUMNS($C$11:AK118)),””)</f>
        <v>#NAME?</v>
      </c>
      <c r="AK118" s="71" t="e">
        <f>IFERROR(INDEX(Data!$M$4:$BB$594,Data!$A111,COLUMNS($C$11:AL118)),””)</f>
        <v>#NAME?</v>
      </c>
      <c r="AL118" s="69" t="e">
        <f>IFERROR(INDEX(Data!$M$4:$BB$594,Data!$A111,COLUMNS($C$11:AM118)),””)</f>
        <v>#NAME?</v>
      </c>
      <c r="AM118" s="69" t="e">
        <f>IFERROR(INDEX(Data!$M$4:$BB$594,Data!$A111,COLUMNS($C$11:AN118)),””)</f>
        <v>#NAME?</v>
      </c>
      <c r="AN118" s="69" t="e">
        <f>IFERROR(INDEX(Data!$M$4:$BB$594,Data!$A111,COLUMNS($C$11:AO118)),””)</f>
        <v>#NAME?</v>
      </c>
      <c r="AO118" s="69" t="e">
        <f>IFERROR(INDEX(Data!$M$4:$BB$594,Data!$A111,COLUMNS($C$11:AP118)),””)</f>
        <v>#NAME?</v>
      </c>
      <c r="AP118" s="69" t="e">
        <f>IFERROR(INDEX(Data!$M$4:$BB$594,Data!$A111,COLUMNS($C$11:AQ118)),””)</f>
        <v>#NAME?</v>
      </c>
      <c r="AQ118" s="69" t="e">
        <f>IFERROR(INDEX(Data!$M$4:$BB$594,Data!$A111,COLUMNS($C$11:AR118)),””)</f>
        <v>#NAME?</v>
      </c>
    </row>
    <row r="119" spans="2:43" x14ac:dyDescent="0.25">
      <c r="B119" s="69" t="e">
        <f>IFERROR(INDEX(Data!$M$4:$BB$594,Data!$A112,COLUMNS($C$11:C119)),””)</f>
        <v>#NAME?</v>
      </c>
      <c r="C119" s="73" t="e">
        <f>IFERROR(INDEX(Data!$M$4:$BB$594,Data!$A112,COLUMNS($C$11:D119)),””)</f>
        <v>#NAME?</v>
      </c>
      <c r="D119" s="76" t="e">
        <f>IFERROR(INDEX(Data!$M$4:$BB$594,Data!$A112,COLUMNS($C$11:E119)),””)</f>
        <v>#NAME?</v>
      </c>
      <c r="E119" s="76" t="e">
        <f>IFERROR(INDEX(Data!$M$4:$BB$594,Data!$A112,COLUMNS($C$11:F119)),””)</f>
        <v>#NAME?</v>
      </c>
      <c r="F119" s="76" t="e">
        <f>IFERROR(INDEX(Data!$M$4:$BB$594,Data!$A112,COLUMNS($C$11:G119)),””)</f>
        <v>#NAME?</v>
      </c>
      <c r="G119" s="76" t="e">
        <f>IFERROR(INDEX(Data!$M$4:$BB$594,Data!$A112,COLUMNS($C$11:H119)),””)</f>
        <v>#NAME?</v>
      </c>
      <c r="H119" s="76" t="e">
        <f>IFERROR(INDEX(Data!$M$4:$BB$594,Data!$A112,COLUMNS($C$11:I119)),””)</f>
        <v>#NAME?</v>
      </c>
      <c r="I119" s="76" t="e">
        <f>IFERROR(INDEX(Data!$M$4:$BB$594,Data!$A112,COLUMNS($C$11:J119)),””)</f>
        <v>#NAME?</v>
      </c>
      <c r="J119" s="76" t="e">
        <f>IFERROR(INDEX(Data!$M$4:$BB$594,Data!$A112,COLUMNS($C$11:K119)),””)</f>
        <v>#NAME?</v>
      </c>
      <c r="K119" s="76" t="e">
        <f>IFERROR(INDEX(Data!$M$4:$BB$594,Data!$A112,COLUMNS($C$11:L119)),””)</f>
        <v>#NAME?</v>
      </c>
      <c r="L119" s="76" t="e">
        <f>IFERROR(INDEX(Data!$M$4:$BB$594,Data!$A112,COLUMNS($C$11:M119)),””)</f>
        <v>#NAME?</v>
      </c>
      <c r="M119" s="76" t="e">
        <f>IFERROR(INDEX(Data!$M$4:$BB$594,Data!$A112,COLUMNS($C$11:N119)),””)</f>
        <v>#NAME?</v>
      </c>
      <c r="N119" s="76" t="e">
        <f>IFERROR(INDEX(Data!$M$4:$BB$594,Data!$A112,COLUMNS($C$11:O119)),””)</f>
        <v>#NAME?</v>
      </c>
      <c r="O119" s="76" t="e">
        <f>IFERROR(INDEX(Data!$M$4:$BB$594,Data!$A112,COLUMNS($C$11:P119)),””)</f>
        <v>#NAME?</v>
      </c>
      <c r="P119" s="69" t="e">
        <f>IFERROR(INDEX(Data!$M$4:$BB$594,Data!$A112,COLUMNS($C$11:Q119)),””)</f>
        <v>#NAME?</v>
      </c>
      <c r="Q119" s="70" t="e">
        <f>IFERROR(INDEX(Data!$M$4:$BB$594,Data!$A112,COLUMNS($C$11:R119)),””)</f>
        <v>#NAME?</v>
      </c>
      <c r="R119" s="72" t="e">
        <f>IFERROR(INDEX(Data!$M$4:$BB$594,Data!$A112,COLUMNS($C$11:S119)),””)</f>
        <v>#NAME?</v>
      </c>
      <c r="S119" s="69" t="e">
        <f>IFERROR(INDEX(Data!$M$4:$BB$594,Data!$A112,COLUMNS($C$11:T119)),””)</f>
        <v>#NAME?</v>
      </c>
      <c r="T119" s="71" t="e">
        <f>IFERROR(INDEX(Data!$M$4:$BB$594,Data!$A112,COLUMNS($C$11:U119)),””)</f>
        <v>#NAME?</v>
      </c>
      <c r="U119" s="72" t="e">
        <f>IFERROR(INDEX(Data!$M$4:$BB$594,Data!$A112,COLUMNS($C$11:V119)),””)</f>
        <v>#NAME?</v>
      </c>
      <c r="V119" s="72" t="e">
        <f>IFERROR(INDEX(Data!$M$4:$BB$594,Data!$A112,COLUMNS($C$11:W119)),””)</f>
        <v>#NAME?</v>
      </c>
      <c r="W119" s="72" t="e">
        <f>IFERROR(INDEX(Data!$M$4:$BB$594,Data!$A112,COLUMNS($C$11:X119)),””)</f>
        <v>#NAME?</v>
      </c>
      <c r="X119" s="70" t="e">
        <f>IFERROR(INDEX(Data!$M$4:$BB$594,Data!$A112,COLUMNS($C$11:Y119)),””)</f>
        <v>#NAME?</v>
      </c>
      <c r="Y119" s="72" t="e">
        <f>IFERROR(INDEX(Data!$M$4:$BB$594,Data!$A112,COLUMNS($C$11:Z119)),””)</f>
        <v>#NAME?</v>
      </c>
      <c r="Z119" s="75" t="e">
        <f>IFERROR(INDEX(Data!$M$4:$BB$594,Data!$A112,COLUMNS($C$11:AA119)),””)</f>
        <v>#NAME?</v>
      </c>
      <c r="AA119" s="75" t="e">
        <f>IFERROR(INDEX(Data!$M$4:$BB$594,Data!$A112,COLUMNS($C$11:AB119)),””)</f>
        <v>#NAME?</v>
      </c>
      <c r="AB119" s="71" t="e">
        <f>IFERROR(INDEX(Data!$M$4:$BB$594,Data!$A112,COLUMNS($C$11:AC119)),””)</f>
        <v>#NAME?</v>
      </c>
      <c r="AC119" s="72" t="e">
        <f>IFERROR(INDEX(Data!$M$4:$BB$594,Data!$A112,COLUMNS($C$11:AD119)),””)</f>
        <v>#NAME?</v>
      </c>
      <c r="AD119" s="72" t="e">
        <f>IFERROR(INDEX(Data!$M$4:$BB$594,Data!$A112,COLUMNS($C$11:AE119)),””)</f>
        <v>#NAME?</v>
      </c>
      <c r="AE119" s="70" t="e">
        <f>IFERROR(INDEX(Data!$M$4:$BB$594,Data!$A112,COLUMNS($C$11:AF119)),””)</f>
        <v>#NAME?</v>
      </c>
      <c r="AF119" s="72" t="e">
        <f>IFERROR(INDEX(Data!$M$4:$BB$594,Data!$A112,COLUMNS($C$11:AG119)),””)</f>
        <v>#NAME?</v>
      </c>
      <c r="AG119" s="75" t="e">
        <f>IFERROR(INDEX(Data!$M$4:$BB$594,Data!$A112,COLUMNS($C$11:AH119)),””)</f>
        <v>#NAME?</v>
      </c>
      <c r="AH119" s="75" t="e">
        <f>IFERROR(INDEX(Data!$M$4:$BB$594,Data!$A112,COLUMNS($C$11:AI119)),””)</f>
        <v>#NAME?</v>
      </c>
      <c r="AI119" s="71" t="e">
        <f>IFERROR(INDEX(Data!$M$4:$BB$594,Data!$A112,COLUMNS($C$11:AJ119)),””)</f>
        <v>#NAME?</v>
      </c>
      <c r="AJ119" s="71" t="e">
        <f>IFERROR(INDEX(Data!$M$4:$BB$594,Data!$A112,COLUMNS($C$11:AK119)),””)</f>
        <v>#NAME?</v>
      </c>
      <c r="AK119" s="71" t="e">
        <f>IFERROR(INDEX(Data!$M$4:$BB$594,Data!$A112,COLUMNS($C$11:AL119)),””)</f>
        <v>#NAME?</v>
      </c>
      <c r="AL119" s="69" t="e">
        <f>IFERROR(INDEX(Data!$M$4:$BB$594,Data!$A112,COLUMNS($C$11:AM119)),””)</f>
        <v>#NAME?</v>
      </c>
      <c r="AM119" s="69" t="e">
        <f>IFERROR(INDEX(Data!$M$4:$BB$594,Data!$A112,COLUMNS($C$11:AN119)),””)</f>
        <v>#NAME?</v>
      </c>
      <c r="AN119" s="69" t="e">
        <f>IFERROR(INDEX(Data!$M$4:$BB$594,Data!$A112,COLUMNS($C$11:AO119)),””)</f>
        <v>#NAME?</v>
      </c>
      <c r="AO119" s="69" t="e">
        <f>IFERROR(INDEX(Data!$M$4:$BB$594,Data!$A112,COLUMNS($C$11:AP119)),””)</f>
        <v>#NAME?</v>
      </c>
      <c r="AP119" s="69" t="e">
        <f>IFERROR(INDEX(Data!$M$4:$BB$594,Data!$A112,COLUMNS($C$11:AQ119)),””)</f>
        <v>#NAME?</v>
      </c>
      <c r="AQ119" s="69" t="e">
        <f>IFERROR(INDEX(Data!$M$4:$BB$594,Data!$A112,COLUMNS($C$11:AR119)),””)</f>
        <v>#NAME?</v>
      </c>
    </row>
    <row r="120" spans="2:43" x14ac:dyDescent="0.25">
      <c r="B120" s="69" t="e">
        <f>IFERROR(INDEX(Data!$M$4:$BB$594,Data!$A113,COLUMNS($C$11:C120)),””)</f>
        <v>#NAME?</v>
      </c>
      <c r="C120" s="73" t="e">
        <f>IFERROR(INDEX(Data!$M$4:$BB$594,Data!$A113,COLUMNS($C$11:D120)),””)</f>
        <v>#NAME?</v>
      </c>
      <c r="D120" s="76" t="e">
        <f>IFERROR(INDEX(Data!$M$4:$BB$594,Data!$A113,COLUMNS($C$11:E120)),””)</f>
        <v>#NAME?</v>
      </c>
      <c r="E120" s="76" t="e">
        <f>IFERROR(INDEX(Data!$M$4:$BB$594,Data!$A113,COLUMNS($C$11:F120)),””)</f>
        <v>#NAME?</v>
      </c>
      <c r="F120" s="76" t="e">
        <f>IFERROR(INDEX(Data!$M$4:$BB$594,Data!$A113,COLUMNS($C$11:G120)),””)</f>
        <v>#NAME?</v>
      </c>
      <c r="G120" s="76" t="e">
        <f>IFERROR(INDEX(Data!$M$4:$BB$594,Data!$A113,COLUMNS($C$11:H120)),””)</f>
        <v>#NAME?</v>
      </c>
      <c r="H120" s="76" t="e">
        <f>IFERROR(INDEX(Data!$M$4:$BB$594,Data!$A113,COLUMNS($C$11:I120)),””)</f>
        <v>#NAME?</v>
      </c>
      <c r="I120" s="76" t="e">
        <f>IFERROR(INDEX(Data!$M$4:$BB$594,Data!$A113,COLUMNS($C$11:J120)),””)</f>
        <v>#NAME?</v>
      </c>
      <c r="J120" s="76" t="e">
        <f>IFERROR(INDEX(Data!$M$4:$BB$594,Data!$A113,COLUMNS($C$11:K120)),””)</f>
        <v>#NAME?</v>
      </c>
      <c r="K120" s="76" t="e">
        <f>IFERROR(INDEX(Data!$M$4:$BB$594,Data!$A113,COLUMNS($C$11:L120)),””)</f>
        <v>#NAME?</v>
      </c>
      <c r="L120" s="76" t="e">
        <f>IFERROR(INDEX(Data!$M$4:$BB$594,Data!$A113,COLUMNS($C$11:M120)),””)</f>
        <v>#NAME?</v>
      </c>
      <c r="M120" s="76" t="e">
        <f>IFERROR(INDEX(Data!$M$4:$BB$594,Data!$A113,COLUMNS($C$11:N120)),””)</f>
        <v>#NAME?</v>
      </c>
      <c r="N120" s="76" t="e">
        <f>IFERROR(INDEX(Data!$M$4:$BB$594,Data!$A113,COLUMNS($C$11:O120)),””)</f>
        <v>#NAME?</v>
      </c>
      <c r="O120" s="76" t="e">
        <f>IFERROR(INDEX(Data!$M$4:$BB$594,Data!$A113,COLUMNS($C$11:P120)),””)</f>
        <v>#NAME?</v>
      </c>
      <c r="P120" s="69" t="e">
        <f>IFERROR(INDEX(Data!$M$4:$BB$594,Data!$A113,COLUMNS($C$11:Q120)),””)</f>
        <v>#NAME?</v>
      </c>
      <c r="Q120" s="70" t="e">
        <f>IFERROR(INDEX(Data!$M$4:$BB$594,Data!$A113,COLUMNS($C$11:R120)),””)</f>
        <v>#NAME?</v>
      </c>
      <c r="R120" s="72" t="e">
        <f>IFERROR(INDEX(Data!$M$4:$BB$594,Data!$A113,COLUMNS($C$11:S120)),””)</f>
        <v>#NAME?</v>
      </c>
      <c r="S120" s="69" t="e">
        <f>IFERROR(INDEX(Data!$M$4:$BB$594,Data!$A113,COLUMNS($C$11:T120)),””)</f>
        <v>#NAME?</v>
      </c>
      <c r="T120" s="71" t="e">
        <f>IFERROR(INDEX(Data!$M$4:$BB$594,Data!$A113,COLUMNS($C$11:U120)),””)</f>
        <v>#NAME?</v>
      </c>
      <c r="U120" s="72" t="e">
        <f>IFERROR(INDEX(Data!$M$4:$BB$594,Data!$A113,COLUMNS($C$11:V120)),””)</f>
        <v>#NAME?</v>
      </c>
      <c r="V120" s="72" t="e">
        <f>IFERROR(INDEX(Data!$M$4:$BB$594,Data!$A113,COLUMNS($C$11:W120)),””)</f>
        <v>#NAME?</v>
      </c>
      <c r="W120" s="72" t="e">
        <f>IFERROR(INDEX(Data!$M$4:$BB$594,Data!$A113,COLUMNS($C$11:X120)),””)</f>
        <v>#NAME?</v>
      </c>
      <c r="X120" s="70" t="e">
        <f>IFERROR(INDEX(Data!$M$4:$BB$594,Data!$A113,COLUMNS($C$11:Y120)),””)</f>
        <v>#NAME?</v>
      </c>
      <c r="Y120" s="72" t="e">
        <f>IFERROR(INDEX(Data!$M$4:$BB$594,Data!$A113,COLUMNS($C$11:Z120)),””)</f>
        <v>#NAME?</v>
      </c>
      <c r="Z120" s="75" t="e">
        <f>IFERROR(INDEX(Data!$M$4:$BB$594,Data!$A113,COLUMNS($C$11:AA120)),””)</f>
        <v>#NAME?</v>
      </c>
      <c r="AA120" s="75" t="e">
        <f>IFERROR(INDEX(Data!$M$4:$BB$594,Data!$A113,COLUMNS($C$11:AB120)),””)</f>
        <v>#NAME?</v>
      </c>
      <c r="AB120" s="71" t="e">
        <f>IFERROR(INDEX(Data!$M$4:$BB$594,Data!$A113,COLUMNS($C$11:AC120)),””)</f>
        <v>#NAME?</v>
      </c>
      <c r="AC120" s="72" t="e">
        <f>IFERROR(INDEX(Data!$M$4:$BB$594,Data!$A113,COLUMNS($C$11:AD120)),””)</f>
        <v>#NAME?</v>
      </c>
      <c r="AD120" s="72" t="e">
        <f>IFERROR(INDEX(Data!$M$4:$BB$594,Data!$A113,COLUMNS($C$11:AE120)),””)</f>
        <v>#NAME?</v>
      </c>
      <c r="AE120" s="70" t="e">
        <f>IFERROR(INDEX(Data!$M$4:$BB$594,Data!$A113,COLUMNS($C$11:AF120)),””)</f>
        <v>#NAME?</v>
      </c>
      <c r="AF120" s="72" t="e">
        <f>IFERROR(INDEX(Data!$M$4:$BB$594,Data!$A113,COLUMNS($C$11:AG120)),””)</f>
        <v>#NAME?</v>
      </c>
      <c r="AG120" s="75" t="e">
        <f>IFERROR(INDEX(Data!$M$4:$BB$594,Data!$A113,COLUMNS($C$11:AH120)),””)</f>
        <v>#NAME?</v>
      </c>
      <c r="AH120" s="75" t="e">
        <f>IFERROR(INDEX(Data!$M$4:$BB$594,Data!$A113,COLUMNS($C$11:AI120)),””)</f>
        <v>#NAME?</v>
      </c>
      <c r="AI120" s="71" t="e">
        <f>IFERROR(INDEX(Data!$M$4:$BB$594,Data!$A113,COLUMNS($C$11:AJ120)),””)</f>
        <v>#NAME?</v>
      </c>
      <c r="AJ120" s="71" t="e">
        <f>IFERROR(INDEX(Data!$M$4:$BB$594,Data!$A113,COLUMNS($C$11:AK120)),””)</f>
        <v>#NAME?</v>
      </c>
      <c r="AK120" s="71" t="e">
        <f>IFERROR(INDEX(Data!$M$4:$BB$594,Data!$A113,COLUMNS($C$11:AL120)),””)</f>
        <v>#NAME?</v>
      </c>
      <c r="AL120" s="69" t="e">
        <f>IFERROR(INDEX(Data!$M$4:$BB$594,Data!$A113,COLUMNS($C$11:AM120)),””)</f>
        <v>#NAME?</v>
      </c>
      <c r="AM120" s="69" t="e">
        <f>IFERROR(INDEX(Data!$M$4:$BB$594,Data!$A113,COLUMNS($C$11:AN120)),””)</f>
        <v>#NAME?</v>
      </c>
      <c r="AN120" s="69" t="e">
        <f>IFERROR(INDEX(Data!$M$4:$BB$594,Data!$A113,COLUMNS($C$11:AO120)),””)</f>
        <v>#NAME?</v>
      </c>
      <c r="AO120" s="69" t="e">
        <f>IFERROR(INDEX(Data!$M$4:$BB$594,Data!$A113,COLUMNS($C$11:AP120)),””)</f>
        <v>#NAME?</v>
      </c>
      <c r="AP120" s="69" t="e">
        <f>IFERROR(INDEX(Data!$M$4:$BB$594,Data!$A113,COLUMNS($C$11:AQ120)),””)</f>
        <v>#NAME?</v>
      </c>
      <c r="AQ120" s="69" t="e">
        <f>IFERROR(INDEX(Data!$M$4:$BB$594,Data!$A113,COLUMNS($C$11:AR120)),””)</f>
        <v>#NAME?</v>
      </c>
    </row>
    <row r="121" spans="2:43" x14ac:dyDescent="0.25">
      <c r="B121" s="69" t="e">
        <f>IFERROR(INDEX(Data!$M$4:$BB$594,Data!$A114,COLUMNS($C$11:C121)),””)</f>
        <v>#NAME?</v>
      </c>
      <c r="C121" s="73" t="e">
        <f>IFERROR(INDEX(Data!$M$4:$BB$594,Data!$A114,COLUMNS($C$11:D121)),””)</f>
        <v>#NAME?</v>
      </c>
      <c r="D121" s="76" t="e">
        <f>IFERROR(INDEX(Data!$M$4:$BB$594,Data!$A114,COLUMNS($C$11:E121)),””)</f>
        <v>#NAME?</v>
      </c>
      <c r="E121" s="76" t="e">
        <f>IFERROR(INDEX(Data!$M$4:$BB$594,Data!$A114,COLUMNS($C$11:F121)),””)</f>
        <v>#NAME?</v>
      </c>
      <c r="F121" s="76" t="e">
        <f>IFERROR(INDEX(Data!$M$4:$BB$594,Data!$A114,COLUMNS($C$11:G121)),””)</f>
        <v>#NAME?</v>
      </c>
      <c r="G121" s="76" t="e">
        <f>IFERROR(INDEX(Data!$M$4:$BB$594,Data!$A114,COLUMNS($C$11:H121)),””)</f>
        <v>#NAME?</v>
      </c>
      <c r="H121" s="76" t="e">
        <f>IFERROR(INDEX(Data!$M$4:$BB$594,Data!$A114,COLUMNS($C$11:I121)),””)</f>
        <v>#NAME?</v>
      </c>
      <c r="I121" s="76" t="e">
        <f>IFERROR(INDEX(Data!$M$4:$BB$594,Data!$A114,COLUMNS($C$11:J121)),””)</f>
        <v>#NAME?</v>
      </c>
      <c r="J121" s="76" t="e">
        <f>IFERROR(INDEX(Data!$M$4:$BB$594,Data!$A114,COLUMNS($C$11:K121)),””)</f>
        <v>#NAME?</v>
      </c>
      <c r="K121" s="76" t="e">
        <f>IFERROR(INDEX(Data!$M$4:$BB$594,Data!$A114,COLUMNS($C$11:L121)),””)</f>
        <v>#NAME?</v>
      </c>
      <c r="L121" s="76" t="e">
        <f>IFERROR(INDEX(Data!$M$4:$BB$594,Data!$A114,COLUMNS($C$11:M121)),””)</f>
        <v>#NAME?</v>
      </c>
      <c r="M121" s="76" t="e">
        <f>IFERROR(INDEX(Data!$M$4:$BB$594,Data!$A114,COLUMNS($C$11:N121)),””)</f>
        <v>#NAME?</v>
      </c>
      <c r="N121" s="76" t="e">
        <f>IFERROR(INDEX(Data!$M$4:$BB$594,Data!$A114,COLUMNS($C$11:O121)),””)</f>
        <v>#NAME?</v>
      </c>
      <c r="O121" s="76" t="e">
        <f>IFERROR(INDEX(Data!$M$4:$BB$594,Data!$A114,COLUMNS($C$11:P121)),””)</f>
        <v>#NAME?</v>
      </c>
      <c r="P121" s="69" t="e">
        <f>IFERROR(INDEX(Data!$M$4:$BB$594,Data!$A114,COLUMNS($C$11:Q121)),””)</f>
        <v>#NAME?</v>
      </c>
      <c r="Q121" s="70" t="e">
        <f>IFERROR(INDEX(Data!$M$4:$BB$594,Data!$A114,COLUMNS($C$11:R121)),””)</f>
        <v>#NAME?</v>
      </c>
      <c r="R121" s="72" t="e">
        <f>IFERROR(INDEX(Data!$M$4:$BB$594,Data!$A114,COLUMNS($C$11:S121)),””)</f>
        <v>#NAME?</v>
      </c>
      <c r="S121" s="69" t="e">
        <f>IFERROR(INDEX(Data!$M$4:$BB$594,Data!$A114,COLUMNS($C$11:T121)),””)</f>
        <v>#NAME?</v>
      </c>
      <c r="T121" s="71" t="e">
        <f>IFERROR(INDEX(Data!$M$4:$BB$594,Data!$A114,COLUMNS($C$11:U121)),””)</f>
        <v>#NAME?</v>
      </c>
      <c r="U121" s="72" t="e">
        <f>IFERROR(INDEX(Data!$M$4:$BB$594,Data!$A114,COLUMNS($C$11:V121)),””)</f>
        <v>#NAME?</v>
      </c>
      <c r="V121" s="72" t="e">
        <f>IFERROR(INDEX(Data!$M$4:$BB$594,Data!$A114,COLUMNS($C$11:W121)),””)</f>
        <v>#NAME?</v>
      </c>
      <c r="W121" s="72" t="e">
        <f>IFERROR(INDEX(Data!$M$4:$BB$594,Data!$A114,COLUMNS($C$11:X121)),””)</f>
        <v>#NAME?</v>
      </c>
      <c r="X121" s="70" t="e">
        <f>IFERROR(INDEX(Data!$M$4:$BB$594,Data!$A114,COLUMNS($C$11:Y121)),””)</f>
        <v>#NAME?</v>
      </c>
      <c r="Y121" s="72" t="e">
        <f>IFERROR(INDEX(Data!$M$4:$BB$594,Data!$A114,COLUMNS($C$11:Z121)),””)</f>
        <v>#NAME?</v>
      </c>
      <c r="Z121" s="75" t="e">
        <f>IFERROR(INDEX(Data!$M$4:$BB$594,Data!$A114,COLUMNS($C$11:AA121)),””)</f>
        <v>#NAME?</v>
      </c>
      <c r="AA121" s="75" t="e">
        <f>IFERROR(INDEX(Data!$M$4:$BB$594,Data!$A114,COLUMNS($C$11:AB121)),””)</f>
        <v>#NAME?</v>
      </c>
      <c r="AB121" s="71" t="e">
        <f>IFERROR(INDEX(Data!$M$4:$BB$594,Data!$A114,COLUMNS($C$11:AC121)),””)</f>
        <v>#NAME?</v>
      </c>
      <c r="AC121" s="72" t="e">
        <f>IFERROR(INDEX(Data!$M$4:$BB$594,Data!$A114,COLUMNS($C$11:AD121)),””)</f>
        <v>#NAME?</v>
      </c>
      <c r="AD121" s="72" t="e">
        <f>IFERROR(INDEX(Data!$M$4:$BB$594,Data!$A114,COLUMNS($C$11:AE121)),””)</f>
        <v>#NAME?</v>
      </c>
      <c r="AE121" s="70" t="e">
        <f>IFERROR(INDEX(Data!$M$4:$BB$594,Data!$A114,COLUMNS($C$11:AF121)),””)</f>
        <v>#NAME?</v>
      </c>
      <c r="AF121" s="72" t="e">
        <f>IFERROR(INDEX(Data!$M$4:$BB$594,Data!$A114,COLUMNS($C$11:AG121)),””)</f>
        <v>#NAME?</v>
      </c>
      <c r="AG121" s="75" t="e">
        <f>IFERROR(INDEX(Data!$M$4:$BB$594,Data!$A114,COLUMNS($C$11:AH121)),””)</f>
        <v>#NAME?</v>
      </c>
      <c r="AH121" s="75" t="e">
        <f>IFERROR(INDEX(Data!$M$4:$BB$594,Data!$A114,COLUMNS($C$11:AI121)),””)</f>
        <v>#NAME?</v>
      </c>
      <c r="AI121" s="71" t="e">
        <f>IFERROR(INDEX(Data!$M$4:$BB$594,Data!$A114,COLUMNS($C$11:AJ121)),””)</f>
        <v>#NAME?</v>
      </c>
      <c r="AJ121" s="71" t="e">
        <f>IFERROR(INDEX(Data!$M$4:$BB$594,Data!$A114,COLUMNS($C$11:AK121)),””)</f>
        <v>#NAME?</v>
      </c>
      <c r="AK121" s="71" t="e">
        <f>IFERROR(INDEX(Data!$M$4:$BB$594,Data!$A114,COLUMNS($C$11:AL121)),””)</f>
        <v>#NAME?</v>
      </c>
      <c r="AL121" s="69" t="e">
        <f>IFERROR(INDEX(Data!$M$4:$BB$594,Data!$A114,COLUMNS($C$11:AM121)),””)</f>
        <v>#NAME?</v>
      </c>
      <c r="AM121" s="69" t="e">
        <f>IFERROR(INDEX(Data!$M$4:$BB$594,Data!$A114,COLUMNS($C$11:AN121)),””)</f>
        <v>#NAME?</v>
      </c>
      <c r="AN121" s="69" t="e">
        <f>IFERROR(INDEX(Data!$M$4:$BB$594,Data!$A114,COLUMNS($C$11:AO121)),””)</f>
        <v>#NAME?</v>
      </c>
      <c r="AO121" s="69" t="e">
        <f>IFERROR(INDEX(Data!$M$4:$BB$594,Data!$A114,COLUMNS($C$11:AP121)),””)</f>
        <v>#NAME?</v>
      </c>
      <c r="AP121" s="69" t="e">
        <f>IFERROR(INDEX(Data!$M$4:$BB$594,Data!$A114,COLUMNS($C$11:AQ121)),””)</f>
        <v>#NAME?</v>
      </c>
      <c r="AQ121" s="69" t="e">
        <f>IFERROR(INDEX(Data!$M$4:$BB$594,Data!$A114,COLUMNS($C$11:AR121)),””)</f>
        <v>#NAME?</v>
      </c>
    </row>
    <row r="122" spans="2:43" x14ac:dyDescent="0.25">
      <c r="B122" s="69" t="e">
        <f>IFERROR(INDEX(Data!$M$4:$BB$594,Data!$A115,COLUMNS($C$11:C122)),””)</f>
        <v>#NAME?</v>
      </c>
      <c r="C122" s="73" t="e">
        <f>IFERROR(INDEX(Data!$M$4:$BB$594,Data!$A115,COLUMNS($C$11:D122)),””)</f>
        <v>#NAME?</v>
      </c>
      <c r="D122" s="76" t="e">
        <f>IFERROR(INDEX(Data!$M$4:$BB$594,Data!$A115,COLUMNS($C$11:E122)),””)</f>
        <v>#NAME?</v>
      </c>
      <c r="E122" s="76" t="e">
        <f>IFERROR(INDEX(Data!$M$4:$BB$594,Data!$A115,COLUMNS($C$11:F122)),””)</f>
        <v>#NAME?</v>
      </c>
      <c r="F122" s="76" t="e">
        <f>IFERROR(INDEX(Data!$M$4:$BB$594,Data!$A115,COLUMNS($C$11:G122)),””)</f>
        <v>#NAME?</v>
      </c>
      <c r="G122" s="76" t="e">
        <f>IFERROR(INDEX(Data!$M$4:$BB$594,Data!$A115,COLUMNS($C$11:H122)),””)</f>
        <v>#NAME?</v>
      </c>
      <c r="H122" s="76" t="e">
        <f>IFERROR(INDEX(Data!$M$4:$BB$594,Data!$A115,COLUMNS($C$11:I122)),””)</f>
        <v>#NAME?</v>
      </c>
      <c r="I122" s="76" t="e">
        <f>IFERROR(INDEX(Data!$M$4:$BB$594,Data!$A115,COLUMNS($C$11:J122)),””)</f>
        <v>#NAME?</v>
      </c>
      <c r="J122" s="76" t="e">
        <f>IFERROR(INDEX(Data!$M$4:$BB$594,Data!$A115,COLUMNS($C$11:K122)),””)</f>
        <v>#NAME?</v>
      </c>
      <c r="K122" s="76" t="e">
        <f>IFERROR(INDEX(Data!$M$4:$BB$594,Data!$A115,COLUMNS($C$11:L122)),””)</f>
        <v>#NAME?</v>
      </c>
      <c r="L122" s="76" t="e">
        <f>IFERROR(INDEX(Data!$M$4:$BB$594,Data!$A115,COLUMNS($C$11:M122)),””)</f>
        <v>#NAME?</v>
      </c>
      <c r="M122" s="76" t="e">
        <f>IFERROR(INDEX(Data!$M$4:$BB$594,Data!$A115,COLUMNS($C$11:N122)),””)</f>
        <v>#NAME?</v>
      </c>
      <c r="N122" s="76" t="e">
        <f>IFERROR(INDEX(Data!$M$4:$BB$594,Data!$A115,COLUMNS($C$11:O122)),””)</f>
        <v>#NAME?</v>
      </c>
      <c r="O122" s="76" t="e">
        <f>IFERROR(INDEX(Data!$M$4:$BB$594,Data!$A115,COLUMNS($C$11:P122)),””)</f>
        <v>#NAME?</v>
      </c>
      <c r="P122" s="69" t="e">
        <f>IFERROR(INDEX(Data!$M$4:$BB$594,Data!$A115,COLUMNS($C$11:Q122)),””)</f>
        <v>#NAME?</v>
      </c>
      <c r="Q122" s="70" t="e">
        <f>IFERROR(INDEX(Data!$M$4:$BB$594,Data!$A115,COLUMNS($C$11:R122)),””)</f>
        <v>#NAME?</v>
      </c>
      <c r="R122" s="72" t="e">
        <f>IFERROR(INDEX(Data!$M$4:$BB$594,Data!$A115,COLUMNS($C$11:S122)),””)</f>
        <v>#NAME?</v>
      </c>
      <c r="S122" s="69" t="e">
        <f>IFERROR(INDEX(Data!$M$4:$BB$594,Data!$A115,COLUMNS($C$11:T122)),””)</f>
        <v>#NAME?</v>
      </c>
      <c r="T122" s="71" t="e">
        <f>IFERROR(INDEX(Data!$M$4:$BB$594,Data!$A115,COLUMNS($C$11:U122)),””)</f>
        <v>#NAME?</v>
      </c>
      <c r="U122" s="72" t="e">
        <f>IFERROR(INDEX(Data!$M$4:$BB$594,Data!$A115,COLUMNS($C$11:V122)),””)</f>
        <v>#NAME?</v>
      </c>
      <c r="V122" s="72" t="e">
        <f>IFERROR(INDEX(Data!$M$4:$BB$594,Data!$A115,COLUMNS($C$11:W122)),””)</f>
        <v>#NAME?</v>
      </c>
      <c r="W122" s="72" t="e">
        <f>IFERROR(INDEX(Data!$M$4:$BB$594,Data!$A115,COLUMNS($C$11:X122)),””)</f>
        <v>#NAME?</v>
      </c>
      <c r="X122" s="70" t="e">
        <f>IFERROR(INDEX(Data!$M$4:$BB$594,Data!$A115,COLUMNS($C$11:Y122)),””)</f>
        <v>#NAME?</v>
      </c>
      <c r="Y122" s="72" t="e">
        <f>IFERROR(INDEX(Data!$M$4:$BB$594,Data!$A115,COLUMNS($C$11:Z122)),””)</f>
        <v>#NAME?</v>
      </c>
      <c r="Z122" s="75" t="e">
        <f>IFERROR(INDEX(Data!$M$4:$BB$594,Data!$A115,COLUMNS($C$11:AA122)),””)</f>
        <v>#NAME?</v>
      </c>
      <c r="AA122" s="75" t="e">
        <f>IFERROR(INDEX(Data!$M$4:$BB$594,Data!$A115,COLUMNS($C$11:AB122)),””)</f>
        <v>#NAME?</v>
      </c>
      <c r="AB122" s="71" t="e">
        <f>IFERROR(INDEX(Data!$M$4:$BB$594,Data!$A115,COLUMNS($C$11:AC122)),””)</f>
        <v>#NAME?</v>
      </c>
      <c r="AC122" s="72" t="e">
        <f>IFERROR(INDEX(Data!$M$4:$BB$594,Data!$A115,COLUMNS($C$11:AD122)),””)</f>
        <v>#NAME?</v>
      </c>
      <c r="AD122" s="72" t="e">
        <f>IFERROR(INDEX(Data!$M$4:$BB$594,Data!$A115,COLUMNS($C$11:AE122)),””)</f>
        <v>#NAME?</v>
      </c>
      <c r="AE122" s="70" t="e">
        <f>IFERROR(INDEX(Data!$M$4:$BB$594,Data!$A115,COLUMNS($C$11:AF122)),””)</f>
        <v>#NAME?</v>
      </c>
      <c r="AF122" s="72" t="e">
        <f>IFERROR(INDEX(Data!$M$4:$BB$594,Data!$A115,COLUMNS($C$11:AG122)),””)</f>
        <v>#NAME?</v>
      </c>
      <c r="AG122" s="75" t="e">
        <f>IFERROR(INDEX(Data!$M$4:$BB$594,Data!$A115,COLUMNS($C$11:AH122)),””)</f>
        <v>#NAME?</v>
      </c>
      <c r="AH122" s="75" t="e">
        <f>IFERROR(INDEX(Data!$M$4:$BB$594,Data!$A115,COLUMNS($C$11:AI122)),””)</f>
        <v>#NAME?</v>
      </c>
      <c r="AI122" s="71" t="e">
        <f>IFERROR(INDEX(Data!$M$4:$BB$594,Data!$A115,COLUMNS($C$11:AJ122)),””)</f>
        <v>#NAME?</v>
      </c>
      <c r="AJ122" s="71" t="e">
        <f>IFERROR(INDEX(Data!$M$4:$BB$594,Data!$A115,COLUMNS($C$11:AK122)),””)</f>
        <v>#NAME?</v>
      </c>
      <c r="AK122" s="71" t="e">
        <f>IFERROR(INDEX(Data!$M$4:$BB$594,Data!$A115,COLUMNS($C$11:AL122)),””)</f>
        <v>#NAME?</v>
      </c>
      <c r="AL122" s="69" t="e">
        <f>IFERROR(INDEX(Data!$M$4:$BB$594,Data!$A115,COLUMNS($C$11:AM122)),””)</f>
        <v>#NAME?</v>
      </c>
      <c r="AM122" s="69" t="e">
        <f>IFERROR(INDEX(Data!$M$4:$BB$594,Data!$A115,COLUMNS($C$11:AN122)),””)</f>
        <v>#NAME?</v>
      </c>
      <c r="AN122" s="69" t="e">
        <f>IFERROR(INDEX(Data!$M$4:$BB$594,Data!$A115,COLUMNS($C$11:AO122)),””)</f>
        <v>#NAME?</v>
      </c>
      <c r="AO122" s="69" t="e">
        <f>IFERROR(INDEX(Data!$M$4:$BB$594,Data!$A115,COLUMNS($C$11:AP122)),””)</f>
        <v>#NAME?</v>
      </c>
      <c r="AP122" s="69" t="e">
        <f>IFERROR(INDEX(Data!$M$4:$BB$594,Data!$A115,COLUMNS($C$11:AQ122)),””)</f>
        <v>#NAME?</v>
      </c>
      <c r="AQ122" s="69" t="e">
        <f>IFERROR(INDEX(Data!$M$4:$BB$594,Data!$A115,COLUMNS($C$11:AR122)),””)</f>
        <v>#NAME?</v>
      </c>
    </row>
    <row r="123" spans="2:43" x14ac:dyDescent="0.25">
      <c r="B123" s="69" t="e">
        <f>IFERROR(INDEX(Data!$M$4:$BB$594,Data!$A116,COLUMNS($C$11:C123)),””)</f>
        <v>#NAME?</v>
      </c>
      <c r="C123" s="73" t="e">
        <f>IFERROR(INDEX(Data!$M$4:$BB$594,Data!$A116,COLUMNS($C$11:D123)),””)</f>
        <v>#NAME?</v>
      </c>
      <c r="D123" s="76" t="e">
        <f>IFERROR(INDEX(Data!$M$4:$BB$594,Data!$A116,COLUMNS($C$11:E123)),””)</f>
        <v>#NAME?</v>
      </c>
      <c r="E123" s="76" t="e">
        <f>IFERROR(INDEX(Data!$M$4:$BB$594,Data!$A116,COLUMNS($C$11:F123)),””)</f>
        <v>#NAME?</v>
      </c>
      <c r="F123" s="76" t="e">
        <f>IFERROR(INDEX(Data!$M$4:$BB$594,Data!$A116,COLUMNS($C$11:G123)),””)</f>
        <v>#NAME?</v>
      </c>
      <c r="G123" s="76" t="e">
        <f>IFERROR(INDEX(Data!$M$4:$BB$594,Data!$A116,COLUMNS($C$11:H123)),””)</f>
        <v>#NAME?</v>
      </c>
      <c r="H123" s="76" t="e">
        <f>IFERROR(INDEX(Data!$M$4:$BB$594,Data!$A116,COLUMNS($C$11:I123)),””)</f>
        <v>#NAME?</v>
      </c>
      <c r="I123" s="76" t="e">
        <f>IFERROR(INDEX(Data!$M$4:$BB$594,Data!$A116,COLUMNS($C$11:J123)),””)</f>
        <v>#NAME?</v>
      </c>
      <c r="J123" s="76" t="e">
        <f>IFERROR(INDEX(Data!$M$4:$BB$594,Data!$A116,COLUMNS($C$11:K123)),””)</f>
        <v>#NAME?</v>
      </c>
      <c r="K123" s="76" t="e">
        <f>IFERROR(INDEX(Data!$M$4:$BB$594,Data!$A116,COLUMNS($C$11:L123)),””)</f>
        <v>#NAME?</v>
      </c>
      <c r="L123" s="76" t="e">
        <f>IFERROR(INDEX(Data!$M$4:$BB$594,Data!$A116,COLUMNS($C$11:M123)),””)</f>
        <v>#NAME?</v>
      </c>
      <c r="M123" s="76" t="e">
        <f>IFERROR(INDEX(Data!$M$4:$BB$594,Data!$A116,COLUMNS($C$11:N123)),””)</f>
        <v>#NAME?</v>
      </c>
      <c r="N123" s="76" t="e">
        <f>IFERROR(INDEX(Data!$M$4:$BB$594,Data!$A116,COLUMNS($C$11:O123)),””)</f>
        <v>#NAME?</v>
      </c>
      <c r="O123" s="76" t="e">
        <f>IFERROR(INDEX(Data!$M$4:$BB$594,Data!$A116,COLUMNS($C$11:P123)),””)</f>
        <v>#NAME?</v>
      </c>
      <c r="P123" s="69" t="e">
        <f>IFERROR(INDEX(Data!$M$4:$BB$594,Data!$A116,COLUMNS($C$11:Q123)),””)</f>
        <v>#NAME?</v>
      </c>
      <c r="Q123" s="70" t="e">
        <f>IFERROR(INDEX(Data!$M$4:$BB$594,Data!$A116,COLUMNS($C$11:R123)),””)</f>
        <v>#NAME?</v>
      </c>
      <c r="R123" s="72" t="e">
        <f>IFERROR(INDEX(Data!$M$4:$BB$594,Data!$A116,COLUMNS($C$11:S123)),””)</f>
        <v>#NAME?</v>
      </c>
      <c r="S123" s="69" t="e">
        <f>IFERROR(INDEX(Data!$M$4:$BB$594,Data!$A116,COLUMNS($C$11:T123)),””)</f>
        <v>#NAME?</v>
      </c>
      <c r="T123" s="71" t="e">
        <f>IFERROR(INDEX(Data!$M$4:$BB$594,Data!$A116,COLUMNS($C$11:U123)),””)</f>
        <v>#NAME?</v>
      </c>
      <c r="U123" s="72" t="e">
        <f>IFERROR(INDEX(Data!$M$4:$BB$594,Data!$A116,COLUMNS($C$11:V123)),””)</f>
        <v>#NAME?</v>
      </c>
      <c r="V123" s="72" t="e">
        <f>IFERROR(INDEX(Data!$M$4:$BB$594,Data!$A116,COLUMNS($C$11:W123)),””)</f>
        <v>#NAME?</v>
      </c>
      <c r="W123" s="72" t="e">
        <f>IFERROR(INDEX(Data!$M$4:$BB$594,Data!$A116,COLUMNS($C$11:X123)),””)</f>
        <v>#NAME?</v>
      </c>
      <c r="X123" s="70" t="e">
        <f>IFERROR(INDEX(Data!$M$4:$BB$594,Data!$A116,COLUMNS($C$11:Y123)),””)</f>
        <v>#NAME?</v>
      </c>
      <c r="Y123" s="72" t="e">
        <f>IFERROR(INDEX(Data!$M$4:$BB$594,Data!$A116,COLUMNS($C$11:Z123)),””)</f>
        <v>#NAME?</v>
      </c>
      <c r="Z123" s="75" t="e">
        <f>IFERROR(INDEX(Data!$M$4:$BB$594,Data!$A116,COLUMNS($C$11:AA123)),””)</f>
        <v>#NAME?</v>
      </c>
      <c r="AA123" s="75" t="e">
        <f>IFERROR(INDEX(Data!$M$4:$BB$594,Data!$A116,COLUMNS($C$11:AB123)),””)</f>
        <v>#NAME?</v>
      </c>
      <c r="AB123" s="71" t="e">
        <f>IFERROR(INDEX(Data!$M$4:$BB$594,Data!$A116,COLUMNS($C$11:AC123)),””)</f>
        <v>#NAME?</v>
      </c>
      <c r="AC123" s="72" t="e">
        <f>IFERROR(INDEX(Data!$M$4:$BB$594,Data!$A116,COLUMNS($C$11:AD123)),””)</f>
        <v>#NAME?</v>
      </c>
      <c r="AD123" s="72" t="e">
        <f>IFERROR(INDEX(Data!$M$4:$BB$594,Data!$A116,COLUMNS($C$11:AE123)),””)</f>
        <v>#NAME?</v>
      </c>
      <c r="AE123" s="70" t="e">
        <f>IFERROR(INDEX(Data!$M$4:$BB$594,Data!$A116,COLUMNS($C$11:AF123)),””)</f>
        <v>#NAME?</v>
      </c>
      <c r="AF123" s="72" t="e">
        <f>IFERROR(INDEX(Data!$M$4:$BB$594,Data!$A116,COLUMNS($C$11:AG123)),””)</f>
        <v>#NAME?</v>
      </c>
      <c r="AG123" s="75" t="e">
        <f>IFERROR(INDEX(Data!$M$4:$BB$594,Data!$A116,COLUMNS($C$11:AH123)),””)</f>
        <v>#NAME?</v>
      </c>
      <c r="AH123" s="75" t="e">
        <f>IFERROR(INDEX(Data!$M$4:$BB$594,Data!$A116,COLUMNS($C$11:AI123)),””)</f>
        <v>#NAME?</v>
      </c>
      <c r="AI123" s="71" t="e">
        <f>IFERROR(INDEX(Data!$M$4:$BB$594,Data!$A116,COLUMNS($C$11:AJ123)),””)</f>
        <v>#NAME?</v>
      </c>
      <c r="AJ123" s="71" t="e">
        <f>IFERROR(INDEX(Data!$M$4:$BB$594,Data!$A116,COLUMNS($C$11:AK123)),””)</f>
        <v>#NAME?</v>
      </c>
      <c r="AK123" s="71" t="e">
        <f>IFERROR(INDEX(Data!$M$4:$BB$594,Data!$A116,COLUMNS($C$11:AL123)),””)</f>
        <v>#NAME?</v>
      </c>
      <c r="AL123" s="69" t="e">
        <f>IFERROR(INDEX(Data!$M$4:$BB$594,Data!$A116,COLUMNS($C$11:AM123)),””)</f>
        <v>#NAME?</v>
      </c>
      <c r="AM123" s="69" t="e">
        <f>IFERROR(INDEX(Data!$M$4:$BB$594,Data!$A116,COLUMNS($C$11:AN123)),””)</f>
        <v>#NAME?</v>
      </c>
      <c r="AN123" s="69" t="e">
        <f>IFERROR(INDEX(Data!$M$4:$BB$594,Data!$A116,COLUMNS($C$11:AO123)),””)</f>
        <v>#NAME?</v>
      </c>
      <c r="AO123" s="69" t="e">
        <f>IFERROR(INDEX(Data!$M$4:$BB$594,Data!$A116,COLUMNS($C$11:AP123)),””)</f>
        <v>#NAME?</v>
      </c>
      <c r="AP123" s="69" t="e">
        <f>IFERROR(INDEX(Data!$M$4:$BB$594,Data!$A116,COLUMNS($C$11:AQ123)),””)</f>
        <v>#NAME?</v>
      </c>
      <c r="AQ123" s="69" t="e">
        <f>IFERROR(INDEX(Data!$M$4:$BB$594,Data!$A116,COLUMNS($C$11:AR123)),””)</f>
        <v>#NAME?</v>
      </c>
    </row>
    <row r="124" spans="2:43" x14ac:dyDescent="0.25">
      <c r="B124" s="69" t="e">
        <f>IFERROR(INDEX(Data!$M$4:$BB$594,Data!$A117,COLUMNS($C$11:C124)),””)</f>
        <v>#NAME?</v>
      </c>
      <c r="C124" s="73" t="e">
        <f>IFERROR(INDEX(Data!$M$4:$BB$594,Data!$A117,COLUMNS($C$11:D124)),””)</f>
        <v>#NAME?</v>
      </c>
      <c r="D124" s="76" t="e">
        <f>IFERROR(INDEX(Data!$M$4:$BB$594,Data!$A117,COLUMNS($C$11:E124)),””)</f>
        <v>#NAME?</v>
      </c>
      <c r="E124" s="76" t="e">
        <f>IFERROR(INDEX(Data!$M$4:$BB$594,Data!$A117,COLUMNS($C$11:F124)),””)</f>
        <v>#NAME?</v>
      </c>
      <c r="F124" s="76" t="e">
        <f>IFERROR(INDEX(Data!$M$4:$BB$594,Data!$A117,COLUMNS($C$11:G124)),””)</f>
        <v>#NAME?</v>
      </c>
      <c r="G124" s="76" t="e">
        <f>IFERROR(INDEX(Data!$M$4:$BB$594,Data!$A117,COLUMNS($C$11:H124)),””)</f>
        <v>#NAME?</v>
      </c>
      <c r="H124" s="76" t="e">
        <f>IFERROR(INDEX(Data!$M$4:$BB$594,Data!$A117,COLUMNS($C$11:I124)),””)</f>
        <v>#NAME?</v>
      </c>
      <c r="I124" s="76" t="e">
        <f>IFERROR(INDEX(Data!$M$4:$BB$594,Data!$A117,COLUMNS($C$11:J124)),””)</f>
        <v>#NAME?</v>
      </c>
      <c r="J124" s="76" t="e">
        <f>IFERROR(INDEX(Data!$M$4:$BB$594,Data!$A117,COLUMNS($C$11:K124)),””)</f>
        <v>#NAME?</v>
      </c>
      <c r="K124" s="76" t="e">
        <f>IFERROR(INDEX(Data!$M$4:$BB$594,Data!$A117,COLUMNS($C$11:L124)),””)</f>
        <v>#NAME?</v>
      </c>
      <c r="L124" s="76" t="e">
        <f>IFERROR(INDEX(Data!$M$4:$BB$594,Data!$A117,COLUMNS($C$11:M124)),””)</f>
        <v>#NAME?</v>
      </c>
      <c r="M124" s="76" t="e">
        <f>IFERROR(INDEX(Data!$M$4:$BB$594,Data!$A117,COLUMNS($C$11:N124)),””)</f>
        <v>#NAME?</v>
      </c>
      <c r="N124" s="76" t="e">
        <f>IFERROR(INDEX(Data!$M$4:$BB$594,Data!$A117,COLUMNS($C$11:O124)),””)</f>
        <v>#NAME?</v>
      </c>
      <c r="O124" s="76" t="e">
        <f>IFERROR(INDEX(Data!$M$4:$BB$594,Data!$A117,COLUMNS($C$11:P124)),””)</f>
        <v>#NAME?</v>
      </c>
      <c r="P124" s="69" t="e">
        <f>IFERROR(INDEX(Data!$M$4:$BB$594,Data!$A117,COLUMNS($C$11:Q124)),””)</f>
        <v>#NAME?</v>
      </c>
      <c r="Q124" s="70" t="e">
        <f>IFERROR(INDEX(Data!$M$4:$BB$594,Data!$A117,COLUMNS($C$11:R124)),””)</f>
        <v>#NAME?</v>
      </c>
      <c r="R124" s="72" t="e">
        <f>IFERROR(INDEX(Data!$M$4:$BB$594,Data!$A117,COLUMNS($C$11:S124)),””)</f>
        <v>#NAME?</v>
      </c>
      <c r="S124" s="69" t="e">
        <f>IFERROR(INDEX(Data!$M$4:$BB$594,Data!$A117,COLUMNS($C$11:T124)),””)</f>
        <v>#NAME?</v>
      </c>
      <c r="T124" s="71" t="e">
        <f>IFERROR(INDEX(Data!$M$4:$BB$594,Data!$A117,COLUMNS($C$11:U124)),””)</f>
        <v>#NAME?</v>
      </c>
      <c r="U124" s="72" t="e">
        <f>IFERROR(INDEX(Data!$M$4:$BB$594,Data!$A117,COLUMNS($C$11:V124)),””)</f>
        <v>#NAME?</v>
      </c>
      <c r="V124" s="72" t="e">
        <f>IFERROR(INDEX(Data!$M$4:$BB$594,Data!$A117,COLUMNS($C$11:W124)),””)</f>
        <v>#NAME?</v>
      </c>
      <c r="W124" s="72" t="e">
        <f>IFERROR(INDEX(Data!$M$4:$BB$594,Data!$A117,COLUMNS($C$11:X124)),””)</f>
        <v>#NAME?</v>
      </c>
      <c r="X124" s="70" t="e">
        <f>IFERROR(INDEX(Data!$M$4:$BB$594,Data!$A117,COLUMNS($C$11:Y124)),””)</f>
        <v>#NAME?</v>
      </c>
      <c r="Y124" s="72" t="e">
        <f>IFERROR(INDEX(Data!$M$4:$BB$594,Data!$A117,COLUMNS($C$11:Z124)),””)</f>
        <v>#NAME?</v>
      </c>
      <c r="Z124" s="75" t="e">
        <f>IFERROR(INDEX(Data!$M$4:$BB$594,Data!$A117,COLUMNS($C$11:AA124)),””)</f>
        <v>#NAME?</v>
      </c>
      <c r="AA124" s="75" t="e">
        <f>IFERROR(INDEX(Data!$M$4:$BB$594,Data!$A117,COLUMNS($C$11:AB124)),””)</f>
        <v>#NAME?</v>
      </c>
      <c r="AB124" s="71" t="e">
        <f>IFERROR(INDEX(Data!$M$4:$BB$594,Data!$A117,COLUMNS($C$11:AC124)),””)</f>
        <v>#NAME?</v>
      </c>
      <c r="AC124" s="72" t="e">
        <f>IFERROR(INDEX(Data!$M$4:$BB$594,Data!$A117,COLUMNS($C$11:AD124)),””)</f>
        <v>#NAME?</v>
      </c>
      <c r="AD124" s="72" t="e">
        <f>IFERROR(INDEX(Data!$M$4:$BB$594,Data!$A117,COLUMNS($C$11:AE124)),””)</f>
        <v>#NAME?</v>
      </c>
      <c r="AE124" s="70" t="e">
        <f>IFERROR(INDEX(Data!$M$4:$BB$594,Data!$A117,COLUMNS($C$11:AF124)),””)</f>
        <v>#NAME?</v>
      </c>
      <c r="AF124" s="72" t="e">
        <f>IFERROR(INDEX(Data!$M$4:$BB$594,Data!$A117,COLUMNS($C$11:AG124)),””)</f>
        <v>#NAME?</v>
      </c>
      <c r="AG124" s="75" t="e">
        <f>IFERROR(INDEX(Data!$M$4:$BB$594,Data!$A117,COLUMNS($C$11:AH124)),””)</f>
        <v>#NAME?</v>
      </c>
      <c r="AH124" s="75" t="e">
        <f>IFERROR(INDEX(Data!$M$4:$BB$594,Data!$A117,COLUMNS($C$11:AI124)),””)</f>
        <v>#NAME?</v>
      </c>
      <c r="AI124" s="71" t="e">
        <f>IFERROR(INDEX(Data!$M$4:$BB$594,Data!$A117,COLUMNS($C$11:AJ124)),””)</f>
        <v>#NAME?</v>
      </c>
      <c r="AJ124" s="71" t="e">
        <f>IFERROR(INDEX(Data!$M$4:$BB$594,Data!$A117,COLUMNS($C$11:AK124)),””)</f>
        <v>#NAME?</v>
      </c>
      <c r="AK124" s="71" t="e">
        <f>IFERROR(INDEX(Data!$M$4:$BB$594,Data!$A117,COLUMNS($C$11:AL124)),””)</f>
        <v>#NAME?</v>
      </c>
      <c r="AL124" s="69" t="e">
        <f>IFERROR(INDEX(Data!$M$4:$BB$594,Data!$A117,COLUMNS($C$11:AM124)),””)</f>
        <v>#NAME?</v>
      </c>
      <c r="AM124" s="69" t="e">
        <f>IFERROR(INDEX(Data!$M$4:$BB$594,Data!$A117,COLUMNS($C$11:AN124)),””)</f>
        <v>#NAME?</v>
      </c>
      <c r="AN124" s="69" t="e">
        <f>IFERROR(INDEX(Data!$M$4:$BB$594,Data!$A117,COLUMNS($C$11:AO124)),””)</f>
        <v>#NAME?</v>
      </c>
      <c r="AO124" s="69" t="e">
        <f>IFERROR(INDEX(Data!$M$4:$BB$594,Data!$A117,COLUMNS($C$11:AP124)),””)</f>
        <v>#NAME?</v>
      </c>
      <c r="AP124" s="69" t="e">
        <f>IFERROR(INDEX(Data!$M$4:$BB$594,Data!$A117,COLUMNS($C$11:AQ124)),””)</f>
        <v>#NAME?</v>
      </c>
      <c r="AQ124" s="69" t="e">
        <f>IFERROR(INDEX(Data!$M$4:$BB$594,Data!$A117,COLUMNS($C$11:AR124)),””)</f>
        <v>#NAME?</v>
      </c>
    </row>
    <row r="125" spans="2:43" x14ac:dyDescent="0.25">
      <c r="B125" s="69" t="e">
        <f>IFERROR(INDEX(Data!$M$4:$BB$594,Data!$A118,COLUMNS($C$11:C125)),””)</f>
        <v>#NAME?</v>
      </c>
      <c r="C125" s="73" t="e">
        <f>IFERROR(INDEX(Data!$M$4:$BB$594,Data!$A118,COLUMNS($C$11:D125)),””)</f>
        <v>#NAME?</v>
      </c>
      <c r="D125" s="76" t="e">
        <f>IFERROR(INDEX(Data!$M$4:$BB$594,Data!$A118,COLUMNS($C$11:E125)),””)</f>
        <v>#NAME?</v>
      </c>
      <c r="E125" s="76" t="e">
        <f>IFERROR(INDEX(Data!$M$4:$BB$594,Data!$A118,COLUMNS($C$11:F125)),””)</f>
        <v>#NAME?</v>
      </c>
      <c r="F125" s="76" t="e">
        <f>IFERROR(INDEX(Data!$M$4:$BB$594,Data!$A118,COLUMNS($C$11:G125)),””)</f>
        <v>#NAME?</v>
      </c>
      <c r="G125" s="76" t="e">
        <f>IFERROR(INDEX(Data!$M$4:$BB$594,Data!$A118,COLUMNS($C$11:H125)),””)</f>
        <v>#NAME?</v>
      </c>
      <c r="H125" s="76" t="e">
        <f>IFERROR(INDEX(Data!$M$4:$BB$594,Data!$A118,COLUMNS($C$11:I125)),””)</f>
        <v>#NAME?</v>
      </c>
      <c r="I125" s="76" t="e">
        <f>IFERROR(INDEX(Data!$M$4:$BB$594,Data!$A118,COLUMNS($C$11:J125)),””)</f>
        <v>#NAME?</v>
      </c>
      <c r="J125" s="76" t="e">
        <f>IFERROR(INDEX(Data!$M$4:$BB$594,Data!$A118,COLUMNS($C$11:K125)),””)</f>
        <v>#NAME?</v>
      </c>
      <c r="K125" s="76" t="e">
        <f>IFERROR(INDEX(Data!$M$4:$BB$594,Data!$A118,COLUMNS($C$11:L125)),””)</f>
        <v>#NAME?</v>
      </c>
      <c r="L125" s="76" t="e">
        <f>IFERROR(INDEX(Data!$M$4:$BB$594,Data!$A118,COLUMNS($C$11:M125)),””)</f>
        <v>#NAME?</v>
      </c>
      <c r="M125" s="76" t="e">
        <f>IFERROR(INDEX(Data!$M$4:$BB$594,Data!$A118,COLUMNS($C$11:N125)),””)</f>
        <v>#NAME?</v>
      </c>
      <c r="N125" s="76" t="e">
        <f>IFERROR(INDEX(Data!$M$4:$BB$594,Data!$A118,COLUMNS($C$11:O125)),””)</f>
        <v>#NAME?</v>
      </c>
      <c r="O125" s="76" t="e">
        <f>IFERROR(INDEX(Data!$M$4:$BB$594,Data!$A118,COLUMNS($C$11:P125)),””)</f>
        <v>#NAME?</v>
      </c>
      <c r="P125" s="69" t="e">
        <f>IFERROR(INDEX(Data!$M$4:$BB$594,Data!$A118,COLUMNS($C$11:Q125)),””)</f>
        <v>#NAME?</v>
      </c>
      <c r="Q125" s="70" t="e">
        <f>IFERROR(INDEX(Data!$M$4:$BB$594,Data!$A118,COLUMNS($C$11:R125)),””)</f>
        <v>#NAME?</v>
      </c>
      <c r="R125" s="72" t="e">
        <f>IFERROR(INDEX(Data!$M$4:$BB$594,Data!$A118,COLUMNS($C$11:S125)),””)</f>
        <v>#NAME?</v>
      </c>
      <c r="S125" s="69" t="e">
        <f>IFERROR(INDEX(Data!$M$4:$BB$594,Data!$A118,COLUMNS($C$11:T125)),””)</f>
        <v>#NAME?</v>
      </c>
      <c r="T125" s="71" t="e">
        <f>IFERROR(INDEX(Data!$M$4:$BB$594,Data!$A118,COLUMNS($C$11:U125)),””)</f>
        <v>#NAME?</v>
      </c>
      <c r="U125" s="72" t="e">
        <f>IFERROR(INDEX(Data!$M$4:$BB$594,Data!$A118,COLUMNS($C$11:V125)),””)</f>
        <v>#NAME?</v>
      </c>
      <c r="V125" s="72" t="e">
        <f>IFERROR(INDEX(Data!$M$4:$BB$594,Data!$A118,COLUMNS($C$11:W125)),””)</f>
        <v>#NAME?</v>
      </c>
      <c r="W125" s="72" t="e">
        <f>IFERROR(INDEX(Data!$M$4:$BB$594,Data!$A118,COLUMNS($C$11:X125)),””)</f>
        <v>#NAME?</v>
      </c>
      <c r="X125" s="70" t="e">
        <f>IFERROR(INDEX(Data!$M$4:$BB$594,Data!$A118,COLUMNS($C$11:Y125)),””)</f>
        <v>#NAME?</v>
      </c>
      <c r="Y125" s="72" t="e">
        <f>IFERROR(INDEX(Data!$M$4:$BB$594,Data!$A118,COLUMNS($C$11:Z125)),””)</f>
        <v>#NAME?</v>
      </c>
      <c r="Z125" s="75" t="e">
        <f>IFERROR(INDEX(Data!$M$4:$BB$594,Data!$A118,COLUMNS($C$11:AA125)),””)</f>
        <v>#NAME?</v>
      </c>
      <c r="AA125" s="75" t="e">
        <f>IFERROR(INDEX(Data!$M$4:$BB$594,Data!$A118,COLUMNS($C$11:AB125)),””)</f>
        <v>#NAME?</v>
      </c>
      <c r="AB125" s="71" t="e">
        <f>IFERROR(INDEX(Data!$M$4:$BB$594,Data!$A118,COLUMNS($C$11:AC125)),””)</f>
        <v>#NAME?</v>
      </c>
      <c r="AC125" s="72" t="e">
        <f>IFERROR(INDEX(Data!$M$4:$BB$594,Data!$A118,COLUMNS($C$11:AD125)),””)</f>
        <v>#NAME?</v>
      </c>
      <c r="AD125" s="72" t="e">
        <f>IFERROR(INDEX(Data!$M$4:$BB$594,Data!$A118,COLUMNS($C$11:AE125)),””)</f>
        <v>#NAME?</v>
      </c>
      <c r="AE125" s="70" t="e">
        <f>IFERROR(INDEX(Data!$M$4:$BB$594,Data!$A118,COLUMNS($C$11:AF125)),””)</f>
        <v>#NAME?</v>
      </c>
      <c r="AF125" s="72" t="e">
        <f>IFERROR(INDEX(Data!$M$4:$BB$594,Data!$A118,COLUMNS($C$11:AG125)),””)</f>
        <v>#NAME?</v>
      </c>
      <c r="AG125" s="75" t="e">
        <f>IFERROR(INDEX(Data!$M$4:$BB$594,Data!$A118,COLUMNS($C$11:AH125)),””)</f>
        <v>#NAME?</v>
      </c>
      <c r="AH125" s="75" t="e">
        <f>IFERROR(INDEX(Data!$M$4:$BB$594,Data!$A118,COLUMNS($C$11:AI125)),””)</f>
        <v>#NAME?</v>
      </c>
      <c r="AI125" s="71" t="e">
        <f>IFERROR(INDEX(Data!$M$4:$BB$594,Data!$A118,COLUMNS($C$11:AJ125)),””)</f>
        <v>#NAME?</v>
      </c>
      <c r="AJ125" s="71" t="e">
        <f>IFERROR(INDEX(Data!$M$4:$BB$594,Data!$A118,COLUMNS($C$11:AK125)),””)</f>
        <v>#NAME?</v>
      </c>
      <c r="AK125" s="71" t="e">
        <f>IFERROR(INDEX(Data!$M$4:$BB$594,Data!$A118,COLUMNS($C$11:AL125)),””)</f>
        <v>#NAME?</v>
      </c>
      <c r="AL125" s="69" t="e">
        <f>IFERROR(INDEX(Data!$M$4:$BB$594,Data!$A118,COLUMNS($C$11:AM125)),””)</f>
        <v>#NAME?</v>
      </c>
      <c r="AM125" s="69" t="e">
        <f>IFERROR(INDEX(Data!$M$4:$BB$594,Data!$A118,COLUMNS($C$11:AN125)),””)</f>
        <v>#NAME?</v>
      </c>
      <c r="AN125" s="69" t="e">
        <f>IFERROR(INDEX(Data!$M$4:$BB$594,Data!$A118,COLUMNS($C$11:AO125)),””)</f>
        <v>#NAME?</v>
      </c>
      <c r="AO125" s="69" t="e">
        <f>IFERROR(INDEX(Data!$M$4:$BB$594,Data!$A118,COLUMNS($C$11:AP125)),””)</f>
        <v>#NAME?</v>
      </c>
      <c r="AP125" s="69" t="e">
        <f>IFERROR(INDEX(Data!$M$4:$BB$594,Data!$A118,COLUMNS($C$11:AQ125)),””)</f>
        <v>#NAME?</v>
      </c>
      <c r="AQ125" s="69" t="e">
        <f>IFERROR(INDEX(Data!$M$4:$BB$594,Data!$A118,COLUMNS($C$11:AR125)),””)</f>
        <v>#NAME?</v>
      </c>
    </row>
    <row r="126" spans="2:43" x14ac:dyDescent="0.25">
      <c r="B126" s="69" t="e">
        <f>IFERROR(INDEX(Data!$M$4:$BB$594,Data!$A119,COLUMNS($C$11:C126)),””)</f>
        <v>#NAME?</v>
      </c>
      <c r="C126" s="73" t="e">
        <f>IFERROR(INDEX(Data!$M$4:$BB$594,Data!$A119,COLUMNS($C$11:D126)),””)</f>
        <v>#NAME?</v>
      </c>
      <c r="D126" s="76" t="e">
        <f>IFERROR(INDEX(Data!$M$4:$BB$594,Data!$A119,COLUMNS($C$11:E126)),””)</f>
        <v>#NAME?</v>
      </c>
      <c r="E126" s="76" t="e">
        <f>IFERROR(INDEX(Data!$M$4:$BB$594,Data!$A119,COLUMNS($C$11:F126)),””)</f>
        <v>#NAME?</v>
      </c>
      <c r="F126" s="76" t="e">
        <f>IFERROR(INDEX(Data!$M$4:$BB$594,Data!$A119,COLUMNS($C$11:G126)),””)</f>
        <v>#NAME?</v>
      </c>
      <c r="G126" s="76" t="e">
        <f>IFERROR(INDEX(Data!$M$4:$BB$594,Data!$A119,COLUMNS($C$11:H126)),””)</f>
        <v>#NAME?</v>
      </c>
      <c r="H126" s="76" t="e">
        <f>IFERROR(INDEX(Data!$M$4:$BB$594,Data!$A119,COLUMNS($C$11:I126)),””)</f>
        <v>#NAME?</v>
      </c>
      <c r="I126" s="76" t="e">
        <f>IFERROR(INDEX(Data!$M$4:$BB$594,Data!$A119,COLUMNS($C$11:J126)),””)</f>
        <v>#NAME?</v>
      </c>
      <c r="J126" s="76" t="e">
        <f>IFERROR(INDEX(Data!$M$4:$BB$594,Data!$A119,COLUMNS($C$11:K126)),””)</f>
        <v>#NAME?</v>
      </c>
      <c r="K126" s="76" t="e">
        <f>IFERROR(INDEX(Data!$M$4:$BB$594,Data!$A119,COLUMNS($C$11:L126)),””)</f>
        <v>#NAME?</v>
      </c>
      <c r="L126" s="76" t="e">
        <f>IFERROR(INDEX(Data!$M$4:$BB$594,Data!$A119,COLUMNS($C$11:M126)),””)</f>
        <v>#NAME?</v>
      </c>
      <c r="M126" s="76" t="e">
        <f>IFERROR(INDEX(Data!$M$4:$BB$594,Data!$A119,COLUMNS($C$11:N126)),””)</f>
        <v>#NAME?</v>
      </c>
      <c r="N126" s="76" t="e">
        <f>IFERROR(INDEX(Data!$M$4:$BB$594,Data!$A119,COLUMNS($C$11:O126)),””)</f>
        <v>#NAME?</v>
      </c>
      <c r="O126" s="76" t="e">
        <f>IFERROR(INDEX(Data!$M$4:$BB$594,Data!$A119,COLUMNS($C$11:P126)),””)</f>
        <v>#NAME?</v>
      </c>
      <c r="P126" s="69" t="e">
        <f>IFERROR(INDEX(Data!$M$4:$BB$594,Data!$A119,COLUMNS($C$11:Q126)),””)</f>
        <v>#NAME?</v>
      </c>
      <c r="Q126" s="70" t="e">
        <f>IFERROR(INDEX(Data!$M$4:$BB$594,Data!$A119,COLUMNS($C$11:R126)),””)</f>
        <v>#NAME?</v>
      </c>
      <c r="R126" s="72" t="e">
        <f>IFERROR(INDEX(Data!$M$4:$BB$594,Data!$A119,COLUMNS($C$11:S126)),””)</f>
        <v>#NAME?</v>
      </c>
      <c r="S126" s="69" t="e">
        <f>IFERROR(INDEX(Data!$M$4:$BB$594,Data!$A119,COLUMNS($C$11:T126)),””)</f>
        <v>#NAME?</v>
      </c>
      <c r="T126" s="71" t="e">
        <f>IFERROR(INDEX(Data!$M$4:$BB$594,Data!$A119,COLUMNS($C$11:U126)),””)</f>
        <v>#NAME?</v>
      </c>
      <c r="U126" s="72" t="e">
        <f>IFERROR(INDEX(Data!$M$4:$BB$594,Data!$A119,COLUMNS($C$11:V126)),””)</f>
        <v>#NAME?</v>
      </c>
      <c r="V126" s="72" t="e">
        <f>IFERROR(INDEX(Data!$M$4:$BB$594,Data!$A119,COLUMNS($C$11:W126)),””)</f>
        <v>#NAME?</v>
      </c>
      <c r="W126" s="72" t="e">
        <f>IFERROR(INDEX(Data!$M$4:$BB$594,Data!$A119,COLUMNS($C$11:X126)),””)</f>
        <v>#NAME?</v>
      </c>
      <c r="X126" s="70" t="e">
        <f>IFERROR(INDEX(Data!$M$4:$BB$594,Data!$A119,COLUMNS($C$11:Y126)),””)</f>
        <v>#NAME?</v>
      </c>
      <c r="Y126" s="72" t="e">
        <f>IFERROR(INDEX(Data!$M$4:$BB$594,Data!$A119,COLUMNS($C$11:Z126)),””)</f>
        <v>#NAME?</v>
      </c>
      <c r="Z126" s="75" t="e">
        <f>IFERROR(INDEX(Data!$M$4:$BB$594,Data!$A119,COLUMNS($C$11:AA126)),””)</f>
        <v>#NAME?</v>
      </c>
      <c r="AA126" s="75" t="e">
        <f>IFERROR(INDEX(Data!$M$4:$BB$594,Data!$A119,COLUMNS($C$11:AB126)),””)</f>
        <v>#NAME?</v>
      </c>
      <c r="AB126" s="71" t="e">
        <f>IFERROR(INDEX(Data!$M$4:$BB$594,Data!$A119,COLUMNS($C$11:AC126)),””)</f>
        <v>#NAME?</v>
      </c>
      <c r="AC126" s="72" t="e">
        <f>IFERROR(INDEX(Data!$M$4:$BB$594,Data!$A119,COLUMNS($C$11:AD126)),””)</f>
        <v>#NAME?</v>
      </c>
      <c r="AD126" s="72" t="e">
        <f>IFERROR(INDEX(Data!$M$4:$BB$594,Data!$A119,COLUMNS($C$11:AE126)),””)</f>
        <v>#NAME?</v>
      </c>
      <c r="AE126" s="70" t="e">
        <f>IFERROR(INDEX(Data!$M$4:$BB$594,Data!$A119,COLUMNS($C$11:AF126)),””)</f>
        <v>#NAME?</v>
      </c>
      <c r="AF126" s="72" t="e">
        <f>IFERROR(INDEX(Data!$M$4:$BB$594,Data!$A119,COLUMNS($C$11:AG126)),””)</f>
        <v>#NAME?</v>
      </c>
      <c r="AG126" s="75" t="e">
        <f>IFERROR(INDEX(Data!$M$4:$BB$594,Data!$A119,COLUMNS($C$11:AH126)),””)</f>
        <v>#NAME?</v>
      </c>
      <c r="AH126" s="75" t="e">
        <f>IFERROR(INDEX(Data!$M$4:$BB$594,Data!$A119,COLUMNS($C$11:AI126)),””)</f>
        <v>#NAME?</v>
      </c>
      <c r="AI126" s="71" t="e">
        <f>IFERROR(INDEX(Data!$M$4:$BB$594,Data!$A119,COLUMNS($C$11:AJ126)),””)</f>
        <v>#NAME?</v>
      </c>
      <c r="AJ126" s="71" t="e">
        <f>IFERROR(INDEX(Data!$M$4:$BB$594,Data!$A119,COLUMNS($C$11:AK126)),””)</f>
        <v>#NAME?</v>
      </c>
      <c r="AK126" s="71" t="e">
        <f>IFERROR(INDEX(Data!$M$4:$BB$594,Data!$A119,COLUMNS($C$11:AL126)),””)</f>
        <v>#NAME?</v>
      </c>
      <c r="AL126" s="69" t="e">
        <f>IFERROR(INDEX(Data!$M$4:$BB$594,Data!$A119,COLUMNS($C$11:AM126)),””)</f>
        <v>#NAME?</v>
      </c>
      <c r="AM126" s="69" t="e">
        <f>IFERROR(INDEX(Data!$M$4:$BB$594,Data!$A119,COLUMNS($C$11:AN126)),””)</f>
        <v>#NAME?</v>
      </c>
      <c r="AN126" s="69" t="e">
        <f>IFERROR(INDEX(Data!$M$4:$BB$594,Data!$A119,COLUMNS($C$11:AO126)),””)</f>
        <v>#NAME?</v>
      </c>
      <c r="AO126" s="69" t="e">
        <f>IFERROR(INDEX(Data!$M$4:$BB$594,Data!$A119,COLUMNS($C$11:AP126)),””)</f>
        <v>#NAME?</v>
      </c>
      <c r="AP126" s="69" t="e">
        <f>IFERROR(INDEX(Data!$M$4:$BB$594,Data!$A119,COLUMNS($C$11:AQ126)),””)</f>
        <v>#NAME?</v>
      </c>
      <c r="AQ126" s="69" t="e">
        <f>IFERROR(INDEX(Data!$M$4:$BB$594,Data!$A119,COLUMNS($C$11:AR126)),””)</f>
        <v>#NAME?</v>
      </c>
    </row>
    <row r="127" spans="2:43" x14ac:dyDescent="0.25">
      <c r="B127" s="69" t="e">
        <f>IFERROR(INDEX(Data!$M$4:$BB$594,Data!$A120,COLUMNS($C$11:C127)),””)</f>
        <v>#NAME?</v>
      </c>
      <c r="C127" s="73" t="e">
        <f>IFERROR(INDEX(Data!$M$4:$BB$594,Data!$A120,COLUMNS($C$11:D127)),””)</f>
        <v>#NAME?</v>
      </c>
      <c r="D127" s="76" t="e">
        <f>IFERROR(INDEX(Data!$M$4:$BB$594,Data!$A120,COLUMNS($C$11:E127)),””)</f>
        <v>#NAME?</v>
      </c>
      <c r="E127" s="76" t="e">
        <f>IFERROR(INDEX(Data!$M$4:$BB$594,Data!$A120,COLUMNS($C$11:F127)),””)</f>
        <v>#NAME?</v>
      </c>
      <c r="F127" s="76" t="e">
        <f>IFERROR(INDEX(Data!$M$4:$BB$594,Data!$A120,COLUMNS($C$11:G127)),””)</f>
        <v>#NAME?</v>
      </c>
      <c r="G127" s="76" t="e">
        <f>IFERROR(INDEX(Data!$M$4:$BB$594,Data!$A120,COLUMNS($C$11:H127)),””)</f>
        <v>#NAME?</v>
      </c>
      <c r="H127" s="76" t="e">
        <f>IFERROR(INDEX(Data!$M$4:$BB$594,Data!$A120,COLUMNS($C$11:I127)),””)</f>
        <v>#NAME?</v>
      </c>
      <c r="I127" s="76" t="e">
        <f>IFERROR(INDEX(Data!$M$4:$BB$594,Data!$A120,COLUMNS($C$11:J127)),””)</f>
        <v>#NAME?</v>
      </c>
      <c r="J127" s="76" t="e">
        <f>IFERROR(INDEX(Data!$M$4:$BB$594,Data!$A120,COLUMNS($C$11:K127)),””)</f>
        <v>#NAME?</v>
      </c>
      <c r="K127" s="76" t="e">
        <f>IFERROR(INDEX(Data!$M$4:$BB$594,Data!$A120,COLUMNS($C$11:L127)),””)</f>
        <v>#NAME?</v>
      </c>
      <c r="L127" s="76" t="e">
        <f>IFERROR(INDEX(Data!$M$4:$BB$594,Data!$A120,COLUMNS($C$11:M127)),””)</f>
        <v>#NAME?</v>
      </c>
      <c r="M127" s="76" t="e">
        <f>IFERROR(INDEX(Data!$M$4:$BB$594,Data!$A120,COLUMNS($C$11:N127)),””)</f>
        <v>#NAME?</v>
      </c>
      <c r="N127" s="76" t="e">
        <f>IFERROR(INDEX(Data!$M$4:$BB$594,Data!$A120,COLUMNS($C$11:O127)),””)</f>
        <v>#NAME?</v>
      </c>
      <c r="O127" s="76" t="e">
        <f>IFERROR(INDEX(Data!$M$4:$BB$594,Data!$A120,COLUMNS($C$11:P127)),””)</f>
        <v>#NAME?</v>
      </c>
      <c r="P127" s="69" t="e">
        <f>IFERROR(INDEX(Data!$M$4:$BB$594,Data!$A120,COLUMNS($C$11:Q127)),””)</f>
        <v>#NAME?</v>
      </c>
      <c r="Q127" s="70" t="e">
        <f>IFERROR(INDEX(Data!$M$4:$BB$594,Data!$A120,COLUMNS($C$11:R127)),””)</f>
        <v>#NAME?</v>
      </c>
      <c r="R127" s="72" t="e">
        <f>IFERROR(INDEX(Data!$M$4:$BB$594,Data!$A120,COLUMNS($C$11:S127)),””)</f>
        <v>#NAME?</v>
      </c>
      <c r="S127" s="69" t="e">
        <f>IFERROR(INDEX(Data!$M$4:$BB$594,Data!$A120,COLUMNS($C$11:T127)),””)</f>
        <v>#NAME?</v>
      </c>
      <c r="T127" s="71" t="e">
        <f>IFERROR(INDEX(Data!$M$4:$BB$594,Data!$A120,COLUMNS($C$11:U127)),””)</f>
        <v>#NAME?</v>
      </c>
      <c r="U127" s="72" t="e">
        <f>IFERROR(INDEX(Data!$M$4:$BB$594,Data!$A120,COLUMNS($C$11:V127)),””)</f>
        <v>#NAME?</v>
      </c>
      <c r="V127" s="72" t="e">
        <f>IFERROR(INDEX(Data!$M$4:$BB$594,Data!$A120,COLUMNS($C$11:W127)),””)</f>
        <v>#NAME?</v>
      </c>
      <c r="W127" s="72" t="e">
        <f>IFERROR(INDEX(Data!$M$4:$BB$594,Data!$A120,COLUMNS($C$11:X127)),””)</f>
        <v>#NAME?</v>
      </c>
      <c r="X127" s="70" t="e">
        <f>IFERROR(INDEX(Data!$M$4:$BB$594,Data!$A120,COLUMNS($C$11:Y127)),””)</f>
        <v>#NAME?</v>
      </c>
      <c r="Y127" s="72" t="e">
        <f>IFERROR(INDEX(Data!$M$4:$BB$594,Data!$A120,COLUMNS($C$11:Z127)),””)</f>
        <v>#NAME?</v>
      </c>
      <c r="Z127" s="75" t="e">
        <f>IFERROR(INDEX(Data!$M$4:$BB$594,Data!$A120,COLUMNS($C$11:AA127)),””)</f>
        <v>#NAME?</v>
      </c>
      <c r="AA127" s="75" t="e">
        <f>IFERROR(INDEX(Data!$M$4:$BB$594,Data!$A120,COLUMNS($C$11:AB127)),””)</f>
        <v>#NAME?</v>
      </c>
      <c r="AB127" s="71" t="e">
        <f>IFERROR(INDEX(Data!$M$4:$BB$594,Data!$A120,COLUMNS($C$11:AC127)),””)</f>
        <v>#NAME?</v>
      </c>
      <c r="AC127" s="72" t="e">
        <f>IFERROR(INDEX(Data!$M$4:$BB$594,Data!$A120,COLUMNS($C$11:AD127)),””)</f>
        <v>#NAME?</v>
      </c>
      <c r="AD127" s="72" t="e">
        <f>IFERROR(INDEX(Data!$M$4:$BB$594,Data!$A120,COLUMNS($C$11:AE127)),””)</f>
        <v>#NAME?</v>
      </c>
      <c r="AE127" s="70" t="e">
        <f>IFERROR(INDEX(Data!$M$4:$BB$594,Data!$A120,COLUMNS($C$11:AF127)),””)</f>
        <v>#NAME?</v>
      </c>
      <c r="AF127" s="72" t="e">
        <f>IFERROR(INDEX(Data!$M$4:$BB$594,Data!$A120,COLUMNS($C$11:AG127)),””)</f>
        <v>#NAME?</v>
      </c>
      <c r="AG127" s="75" t="e">
        <f>IFERROR(INDEX(Data!$M$4:$BB$594,Data!$A120,COLUMNS($C$11:AH127)),””)</f>
        <v>#NAME?</v>
      </c>
      <c r="AH127" s="75" t="e">
        <f>IFERROR(INDEX(Data!$M$4:$BB$594,Data!$A120,COLUMNS($C$11:AI127)),””)</f>
        <v>#NAME?</v>
      </c>
      <c r="AI127" s="71" t="e">
        <f>IFERROR(INDEX(Data!$M$4:$BB$594,Data!$A120,COLUMNS($C$11:AJ127)),””)</f>
        <v>#NAME?</v>
      </c>
      <c r="AJ127" s="71" t="e">
        <f>IFERROR(INDEX(Data!$M$4:$BB$594,Data!$A120,COLUMNS($C$11:AK127)),””)</f>
        <v>#NAME?</v>
      </c>
      <c r="AK127" s="71" t="e">
        <f>IFERROR(INDEX(Data!$M$4:$BB$594,Data!$A120,COLUMNS($C$11:AL127)),””)</f>
        <v>#NAME?</v>
      </c>
      <c r="AL127" s="69" t="e">
        <f>IFERROR(INDEX(Data!$M$4:$BB$594,Data!$A120,COLUMNS($C$11:AM127)),””)</f>
        <v>#NAME?</v>
      </c>
      <c r="AM127" s="69" t="e">
        <f>IFERROR(INDEX(Data!$M$4:$BB$594,Data!$A120,COLUMNS($C$11:AN127)),””)</f>
        <v>#NAME?</v>
      </c>
      <c r="AN127" s="69" t="e">
        <f>IFERROR(INDEX(Data!$M$4:$BB$594,Data!$A120,COLUMNS($C$11:AO127)),””)</f>
        <v>#NAME?</v>
      </c>
      <c r="AO127" s="69" t="e">
        <f>IFERROR(INDEX(Data!$M$4:$BB$594,Data!$A120,COLUMNS($C$11:AP127)),””)</f>
        <v>#NAME?</v>
      </c>
      <c r="AP127" s="69" t="e">
        <f>IFERROR(INDEX(Data!$M$4:$BB$594,Data!$A120,COLUMNS($C$11:AQ127)),””)</f>
        <v>#NAME?</v>
      </c>
      <c r="AQ127" s="69" t="e">
        <f>IFERROR(INDEX(Data!$M$4:$BB$594,Data!$A120,COLUMNS($C$11:AR127)),””)</f>
        <v>#NAME?</v>
      </c>
    </row>
    <row r="128" spans="2:43" x14ac:dyDescent="0.25">
      <c r="B128" s="69" t="e">
        <f>IFERROR(INDEX(Data!$M$4:$BB$594,Data!$A121,COLUMNS($C$11:C128)),””)</f>
        <v>#NAME?</v>
      </c>
      <c r="C128" s="73" t="e">
        <f>IFERROR(INDEX(Data!$M$4:$BB$594,Data!$A121,COLUMNS($C$11:D128)),””)</f>
        <v>#NAME?</v>
      </c>
      <c r="D128" s="76" t="e">
        <f>IFERROR(INDEX(Data!$M$4:$BB$594,Data!$A121,COLUMNS($C$11:E128)),””)</f>
        <v>#NAME?</v>
      </c>
      <c r="E128" s="76" t="e">
        <f>IFERROR(INDEX(Data!$M$4:$BB$594,Data!$A121,COLUMNS($C$11:F128)),””)</f>
        <v>#NAME?</v>
      </c>
      <c r="F128" s="76" t="e">
        <f>IFERROR(INDEX(Data!$M$4:$BB$594,Data!$A121,COLUMNS($C$11:G128)),””)</f>
        <v>#NAME?</v>
      </c>
      <c r="G128" s="76" t="e">
        <f>IFERROR(INDEX(Data!$M$4:$BB$594,Data!$A121,COLUMNS($C$11:H128)),””)</f>
        <v>#NAME?</v>
      </c>
      <c r="H128" s="76" t="e">
        <f>IFERROR(INDEX(Data!$M$4:$BB$594,Data!$A121,COLUMNS($C$11:I128)),””)</f>
        <v>#NAME?</v>
      </c>
      <c r="I128" s="76" t="e">
        <f>IFERROR(INDEX(Data!$M$4:$BB$594,Data!$A121,COLUMNS($C$11:J128)),””)</f>
        <v>#NAME?</v>
      </c>
      <c r="J128" s="76" t="e">
        <f>IFERROR(INDEX(Data!$M$4:$BB$594,Data!$A121,COLUMNS($C$11:K128)),””)</f>
        <v>#NAME?</v>
      </c>
      <c r="K128" s="76" t="e">
        <f>IFERROR(INDEX(Data!$M$4:$BB$594,Data!$A121,COLUMNS($C$11:L128)),””)</f>
        <v>#NAME?</v>
      </c>
      <c r="L128" s="76" t="e">
        <f>IFERROR(INDEX(Data!$M$4:$BB$594,Data!$A121,COLUMNS($C$11:M128)),””)</f>
        <v>#NAME?</v>
      </c>
      <c r="M128" s="76" t="e">
        <f>IFERROR(INDEX(Data!$M$4:$BB$594,Data!$A121,COLUMNS($C$11:N128)),””)</f>
        <v>#NAME?</v>
      </c>
      <c r="N128" s="76" t="e">
        <f>IFERROR(INDEX(Data!$M$4:$BB$594,Data!$A121,COLUMNS($C$11:O128)),””)</f>
        <v>#NAME?</v>
      </c>
      <c r="O128" s="76" t="e">
        <f>IFERROR(INDEX(Data!$M$4:$BB$594,Data!$A121,COLUMNS($C$11:P128)),””)</f>
        <v>#NAME?</v>
      </c>
      <c r="P128" s="69" t="e">
        <f>IFERROR(INDEX(Data!$M$4:$BB$594,Data!$A121,COLUMNS($C$11:Q128)),””)</f>
        <v>#NAME?</v>
      </c>
      <c r="Q128" s="70" t="e">
        <f>IFERROR(INDEX(Data!$M$4:$BB$594,Data!$A121,COLUMNS($C$11:R128)),””)</f>
        <v>#NAME?</v>
      </c>
      <c r="R128" s="72" t="e">
        <f>IFERROR(INDEX(Data!$M$4:$BB$594,Data!$A121,COLUMNS($C$11:S128)),””)</f>
        <v>#NAME?</v>
      </c>
      <c r="S128" s="69" t="e">
        <f>IFERROR(INDEX(Data!$M$4:$BB$594,Data!$A121,COLUMNS($C$11:T128)),””)</f>
        <v>#NAME?</v>
      </c>
      <c r="T128" s="71" t="e">
        <f>IFERROR(INDEX(Data!$M$4:$BB$594,Data!$A121,COLUMNS($C$11:U128)),””)</f>
        <v>#NAME?</v>
      </c>
      <c r="U128" s="72" t="e">
        <f>IFERROR(INDEX(Data!$M$4:$BB$594,Data!$A121,COLUMNS($C$11:V128)),””)</f>
        <v>#NAME?</v>
      </c>
      <c r="V128" s="72" t="e">
        <f>IFERROR(INDEX(Data!$M$4:$BB$594,Data!$A121,COLUMNS($C$11:W128)),””)</f>
        <v>#NAME?</v>
      </c>
      <c r="W128" s="72" t="e">
        <f>IFERROR(INDEX(Data!$M$4:$BB$594,Data!$A121,COLUMNS($C$11:X128)),””)</f>
        <v>#NAME?</v>
      </c>
      <c r="X128" s="70" t="e">
        <f>IFERROR(INDEX(Data!$M$4:$BB$594,Data!$A121,COLUMNS($C$11:Y128)),””)</f>
        <v>#NAME?</v>
      </c>
      <c r="Y128" s="72" t="e">
        <f>IFERROR(INDEX(Data!$M$4:$BB$594,Data!$A121,COLUMNS($C$11:Z128)),””)</f>
        <v>#NAME?</v>
      </c>
      <c r="Z128" s="75" t="e">
        <f>IFERROR(INDEX(Data!$M$4:$BB$594,Data!$A121,COLUMNS($C$11:AA128)),””)</f>
        <v>#NAME?</v>
      </c>
      <c r="AA128" s="75" t="e">
        <f>IFERROR(INDEX(Data!$M$4:$BB$594,Data!$A121,COLUMNS($C$11:AB128)),””)</f>
        <v>#NAME?</v>
      </c>
      <c r="AB128" s="71" t="e">
        <f>IFERROR(INDEX(Data!$M$4:$BB$594,Data!$A121,COLUMNS($C$11:AC128)),””)</f>
        <v>#NAME?</v>
      </c>
      <c r="AC128" s="72" t="e">
        <f>IFERROR(INDEX(Data!$M$4:$BB$594,Data!$A121,COLUMNS($C$11:AD128)),””)</f>
        <v>#NAME?</v>
      </c>
      <c r="AD128" s="72" t="e">
        <f>IFERROR(INDEX(Data!$M$4:$BB$594,Data!$A121,COLUMNS($C$11:AE128)),””)</f>
        <v>#NAME?</v>
      </c>
      <c r="AE128" s="70" t="e">
        <f>IFERROR(INDEX(Data!$M$4:$BB$594,Data!$A121,COLUMNS($C$11:AF128)),””)</f>
        <v>#NAME?</v>
      </c>
      <c r="AF128" s="72" t="e">
        <f>IFERROR(INDEX(Data!$M$4:$BB$594,Data!$A121,COLUMNS($C$11:AG128)),””)</f>
        <v>#NAME?</v>
      </c>
      <c r="AG128" s="75" t="e">
        <f>IFERROR(INDEX(Data!$M$4:$BB$594,Data!$A121,COLUMNS($C$11:AH128)),””)</f>
        <v>#NAME?</v>
      </c>
      <c r="AH128" s="75" t="e">
        <f>IFERROR(INDEX(Data!$M$4:$BB$594,Data!$A121,COLUMNS($C$11:AI128)),””)</f>
        <v>#NAME?</v>
      </c>
      <c r="AI128" s="71" t="e">
        <f>IFERROR(INDEX(Data!$M$4:$BB$594,Data!$A121,COLUMNS($C$11:AJ128)),””)</f>
        <v>#NAME?</v>
      </c>
      <c r="AJ128" s="71" t="e">
        <f>IFERROR(INDEX(Data!$M$4:$BB$594,Data!$A121,COLUMNS($C$11:AK128)),””)</f>
        <v>#NAME?</v>
      </c>
      <c r="AK128" s="71" t="e">
        <f>IFERROR(INDEX(Data!$M$4:$BB$594,Data!$A121,COLUMNS($C$11:AL128)),””)</f>
        <v>#NAME?</v>
      </c>
      <c r="AL128" s="69" t="e">
        <f>IFERROR(INDEX(Data!$M$4:$BB$594,Data!$A121,COLUMNS($C$11:AM128)),””)</f>
        <v>#NAME?</v>
      </c>
      <c r="AM128" s="69" t="e">
        <f>IFERROR(INDEX(Data!$M$4:$BB$594,Data!$A121,COLUMNS($C$11:AN128)),””)</f>
        <v>#NAME?</v>
      </c>
      <c r="AN128" s="69" t="e">
        <f>IFERROR(INDEX(Data!$M$4:$BB$594,Data!$A121,COLUMNS($C$11:AO128)),””)</f>
        <v>#NAME?</v>
      </c>
      <c r="AO128" s="69" t="e">
        <f>IFERROR(INDEX(Data!$M$4:$BB$594,Data!$A121,COLUMNS($C$11:AP128)),””)</f>
        <v>#NAME?</v>
      </c>
      <c r="AP128" s="69" t="e">
        <f>IFERROR(INDEX(Data!$M$4:$BB$594,Data!$A121,COLUMNS($C$11:AQ128)),””)</f>
        <v>#NAME?</v>
      </c>
      <c r="AQ128" s="69" t="e">
        <f>IFERROR(INDEX(Data!$M$4:$BB$594,Data!$A121,COLUMNS($C$11:AR128)),””)</f>
        <v>#NAME?</v>
      </c>
    </row>
    <row r="129" spans="2:43" x14ac:dyDescent="0.25">
      <c r="B129" s="69" t="e">
        <f>IFERROR(INDEX(Data!$M$4:$BB$594,Data!$A122,COLUMNS($C$11:C129)),””)</f>
        <v>#NAME?</v>
      </c>
      <c r="C129" s="73" t="e">
        <f>IFERROR(INDEX(Data!$M$4:$BB$594,Data!$A122,COLUMNS($C$11:D129)),””)</f>
        <v>#NAME?</v>
      </c>
      <c r="D129" s="76" t="e">
        <f>IFERROR(INDEX(Data!$M$4:$BB$594,Data!$A122,COLUMNS($C$11:E129)),””)</f>
        <v>#NAME?</v>
      </c>
      <c r="E129" s="76" t="e">
        <f>IFERROR(INDEX(Data!$M$4:$BB$594,Data!$A122,COLUMNS($C$11:F129)),””)</f>
        <v>#NAME?</v>
      </c>
      <c r="F129" s="76" t="e">
        <f>IFERROR(INDEX(Data!$M$4:$BB$594,Data!$A122,COLUMNS($C$11:G129)),””)</f>
        <v>#NAME?</v>
      </c>
      <c r="G129" s="76" t="e">
        <f>IFERROR(INDEX(Data!$M$4:$BB$594,Data!$A122,COLUMNS($C$11:H129)),””)</f>
        <v>#NAME?</v>
      </c>
      <c r="H129" s="76" t="e">
        <f>IFERROR(INDEX(Data!$M$4:$BB$594,Data!$A122,COLUMNS($C$11:I129)),””)</f>
        <v>#NAME?</v>
      </c>
      <c r="I129" s="76" t="e">
        <f>IFERROR(INDEX(Data!$M$4:$BB$594,Data!$A122,COLUMNS($C$11:J129)),””)</f>
        <v>#NAME?</v>
      </c>
      <c r="J129" s="76" t="e">
        <f>IFERROR(INDEX(Data!$M$4:$BB$594,Data!$A122,COLUMNS($C$11:K129)),””)</f>
        <v>#NAME?</v>
      </c>
      <c r="K129" s="76" t="e">
        <f>IFERROR(INDEX(Data!$M$4:$BB$594,Data!$A122,COLUMNS($C$11:L129)),””)</f>
        <v>#NAME?</v>
      </c>
      <c r="L129" s="76" t="e">
        <f>IFERROR(INDEX(Data!$M$4:$BB$594,Data!$A122,COLUMNS($C$11:M129)),””)</f>
        <v>#NAME?</v>
      </c>
      <c r="M129" s="76" t="e">
        <f>IFERROR(INDEX(Data!$M$4:$BB$594,Data!$A122,COLUMNS($C$11:N129)),””)</f>
        <v>#NAME?</v>
      </c>
      <c r="N129" s="76" t="e">
        <f>IFERROR(INDEX(Data!$M$4:$BB$594,Data!$A122,COLUMNS($C$11:O129)),””)</f>
        <v>#NAME?</v>
      </c>
      <c r="O129" s="76" t="e">
        <f>IFERROR(INDEX(Data!$M$4:$BB$594,Data!$A122,COLUMNS($C$11:P129)),””)</f>
        <v>#NAME?</v>
      </c>
      <c r="P129" s="69" t="e">
        <f>IFERROR(INDEX(Data!$M$4:$BB$594,Data!$A122,COLUMNS($C$11:Q129)),””)</f>
        <v>#NAME?</v>
      </c>
      <c r="Q129" s="70" t="e">
        <f>IFERROR(INDEX(Data!$M$4:$BB$594,Data!$A122,COLUMNS($C$11:R129)),””)</f>
        <v>#NAME?</v>
      </c>
      <c r="R129" s="72" t="e">
        <f>IFERROR(INDEX(Data!$M$4:$BB$594,Data!$A122,COLUMNS($C$11:S129)),””)</f>
        <v>#NAME?</v>
      </c>
      <c r="S129" s="69" t="e">
        <f>IFERROR(INDEX(Data!$M$4:$BB$594,Data!$A122,COLUMNS($C$11:T129)),””)</f>
        <v>#NAME?</v>
      </c>
      <c r="T129" s="71" t="e">
        <f>IFERROR(INDEX(Data!$M$4:$BB$594,Data!$A122,COLUMNS($C$11:U129)),””)</f>
        <v>#NAME?</v>
      </c>
      <c r="U129" s="72" t="e">
        <f>IFERROR(INDEX(Data!$M$4:$BB$594,Data!$A122,COLUMNS($C$11:V129)),””)</f>
        <v>#NAME?</v>
      </c>
      <c r="V129" s="72" t="e">
        <f>IFERROR(INDEX(Data!$M$4:$BB$594,Data!$A122,COLUMNS($C$11:W129)),””)</f>
        <v>#NAME?</v>
      </c>
      <c r="W129" s="72" t="e">
        <f>IFERROR(INDEX(Data!$M$4:$BB$594,Data!$A122,COLUMNS($C$11:X129)),””)</f>
        <v>#NAME?</v>
      </c>
      <c r="X129" s="70" t="e">
        <f>IFERROR(INDEX(Data!$M$4:$BB$594,Data!$A122,COLUMNS($C$11:Y129)),””)</f>
        <v>#NAME?</v>
      </c>
      <c r="Y129" s="72" t="e">
        <f>IFERROR(INDEX(Data!$M$4:$BB$594,Data!$A122,COLUMNS($C$11:Z129)),””)</f>
        <v>#NAME?</v>
      </c>
      <c r="Z129" s="75" t="e">
        <f>IFERROR(INDEX(Data!$M$4:$BB$594,Data!$A122,COLUMNS($C$11:AA129)),””)</f>
        <v>#NAME?</v>
      </c>
      <c r="AA129" s="75" t="e">
        <f>IFERROR(INDEX(Data!$M$4:$BB$594,Data!$A122,COLUMNS($C$11:AB129)),””)</f>
        <v>#NAME?</v>
      </c>
      <c r="AB129" s="71" t="e">
        <f>IFERROR(INDEX(Data!$M$4:$BB$594,Data!$A122,COLUMNS($C$11:AC129)),””)</f>
        <v>#NAME?</v>
      </c>
      <c r="AC129" s="72" t="e">
        <f>IFERROR(INDEX(Data!$M$4:$BB$594,Data!$A122,COLUMNS($C$11:AD129)),””)</f>
        <v>#NAME?</v>
      </c>
      <c r="AD129" s="72" t="e">
        <f>IFERROR(INDEX(Data!$M$4:$BB$594,Data!$A122,COLUMNS($C$11:AE129)),””)</f>
        <v>#NAME?</v>
      </c>
      <c r="AE129" s="70" t="e">
        <f>IFERROR(INDEX(Data!$M$4:$BB$594,Data!$A122,COLUMNS($C$11:AF129)),””)</f>
        <v>#NAME?</v>
      </c>
      <c r="AF129" s="72" t="e">
        <f>IFERROR(INDEX(Data!$M$4:$BB$594,Data!$A122,COLUMNS($C$11:AG129)),””)</f>
        <v>#NAME?</v>
      </c>
      <c r="AG129" s="75" t="e">
        <f>IFERROR(INDEX(Data!$M$4:$BB$594,Data!$A122,COLUMNS($C$11:AH129)),””)</f>
        <v>#NAME?</v>
      </c>
      <c r="AH129" s="75" t="e">
        <f>IFERROR(INDEX(Data!$M$4:$BB$594,Data!$A122,COLUMNS($C$11:AI129)),””)</f>
        <v>#NAME?</v>
      </c>
      <c r="AI129" s="71" t="e">
        <f>IFERROR(INDEX(Data!$M$4:$BB$594,Data!$A122,COLUMNS($C$11:AJ129)),””)</f>
        <v>#NAME?</v>
      </c>
      <c r="AJ129" s="71" t="e">
        <f>IFERROR(INDEX(Data!$M$4:$BB$594,Data!$A122,COLUMNS($C$11:AK129)),””)</f>
        <v>#NAME?</v>
      </c>
      <c r="AK129" s="71" t="e">
        <f>IFERROR(INDEX(Data!$M$4:$BB$594,Data!$A122,COLUMNS($C$11:AL129)),””)</f>
        <v>#NAME?</v>
      </c>
      <c r="AL129" s="69" t="e">
        <f>IFERROR(INDEX(Data!$M$4:$BB$594,Data!$A122,COLUMNS($C$11:AM129)),””)</f>
        <v>#NAME?</v>
      </c>
      <c r="AM129" s="69" t="e">
        <f>IFERROR(INDEX(Data!$M$4:$BB$594,Data!$A122,COLUMNS($C$11:AN129)),””)</f>
        <v>#NAME?</v>
      </c>
      <c r="AN129" s="69" t="e">
        <f>IFERROR(INDEX(Data!$M$4:$BB$594,Data!$A122,COLUMNS($C$11:AO129)),””)</f>
        <v>#NAME?</v>
      </c>
      <c r="AO129" s="69" t="e">
        <f>IFERROR(INDEX(Data!$M$4:$BB$594,Data!$A122,COLUMNS($C$11:AP129)),””)</f>
        <v>#NAME?</v>
      </c>
      <c r="AP129" s="69" t="e">
        <f>IFERROR(INDEX(Data!$M$4:$BB$594,Data!$A122,COLUMNS($C$11:AQ129)),””)</f>
        <v>#NAME?</v>
      </c>
      <c r="AQ129" s="69" t="e">
        <f>IFERROR(INDEX(Data!$M$4:$BB$594,Data!$A122,COLUMNS($C$11:AR129)),””)</f>
        <v>#NAME?</v>
      </c>
    </row>
    <row r="130" spans="2:43" x14ac:dyDescent="0.25">
      <c r="B130" s="69" t="e">
        <f>IFERROR(INDEX(Data!$M$4:$BB$594,Data!$A123,COLUMNS($C$11:C130)),””)</f>
        <v>#NAME?</v>
      </c>
      <c r="C130" s="73" t="e">
        <f>IFERROR(INDEX(Data!$M$4:$BB$594,Data!$A123,COLUMNS($C$11:D130)),””)</f>
        <v>#NAME?</v>
      </c>
      <c r="D130" s="76" t="e">
        <f>IFERROR(INDEX(Data!$M$4:$BB$594,Data!$A123,COLUMNS($C$11:E130)),””)</f>
        <v>#NAME?</v>
      </c>
      <c r="E130" s="76" t="e">
        <f>IFERROR(INDEX(Data!$M$4:$BB$594,Data!$A123,COLUMNS($C$11:F130)),””)</f>
        <v>#NAME?</v>
      </c>
      <c r="F130" s="76" t="e">
        <f>IFERROR(INDEX(Data!$M$4:$BB$594,Data!$A123,COLUMNS($C$11:G130)),””)</f>
        <v>#NAME?</v>
      </c>
      <c r="G130" s="76" t="e">
        <f>IFERROR(INDEX(Data!$M$4:$BB$594,Data!$A123,COLUMNS($C$11:H130)),””)</f>
        <v>#NAME?</v>
      </c>
      <c r="H130" s="76" t="e">
        <f>IFERROR(INDEX(Data!$M$4:$BB$594,Data!$A123,COLUMNS($C$11:I130)),””)</f>
        <v>#NAME?</v>
      </c>
      <c r="I130" s="76" t="e">
        <f>IFERROR(INDEX(Data!$M$4:$BB$594,Data!$A123,COLUMNS($C$11:J130)),””)</f>
        <v>#NAME?</v>
      </c>
      <c r="J130" s="76" t="e">
        <f>IFERROR(INDEX(Data!$M$4:$BB$594,Data!$A123,COLUMNS($C$11:K130)),””)</f>
        <v>#NAME?</v>
      </c>
      <c r="K130" s="76" t="e">
        <f>IFERROR(INDEX(Data!$M$4:$BB$594,Data!$A123,COLUMNS($C$11:L130)),””)</f>
        <v>#NAME?</v>
      </c>
      <c r="L130" s="76" t="e">
        <f>IFERROR(INDEX(Data!$M$4:$BB$594,Data!$A123,COLUMNS($C$11:M130)),””)</f>
        <v>#NAME?</v>
      </c>
      <c r="M130" s="76" t="e">
        <f>IFERROR(INDEX(Data!$M$4:$BB$594,Data!$A123,COLUMNS($C$11:N130)),””)</f>
        <v>#NAME?</v>
      </c>
      <c r="N130" s="76" t="e">
        <f>IFERROR(INDEX(Data!$M$4:$BB$594,Data!$A123,COLUMNS($C$11:O130)),””)</f>
        <v>#NAME?</v>
      </c>
      <c r="O130" s="76" t="e">
        <f>IFERROR(INDEX(Data!$M$4:$BB$594,Data!$A123,COLUMNS($C$11:P130)),””)</f>
        <v>#NAME?</v>
      </c>
      <c r="P130" s="69" t="e">
        <f>IFERROR(INDEX(Data!$M$4:$BB$594,Data!$A123,COLUMNS($C$11:Q130)),””)</f>
        <v>#NAME?</v>
      </c>
      <c r="Q130" s="70" t="e">
        <f>IFERROR(INDEX(Data!$M$4:$BB$594,Data!$A123,COLUMNS($C$11:R130)),””)</f>
        <v>#NAME?</v>
      </c>
      <c r="R130" s="72" t="e">
        <f>IFERROR(INDEX(Data!$M$4:$BB$594,Data!$A123,COLUMNS($C$11:S130)),””)</f>
        <v>#NAME?</v>
      </c>
      <c r="S130" s="69" t="e">
        <f>IFERROR(INDEX(Data!$M$4:$BB$594,Data!$A123,COLUMNS($C$11:T130)),””)</f>
        <v>#NAME?</v>
      </c>
      <c r="T130" s="71" t="e">
        <f>IFERROR(INDEX(Data!$M$4:$BB$594,Data!$A123,COLUMNS($C$11:U130)),””)</f>
        <v>#NAME?</v>
      </c>
      <c r="U130" s="72" t="e">
        <f>IFERROR(INDEX(Data!$M$4:$BB$594,Data!$A123,COLUMNS($C$11:V130)),””)</f>
        <v>#NAME?</v>
      </c>
      <c r="V130" s="72" t="e">
        <f>IFERROR(INDEX(Data!$M$4:$BB$594,Data!$A123,COLUMNS($C$11:W130)),””)</f>
        <v>#NAME?</v>
      </c>
      <c r="W130" s="72" t="e">
        <f>IFERROR(INDEX(Data!$M$4:$BB$594,Data!$A123,COLUMNS($C$11:X130)),””)</f>
        <v>#NAME?</v>
      </c>
      <c r="X130" s="70" t="e">
        <f>IFERROR(INDEX(Data!$M$4:$BB$594,Data!$A123,COLUMNS($C$11:Y130)),””)</f>
        <v>#NAME?</v>
      </c>
      <c r="Y130" s="72" t="e">
        <f>IFERROR(INDEX(Data!$M$4:$BB$594,Data!$A123,COLUMNS($C$11:Z130)),””)</f>
        <v>#NAME?</v>
      </c>
      <c r="Z130" s="75" t="e">
        <f>IFERROR(INDEX(Data!$M$4:$BB$594,Data!$A123,COLUMNS($C$11:AA130)),””)</f>
        <v>#NAME?</v>
      </c>
      <c r="AA130" s="75" t="e">
        <f>IFERROR(INDEX(Data!$M$4:$BB$594,Data!$A123,COLUMNS($C$11:AB130)),””)</f>
        <v>#NAME?</v>
      </c>
      <c r="AB130" s="71" t="e">
        <f>IFERROR(INDEX(Data!$M$4:$BB$594,Data!$A123,COLUMNS($C$11:AC130)),””)</f>
        <v>#NAME?</v>
      </c>
      <c r="AC130" s="72" t="e">
        <f>IFERROR(INDEX(Data!$M$4:$BB$594,Data!$A123,COLUMNS($C$11:AD130)),””)</f>
        <v>#NAME?</v>
      </c>
      <c r="AD130" s="72" t="e">
        <f>IFERROR(INDEX(Data!$M$4:$BB$594,Data!$A123,COLUMNS($C$11:AE130)),””)</f>
        <v>#NAME?</v>
      </c>
      <c r="AE130" s="70" t="e">
        <f>IFERROR(INDEX(Data!$M$4:$BB$594,Data!$A123,COLUMNS($C$11:AF130)),””)</f>
        <v>#NAME?</v>
      </c>
      <c r="AF130" s="72" t="e">
        <f>IFERROR(INDEX(Data!$M$4:$BB$594,Data!$A123,COLUMNS($C$11:AG130)),””)</f>
        <v>#NAME?</v>
      </c>
      <c r="AG130" s="75" t="e">
        <f>IFERROR(INDEX(Data!$M$4:$BB$594,Data!$A123,COLUMNS($C$11:AH130)),””)</f>
        <v>#NAME?</v>
      </c>
      <c r="AH130" s="75" t="e">
        <f>IFERROR(INDEX(Data!$M$4:$BB$594,Data!$A123,COLUMNS($C$11:AI130)),””)</f>
        <v>#NAME?</v>
      </c>
      <c r="AI130" s="71" t="e">
        <f>IFERROR(INDEX(Data!$M$4:$BB$594,Data!$A123,COLUMNS($C$11:AJ130)),””)</f>
        <v>#NAME?</v>
      </c>
      <c r="AJ130" s="71" t="e">
        <f>IFERROR(INDEX(Data!$M$4:$BB$594,Data!$A123,COLUMNS($C$11:AK130)),””)</f>
        <v>#NAME?</v>
      </c>
      <c r="AK130" s="71" t="e">
        <f>IFERROR(INDEX(Data!$M$4:$BB$594,Data!$A123,COLUMNS($C$11:AL130)),””)</f>
        <v>#NAME?</v>
      </c>
      <c r="AL130" s="69" t="e">
        <f>IFERROR(INDEX(Data!$M$4:$BB$594,Data!$A123,COLUMNS($C$11:AM130)),””)</f>
        <v>#NAME?</v>
      </c>
      <c r="AM130" s="69" t="e">
        <f>IFERROR(INDEX(Data!$M$4:$BB$594,Data!$A123,COLUMNS($C$11:AN130)),””)</f>
        <v>#NAME?</v>
      </c>
      <c r="AN130" s="69" t="e">
        <f>IFERROR(INDEX(Data!$M$4:$BB$594,Data!$A123,COLUMNS($C$11:AO130)),””)</f>
        <v>#NAME?</v>
      </c>
      <c r="AO130" s="69" t="e">
        <f>IFERROR(INDEX(Data!$M$4:$BB$594,Data!$A123,COLUMNS($C$11:AP130)),””)</f>
        <v>#NAME?</v>
      </c>
      <c r="AP130" s="69" t="e">
        <f>IFERROR(INDEX(Data!$M$4:$BB$594,Data!$A123,COLUMNS($C$11:AQ130)),””)</f>
        <v>#NAME?</v>
      </c>
      <c r="AQ130" s="69" t="e">
        <f>IFERROR(INDEX(Data!$M$4:$BB$594,Data!$A123,COLUMNS($C$11:AR130)),””)</f>
        <v>#NAME?</v>
      </c>
    </row>
    <row r="131" spans="2:43" x14ac:dyDescent="0.25">
      <c r="B131" s="69" t="e">
        <f>IFERROR(INDEX(Data!$M$4:$BB$594,Data!$A124,COLUMNS($C$11:C131)),””)</f>
        <v>#NAME?</v>
      </c>
      <c r="C131" s="73" t="e">
        <f>IFERROR(INDEX(Data!$M$4:$BB$594,Data!$A124,COLUMNS($C$11:D131)),””)</f>
        <v>#NAME?</v>
      </c>
      <c r="D131" s="76" t="e">
        <f>IFERROR(INDEX(Data!$M$4:$BB$594,Data!$A124,COLUMNS($C$11:E131)),””)</f>
        <v>#NAME?</v>
      </c>
      <c r="E131" s="76" t="e">
        <f>IFERROR(INDEX(Data!$M$4:$BB$594,Data!$A124,COLUMNS($C$11:F131)),””)</f>
        <v>#NAME?</v>
      </c>
      <c r="F131" s="76" t="e">
        <f>IFERROR(INDEX(Data!$M$4:$BB$594,Data!$A124,COLUMNS($C$11:G131)),””)</f>
        <v>#NAME?</v>
      </c>
      <c r="G131" s="76" t="e">
        <f>IFERROR(INDEX(Data!$M$4:$BB$594,Data!$A124,COLUMNS($C$11:H131)),””)</f>
        <v>#NAME?</v>
      </c>
      <c r="H131" s="76" t="e">
        <f>IFERROR(INDEX(Data!$M$4:$BB$594,Data!$A124,COLUMNS($C$11:I131)),””)</f>
        <v>#NAME?</v>
      </c>
      <c r="I131" s="76" t="e">
        <f>IFERROR(INDEX(Data!$M$4:$BB$594,Data!$A124,COLUMNS($C$11:J131)),””)</f>
        <v>#NAME?</v>
      </c>
      <c r="J131" s="76" t="e">
        <f>IFERROR(INDEX(Data!$M$4:$BB$594,Data!$A124,COLUMNS($C$11:K131)),””)</f>
        <v>#NAME?</v>
      </c>
      <c r="K131" s="76" t="e">
        <f>IFERROR(INDEX(Data!$M$4:$BB$594,Data!$A124,COLUMNS($C$11:L131)),””)</f>
        <v>#NAME?</v>
      </c>
      <c r="L131" s="76" t="e">
        <f>IFERROR(INDEX(Data!$M$4:$BB$594,Data!$A124,COLUMNS($C$11:M131)),””)</f>
        <v>#NAME?</v>
      </c>
      <c r="M131" s="76" t="e">
        <f>IFERROR(INDEX(Data!$M$4:$BB$594,Data!$A124,COLUMNS($C$11:N131)),””)</f>
        <v>#NAME?</v>
      </c>
      <c r="N131" s="76" t="e">
        <f>IFERROR(INDEX(Data!$M$4:$BB$594,Data!$A124,COLUMNS($C$11:O131)),””)</f>
        <v>#NAME?</v>
      </c>
      <c r="O131" s="76" t="e">
        <f>IFERROR(INDEX(Data!$M$4:$BB$594,Data!$A124,COLUMNS($C$11:P131)),””)</f>
        <v>#NAME?</v>
      </c>
      <c r="P131" s="69" t="e">
        <f>IFERROR(INDEX(Data!$M$4:$BB$594,Data!$A124,COLUMNS($C$11:Q131)),””)</f>
        <v>#NAME?</v>
      </c>
      <c r="Q131" s="70" t="e">
        <f>IFERROR(INDEX(Data!$M$4:$BB$594,Data!$A124,COLUMNS($C$11:R131)),””)</f>
        <v>#NAME?</v>
      </c>
      <c r="R131" s="72" t="e">
        <f>IFERROR(INDEX(Data!$M$4:$BB$594,Data!$A124,COLUMNS($C$11:S131)),””)</f>
        <v>#NAME?</v>
      </c>
      <c r="S131" s="69" t="e">
        <f>IFERROR(INDEX(Data!$M$4:$BB$594,Data!$A124,COLUMNS($C$11:T131)),””)</f>
        <v>#NAME?</v>
      </c>
      <c r="T131" s="71" t="e">
        <f>IFERROR(INDEX(Data!$M$4:$BB$594,Data!$A124,COLUMNS($C$11:U131)),””)</f>
        <v>#NAME?</v>
      </c>
      <c r="U131" s="72" t="e">
        <f>IFERROR(INDEX(Data!$M$4:$BB$594,Data!$A124,COLUMNS($C$11:V131)),””)</f>
        <v>#NAME?</v>
      </c>
      <c r="V131" s="72" t="e">
        <f>IFERROR(INDEX(Data!$M$4:$BB$594,Data!$A124,COLUMNS($C$11:W131)),””)</f>
        <v>#NAME?</v>
      </c>
      <c r="W131" s="72" t="e">
        <f>IFERROR(INDEX(Data!$M$4:$BB$594,Data!$A124,COLUMNS($C$11:X131)),””)</f>
        <v>#NAME?</v>
      </c>
      <c r="X131" s="70" t="e">
        <f>IFERROR(INDEX(Data!$M$4:$BB$594,Data!$A124,COLUMNS($C$11:Y131)),””)</f>
        <v>#NAME?</v>
      </c>
      <c r="Y131" s="72" t="e">
        <f>IFERROR(INDEX(Data!$M$4:$BB$594,Data!$A124,COLUMNS($C$11:Z131)),””)</f>
        <v>#NAME?</v>
      </c>
      <c r="Z131" s="75" t="e">
        <f>IFERROR(INDEX(Data!$M$4:$BB$594,Data!$A124,COLUMNS($C$11:AA131)),””)</f>
        <v>#NAME?</v>
      </c>
      <c r="AA131" s="75" t="e">
        <f>IFERROR(INDEX(Data!$M$4:$BB$594,Data!$A124,COLUMNS($C$11:AB131)),””)</f>
        <v>#NAME?</v>
      </c>
      <c r="AB131" s="71" t="e">
        <f>IFERROR(INDEX(Data!$M$4:$BB$594,Data!$A124,COLUMNS($C$11:AC131)),””)</f>
        <v>#NAME?</v>
      </c>
      <c r="AC131" s="72" t="e">
        <f>IFERROR(INDEX(Data!$M$4:$BB$594,Data!$A124,COLUMNS($C$11:AD131)),””)</f>
        <v>#NAME?</v>
      </c>
      <c r="AD131" s="72" t="e">
        <f>IFERROR(INDEX(Data!$M$4:$BB$594,Data!$A124,COLUMNS($C$11:AE131)),””)</f>
        <v>#NAME?</v>
      </c>
      <c r="AE131" s="70" t="e">
        <f>IFERROR(INDEX(Data!$M$4:$BB$594,Data!$A124,COLUMNS($C$11:AF131)),””)</f>
        <v>#NAME?</v>
      </c>
      <c r="AF131" s="72" t="e">
        <f>IFERROR(INDEX(Data!$M$4:$BB$594,Data!$A124,COLUMNS($C$11:AG131)),””)</f>
        <v>#NAME?</v>
      </c>
      <c r="AG131" s="75" t="e">
        <f>IFERROR(INDEX(Data!$M$4:$BB$594,Data!$A124,COLUMNS($C$11:AH131)),””)</f>
        <v>#NAME?</v>
      </c>
      <c r="AH131" s="75" t="e">
        <f>IFERROR(INDEX(Data!$M$4:$BB$594,Data!$A124,COLUMNS($C$11:AI131)),””)</f>
        <v>#NAME?</v>
      </c>
      <c r="AI131" s="71" t="e">
        <f>IFERROR(INDEX(Data!$M$4:$BB$594,Data!$A124,COLUMNS($C$11:AJ131)),””)</f>
        <v>#NAME?</v>
      </c>
      <c r="AJ131" s="71" t="e">
        <f>IFERROR(INDEX(Data!$M$4:$BB$594,Data!$A124,COLUMNS($C$11:AK131)),””)</f>
        <v>#NAME?</v>
      </c>
      <c r="AK131" s="71" t="e">
        <f>IFERROR(INDEX(Data!$M$4:$BB$594,Data!$A124,COLUMNS($C$11:AL131)),””)</f>
        <v>#NAME?</v>
      </c>
      <c r="AL131" s="69" t="e">
        <f>IFERROR(INDEX(Data!$M$4:$BB$594,Data!$A124,COLUMNS($C$11:AM131)),””)</f>
        <v>#NAME?</v>
      </c>
      <c r="AM131" s="69" t="e">
        <f>IFERROR(INDEX(Data!$M$4:$BB$594,Data!$A124,COLUMNS($C$11:AN131)),””)</f>
        <v>#NAME?</v>
      </c>
      <c r="AN131" s="69" t="e">
        <f>IFERROR(INDEX(Data!$M$4:$BB$594,Data!$A124,COLUMNS($C$11:AO131)),””)</f>
        <v>#NAME?</v>
      </c>
      <c r="AO131" s="69" t="e">
        <f>IFERROR(INDEX(Data!$M$4:$BB$594,Data!$A124,COLUMNS($C$11:AP131)),””)</f>
        <v>#NAME?</v>
      </c>
      <c r="AP131" s="69" t="e">
        <f>IFERROR(INDEX(Data!$M$4:$BB$594,Data!$A124,COLUMNS($C$11:AQ131)),””)</f>
        <v>#NAME?</v>
      </c>
      <c r="AQ131" s="69" t="e">
        <f>IFERROR(INDEX(Data!$M$4:$BB$594,Data!$A124,COLUMNS($C$11:AR131)),””)</f>
        <v>#NAME?</v>
      </c>
    </row>
    <row r="132" spans="2:43" x14ac:dyDescent="0.25">
      <c r="B132" s="69" t="e">
        <f>IFERROR(INDEX(Data!$M$4:$BB$594,Data!$A125,COLUMNS($C$11:C132)),””)</f>
        <v>#NAME?</v>
      </c>
      <c r="C132" s="73" t="e">
        <f>IFERROR(INDEX(Data!$M$4:$BB$594,Data!$A125,COLUMNS($C$11:D132)),””)</f>
        <v>#NAME?</v>
      </c>
      <c r="D132" s="76" t="e">
        <f>IFERROR(INDEX(Data!$M$4:$BB$594,Data!$A125,COLUMNS($C$11:E132)),””)</f>
        <v>#NAME?</v>
      </c>
      <c r="E132" s="76" t="e">
        <f>IFERROR(INDEX(Data!$M$4:$BB$594,Data!$A125,COLUMNS($C$11:F132)),””)</f>
        <v>#NAME?</v>
      </c>
      <c r="F132" s="76" t="e">
        <f>IFERROR(INDEX(Data!$M$4:$BB$594,Data!$A125,COLUMNS($C$11:G132)),””)</f>
        <v>#NAME?</v>
      </c>
      <c r="G132" s="76" t="e">
        <f>IFERROR(INDEX(Data!$M$4:$BB$594,Data!$A125,COLUMNS($C$11:H132)),””)</f>
        <v>#NAME?</v>
      </c>
      <c r="H132" s="76" t="e">
        <f>IFERROR(INDEX(Data!$M$4:$BB$594,Data!$A125,COLUMNS($C$11:I132)),””)</f>
        <v>#NAME?</v>
      </c>
      <c r="I132" s="76" t="e">
        <f>IFERROR(INDEX(Data!$M$4:$BB$594,Data!$A125,COLUMNS($C$11:J132)),””)</f>
        <v>#NAME?</v>
      </c>
      <c r="J132" s="76" t="e">
        <f>IFERROR(INDEX(Data!$M$4:$BB$594,Data!$A125,COLUMNS($C$11:K132)),””)</f>
        <v>#NAME?</v>
      </c>
      <c r="K132" s="76" t="e">
        <f>IFERROR(INDEX(Data!$M$4:$BB$594,Data!$A125,COLUMNS($C$11:L132)),””)</f>
        <v>#NAME?</v>
      </c>
      <c r="L132" s="76" t="e">
        <f>IFERROR(INDEX(Data!$M$4:$BB$594,Data!$A125,COLUMNS($C$11:M132)),””)</f>
        <v>#NAME?</v>
      </c>
      <c r="M132" s="76" t="e">
        <f>IFERROR(INDEX(Data!$M$4:$BB$594,Data!$A125,COLUMNS($C$11:N132)),””)</f>
        <v>#NAME?</v>
      </c>
      <c r="N132" s="76" t="e">
        <f>IFERROR(INDEX(Data!$M$4:$BB$594,Data!$A125,COLUMNS($C$11:O132)),””)</f>
        <v>#NAME?</v>
      </c>
      <c r="O132" s="76" t="e">
        <f>IFERROR(INDEX(Data!$M$4:$BB$594,Data!$A125,COLUMNS($C$11:P132)),””)</f>
        <v>#NAME?</v>
      </c>
      <c r="P132" s="69" t="e">
        <f>IFERROR(INDEX(Data!$M$4:$BB$594,Data!$A125,COLUMNS($C$11:Q132)),””)</f>
        <v>#NAME?</v>
      </c>
      <c r="Q132" s="70" t="e">
        <f>IFERROR(INDEX(Data!$M$4:$BB$594,Data!$A125,COLUMNS($C$11:R132)),””)</f>
        <v>#NAME?</v>
      </c>
      <c r="R132" s="72" t="e">
        <f>IFERROR(INDEX(Data!$M$4:$BB$594,Data!$A125,COLUMNS($C$11:S132)),””)</f>
        <v>#NAME?</v>
      </c>
      <c r="S132" s="69" t="e">
        <f>IFERROR(INDEX(Data!$M$4:$BB$594,Data!$A125,COLUMNS($C$11:T132)),””)</f>
        <v>#NAME?</v>
      </c>
      <c r="T132" s="71" t="e">
        <f>IFERROR(INDEX(Data!$M$4:$BB$594,Data!$A125,COLUMNS($C$11:U132)),””)</f>
        <v>#NAME?</v>
      </c>
      <c r="U132" s="72" t="e">
        <f>IFERROR(INDEX(Data!$M$4:$BB$594,Data!$A125,COLUMNS($C$11:V132)),””)</f>
        <v>#NAME?</v>
      </c>
      <c r="V132" s="72" t="e">
        <f>IFERROR(INDEX(Data!$M$4:$BB$594,Data!$A125,COLUMNS($C$11:W132)),””)</f>
        <v>#NAME?</v>
      </c>
      <c r="W132" s="72" t="e">
        <f>IFERROR(INDEX(Data!$M$4:$BB$594,Data!$A125,COLUMNS($C$11:X132)),””)</f>
        <v>#NAME?</v>
      </c>
      <c r="X132" s="70" t="e">
        <f>IFERROR(INDEX(Data!$M$4:$BB$594,Data!$A125,COLUMNS($C$11:Y132)),””)</f>
        <v>#NAME?</v>
      </c>
      <c r="Y132" s="72" t="e">
        <f>IFERROR(INDEX(Data!$M$4:$BB$594,Data!$A125,COLUMNS($C$11:Z132)),””)</f>
        <v>#NAME?</v>
      </c>
      <c r="Z132" s="75" t="e">
        <f>IFERROR(INDEX(Data!$M$4:$BB$594,Data!$A125,COLUMNS($C$11:AA132)),””)</f>
        <v>#NAME?</v>
      </c>
      <c r="AA132" s="75" t="e">
        <f>IFERROR(INDEX(Data!$M$4:$BB$594,Data!$A125,COLUMNS($C$11:AB132)),””)</f>
        <v>#NAME?</v>
      </c>
      <c r="AB132" s="71" t="e">
        <f>IFERROR(INDEX(Data!$M$4:$BB$594,Data!$A125,COLUMNS($C$11:AC132)),””)</f>
        <v>#NAME?</v>
      </c>
      <c r="AC132" s="72" t="e">
        <f>IFERROR(INDEX(Data!$M$4:$BB$594,Data!$A125,COLUMNS($C$11:AD132)),””)</f>
        <v>#NAME?</v>
      </c>
      <c r="AD132" s="72" t="e">
        <f>IFERROR(INDEX(Data!$M$4:$BB$594,Data!$A125,COLUMNS($C$11:AE132)),””)</f>
        <v>#NAME?</v>
      </c>
      <c r="AE132" s="70" t="e">
        <f>IFERROR(INDEX(Data!$M$4:$BB$594,Data!$A125,COLUMNS($C$11:AF132)),””)</f>
        <v>#NAME?</v>
      </c>
      <c r="AF132" s="72" t="e">
        <f>IFERROR(INDEX(Data!$M$4:$BB$594,Data!$A125,COLUMNS($C$11:AG132)),””)</f>
        <v>#NAME?</v>
      </c>
      <c r="AG132" s="75" t="e">
        <f>IFERROR(INDEX(Data!$M$4:$BB$594,Data!$A125,COLUMNS($C$11:AH132)),””)</f>
        <v>#NAME?</v>
      </c>
      <c r="AH132" s="75" t="e">
        <f>IFERROR(INDEX(Data!$M$4:$BB$594,Data!$A125,COLUMNS($C$11:AI132)),””)</f>
        <v>#NAME?</v>
      </c>
      <c r="AI132" s="71" t="e">
        <f>IFERROR(INDEX(Data!$M$4:$BB$594,Data!$A125,COLUMNS($C$11:AJ132)),””)</f>
        <v>#NAME?</v>
      </c>
      <c r="AJ132" s="71" t="e">
        <f>IFERROR(INDEX(Data!$M$4:$BB$594,Data!$A125,COLUMNS($C$11:AK132)),””)</f>
        <v>#NAME?</v>
      </c>
      <c r="AK132" s="71" t="e">
        <f>IFERROR(INDEX(Data!$M$4:$BB$594,Data!$A125,COLUMNS($C$11:AL132)),””)</f>
        <v>#NAME?</v>
      </c>
      <c r="AL132" s="69" t="e">
        <f>IFERROR(INDEX(Data!$M$4:$BB$594,Data!$A125,COLUMNS($C$11:AM132)),””)</f>
        <v>#NAME?</v>
      </c>
      <c r="AM132" s="69" t="e">
        <f>IFERROR(INDEX(Data!$M$4:$BB$594,Data!$A125,COLUMNS($C$11:AN132)),””)</f>
        <v>#NAME?</v>
      </c>
      <c r="AN132" s="69" t="e">
        <f>IFERROR(INDEX(Data!$M$4:$BB$594,Data!$A125,COLUMNS($C$11:AO132)),””)</f>
        <v>#NAME?</v>
      </c>
      <c r="AO132" s="69" t="e">
        <f>IFERROR(INDEX(Data!$M$4:$BB$594,Data!$A125,COLUMNS($C$11:AP132)),””)</f>
        <v>#NAME?</v>
      </c>
      <c r="AP132" s="69" t="e">
        <f>IFERROR(INDEX(Data!$M$4:$BB$594,Data!$A125,COLUMNS($C$11:AQ132)),””)</f>
        <v>#NAME?</v>
      </c>
      <c r="AQ132" s="69" t="e">
        <f>IFERROR(INDEX(Data!$M$4:$BB$594,Data!$A125,COLUMNS($C$11:AR132)),””)</f>
        <v>#NAME?</v>
      </c>
    </row>
    <row r="133" spans="2:43" x14ac:dyDescent="0.25">
      <c r="B133" s="69" t="e">
        <f>IFERROR(INDEX(Data!$M$4:$BB$594,Data!$A126,COLUMNS($C$11:C133)),””)</f>
        <v>#NAME?</v>
      </c>
      <c r="C133" s="73" t="e">
        <f>IFERROR(INDEX(Data!$M$4:$BB$594,Data!$A126,COLUMNS($C$11:D133)),””)</f>
        <v>#NAME?</v>
      </c>
      <c r="D133" s="76" t="e">
        <f>IFERROR(INDEX(Data!$M$4:$BB$594,Data!$A126,COLUMNS($C$11:E133)),””)</f>
        <v>#NAME?</v>
      </c>
      <c r="E133" s="76" t="e">
        <f>IFERROR(INDEX(Data!$M$4:$BB$594,Data!$A126,COLUMNS($C$11:F133)),””)</f>
        <v>#NAME?</v>
      </c>
      <c r="F133" s="76" t="e">
        <f>IFERROR(INDEX(Data!$M$4:$BB$594,Data!$A126,COLUMNS($C$11:G133)),””)</f>
        <v>#NAME?</v>
      </c>
      <c r="G133" s="76" t="e">
        <f>IFERROR(INDEX(Data!$M$4:$BB$594,Data!$A126,COLUMNS($C$11:H133)),””)</f>
        <v>#NAME?</v>
      </c>
      <c r="H133" s="76" t="e">
        <f>IFERROR(INDEX(Data!$M$4:$BB$594,Data!$A126,COLUMNS($C$11:I133)),””)</f>
        <v>#NAME?</v>
      </c>
      <c r="I133" s="76" t="e">
        <f>IFERROR(INDEX(Data!$M$4:$BB$594,Data!$A126,COLUMNS($C$11:J133)),””)</f>
        <v>#NAME?</v>
      </c>
      <c r="J133" s="76" t="e">
        <f>IFERROR(INDEX(Data!$M$4:$BB$594,Data!$A126,COLUMNS($C$11:K133)),””)</f>
        <v>#NAME?</v>
      </c>
      <c r="K133" s="76" t="e">
        <f>IFERROR(INDEX(Data!$M$4:$BB$594,Data!$A126,COLUMNS($C$11:L133)),””)</f>
        <v>#NAME?</v>
      </c>
      <c r="L133" s="76" t="e">
        <f>IFERROR(INDEX(Data!$M$4:$BB$594,Data!$A126,COLUMNS($C$11:M133)),””)</f>
        <v>#NAME?</v>
      </c>
      <c r="M133" s="76" t="e">
        <f>IFERROR(INDEX(Data!$M$4:$BB$594,Data!$A126,COLUMNS($C$11:N133)),””)</f>
        <v>#NAME?</v>
      </c>
      <c r="N133" s="76" t="e">
        <f>IFERROR(INDEX(Data!$M$4:$BB$594,Data!$A126,COLUMNS($C$11:O133)),””)</f>
        <v>#NAME?</v>
      </c>
      <c r="O133" s="76" t="e">
        <f>IFERROR(INDEX(Data!$M$4:$BB$594,Data!$A126,COLUMNS($C$11:P133)),””)</f>
        <v>#NAME?</v>
      </c>
      <c r="P133" s="69" t="e">
        <f>IFERROR(INDEX(Data!$M$4:$BB$594,Data!$A126,COLUMNS($C$11:Q133)),””)</f>
        <v>#NAME?</v>
      </c>
      <c r="Q133" s="70" t="e">
        <f>IFERROR(INDEX(Data!$M$4:$BB$594,Data!$A126,COLUMNS($C$11:R133)),””)</f>
        <v>#NAME?</v>
      </c>
      <c r="R133" s="72" t="e">
        <f>IFERROR(INDEX(Data!$M$4:$BB$594,Data!$A126,COLUMNS($C$11:S133)),””)</f>
        <v>#NAME?</v>
      </c>
      <c r="S133" s="69" t="e">
        <f>IFERROR(INDEX(Data!$M$4:$BB$594,Data!$A126,COLUMNS($C$11:T133)),””)</f>
        <v>#NAME?</v>
      </c>
      <c r="T133" s="71" t="e">
        <f>IFERROR(INDEX(Data!$M$4:$BB$594,Data!$A126,COLUMNS($C$11:U133)),””)</f>
        <v>#NAME?</v>
      </c>
      <c r="U133" s="72" t="e">
        <f>IFERROR(INDEX(Data!$M$4:$BB$594,Data!$A126,COLUMNS($C$11:V133)),””)</f>
        <v>#NAME?</v>
      </c>
      <c r="V133" s="72" t="e">
        <f>IFERROR(INDEX(Data!$M$4:$BB$594,Data!$A126,COLUMNS($C$11:W133)),””)</f>
        <v>#NAME?</v>
      </c>
      <c r="W133" s="72" t="e">
        <f>IFERROR(INDEX(Data!$M$4:$BB$594,Data!$A126,COLUMNS($C$11:X133)),””)</f>
        <v>#NAME?</v>
      </c>
      <c r="X133" s="70" t="e">
        <f>IFERROR(INDEX(Data!$M$4:$BB$594,Data!$A126,COLUMNS($C$11:Y133)),””)</f>
        <v>#NAME?</v>
      </c>
      <c r="Y133" s="72" t="e">
        <f>IFERROR(INDEX(Data!$M$4:$BB$594,Data!$A126,COLUMNS($C$11:Z133)),””)</f>
        <v>#NAME?</v>
      </c>
      <c r="Z133" s="75" t="e">
        <f>IFERROR(INDEX(Data!$M$4:$BB$594,Data!$A126,COLUMNS($C$11:AA133)),””)</f>
        <v>#NAME?</v>
      </c>
      <c r="AA133" s="75" t="e">
        <f>IFERROR(INDEX(Data!$M$4:$BB$594,Data!$A126,COLUMNS($C$11:AB133)),””)</f>
        <v>#NAME?</v>
      </c>
      <c r="AB133" s="71" t="e">
        <f>IFERROR(INDEX(Data!$M$4:$BB$594,Data!$A126,COLUMNS($C$11:AC133)),””)</f>
        <v>#NAME?</v>
      </c>
      <c r="AC133" s="72" t="e">
        <f>IFERROR(INDEX(Data!$M$4:$BB$594,Data!$A126,COLUMNS($C$11:AD133)),””)</f>
        <v>#NAME?</v>
      </c>
      <c r="AD133" s="72" t="e">
        <f>IFERROR(INDEX(Data!$M$4:$BB$594,Data!$A126,COLUMNS($C$11:AE133)),””)</f>
        <v>#NAME?</v>
      </c>
      <c r="AE133" s="70" t="e">
        <f>IFERROR(INDEX(Data!$M$4:$BB$594,Data!$A126,COLUMNS($C$11:AF133)),””)</f>
        <v>#NAME?</v>
      </c>
      <c r="AF133" s="72" t="e">
        <f>IFERROR(INDEX(Data!$M$4:$BB$594,Data!$A126,COLUMNS($C$11:AG133)),””)</f>
        <v>#NAME?</v>
      </c>
      <c r="AG133" s="75" t="e">
        <f>IFERROR(INDEX(Data!$M$4:$BB$594,Data!$A126,COLUMNS($C$11:AH133)),””)</f>
        <v>#NAME?</v>
      </c>
      <c r="AH133" s="75" t="e">
        <f>IFERROR(INDEX(Data!$M$4:$BB$594,Data!$A126,COLUMNS($C$11:AI133)),””)</f>
        <v>#NAME?</v>
      </c>
      <c r="AI133" s="71" t="e">
        <f>IFERROR(INDEX(Data!$M$4:$BB$594,Data!$A126,COLUMNS($C$11:AJ133)),””)</f>
        <v>#NAME?</v>
      </c>
      <c r="AJ133" s="71" t="e">
        <f>IFERROR(INDEX(Data!$M$4:$BB$594,Data!$A126,COLUMNS($C$11:AK133)),””)</f>
        <v>#NAME?</v>
      </c>
      <c r="AK133" s="71" t="e">
        <f>IFERROR(INDEX(Data!$M$4:$BB$594,Data!$A126,COLUMNS($C$11:AL133)),””)</f>
        <v>#NAME?</v>
      </c>
      <c r="AL133" s="69" t="e">
        <f>IFERROR(INDEX(Data!$M$4:$BB$594,Data!$A126,COLUMNS($C$11:AM133)),””)</f>
        <v>#NAME?</v>
      </c>
      <c r="AM133" s="69" t="e">
        <f>IFERROR(INDEX(Data!$M$4:$BB$594,Data!$A126,COLUMNS($C$11:AN133)),””)</f>
        <v>#NAME?</v>
      </c>
      <c r="AN133" s="69" t="e">
        <f>IFERROR(INDEX(Data!$M$4:$BB$594,Data!$A126,COLUMNS($C$11:AO133)),””)</f>
        <v>#NAME?</v>
      </c>
      <c r="AO133" s="69" t="e">
        <f>IFERROR(INDEX(Data!$M$4:$BB$594,Data!$A126,COLUMNS($C$11:AP133)),””)</f>
        <v>#NAME?</v>
      </c>
      <c r="AP133" s="69" t="e">
        <f>IFERROR(INDEX(Data!$M$4:$BB$594,Data!$A126,COLUMNS($C$11:AQ133)),””)</f>
        <v>#NAME?</v>
      </c>
      <c r="AQ133" s="69" t="e">
        <f>IFERROR(INDEX(Data!$M$4:$BB$594,Data!$A126,COLUMNS($C$11:AR133)),””)</f>
        <v>#NAME?</v>
      </c>
    </row>
    <row r="134" spans="2:43" x14ac:dyDescent="0.25">
      <c r="B134" s="69" t="e">
        <f>IFERROR(INDEX(Data!$M$4:$BB$594,Data!$A127,COLUMNS($C$11:C134)),””)</f>
        <v>#NAME?</v>
      </c>
      <c r="C134" s="73" t="e">
        <f>IFERROR(INDEX(Data!$M$4:$BB$594,Data!$A127,COLUMNS($C$11:D134)),””)</f>
        <v>#NAME?</v>
      </c>
      <c r="D134" s="76" t="e">
        <f>IFERROR(INDEX(Data!$M$4:$BB$594,Data!$A127,COLUMNS($C$11:E134)),””)</f>
        <v>#NAME?</v>
      </c>
      <c r="E134" s="76" t="e">
        <f>IFERROR(INDEX(Data!$M$4:$BB$594,Data!$A127,COLUMNS($C$11:F134)),””)</f>
        <v>#NAME?</v>
      </c>
      <c r="F134" s="76" t="e">
        <f>IFERROR(INDEX(Data!$M$4:$BB$594,Data!$A127,COLUMNS($C$11:G134)),””)</f>
        <v>#NAME?</v>
      </c>
      <c r="G134" s="76" t="e">
        <f>IFERROR(INDEX(Data!$M$4:$BB$594,Data!$A127,COLUMNS($C$11:H134)),””)</f>
        <v>#NAME?</v>
      </c>
      <c r="H134" s="76" t="e">
        <f>IFERROR(INDEX(Data!$M$4:$BB$594,Data!$A127,COLUMNS($C$11:I134)),””)</f>
        <v>#NAME?</v>
      </c>
      <c r="I134" s="76" t="e">
        <f>IFERROR(INDEX(Data!$M$4:$BB$594,Data!$A127,COLUMNS($C$11:J134)),””)</f>
        <v>#NAME?</v>
      </c>
      <c r="J134" s="76" t="e">
        <f>IFERROR(INDEX(Data!$M$4:$BB$594,Data!$A127,COLUMNS($C$11:K134)),””)</f>
        <v>#NAME?</v>
      </c>
      <c r="K134" s="76" t="e">
        <f>IFERROR(INDEX(Data!$M$4:$BB$594,Data!$A127,COLUMNS($C$11:L134)),””)</f>
        <v>#NAME?</v>
      </c>
      <c r="L134" s="76" t="e">
        <f>IFERROR(INDEX(Data!$M$4:$BB$594,Data!$A127,COLUMNS($C$11:M134)),””)</f>
        <v>#NAME?</v>
      </c>
      <c r="M134" s="76" t="e">
        <f>IFERROR(INDEX(Data!$M$4:$BB$594,Data!$A127,COLUMNS($C$11:N134)),””)</f>
        <v>#NAME?</v>
      </c>
      <c r="N134" s="76" t="e">
        <f>IFERROR(INDEX(Data!$M$4:$BB$594,Data!$A127,COLUMNS($C$11:O134)),””)</f>
        <v>#NAME?</v>
      </c>
      <c r="O134" s="76" t="e">
        <f>IFERROR(INDEX(Data!$M$4:$BB$594,Data!$A127,COLUMNS($C$11:P134)),””)</f>
        <v>#NAME?</v>
      </c>
      <c r="P134" s="69" t="e">
        <f>IFERROR(INDEX(Data!$M$4:$BB$594,Data!$A127,COLUMNS($C$11:Q134)),””)</f>
        <v>#NAME?</v>
      </c>
      <c r="Q134" s="70" t="e">
        <f>IFERROR(INDEX(Data!$M$4:$BB$594,Data!$A127,COLUMNS($C$11:R134)),””)</f>
        <v>#NAME?</v>
      </c>
      <c r="R134" s="72" t="e">
        <f>IFERROR(INDEX(Data!$M$4:$BB$594,Data!$A127,COLUMNS($C$11:S134)),””)</f>
        <v>#NAME?</v>
      </c>
      <c r="S134" s="69" t="e">
        <f>IFERROR(INDEX(Data!$M$4:$BB$594,Data!$A127,COLUMNS($C$11:T134)),””)</f>
        <v>#NAME?</v>
      </c>
      <c r="T134" s="71" t="e">
        <f>IFERROR(INDEX(Data!$M$4:$BB$594,Data!$A127,COLUMNS($C$11:U134)),””)</f>
        <v>#NAME?</v>
      </c>
      <c r="U134" s="72" t="e">
        <f>IFERROR(INDEX(Data!$M$4:$BB$594,Data!$A127,COLUMNS($C$11:V134)),””)</f>
        <v>#NAME?</v>
      </c>
      <c r="V134" s="72" t="e">
        <f>IFERROR(INDEX(Data!$M$4:$BB$594,Data!$A127,COLUMNS($C$11:W134)),””)</f>
        <v>#NAME?</v>
      </c>
      <c r="W134" s="72" t="e">
        <f>IFERROR(INDEX(Data!$M$4:$BB$594,Data!$A127,COLUMNS($C$11:X134)),””)</f>
        <v>#NAME?</v>
      </c>
      <c r="X134" s="70" t="e">
        <f>IFERROR(INDEX(Data!$M$4:$BB$594,Data!$A127,COLUMNS($C$11:Y134)),””)</f>
        <v>#NAME?</v>
      </c>
      <c r="Y134" s="72" t="e">
        <f>IFERROR(INDEX(Data!$M$4:$BB$594,Data!$A127,COLUMNS($C$11:Z134)),””)</f>
        <v>#NAME?</v>
      </c>
      <c r="Z134" s="75" t="e">
        <f>IFERROR(INDEX(Data!$M$4:$BB$594,Data!$A127,COLUMNS($C$11:AA134)),””)</f>
        <v>#NAME?</v>
      </c>
      <c r="AA134" s="75" t="e">
        <f>IFERROR(INDEX(Data!$M$4:$BB$594,Data!$A127,COLUMNS($C$11:AB134)),””)</f>
        <v>#NAME?</v>
      </c>
      <c r="AB134" s="71" t="e">
        <f>IFERROR(INDEX(Data!$M$4:$BB$594,Data!$A127,COLUMNS($C$11:AC134)),””)</f>
        <v>#NAME?</v>
      </c>
      <c r="AC134" s="72" t="e">
        <f>IFERROR(INDEX(Data!$M$4:$BB$594,Data!$A127,COLUMNS($C$11:AD134)),””)</f>
        <v>#NAME?</v>
      </c>
      <c r="AD134" s="72" t="e">
        <f>IFERROR(INDEX(Data!$M$4:$BB$594,Data!$A127,COLUMNS($C$11:AE134)),””)</f>
        <v>#NAME?</v>
      </c>
      <c r="AE134" s="70" t="e">
        <f>IFERROR(INDEX(Data!$M$4:$BB$594,Data!$A127,COLUMNS($C$11:AF134)),””)</f>
        <v>#NAME?</v>
      </c>
      <c r="AF134" s="72" t="e">
        <f>IFERROR(INDEX(Data!$M$4:$BB$594,Data!$A127,COLUMNS($C$11:AG134)),””)</f>
        <v>#NAME?</v>
      </c>
      <c r="AG134" s="75" t="e">
        <f>IFERROR(INDEX(Data!$M$4:$BB$594,Data!$A127,COLUMNS($C$11:AH134)),””)</f>
        <v>#NAME?</v>
      </c>
      <c r="AH134" s="75" t="e">
        <f>IFERROR(INDEX(Data!$M$4:$BB$594,Data!$A127,COLUMNS($C$11:AI134)),””)</f>
        <v>#NAME?</v>
      </c>
      <c r="AI134" s="71" t="e">
        <f>IFERROR(INDEX(Data!$M$4:$BB$594,Data!$A127,COLUMNS($C$11:AJ134)),””)</f>
        <v>#NAME?</v>
      </c>
      <c r="AJ134" s="71" t="e">
        <f>IFERROR(INDEX(Data!$M$4:$BB$594,Data!$A127,COLUMNS($C$11:AK134)),””)</f>
        <v>#NAME?</v>
      </c>
      <c r="AK134" s="71" t="e">
        <f>IFERROR(INDEX(Data!$M$4:$BB$594,Data!$A127,COLUMNS($C$11:AL134)),””)</f>
        <v>#NAME?</v>
      </c>
      <c r="AL134" s="69" t="e">
        <f>IFERROR(INDEX(Data!$M$4:$BB$594,Data!$A127,COLUMNS($C$11:AM134)),””)</f>
        <v>#NAME?</v>
      </c>
      <c r="AM134" s="69" t="e">
        <f>IFERROR(INDEX(Data!$M$4:$BB$594,Data!$A127,COLUMNS($C$11:AN134)),””)</f>
        <v>#NAME?</v>
      </c>
      <c r="AN134" s="69" t="e">
        <f>IFERROR(INDEX(Data!$M$4:$BB$594,Data!$A127,COLUMNS($C$11:AO134)),””)</f>
        <v>#NAME?</v>
      </c>
      <c r="AO134" s="69" t="e">
        <f>IFERROR(INDEX(Data!$M$4:$BB$594,Data!$A127,COLUMNS($C$11:AP134)),””)</f>
        <v>#NAME?</v>
      </c>
      <c r="AP134" s="69" t="e">
        <f>IFERROR(INDEX(Data!$M$4:$BB$594,Data!$A127,COLUMNS($C$11:AQ134)),””)</f>
        <v>#NAME?</v>
      </c>
      <c r="AQ134" s="69" t="e">
        <f>IFERROR(INDEX(Data!$M$4:$BB$594,Data!$A127,COLUMNS($C$11:AR134)),””)</f>
        <v>#NAME?</v>
      </c>
    </row>
    <row r="135" spans="2:43" x14ac:dyDescent="0.25">
      <c r="B135" s="69" t="e">
        <f>IFERROR(INDEX(Data!$M$4:$BB$594,Data!$A128,COLUMNS($C$11:C135)),””)</f>
        <v>#NAME?</v>
      </c>
      <c r="C135" s="73" t="e">
        <f>IFERROR(INDEX(Data!$M$4:$BB$594,Data!$A128,COLUMNS($C$11:D135)),””)</f>
        <v>#NAME?</v>
      </c>
      <c r="D135" s="76" t="e">
        <f>IFERROR(INDEX(Data!$M$4:$BB$594,Data!$A128,COLUMNS($C$11:E135)),””)</f>
        <v>#NAME?</v>
      </c>
      <c r="E135" s="76" t="e">
        <f>IFERROR(INDEX(Data!$M$4:$BB$594,Data!$A128,COLUMNS($C$11:F135)),””)</f>
        <v>#NAME?</v>
      </c>
      <c r="F135" s="76" t="e">
        <f>IFERROR(INDEX(Data!$M$4:$BB$594,Data!$A128,COLUMNS($C$11:G135)),””)</f>
        <v>#NAME?</v>
      </c>
      <c r="G135" s="76" t="e">
        <f>IFERROR(INDEX(Data!$M$4:$BB$594,Data!$A128,COLUMNS($C$11:H135)),””)</f>
        <v>#NAME?</v>
      </c>
      <c r="H135" s="76" t="e">
        <f>IFERROR(INDEX(Data!$M$4:$BB$594,Data!$A128,COLUMNS($C$11:I135)),””)</f>
        <v>#NAME?</v>
      </c>
      <c r="I135" s="76" t="e">
        <f>IFERROR(INDEX(Data!$M$4:$BB$594,Data!$A128,COLUMNS($C$11:J135)),””)</f>
        <v>#NAME?</v>
      </c>
      <c r="J135" s="76" t="e">
        <f>IFERROR(INDEX(Data!$M$4:$BB$594,Data!$A128,COLUMNS($C$11:K135)),””)</f>
        <v>#NAME?</v>
      </c>
      <c r="K135" s="76" t="e">
        <f>IFERROR(INDEX(Data!$M$4:$BB$594,Data!$A128,COLUMNS($C$11:L135)),””)</f>
        <v>#NAME?</v>
      </c>
      <c r="L135" s="76" t="e">
        <f>IFERROR(INDEX(Data!$M$4:$BB$594,Data!$A128,COLUMNS($C$11:M135)),””)</f>
        <v>#NAME?</v>
      </c>
      <c r="M135" s="76" t="e">
        <f>IFERROR(INDEX(Data!$M$4:$BB$594,Data!$A128,COLUMNS($C$11:N135)),””)</f>
        <v>#NAME?</v>
      </c>
      <c r="N135" s="76" t="e">
        <f>IFERROR(INDEX(Data!$M$4:$BB$594,Data!$A128,COLUMNS($C$11:O135)),””)</f>
        <v>#NAME?</v>
      </c>
      <c r="O135" s="76" t="e">
        <f>IFERROR(INDEX(Data!$M$4:$BB$594,Data!$A128,COLUMNS($C$11:P135)),””)</f>
        <v>#NAME?</v>
      </c>
      <c r="P135" s="69" t="e">
        <f>IFERROR(INDEX(Data!$M$4:$BB$594,Data!$A128,COLUMNS($C$11:Q135)),””)</f>
        <v>#NAME?</v>
      </c>
      <c r="Q135" s="70" t="e">
        <f>IFERROR(INDEX(Data!$M$4:$BB$594,Data!$A128,COLUMNS($C$11:R135)),””)</f>
        <v>#NAME?</v>
      </c>
      <c r="R135" s="72" t="e">
        <f>IFERROR(INDEX(Data!$M$4:$BB$594,Data!$A128,COLUMNS($C$11:S135)),””)</f>
        <v>#NAME?</v>
      </c>
      <c r="S135" s="69" t="e">
        <f>IFERROR(INDEX(Data!$M$4:$BB$594,Data!$A128,COLUMNS($C$11:T135)),””)</f>
        <v>#NAME?</v>
      </c>
      <c r="T135" s="71" t="e">
        <f>IFERROR(INDEX(Data!$M$4:$BB$594,Data!$A128,COLUMNS($C$11:U135)),””)</f>
        <v>#NAME?</v>
      </c>
      <c r="U135" s="72" t="e">
        <f>IFERROR(INDEX(Data!$M$4:$BB$594,Data!$A128,COLUMNS($C$11:V135)),””)</f>
        <v>#NAME?</v>
      </c>
      <c r="V135" s="72" t="e">
        <f>IFERROR(INDEX(Data!$M$4:$BB$594,Data!$A128,COLUMNS($C$11:W135)),””)</f>
        <v>#NAME?</v>
      </c>
      <c r="W135" s="72" t="e">
        <f>IFERROR(INDEX(Data!$M$4:$BB$594,Data!$A128,COLUMNS($C$11:X135)),””)</f>
        <v>#NAME?</v>
      </c>
      <c r="X135" s="70" t="e">
        <f>IFERROR(INDEX(Data!$M$4:$BB$594,Data!$A128,COLUMNS($C$11:Y135)),””)</f>
        <v>#NAME?</v>
      </c>
      <c r="Y135" s="72" t="e">
        <f>IFERROR(INDEX(Data!$M$4:$BB$594,Data!$A128,COLUMNS($C$11:Z135)),””)</f>
        <v>#NAME?</v>
      </c>
      <c r="Z135" s="75" t="e">
        <f>IFERROR(INDEX(Data!$M$4:$BB$594,Data!$A128,COLUMNS($C$11:AA135)),””)</f>
        <v>#NAME?</v>
      </c>
      <c r="AA135" s="75" t="e">
        <f>IFERROR(INDEX(Data!$M$4:$BB$594,Data!$A128,COLUMNS($C$11:AB135)),””)</f>
        <v>#NAME?</v>
      </c>
      <c r="AB135" s="71" t="e">
        <f>IFERROR(INDEX(Data!$M$4:$BB$594,Data!$A128,COLUMNS($C$11:AC135)),””)</f>
        <v>#NAME?</v>
      </c>
      <c r="AC135" s="72" t="e">
        <f>IFERROR(INDEX(Data!$M$4:$BB$594,Data!$A128,COLUMNS($C$11:AD135)),””)</f>
        <v>#NAME?</v>
      </c>
      <c r="AD135" s="72" t="e">
        <f>IFERROR(INDEX(Data!$M$4:$BB$594,Data!$A128,COLUMNS($C$11:AE135)),””)</f>
        <v>#NAME?</v>
      </c>
      <c r="AE135" s="70" t="e">
        <f>IFERROR(INDEX(Data!$M$4:$BB$594,Data!$A128,COLUMNS($C$11:AF135)),””)</f>
        <v>#NAME?</v>
      </c>
      <c r="AF135" s="72" t="e">
        <f>IFERROR(INDEX(Data!$M$4:$BB$594,Data!$A128,COLUMNS($C$11:AG135)),””)</f>
        <v>#NAME?</v>
      </c>
      <c r="AG135" s="75" t="e">
        <f>IFERROR(INDEX(Data!$M$4:$BB$594,Data!$A128,COLUMNS($C$11:AH135)),””)</f>
        <v>#NAME?</v>
      </c>
      <c r="AH135" s="75" t="e">
        <f>IFERROR(INDEX(Data!$M$4:$BB$594,Data!$A128,COLUMNS($C$11:AI135)),””)</f>
        <v>#NAME?</v>
      </c>
      <c r="AI135" s="71" t="e">
        <f>IFERROR(INDEX(Data!$M$4:$BB$594,Data!$A128,COLUMNS($C$11:AJ135)),””)</f>
        <v>#NAME?</v>
      </c>
      <c r="AJ135" s="71" t="e">
        <f>IFERROR(INDEX(Data!$M$4:$BB$594,Data!$A128,COLUMNS($C$11:AK135)),””)</f>
        <v>#NAME?</v>
      </c>
      <c r="AK135" s="71" t="e">
        <f>IFERROR(INDEX(Data!$M$4:$BB$594,Data!$A128,COLUMNS($C$11:AL135)),””)</f>
        <v>#NAME?</v>
      </c>
      <c r="AL135" s="69" t="e">
        <f>IFERROR(INDEX(Data!$M$4:$BB$594,Data!$A128,COLUMNS($C$11:AM135)),””)</f>
        <v>#NAME?</v>
      </c>
      <c r="AM135" s="69" t="e">
        <f>IFERROR(INDEX(Data!$M$4:$BB$594,Data!$A128,COLUMNS($C$11:AN135)),””)</f>
        <v>#NAME?</v>
      </c>
      <c r="AN135" s="69" t="e">
        <f>IFERROR(INDEX(Data!$M$4:$BB$594,Data!$A128,COLUMNS($C$11:AO135)),””)</f>
        <v>#NAME?</v>
      </c>
      <c r="AO135" s="69" t="e">
        <f>IFERROR(INDEX(Data!$M$4:$BB$594,Data!$A128,COLUMNS($C$11:AP135)),””)</f>
        <v>#NAME?</v>
      </c>
      <c r="AP135" s="69" t="e">
        <f>IFERROR(INDEX(Data!$M$4:$BB$594,Data!$A128,COLUMNS($C$11:AQ135)),””)</f>
        <v>#NAME?</v>
      </c>
      <c r="AQ135" s="69" t="e">
        <f>IFERROR(INDEX(Data!$M$4:$BB$594,Data!$A128,COLUMNS($C$11:AR135)),””)</f>
        <v>#NAME?</v>
      </c>
    </row>
    <row r="136" spans="2:43" x14ac:dyDescent="0.25">
      <c r="B136" s="69" t="e">
        <f>IFERROR(INDEX(Data!$M$4:$BB$594,Data!$A129,COLUMNS($C$11:C136)),””)</f>
        <v>#NAME?</v>
      </c>
      <c r="C136" s="73" t="e">
        <f>IFERROR(INDEX(Data!$M$4:$BB$594,Data!$A129,COLUMNS($C$11:D136)),””)</f>
        <v>#NAME?</v>
      </c>
      <c r="D136" s="76" t="e">
        <f>IFERROR(INDEX(Data!$M$4:$BB$594,Data!$A129,COLUMNS($C$11:E136)),””)</f>
        <v>#NAME?</v>
      </c>
      <c r="E136" s="76" t="e">
        <f>IFERROR(INDEX(Data!$M$4:$BB$594,Data!$A129,COLUMNS($C$11:F136)),””)</f>
        <v>#NAME?</v>
      </c>
      <c r="F136" s="76" t="e">
        <f>IFERROR(INDEX(Data!$M$4:$BB$594,Data!$A129,COLUMNS($C$11:G136)),””)</f>
        <v>#NAME?</v>
      </c>
      <c r="G136" s="76" t="e">
        <f>IFERROR(INDEX(Data!$M$4:$BB$594,Data!$A129,COLUMNS($C$11:H136)),””)</f>
        <v>#NAME?</v>
      </c>
      <c r="H136" s="76" t="e">
        <f>IFERROR(INDEX(Data!$M$4:$BB$594,Data!$A129,COLUMNS($C$11:I136)),””)</f>
        <v>#NAME?</v>
      </c>
      <c r="I136" s="76" t="e">
        <f>IFERROR(INDEX(Data!$M$4:$BB$594,Data!$A129,COLUMNS($C$11:J136)),””)</f>
        <v>#NAME?</v>
      </c>
      <c r="J136" s="76" t="e">
        <f>IFERROR(INDEX(Data!$M$4:$BB$594,Data!$A129,COLUMNS($C$11:K136)),””)</f>
        <v>#NAME?</v>
      </c>
      <c r="K136" s="76" t="e">
        <f>IFERROR(INDEX(Data!$M$4:$BB$594,Data!$A129,COLUMNS($C$11:L136)),””)</f>
        <v>#NAME?</v>
      </c>
      <c r="L136" s="76" t="e">
        <f>IFERROR(INDEX(Data!$M$4:$BB$594,Data!$A129,COLUMNS($C$11:M136)),””)</f>
        <v>#NAME?</v>
      </c>
      <c r="M136" s="76" t="e">
        <f>IFERROR(INDEX(Data!$M$4:$BB$594,Data!$A129,COLUMNS($C$11:N136)),””)</f>
        <v>#NAME?</v>
      </c>
      <c r="N136" s="76" t="e">
        <f>IFERROR(INDEX(Data!$M$4:$BB$594,Data!$A129,COLUMNS($C$11:O136)),””)</f>
        <v>#NAME?</v>
      </c>
      <c r="O136" s="76" t="e">
        <f>IFERROR(INDEX(Data!$M$4:$BB$594,Data!$A129,COLUMNS($C$11:P136)),””)</f>
        <v>#NAME?</v>
      </c>
      <c r="P136" s="69" t="e">
        <f>IFERROR(INDEX(Data!$M$4:$BB$594,Data!$A129,COLUMNS($C$11:Q136)),””)</f>
        <v>#NAME?</v>
      </c>
      <c r="Q136" s="70" t="e">
        <f>IFERROR(INDEX(Data!$M$4:$BB$594,Data!$A129,COLUMNS($C$11:R136)),””)</f>
        <v>#NAME?</v>
      </c>
      <c r="R136" s="72" t="e">
        <f>IFERROR(INDEX(Data!$M$4:$BB$594,Data!$A129,COLUMNS($C$11:S136)),””)</f>
        <v>#NAME?</v>
      </c>
      <c r="S136" s="69" t="e">
        <f>IFERROR(INDEX(Data!$M$4:$BB$594,Data!$A129,COLUMNS($C$11:T136)),””)</f>
        <v>#NAME?</v>
      </c>
      <c r="T136" s="71" t="e">
        <f>IFERROR(INDEX(Data!$M$4:$BB$594,Data!$A129,COLUMNS($C$11:U136)),””)</f>
        <v>#NAME?</v>
      </c>
      <c r="U136" s="72" t="e">
        <f>IFERROR(INDEX(Data!$M$4:$BB$594,Data!$A129,COLUMNS($C$11:V136)),””)</f>
        <v>#NAME?</v>
      </c>
      <c r="V136" s="72" t="e">
        <f>IFERROR(INDEX(Data!$M$4:$BB$594,Data!$A129,COLUMNS($C$11:W136)),””)</f>
        <v>#NAME?</v>
      </c>
      <c r="W136" s="72" t="e">
        <f>IFERROR(INDEX(Data!$M$4:$BB$594,Data!$A129,COLUMNS($C$11:X136)),””)</f>
        <v>#NAME?</v>
      </c>
      <c r="X136" s="70" t="e">
        <f>IFERROR(INDEX(Data!$M$4:$BB$594,Data!$A129,COLUMNS($C$11:Y136)),””)</f>
        <v>#NAME?</v>
      </c>
      <c r="Y136" s="72" t="e">
        <f>IFERROR(INDEX(Data!$M$4:$BB$594,Data!$A129,COLUMNS($C$11:Z136)),””)</f>
        <v>#NAME?</v>
      </c>
      <c r="Z136" s="75" t="e">
        <f>IFERROR(INDEX(Data!$M$4:$BB$594,Data!$A129,COLUMNS($C$11:AA136)),””)</f>
        <v>#NAME?</v>
      </c>
      <c r="AA136" s="75" t="e">
        <f>IFERROR(INDEX(Data!$M$4:$BB$594,Data!$A129,COLUMNS($C$11:AB136)),””)</f>
        <v>#NAME?</v>
      </c>
      <c r="AB136" s="71" t="e">
        <f>IFERROR(INDEX(Data!$M$4:$BB$594,Data!$A129,COLUMNS($C$11:AC136)),””)</f>
        <v>#NAME?</v>
      </c>
      <c r="AC136" s="72" t="e">
        <f>IFERROR(INDEX(Data!$M$4:$BB$594,Data!$A129,COLUMNS($C$11:AD136)),””)</f>
        <v>#NAME?</v>
      </c>
      <c r="AD136" s="72" t="e">
        <f>IFERROR(INDEX(Data!$M$4:$BB$594,Data!$A129,COLUMNS($C$11:AE136)),””)</f>
        <v>#NAME?</v>
      </c>
      <c r="AE136" s="70" t="e">
        <f>IFERROR(INDEX(Data!$M$4:$BB$594,Data!$A129,COLUMNS($C$11:AF136)),””)</f>
        <v>#NAME?</v>
      </c>
      <c r="AF136" s="72" t="e">
        <f>IFERROR(INDEX(Data!$M$4:$BB$594,Data!$A129,COLUMNS($C$11:AG136)),””)</f>
        <v>#NAME?</v>
      </c>
      <c r="AG136" s="75" t="e">
        <f>IFERROR(INDEX(Data!$M$4:$BB$594,Data!$A129,COLUMNS($C$11:AH136)),””)</f>
        <v>#NAME?</v>
      </c>
      <c r="AH136" s="75" t="e">
        <f>IFERROR(INDEX(Data!$M$4:$BB$594,Data!$A129,COLUMNS($C$11:AI136)),””)</f>
        <v>#NAME?</v>
      </c>
      <c r="AI136" s="71" t="e">
        <f>IFERROR(INDEX(Data!$M$4:$BB$594,Data!$A129,COLUMNS($C$11:AJ136)),””)</f>
        <v>#NAME?</v>
      </c>
      <c r="AJ136" s="71" t="e">
        <f>IFERROR(INDEX(Data!$M$4:$BB$594,Data!$A129,COLUMNS($C$11:AK136)),””)</f>
        <v>#NAME?</v>
      </c>
      <c r="AK136" s="71" t="e">
        <f>IFERROR(INDEX(Data!$M$4:$BB$594,Data!$A129,COLUMNS($C$11:AL136)),””)</f>
        <v>#NAME?</v>
      </c>
      <c r="AL136" s="69" t="e">
        <f>IFERROR(INDEX(Data!$M$4:$BB$594,Data!$A129,COLUMNS($C$11:AM136)),””)</f>
        <v>#NAME?</v>
      </c>
      <c r="AM136" s="69" t="e">
        <f>IFERROR(INDEX(Data!$M$4:$BB$594,Data!$A129,COLUMNS($C$11:AN136)),””)</f>
        <v>#NAME?</v>
      </c>
      <c r="AN136" s="69" t="e">
        <f>IFERROR(INDEX(Data!$M$4:$BB$594,Data!$A129,COLUMNS($C$11:AO136)),””)</f>
        <v>#NAME?</v>
      </c>
      <c r="AO136" s="69" t="e">
        <f>IFERROR(INDEX(Data!$M$4:$BB$594,Data!$A129,COLUMNS($C$11:AP136)),””)</f>
        <v>#NAME?</v>
      </c>
      <c r="AP136" s="69" t="e">
        <f>IFERROR(INDEX(Data!$M$4:$BB$594,Data!$A129,COLUMNS($C$11:AQ136)),””)</f>
        <v>#NAME?</v>
      </c>
      <c r="AQ136" s="69" t="e">
        <f>IFERROR(INDEX(Data!$M$4:$BB$594,Data!$A129,COLUMNS($C$11:AR136)),””)</f>
        <v>#NAME?</v>
      </c>
    </row>
    <row r="137" spans="2:43" x14ac:dyDescent="0.25">
      <c r="B137" s="69" t="e">
        <f>IFERROR(INDEX(Data!$M$4:$BB$594,Data!$A130,COLUMNS($C$11:C137)),””)</f>
        <v>#NAME?</v>
      </c>
      <c r="C137" s="73" t="e">
        <f>IFERROR(INDEX(Data!$M$4:$BB$594,Data!$A130,COLUMNS($C$11:D137)),””)</f>
        <v>#NAME?</v>
      </c>
      <c r="D137" s="76" t="e">
        <f>IFERROR(INDEX(Data!$M$4:$BB$594,Data!$A130,COLUMNS($C$11:E137)),””)</f>
        <v>#NAME?</v>
      </c>
      <c r="E137" s="76" t="e">
        <f>IFERROR(INDEX(Data!$M$4:$BB$594,Data!$A130,COLUMNS($C$11:F137)),””)</f>
        <v>#NAME?</v>
      </c>
      <c r="F137" s="76" t="e">
        <f>IFERROR(INDEX(Data!$M$4:$BB$594,Data!$A130,COLUMNS($C$11:G137)),””)</f>
        <v>#NAME?</v>
      </c>
      <c r="G137" s="76" t="e">
        <f>IFERROR(INDEX(Data!$M$4:$BB$594,Data!$A130,COLUMNS($C$11:H137)),””)</f>
        <v>#NAME?</v>
      </c>
      <c r="H137" s="76" t="e">
        <f>IFERROR(INDEX(Data!$M$4:$BB$594,Data!$A130,COLUMNS($C$11:I137)),””)</f>
        <v>#NAME?</v>
      </c>
      <c r="I137" s="76" t="e">
        <f>IFERROR(INDEX(Data!$M$4:$BB$594,Data!$A130,COLUMNS($C$11:J137)),””)</f>
        <v>#NAME?</v>
      </c>
      <c r="J137" s="76" t="e">
        <f>IFERROR(INDEX(Data!$M$4:$BB$594,Data!$A130,COLUMNS($C$11:K137)),””)</f>
        <v>#NAME?</v>
      </c>
      <c r="K137" s="76" t="e">
        <f>IFERROR(INDEX(Data!$M$4:$BB$594,Data!$A130,COLUMNS($C$11:L137)),””)</f>
        <v>#NAME?</v>
      </c>
      <c r="L137" s="76" t="e">
        <f>IFERROR(INDEX(Data!$M$4:$BB$594,Data!$A130,COLUMNS($C$11:M137)),””)</f>
        <v>#NAME?</v>
      </c>
      <c r="M137" s="76" t="e">
        <f>IFERROR(INDEX(Data!$M$4:$BB$594,Data!$A130,COLUMNS($C$11:N137)),””)</f>
        <v>#NAME?</v>
      </c>
      <c r="N137" s="76" t="e">
        <f>IFERROR(INDEX(Data!$M$4:$BB$594,Data!$A130,COLUMNS($C$11:O137)),””)</f>
        <v>#NAME?</v>
      </c>
      <c r="O137" s="76" t="e">
        <f>IFERROR(INDEX(Data!$M$4:$BB$594,Data!$A130,COLUMNS($C$11:P137)),””)</f>
        <v>#NAME?</v>
      </c>
      <c r="P137" s="69" t="e">
        <f>IFERROR(INDEX(Data!$M$4:$BB$594,Data!$A130,COLUMNS($C$11:Q137)),””)</f>
        <v>#NAME?</v>
      </c>
      <c r="Q137" s="70" t="e">
        <f>IFERROR(INDEX(Data!$M$4:$BB$594,Data!$A130,COLUMNS($C$11:R137)),””)</f>
        <v>#NAME?</v>
      </c>
      <c r="R137" s="72" t="e">
        <f>IFERROR(INDEX(Data!$M$4:$BB$594,Data!$A130,COLUMNS($C$11:S137)),””)</f>
        <v>#NAME?</v>
      </c>
      <c r="S137" s="69" t="e">
        <f>IFERROR(INDEX(Data!$M$4:$BB$594,Data!$A130,COLUMNS($C$11:T137)),””)</f>
        <v>#NAME?</v>
      </c>
      <c r="T137" s="71" t="e">
        <f>IFERROR(INDEX(Data!$M$4:$BB$594,Data!$A130,COLUMNS($C$11:U137)),””)</f>
        <v>#NAME?</v>
      </c>
      <c r="U137" s="72" t="e">
        <f>IFERROR(INDEX(Data!$M$4:$BB$594,Data!$A130,COLUMNS($C$11:V137)),””)</f>
        <v>#NAME?</v>
      </c>
      <c r="V137" s="72" t="e">
        <f>IFERROR(INDEX(Data!$M$4:$BB$594,Data!$A130,COLUMNS($C$11:W137)),””)</f>
        <v>#NAME?</v>
      </c>
      <c r="W137" s="72" t="e">
        <f>IFERROR(INDEX(Data!$M$4:$BB$594,Data!$A130,COLUMNS($C$11:X137)),””)</f>
        <v>#NAME?</v>
      </c>
      <c r="X137" s="70" t="e">
        <f>IFERROR(INDEX(Data!$M$4:$BB$594,Data!$A130,COLUMNS($C$11:Y137)),””)</f>
        <v>#NAME?</v>
      </c>
      <c r="Y137" s="72" t="e">
        <f>IFERROR(INDEX(Data!$M$4:$BB$594,Data!$A130,COLUMNS($C$11:Z137)),””)</f>
        <v>#NAME?</v>
      </c>
      <c r="Z137" s="75" t="e">
        <f>IFERROR(INDEX(Data!$M$4:$BB$594,Data!$A130,COLUMNS($C$11:AA137)),””)</f>
        <v>#NAME?</v>
      </c>
      <c r="AA137" s="75" t="e">
        <f>IFERROR(INDEX(Data!$M$4:$BB$594,Data!$A130,COLUMNS($C$11:AB137)),””)</f>
        <v>#NAME?</v>
      </c>
      <c r="AB137" s="71" t="e">
        <f>IFERROR(INDEX(Data!$M$4:$BB$594,Data!$A130,COLUMNS($C$11:AC137)),””)</f>
        <v>#NAME?</v>
      </c>
      <c r="AC137" s="72" t="e">
        <f>IFERROR(INDEX(Data!$M$4:$BB$594,Data!$A130,COLUMNS($C$11:AD137)),””)</f>
        <v>#NAME?</v>
      </c>
      <c r="AD137" s="72" t="e">
        <f>IFERROR(INDEX(Data!$M$4:$BB$594,Data!$A130,COLUMNS($C$11:AE137)),””)</f>
        <v>#NAME?</v>
      </c>
      <c r="AE137" s="70" t="e">
        <f>IFERROR(INDEX(Data!$M$4:$BB$594,Data!$A130,COLUMNS($C$11:AF137)),””)</f>
        <v>#NAME?</v>
      </c>
      <c r="AF137" s="72" t="e">
        <f>IFERROR(INDEX(Data!$M$4:$BB$594,Data!$A130,COLUMNS($C$11:AG137)),””)</f>
        <v>#NAME?</v>
      </c>
      <c r="AG137" s="75" t="e">
        <f>IFERROR(INDEX(Data!$M$4:$BB$594,Data!$A130,COLUMNS($C$11:AH137)),””)</f>
        <v>#NAME?</v>
      </c>
      <c r="AH137" s="75" t="e">
        <f>IFERROR(INDEX(Data!$M$4:$BB$594,Data!$A130,COLUMNS($C$11:AI137)),””)</f>
        <v>#NAME?</v>
      </c>
      <c r="AI137" s="71" t="e">
        <f>IFERROR(INDEX(Data!$M$4:$BB$594,Data!$A130,COLUMNS($C$11:AJ137)),””)</f>
        <v>#NAME?</v>
      </c>
      <c r="AJ137" s="71" t="e">
        <f>IFERROR(INDEX(Data!$M$4:$BB$594,Data!$A130,COLUMNS($C$11:AK137)),””)</f>
        <v>#NAME?</v>
      </c>
      <c r="AK137" s="71" t="e">
        <f>IFERROR(INDEX(Data!$M$4:$BB$594,Data!$A130,COLUMNS($C$11:AL137)),””)</f>
        <v>#NAME?</v>
      </c>
      <c r="AL137" s="69" t="e">
        <f>IFERROR(INDEX(Data!$M$4:$BB$594,Data!$A130,COLUMNS($C$11:AM137)),””)</f>
        <v>#NAME?</v>
      </c>
      <c r="AM137" s="69" t="e">
        <f>IFERROR(INDEX(Data!$M$4:$BB$594,Data!$A130,COLUMNS($C$11:AN137)),””)</f>
        <v>#NAME?</v>
      </c>
      <c r="AN137" s="69" t="e">
        <f>IFERROR(INDEX(Data!$M$4:$BB$594,Data!$A130,COLUMNS($C$11:AO137)),””)</f>
        <v>#NAME?</v>
      </c>
      <c r="AO137" s="69" t="e">
        <f>IFERROR(INDEX(Data!$M$4:$BB$594,Data!$A130,COLUMNS($C$11:AP137)),””)</f>
        <v>#NAME?</v>
      </c>
      <c r="AP137" s="69" t="e">
        <f>IFERROR(INDEX(Data!$M$4:$BB$594,Data!$A130,COLUMNS($C$11:AQ137)),””)</f>
        <v>#NAME?</v>
      </c>
      <c r="AQ137" s="69" t="e">
        <f>IFERROR(INDEX(Data!$M$4:$BB$594,Data!$A130,COLUMNS($C$11:AR137)),””)</f>
        <v>#NAME?</v>
      </c>
    </row>
    <row r="138" spans="2:43" x14ac:dyDescent="0.25">
      <c r="B138" s="69" t="e">
        <f>IFERROR(INDEX(Data!$M$4:$BB$594,Data!$A131,COLUMNS($C$11:C138)),””)</f>
        <v>#NAME?</v>
      </c>
      <c r="C138" s="73" t="e">
        <f>IFERROR(INDEX(Data!$M$4:$BB$594,Data!$A131,COLUMNS($C$11:D138)),””)</f>
        <v>#NAME?</v>
      </c>
      <c r="D138" s="76" t="e">
        <f>IFERROR(INDEX(Data!$M$4:$BB$594,Data!$A131,COLUMNS($C$11:E138)),””)</f>
        <v>#NAME?</v>
      </c>
      <c r="E138" s="76" t="e">
        <f>IFERROR(INDEX(Data!$M$4:$BB$594,Data!$A131,COLUMNS($C$11:F138)),””)</f>
        <v>#NAME?</v>
      </c>
      <c r="F138" s="76" t="e">
        <f>IFERROR(INDEX(Data!$M$4:$BB$594,Data!$A131,COLUMNS($C$11:G138)),””)</f>
        <v>#NAME?</v>
      </c>
      <c r="G138" s="76" t="e">
        <f>IFERROR(INDEX(Data!$M$4:$BB$594,Data!$A131,COLUMNS($C$11:H138)),””)</f>
        <v>#NAME?</v>
      </c>
      <c r="H138" s="76" t="e">
        <f>IFERROR(INDEX(Data!$M$4:$BB$594,Data!$A131,COLUMNS($C$11:I138)),””)</f>
        <v>#NAME?</v>
      </c>
      <c r="I138" s="76" t="e">
        <f>IFERROR(INDEX(Data!$M$4:$BB$594,Data!$A131,COLUMNS($C$11:J138)),””)</f>
        <v>#NAME?</v>
      </c>
      <c r="J138" s="76" t="e">
        <f>IFERROR(INDEX(Data!$M$4:$BB$594,Data!$A131,COLUMNS($C$11:K138)),””)</f>
        <v>#NAME?</v>
      </c>
      <c r="K138" s="76" t="e">
        <f>IFERROR(INDEX(Data!$M$4:$BB$594,Data!$A131,COLUMNS($C$11:L138)),””)</f>
        <v>#NAME?</v>
      </c>
      <c r="L138" s="76" t="e">
        <f>IFERROR(INDEX(Data!$M$4:$BB$594,Data!$A131,COLUMNS($C$11:M138)),””)</f>
        <v>#NAME?</v>
      </c>
      <c r="M138" s="76" t="e">
        <f>IFERROR(INDEX(Data!$M$4:$BB$594,Data!$A131,COLUMNS($C$11:N138)),””)</f>
        <v>#NAME?</v>
      </c>
      <c r="N138" s="76" t="e">
        <f>IFERROR(INDEX(Data!$M$4:$BB$594,Data!$A131,COLUMNS($C$11:O138)),””)</f>
        <v>#NAME?</v>
      </c>
      <c r="O138" s="76" t="e">
        <f>IFERROR(INDEX(Data!$M$4:$BB$594,Data!$A131,COLUMNS($C$11:P138)),””)</f>
        <v>#NAME?</v>
      </c>
      <c r="P138" s="69" t="e">
        <f>IFERROR(INDEX(Data!$M$4:$BB$594,Data!$A131,COLUMNS($C$11:Q138)),””)</f>
        <v>#NAME?</v>
      </c>
      <c r="Q138" s="70" t="e">
        <f>IFERROR(INDEX(Data!$M$4:$BB$594,Data!$A131,COLUMNS($C$11:R138)),””)</f>
        <v>#NAME?</v>
      </c>
      <c r="R138" s="72" t="e">
        <f>IFERROR(INDEX(Data!$M$4:$BB$594,Data!$A131,COLUMNS($C$11:S138)),””)</f>
        <v>#NAME?</v>
      </c>
      <c r="S138" s="69" t="e">
        <f>IFERROR(INDEX(Data!$M$4:$BB$594,Data!$A131,COLUMNS($C$11:T138)),””)</f>
        <v>#NAME?</v>
      </c>
      <c r="T138" s="71" t="e">
        <f>IFERROR(INDEX(Data!$M$4:$BB$594,Data!$A131,COLUMNS($C$11:U138)),””)</f>
        <v>#NAME?</v>
      </c>
      <c r="U138" s="72" t="e">
        <f>IFERROR(INDEX(Data!$M$4:$BB$594,Data!$A131,COLUMNS($C$11:V138)),””)</f>
        <v>#NAME?</v>
      </c>
      <c r="V138" s="72" t="e">
        <f>IFERROR(INDEX(Data!$M$4:$BB$594,Data!$A131,COLUMNS($C$11:W138)),””)</f>
        <v>#NAME?</v>
      </c>
      <c r="W138" s="72" t="e">
        <f>IFERROR(INDEX(Data!$M$4:$BB$594,Data!$A131,COLUMNS($C$11:X138)),””)</f>
        <v>#NAME?</v>
      </c>
      <c r="X138" s="70" t="e">
        <f>IFERROR(INDEX(Data!$M$4:$BB$594,Data!$A131,COLUMNS($C$11:Y138)),””)</f>
        <v>#NAME?</v>
      </c>
      <c r="Y138" s="72" t="e">
        <f>IFERROR(INDEX(Data!$M$4:$BB$594,Data!$A131,COLUMNS($C$11:Z138)),””)</f>
        <v>#NAME?</v>
      </c>
      <c r="Z138" s="75" t="e">
        <f>IFERROR(INDEX(Data!$M$4:$BB$594,Data!$A131,COLUMNS($C$11:AA138)),””)</f>
        <v>#NAME?</v>
      </c>
      <c r="AA138" s="75" t="e">
        <f>IFERROR(INDEX(Data!$M$4:$BB$594,Data!$A131,COLUMNS($C$11:AB138)),””)</f>
        <v>#NAME?</v>
      </c>
      <c r="AB138" s="71" t="e">
        <f>IFERROR(INDEX(Data!$M$4:$BB$594,Data!$A131,COLUMNS($C$11:AC138)),””)</f>
        <v>#NAME?</v>
      </c>
      <c r="AC138" s="72" t="e">
        <f>IFERROR(INDEX(Data!$M$4:$BB$594,Data!$A131,COLUMNS($C$11:AD138)),””)</f>
        <v>#NAME?</v>
      </c>
      <c r="AD138" s="72" t="e">
        <f>IFERROR(INDEX(Data!$M$4:$BB$594,Data!$A131,COLUMNS($C$11:AE138)),””)</f>
        <v>#NAME?</v>
      </c>
      <c r="AE138" s="70" t="e">
        <f>IFERROR(INDEX(Data!$M$4:$BB$594,Data!$A131,COLUMNS($C$11:AF138)),””)</f>
        <v>#NAME?</v>
      </c>
      <c r="AF138" s="72" t="e">
        <f>IFERROR(INDEX(Data!$M$4:$BB$594,Data!$A131,COLUMNS($C$11:AG138)),””)</f>
        <v>#NAME?</v>
      </c>
      <c r="AG138" s="75" t="e">
        <f>IFERROR(INDEX(Data!$M$4:$BB$594,Data!$A131,COLUMNS($C$11:AH138)),””)</f>
        <v>#NAME?</v>
      </c>
      <c r="AH138" s="75" t="e">
        <f>IFERROR(INDEX(Data!$M$4:$BB$594,Data!$A131,COLUMNS($C$11:AI138)),””)</f>
        <v>#NAME?</v>
      </c>
      <c r="AI138" s="71" t="e">
        <f>IFERROR(INDEX(Data!$M$4:$BB$594,Data!$A131,COLUMNS($C$11:AJ138)),””)</f>
        <v>#NAME?</v>
      </c>
      <c r="AJ138" s="71" t="e">
        <f>IFERROR(INDEX(Data!$M$4:$BB$594,Data!$A131,COLUMNS($C$11:AK138)),””)</f>
        <v>#NAME?</v>
      </c>
      <c r="AK138" s="71" t="e">
        <f>IFERROR(INDEX(Data!$M$4:$BB$594,Data!$A131,COLUMNS($C$11:AL138)),””)</f>
        <v>#NAME?</v>
      </c>
      <c r="AL138" s="69" t="e">
        <f>IFERROR(INDEX(Data!$M$4:$BB$594,Data!$A131,COLUMNS($C$11:AM138)),””)</f>
        <v>#NAME?</v>
      </c>
      <c r="AM138" s="69" t="e">
        <f>IFERROR(INDEX(Data!$M$4:$BB$594,Data!$A131,COLUMNS($C$11:AN138)),””)</f>
        <v>#NAME?</v>
      </c>
      <c r="AN138" s="69" t="e">
        <f>IFERROR(INDEX(Data!$M$4:$BB$594,Data!$A131,COLUMNS($C$11:AO138)),””)</f>
        <v>#NAME?</v>
      </c>
      <c r="AO138" s="69" t="e">
        <f>IFERROR(INDEX(Data!$M$4:$BB$594,Data!$A131,COLUMNS($C$11:AP138)),””)</f>
        <v>#NAME?</v>
      </c>
      <c r="AP138" s="69" t="e">
        <f>IFERROR(INDEX(Data!$M$4:$BB$594,Data!$A131,COLUMNS($C$11:AQ138)),””)</f>
        <v>#NAME?</v>
      </c>
      <c r="AQ138" s="69" t="e">
        <f>IFERROR(INDEX(Data!$M$4:$BB$594,Data!$A131,COLUMNS($C$11:AR138)),””)</f>
        <v>#NAME?</v>
      </c>
    </row>
    <row r="139" spans="2:43" x14ac:dyDescent="0.25">
      <c r="B139" s="69" t="e">
        <f>IFERROR(INDEX(Data!$M$4:$BB$594,Data!$A132,COLUMNS($C$11:C139)),””)</f>
        <v>#NAME?</v>
      </c>
      <c r="C139" s="73" t="e">
        <f>IFERROR(INDEX(Data!$M$4:$BB$594,Data!$A132,COLUMNS($C$11:D139)),””)</f>
        <v>#NAME?</v>
      </c>
      <c r="D139" s="76" t="e">
        <f>IFERROR(INDEX(Data!$M$4:$BB$594,Data!$A132,COLUMNS($C$11:E139)),””)</f>
        <v>#NAME?</v>
      </c>
      <c r="E139" s="76" t="e">
        <f>IFERROR(INDEX(Data!$M$4:$BB$594,Data!$A132,COLUMNS($C$11:F139)),””)</f>
        <v>#NAME?</v>
      </c>
      <c r="F139" s="76" t="e">
        <f>IFERROR(INDEX(Data!$M$4:$BB$594,Data!$A132,COLUMNS($C$11:G139)),””)</f>
        <v>#NAME?</v>
      </c>
      <c r="G139" s="76" t="e">
        <f>IFERROR(INDEX(Data!$M$4:$BB$594,Data!$A132,COLUMNS($C$11:H139)),””)</f>
        <v>#NAME?</v>
      </c>
      <c r="H139" s="76" t="e">
        <f>IFERROR(INDEX(Data!$M$4:$BB$594,Data!$A132,COLUMNS($C$11:I139)),””)</f>
        <v>#NAME?</v>
      </c>
      <c r="I139" s="76" t="e">
        <f>IFERROR(INDEX(Data!$M$4:$BB$594,Data!$A132,COLUMNS($C$11:J139)),””)</f>
        <v>#NAME?</v>
      </c>
      <c r="J139" s="76" t="e">
        <f>IFERROR(INDEX(Data!$M$4:$BB$594,Data!$A132,COLUMNS($C$11:K139)),””)</f>
        <v>#NAME?</v>
      </c>
      <c r="K139" s="76" t="e">
        <f>IFERROR(INDEX(Data!$M$4:$BB$594,Data!$A132,COLUMNS($C$11:L139)),””)</f>
        <v>#NAME?</v>
      </c>
      <c r="L139" s="76" t="e">
        <f>IFERROR(INDEX(Data!$M$4:$BB$594,Data!$A132,COLUMNS($C$11:M139)),””)</f>
        <v>#NAME?</v>
      </c>
      <c r="M139" s="76" t="e">
        <f>IFERROR(INDEX(Data!$M$4:$BB$594,Data!$A132,COLUMNS($C$11:N139)),””)</f>
        <v>#NAME?</v>
      </c>
      <c r="N139" s="76" t="e">
        <f>IFERROR(INDEX(Data!$M$4:$BB$594,Data!$A132,COLUMNS($C$11:O139)),””)</f>
        <v>#NAME?</v>
      </c>
      <c r="O139" s="76" t="e">
        <f>IFERROR(INDEX(Data!$M$4:$BB$594,Data!$A132,COLUMNS($C$11:P139)),””)</f>
        <v>#NAME?</v>
      </c>
      <c r="P139" s="69" t="e">
        <f>IFERROR(INDEX(Data!$M$4:$BB$594,Data!$A132,COLUMNS($C$11:Q139)),””)</f>
        <v>#NAME?</v>
      </c>
      <c r="Q139" s="70" t="e">
        <f>IFERROR(INDEX(Data!$M$4:$BB$594,Data!$A132,COLUMNS($C$11:R139)),””)</f>
        <v>#NAME?</v>
      </c>
      <c r="R139" s="72" t="e">
        <f>IFERROR(INDEX(Data!$M$4:$BB$594,Data!$A132,COLUMNS($C$11:S139)),””)</f>
        <v>#NAME?</v>
      </c>
      <c r="S139" s="69" t="e">
        <f>IFERROR(INDEX(Data!$M$4:$BB$594,Data!$A132,COLUMNS($C$11:T139)),””)</f>
        <v>#NAME?</v>
      </c>
      <c r="T139" s="71" t="e">
        <f>IFERROR(INDEX(Data!$M$4:$BB$594,Data!$A132,COLUMNS($C$11:U139)),””)</f>
        <v>#NAME?</v>
      </c>
      <c r="U139" s="72" t="e">
        <f>IFERROR(INDEX(Data!$M$4:$BB$594,Data!$A132,COLUMNS($C$11:V139)),””)</f>
        <v>#NAME?</v>
      </c>
      <c r="V139" s="72" t="e">
        <f>IFERROR(INDEX(Data!$M$4:$BB$594,Data!$A132,COLUMNS($C$11:W139)),””)</f>
        <v>#NAME?</v>
      </c>
      <c r="W139" s="72" t="e">
        <f>IFERROR(INDEX(Data!$M$4:$BB$594,Data!$A132,COLUMNS($C$11:X139)),””)</f>
        <v>#NAME?</v>
      </c>
      <c r="X139" s="70" t="e">
        <f>IFERROR(INDEX(Data!$M$4:$BB$594,Data!$A132,COLUMNS($C$11:Y139)),””)</f>
        <v>#NAME?</v>
      </c>
      <c r="Y139" s="72" t="e">
        <f>IFERROR(INDEX(Data!$M$4:$BB$594,Data!$A132,COLUMNS($C$11:Z139)),””)</f>
        <v>#NAME?</v>
      </c>
      <c r="Z139" s="75" t="e">
        <f>IFERROR(INDEX(Data!$M$4:$BB$594,Data!$A132,COLUMNS($C$11:AA139)),””)</f>
        <v>#NAME?</v>
      </c>
      <c r="AA139" s="75" t="e">
        <f>IFERROR(INDEX(Data!$M$4:$BB$594,Data!$A132,COLUMNS($C$11:AB139)),””)</f>
        <v>#NAME?</v>
      </c>
      <c r="AB139" s="71" t="e">
        <f>IFERROR(INDEX(Data!$M$4:$BB$594,Data!$A132,COLUMNS($C$11:AC139)),””)</f>
        <v>#NAME?</v>
      </c>
      <c r="AC139" s="72" t="e">
        <f>IFERROR(INDEX(Data!$M$4:$BB$594,Data!$A132,COLUMNS($C$11:AD139)),””)</f>
        <v>#NAME?</v>
      </c>
      <c r="AD139" s="72" t="e">
        <f>IFERROR(INDEX(Data!$M$4:$BB$594,Data!$A132,COLUMNS($C$11:AE139)),””)</f>
        <v>#NAME?</v>
      </c>
      <c r="AE139" s="70" t="e">
        <f>IFERROR(INDEX(Data!$M$4:$BB$594,Data!$A132,COLUMNS($C$11:AF139)),””)</f>
        <v>#NAME?</v>
      </c>
      <c r="AF139" s="72" t="e">
        <f>IFERROR(INDEX(Data!$M$4:$BB$594,Data!$A132,COLUMNS($C$11:AG139)),””)</f>
        <v>#NAME?</v>
      </c>
      <c r="AG139" s="75" t="e">
        <f>IFERROR(INDEX(Data!$M$4:$BB$594,Data!$A132,COLUMNS($C$11:AH139)),””)</f>
        <v>#NAME?</v>
      </c>
      <c r="AH139" s="75" t="e">
        <f>IFERROR(INDEX(Data!$M$4:$BB$594,Data!$A132,COLUMNS($C$11:AI139)),””)</f>
        <v>#NAME?</v>
      </c>
      <c r="AI139" s="71" t="e">
        <f>IFERROR(INDEX(Data!$M$4:$BB$594,Data!$A132,COLUMNS($C$11:AJ139)),””)</f>
        <v>#NAME?</v>
      </c>
      <c r="AJ139" s="71" t="e">
        <f>IFERROR(INDEX(Data!$M$4:$BB$594,Data!$A132,COLUMNS($C$11:AK139)),””)</f>
        <v>#NAME?</v>
      </c>
      <c r="AK139" s="71" t="e">
        <f>IFERROR(INDEX(Data!$M$4:$BB$594,Data!$A132,COLUMNS($C$11:AL139)),””)</f>
        <v>#NAME?</v>
      </c>
      <c r="AL139" s="69" t="e">
        <f>IFERROR(INDEX(Data!$M$4:$BB$594,Data!$A132,COLUMNS($C$11:AM139)),””)</f>
        <v>#NAME?</v>
      </c>
      <c r="AM139" s="69" t="e">
        <f>IFERROR(INDEX(Data!$M$4:$BB$594,Data!$A132,COLUMNS($C$11:AN139)),””)</f>
        <v>#NAME?</v>
      </c>
      <c r="AN139" s="69" t="e">
        <f>IFERROR(INDEX(Data!$M$4:$BB$594,Data!$A132,COLUMNS($C$11:AO139)),””)</f>
        <v>#NAME?</v>
      </c>
      <c r="AO139" s="69" t="e">
        <f>IFERROR(INDEX(Data!$M$4:$BB$594,Data!$A132,COLUMNS($C$11:AP139)),””)</f>
        <v>#NAME?</v>
      </c>
      <c r="AP139" s="69" t="e">
        <f>IFERROR(INDEX(Data!$M$4:$BB$594,Data!$A132,COLUMNS($C$11:AQ139)),””)</f>
        <v>#NAME?</v>
      </c>
      <c r="AQ139" s="69" t="e">
        <f>IFERROR(INDEX(Data!$M$4:$BB$594,Data!$A132,COLUMNS($C$11:AR139)),””)</f>
        <v>#NAME?</v>
      </c>
    </row>
    <row r="140" spans="2:43" x14ac:dyDescent="0.25">
      <c r="B140" s="69" t="e">
        <f>IFERROR(INDEX(Data!$M$4:$BB$594,Data!$A133,COLUMNS($C$11:C140)),””)</f>
        <v>#NAME?</v>
      </c>
      <c r="C140" s="73" t="e">
        <f>IFERROR(INDEX(Data!$M$4:$BB$594,Data!$A133,COLUMNS($C$11:D140)),””)</f>
        <v>#NAME?</v>
      </c>
      <c r="D140" s="76" t="e">
        <f>IFERROR(INDEX(Data!$M$4:$BB$594,Data!$A133,COLUMNS($C$11:E140)),””)</f>
        <v>#NAME?</v>
      </c>
      <c r="E140" s="76" t="e">
        <f>IFERROR(INDEX(Data!$M$4:$BB$594,Data!$A133,COLUMNS($C$11:F140)),””)</f>
        <v>#NAME?</v>
      </c>
      <c r="F140" s="76" t="e">
        <f>IFERROR(INDEX(Data!$M$4:$BB$594,Data!$A133,COLUMNS($C$11:G140)),””)</f>
        <v>#NAME?</v>
      </c>
      <c r="G140" s="76" t="e">
        <f>IFERROR(INDEX(Data!$M$4:$BB$594,Data!$A133,COLUMNS($C$11:H140)),””)</f>
        <v>#NAME?</v>
      </c>
      <c r="H140" s="76" t="e">
        <f>IFERROR(INDEX(Data!$M$4:$BB$594,Data!$A133,COLUMNS($C$11:I140)),””)</f>
        <v>#NAME?</v>
      </c>
      <c r="I140" s="76" t="e">
        <f>IFERROR(INDEX(Data!$M$4:$BB$594,Data!$A133,COLUMNS($C$11:J140)),””)</f>
        <v>#NAME?</v>
      </c>
      <c r="J140" s="76" t="e">
        <f>IFERROR(INDEX(Data!$M$4:$BB$594,Data!$A133,COLUMNS($C$11:K140)),””)</f>
        <v>#NAME?</v>
      </c>
      <c r="K140" s="76" t="e">
        <f>IFERROR(INDEX(Data!$M$4:$BB$594,Data!$A133,COLUMNS($C$11:L140)),””)</f>
        <v>#NAME?</v>
      </c>
      <c r="L140" s="76" t="e">
        <f>IFERROR(INDEX(Data!$M$4:$BB$594,Data!$A133,COLUMNS($C$11:M140)),””)</f>
        <v>#NAME?</v>
      </c>
      <c r="M140" s="76" t="e">
        <f>IFERROR(INDEX(Data!$M$4:$BB$594,Data!$A133,COLUMNS($C$11:N140)),””)</f>
        <v>#NAME?</v>
      </c>
      <c r="N140" s="76" t="e">
        <f>IFERROR(INDEX(Data!$M$4:$BB$594,Data!$A133,COLUMNS($C$11:O140)),””)</f>
        <v>#NAME?</v>
      </c>
      <c r="O140" s="76" t="e">
        <f>IFERROR(INDEX(Data!$M$4:$BB$594,Data!$A133,COLUMNS($C$11:P140)),””)</f>
        <v>#NAME?</v>
      </c>
      <c r="P140" s="69" t="e">
        <f>IFERROR(INDEX(Data!$M$4:$BB$594,Data!$A133,COLUMNS($C$11:Q140)),””)</f>
        <v>#NAME?</v>
      </c>
      <c r="Q140" s="70" t="e">
        <f>IFERROR(INDEX(Data!$M$4:$BB$594,Data!$A133,COLUMNS($C$11:R140)),””)</f>
        <v>#NAME?</v>
      </c>
      <c r="R140" s="72" t="e">
        <f>IFERROR(INDEX(Data!$M$4:$BB$594,Data!$A133,COLUMNS($C$11:S140)),””)</f>
        <v>#NAME?</v>
      </c>
      <c r="S140" s="69" t="e">
        <f>IFERROR(INDEX(Data!$M$4:$BB$594,Data!$A133,COLUMNS($C$11:T140)),””)</f>
        <v>#NAME?</v>
      </c>
      <c r="T140" s="71" t="e">
        <f>IFERROR(INDEX(Data!$M$4:$BB$594,Data!$A133,COLUMNS($C$11:U140)),””)</f>
        <v>#NAME?</v>
      </c>
      <c r="U140" s="72" t="e">
        <f>IFERROR(INDEX(Data!$M$4:$BB$594,Data!$A133,COLUMNS($C$11:V140)),””)</f>
        <v>#NAME?</v>
      </c>
      <c r="V140" s="72" t="e">
        <f>IFERROR(INDEX(Data!$M$4:$BB$594,Data!$A133,COLUMNS($C$11:W140)),””)</f>
        <v>#NAME?</v>
      </c>
      <c r="W140" s="72" t="e">
        <f>IFERROR(INDEX(Data!$M$4:$BB$594,Data!$A133,COLUMNS($C$11:X140)),””)</f>
        <v>#NAME?</v>
      </c>
      <c r="X140" s="70" t="e">
        <f>IFERROR(INDEX(Data!$M$4:$BB$594,Data!$A133,COLUMNS($C$11:Y140)),””)</f>
        <v>#NAME?</v>
      </c>
      <c r="Y140" s="72" t="e">
        <f>IFERROR(INDEX(Data!$M$4:$BB$594,Data!$A133,COLUMNS($C$11:Z140)),””)</f>
        <v>#NAME?</v>
      </c>
      <c r="Z140" s="75" t="e">
        <f>IFERROR(INDEX(Data!$M$4:$BB$594,Data!$A133,COLUMNS($C$11:AA140)),””)</f>
        <v>#NAME?</v>
      </c>
      <c r="AA140" s="75" t="e">
        <f>IFERROR(INDEX(Data!$M$4:$BB$594,Data!$A133,COLUMNS($C$11:AB140)),””)</f>
        <v>#NAME?</v>
      </c>
      <c r="AB140" s="71" t="e">
        <f>IFERROR(INDEX(Data!$M$4:$BB$594,Data!$A133,COLUMNS($C$11:AC140)),””)</f>
        <v>#NAME?</v>
      </c>
      <c r="AC140" s="72" t="e">
        <f>IFERROR(INDEX(Data!$M$4:$BB$594,Data!$A133,COLUMNS($C$11:AD140)),””)</f>
        <v>#NAME?</v>
      </c>
      <c r="AD140" s="72" t="e">
        <f>IFERROR(INDEX(Data!$M$4:$BB$594,Data!$A133,COLUMNS($C$11:AE140)),””)</f>
        <v>#NAME?</v>
      </c>
      <c r="AE140" s="70" t="e">
        <f>IFERROR(INDEX(Data!$M$4:$BB$594,Data!$A133,COLUMNS($C$11:AF140)),””)</f>
        <v>#NAME?</v>
      </c>
      <c r="AF140" s="72" t="e">
        <f>IFERROR(INDEX(Data!$M$4:$BB$594,Data!$A133,COLUMNS($C$11:AG140)),””)</f>
        <v>#NAME?</v>
      </c>
      <c r="AG140" s="75" t="e">
        <f>IFERROR(INDEX(Data!$M$4:$BB$594,Data!$A133,COLUMNS($C$11:AH140)),””)</f>
        <v>#NAME?</v>
      </c>
      <c r="AH140" s="75" t="e">
        <f>IFERROR(INDEX(Data!$M$4:$BB$594,Data!$A133,COLUMNS($C$11:AI140)),””)</f>
        <v>#NAME?</v>
      </c>
      <c r="AI140" s="71" t="e">
        <f>IFERROR(INDEX(Data!$M$4:$BB$594,Data!$A133,COLUMNS($C$11:AJ140)),””)</f>
        <v>#NAME?</v>
      </c>
      <c r="AJ140" s="71" t="e">
        <f>IFERROR(INDEX(Data!$M$4:$BB$594,Data!$A133,COLUMNS($C$11:AK140)),””)</f>
        <v>#NAME?</v>
      </c>
      <c r="AK140" s="71" t="e">
        <f>IFERROR(INDEX(Data!$M$4:$BB$594,Data!$A133,COLUMNS($C$11:AL140)),””)</f>
        <v>#NAME?</v>
      </c>
      <c r="AL140" s="69" t="e">
        <f>IFERROR(INDEX(Data!$M$4:$BB$594,Data!$A133,COLUMNS($C$11:AM140)),””)</f>
        <v>#NAME?</v>
      </c>
      <c r="AM140" s="69" t="e">
        <f>IFERROR(INDEX(Data!$M$4:$BB$594,Data!$A133,COLUMNS($C$11:AN140)),””)</f>
        <v>#NAME?</v>
      </c>
      <c r="AN140" s="69" t="e">
        <f>IFERROR(INDEX(Data!$M$4:$BB$594,Data!$A133,COLUMNS($C$11:AO140)),””)</f>
        <v>#NAME?</v>
      </c>
      <c r="AO140" s="69" t="e">
        <f>IFERROR(INDEX(Data!$M$4:$BB$594,Data!$A133,COLUMNS($C$11:AP140)),””)</f>
        <v>#NAME?</v>
      </c>
      <c r="AP140" s="69" t="e">
        <f>IFERROR(INDEX(Data!$M$4:$BB$594,Data!$A133,COLUMNS($C$11:AQ140)),””)</f>
        <v>#NAME?</v>
      </c>
      <c r="AQ140" s="69" t="e">
        <f>IFERROR(INDEX(Data!$M$4:$BB$594,Data!$A133,COLUMNS($C$11:AR140)),””)</f>
        <v>#NAME?</v>
      </c>
    </row>
    <row r="141" spans="2:43" x14ac:dyDescent="0.25">
      <c r="B141" s="69" t="e">
        <f>IFERROR(INDEX(Data!$M$4:$BB$594,Data!$A134,COLUMNS($C$11:C141)),””)</f>
        <v>#NAME?</v>
      </c>
      <c r="C141" s="73" t="e">
        <f>IFERROR(INDEX(Data!$M$4:$BB$594,Data!$A134,COLUMNS($C$11:D141)),””)</f>
        <v>#NAME?</v>
      </c>
      <c r="D141" s="76" t="e">
        <f>IFERROR(INDEX(Data!$M$4:$BB$594,Data!$A134,COLUMNS($C$11:E141)),””)</f>
        <v>#NAME?</v>
      </c>
      <c r="E141" s="76" t="e">
        <f>IFERROR(INDEX(Data!$M$4:$BB$594,Data!$A134,COLUMNS($C$11:F141)),””)</f>
        <v>#NAME?</v>
      </c>
      <c r="F141" s="76" t="e">
        <f>IFERROR(INDEX(Data!$M$4:$BB$594,Data!$A134,COLUMNS($C$11:G141)),””)</f>
        <v>#NAME?</v>
      </c>
      <c r="G141" s="76" t="e">
        <f>IFERROR(INDEX(Data!$M$4:$BB$594,Data!$A134,COLUMNS($C$11:H141)),””)</f>
        <v>#NAME?</v>
      </c>
      <c r="H141" s="76" t="e">
        <f>IFERROR(INDEX(Data!$M$4:$BB$594,Data!$A134,COLUMNS($C$11:I141)),””)</f>
        <v>#NAME?</v>
      </c>
      <c r="I141" s="76" t="e">
        <f>IFERROR(INDEX(Data!$M$4:$BB$594,Data!$A134,COLUMNS($C$11:J141)),””)</f>
        <v>#NAME?</v>
      </c>
      <c r="J141" s="76" t="e">
        <f>IFERROR(INDEX(Data!$M$4:$BB$594,Data!$A134,COLUMNS($C$11:K141)),””)</f>
        <v>#NAME?</v>
      </c>
      <c r="K141" s="76" t="e">
        <f>IFERROR(INDEX(Data!$M$4:$BB$594,Data!$A134,COLUMNS($C$11:L141)),””)</f>
        <v>#NAME?</v>
      </c>
      <c r="L141" s="76" t="e">
        <f>IFERROR(INDEX(Data!$M$4:$BB$594,Data!$A134,COLUMNS($C$11:M141)),””)</f>
        <v>#NAME?</v>
      </c>
      <c r="M141" s="76" t="e">
        <f>IFERROR(INDEX(Data!$M$4:$BB$594,Data!$A134,COLUMNS($C$11:N141)),””)</f>
        <v>#NAME?</v>
      </c>
      <c r="N141" s="76" t="e">
        <f>IFERROR(INDEX(Data!$M$4:$BB$594,Data!$A134,COLUMNS($C$11:O141)),””)</f>
        <v>#NAME?</v>
      </c>
      <c r="O141" s="76" t="e">
        <f>IFERROR(INDEX(Data!$M$4:$BB$594,Data!$A134,COLUMNS($C$11:P141)),””)</f>
        <v>#NAME?</v>
      </c>
      <c r="P141" s="69" t="e">
        <f>IFERROR(INDEX(Data!$M$4:$BB$594,Data!$A134,COLUMNS($C$11:Q141)),””)</f>
        <v>#NAME?</v>
      </c>
      <c r="Q141" s="70" t="e">
        <f>IFERROR(INDEX(Data!$M$4:$BB$594,Data!$A134,COLUMNS($C$11:R141)),””)</f>
        <v>#NAME?</v>
      </c>
      <c r="R141" s="72" t="e">
        <f>IFERROR(INDEX(Data!$M$4:$BB$594,Data!$A134,COLUMNS($C$11:S141)),””)</f>
        <v>#NAME?</v>
      </c>
      <c r="S141" s="69" t="e">
        <f>IFERROR(INDEX(Data!$M$4:$BB$594,Data!$A134,COLUMNS($C$11:T141)),””)</f>
        <v>#NAME?</v>
      </c>
      <c r="T141" s="71" t="e">
        <f>IFERROR(INDEX(Data!$M$4:$BB$594,Data!$A134,COLUMNS($C$11:U141)),””)</f>
        <v>#NAME?</v>
      </c>
      <c r="U141" s="72" t="e">
        <f>IFERROR(INDEX(Data!$M$4:$BB$594,Data!$A134,COLUMNS($C$11:V141)),””)</f>
        <v>#NAME?</v>
      </c>
      <c r="V141" s="72" t="e">
        <f>IFERROR(INDEX(Data!$M$4:$BB$594,Data!$A134,COLUMNS($C$11:W141)),””)</f>
        <v>#NAME?</v>
      </c>
      <c r="W141" s="72" t="e">
        <f>IFERROR(INDEX(Data!$M$4:$BB$594,Data!$A134,COLUMNS($C$11:X141)),””)</f>
        <v>#NAME?</v>
      </c>
      <c r="X141" s="70" t="e">
        <f>IFERROR(INDEX(Data!$M$4:$BB$594,Data!$A134,COLUMNS($C$11:Y141)),””)</f>
        <v>#NAME?</v>
      </c>
      <c r="Y141" s="72" t="e">
        <f>IFERROR(INDEX(Data!$M$4:$BB$594,Data!$A134,COLUMNS($C$11:Z141)),””)</f>
        <v>#NAME?</v>
      </c>
      <c r="Z141" s="75" t="e">
        <f>IFERROR(INDEX(Data!$M$4:$BB$594,Data!$A134,COLUMNS($C$11:AA141)),””)</f>
        <v>#NAME?</v>
      </c>
      <c r="AA141" s="75" t="e">
        <f>IFERROR(INDEX(Data!$M$4:$BB$594,Data!$A134,COLUMNS($C$11:AB141)),””)</f>
        <v>#NAME?</v>
      </c>
      <c r="AB141" s="71" t="e">
        <f>IFERROR(INDEX(Data!$M$4:$BB$594,Data!$A134,COLUMNS($C$11:AC141)),””)</f>
        <v>#NAME?</v>
      </c>
      <c r="AC141" s="72" t="e">
        <f>IFERROR(INDEX(Data!$M$4:$BB$594,Data!$A134,COLUMNS($C$11:AD141)),””)</f>
        <v>#NAME?</v>
      </c>
      <c r="AD141" s="72" t="e">
        <f>IFERROR(INDEX(Data!$M$4:$BB$594,Data!$A134,COLUMNS($C$11:AE141)),””)</f>
        <v>#NAME?</v>
      </c>
      <c r="AE141" s="70" t="e">
        <f>IFERROR(INDEX(Data!$M$4:$BB$594,Data!$A134,COLUMNS($C$11:AF141)),””)</f>
        <v>#NAME?</v>
      </c>
      <c r="AF141" s="72" t="e">
        <f>IFERROR(INDEX(Data!$M$4:$BB$594,Data!$A134,COLUMNS($C$11:AG141)),””)</f>
        <v>#NAME?</v>
      </c>
      <c r="AG141" s="75" t="e">
        <f>IFERROR(INDEX(Data!$M$4:$BB$594,Data!$A134,COLUMNS($C$11:AH141)),””)</f>
        <v>#NAME?</v>
      </c>
      <c r="AH141" s="75" t="e">
        <f>IFERROR(INDEX(Data!$M$4:$BB$594,Data!$A134,COLUMNS($C$11:AI141)),””)</f>
        <v>#NAME?</v>
      </c>
      <c r="AI141" s="71" t="e">
        <f>IFERROR(INDEX(Data!$M$4:$BB$594,Data!$A134,COLUMNS($C$11:AJ141)),””)</f>
        <v>#NAME?</v>
      </c>
      <c r="AJ141" s="71" t="e">
        <f>IFERROR(INDEX(Data!$M$4:$BB$594,Data!$A134,COLUMNS($C$11:AK141)),””)</f>
        <v>#NAME?</v>
      </c>
      <c r="AK141" s="71" t="e">
        <f>IFERROR(INDEX(Data!$M$4:$BB$594,Data!$A134,COLUMNS($C$11:AL141)),””)</f>
        <v>#NAME?</v>
      </c>
      <c r="AL141" s="69" t="e">
        <f>IFERROR(INDEX(Data!$M$4:$BB$594,Data!$A134,COLUMNS($C$11:AM141)),””)</f>
        <v>#NAME?</v>
      </c>
      <c r="AM141" s="69" t="e">
        <f>IFERROR(INDEX(Data!$M$4:$BB$594,Data!$A134,COLUMNS($C$11:AN141)),””)</f>
        <v>#NAME?</v>
      </c>
      <c r="AN141" s="69" t="e">
        <f>IFERROR(INDEX(Data!$M$4:$BB$594,Data!$A134,COLUMNS($C$11:AO141)),””)</f>
        <v>#NAME?</v>
      </c>
      <c r="AO141" s="69" t="e">
        <f>IFERROR(INDEX(Data!$M$4:$BB$594,Data!$A134,COLUMNS($C$11:AP141)),””)</f>
        <v>#NAME?</v>
      </c>
      <c r="AP141" s="69" t="e">
        <f>IFERROR(INDEX(Data!$M$4:$BB$594,Data!$A134,COLUMNS($C$11:AQ141)),””)</f>
        <v>#NAME?</v>
      </c>
      <c r="AQ141" s="69" t="e">
        <f>IFERROR(INDEX(Data!$M$4:$BB$594,Data!$A134,COLUMNS($C$11:AR141)),””)</f>
        <v>#NAME?</v>
      </c>
    </row>
    <row r="142" spans="2:43" x14ac:dyDescent="0.25">
      <c r="B142" s="69" t="e">
        <f>IFERROR(INDEX(Data!$M$4:$BB$594,Data!$A135,COLUMNS($C$11:C142)),””)</f>
        <v>#NAME?</v>
      </c>
      <c r="C142" s="73" t="e">
        <f>IFERROR(INDEX(Data!$M$4:$BB$594,Data!$A135,COLUMNS($C$11:D142)),””)</f>
        <v>#NAME?</v>
      </c>
      <c r="D142" s="76" t="e">
        <f>IFERROR(INDEX(Data!$M$4:$BB$594,Data!$A135,COLUMNS($C$11:E142)),””)</f>
        <v>#NAME?</v>
      </c>
      <c r="E142" s="76" t="e">
        <f>IFERROR(INDEX(Data!$M$4:$BB$594,Data!$A135,COLUMNS($C$11:F142)),””)</f>
        <v>#NAME?</v>
      </c>
      <c r="F142" s="76" t="e">
        <f>IFERROR(INDEX(Data!$M$4:$BB$594,Data!$A135,COLUMNS($C$11:G142)),””)</f>
        <v>#NAME?</v>
      </c>
      <c r="G142" s="76" t="e">
        <f>IFERROR(INDEX(Data!$M$4:$BB$594,Data!$A135,COLUMNS($C$11:H142)),””)</f>
        <v>#NAME?</v>
      </c>
      <c r="H142" s="76" t="e">
        <f>IFERROR(INDEX(Data!$M$4:$BB$594,Data!$A135,COLUMNS($C$11:I142)),””)</f>
        <v>#NAME?</v>
      </c>
      <c r="I142" s="76" t="e">
        <f>IFERROR(INDEX(Data!$M$4:$BB$594,Data!$A135,COLUMNS($C$11:J142)),””)</f>
        <v>#NAME?</v>
      </c>
      <c r="J142" s="76" t="e">
        <f>IFERROR(INDEX(Data!$M$4:$BB$594,Data!$A135,COLUMNS($C$11:K142)),””)</f>
        <v>#NAME?</v>
      </c>
      <c r="K142" s="76" t="e">
        <f>IFERROR(INDEX(Data!$M$4:$BB$594,Data!$A135,COLUMNS($C$11:L142)),””)</f>
        <v>#NAME?</v>
      </c>
      <c r="L142" s="76" t="e">
        <f>IFERROR(INDEX(Data!$M$4:$BB$594,Data!$A135,COLUMNS($C$11:M142)),””)</f>
        <v>#NAME?</v>
      </c>
      <c r="M142" s="76" t="e">
        <f>IFERROR(INDEX(Data!$M$4:$BB$594,Data!$A135,COLUMNS($C$11:N142)),””)</f>
        <v>#NAME?</v>
      </c>
      <c r="N142" s="76" t="e">
        <f>IFERROR(INDEX(Data!$M$4:$BB$594,Data!$A135,COLUMNS($C$11:O142)),””)</f>
        <v>#NAME?</v>
      </c>
      <c r="O142" s="76" t="e">
        <f>IFERROR(INDEX(Data!$M$4:$BB$594,Data!$A135,COLUMNS($C$11:P142)),””)</f>
        <v>#NAME?</v>
      </c>
      <c r="P142" s="69" t="e">
        <f>IFERROR(INDEX(Data!$M$4:$BB$594,Data!$A135,COLUMNS($C$11:Q142)),””)</f>
        <v>#NAME?</v>
      </c>
      <c r="Q142" s="70" t="e">
        <f>IFERROR(INDEX(Data!$M$4:$BB$594,Data!$A135,COLUMNS($C$11:R142)),””)</f>
        <v>#NAME?</v>
      </c>
      <c r="R142" s="72" t="e">
        <f>IFERROR(INDEX(Data!$M$4:$BB$594,Data!$A135,COLUMNS($C$11:S142)),””)</f>
        <v>#NAME?</v>
      </c>
      <c r="S142" s="69" t="e">
        <f>IFERROR(INDEX(Data!$M$4:$BB$594,Data!$A135,COLUMNS($C$11:T142)),””)</f>
        <v>#NAME?</v>
      </c>
      <c r="T142" s="71" t="e">
        <f>IFERROR(INDEX(Data!$M$4:$BB$594,Data!$A135,COLUMNS($C$11:U142)),””)</f>
        <v>#NAME?</v>
      </c>
      <c r="U142" s="72" t="e">
        <f>IFERROR(INDEX(Data!$M$4:$BB$594,Data!$A135,COLUMNS($C$11:V142)),””)</f>
        <v>#NAME?</v>
      </c>
      <c r="V142" s="72" t="e">
        <f>IFERROR(INDEX(Data!$M$4:$BB$594,Data!$A135,COLUMNS($C$11:W142)),””)</f>
        <v>#NAME?</v>
      </c>
      <c r="W142" s="72" t="e">
        <f>IFERROR(INDEX(Data!$M$4:$BB$594,Data!$A135,COLUMNS($C$11:X142)),””)</f>
        <v>#NAME?</v>
      </c>
      <c r="X142" s="70" t="e">
        <f>IFERROR(INDEX(Data!$M$4:$BB$594,Data!$A135,COLUMNS($C$11:Y142)),””)</f>
        <v>#NAME?</v>
      </c>
      <c r="Y142" s="72" t="e">
        <f>IFERROR(INDEX(Data!$M$4:$BB$594,Data!$A135,COLUMNS($C$11:Z142)),””)</f>
        <v>#NAME?</v>
      </c>
      <c r="Z142" s="75" t="e">
        <f>IFERROR(INDEX(Data!$M$4:$BB$594,Data!$A135,COLUMNS($C$11:AA142)),””)</f>
        <v>#NAME?</v>
      </c>
      <c r="AA142" s="75" t="e">
        <f>IFERROR(INDEX(Data!$M$4:$BB$594,Data!$A135,COLUMNS($C$11:AB142)),””)</f>
        <v>#NAME?</v>
      </c>
      <c r="AB142" s="71" t="e">
        <f>IFERROR(INDEX(Data!$M$4:$BB$594,Data!$A135,COLUMNS($C$11:AC142)),””)</f>
        <v>#NAME?</v>
      </c>
      <c r="AC142" s="72" t="e">
        <f>IFERROR(INDEX(Data!$M$4:$BB$594,Data!$A135,COLUMNS($C$11:AD142)),””)</f>
        <v>#NAME?</v>
      </c>
      <c r="AD142" s="72" t="e">
        <f>IFERROR(INDEX(Data!$M$4:$BB$594,Data!$A135,COLUMNS($C$11:AE142)),””)</f>
        <v>#NAME?</v>
      </c>
      <c r="AE142" s="70" t="e">
        <f>IFERROR(INDEX(Data!$M$4:$BB$594,Data!$A135,COLUMNS($C$11:AF142)),””)</f>
        <v>#NAME?</v>
      </c>
      <c r="AF142" s="72" t="e">
        <f>IFERROR(INDEX(Data!$M$4:$BB$594,Data!$A135,COLUMNS($C$11:AG142)),””)</f>
        <v>#NAME?</v>
      </c>
      <c r="AG142" s="75" t="e">
        <f>IFERROR(INDEX(Data!$M$4:$BB$594,Data!$A135,COLUMNS($C$11:AH142)),””)</f>
        <v>#NAME?</v>
      </c>
      <c r="AH142" s="75" t="e">
        <f>IFERROR(INDEX(Data!$M$4:$BB$594,Data!$A135,COLUMNS($C$11:AI142)),””)</f>
        <v>#NAME?</v>
      </c>
      <c r="AI142" s="71" t="e">
        <f>IFERROR(INDEX(Data!$M$4:$BB$594,Data!$A135,COLUMNS($C$11:AJ142)),””)</f>
        <v>#NAME?</v>
      </c>
      <c r="AJ142" s="71" t="e">
        <f>IFERROR(INDEX(Data!$M$4:$BB$594,Data!$A135,COLUMNS($C$11:AK142)),””)</f>
        <v>#NAME?</v>
      </c>
      <c r="AK142" s="71" t="e">
        <f>IFERROR(INDEX(Data!$M$4:$BB$594,Data!$A135,COLUMNS($C$11:AL142)),””)</f>
        <v>#NAME?</v>
      </c>
      <c r="AL142" s="69" t="e">
        <f>IFERROR(INDEX(Data!$M$4:$BB$594,Data!$A135,COLUMNS($C$11:AM142)),””)</f>
        <v>#NAME?</v>
      </c>
      <c r="AM142" s="69" t="e">
        <f>IFERROR(INDEX(Data!$M$4:$BB$594,Data!$A135,COLUMNS($C$11:AN142)),””)</f>
        <v>#NAME?</v>
      </c>
      <c r="AN142" s="69" t="e">
        <f>IFERROR(INDEX(Data!$M$4:$BB$594,Data!$A135,COLUMNS($C$11:AO142)),””)</f>
        <v>#NAME?</v>
      </c>
      <c r="AO142" s="69" t="e">
        <f>IFERROR(INDEX(Data!$M$4:$BB$594,Data!$A135,COLUMNS($C$11:AP142)),””)</f>
        <v>#NAME?</v>
      </c>
      <c r="AP142" s="69" t="e">
        <f>IFERROR(INDEX(Data!$M$4:$BB$594,Data!$A135,COLUMNS($C$11:AQ142)),””)</f>
        <v>#NAME?</v>
      </c>
      <c r="AQ142" s="69" t="e">
        <f>IFERROR(INDEX(Data!$M$4:$BB$594,Data!$A135,COLUMNS($C$11:AR142)),””)</f>
        <v>#NAME?</v>
      </c>
    </row>
    <row r="143" spans="2:43" x14ac:dyDescent="0.25">
      <c r="B143" s="69" t="e">
        <f>IFERROR(INDEX(Data!$M$4:$BB$594,Data!$A136,COLUMNS($C$11:C143)),””)</f>
        <v>#NAME?</v>
      </c>
      <c r="C143" s="73" t="e">
        <f>IFERROR(INDEX(Data!$M$4:$BB$594,Data!$A136,COLUMNS($C$11:D143)),””)</f>
        <v>#NAME?</v>
      </c>
      <c r="D143" s="76" t="e">
        <f>IFERROR(INDEX(Data!$M$4:$BB$594,Data!$A136,COLUMNS($C$11:E143)),””)</f>
        <v>#NAME?</v>
      </c>
      <c r="E143" s="76" t="e">
        <f>IFERROR(INDEX(Data!$M$4:$BB$594,Data!$A136,COLUMNS($C$11:F143)),””)</f>
        <v>#NAME?</v>
      </c>
      <c r="F143" s="76" t="e">
        <f>IFERROR(INDEX(Data!$M$4:$BB$594,Data!$A136,COLUMNS($C$11:G143)),””)</f>
        <v>#NAME?</v>
      </c>
      <c r="G143" s="76" t="e">
        <f>IFERROR(INDEX(Data!$M$4:$BB$594,Data!$A136,COLUMNS($C$11:H143)),””)</f>
        <v>#NAME?</v>
      </c>
      <c r="H143" s="76" t="e">
        <f>IFERROR(INDEX(Data!$M$4:$BB$594,Data!$A136,COLUMNS($C$11:I143)),””)</f>
        <v>#NAME?</v>
      </c>
      <c r="I143" s="76" t="e">
        <f>IFERROR(INDEX(Data!$M$4:$BB$594,Data!$A136,COLUMNS($C$11:J143)),””)</f>
        <v>#NAME?</v>
      </c>
      <c r="J143" s="76" t="e">
        <f>IFERROR(INDEX(Data!$M$4:$BB$594,Data!$A136,COLUMNS($C$11:K143)),””)</f>
        <v>#NAME?</v>
      </c>
      <c r="K143" s="76" t="e">
        <f>IFERROR(INDEX(Data!$M$4:$BB$594,Data!$A136,COLUMNS($C$11:L143)),””)</f>
        <v>#NAME?</v>
      </c>
      <c r="L143" s="76" t="e">
        <f>IFERROR(INDEX(Data!$M$4:$BB$594,Data!$A136,COLUMNS($C$11:M143)),””)</f>
        <v>#NAME?</v>
      </c>
      <c r="M143" s="76" t="e">
        <f>IFERROR(INDEX(Data!$M$4:$BB$594,Data!$A136,COLUMNS($C$11:N143)),””)</f>
        <v>#NAME?</v>
      </c>
      <c r="N143" s="76" t="e">
        <f>IFERROR(INDEX(Data!$M$4:$BB$594,Data!$A136,COLUMNS($C$11:O143)),””)</f>
        <v>#NAME?</v>
      </c>
      <c r="O143" s="76" t="e">
        <f>IFERROR(INDEX(Data!$M$4:$BB$594,Data!$A136,COLUMNS($C$11:P143)),””)</f>
        <v>#NAME?</v>
      </c>
      <c r="P143" s="69" t="e">
        <f>IFERROR(INDEX(Data!$M$4:$BB$594,Data!$A136,COLUMNS($C$11:Q143)),””)</f>
        <v>#NAME?</v>
      </c>
      <c r="Q143" s="70" t="e">
        <f>IFERROR(INDEX(Data!$M$4:$BB$594,Data!$A136,COLUMNS($C$11:R143)),””)</f>
        <v>#NAME?</v>
      </c>
      <c r="R143" s="72" t="e">
        <f>IFERROR(INDEX(Data!$M$4:$BB$594,Data!$A136,COLUMNS($C$11:S143)),””)</f>
        <v>#NAME?</v>
      </c>
      <c r="S143" s="69" t="e">
        <f>IFERROR(INDEX(Data!$M$4:$BB$594,Data!$A136,COLUMNS($C$11:T143)),””)</f>
        <v>#NAME?</v>
      </c>
      <c r="T143" s="71" t="e">
        <f>IFERROR(INDEX(Data!$M$4:$BB$594,Data!$A136,COLUMNS($C$11:U143)),””)</f>
        <v>#NAME?</v>
      </c>
      <c r="U143" s="72" t="e">
        <f>IFERROR(INDEX(Data!$M$4:$BB$594,Data!$A136,COLUMNS($C$11:V143)),””)</f>
        <v>#NAME?</v>
      </c>
      <c r="V143" s="72" t="e">
        <f>IFERROR(INDEX(Data!$M$4:$BB$594,Data!$A136,COLUMNS($C$11:W143)),””)</f>
        <v>#NAME?</v>
      </c>
      <c r="W143" s="72" t="e">
        <f>IFERROR(INDEX(Data!$M$4:$BB$594,Data!$A136,COLUMNS($C$11:X143)),””)</f>
        <v>#NAME?</v>
      </c>
      <c r="X143" s="70" t="e">
        <f>IFERROR(INDEX(Data!$M$4:$BB$594,Data!$A136,COLUMNS($C$11:Y143)),””)</f>
        <v>#NAME?</v>
      </c>
      <c r="Y143" s="72" t="e">
        <f>IFERROR(INDEX(Data!$M$4:$BB$594,Data!$A136,COLUMNS($C$11:Z143)),””)</f>
        <v>#NAME?</v>
      </c>
      <c r="Z143" s="75" t="e">
        <f>IFERROR(INDEX(Data!$M$4:$BB$594,Data!$A136,COLUMNS($C$11:AA143)),””)</f>
        <v>#NAME?</v>
      </c>
      <c r="AA143" s="75" t="e">
        <f>IFERROR(INDEX(Data!$M$4:$BB$594,Data!$A136,COLUMNS($C$11:AB143)),””)</f>
        <v>#NAME?</v>
      </c>
      <c r="AB143" s="71" t="e">
        <f>IFERROR(INDEX(Data!$M$4:$BB$594,Data!$A136,COLUMNS($C$11:AC143)),””)</f>
        <v>#NAME?</v>
      </c>
      <c r="AC143" s="72" t="e">
        <f>IFERROR(INDEX(Data!$M$4:$BB$594,Data!$A136,COLUMNS($C$11:AD143)),””)</f>
        <v>#NAME?</v>
      </c>
      <c r="AD143" s="72" t="e">
        <f>IFERROR(INDEX(Data!$M$4:$BB$594,Data!$A136,COLUMNS($C$11:AE143)),””)</f>
        <v>#NAME?</v>
      </c>
      <c r="AE143" s="70" t="e">
        <f>IFERROR(INDEX(Data!$M$4:$BB$594,Data!$A136,COLUMNS($C$11:AF143)),””)</f>
        <v>#NAME?</v>
      </c>
      <c r="AF143" s="72" t="e">
        <f>IFERROR(INDEX(Data!$M$4:$BB$594,Data!$A136,COLUMNS($C$11:AG143)),””)</f>
        <v>#NAME?</v>
      </c>
      <c r="AG143" s="75" t="e">
        <f>IFERROR(INDEX(Data!$M$4:$BB$594,Data!$A136,COLUMNS($C$11:AH143)),””)</f>
        <v>#NAME?</v>
      </c>
      <c r="AH143" s="75" t="e">
        <f>IFERROR(INDEX(Data!$M$4:$BB$594,Data!$A136,COLUMNS($C$11:AI143)),””)</f>
        <v>#NAME?</v>
      </c>
      <c r="AI143" s="71" t="e">
        <f>IFERROR(INDEX(Data!$M$4:$BB$594,Data!$A136,COLUMNS($C$11:AJ143)),””)</f>
        <v>#NAME?</v>
      </c>
      <c r="AJ143" s="71" t="e">
        <f>IFERROR(INDEX(Data!$M$4:$BB$594,Data!$A136,COLUMNS($C$11:AK143)),””)</f>
        <v>#NAME?</v>
      </c>
      <c r="AK143" s="71" t="e">
        <f>IFERROR(INDEX(Data!$M$4:$BB$594,Data!$A136,COLUMNS($C$11:AL143)),””)</f>
        <v>#NAME?</v>
      </c>
      <c r="AL143" s="69" t="e">
        <f>IFERROR(INDEX(Data!$M$4:$BB$594,Data!$A136,COLUMNS($C$11:AM143)),””)</f>
        <v>#NAME?</v>
      </c>
      <c r="AM143" s="69" t="e">
        <f>IFERROR(INDEX(Data!$M$4:$BB$594,Data!$A136,COLUMNS($C$11:AN143)),””)</f>
        <v>#NAME?</v>
      </c>
      <c r="AN143" s="69" t="e">
        <f>IFERROR(INDEX(Data!$M$4:$BB$594,Data!$A136,COLUMNS($C$11:AO143)),””)</f>
        <v>#NAME?</v>
      </c>
      <c r="AO143" s="69" t="e">
        <f>IFERROR(INDEX(Data!$M$4:$BB$594,Data!$A136,COLUMNS($C$11:AP143)),””)</f>
        <v>#NAME?</v>
      </c>
      <c r="AP143" s="69" t="e">
        <f>IFERROR(INDEX(Data!$M$4:$BB$594,Data!$A136,COLUMNS($C$11:AQ143)),””)</f>
        <v>#NAME?</v>
      </c>
      <c r="AQ143" s="69" t="e">
        <f>IFERROR(INDEX(Data!$M$4:$BB$594,Data!$A136,COLUMNS($C$11:AR143)),””)</f>
        <v>#NAME?</v>
      </c>
    </row>
    <row r="144" spans="2:43" x14ac:dyDescent="0.25">
      <c r="B144" s="69" t="e">
        <f>IFERROR(INDEX(Data!$M$4:$BB$594,Data!$A137,COLUMNS($C$11:C144)),””)</f>
        <v>#NAME?</v>
      </c>
      <c r="C144" s="73" t="e">
        <f>IFERROR(INDEX(Data!$M$4:$BB$594,Data!$A137,COLUMNS($C$11:D144)),””)</f>
        <v>#NAME?</v>
      </c>
      <c r="D144" s="76" t="e">
        <f>IFERROR(INDEX(Data!$M$4:$BB$594,Data!$A137,COLUMNS($C$11:E144)),””)</f>
        <v>#NAME?</v>
      </c>
      <c r="E144" s="76" t="e">
        <f>IFERROR(INDEX(Data!$M$4:$BB$594,Data!$A137,COLUMNS($C$11:F144)),””)</f>
        <v>#NAME?</v>
      </c>
      <c r="F144" s="76" t="e">
        <f>IFERROR(INDEX(Data!$M$4:$BB$594,Data!$A137,COLUMNS($C$11:G144)),””)</f>
        <v>#NAME?</v>
      </c>
      <c r="G144" s="76" t="e">
        <f>IFERROR(INDEX(Data!$M$4:$BB$594,Data!$A137,COLUMNS($C$11:H144)),””)</f>
        <v>#NAME?</v>
      </c>
      <c r="H144" s="76" t="e">
        <f>IFERROR(INDEX(Data!$M$4:$BB$594,Data!$A137,COLUMNS($C$11:I144)),””)</f>
        <v>#NAME?</v>
      </c>
      <c r="I144" s="76" t="e">
        <f>IFERROR(INDEX(Data!$M$4:$BB$594,Data!$A137,COLUMNS($C$11:J144)),””)</f>
        <v>#NAME?</v>
      </c>
      <c r="J144" s="76" t="e">
        <f>IFERROR(INDEX(Data!$M$4:$BB$594,Data!$A137,COLUMNS($C$11:K144)),””)</f>
        <v>#NAME?</v>
      </c>
      <c r="K144" s="76" t="e">
        <f>IFERROR(INDEX(Data!$M$4:$BB$594,Data!$A137,COLUMNS($C$11:L144)),””)</f>
        <v>#NAME?</v>
      </c>
      <c r="L144" s="76" t="e">
        <f>IFERROR(INDEX(Data!$M$4:$BB$594,Data!$A137,COLUMNS($C$11:M144)),””)</f>
        <v>#NAME?</v>
      </c>
      <c r="M144" s="76" t="e">
        <f>IFERROR(INDEX(Data!$M$4:$BB$594,Data!$A137,COLUMNS($C$11:N144)),””)</f>
        <v>#NAME?</v>
      </c>
      <c r="N144" s="76" t="e">
        <f>IFERROR(INDEX(Data!$M$4:$BB$594,Data!$A137,COLUMNS($C$11:O144)),””)</f>
        <v>#NAME?</v>
      </c>
      <c r="O144" s="76" t="e">
        <f>IFERROR(INDEX(Data!$M$4:$BB$594,Data!$A137,COLUMNS($C$11:P144)),””)</f>
        <v>#NAME?</v>
      </c>
      <c r="P144" s="69" t="e">
        <f>IFERROR(INDEX(Data!$M$4:$BB$594,Data!$A137,COLUMNS($C$11:Q144)),””)</f>
        <v>#NAME?</v>
      </c>
      <c r="Q144" s="70" t="e">
        <f>IFERROR(INDEX(Data!$M$4:$BB$594,Data!$A137,COLUMNS($C$11:R144)),””)</f>
        <v>#NAME?</v>
      </c>
      <c r="R144" s="72" t="e">
        <f>IFERROR(INDEX(Data!$M$4:$BB$594,Data!$A137,COLUMNS($C$11:S144)),””)</f>
        <v>#NAME?</v>
      </c>
      <c r="S144" s="69" t="e">
        <f>IFERROR(INDEX(Data!$M$4:$BB$594,Data!$A137,COLUMNS($C$11:T144)),””)</f>
        <v>#NAME?</v>
      </c>
      <c r="T144" s="71" t="e">
        <f>IFERROR(INDEX(Data!$M$4:$BB$594,Data!$A137,COLUMNS($C$11:U144)),””)</f>
        <v>#NAME?</v>
      </c>
      <c r="U144" s="72" t="e">
        <f>IFERROR(INDEX(Data!$M$4:$BB$594,Data!$A137,COLUMNS($C$11:V144)),””)</f>
        <v>#NAME?</v>
      </c>
      <c r="V144" s="72" t="e">
        <f>IFERROR(INDEX(Data!$M$4:$BB$594,Data!$A137,COLUMNS($C$11:W144)),””)</f>
        <v>#NAME?</v>
      </c>
      <c r="W144" s="72" t="e">
        <f>IFERROR(INDEX(Data!$M$4:$BB$594,Data!$A137,COLUMNS($C$11:X144)),””)</f>
        <v>#NAME?</v>
      </c>
      <c r="X144" s="70" t="e">
        <f>IFERROR(INDEX(Data!$M$4:$BB$594,Data!$A137,COLUMNS($C$11:Y144)),””)</f>
        <v>#NAME?</v>
      </c>
      <c r="Y144" s="72" t="e">
        <f>IFERROR(INDEX(Data!$M$4:$BB$594,Data!$A137,COLUMNS($C$11:Z144)),””)</f>
        <v>#NAME?</v>
      </c>
      <c r="Z144" s="75" t="e">
        <f>IFERROR(INDEX(Data!$M$4:$BB$594,Data!$A137,COLUMNS($C$11:AA144)),””)</f>
        <v>#NAME?</v>
      </c>
      <c r="AA144" s="75" t="e">
        <f>IFERROR(INDEX(Data!$M$4:$BB$594,Data!$A137,COLUMNS($C$11:AB144)),””)</f>
        <v>#NAME?</v>
      </c>
      <c r="AB144" s="71" t="e">
        <f>IFERROR(INDEX(Data!$M$4:$BB$594,Data!$A137,COLUMNS($C$11:AC144)),””)</f>
        <v>#NAME?</v>
      </c>
      <c r="AC144" s="72" t="e">
        <f>IFERROR(INDEX(Data!$M$4:$BB$594,Data!$A137,COLUMNS($C$11:AD144)),””)</f>
        <v>#NAME?</v>
      </c>
      <c r="AD144" s="72" t="e">
        <f>IFERROR(INDEX(Data!$M$4:$BB$594,Data!$A137,COLUMNS($C$11:AE144)),””)</f>
        <v>#NAME?</v>
      </c>
      <c r="AE144" s="70" t="e">
        <f>IFERROR(INDEX(Data!$M$4:$BB$594,Data!$A137,COLUMNS($C$11:AF144)),””)</f>
        <v>#NAME?</v>
      </c>
      <c r="AF144" s="72" t="e">
        <f>IFERROR(INDEX(Data!$M$4:$BB$594,Data!$A137,COLUMNS($C$11:AG144)),””)</f>
        <v>#NAME?</v>
      </c>
      <c r="AG144" s="75" t="e">
        <f>IFERROR(INDEX(Data!$M$4:$BB$594,Data!$A137,COLUMNS($C$11:AH144)),””)</f>
        <v>#NAME?</v>
      </c>
      <c r="AH144" s="75" t="e">
        <f>IFERROR(INDEX(Data!$M$4:$BB$594,Data!$A137,COLUMNS($C$11:AI144)),””)</f>
        <v>#NAME?</v>
      </c>
      <c r="AI144" s="71" t="e">
        <f>IFERROR(INDEX(Data!$M$4:$BB$594,Data!$A137,COLUMNS($C$11:AJ144)),””)</f>
        <v>#NAME?</v>
      </c>
      <c r="AJ144" s="71" t="e">
        <f>IFERROR(INDEX(Data!$M$4:$BB$594,Data!$A137,COLUMNS($C$11:AK144)),””)</f>
        <v>#NAME?</v>
      </c>
      <c r="AK144" s="71" t="e">
        <f>IFERROR(INDEX(Data!$M$4:$BB$594,Data!$A137,COLUMNS($C$11:AL144)),””)</f>
        <v>#NAME?</v>
      </c>
      <c r="AL144" s="69" t="e">
        <f>IFERROR(INDEX(Data!$M$4:$BB$594,Data!$A137,COLUMNS($C$11:AM144)),””)</f>
        <v>#NAME?</v>
      </c>
      <c r="AM144" s="69" t="e">
        <f>IFERROR(INDEX(Data!$M$4:$BB$594,Data!$A137,COLUMNS($C$11:AN144)),””)</f>
        <v>#NAME?</v>
      </c>
      <c r="AN144" s="69" t="e">
        <f>IFERROR(INDEX(Data!$M$4:$BB$594,Data!$A137,COLUMNS($C$11:AO144)),””)</f>
        <v>#NAME?</v>
      </c>
      <c r="AO144" s="69" t="e">
        <f>IFERROR(INDEX(Data!$M$4:$BB$594,Data!$A137,COLUMNS($C$11:AP144)),””)</f>
        <v>#NAME?</v>
      </c>
      <c r="AP144" s="69" t="e">
        <f>IFERROR(INDEX(Data!$M$4:$BB$594,Data!$A137,COLUMNS($C$11:AQ144)),””)</f>
        <v>#NAME?</v>
      </c>
      <c r="AQ144" s="69" t="e">
        <f>IFERROR(INDEX(Data!$M$4:$BB$594,Data!$A137,COLUMNS($C$11:AR144)),””)</f>
        <v>#NAME?</v>
      </c>
    </row>
    <row r="145" spans="2:43" x14ac:dyDescent="0.25">
      <c r="B145" s="69" t="e">
        <f>IFERROR(INDEX(Data!$M$4:$BB$594,Data!$A138,COLUMNS($C$11:C145)),””)</f>
        <v>#NAME?</v>
      </c>
      <c r="C145" s="73" t="e">
        <f>IFERROR(INDEX(Data!$M$4:$BB$594,Data!$A138,COLUMNS($C$11:D145)),””)</f>
        <v>#NAME?</v>
      </c>
      <c r="D145" s="76" t="e">
        <f>IFERROR(INDEX(Data!$M$4:$BB$594,Data!$A138,COLUMNS($C$11:E145)),””)</f>
        <v>#NAME?</v>
      </c>
      <c r="E145" s="76" t="e">
        <f>IFERROR(INDEX(Data!$M$4:$BB$594,Data!$A138,COLUMNS($C$11:F145)),””)</f>
        <v>#NAME?</v>
      </c>
      <c r="F145" s="76" t="e">
        <f>IFERROR(INDEX(Data!$M$4:$BB$594,Data!$A138,COLUMNS($C$11:G145)),””)</f>
        <v>#NAME?</v>
      </c>
      <c r="G145" s="76" t="e">
        <f>IFERROR(INDEX(Data!$M$4:$BB$594,Data!$A138,COLUMNS($C$11:H145)),””)</f>
        <v>#NAME?</v>
      </c>
      <c r="H145" s="76" t="e">
        <f>IFERROR(INDEX(Data!$M$4:$BB$594,Data!$A138,COLUMNS($C$11:I145)),””)</f>
        <v>#NAME?</v>
      </c>
      <c r="I145" s="76" t="e">
        <f>IFERROR(INDEX(Data!$M$4:$BB$594,Data!$A138,COLUMNS($C$11:J145)),””)</f>
        <v>#NAME?</v>
      </c>
      <c r="J145" s="76" t="e">
        <f>IFERROR(INDEX(Data!$M$4:$BB$594,Data!$A138,COLUMNS($C$11:K145)),””)</f>
        <v>#NAME?</v>
      </c>
      <c r="K145" s="76" t="e">
        <f>IFERROR(INDEX(Data!$M$4:$BB$594,Data!$A138,COLUMNS($C$11:L145)),””)</f>
        <v>#NAME?</v>
      </c>
      <c r="L145" s="76" t="e">
        <f>IFERROR(INDEX(Data!$M$4:$BB$594,Data!$A138,COLUMNS($C$11:M145)),””)</f>
        <v>#NAME?</v>
      </c>
      <c r="M145" s="76" t="e">
        <f>IFERROR(INDEX(Data!$M$4:$BB$594,Data!$A138,COLUMNS($C$11:N145)),””)</f>
        <v>#NAME?</v>
      </c>
      <c r="N145" s="76" t="e">
        <f>IFERROR(INDEX(Data!$M$4:$BB$594,Data!$A138,COLUMNS($C$11:O145)),””)</f>
        <v>#NAME?</v>
      </c>
      <c r="O145" s="76" t="e">
        <f>IFERROR(INDEX(Data!$M$4:$BB$594,Data!$A138,COLUMNS($C$11:P145)),””)</f>
        <v>#NAME?</v>
      </c>
      <c r="P145" s="69" t="e">
        <f>IFERROR(INDEX(Data!$M$4:$BB$594,Data!$A138,COLUMNS($C$11:Q145)),””)</f>
        <v>#NAME?</v>
      </c>
      <c r="Q145" s="70" t="e">
        <f>IFERROR(INDEX(Data!$M$4:$BB$594,Data!$A138,COLUMNS($C$11:R145)),””)</f>
        <v>#NAME?</v>
      </c>
      <c r="R145" s="72" t="e">
        <f>IFERROR(INDEX(Data!$M$4:$BB$594,Data!$A138,COLUMNS($C$11:S145)),””)</f>
        <v>#NAME?</v>
      </c>
      <c r="S145" s="69" t="e">
        <f>IFERROR(INDEX(Data!$M$4:$BB$594,Data!$A138,COLUMNS($C$11:T145)),””)</f>
        <v>#NAME?</v>
      </c>
      <c r="T145" s="71" t="e">
        <f>IFERROR(INDEX(Data!$M$4:$BB$594,Data!$A138,COLUMNS($C$11:U145)),””)</f>
        <v>#NAME?</v>
      </c>
      <c r="U145" s="72" t="e">
        <f>IFERROR(INDEX(Data!$M$4:$BB$594,Data!$A138,COLUMNS($C$11:V145)),””)</f>
        <v>#NAME?</v>
      </c>
      <c r="V145" s="72" t="e">
        <f>IFERROR(INDEX(Data!$M$4:$BB$594,Data!$A138,COLUMNS($C$11:W145)),””)</f>
        <v>#NAME?</v>
      </c>
      <c r="W145" s="72" t="e">
        <f>IFERROR(INDEX(Data!$M$4:$BB$594,Data!$A138,COLUMNS($C$11:X145)),””)</f>
        <v>#NAME?</v>
      </c>
      <c r="X145" s="70" t="e">
        <f>IFERROR(INDEX(Data!$M$4:$BB$594,Data!$A138,COLUMNS($C$11:Y145)),””)</f>
        <v>#NAME?</v>
      </c>
      <c r="Y145" s="72" t="e">
        <f>IFERROR(INDEX(Data!$M$4:$BB$594,Data!$A138,COLUMNS($C$11:Z145)),””)</f>
        <v>#NAME?</v>
      </c>
      <c r="Z145" s="75" t="e">
        <f>IFERROR(INDEX(Data!$M$4:$BB$594,Data!$A138,COLUMNS($C$11:AA145)),””)</f>
        <v>#NAME?</v>
      </c>
      <c r="AA145" s="75" t="e">
        <f>IFERROR(INDEX(Data!$M$4:$BB$594,Data!$A138,COLUMNS($C$11:AB145)),””)</f>
        <v>#NAME?</v>
      </c>
      <c r="AB145" s="71" t="e">
        <f>IFERROR(INDEX(Data!$M$4:$BB$594,Data!$A138,COLUMNS($C$11:AC145)),””)</f>
        <v>#NAME?</v>
      </c>
      <c r="AC145" s="72" t="e">
        <f>IFERROR(INDEX(Data!$M$4:$BB$594,Data!$A138,COLUMNS($C$11:AD145)),””)</f>
        <v>#NAME?</v>
      </c>
      <c r="AD145" s="72" t="e">
        <f>IFERROR(INDEX(Data!$M$4:$BB$594,Data!$A138,COLUMNS($C$11:AE145)),””)</f>
        <v>#NAME?</v>
      </c>
      <c r="AE145" s="70" t="e">
        <f>IFERROR(INDEX(Data!$M$4:$BB$594,Data!$A138,COLUMNS($C$11:AF145)),””)</f>
        <v>#NAME?</v>
      </c>
      <c r="AF145" s="72" t="e">
        <f>IFERROR(INDEX(Data!$M$4:$BB$594,Data!$A138,COLUMNS($C$11:AG145)),””)</f>
        <v>#NAME?</v>
      </c>
      <c r="AG145" s="75" t="e">
        <f>IFERROR(INDEX(Data!$M$4:$BB$594,Data!$A138,COLUMNS($C$11:AH145)),””)</f>
        <v>#NAME?</v>
      </c>
      <c r="AH145" s="75" t="e">
        <f>IFERROR(INDEX(Data!$M$4:$BB$594,Data!$A138,COLUMNS($C$11:AI145)),””)</f>
        <v>#NAME?</v>
      </c>
      <c r="AI145" s="71" t="e">
        <f>IFERROR(INDEX(Data!$M$4:$BB$594,Data!$A138,COLUMNS($C$11:AJ145)),””)</f>
        <v>#NAME?</v>
      </c>
      <c r="AJ145" s="71" t="e">
        <f>IFERROR(INDEX(Data!$M$4:$BB$594,Data!$A138,COLUMNS($C$11:AK145)),””)</f>
        <v>#NAME?</v>
      </c>
      <c r="AK145" s="71" t="e">
        <f>IFERROR(INDEX(Data!$M$4:$BB$594,Data!$A138,COLUMNS($C$11:AL145)),””)</f>
        <v>#NAME?</v>
      </c>
      <c r="AL145" s="69" t="e">
        <f>IFERROR(INDEX(Data!$M$4:$BB$594,Data!$A138,COLUMNS($C$11:AM145)),””)</f>
        <v>#NAME?</v>
      </c>
      <c r="AM145" s="69" t="e">
        <f>IFERROR(INDEX(Data!$M$4:$BB$594,Data!$A138,COLUMNS($C$11:AN145)),””)</f>
        <v>#NAME?</v>
      </c>
      <c r="AN145" s="69" t="e">
        <f>IFERROR(INDEX(Data!$M$4:$BB$594,Data!$A138,COLUMNS($C$11:AO145)),””)</f>
        <v>#NAME?</v>
      </c>
      <c r="AO145" s="69" t="e">
        <f>IFERROR(INDEX(Data!$M$4:$BB$594,Data!$A138,COLUMNS($C$11:AP145)),””)</f>
        <v>#NAME?</v>
      </c>
      <c r="AP145" s="69" t="e">
        <f>IFERROR(INDEX(Data!$M$4:$BB$594,Data!$A138,COLUMNS($C$11:AQ145)),””)</f>
        <v>#NAME?</v>
      </c>
      <c r="AQ145" s="69" t="e">
        <f>IFERROR(INDEX(Data!$M$4:$BB$594,Data!$A138,COLUMNS($C$11:AR145)),””)</f>
        <v>#NAME?</v>
      </c>
    </row>
    <row r="146" spans="2:43" x14ac:dyDescent="0.25">
      <c r="B146" s="69" t="e">
        <f>IFERROR(INDEX(Data!$M$4:$BB$594,Data!$A139,COLUMNS($C$11:C146)),””)</f>
        <v>#NAME?</v>
      </c>
      <c r="C146" s="73" t="e">
        <f>IFERROR(INDEX(Data!$M$4:$BB$594,Data!$A139,COLUMNS($C$11:D146)),””)</f>
        <v>#NAME?</v>
      </c>
      <c r="D146" s="76" t="e">
        <f>IFERROR(INDEX(Data!$M$4:$BB$594,Data!$A139,COLUMNS($C$11:E146)),””)</f>
        <v>#NAME?</v>
      </c>
      <c r="E146" s="76" t="e">
        <f>IFERROR(INDEX(Data!$M$4:$BB$594,Data!$A139,COLUMNS($C$11:F146)),””)</f>
        <v>#NAME?</v>
      </c>
      <c r="F146" s="76" t="e">
        <f>IFERROR(INDEX(Data!$M$4:$BB$594,Data!$A139,COLUMNS($C$11:G146)),””)</f>
        <v>#NAME?</v>
      </c>
      <c r="G146" s="76" t="e">
        <f>IFERROR(INDEX(Data!$M$4:$BB$594,Data!$A139,COLUMNS($C$11:H146)),””)</f>
        <v>#NAME?</v>
      </c>
      <c r="H146" s="76" t="e">
        <f>IFERROR(INDEX(Data!$M$4:$BB$594,Data!$A139,COLUMNS($C$11:I146)),””)</f>
        <v>#NAME?</v>
      </c>
      <c r="I146" s="76" t="e">
        <f>IFERROR(INDEX(Data!$M$4:$BB$594,Data!$A139,COLUMNS($C$11:J146)),””)</f>
        <v>#NAME?</v>
      </c>
      <c r="J146" s="76" t="e">
        <f>IFERROR(INDEX(Data!$M$4:$BB$594,Data!$A139,COLUMNS($C$11:K146)),””)</f>
        <v>#NAME?</v>
      </c>
      <c r="K146" s="76" t="e">
        <f>IFERROR(INDEX(Data!$M$4:$BB$594,Data!$A139,COLUMNS($C$11:L146)),””)</f>
        <v>#NAME?</v>
      </c>
      <c r="L146" s="76" t="e">
        <f>IFERROR(INDEX(Data!$M$4:$BB$594,Data!$A139,COLUMNS($C$11:M146)),””)</f>
        <v>#NAME?</v>
      </c>
      <c r="M146" s="76" t="e">
        <f>IFERROR(INDEX(Data!$M$4:$BB$594,Data!$A139,COLUMNS($C$11:N146)),””)</f>
        <v>#NAME?</v>
      </c>
      <c r="N146" s="76" t="e">
        <f>IFERROR(INDEX(Data!$M$4:$BB$594,Data!$A139,COLUMNS($C$11:O146)),””)</f>
        <v>#NAME?</v>
      </c>
      <c r="O146" s="76" t="e">
        <f>IFERROR(INDEX(Data!$M$4:$BB$594,Data!$A139,COLUMNS($C$11:P146)),””)</f>
        <v>#NAME?</v>
      </c>
      <c r="P146" s="69" t="e">
        <f>IFERROR(INDEX(Data!$M$4:$BB$594,Data!$A139,COLUMNS($C$11:Q146)),””)</f>
        <v>#NAME?</v>
      </c>
      <c r="Q146" s="70" t="e">
        <f>IFERROR(INDEX(Data!$M$4:$BB$594,Data!$A139,COLUMNS($C$11:R146)),””)</f>
        <v>#NAME?</v>
      </c>
      <c r="R146" s="72" t="e">
        <f>IFERROR(INDEX(Data!$M$4:$BB$594,Data!$A139,COLUMNS($C$11:S146)),””)</f>
        <v>#NAME?</v>
      </c>
      <c r="S146" s="69" t="e">
        <f>IFERROR(INDEX(Data!$M$4:$BB$594,Data!$A139,COLUMNS($C$11:T146)),””)</f>
        <v>#NAME?</v>
      </c>
      <c r="T146" s="71" t="e">
        <f>IFERROR(INDEX(Data!$M$4:$BB$594,Data!$A139,COLUMNS($C$11:U146)),””)</f>
        <v>#NAME?</v>
      </c>
      <c r="U146" s="72" t="e">
        <f>IFERROR(INDEX(Data!$M$4:$BB$594,Data!$A139,COLUMNS($C$11:V146)),””)</f>
        <v>#NAME?</v>
      </c>
      <c r="V146" s="72" t="e">
        <f>IFERROR(INDEX(Data!$M$4:$BB$594,Data!$A139,COLUMNS($C$11:W146)),””)</f>
        <v>#NAME?</v>
      </c>
      <c r="W146" s="72" t="e">
        <f>IFERROR(INDEX(Data!$M$4:$BB$594,Data!$A139,COLUMNS($C$11:X146)),””)</f>
        <v>#NAME?</v>
      </c>
      <c r="X146" s="70" t="e">
        <f>IFERROR(INDEX(Data!$M$4:$BB$594,Data!$A139,COLUMNS($C$11:Y146)),””)</f>
        <v>#NAME?</v>
      </c>
      <c r="Y146" s="72" t="e">
        <f>IFERROR(INDEX(Data!$M$4:$BB$594,Data!$A139,COLUMNS($C$11:Z146)),””)</f>
        <v>#NAME?</v>
      </c>
      <c r="Z146" s="75" t="e">
        <f>IFERROR(INDEX(Data!$M$4:$BB$594,Data!$A139,COLUMNS($C$11:AA146)),””)</f>
        <v>#NAME?</v>
      </c>
      <c r="AA146" s="75" t="e">
        <f>IFERROR(INDEX(Data!$M$4:$BB$594,Data!$A139,COLUMNS($C$11:AB146)),””)</f>
        <v>#NAME?</v>
      </c>
      <c r="AB146" s="71" t="e">
        <f>IFERROR(INDEX(Data!$M$4:$BB$594,Data!$A139,COLUMNS($C$11:AC146)),””)</f>
        <v>#NAME?</v>
      </c>
      <c r="AC146" s="72" t="e">
        <f>IFERROR(INDEX(Data!$M$4:$BB$594,Data!$A139,COLUMNS($C$11:AD146)),””)</f>
        <v>#NAME?</v>
      </c>
      <c r="AD146" s="72" t="e">
        <f>IFERROR(INDEX(Data!$M$4:$BB$594,Data!$A139,COLUMNS($C$11:AE146)),””)</f>
        <v>#NAME?</v>
      </c>
      <c r="AE146" s="70" t="e">
        <f>IFERROR(INDEX(Data!$M$4:$BB$594,Data!$A139,COLUMNS($C$11:AF146)),””)</f>
        <v>#NAME?</v>
      </c>
      <c r="AF146" s="72" t="e">
        <f>IFERROR(INDEX(Data!$M$4:$BB$594,Data!$A139,COLUMNS($C$11:AG146)),””)</f>
        <v>#NAME?</v>
      </c>
      <c r="AG146" s="75" t="e">
        <f>IFERROR(INDEX(Data!$M$4:$BB$594,Data!$A139,COLUMNS($C$11:AH146)),””)</f>
        <v>#NAME?</v>
      </c>
      <c r="AH146" s="75" t="e">
        <f>IFERROR(INDEX(Data!$M$4:$BB$594,Data!$A139,COLUMNS($C$11:AI146)),””)</f>
        <v>#NAME?</v>
      </c>
      <c r="AI146" s="71" t="e">
        <f>IFERROR(INDEX(Data!$M$4:$BB$594,Data!$A139,COLUMNS($C$11:AJ146)),””)</f>
        <v>#NAME?</v>
      </c>
      <c r="AJ146" s="71" t="e">
        <f>IFERROR(INDEX(Data!$M$4:$BB$594,Data!$A139,COLUMNS($C$11:AK146)),””)</f>
        <v>#NAME?</v>
      </c>
      <c r="AK146" s="71" t="e">
        <f>IFERROR(INDEX(Data!$M$4:$BB$594,Data!$A139,COLUMNS($C$11:AL146)),””)</f>
        <v>#NAME?</v>
      </c>
      <c r="AL146" s="69" t="e">
        <f>IFERROR(INDEX(Data!$M$4:$BB$594,Data!$A139,COLUMNS($C$11:AM146)),””)</f>
        <v>#NAME?</v>
      </c>
      <c r="AM146" s="69" t="e">
        <f>IFERROR(INDEX(Data!$M$4:$BB$594,Data!$A139,COLUMNS($C$11:AN146)),””)</f>
        <v>#NAME?</v>
      </c>
      <c r="AN146" s="69" t="e">
        <f>IFERROR(INDEX(Data!$M$4:$BB$594,Data!$A139,COLUMNS($C$11:AO146)),””)</f>
        <v>#NAME?</v>
      </c>
      <c r="AO146" s="69" t="e">
        <f>IFERROR(INDEX(Data!$M$4:$BB$594,Data!$A139,COLUMNS($C$11:AP146)),””)</f>
        <v>#NAME?</v>
      </c>
      <c r="AP146" s="69" t="e">
        <f>IFERROR(INDEX(Data!$M$4:$BB$594,Data!$A139,COLUMNS($C$11:AQ146)),””)</f>
        <v>#NAME?</v>
      </c>
      <c r="AQ146" s="69" t="e">
        <f>IFERROR(INDEX(Data!$M$4:$BB$594,Data!$A139,COLUMNS($C$11:AR146)),””)</f>
        <v>#NAME?</v>
      </c>
    </row>
    <row r="147" spans="2:43" x14ac:dyDescent="0.25">
      <c r="B147" s="69" t="e">
        <f>IFERROR(INDEX(Data!$M$4:$BB$594,Data!$A140,COLUMNS($C$11:C147)),””)</f>
        <v>#NAME?</v>
      </c>
      <c r="C147" s="73" t="e">
        <f>IFERROR(INDEX(Data!$M$4:$BB$594,Data!$A140,COLUMNS($C$11:D147)),””)</f>
        <v>#NAME?</v>
      </c>
      <c r="D147" s="76" t="e">
        <f>IFERROR(INDEX(Data!$M$4:$BB$594,Data!$A140,COLUMNS($C$11:E147)),””)</f>
        <v>#NAME?</v>
      </c>
      <c r="E147" s="76" t="e">
        <f>IFERROR(INDEX(Data!$M$4:$BB$594,Data!$A140,COLUMNS($C$11:F147)),””)</f>
        <v>#NAME?</v>
      </c>
      <c r="F147" s="76" t="e">
        <f>IFERROR(INDEX(Data!$M$4:$BB$594,Data!$A140,COLUMNS($C$11:G147)),””)</f>
        <v>#NAME?</v>
      </c>
      <c r="G147" s="76" t="e">
        <f>IFERROR(INDEX(Data!$M$4:$BB$594,Data!$A140,COLUMNS($C$11:H147)),””)</f>
        <v>#NAME?</v>
      </c>
      <c r="H147" s="76" t="e">
        <f>IFERROR(INDEX(Data!$M$4:$BB$594,Data!$A140,COLUMNS($C$11:I147)),””)</f>
        <v>#NAME?</v>
      </c>
      <c r="I147" s="76" t="e">
        <f>IFERROR(INDEX(Data!$M$4:$BB$594,Data!$A140,COLUMNS($C$11:J147)),””)</f>
        <v>#NAME?</v>
      </c>
      <c r="J147" s="76" t="e">
        <f>IFERROR(INDEX(Data!$M$4:$BB$594,Data!$A140,COLUMNS($C$11:K147)),””)</f>
        <v>#NAME?</v>
      </c>
      <c r="K147" s="76" t="e">
        <f>IFERROR(INDEX(Data!$M$4:$BB$594,Data!$A140,COLUMNS($C$11:L147)),””)</f>
        <v>#NAME?</v>
      </c>
      <c r="L147" s="76" t="e">
        <f>IFERROR(INDEX(Data!$M$4:$BB$594,Data!$A140,COLUMNS($C$11:M147)),””)</f>
        <v>#NAME?</v>
      </c>
      <c r="M147" s="76" t="e">
        <f>IFERROR(INDEX(Data!$M$4:$BB$594,Data!$A140,COLUMNS($C$11:N147)),””)</f>
        <v>#NAME?</v>
      </c>
      <c r="N147" s="76" t="e">
        <f>IFERROR(INDEX(Data!$M$4:$BB$594,Data!$A140,COLUMNS($C$11:O147)),””)</f>
        <v>#NAME?</v>
      </c>
      <c r="O147" s="76" t="e">
        <f>IFERROR(INDEX(Data!$M$4:$BB$594,Data!$A140,COLUMNS($C$11:P147)),””)</f>
        <v>#NAME?</v>
      </c>
      <c r="P147" s="69" t="e">
        <f>IFERROR(INDEX(Data!$M$4:$BB$594,Data!$A140,COLUMNS($C$11:Q147)),””)</f>
        <v>#NAME?</v>
      </c>
      <c r="Q147" s="70" t="e">
        <f>IFERROR(INDEX(Data!$M$4:$BB$594,Data!$A140,COLUMNS($C$11:R147)),””)</f>
        <v>#NAME?</v>
      </c>
      <c r="R147" s="72" t="e">
        <f>IFERROR(INDEX(Data!$M$4:$BB$594,Data!$A140,COLUMNS($C$11:S147)),””)</f>
        <v>#NAME?</v>
      </c>
      <c r="S147" s="69" t="e">
        <f>IFERROR(INDEX(Data!$M$4:$BB$594,Data!$A140,COLUMNS($C$11:T147)),””)</f>
        <v>#NAME?</v>
      </c>
      <c r="T147" s="71" t="e">
        <f>IFERROR(INDEX(Data!$M$4:$BB$594,Data!$A140,COLUMNS($C$11:U147)),””)</f>
        <v>#NAME?</v>
      </c>
      <c r="U147" s="72" t="e">
        <f>IFERROR(INDEX(Data!$M$4:$BB$594,Data!$A140,COLUMNS($C$11:V147)),””)</f>
        <v>#NAME?</v>
      </c>
      <c r="V147" s="72" t="e">
        <f>IFERROR(INDEX(Data!$M$4:$BB$594,Data!$A140,COLUMNS($C$11:W147)),””)</f>
        <v>#NAME?</v>
      </c>
      <c r="W147" s="72" t="e">
        <f>IFERROR(INDEX(Data!$M$4:$BB$594,Data!$A140,COLUMNS($C$11:X147)),””)</f>
        <v>#NAME?</v>
      </c>
      <c r="X147" s="70" t="e">
        <f>IFERROR(INDEX(Data!$M$4:$BB$594,Data!$A140,COLUMNS($C$11:Y147)),””)</f>
        <v>#NAME?</v>
      </c>
      <c r="Y147" s="72" t="e">
        <f>IFERROR(INDEX(Data!$M$4:$BB$594,Data!$A140,COLUMNS($C$11:Z147)),””)</f>
        <v>#NAME?</v>
      </c>
      <c r="Z147" s="75" t="e">
        <f>IFERROR(INDEX(Data!$M$4:$BB$594,Data!$A140,COLUMNS($C$11:AA147)),””)</f>
        <v>#NAME?</v>
      </c>
      <c r="AA147" s="75" t="e">
        <f>IFERROR(INDEX(Data!$M$4:$BB$594,Data!$A140,COLUMNS($C$11:AB147)),””)</f>
        <v>#NAME?</v>
      </c>
      <c r="AB147" s="71" t="e">
        <f>IFERROR(INDEX(Data!$M$4:$BB$594,Data!$A140,COLUMNS($C$11:AC147)),””)</f>
        <v>#NAME?</v>
      </c>
      <c r="AC147" s="72" t="e">
        <f>IFERROR(INDEX(Data!$M$4:$BB$594,Data!$A140,COLUMNS($C$11:AD147)),””)</f>
        <v>#NAME?</v>
      </c>
      <c r="AD147" s="72" t="e">
        <f>IFERROR(INDEX(Data!$M$4:$BB$594,Data!$A140,COLUMNS($C$11:AE147)),””)</f>
        <v>#NAME?</v>
      </c>
      <c r="AE147" s="70" t="e">
        <f>IFERROR(INDEX(Data!$M$4:$BB$594,Data!$A140,COLUMNS($C$11:AF147)),””)</f>
        <v>#NAME?</v>
      </c>
      <c r="AF147" s="72" t="e">
        <f>IFERROR(INDEX(Data!$M$4:$BB$594,Data!$A140,COLUMNS($C$11:AG147)),””)</f>
        <v>#NAME?</v>
      </c>
      <c r="AG147" s="75" t="e">
        <f>IFERROR(INDEX(Data!$M$4:$BB$594,Data!$A140,COLUMNS($C$11:AH147)),””)</f>
        <v>#NAME?</v>
      </c>
      <c r="AH147" s="75" t="e">
        <f>IFERROR(INDEX(Data!$M$4:$BB$594,Data!$A140,COLUMNS($C$11:AI147)),””)</f>
        <v>#NAME?</v>
      </c>
      <c r="AI147" s="71" t="e">
        <f>IFERROR(INDEX(Data!$M$4:$BB$594,Data!$A140,COLUMNS($C$11:AJ147)),””)</f>
        <v>#NAME?</v>
      </c>
      <c r="AJ147" s="71" t="e">
        <f>IFERROR(INDEX(Data!$M$4:$BB$594,Data!$A140,COLUMNS($C$11:AK147)),””)</f>
        <v>#NAME?</v>
      </c>
      <c r="AK147" s="71" t="e">
        <f>IFERROR(INDEX(Data!$M$4:$BB$594,Data!$A140,COLUMNS($C$11:AL147)),””)</f>
        <v>#NAME?</v>
      </c>
      <c r="AL147" s="69" t="e">
        <f>IFERROR(INDEX(Data!$M$4:$BB$594,Data!$A140,COLUMNS($C$11:AM147)),””)</f>
        <v>#NAME?</v>
      </c>
      <c r="AM147" s="69" t="e">
        <f>IFERROR(INDEX(Data!$M$4:$BB$594,Data!$A140,COLUMNS($C$11:AN147)),””)</f>
        <v>#NAME?</v>
      </c>
      <c r="AN147" s="69" t="e">
        <f>IFERROR(INDEX(Data!$M$4:$BB$594,Data!$A140,COLUMNS($C$11:AO147)),””)</f>
        <v>#NAME?</v>
      </c>
      <c r="AO147" s="69" t="e">
        <f>IFERROR(INDEX(Data!$M$4:$BB$594,Data!$A140,COLUMNS($C$11:AP147)),””)</f>
        <v>#NAME?</v>
      </c>
      <c r="AP147" s="69" t="e">
        <f>IFERROR(INDEX(Data!$M$4:$BB$594,Data!$A140,COLUMNS($C$11:AQ147)),””)</f>
        <v>#NAME?</v>
      </c>
      <c r="AQ147" s="69" t="e">
        <f>IFERROR(INDEX(Data!$M$4:$BB$594,Data!$A140,COLUMNS($C$11:AR147)),””)</f>
        <v>#NAME?</v>
      </c>
    </row>
    <row r="148" spans="2:43" x14ac:dyDescent="0.25">
      <c r="B148" s="69" t="e">
        <f>IFERROR(INDEX(Data!$M$4:$BB$594,Data!$A141,COLUMNS($C$11:C148)),””)</f>
        <v>#NAME?</v>
      </c>
      <c r="C148" s="73" t="e">
        <f>IFERROR(INDEX(Data!$M$4:$BB$594,Data!$A141,COLUMNS($C$11:D148)),””)</f>
        <v>#NAME?</v>
      </c>
      <c r="D148" s="76" t="e">
        <f>IFERROR(INDEX(Data!$M$4:$BB$594,Data!$A141,COLUMNS($C$11:E148)),””)</f>
        <v>#NAME?</v>
      </c>
      <c r="E148" s="76" t="e">
        <f>IFERROR(INDEX(Data!$M$4:$BB$594,Data!$A141,COLUMNS($C$11:F148)),””)</f>
        <v>#NAME?</v>
      </c>
      <c r="F148" s="76" t="e">
        <f>IFERROR(INDEX(Data!$M$4:$BB$594,Data!$A141,COLUMNS($C$11:G148)),””)</f>
        <v>#NAME?</v>
      </c>
      <c r="G148" s="76" t="e">
        <f>IFERROR(INDEX(Data!$M$4:$BB$594,Data!$A141,COLUMNS($C$11:H148)),””)</f>
        <v>#NAME?</v>
      </c>
      <c r="H148" s="76" t="e">
        <f>IFERROR(INDEX(Data!$M$4:$BB$594,Data!$A141,COLUMNS($C$11:I148)),””)</f>
        <v>#NAME?</v>
      </c>
      <c r="I148" s="76" t="e">
        <f>IFERROR(INDEX(Data!$M$4:$BB$594,Data!$A141,COLUMNS($C$11:J148)),””)</f>
        <v>#NAME?</v>
      </c>
      <c r="J148" s="76" t="e">
        <f>IFERROR(INDEX(Data!$M$4:$BB$594,Data!$A141,COLUMNS($C$11:K148)),””)</f>
        <v>#NAME?</v>
      </c>
      <c r="K148" s="76" t="e">
        <f>IFERROR(INDEX(Data!$M$4:$BB$594,Data!$A141,COLUMNS($C$11:L148)),””)</f>
        <v>#NAME?</v>
      </c>
      <c r="L148" s="76" t="e">
        <f>IFERROR(INDEX(Data!$M$4:$BB$594,Data!$A141,COLUMNS($C$11:M148)),””)</f>
        <v>#NAME?</v>
      </c>
      <c r="M148" s="76" t="e">
        <f>IFERROR(INDEX(Data!$M$4:$BB$594,Data!$A141,COLUMNS($C$11:N148)),””)</f>
        <v>#NAME?</v>
      </c>
      <c r="N148" s="76" t="e">
        <f>IFERROR(INDEX(Data!$M$4:$BB$594,Data!$A141,COLUMNS($C$11:O148)),””)</f>
        <v>#NAME?</v>
      </c>
      <c r="O148" s="76" t="e">
        <f>IFERROR(INDEX(Data!$M$4:$BB$594,Data!$A141,COLUMNS($C$11:P148)),””)</f>
        <v>#NAME?</v>
      </c>
      <c r="P148" s="69" t="e">
        <f>IFERROR(INDEX(Data!$M$4:$BB$594,Data!$A141,COLUMNS($C$11:Q148)),””)</f>
        <v>#NAME?</v>
      </c>
      <c r="Q148" s="70" t="e">
        <f>IFERROR(INDEX(Data!$M$4:$BB$594,Data!$A141,COLUMNS($C$11:R148)),””)</f>
        <v>#NAME?</v>
      </c>
      <c r="R148" s="72" t="e">
        <f>IFERROR(INDEX(Data!$M$4:$BB$594,Data!$A141,COLUMNS($C$11:S148)),””)</f>
        <v>#NAME?</v>
      </c>
      <c r="S148" s="69" t="e">
        <f>IFERROR(INDEX(Data!$M$4:$BB$594,Data!$A141,COLUMNS($C$11:T148)),””)</f>
        <v>#NAME?</v>
      </c>
      <c r="T148" s="71" t="e">
        <f>IFERROR(INDEX(Data!$M$4:$BB$594,Data!$A141,COLUMNS($C$11:U148)),””)</f>
        <v>#NAME?</v>
      </c>
      <c r="U148" s="72" t="e">
        <f>IFERROR(INDEX(Data!$M$4:$BB$594,Data!$A141,COLUMNS($C$11:V148)),””)</f>
        <v>#NAME?</v>
      </c>
      <c r="V148" s="72" t="e">
        <f>IFERROR(INDEX(Data!$M$4:$BB$594,Data!$A141,COLUMNS($C$11:W148)),””)</f>
        <v>#NAME?</v>
      </c>
      <c r="W148" s="72" t="e">
        <f>IFERROR(INDEX(Data!$M$4:$BB$594,Data!$A141,COLUMNS($C$11:X148)),””)</f>
        <v>#NAME?</v>
      </c>
      <c r="X148" s="70" t="e">
        <f>IFERROR(INDEX(Data!$M$4:$BB$594,Data!$A141,COLUMNS($C$11:Y148)),””)</f>
        <v>#NAME?</v>
      </c>
      <c r="Y148" s="72" t="e">
        <f>IFERROR(INDEX(Data!$M$4:$BB$594,Data!$A141,COLUMNS($C$11:Z148)),””)</f>
        <v>#NAME?</v>
      </c>
      <c r="Z148" s="75" t="e">
        <f>IFERROR(INDEX(Data!$M$4:$BB$594,Data!$A141,COLUMNS($C$11:AA148)),””)</f>
        <v>#NAME?</v>
      </c>
      <c r="AA148" s="75" t="e">
        <f>IFERROR(INDEX(Data!$M$4:$BB$594,Data!$A141,COLUMNS($C$11:AB148)),””)</f>
        <v>#NAME?</v>
      </c>
      <c r="AB148" s="71" t="e">
        <f>IFERROR(INDEX(Data!$M$4:$BB$594,Data!$A141,COLUMNS($C$11:AC148)),””)</f>
        <v>#NAME?</v>
      </c>
      <c r="AC148" s="72" t="e">
        <f>IFERROR(INDEX(Data!$M$4:$BB$594,Data!$A141,COLUMNS($C$11:AD148)),””)</f>
        <v>#NAME?</v>
      </c>
      <c r="AD148" s="72" t="e">
        <f>IFERROR(INDEX(Data!$M$4:$BB$594,Data!$A141,COLUMNS($C$11:AE148)),””)</f>
        <v>#NAME?</v>
      </c>
      <c r="AE148" s="70" t="e">
        <f>IFERROR(INDEX(Data!$M$4:$BB$594,Data!$A141,COLUMNS($C$11:AF148)),””)</f>
        <v>#NAME?</v>
      </c>
      <c r="AF148" s="72" t="e">
        <f>IFERROR(INDEX(Data!$M$4:$BB$594,Data!$A141,COLUMNS($C$11:AG148)),””)</f>
        <v>#NAME?</v>
      </c>
      <c r="AG148" s="75" t="e">
        <f>IFERROR(INDEX(Data!$M$4:$BB$594,Data!$A141,COLUMNS($C$11:AH148)),””)</f>
        <v>#NAME?</v>
      </c>
      <c r="AH148" s="75" t="e">
        <f>IFERROR(INDEX(Data!$M$4:$BB$594,Data!$A141,COLUMNS($C$11:AI148)),””)</f>
        <v>#NAME?</v>
      </c>
      <c r="AI148" s="71" t="e">
        <f>IFERROR(INDEX(Data!$M$4:$BB$594,Data!$A141,COLUMNS($C$11:AJ148)),””)</f>
        <v>#NAME?</v>
      </c>
      <c r="AJ148" s="71" t="e">
        <f>IFERROR(INDEX(Data!$M$4:$BB$594,Data!$A141,COLUMNS($C$11:AK148)),””)</f>
        <v>#NAME?</v>
      </c>
      <c r="AK148" s="71" t="e">
        <f>IFERROR(INDEX(Data!$M$4:$BB$594,Data!$A141,COLUMNS($C$11:AL148)),””)</f>
        <v>#NAME?</v>
      </c>
      <c r="AL148" s="69" t="e">
        <f>IFERROR(INDEX(Data!$M$4:$BB$594,Data!$A141,COLUMNS($C$11:AM148)),””)</f>
        <v>#NAME?</v>
      </c>
      <c r="AM148" s="69" t="e">
        <f>IFERROR(INDEX(Data!$M$4:$BB$594,Data!$A141,COLUMNS($C$11:AN148)),””)</f>
        <v>#NAME?</v>
      </c>
      <c r="AN148" s="69" t="e">
        <f>IFERROR(INDEX(Data!$M$4:$BB$594,Data!$A141,COLUMNS($C$11:AO148)),””)</f>
        <v>#NAME?</v>
      </c>
      <c r="AO148" s="69" t="e">
        <f>IFERROR(INDEX(Data!$M$4:$BB$594,Data!$A141,COLUMNS($C$11:AP148)),””)</f>
        <v>#NAME?</v>
      </c>
      <c r="AP148" s="69" t="e">
        <f>IFERROR(INDEX(Data!$M$4:$BB$594,Data!$A141,COLUMNS($C$11:AQ148)),””)</f>
        <v>#NAME?</v>
      </c>
      <c r="AQ148" s="69" t="e">
        <f>IFERROR(INDEX(Data!$M$4:$BB$594,Data!$A141,COLUMNS($C$11:AR148)),””)</f>
        <v>#NAME?</v>
      </c>
    </row>
    <row r="149" spans="2:43" x14ac:dyDescent="0.25">
      <c r="B149" s="69" t="e">
        <f>IFERROR(INDEX(Data!$M$4:$BB$594,Data!$A142,COLUMNS($C$11:C149)),””)</f>
        <v>#NAME?</v>
      </c>
      <c r="C149" s="73" t="e">
        <f>IFERROR(INDEX(Data!$M$4:$BB$594,Data!$A142,COLUMNS($C$11:D149)),””)</f>
        <v>#NAME?</v>
      </c>
      <c r="D149" s="76" t="e">
        <f>IFERROR(INDEX(Data!$M$4:$BB$594,Data!$A142,COLUMNS($C$11:E149)),””)</f>
        <v>#NAME?</v>
      </c>
      <c r="E149" s="76" t="e">
        <f>IFERROR(INDEX(Data!$M$4:$BB$594,Data!$A142,COLUMNS($C$11:F149)),””)</f>
        <v>#NAME?</v>
      </c>
      <c r="F149" s="76" t="e">
        <f>IFERROR(INDEX(Data!$M$4:$BB$594,Data!$A142,COLUMNS($C$11:G149)),””)</f>
        <v>#NAME?</v>
      </c>
      <c r="G149" s="76" t="e">
        <f>IFERROR(INDEX(Data!$M$4:$BB$594,Data!$A142,COLUMNS($C$11:H149)),””)</f>
        <v>#NAME?</v>
      </c>
      <c r="H149" s="76" t="e">
        <f>IFERROR(INDEX(Data!$M$4:$BB$594,Data!$A142,COLUMNS($C$11:I149)),””)</f>
        <v>#NAME?</v>
      </c>
      <c r="I149" s="76" t="e">
        <f>IFERROR(INDEX(Data!$M$4:$BB$594,Data!$A142,COLUMNS($C$11:J149)),””)</f>
        <v>#NAME?</v>
      </c>
      <c r="J149" s="76" t="e">
        <f>IFERROR(INDEX(Data!$M$4:$BB$594,Data!$A142,COLUMNS($C$11:K149)),””)</f>
        <v>#NAME?</v>
      </c>
      <c r="K149" s="76" t="e">
        <f>IFERROR(INDEX(Data!$M$4:$BB$594,Data!$A142,COLUMNS($C$11:L149)),””)</f>
        <v>#NAME?</v>
      </c>
      <c r="L149" s="76" t="e">
        <f>IFERROR(INDEX(Data!$M$4:$BB$594,Data!$A142,COLUMNS($C$11:M149)),””)</f>
        <v>#NAME?</v>
      </c>
      <c r="M149" s="76" t="e">
        <f>IFERROR(INDEX(Data!$M$4:$BB$594,Data!$A142,COLUMNS($C$11:N149)),””)</f>
        <v>#NAME?</v>
      </c>
      <c r="N149" s="76" t="e">
        <f>IFERROR(INDEX(Data!$M$4:$BB$594,Data!$A142,COLUMNS($C$11:O149)),””)</f>
        <v>#NAME?</v>
      </c>
      <c r="O149" s="76" t="e">
        <f>IFERROR(INDEX(Data!$M$4:$BB$594,Data!$A142,COLUMNS($C$11:P149)),””)</f>
        <v>#NAME?</v>
      </c>
      <c r="P149" s="69" t="e">
        <f>IFERROR(INDEX(Data!$M$4:$BB$594,Data!$A142,COLUMNS($C$11:Q149)),””)</f>
        <v>#NAME?</v>
      </c>
      <c r="Q149" s="70" t="e">
        <f>IFERROR(INDEX(Data!$M$4:$BB$594,Data!$A142,COLUMNS($C$11:R149)),””)</f>
        <v>#NAME?</v>
      </c>
      <c r="R149" s="72" t="e">
        <f>IFERROR(INDEX(Data!$M$4:$BB$594,Data!$A142,COLUMNS($C$11:S149)),””)</f>
        <v>#NAME?</v>
      </c>
      <c r="S149" s="69" t="e">
        <f>IFERROR(INDEX(Data!$M$4:$BB$594,Data!$A142,COLUMNS($C$11:T149)),””)</f>
        <v>#NAME?</v>
      </c>
      <c r="T149" s="71" t="e">
        <f>IFERROR(INDEX(Data!$M$4:$BB$594,Data!$A142,COLUMNS($C$11:U149)),””)</f>
        <v>#NAME?</v>
      </c>
      <c r="U149" s="72" t="e">
        <f>IFERROR(INDEX(Data!$M$4:$BB$594,Data!$A142,COLUMNS($C$11:V149)),””)</f>
        <v>#NAME?</v>
      </c>
      <c r="V149" s="72" t="e">
        <f>IFERROR(INDEX(Data!$M$4:$BB$594,Data!$A142,COLUMNS($C$11:W149)),””)</f>
        <v>#NAME?</v>
      </c>
      <c r="W149" s="72" t="e">
        <f>IFERROR(INDEX(Data!$M$4:$BB$594,Data!$A142,COLUMNS($C$11:X149)),””)</f>
        <v>#NAME?</v>
      </c>
      <c r="X149" s="70" t="e">
        <f>IFERROR(INDEX(Data!$M$4:$BB$594,Data!$A142,COLUMNS($C$11:Y149)),””)</f>
        <v>#NAME?</v>
      </c>
      <c r="Y149" s="72" t="e">
        <f>IFERROR(INDEX(Data!$M$4:$BB$594,Data!$A142,COLUMNS($C$11:Z149)),””)</f>
        <v>#NAME?</v>
      </c>
      <c r="Z149" s="75" t="e">
        <f>IFERROR(INDEX(Data!$M$4:$BB$594,Data!$A142,COLUMNS($C$11:AA149)),””)</f>
        <v>#NAME?</v>
      </c>
      <c r="AA149" s="75" t="e">
        <f>IFERROR(INDEX(Data!$M$4:$BB$594,Data!$A142,COLUMNS($C$11:AB149)),””)</f>
        <v>#NAME?</v>
      </c>
      <c r="AB149" s="71" t="e">
        <f>IFERROR(INDEX(Data!$M$4:$BB$594,Data!$A142,COLUMNS($C$11:AC149)),””)</f>
        <v>#NAME?</v>
      </c>
      <c r="AC149" s="72" t="e">
        <f>IFERROR(INDEX(Data!$M$4:$BB$594,Data!$A142,COLUMNS($C$11:AD149)),””)</f>
        <v>#NAME?</v>
      </c>
      <c r="AD149" s="72" t="e">
        <f>IFERROR(INDEX(Data!$M$4:$BB$594,Data!$A142,COLUMNS($C$11:AE149)),””)</f>
        <v>#NAME?</v>
      </c>
      <c r="AE149" s="70" t="e">
        <f>IFERROR(INDEX(Data!$M$4:$BB$594,Data!$A142,COLUMNS($C$11:AF149)),””)</f>
        <v>#NAME?</v>
      </c>
      <c r="AF149" s="72" t="e">
        <f>IFERROR(INDEX(Data!$M$4:$BB$594,Data!$A142,COLUMNS($C$11:AG149)),””)</f>
        <v>#NAME?</v>
      </c>
      <c r="AG149" s="75" t="e">
        <f>IFERROR(INDEX(Data!$M$4:$BB$594,Data!$A142,COLUMNS($C$11:AH149)),””)</f>
        <v>#NAME?</v>
      </c>
      <c r="AH149" s="75" t="e">
        <f>IFERROR(INDEX(Data!$M$4:$BB$594,Data!$A142,COLUMNS($C$11:AI149)),””)</f>
        <v>#NAME?</v>
      </c>
      <c r="AI149" s="71" t="e">
        <f>IFERROR(INDEX(Data!$M$4:$BB$594,Data!$A142,COLUMNS($C$11:AJ149)),””)</f>
        <v>#NAME?</v>
      </c>
      <c r="AJ149" s="71" t="e">
        <f>IFERROR(INDEX(Data!$M$4:$BB$594,Data!$A142,COLUMNS($C$11:AK149)),””)</f>
        <v>#NAME?</v>
      </c>
      <c r="AK149" s="71" t="e">
        <f>IFERROR(INDEX(Data!$M$4:$BB$594,Data!$A142,COLUMNS($C$11:AL149)),””)</f>
        <v>#NAME?</v>
      </c>
      <c r="AL149" s="69" t="e">
        <f>IFERROR(INDEX(Data!$M$4:$BB$594,Data!$A142,COLUMNS($C$11:AM149)),””)</f>
        <v>#NAME?</v>
      </c>
      <c r="AM149" s="69" t="e">
        <f>IFERROR(INDEX(Data!$M$4:$BB$594,Data!$A142,COLUMNS($C$11:AN149)),””)</f>
        <v>#NAME?</v>
      </c>
      <c r="AN149" s="69" t="e">
        <f>IFERROR(INDEX(Data!$M$4:$BB$594,Data!$A142,COLUMNS($C$11:AO149)),””)</f>
        <v>#NAME?</v>
      </c>
      <c r="AO149" s="69" t="e">
        <f>IFERROR(INDEX(Data!$M$4:$BB$594,Data!$A142,COLUMNS($C$11:AP149)),””)</f>
        <v>#NAME?</v>
      </c>
      <c r="AP149" s="69" t="e">
        <f>IFERROR(INDEX(Data!$M$4:$BB$594,Data!$A142,COLUMNS($C$11:AQ149)),””)</f>
        <v>#NAME?</v>
      </c>
      <c r="AQ149" s="69" t="e">
        <f>IFERROR(INDEX(Data!$M$4:$BB$594,Data!$A142,COLUMNS($C$11:AR149)),””)</f>
        <v>#NAME?</v>
      </c>
    </row>
    <row r="150" spans="2:43" x14ac:dyDescent="0.25">
      <c r="B150" s="69" t="e">
        <f>IFERROR(INDEX(Data!$M$4:$BB$594,Data!$A143,COLUMNS($C$11:C150)),””)</f>
        <v>#NAME?</v>
      </c>
      <c r="C150" s="73" t="e">
        <f>IFERROR(INDEX(Data!$M$4:$BB$594,Data!$A143,COLUMNS($C$11:D150)),””)</f>
        <v>#NAME?</v>
      </c>
      <c r="D150" s="76" t="e">
        <f>IFERROR(INDEX(Data!$M$4:$BB$594,Data!$A143,COLUMNS($C$11:E150)),””)</f>
        <v>#NAME?</v>
      </c>
      <c r="E150" s="76" t="e">
        <f>IFERROR(INDEX(Data!$M$4:$BB$594,Data!$A143,COLUMNS($C$11:F150)),””)</f>
        <v>#NAME?</v>
      </c>
      <c r="F150" s="76" t="e">
        <f>IFERROR(INDEX(Data!$M$4:$BB$594,Data!$A143,COLUMNS($C$11:G150)),””)</f>
        <v>#NAME?</v>
      </c>
      <c r="G150" s="76" t="e">
        <f>IFERROR(INDEX(Data!$M$4:$BB$594,Data!$A143,COLUMNS($C$11:H150)),””)</f>
        <v>#NAME?</v>
      </c>
      <c r="H150" s="76" t="e">
        <f>IFERROR(INDEX(Data!$M$4:$BB$594,Data!$A143,COLUMNS($C$11:I150)),””)</f>
        <v>#NAME?</v>
      </c>
      <c r="I150" s="76" t="e">
        <f>IFERROR(INDEX(Data!$M$4:$BB$594,Data!$A143,COLUMNS($C$11:J150)),””)</f>
        <v>#NAME?</v>
      </c>
      <c r="J150" s="76" t="e">
        <f>IFERROR(INDEX(Data!$M$4:$BB$594,Data!$A143,COLUMNS($C$11:K150)),””)</f>
        <v>#NAME?</v>
      </c>
      <c r="K150" s="76" t="e">
        <f>IFERROR(INDEX(Data!$M$4:$BB$594,Data!$A143,COLUMNS($C$11:L150)),””)</f>
        <v>#NAME?</v>
      </c>
      <c r="L150" s="76" t="e">
        <f>IFERROR(INDEX(Data!$M$4:$BB$594,Data!$A143,COLUMNS($C$11:M150)),””)</f>
        <v>#NAME?</v>
      </c>
      <c r="M150" s="76" t="e">
        <f>IFERROR(INDEX(Data!$M$4:$BB$594,Data!$A143,COLUMNS($C$11:N150)),””)</f>
        <v>#NAME?</v>
      </c>
      <c r="N150" s="76" t="e">
        <f>IFERROR(INDEX(Data!$M$4:$BB$594,Data!$A143,COLUMNS($C$11:O150)),””)</f>
        <v>#NAME?</v>
      </c>
      <c r="O150" s="76" t="e">
        <f>IFERROR(INDEX(Data!$M$4:$BB$594,Data!$A143,COLUMNS($C$11:P150)),””)</f>
        <v>#NAME?</v>
      </c>
      <c r="P150" s="69" t="e">
        <f>IFERROR(INDEX(Data!$M$4:$BB$594,Data!$A143,COLUMNS($C$11:Q150)),””)</f>
        <v>#NAME?</v>
      </c>
      <c r="Q150" s="70" t="e">
        <f>IFERROR(INDEX(Data!$M$4:$BB$594,Data!$A143,COLUMNS($C$11:R150)),””)</f>
        <v>#NAME?</v>
      </c>
      <c r="R150" s="72" t="e">
        <f>IFERROR(INDEX(Data!$M$4:$BB$594,Data!$A143,COLUMNS($C$11:S150)),””)</f>
        <v>#NAME?</v>
      </c>
      <c r="S150" s="69" t="e">
        <f>IFERROR(INDEX(Data!$M$4:$BB$594,Data!$A143,COLUMNS($C$11:T150)),””)</f>
        <v>#NAME?</v>
      </c>
      <c r="T150" s="71" t="e">
        <f>IFERROR(INDEX(Data!$M$4:$BB$594,Data!$A143,COLUMNS($C$11:U150)),””)</f>
        <v>#NAME?</v>
      </c>
      <c r="U150" s="72" t="e">
        <f>IFERROR(INDEX(Data!$M$4:$BB$594,Data!$A143,COLUMNS($C$11:V150)),””)</f>
        <v>#NAME?</v>
      </c>
      <c r="V150" s="72" t="e">
        <f>IFERROR(INDEX(Data!$M$4:$BB$594,Data!$A143,COLUMNS($C$11:W150)),””)</f>
        <v>#NAME?</v>
      </c>
      <c r="W150" s="72" t="e">
        <f>IFERROR(INDEX(Data!$M$4:$BB$594,Data!$A143,COLUMNS($C$11:X150)),””)</f>
        <v>#NAME?</v>
      </c>
      <c r="X150" s="70" t="e">
        <f>IFERROR(INDEX(Data!$M$4:$BB$594,Data!$A143,COLUMNS($C$11:Y150)),””)</f>
        <v>#NAME?</v>
      </c>
      <c r="Y150" s="72" t="e">
        <f>IFERROR(INDEX(Data!$M$4:$BB$594,Data!$A143,COLUMNS($C$11:Z150)),””)</f>
        <v>#NAME?</v>
      </c>
      <c r="Z150" s="75" t="e">
        <f>IFERROR(INDEX(Data!$M$4:$BB$594,Data!$A143,COLUMNS($C$11:AA150)),””)</f>
        <v>#NAME?</v>
      </c>
      <c r="AA150" s="75" t="e">
        <f>IFERROR(INDEX(Data!$M$4:$BB$594,Data!$A143,COLUMNS($C$11:AB150)),””)</f>
        <v>#NAME?</v>
      </c>
      <c r="AB150" s="71" t="e">
        <f>IFERROR(INDEX(Data!$M$4:$BB$594,Data!$A143,COLUMNS($C$11:AC150)),””)</f>
        <v>#NAME?</v>
      </c>
      <c r="AC150" s="72" t="e">
        <f>IFERROR(INDEX(Data!$M$4:$BB$594,Data!$A143,COLUMNS($C$11:AD150)),””)</f>
        <v>#NAME?</v>
      </c>
      <c r="AD150" s="72" t="e">
        <f>IFERROR(INDEX(Data!$M$4:$BB$594,Data!$A143,COLUMNS($C$11:AE150)),””)</f>
        <v>#NAME?</v>
      </c>
      <c r="AE150" s="70" t="e">
        <f>IFERROR(INDEX(Data!$M$4:$BB$594,Data!$A143,COLUMNS($C$11:AF150)),””)</f>
        <v>#NAME?</v>
      </c>
      <c r="AF150" s="72" t="e">
        <f>IFERROR(INDEX(Data!$M$4:$BB$594,Data!$A143,COLUMNS($C$11:AG150)),””)</f>
        <v>#NAME?</v>
      </c>
      <c r="AG150" s="75" t="e">
        <f>IFERROR(INDEX(Data!$M$4:$BB$594,Data!$A143,COLUMNS($C$11:AH150)),””)</f>
        <v>#NAME?</v>
      </c>
      <c r="AH150" s="75" t="e">
        <f>IFERROR(INDEX(Data!$M$4:$BB$594,Data!$A143,COLUMNS($C$11:AI150)),””)</f>
        <v>#NAME?</v>
      </c>
      <c r="AI150" s="71" t="e">
        <f>IFERROR(INDEX(Data!$M$4:$BB$594,Data!$A143,COLUMNS($C$11:AJ150)),””)</f>
        <v>#NAME?</v>
      </c>
      <c r="AJ150" s="71" t="e">
        <f>IFERROR(INDEX(Data!$M$4:$BB$594,Data!$A143,COLUMNS($C$11:AK150)),””)</f>
        <v>#NAME?</v>
      </c>
      <c r="AK150" s="71" t="e">
        <f>IFERROR(INDEX(Data!$M$4:$BB$594,Data!$A143,COLUMNS($C$11:AL150)),””)</f>
        <v>#NAME?</v>
      </c>
      <c r="AL150" s="69" t="e">
        <f>IFERROR(INDEX(Data!$M$4:$BB$594,Data!$A143,COLUMNS($C$11:AM150)),””)</f>
        <v>#NAME?</v>
      </c>
      <c r="AM150" s="69" t="e">
        <f>IFERROR(INDEX(Data!$M$4:$BB$594,Data!$A143,COLUMNS($C$11:AN150)),””)</f>
        <v>#NAME?</v>
      </c>
      <c r="AN150" s="69" t="e">
        <f>IFERROR(INDEX(Data!$M$4:$BB$594,Data!$A143,COLUMNS($C$11:AO150)),””)</f>
        <v>#NAME?</v>
      </c>
      <c r="AO150" s="69" t="e">
        <f>IFERROR(INDEX(Data!$M$4:$BB$594,Data!$A143,COLUMNS($C$11:AP150)),””)</f>
        <v>#NAME?</v>
      </c>
      <c r="AP150" s="69" t="e">
        <f>IFERROR(INDEX(Data!$M$4:$BB$594,Data!$A143,COLUMNS($C$11:AQ150)),””)</f>
        <v>#NAME?</v>
      </c>
      <c r="AQ150" s="69" t="e">
        <f>IFERROR(INDEX(Data!$M$4:$BB$594,Data!$A143,COLUMNS($C$11:AR150)),””)</f>
        <v>#NAME?</v>
      </c>
    </row>
    <row r="151" spans="2:43" x14ac:dyDescent="0.25">
      <c r="B151" s="69" t="e">
        <f>IFERROR(INDEX(Data!$M$4:$BB$594,Data!$A144,COLUMNS($C$11:C151)),””)</f>
        <v>#NAME?</v>
      </c>
      <c r="C151" s="73" t="e">
        <f>IFERROR(INDEX(Data!$M$4:$BB$594,Data!$A144,COLUMNS($C$11:D151)),””)</f>
        <v>#NAME?</v>
      </c>
      <c r="D151" s="76" t="e">
        <f>IFERROR(INDEX(Data!$M$4:$BB$594,Data!$A144,COLUMNS($C$11:E151)),””)</f>
        <v>#NAME?</v>
      </c>
      <c r="E151" s="76" t="e">
        <f>IFERROR(INDEX(Data!$M$4:$BB$594,Data!$A144,COLUMNS($C$11:F151)),””)</f>
        <v>#NAME?</v>
      </c>
      <c r="F151" s="76" t="e">
        <f>IFERROR(INDEX(Data!$M$4:$BB$594,Data!$A144,COLUMNS($C$11:G151)),””)</f>
        <v>#NAME?</v>
      </c>
      <c r="G151" s="76" t="e">
        <f>IFERROR(INDEX(Data!$M$4:$BB$594,Data!$A144,COLUMNS($C$11:H151)),””)</f>
        <v>#NAME?</v>
      </c>
      <c r="H151" s="76" t="e">
        <f>IFERROR(INDEX(Data!$M$4:$BB$594,Data!$A144,COLUMNS($C$11:I151)),””)</f>
        <v>#NAME?</v>
      </c>
      <c r="I151" s="76" t="e">
        <f>IFERROR(INDEX(Data!$M$4:$BB$594,Data!$A144,COLUMNS($C$11:J151)),””)</f>
        <v>#NAME?</v>
      </c>
      <c r="J151" s="76" t="e">
        <f>IFERROR(INDEX(Data!$M$4:$BB$594,Data!$A144,COLUMNS($C$11:K151)),””)</f>
        <v>#NAME?</v>
      </c>
      <c r="K151" s="76" t="e">
        <f>IFERROR(INDEX(Data!$M$4:$BB$594,Data!$A144,COLUMNS($C$11:L151)),””)</f>
        <v>#NAME?</v>
      </c>
      <c r="L151" s="76" t="e">
        <f>IFERROR(INDEX(Data!$M$4:$BB$594,Data!$A144,COLUMNS($C$11:M151)),””)</f>
        <v>#NAME?</v>
      </c>
      <c r="M151" s="76" t="e">
        <f>IFERROR(INDEX(Data!$M$4:$BB$594,Data!$A144,COLUMNS($C$11:N151)),””)</f>
        <v>#NAME?</v>
      </c>
      <c r="N151" s="76" t="e">
        <f>IFERROR(INDEX(Data!$M$4:$BB$594,Data!$A144,COLUMNS($C$11:O151)),””)</f>
        <v>#NAME?</v>
      </c>
      <c r="O151" s="76" t="e">
        <f>IFERROR(INDEX(Data!$M$4:$BB$594,Data!$A144,COLUMNS($C$11:P151)),””)</f>
        <v>#NAME?</v>
      </c>
      <c r="P151" s="69" t="e">
        <f>IFERROR(INDEX(Data!$M$4:$BB$594,Data!$A144,COLUMNS($C$11:Q151)),””)</f>
        <v>#NAME?</v>
      </c>
      <c r="Q151" s="70" t="e">
        <f>IFERROR(INDEX(Data!$M$4:$BB$594,Data!$A144,COLUMNS($C$11:R151)),””)</f>
        <v>#NAME?</v>
      </c>
      <c r="R151" s="72" t="e">
        <f>IFERROR(INDEX(Data!$M$4:$BB$594,Data!$A144,COLUMNS($C$11:S151)),””)</f>
        <v>#NAME?</v>
      </c>
      <c r="S151" s="69" t="e">
        <f>IFERROR(INDEX(Data!$M$4:$BB$594,Data!$A144,COLUMNS($C$11:T151)),””)</f>
        <v>#NAME?</v>
      </c>
      <c r="T151" s="71" t="e">
        <f>IFERROR(INDEX(Data!$M$4:$BB$594,Data!$A144,COLUMNS($C$11:U151)),””)</f>
        <v>#NAME?</v>
      </c>
      <c r="U151" s="72" t="e">
        <f>IFERROR(INDEX(Data!$M$4:$BB$594,Data!$A144,COLUMNS($C$11:V151)),””)</f>
        <v>#NAME?</v>
      </c>
      <c r="V151" s="72" t="e">
        <f>IFERROR(INDEX(Data!$M$4:$BB$594,Data!$A144,COLUMNS($C$11:W151)),””)</f>
        <v>#NAME?</v>
      </c>
      <c r="W151" s="72" t="e">
        <f>IFERROR(INDEX(Data!$M$4:$BB$594,Data!$A144,COLUMNS($C$11:X151)),””)</f>
        <v>#NAME?</v>
      </c>
      <c r="X151" s="70" t="e">
        <f>IFERROR(INDEX(Data!$M$4:$BB$594,Data!$A144,COLUMNS($C$11:Y151)),””)</f>
        <v>#NAME?</v>
      </c>
      <c r="Y151" s="72" t="e">
        <f>IFERROR(INDEX(Data!$M$4:$BB$594,Data!$A144,COLUMNS($C$11:Z151)),””)</f>
        <v>#NAME?</v>
      </c>
      <c r="Z151" s="75" t="e">
        <f>IFERROR(INDEX(Data!$M$4:$BB$594,Data!$A144,COLUMNS($C$11:AA151)),””)</f>
        <v>#NAME?</v>
      </c>
      <c r="AA151" s="75" t="e">
        <f>IFERROR(INDEX(Data!$M$4:$BB$594,Data!$A144,COLUMNS($C$11:AB151)),””)</f>
        <v>#NAME?</v>
      </c>
      <c r="AB151" s="71" t="e">
        <f>IFERROR(INDEX(Data!$M$4:$BB$594,Data!$A144,COLUMNS($C$11:AC151)),””)</f>
        <v>#NAME?</v>
      </c>
      <c r="AC151" s="72" t="e">
        <f>IFERROR(INDEX(Data!$M$4:$BB$594,Data!$A144,COLUMNS($C$11:AD151)),””)</f>
        <v>#NAME?</v>
      </c>
      <c r="AD151" s="72" t="e">
        <f>IFERROR(INDEX(Data!$M$4:$BB$594,Data!$A144,COLUMNS($C$11:AE151)),””)</f>
        <v>#NAME?</v>
      </c>
      <c r="AE151" s="70" t="e">
        <f>IFERROR(INDEX(Data!$M$4:$BB$594,Data!$A144,COLUMNS($C$11:AF151)),””)</f>
        <v>#NAME?</v>
      </c>
      <c r="AF151" s="72" t="e">
        <f>IFERROR(INDEX(Data!$M$4:$BB$594,Data!$A144,COLUMNS($C$11:AG151)),””)</f>
        <v>#NAME?</v>
      </c>
      <c r="AG151" s="75" t="e">
        <f>IFERROR(INDEX(Data!$M$4:$BB$594,Data!$A144,COLUMNS($C$11:AH151)),””)</f>
        <v>#NAME?</v>
      </c>
      <c r="AH151" s="75" t="e">
        <f>IFERROR(INDEX(Data!$M$4:$BB$594,Data!$A144,COLUMNS($C$11:AI151)),””)</f>
        <v>#NAME?</v>
      </c>
      <c r="AI151" s="71" t="e">
        <f>IFERROR(INDEX(Data!$M$4:$BB$594,Data!$A144,COLUMNS($C$11:AJ151)),””)</f>
        <v>#NAME?</v>
      </c>
      <c r="AJ151" s="71" t="e">
        <f>IFERROR(INDEX(Data!$M$4:$BB$594,Data!$A144,COLUMNS($C$11:AK151)),””)</f>
        <v>#NAME?</v>
      </c>
      <c r="AK151" s="71" t="e">
        <f>IFERROR(INDEX(Data!$M$4:$BB$594,Data!$A144,COLUMNS($C$11:AL151)),””)</f>
        <v>#NAME?</v>
      </c>
      <c r="AL151" s="69" t="e">
        <f>IFERROR(INDEX(Data!$M$4:$BB$594,Data!$A144,COLUMNS($C$11:AM151)),””)</f>
        <v>#NAME?</v>
      </c>
      <c r="AM151" s="69" t="e">
        <f>IFERROR(INDEX(Data!$M$4:$BB$594,Data!$A144,COLUMNS($C$11:AN151)),””)</f>
        <v>#NAME?</v>
      </c>
      <c r="AN151" s="69" t="e">
        <f>IFERROR(INDEX(Data!$M$4:$BB$594,Data!$A144,COLUMNS($C$11:AO151)),””)</f>
        <v>#NAME?</v>
      </c>
      <c r="AO151" s="69" t="e">
        <f>IFERROR(INDEX(Data!$M$4:$BB$594,Data!$A144,COLUMNS($C$11:AP151)),””)</f>
        <v>#NAME?</v>
      </c>
      <c r="AP151" s="69" t="e">
        <f>IFERROR(INDEX(Data!$M$4:$BB$594,Data!$A144,COLUMNS($C$11:AQ151)),””)</f>
        <v>#NAME?</v>
      </c>
      <c r="AQ151" s="69" t="e">
        <f>IFERROR(INDEX(Data!$M$4:$BB$594,Data!$A144,COLUMNS($C$11:AR151)),””)</f>
        <v>#NAME?</v>
      </c>
    </row>
    <row r="152" spans="2:43" x14ac:dyDescent="0.25">
      <c r="B152" s="69" t="e">
        <f>IFERROR(INDEX(Data!$M$4:$BB$594,Data!$A145,COLUMNS($C$11:C152)),””)</f>
        <v>#NAME?</v>
      </c>
      <c r="C152" s="73" t="e">
        <f>IFERROR(INDEX(Data!$M$4:$BB$594,Data!$A145,COLUMNS($C$11:D152)),””)</f>
        <v>#NAME?</v>
      </c>
      <c r="D152" s="76" t="e">
        <f>IFERROR(INDEX(Data!$M$4:$BB$594,Data!$A145,COLUMNS($C$11:E152)),””)</f>
        <v>#NAME?</v>
      </c>
      <c r="E152" s="76" t="e">
        <f>IFERROR(INDEX(Data!$M$4:$BB$594,Data!$A145,COLUMNS($C$11:F152)),””)</f>
        <v>#NAME?</v>
      </c>
      <c r="F152" s="76" t="e">
        <f>IFERROR(INDEX(Data!$M$4:$BB$594,Data!$A145,COLUMNS($C$11:G152)),””)</f>
        <v>#NAME?</v>
      </c>
      <c r="G152" s="76" t="e">
        <f>IFERROR(INDEX(Data!$M$4:$BB$594,Data!$A145,COLUMNS($C$11:H152)),””)</f>
        <v>#NAME?</v>
      </c>
      <c r="H152" s="76" t="e">
        <f>IFERROR(INDEX(Data!$M$4:$BB$594,Data!$A145,COLUMNS($C$11:I152)),””)</f>
        <v>#NAME?</v>
      </c>
      <c r="I152" s="76" t="e">
        <f>IFERROR(INDEX(Data!$M$4:$BB$594,Data!$A145,COLUMNS($C$11:J152)),””)</f>
        <v>#NAME?</v>
      </c>
      <c r="J152" s="76" t="e">
        <f>IFERROR(INDEX(Data!$M$4:$BB$594,Data!$A145,COLUMNS($C$11:K152)),””)</f>
        <v>#NAME?</v>
      </c>
      <c r="K152" s="76" t="e">
        <f>IFERROR(INDEX(Data!$M$4:$BB$594,Data!$A145,COLUMNS($C$11:L152)),””)</f>
        <v>#NAME?</v>
      </c>
      <c r="L152" s="76" t="e">
        <f>IFERROR(INDEX(Data!$M$4:$BB$594,Data!$A145,COLUMNS($C$11:M152)),””)</f>
        <v>#NAME?</v>
      </c>
      <c r="M152" s="76" t="e">
        <f>IFERROR(INDEX(Data!$M$4:$BB$594,Data!$A145,COLUMNS($C$11:N152)),””)</f>
        <v>#NAME?</v>
      </c>
      <c r="N152" s="76" t="e">
        <f>IFERROR(INDEX(Data!$M$4:$BB$594,Data!$A145,COLUMNS($C$11:O152)),””)</f>
        <v>#NAME?</v>
      </c>
      <c r="O152" s="76" t="e">
        <f>IFERROR(INDEX(Data!$M$4:$BB$594,Data!$A145,COLUMNS($C$11:P152)),””)</f>
        <v>#NAME?</v>
      </c>
      <c r="P152" s="69" t="e">
        <f>IFERROR(INDEX(Data!$M$4:$BB$594,Data!$A145,COLUMNS($C$11:Q152)),””)</f>
        <v>#NAME?</v>
      </c>
      <c r="Q152" s="70" t="e">
        <f>IFERROR(INDEX(Data!$M$4:$BB$594,Data!$A145,COLUMNS($C$11:R152)),””)</f>
        <v>#NAME?</v>
      </c>
      <c r="R152" s="72" t="e">
        <f>IFERROR(INDEX(Data!$M$4:$BB$594,Data!$A145,COLUMNS($C$11:S152)),””)</f>
        <v>#NAME?</v>
      </c>
      <c r="S152" s="69" t="e">
        <f>IFERROR(INDEX(Data!$M$4:$BB$594,Data!$A145,COLUMNS($C$11:T152)),””)</f>
        <v>#NAME?</v>
      </c>
      <c r="T152" s="71" t="e">
        <f>IFERROR(INDEX(Data!$M$4:$BB$594,Data!$A145,COLUMNS($C$11:U152)),””)</f>
        <v>#NAME?</v>
      </c>
      <c r="U152" s="72" t="e">
        <f>IFERROR(INDEX(Data!$M$4:$BB$594,Data!$A145,COLUMNS($C$11:V152)),””)</f>
        <v>#NAME?</v>
      </c>
      <c r="V152" s="72" t="e">
        <f>IFERROR(INDEX(Data!$M$4:$BB$594,Data!$A145,COLUMNS($C$11:W152)),””)</f>
        <v>#NAME?</v>
      </c>
      <c r="W152" s="72" t="e">
        <f>IFERROR(INDEX(Data!$M$4:$BB$594,Data!$A145,COLUMNS($C$11:X152)),””)</f>
        <v>#NAME?</v>
      </c>
      <c r="X152" s="70" t="e">
        <f>IFERROR(INDEX(Data!$M$4:$BB$594,Data!$A145,COLUMNS($C$11:Y152)),””)</f>
        <v>#NAME?</v>
      </c>
      <c r="Y152" s="72" t="e">
        <f>IFERROR(INDEX(Data!$M$4:$BB$594,Data!$A145,COLUMNS($C$11:Z152)),””)</f>
        <v>#NAME?</v>
      </c>
      <c r="Z152" s="75" t="e">
        <f>IFERROR(INDEX(Data!$M$4:$BB$594,Data!$A145,COLUMNS($C$11:AA152)),””)</f>
        <v>#NAME?</v>
      </c>
      <c r="AA152" s="75" t="e">
        <f>IFERROR(INDEX(Data!$M$4:$BB$594,Data!$A145,COLUMNS($C$11:AB152)),””)</f>
        <v>#NAME?</v>
      </c>
      <c r="AB152" s="71" t="e">
        <f>IFERROR(INDEX(Data!$M$4:$BB$594,Data!$A145,COLUMNS($C$11:AC152)),””)</f>
        <v>#NAME?</v>
      </c>
      <c r="AC152" s="72" t="e">
        <f>IFERROR(INDEX(Data!$M$4:$BB$594,Data!$A145,COLUMNS($C$11:AD152)),””)</f>
        <v>#NAME?</v>
      </c>
      <c r="AD152" s="72" t="e">
        <f>IFERROR(INDEX(Data!$M$4:$BB$594,Data!$A145,COLUMNS($C$11:AE152)),””)</f>
        <v>#NAME?</v>
      </c>
      <c r="AE152" s="70" t="e">
        <f>IFERROR(INDEX(Data!$M$4:$BB$594,Data!$A145,COLUMNS($C$11:AF152)),””)</f>
        <v>#NAME?</v>
      </c>
      <c r="AF152" s="72" t="e">
        <f>IFERROR(INDEX(Data!$M$4:$BB$594,Data!$A145,COLUMNS($C$11:AG152)),””)</f>
        <v>#NAME?</v>
      </c>
      <c r="AG152" s="75" t="e">
        <f>IFERROR(INDEX(Data!$M$4:$BB$594,Data!$A145,COLUMNS($C$11:AH152)),””)</f>
        <v>#NAME?</v>
      </c>
      <c r="AH152" s="75" t="e">
        <f>IFERROR(INDEX(Data!$M$4:$BB$594,Data!$A145,COLUMNS($C$11:AI152)),””)</f>
        <v>#NAME?</v>
      </c>
      <c r="AI152" s="71" t="e">
        <f>IFERROR(INDEX(Data!$M$4:$BB$594,Data!$A145,COLUMNS($C$11:AJ152)),””)</f>
        <v>#NAME?</v>
      </c>
      <c r="AJ152" s="71" t="e">
        <f>IFERROR(INDEX(Data!$M$4:$BB$594,Data!$A145,COLUMNS($C$11:AK152)),””)</f>
        <v>#NAME?</v>
      </c>
      <c r="AK152" s="71" t="e">
        <f>IFERROR(INDEX(Data!$M$4:$BB$594,Data!$A145,COLUMNS($C$11:AL152)),””)</f>
        <v>#NAME?</v>
      </c>
      <c r="AL152" s="69" t="e">
        <f>IFERROR(INDEX(Data!$M$4:$BB$594,Data!$A145,COLUMNS($C$11:AM152)),””)</f>
        <v>#NAME?</v>
      </c>
      <c r="AM152" s="69" t="e">
        <f>IFERROR(INDEX(Data!$M$4:$BB$594,Data!$A145,COLUMNS($C$11:AN152)),””)</f>
        <v>#NAME?</v>
      </c>
      <c r="AN152" s="69" t="e">
        <f>IFERROR(INDEX(Data!$M$4:$BB$594,Data!$A145,COLUMNS($C$11:AO152)),””)</f>
        <v>#NAME?</v>
      </c>
      <c r="AO152" s="69" t="e">
        <f>IFERROR(INDEX(Data!$M$4:$BB$594,Data!$A145,COLUMNS($C$11:AP152)),””)</f>
        <v>#NAME?</v>
      </c>
      <c r="AP152" s="69" t="e">
        <f>IFERROR(INDEX(Data!$M$4:$BB$594,Data!$A145,COLUMNS($C$11:AQ152)),””)</f>
        <v>#NAME?</v>
      </c>
      <c r="AQ152" s="69" t="e">
        <f>IFERROR(INDEX(Data!$M$4:$BB$594,Data!$A145,COLUMNS($C$11:AR152)),””)</f>
        <v>#NAME?</v>
      </c>
    </row>
    <row r="153" spans="2:43" x14ac:dyDescent="0.25">
      <c r="B153" s="69" t="e">
        <f>IFERROR(INDEX(Data!$M$4:$BB$594,Data!$A146,COLUMNS($C$11:C153)),””)</f>
        <v>#NAME?</v>
      </c>
      <c r="C153" s="73" t="e">
        <f>IFERROR(INDEX(Data!$M$4:$BB$594,Data!$A146,COLUMNS($C$11:D153)),””)</f>
        <v>#NAME?</v>
      </c>
      <c r="D153" s="76" t="e">
        <f>IFERROR(INDEX(Data!$M$4:$BB$594,Data!$A146,COLUMNS($C$11:E153)),””)</f>
        <v>#NAME?</v>
      </c>
      <c r="E153" s="76" t="e">
        <f>IFERROR(INDEX(Data!$M$4:$BB$594,Data!$A146,COLUMNS($C$11:F153)),””)</f>
        <v>#NAME?</v>
      </c>
      <c r="F153" s="76" t="e">
        <f>IFERROR(INDEX(Data!$M$4:$BB$594,Data!$A146,COLUMNS($C$11:G153)),””)</f>
        <v>#NAME?</v>
      </c>
      <c r="G153" s="76" t="e">
        <f>IFERROR(INDEX(Data!$M$4:$BB$594,Data!$A146,COLUMNS($C$11:H153)),””)</f>
        <v>#NAME?</v>
      </c>
      <c r="H153" s="76" t="e">
        <f>IFERROR(INDEX(Data!$M$4:$BB$594,Data!$A146,COLUMNS($C$11:I153)),””)</f>
        <v>#NAME?</v>
      </c>
      <c r="I153" s="76" t="e">
        <f>IFERROR(INDEX(Data!$M$4:$BB$594,Data!$A146,COLUMNS($C$11:J153)),””)</f>
        <v>#NAME?</v>
      </c>
      <c r="J153" s="76" t="e">
        <f>IFERROR(INDEX(Data!$M$4:$BB$594,Data!$A146,COLUMNS($C$11:K153)),””)</f>
        <v>#NAME?</v>
      </c>
      <c r="K153" s="76" t="e">
        <f>IFERROR(INDEX(Data!$M$4:$BB$594,Data!$A146,COLUMNS($C$11:L153)),””)</f>
        <v>#NAME?</v>
      </c>
      <c r="L153" s="76" t="e">
        <f>IFERROR(INDEX(Data!$M$4:$BB$594,Data!$A146,COLUMNS($C$11:M153)),””)</f>
        <v>#NAME?</v>
      </c>
      <c r="M153" s="76" t="e">
        <f>IFERROR(INDEX(Data!$M$4:$BB$594,Data!$A146,COLUMNS($C$11:N153)),””)</f>
        <v>#NAME?</v>
      </c>
      <c r="N153" s="76" t="e">
        <f>IFERROR(INDEX(Data!$M$4:$BB$594,Data!$A146,COLUMNS($C$11:O153)),””)</f>
        <v>#NAME?</v>
      </c>
      <c r="O153" s="76" t="e">
        <f>IFERROR(INDEX(Data!$M$4:$BB$594,Data!$A146,COLUMNS($C$11:P153)),””)</f>
        <v>#NAME?</v>
      </c>
      <c r="P153" s="69" t="e">
        <f>IFERROR(INDEX(Data!$M$4:$BB$594,Data!$A146,COLUMNS($C$11:Q153)),””)</f>
        <v>#NAME?</v>
      </c>
      <c r="Q153" s="70" t="e">
        <f>IFERROR(INDEX(Data!$M$4:$BB$594,Data!$A146,COLUMNS($C$11:R153)),””)</f>
        <v>#NAME?</v>
      </c>
      <c r="R153" s="72" t="e">
        <f>IFERROR(INDEX(Data!$M$4:$BB$594,Data!$A146,COLUMNS($C$11:S153)),””)</f>
        <v>#NAME?</v>
      </c>
      <c r="S153" s="69" t="e">
        <f>IFERROR(INDEX(Data!$M$4:$BB$594,Data!$A146,COLUMNS($C$11:T153)),””)</f>
        <v>#NAME?</v>
      </c>
      <c r="T153" s="71" t="e">
        <f>IFERROR(INDEX(Data!$M$4:$BB$594,Data!$A146,COLUMNS($C$11:U153)),””)</f>
        <v>#NAME?</v>
      </c>
      <c r="U153" s="72" t="e">
        <f>IFERROR(INDEX(Data!$M$4:$BB$594,Data!$A146,COLUMNS($C$11:V153)),””)</f>
        <v>#NAME?</v>
      </c>
      <c r="V153" s="72" t="e">
        <f>IFERROR(INDEX(Data!$M$4:$BB$594,Data!$A146,COLUMNS($C$11:W153)),””)</f>
        <v>#NAME?</v>
      </c>
      <c r="W153" s="72" t="e">
        <f>IFERROR(INDEX(Data!$M$4:$BB$594,Data!$A146,COLUMNS($C$11:X153)),””)</f>
        <v>#NAME?</v>
      </c>
      <c r="X153" s="70" t="e">
        <f>IFERROR(INDEX(Data!$M$4:$BB$594,Data!$A146,COLUMNS($C$11:Y153)),””)</f>
        <v>#NAME?</v>
      </c>
      <c r="Y153" s="72" t="e">
        <f>IFERROR(INDEX(Data!$M$4:$BB$594,Data!$A146,COLUMNS($C$11:Z153)),””)</f>
        <v>#NAME?</v>
      </c>
      <c r="Z153" s="75" t="e">
        <f>IFERROR(INDEX(Data!$M$4:$BB$594,Data!$A146,COLUMNS($C$11:AA153)),””)</f>
        <v>#NAME?</v>
      </c>
      <c r="AA153" s="75" t="e">
        <f>IFERROR(INDEX(Data!$M$4:$BB$594,Data!$A146,COLUMNS($C$11:AB153)),””)</f>
        <v>#NAME?</v>
      </c>
      <c r="AB153" s="71" t="e">
        <f>IFERROR(INDEX(Data!$M$4:$BB$594,Data!$A146,COLUMNS($C$11:AC153)),””)</f>
        <v>#NAME?</v>
      </c>
      <c r="AC153" s="72" t="e">
        <f>IFERROR(INDEX(Data!$M$4:$BB$594,Data!$A146,COLUMNS($C$11:AD153)),””)</f>
        <v>#NAME?</v>
      </c>
      <c r="AD153" s="72" t="e">
        <f>IFERROR(INDEX(Data!$M$4:$BB$594,Data!$A146,COLUMNS($C$11:AE153)),””)</f>
        <v>#NAME?</v>
      </c>
      <c r="AE153" s="70" t="e">
        <f>IFERROR(INDEX(Data!$M$4:$BB$594,Data!$A146,COLUMNS($C$11:AF153)),””)</f>
        <v>#NAME?</v>
      </c>
      <c r="AF153" s="72" t="e">
        <f>IFERROR(INDEX(Data!$M$4:$BB$594,Data!$A146,COLUMNS($C$11:AG153)),””)</f>
        <v>#NAME?</v>
      </c>
      <c r="AG153" s="75" t="e">
        <f>IFERROR(INDEX(Data!$M$4:$BB$594,Data!$A146,COLUMNS($C$11:AH153)),””)</f>
        <v>#NAME?</v>
      </c>
      <c r="AH153" s="75" t="e">
        <f>IFERROR(INDEX(Data!$M$4:$BB$594,Data!$A146,COLUMNS($C$11:AI153)),””)</f>
        <v>#NAME?</v>
      </c>
      <c r="AI153" s="71" t="e">
        <f>IFERROR(INDEX(Data!$M$4:$BB$594,Data!$A146,COLUMNS($C$11:AJ153)),””)</f>
        <v>#NAME?</v>
      </c>
      <c r="AJ153" s="71" t="e">
        <f>IFERROR(INDEX(Data!$M$4:$BB$594,Data!$A146,COLUMNS($C$11:AK153)),””)</f>
        <v>#NAME?</v>
      </c>
      <c r="AK153" s="71" t="e">
        <f>IFERROR(INDEX(Data!$M$4:$BB$594,Data!$A146,COLUMNS($C$11:AL153)),””)</f>
        <v>#NAME?</v>
      </c>
      <c r="AL153" s="69" t="e">
        <f>IFERROR(INDEX(Data!$M$4:$BB$594,Data!$A146,COLUMNS($C$11:AM153)),””)</f>
        <v>#NAME?</v>
      </c>
      <c r="AM153" s="69" t="e">
        <f>IFERROR(INDEX(Data!$M$4:$BB$594,Data!$A146,COLUMNS($C$11:AN153)),””)</f>
        <v>#NAME?</v>
      </c>
      <c r="AN153" s="69" t="e">
        <f>IFERROR(INDEX(Data!$M$4:$BB$594,Data!$A146,COLUMNS($C$11:AO153)),””)</f>
        <v>#NAME?</v>
      </c>
      <c r="AO153" s="69" t="e">
        <f>IFERROR(INDEX(Data!$M$4:$BB$594,Data!$A146,COLUMNS($C$11:AP153)),””)</f>
        <v>#NAME?</v>
      </c>
      <c r="AP153" s="69" t="e">
        <f>IFERROR(INDEX(Data!$M$4:$BB$594,Data!$A146,COLUMNS($C$11:AQ153)),””)</f>
        <v>#NAME?</v>
      </c>
      <c r="AQ153" s="69" t="e">
        <f>IFERROR(INDEX(Data!$M$4:$BB$594,Data!$A146,COLUMNS($C$11:AR153)),””)</f>
        <v>#NAME?</v>
      </c>
    </row>
    <row r="154" spans="2:43" x14ac:dyDescent="0.25">
      <c r="B154" s="69" t="e">
        <f>IFERROR(INDEX(Data!$M$4:$BB$594,Data!$A147,COLUMNS($C$11:C154)),””)</f>
        <v>#NAME?</v>
      </c>
      <c r="C154" s="73" t="e">
        <f>IFERROR(INDEX(Data!$M$4:$BB$594,Data!$A147,COLUMNS($C$11:D154)),””)</f>
        <v>#NAME?</v>
      </c>
      <c r="D154" s="76" t="e">
        <f>IFERROR(INDEX(Data!$M$4:$BB$594,Data!$A147,COLUMNS($C$11:E154)),””)</f>
        <v>#NAME?</v>
      </c>
      <c r="E154" s="76" t="e">
        <f>IFERROR(INDEX(Data!$M$4:$BB$594,Data!$A147,COLUMNS($C$11:F154)),””)</f>
        <v>#NAME?</v>
      </c>
      <c r="F154" s="76" t="e">
        <f>IFERROR(INDEX(Data!$M$4:$BB$594,Data!$A147,COLUMNS($C$11:G154)),””)</f>
        <v>#NAME?</v>
      </c>
      <c r="G154" s="76" t="e">
        <f>IFERROR(INDEX(Data!$M$4:$BB$594,Data!$A147,COLUMNS($C$11:H154)),””)</f>
        <v>#NAME?</v>
      </c>
      <c r="H154" s="76" t="e">
        <f>IFERROR(INDEX(Data!$M$4:$BB$594,Data!$A147,COLUMNS($C$11:I154)),””)</f>
        <v>#NAME?</v>
      </c>
      <c r="I154" s="76" t="e">
        <f>IFERROR(INDEX(Data!$M$4:$BB$594,Data!$A147,COLUMNS($C$11:J154)),””)</f>
        <v>#NAME?</v>
      </c>
      <c r="J154" s="76" t="e">
        <f>IFERROR(INDEX(Data!$M$4:$BB$594,Data!$A147,COLUMNS($C$11:K154)),””)</f>
        <v>#NAME?</v>
      </c>
      <c r="K154" s="76" t="e">
        <f>IFERROR(INDEX(Data!$M$4:$BB$594,Data!$A147,COLUMNS($C$11:L154)),””)</f>
        <v>#NAME?</v>
      </c>
      <c r="L154" s="76" t="e">
        <f>IFERROR(INDEX(Data!$M$4:$BB$594,Data!$A147,COLUMNS($C$11:M154)),””)</f>
        <v>#NAME?</v>
      </c>
      <c r="M154" s="76" t="e">
        <f>IFERROR(INDEX(Data!$M$4:$BB$594,Data!$A147,COLUMNS($C$11:N154)),””)</f>
        <v>#NAME?</v>
      </c>
      <c r="N154" s="76" t="e">
        <f>IFERROR(INDEX(Data!$M$4:$BB$594,Data!$A147,COLUMNS($C$11:O154)),””)</f>
        <v>#NAME?</v>
      </c>
      <c r="O154" s="76" t="e">
        <f>IFERROR(INDEX(Data!$M$4:$BB$594,Data!$A147,COLUMNS($C$11:P154)),””)</f>
        <v>#NAME?</v>
      </c>
      <c r="P154" s="69" t="e">
        <f>IFERROR(INDEX(Data!$M$4:$BB$594,Data!$A147,COLUMNS($C$11:Q154)),””)</f>
        <v>#NAME?</v>
      </c>
      <c r="Q154" s="70" t="e">
        <f>IFERROR(INDEX(Data!$M$4:$BB$594,Data!$A147,COLUMNS($C$11:R154)),””)</f>
        <v>#NAME?</v>
      </c>
      <c r="R154" s="72" t="e">
        <f>IFERROR(INDEX(Data!$M$4:$BB$594,Data!$A147,COLUMNS($C$11:S154)),””)</f>
        <v>#NAME?</v>
      </c>
      <c r="S154" s="69" t="e">
        <f>IFERROR(INDEX(Data!$M$4:$BB$594,Data!$A147,COLUMNS($C$11:T154)),””)</f>
        <v>#NAME?</v>
      </c>
      <c r="T154" s="71" t="e">
        <f>IFERROR(INDEX(Data!$M$4:$BB$594,Data!$A147,COLUMNS($C$11:U154)),””)</f>
        <v>#NAME?</v>
      </c>
      <c r="U154" s="72" t="e">
        <f>IFERROR(INDEX(Data!$M$4:$BB$594,Data!$A147,COLUMNS($C$11:V154)),””)</f>
        <v>#NAME?</v>
      </c>
      <c r="V154" s="72" t="e">
        <f>IFERROR(INDEX(Data!$M$4:$BB$594,Data!$A147,COLUMNS($C$11:W154)),””)</f>
        <v>#NAME?</v>
      </c>
      <c r="W154" s="72" t="e">
        <f>IFERROR(INDEX(Data!$M$4:$BB$594,Data!$A147,COLUMNS($C$11:X154)),””)</f>
        <v>#NAME?</v>
      </c>
      <c r="X154" s="70" t="e">
        <f>IFERROR(INDEX(Data!$M$4:$BB$594,Data!$A147,COLUMNS($C$11:Y154)),””)</f>
        <v>#NAME?</v>
      </c>
      <c r="Y154" s="72" t="e">
        <f>IFERROR(INDEX(Data!$M$4:$BB$594,Data!$A147,COLUMNS($C$11:Z154)),””)</f>
        <v>#NAME?</v>
      </c>
      <c r="Z154" s="75" t="e">
        <f>IFERROR(INDEX(Data!$M$4:$BB$594,Data!$A147,COLUMNS($C$11:AA154)),””)</f>
        <v>#NAME?</v>
      </c>
      <c r="AA154" s="75" t="e">
        <f>IFERROR(INDEX(Data!$M$4:$BB$594,Data!$A147,COLUMNS($C$11:AB154)),””)</f>
        <v>#NAME?</v>
      </c>
      <c r="AB154" s="71" t="e">
        <f>IFERROR(INDEX(Data!$M$4:$BB$594,Data!$A147,COLUMNS($C$11:AC154)),””)</f>
        <v>#NAME?</v>
      </c>
      <c r="AC154" s="72" t="e">
        <f>IFERROR(INDEX(Data!$M$4:$BB$594,Data!$A147,COLUMNS($C$11:AD154)),””)</f>
        <v>#NAME?</v>
      </c>
      <c r="AD154" s="72" t="e">
        <f>IFERROR(INDEX(Data!$M$4:$BB$594,Data!$A147,COLUMNS($C$11:AE154)),””)</f>
        <v>#NAME?</v>
      </c>
      <c r="AE154" s="70" t="e">
        <f>IFERROR(INDEX(Data!$M$4:$BB$594,Data!$A147,COLUMNS($C$11:AF154)),””)</f>
        <v>#NAME?</v>
      </c>
      <c r="AF154" s="72" t="e">
        <f>IFERROR(INDEX(Data!$M$4:$BB$594,Data!$A147,COLUMNS($C$11:AG154)),””)</f>
        <v>#NAME?</v>
      </c>
      <c r="AG154" s="75" t="e">
        <f>IFERROR(INDEX(Data!$M$4:$BB$594,Data!$A147,COLUMNS($C$11:AH154)),””)</f>
        <v>#NAME?</v>
      </c>
      <c r="AH154" s="75" t="e">
        <f>IFERROR(INDEX(Data!$M$4:$BB$594,Data!$A147,COLUMNS($C$11:AI154)),””)</f>
        <v>#NAME?</v>
      </c>
      <c r="AI154" s="71" t="e">
        <f>IFERROR(INDEX(Data!$M$4:$BB$594,Data!$A147,COLUMNS($C$11:AJ154)),””)</f>
        <v>#NAME?</v>
      </c>
      <c r="AJ154" s="71" t="e">
        <f>IFERROR(INDEX(Data!$M$4:$BB$594,Data!$A147,COLUMNS($C$11:AK154)),””)</f>
        <v>#NAME?</v>
      </c>
      <c r="AK154" s="71" t="e">
        <f>IFERROR(INDEX(Data!$M$4:$BB$594,Data!$A147,COLUMNS($C$11:AL154)),””)</f>
        <v>#NAME?</v>
      </c>
      <c r="AL154" s="69" t="e">
        <f>IFERROR(INDEX(Data!$M$4:$BB$594,Data!$A147,COLUMNS($C$11:AM154)),””)</f>
        <v>#NAME?</v>
      </c>
      <c r="AM154" s="69" t="e">
        <f>IFERROR(INDEX(Data!$M$4:$BB$594,Data!$A147,COLUMNS($C$11:AN154)),””)</f>
        <v>#NAME?</v>
      </c>
      <c r="AN154" s="69" t="e">
        <f>IFERROR(INDEX(Data!$M$4:$BB$594,Data!$A147,COLUMNS($C$11:AO154)),””)</f>
        <v>#NAME?</v>
      </c>
      <c r="AO154" s="69" t="e">
        <f>IFERROR(INDEX(Data!$M$4:$BB$594,Data!$A147,COLUMNS($C$11:AP154)),””)</f>
        <v>#NAME?</v>
      </c>
      <c r="AP154" s="69" t="e">
        <f>IFERROR(INDEX(Data!$M$4:$BB$594,Data!$A147,COLUMNS($C$11:AQ154)),””)</f>
        <v>#NAME?</v>
      </c>
      <c r="AQ154" s="69" t="e">
        <f>IFERROR(INDEX(Data!$M$4:$BB$594,Data!$A147,COLUMNS($C$11:AR154)),””)</f>
        <v>#NAME?</v>
      </c>
    </row>
    <row r="155" spans="2:43" x14ac:dyDescent="0.25">
      <c r="B155" s="69" t="e">
        <f>IFERROR(INDEX(Data!$M$4:$BB$594,Data!$A148,COLUMNS($C$11:C155)),””)</f>
        <v>#NAME?</v>
      </c>
      <c r="C155" s="73" t="e">
        <f>IFERROR(INDEX(Data!$M$4:$BB$594,Data!$A148,COLUMNS($C$11:D155)),””)</f>
        <v>#NAME?</v>
      </c>
      <c r="D155" s="76" t="e">
        <f>IFERROR(INDEX(Data!$M$4:$BB$594,Data!$A148,COLUMNS($C$11:E155)),””)</f>
        <v>#NAME?</v>
      </c>
      <c r="E155" s="76" t="e">
        <f>IFERROR(INDEX(Data!$M$4:$BB$594,Data!$A148,COLUMNS($C$11:F155)),””)</f>
        <v>#NAME?</v>
      </c>
      <c r="F155" s="76" t="e">
        <f>IFERROR(INDEX(Data!$M$4:$BB$594,Data!$A148,COLUMNS($C$11:G155)),””)</f>
        <v>#NAME?</v>
      </c>
      <c r="G155" s="76" t="e">
        <f>IFERROR(INDEX(Data!$M$4:$BB$594,Data!$A148,COLUMNS($C$11:H155)),””)</f>
        <v>#NAME?</v>
      </c>
      <c r="H155" s="76" t="e">
        <f>IFERROR(INDEX(Data!$M$4:$BB$594,Data!$A148,COLUMNS($C$11:I155)),””)</f>
        <v>#NAME?</v>
      </c>
      <c r="I155" s="76" t="e">
        <f>IFERROR(INDEX(Data!$M$4:$BB$594,Data!$A148,COLUMNS($C$11:J155)),””)</f>
        <v>#NAME?</v>
      </c>
      <c r="J155" s="76" t="e">
        <f>IFERROR(INDEX(Data!$M$4:$BB$594,Data!$A148,COLUMNS($C$11:K155)),””)</f>
        <v>#NAME?</v>
      </c>
      <c r="K155" s="76" t="e">
        <f>IFERROR(INDEX(Data!$M$4:$BB$594,Data!$A148,COLUMNS($C$11:L155)),””)</f>
        <v>#NAME?</v>
      </c>
      <c r="L155" s="76" t="e">
        <f>IFERROR(INDEX(Data!$M$4:$BB$594,Data!$A148,COLUMNS($C$11:M155)),””)</f>
        <v>#NAME?</v>
      </c>
      <c r="M155" s="76" t="e">
        <f>IFERROR(INDEX(Data!$M$4:$BB$594,Data!$A148,COLUMNS($C$11:N155)),””)</f>
        <v>#NAME?</v>
      </c>
      <c r="N155" s="76" t="e">
        <f>IFERROR(INDEX(Data!$M$4:$BB$594,Data!$A148,COLUMNS($C$11:O155)),””)</f>
        <v>#NAME?</v>
      </c>
      <c r="O155" s="76" t="e">
        <f>IFERROR(INDEX(Data!$M$4:$BB$594,Data!$A148,COLUMNS($C$11:P155)),””)</f>
        <v>#NAME?</v>
      </c>
      <c r="P155" s="69" t="e">
        <f>IFERROR(INDEX(Data!$M$4:$BB$594,Data!$A148,COLUMNS($C$11:Q155)),””)</f>
        <v>#NAME?</v>
      </c>
      <c r="Q155" s="70" t="e">
        <f>IFERROR(INDEX(Data!$M$4:$BB$594,Data!$A148,COLUMNS($C$11:R155)),””)</f>
        <v>#NAME?</v>
      </c>
      <c r="R155" s="72" t="e">
        <f>IFERROR(INDEX(Data!$M$4:$BB$594,Data!$A148,COLUMNS($C$11:S155)),””)</f>
        <v>#NAME?</v>
      </c>
      <c r="S155" s="69" t="e">
        <f>IFERROR(INDEX(Data!$M$4:$BB$594,Data!$A148,COLUMNS($C$11:T155)),””)</f>
        <v>#NAME?</v>
      </c>
      <c r="T155" s="71" t="e">
        <f>IFERROR(INDEX(Data!$M$4:$BB$594,Data!$A148,COLUMNS($C$11:U155)),””)</f>
        <v>#NAME?</v>
      </c>
      <c r="U155" s="72" t="e">
        <f>IFERROR(INDEX(Data!$M$4:$BB$594,Data!$A148,COLUMNS($C$11:V155)),””)</f>
        <v>#NAME?</v>
      </c>
      <c r="V155" s="72" t="e">
        <f>IFERROR(INDEX(Data!$M$4:$BB$594,Data!$A148,COLUMNS($C$11:W155)),””)</f>
        <v>#NAME?</v>
      </c>
      <c r="W155" s="72" t="e">
        <f>IFERROR(INDEX(Data!$M$4:$BB$594,Data!$A148,COLUMNS($C$11:X155)),””)</f>
        <v>#NAME?</v>
      </c>
      <c r="X155" s="70" t="e">
        <f>IFERROR(INDEX(Data!$M$4:$BB$594,Data!$A148,COLUMNS($C$11:Y155)),””)</f>
        <v>#NAME?</v>
      </c>
      <c r="Y155" s="72" t="e">
        <f>IFERROR(INDEX(Data!$M$4:$BB$594,Data!$A148,COLUMNS($C$11:Z155)),””)</f>
        <v>#NAME?</v>
      </c>
      <c r="Z155" s="75" t="e">
        <f>IFERROR(INDEX(Data!$M$4:$BB$594,Data!$A148,COLUMNS($C$11:AA155)),””)</f>
        <v>#NAME?</v>
      </c>
      <c r="AA155" s="75" t="e">
        <f>IFERROR(INDEX(Data!$M$4:$BB$594,Data!$A148,COLUMNS($C$11:AB155)),””)</f>
        <v>#NAME?</v>
      </c>
      <c r="AB155" s="71" t="e">
        <f>IFERROR(INDEX(Data!$M$4:$BB$594,Data!$A148,COLUMNS($C$11:AC155)),””)</f>
        <v>#NAME?</v>
      </c>
      <c r="AC155" s="72" t="e">
        <f>IFERROR(INDEX(Data!$M$4:$BB$594,Data!$A148,COLUMNS($C$11:AD155)),””)</f>
        <v>#NAME?</v>
      </c>
      <c r="AD155" s="72" t="e">
        <f>IFERROR(INDEX(Data!$M$4:$BB$594,Data!$A148,COLUMNS($C$11:AE155)),””)</f>
        <v>#NAME?</v>
      </c>
      <c r="AE155" s="70" t="e">
        <f>IFERROR(INDEX(Data!$M$4:$BB$594,Data!$A148,COLUMNS($C$11:AF155)),””)</f>
        <v>#NAME?</v>
      </c>
      <c r="AF155" s="72" t="e">
        <f>IFERROR(INDEX(Data!$M$4:$BB$594,Data!$A148,COLUMNS($C$11:AG155)),””)</f>
        <v>#NAME?</v>
      </c>
      <c r="AG155" s="75" t="e">
        <f>IFERROR(INDEX(Data!$M$4:$BB$594,Data!$A148,COLUMNS($C$11:AH155)),””)</f>
        <v>#NAME?</v>
      </c>
      <c r="AH155" s="75" t="e">
        <f>IFERROR(INDEX(Data!$M$4:$BB$594,Data!$A148,COLUMNS($C$11:AI155)),””)</f>
        <v>#NAME?</v>
      </c>
      <c r="AI155" s="71" t="e">
        <f>IFERROR(INDEX(Data!$M$4:$BB$594,Data!$A148,COLUMNS($C$11:AJ155)),””)</f>
        <v>#NAME?</v>
      </c>
      <c r="AJ155" s="71" t="e">
        <f>IFERROR(INDEX(Data!$M$4:$BB$594,Data!$A148,COLUMNS($C$11:AK155)),””)</f>
        <v>#NAME?</v>
      </c>
      <c r="AK155" s="71" t="e">
        <f>IFERROR(INDEX(Data!$M$4:$BB$594,Data!$A148,COLUMNS($C$11:AL155)),””)</f>
        <v>#NAME?</v>
      </c>
      <c r="AL155" s="69" t="e">
        <f>IFERROR(INDEX(Data!$M$4:$BB$594,Data!$A148,COLUMNS($C$11:AM155)),””)</f>
        <v>#NAME?</v>
      </c>
      <c r="AM155" s="69" t="e">
        <f>IFERROR(INDEX(Data!$M$4:$BB$594,Data!$A148,COLUMNS($C$11:AN155)),””)</f>
        <v>#NAME?</v>
      </c>
      <c r="AN155" s="69" t="e">
        <f>IFERROR(INDEX(Data!$M$4:$BB$594,Data!$A148,COLUMNS($C$11:AO155)),””)</f>
        <v>#NAME?</v>
      </c>
      <c r="AO155" s="69" t="e">
        <f>IFERROR(INDEX(Data!$M$4:$BB$594,Data!$A148,COLUMNS($C$11:AP155)),””)</f>
        <v>#NAME?</v>
      </c>
      <c r="AP155" s="69" t="e">
        <f>IFERROR(INDEX(Data!$M$4:$BB$594,Data!$A148,COLUMNS($C$11:AQ155)),””)</f>
        <v>#NAME?</v>
      </c>
      <c r="AQ155" s="69" t="e">
        <f>IFERROR(INDEX(Data!$M$4:$BB$594,Data!$A148,COLUMNS($C$11:AR155)),””)</f>
        <v>#NAME?</v>
      </c>
    </row>
    <row r="156" spans="2:43" x14ac:dyDescent="0.25">
      <c r="B156" s="69" t="e">
        <f>IFERROR(INDEX(Data!$M$4:$BB$594,Data!$A149,COLUMNS($C$11:C156)),””)</f>
        <v>#NAME?</v>
      </c>
      <c r="C156" s="73" t="e">
        <f>IFERROR(INDEX(Data!$M$4:$BB$594,Data!$A149,COLUMNS($C$11:D156)),””)</f>
        <v>#NAME?</v>
      </c>
      <c r="D156" s="76" t="e">
        <f>IFERROR(INDEX(Data!$M$4:$BB$594,Data!$A149,COLUMNS($C$11:E156)),””)</f>
        <v>#NAME?</v>
      </c>
      <c r="E156" s="76" t="e">
        <f>IFERROR(INDEX(Data!$M$4:$BB$594,Data!$A149,COLUMNS($C$11:F156)),””)</f>
        <v>#NAME?</v>
      </c>
      <c r="F156" s="76" t="e">
        <f>IFERROR(INDEX(Data!$M$4:$BB$594,Data!$A149,COLUMNS($C$11:G156)),””)</f>
        <v>#NAME?</v>
      </c>
      <c r="G156" s="76" t="e">
        <f>IFERROR(INDEX(Data!$M$4:$BB$594,Data!$A149,COLUMNS($C$11:H156)),””)</f>
        <v>#NAME?</v>
      </c>
      <c r="H156" s="76" t="e">
        <f>IFERROR(INDEX(Data!$M$4:$BB$594,Data!$A149,COLUMNS($C$11:I156)),””)</f>
        <v>#NAME?</v>
      </c>
      <c r="I156" s="76" t="e">
        <f>IFERROR(INDEX(Data!$M$4:$BB$594,Data!$A149,COLUMNS($C$11:J156)),””)</f>
        <v>#NAME?</v>
      </c>
      <c r="J156" s="76" t="e">
        <f>IFERROR(INDEX(Data!$M$4:$BB$594,Data!$A149,COLUMNS($C$11:K156)),””)</f>
        <v>#NAME?</v>
      </c>
      <c r="K156" s="76" t="e">
        <f>IFERROR(INDEX(Data!$M$4:$BB$594,Data!$A149,COLUMNS($C$11:L156)),””)</f>
        <v>#NAME?</v>
      </c>
      <c r="L156" s="76" t="e">
        <f>IFERROR(INDEX(Data!$M$4:$BB$594,Data!$A149,COLUMNS($C$11:M156)),””)</f>
        <v>#NAME?</v>
      </c>
      <c r="M156" s="76" t="e">
        <f>IFERROR(INDEX(Data!$M$4:$BB$594,Data!$A149,COLUMNS($C$11:N156)),””)</f>
        <v>#NAME?</v>
      </c>
      <c r="N156" s="76" t="e">
        <f>IFERROR(INDEX(Data!$M$4:$BB$594,Data!$A149,COLUMNS($C$11:O156)),””)</f>
        <v>#NAME?</v>
      </c>
      <c r="O156" s="76" t="e">
        <f>IFERROR(INDEX(Data!$M$4:$BB$594,Data!$A149,COLUMNS($C$11:P156)),””)</f>
        <v>#NAME?</v>
      </c>
      <c r="P156" s="69" t="e">
        <f>IFERROR(INDEX(Data!$M$4:$BB$594,Data!$A149,COLUMNS($C$11:Q156)),””)</f>
        <v>#NAME?</v>
      </c>
      <c r="Q156" s="70" t="e">
        <f>IFERROR(INDEX(Data!$M$4:$BB$594,Data!$A149,COLUMNS($C$11:R156)),””)</f>
        <v>#NAME?</v>
      </c>
      <c r="R156" s="72" t="e">
        <f>IFERROR(INDEX(Data!$M$4:$BB$594,Data!$A149,COLUMNS($C$11:S156)),””)</f>
        <v>#NAME?</v>
      </c>
      <c r="S156" s="69" t="e">
        <f>IFERROR(INDEX(Data!$M$4:$BB$594,Data!$A149,COLUMNS($C$11:T156)),””)</f>
        <v>#NAME?</v>
      </c>
      <c r="T156" s="71" t="e">
        <f>IFERROR(INDEX(Data!$M$4:$BB$594,Data!$A149,COLUMNS($C$11:U156)),””)</f>
        <v>#NAME?</v>
      </c>
      <c r="U156" s="72" t="e">
        <f>IFERROR(INDEX(Data!$M$4:$BB$594,Data!$A149,COLUMNS($C$11:V156)),””)</f>
        <v>#NAME?</v>
      </c>
      <c r="V156" s="72" t="e">
        <f>IFERROR(INDEX(Data!$M$4:$BB$594,Data!$A149,COLUMNS($C$11:W156)),””)</f>
        <v>#NAME?</v>
      </c>
      <c r="W156" s="72" t="e">
        <f>IFERROR(INDEX(Data!$M$4:$BB$594,Data!$A149,COLUMNS($C$11:X156)),””)</f>
        <v>#NAME?</v>
      </c>
      <c r="X156" s="70" t="e">
        <f>IFERROR(INDEX(Data!$M$4:$BB$594,Data!$A149,COLUMNS($C$11:Y156)),””)</f>
        <v>#NAME?</v>
      </c>
      <c r="Y156" s="72" t="e">
        <f>IFERROR(INDEX(Data!$M$4:$BB$594,Data!$A149,COLUMNS($C$11:Z156)),””)</f>
        <v>#NAME?</v>
      </c>
      <c r="Z156" s="75" t="e">
        <f>IFERROR(INDEX(Data!$M$4:$BB$594,Data!$A149,COLUMNS($C$11:AA156)),””)</f>
        <v>#NAME?</v>
      </c>
      <c r="AA156" s="75" t="e">
        <f>IFERROR(INDEX(Data!$M$4:$BB$594,Data!$A149,COLUMNS($C$11:AB156)),””)</f>
        <v>#NAME?</v>
      </c>
      <c r="AB156" s="71" t="e">
        <f>IFERROR(INDEX(Data!$M$4:$BB$594,Data!$A149,COLUMNS($C$11:AC156)),””)</f>
        <v>#NAME?</v>
      </c>
      <c r="AC156" s="72" t="e">
        <f>IFERROR(INDEX(Data!$M$4:$BB$594,Data!$A149,COLUMNS($C$11:AD156)),””)</f>
        <v>#NAME?</v>
      </c>
      <c r="AD156" s="72" t="e">
        <f>IFERROR(INDEX(Data!$M$4:$BB$594,Data!$A149,COLUMNS($C$11:AE156)),””)</f>
        <v>#NAME?</v>
      </c>
      <c r="AE156" s="70" t="e">
        <f>IFERROR(INDEX(Data!$M$4:$BB$594,Data!$A149,COLUMNS($C$11:AF156)),””)</f>
        <v>#NAME?</v>
      </c>
      <c r="AF156" s="72" t="e">
        <f>IFERROR(INDEX(Data!$M$4:$BB$594,Data!$A149,COLUMNS($C$11:AG156)),””)</f>
        <v>#NAME?</v>
      </c>
      <c r="AG156" s="75" t="e">
        <f>IFERROR(INDEX(Data!$M$4:$BB$594,Data!$A149,COLUMNS($C$11:AH156)),””)</f>
        <v>#NAME?</v>
      </c>
      <c r="AH156" s="75" t="e">
        <f>IFERROR(INDEX(Data!$M$4:$BB$594,Data!$A149,COLUMNS($C$11:AI156)),””)</f>
        <v>#NAME?</v>
      </c>
      <c r="AI156" s="71" t="e">
        <f>IFERROR(INDEX(Data!$M$4:$BB$594,Data!$A149,COLUMNS($C$11:AJ156)),””)</f>
        <v>#NAME?</v>
      </c>
      <c r="AJ156" s="71" t="e">
        <f>IFERROR(INDEX(Data!$M$4:$BB$594,Data!$A149,COLUMNS($C$11:AK156)),””)</f>
        <v>#NAME?</v>
      </c>
      <c r="AK156" s="71" t="e">
        <f>IFERROR(INDEX(Data!$M$4:$BB$594,Data!$A149,COLUMNS($C$11:AL156)),””)</f>
        <v>#NAME?</v>
      </c>
      <c r="AL156" s="69" t="e">
        <f>IFERROR(INDEX(Data!$M$4:$BB$594,Data!$A149,COLUMNS($C$11:AM156)),””)</f>
        <v>#NAME?</v>
      </c>
      <c r="AM156" s="69" t="e">
        <f>IFERROR(INDEX(Data!$M$4:$BB$594,Data!$A149,COLUMNS($C$11:AN156)),””)</f>
        <v>#NAME?</v>
      </c>
      <c r="AN156" s="69" t="e">
        <f>IFERROR(INDEX(Data!$M$4:$BB$594,Data!$A149,COLUMNS($C$11:AO156)),””)</f>
        <v>#NAME?</v>
      </c>
      <c r="AO156" s="69" t="e">
        <f>IFERROR(INDEX(Data!$M$4:$BB$594,Data!$A149,COLUMNS($C$11:AP156)),””)</f>
        <v>#NAME?</v>
      </c>
      <c r="AP156" s="69" t="e">
        <f>IFERROR(INDEX(Data!$M$4:$BB$594,Data!$A149,COLUMNS($C$11:AQ156)),””)</f>
        <v>#NAME?</v>
      </c>
      <c r="AQ156" s="69" t="e">
        <f>IFERROR(INDEX(Data!$M$4:$BB$594,Data!$A149,COLUMNS($C$11:AR156)),””)</f>
        <v>#NAME?</v>
      </c>
    </row>
    <row r="157" spans="2:43" x14ac:dyDescent="0.25">
      <c r="B157" s="69" t="e">
        <f>IFERROR(INDEX(Data!$M$4:$BB$594,Data!$A150,COLUMNS($C$11:C157)),””)</f>
        <v>#NAME?</v>
      </c>
      <c r="C157" s="73" t="e">
        <f>IFERROR(INDEX(Data!$M$4:$BB$594,Data!$A150,COLUMNS($C$11:D157)),””)</f>
        <v>#NAME?</v>
      </c>
      <c r="D157" s="76" t="e">
        <f>IFERROR(INDEX(Data!$M$4:$BB$594,Data!$A150,COLUMNS($C$11:E157)),””)</f>
        <v>#NAME?</v>
      </c>
      <c r="E157" s="76" t="e">
        <f>IFERROR(INDEX(Data!$M$4:$BB$594,Data!$A150,COLUMNS($C$11:F157)),””)</f>
        <v>#NAME?</v>
      </c>
      <c r="F157" s="76" t="e">
        <f>IFERROR(INDEX(Data!$M$4:$BB$594,Data!$A150,COLUMNS($C$11:G157)),””)</f>
        <v>#NAME?</v>
      </c>
      <c r="G157" s="76" t="e">
        <f>IFERROR(INDEX(Data!$M$4:$BB$594,Data!$A150,COLUMNS($C$11:H157)),””)</f>
        <v>#NAME?</v>
      </c>
      <c r="H157" s="76" t="e">
        <f>IFERROR(INDEX(Data!$M$4:$BB$594,Data!$A150,COLUMNS($C$11:I157)),””)</f>
        <v>#NAME?</v>
      </c>
      <c r="I157" s="76" t="e">
        <f>IFERROR(INDEX(Data!$M$4:$BB$594,Data!$A150,COLUMNS($C$11:J157)),””)</f>
        <v>#NAME?</v>
      </c>
      <c r="J157" s="76" t="e">
        <f>IFERROR(INDEX(Data!$M$4:$BB$594,Data!$A150,COLUMNS($C$11:K157)),””)</f>
        <v>#NAME?</v>
      </c>
      <c r="K157" s="76" t="e">
        <f>IFERROR(INDEX(Data!$M$4:$BB$594,Data!$A150,COLUMNS($C$11:L157)),””)</f>
        <v>#NAME?</v>
      </c>
      <c r="L157" s="76" t="e">
        <f>IFERROR(INDEX(Data!$M$4:$BB$594,Data!$A150,COLUMNS($C$11:M157)),””)</f>
        <v>#NAME?</v>
      </c>
      <c r="M157" s="76" t="e">
        <f>IFERROR(INDEX(Data!$M$4:$BB$594,Data!$A150,COLUMNS($C$11:N157)),””)</f>
        <v>#NAME?</v>
      </c>
      <c r="N157" s="76" t="e">
        <f>IFERROR(INDEX(Data!$M$4:$BB$594,Data!$A150,COLUMNS($C$11:O157)),””)</f>
        <v>#NAME?</v>
      </c>
      <c r="O157" s="76" t="e">
        <f>IFERROR(INDEX(Data!$M$4:$BB$594,Data!$A150,COLUMNS($C$11:P157)),””)</f>
        <v>#NAME?</v>
      </c>
      <c r="P157" s="69" t="e">
        <f>IFERROR(INDEX(Data!$M$4:$BB$594,Data!$A150,COLUMNS($C$11:Q157)),””)</f>
        <v>#NAME?</v>
      </c>
      <c r="Q157" s="70" t="e">
        <f>IFERROR(INDEX(Data!$M$4:$BB$594,Data!$A150,COLUMNS($C$11:R157)),””)</f>
        <v>#NAME?</v>
      </c>
      <c r="R157" s="72" t="e">
        <f>IFERROR(INDEX(Data!$M$4:$BB$594,Data!$A150,COLUMNS($C$11:S157)),””)</f>
        <v>#NAME?</v>
      </c>
      <c r="S157" s="69" t="e">
        <f>IFERROR(INDEX(Data!$M$4:$BB$594,Data!$A150,COLUMNS($C$11:T157)),””)</f>
        <v>#NAME?</v>
      </c>
      <c r="T157" s="71" t="e">
        <f>IFERROR(INDEX(Data!$M$4:$BB$594,Data!$A150,COLUMNS($C$11:U157)),””)</f>
        <v>#NAME?</v>
      </c>
      <c r="U157" s="72" t="e">
        <f>IFERROR(INDEX(Data!$M$4:$BB$594,Data!$A150,COLUMNS($C$11:V157)),””)</f>
        <v>#NAME?</v>
      </c>
      <c r="V157" s="72" t="e">
        <f>IFERROR(INDEX(Data!$M$4:$BB$594,Data!$A150,COLUMNS($C$11:W157)),””)</f>
        <v>#NAME?</v>
      </c>
      <c r="W157" s="72" t="e">
        <f>IFERROR(INDEX(Data!$M$4:$BB$594,Data!$A150,COLUMNS($C$11:X157)),””)</f>
        <v>#NAME?</v>
      </c>
      <c r="X157" s="70" t="e">
        <f>IFERROR(INDEX(Data!$M$4:$BB$594,Data!$A150,COLUMNS($C$11:Y157)),””)</f>
        <v>#NAME?</v>
      </c>
      <c r="Y157" s="72" t="e">
        <f>IFERROR(INDEX(Data!$M$4:$BB$594,Data!$A150,COLUMNS($C$11:Z157)),””)</f>
        <v>#NAME?</v>
      </c>
      <c r="Z157" s="75" t="e">
        <f>IFERROR(INDEX(Data!$M$4:$BB$594,Data!$A150,COLUMNS($C$11:AA157)),””)</f>
        <v>#NAME?</v>
      </c>
      <c r="AA157" s="75" t="e">
        <f>IFERROR(INDEX(Data!$M$4:$BB$594,Data!$A150,COLUMNS($C$11:AB157)),””)</f>
        <v>#NAME?</v>
      </c>
      <c r="AB157" s="71" t="e">
        <f>IFERROR(INDEX(Data!$M$4:$BB$594,Data!$A150,COLUMNS($C$11:AC157)),””)</f>
        <v>#NAME?</v>
      </c>
      <c r="AC157" s="72" t="e">
        <f>IFERROR(INDEX(Data!$M$4:$BB$594,Data!$A150,COLUMNS($C$11:AD157)),””)</f>
        <v>#NAME?</v>
      </c>
      <c r="AD157" s="72" t="e">
        <f>IFERROR(INDEX(Data!$M$4:$BB$594,Data!$A150,COLUMNS($C$11:AE157)),””)</f>
        <v>#NAME?</v>
      </c>
      <c r="AE157" s="70" t="e">
        <f>IFERROR(INDEX(Data!$M$4:$BB$594,Data!$A150,COLUMNS($C$11:AF157)),””)</f>
        <v>#NAME?</v>
      </c>
      <c r="AF157" s="72" t="e">
        <f>IFERROR(INDEX(Data!$M$4:$BB$594,Data!$A150,COLUMNS($C$11:AG157)),””)</f>
        <v>#NAME?</v>
      </c>
      <c r="AG157" s="75" t="e">
        <f>IFERROR(INDEX(Data!$M$4:$BB$594,Data!$A150,COLUMNS($C$11:AH157)),””)</f>
        <v>#NAME?</v>
      </c>
      <c r="AH157" s="75" t="e">
        <f>IFERROR(INDEX(Data!$M$4:$BB$594,Data!$A150,COLUMNS($C$11:AI157)),””)</f>
        <v>#NAME?</v>
      </c>
      <c r="AI157" s="71" t="e">
        <f>IFERROR(INDEX(Data!$M$4:$BB$594,Data!$A150,COLUMNS($C$11:AJ157)),””)</f>
        <v>#NAME?</v>
      </c>
      <c r="AJ157" s="71" t="e">
        <f>IFERROR(INDEX(Data!$M$4:$BB$594,Data!$A150,COLUMNS($C$11:AK157)),””)</f>
        <v>#NAME?</v>
      </c>
      <c r="AK157" s="71" t="e">
        <f>IFERROR(INDEX(Data!$M$4:$BB$594,Data!$A150,COLUMNS($C$11:AL157)),””)</f>
        <v>#NAME?</v>
      </c>
      <c r="AL157" s="69" t="e">
        <f>IFERROR(INDEX(Data!$M$4:$BB$594,Data!$A150,COLUMNS($C$11:AM157)),””)</f>
        <v>#NAME?</v>
      </c>
      <c r="AM157" s="69" t="e">
        <f>IFERROR(INDEX(Data!$M$4:$BB$594,Data!$A150,COLUMNS($C$11:AN157)),””)</f>
        <v>#NAME?</v>
      </c>
      <c r="AN157" s="69" t="e">
        <f>IFERROR(INDEX(Data!$M$4:$BB$594,Data!$A150,COLUMNS($C$11:AO157)),””)</f>
        <v>#NAME?</v>
      </c>
      <c r="AO157" s="69" t="e">
        <f>IFERROR(INDEX(Data!$M$4:$BB$594,Data!$A150,COLUMNS($C$11:AP157)),””)</f>
        <v>#NAME?</v>
      </c>
      <c r="AP157" s="69" t="e">
        <f>IFERROR(INDEX(Data!$M$4:$BB$594,Data!$A150,COLUMNS($C$11:AQ157)),””)</f>
        <v>#NAME?</v>
      </c>
      <c r="AQ157" s="69" t="e">
        <f>IFERROR(INDEX(Data!$M$4:$BB$594,Data!$A150,COLUMNS($C$11:AR157)),””)</f>
        <v>#NAME?</v>
      </c>
    </row>
    <row r="158" spans="2:43" x14ac:dyDescent="0.25">
      <c r="B158" s="69" t="e">
        <f>IFERROR(INDEX(Data!$M$4:$BB$594,Data!$A151,COLUMNS($C$11:C158)),””)</f>
        <v>#NAME?</v>
      </c>
      <c r="C158" s="73" t="e">
        <f>IFERROR(INDEX(Data!$M$4:$BB$594,Data!$A151,COLUMNS($C$11:D158)),””)</f>
        <v>#NAME?</v>
      </c>
      <c r="D158" s="76" t="e">
        <f>IFERROR(INDEX(Data!$M$4:$BB$594,Data!$A151,COLUMNS($C$11:E158)),””)</f>
        <v>#NAME?</v>
      </c>
      <c r="E158" s="76" t="e">
        <f>IFERROR(INDEX(Data!$M$4:$BB$594,Data!$A151,COLUMNS($C$11:F158)),””)</f>
        <v>#NAME?</v>
      </c>
      <c r="F158" s="76" t="e">
        <f>IFERROR(INDEX(Data!$M$4:$BB$594,Data!$A151,COLUMNS($C$11:G158)),””)</f>
        <v>#NAME?</v>
      </c>
      <c r="G158" s="76" t="e">
        <f>IFERROR(INDEX(Data!$M$4:$BB$594,Data!$A151,COLUMNS($C$11:H158)),””)</f>
        <v>#NAME?</v>
      </c>
      <c r="H158" s="76" t="e">
        <f>IFERROR(INDEX(Data!$M$4:$BB$594,Data!$A151,COLUMNS($C$11:I158)),””)</f>
        <v>#NAME?</v>
      </c>
      <c r="I158" s="76" t="e">
        <f>IFERROR(INDEX(Data!$M$4:$BB$594,Data!$A151,COLUMNS($C$11:J158)),””)</f>
        <v>#NAME?</v>
      </c>
      <c r="J158" s="76" t="e">
        <f>IFERROR(INDEX(Data!$M$4:$BB$594,Data!$A151,COLUMNS($C$11:K158)),””)</f>
        <v>#NAME?</v>
      </c>
      <c r="K158" s="76" t="e">
        <f>IFERROR(INDEX(Data!$M$4:$BB$594,Data!$A151,COLUMNS($C$11:L158)),””)</f>
        <v>#NAME?</v>
      </c>
      <c r="L158" s="76" t="e">
        <f>IFERROR(INDEX(Data!$M$4:$BB$594,Data!$A151,COLUMNS($C$11:M158)),””)</f>
        <v>#NAME?</v>
      </c>
      <c r="M158" s="76" t="e">
        <f>IFERROR(INDEX(Data!$M$4:$BB$594,Data!$A151,COLUMNS($C$11:N158)),””)</f>
        <v>#NAME?</v>
      </c>
      <c r="N158" s="76" t="e">
        <f>IFERROR(INDEX(Data!$M$4:$BB$594,Data!$A151,COLUMNS($C$11:O158)),””)</f>
        <v>#NAME?</v>
      </c>
      <c r="O158" s="76" t="e">
        <f>IFERROR(INDEX(Data!$M$4:$BB$594,Data!$A151,COLUMNS($C$11:P158)),””)</f>
        <v>#NAME?</v>
      </c>
      <c r="P158" s="69" t="e">
        <f>IFERROR(INDEX(Data!$M$4:$BB$594,Data!$A151,COLUMNS($C$11:Q158)),””)</f>
        <v>#NAME?</v>
      </c>
      <c r="Q158" s="70" t="e">
        <f>IFERROR(INDEX(Data!$M$4:$BB$594,Data!$A151,COLUMNS($C$11:R158)),””)</f>
        <v>#NAME?</v>
      </c>
      <c r="R158" s="72" t="e">
        <f>IFERROR(INDEX(Data!$M$4:$BB$594,Data!$A151,COLUMNS($C$11:S158)),””)</f>
        <v>#NAME?</v>
      </c>
      <c r="S158" s="69" t="e">
        <f>IFERROR(INDEX(Data!$M$4:$BB$594,Data!$A151,COLUMNS($C$11:T158)),””)</f>
        <v>#NAME?</v>
      </c>
      <c r="T158" s="71" t="e">
        <f>IFERROR(INDEX(Data!$M$4:$BB$594,Data!$A151,COLUMNS($C$11:U158)),””)</f>
        <v>#NAME?</v>
      </c>
      <c r="U158" s="72" t="e">
        <f>IFERROR(INDEX(Data!$M$4:$BB$594,Data!$A151,COLUMNS($C$11:V158)),””)</f>
        <v>#NAME?</v>
      </c>
      <c r="V158" s="72" t="e">
        <f>IFERROR(INDEX(Data!$M$4:$BB$594,Data!$A151,COLUMNS($C$11:W158)),””)</f>
        <v>#NAME?</v>
      </c>
      <c r="W158" s="72" t="e">
        <f>IFERROR(INDEX(Data!$M$4:$BB$594,Data!$A151,COLUMNS($C$11:X158)),””)</f>
        <v>#NAME?</v>
      </c>
      <c r="X158" s="70" t="e">
        <f>IFERROR(INDEX(Data!$M$4:$BB$594,Data!$A151,COLUMNS($C$11:Y158)),””)</f>
        <v>#NAME?</v>
      </c>
      <c r="Y158" s="72" t="e">
        <f>IFERROR(INDEX(Data!$M$4:$BB$594,Data!$A151,COLUMNS($C$11:Z158)),””)</f>
        <v>#NAME?</v>
      </c>
      <c r="Z158" s="75" t="e">
        <f>IFERROR(INDEX(Data!$M$4:$BB$594,Data!$A151,COLUMNS($C$11:AA158)),””)</f>
        <v>#NAME?</v>
      </c>
      <c r="AA158" s="75" t="e">
        <f>IFERROR(INDEX(Data!$M$4:$BB$594,Data!$A151,COLUMNS($C$11:AB158)),””)</f>
        <v>#NAME?</v>
      </c>
      <c r="AB158" s="71" t="e">
        <f>IFERROR(INDEX(Data!$M$4:$BB$594,Data!$A151,COLUMNS($C$11:AC158)),””)</f>
        <v>#NAME?</v>
      </c>
      <c r="AC158" s="72" t="e">
        <f>IFERROR(INDEX(Data!$M$4:$BB$594,Data!$A151,COLUMNS($C$11:AD158)),””)</f>
        <v>#NAME?</v>
      </c>
      <c r="AD158" s="72" t="e">
        <f>IFERROR(INDEX(Data!$M$4:$BB$594,Data!$A151,COLUMNS($C$11:AE158)),””)</f>
        <v>#NAME?</v>
      </c>
      <c r="AE158" s="70" t="e">
        <f>IFERROR(INDEX(Data!$M$4:$BB$594,Data!$A151,COLUMNS($C$11:AF158)),””)</f>
        <v>#NAME?</v>
      </c>
      <c r="AF158" s="72" t="e">
        <f>IFERROR(INDEX(Data!$M$4:$BB$594,Data!$A151,COLUMNS($C$11:AG158)),””)</f>
        <v>#NAME?</v>
      </c>
      <c r="AG158" s="75" t="e">
        <f>IFERROR(INDEX(Data!$M$4:$BB$594,Data!$A151,COLUMNS($C$11:AH158)),””)</f>
        <v>#NAME?</v>
      </c>
      <c r="AH158" s="75" t="e">
        <f>IFERROR(INDEX(Data!$M$4:$BB$594,Data!$A151,COLUMNS($C$11:AI158)),””)</f>
        <v>#NAME?</v>
      </c>
      <c r="AI158" s="71" t="e">
        <f>IFERROR(INDEX(Data!$M$4:$BB$594,Data!$A151,COLUMNS($C$11:AJ158)),””)</f>
        <v>#NAME?</v>
      </c>
      <c r="AJ158" s="71" t="e">
        <f>IFERROR(INDEX(Data!$M$4:$BB$594,Data!$A151,COLUMNS($C$11:AK158)),””)</f>
        <v>#NAME?</v>
      </c>
      <c r="AK158" s="71" t="e">
        <f>IFERROR(INDEX(Data!$M$4:$BB$594,Data!$A151,COLUMNS($C$11:AL158)),””)</f>
        <v>#NAME?</v>
      </c>
      <c r="AL158" s="69" t="e">
        <f>IFERROR(INDEX(Data!$M$4:$BB$594,Data!$A151,COLUMNS($C$11:AM158)),””)</f>
        <v>#NAME?</v>
      </c>
      <c r="AM158" s="69" t="e">
        <f>IFERROR(INDEX(Data!$M$4:$BB$594,Data!$A151,COLUMNS($C$11:AN158)),””)</f>
        <v>#NAME?</v>
      </c>
      <c r="AN158" s="69" t="e">
        <f>IFERROR(INDEX(Data!$M$4:$BB$594,Data!$A151,COLUMNS($C$11:AO158)),””)</f>
        <v>#NAME?</v>
      </c>
      <c r="AO158" s="69" t="e">
        <f>IFERROR(INDEX(Data!$M$4:$BB$594,Data!$A151,COLUMNS($C$11:AP158)),””)</f>
        <v>#NAME?</v>
      </c>
      <c r="AP158" s="69" t="e">
        <f>IFERROR(INDEX(Data!$M$4:$BB$594,Data!$A151,COLUMNS($C$11:AQ158)),””)</f>
        <v>#NAME?</v>
      </c>
      <c r="AQ158" s="69" t="e">
        <f>IFERROR(INDEX(Data!$M$4:$BB$594,Data!$A151,COLUMNS($C$11:AR158)),””)</f>
        <v>#NAME?</v>
      </c>
    </row>
    <row r="159" spans="2:43" x14ac:dyDescent="0.25">
      <c r="B159" s="69" t="e">
        <f>IFERROR(INDEX(Data!$M$4:$BB$594,Data!$A152,COLUMNS($C$11:C159)),””)</f>
        <v>#NAME?</v>
      </c>
      <c r="C159" s="73" t="e">
        <f>IFERROR(INDEX(Data!$M$4:$BB$594,Data!$A152,COLUMNS($C$11:D159)),””)</f>
        <v>#NAME?</v>
      </c>
      <c r="D159" s="76" t="e">
        <f>IFERROR(INDEX(Data!$M$4:$BB$594,Data!$A152,COLUMNS($C$11:E159)),””)</f>
        <v>#NAME?</v>
      </c>
      <c r="E159" s="76" t="e">
        <f>IFERROR(INDEX(Data!$M$4:$BB$594,Data!$A152,COLUMNS($C$11:F159)),””)</f>
        <v>#NAME?</v>
      </c>
      <c r="F159" s="76" t="e">
        <f>IFERROR(INDEX(Data!$M$4:$BB$594,Data!$A152,COLUMNS($C$11:G159)),””)</f>
        <v>#NAME?</v>
      </c>
      <c r="G159" s="76" t="e">
        <f>IFERROR(INDEX(Data!$M$4:$BB$594,Data!$A152,COLUMNS($C$11:H159)),””)</f>
        <v>#NAME?</v>
      </c>
      <c r="H159" s="76" t="e">
        <f>IFERROR(INDEX(Data!$M$4:$BB$594,Data!$A152,COLUMNS($C$11:I159)),””)</f>
        <v>#NAME?</v>
      </c>
      <c r="I159" s="76" t="e">
        <f>IFERROR(INDEX(Data!$M$4:$BB$594,Data!$A152,COLUMNS($C$11:J159)),””)</f>
        <v>#NAME?</v>
      </c>
      <c r="J159" s="76" t="e">
        <f>IFERROR(INDEX(Data!$M$4:$BB$594,Data!$A152,COLUMNS($C$11:K159)),””)</f>
        <v>#NAME?</v>
      </c>
      <c r="K159" s="76" t="e">
        <f>IFERROR(INDEX(Data!$M$4:$BB$594,Data!$A152,COLUMNS($C$11:L159)),””)</f>
        <v>#NAME?</v>
      </c>
      <c r="L159" s="76" t="e">
        <f>IFERROR(INDEX(Data!$M$4:$BB$594,Data!$A152,COLUMNS($C$11:M159)),””)</f>
        <v>#NAME?</v>
      </c>
      <c r="M159" s="76" t="e">
        <f>IFERROR(INDEX(Data!$M$4:$BB$594,Data!$A152,COLUMNS($C$11:N159)),””)</f>
        <v>#NAME?</v>
      </c>
      <c r="N159" s="76" t="e">
        <f>IFERROR(INDEX(Data!$M$4:$BB$594,Data!$A152,COLUMNS($C$11:O159)),””)</f>
        <v>#NAME?</v>
      </c>
      <c r="O159" s="76" t="e">
        <f>IFERROR(INDEX(Data!$M$4:$BB$594,Data!$A152,COLUMNS($C$11:P159)),””)</f>
        <v>#NAME?</v>
      </c>
      <c r="P159" s="69" t="e">
        <f>IFERROR(INDEX(Data!$M$4:$BB$594,Data!$A152,COLUMNS($C$11:Q159)),””)</f>
        <v>#NAME?</v>
      </c>
      <c r="Q159" s="70" t="e">
        <f>IFERROR(INDEX(Data!$M$4:$BB$594,Data!$A152,COLUMNS($C$11:R159)),””)</f>
        <v>#NAME?</v>
      </c>
      <c r="R159" s="72" t="e">
        <f>IFERROR(INDEX(Data!$M$4:$BB$594,Data!$A152,COLUMNS($C$11:S159)),””)</f>
        <v>#NAME?</v>
      </c>
      <c r="S159" s="69" t="e">
        <f>IFERROR(INDEX(Data!$M$4:$BB$594,Data!$A152,COLUMNS($C$11:T159)),””)</f>
        <v>#NAME?</v>
      </c>
      <c r="T159" s="71" t="e">
        <f>IFERROR(INDEX(Data!$M$4:$BB$594,Data!$A152,COLUMNS($C$11:U159)),””)</f>
        <v>#NAME?</v>
      </c>
      <c r="U159" s="72" t="e">
        <f>IFERROR(INDEX(Data!$M$4:$BB$594,Data!$A152,COLUMNS($C$11:V159)),””)</f>
        <v>#NAME?</v>
      </c>
      <c r="V159" s="72" t="e">
        <f>IFERROR(INDEX(Data!$M$4:$BB$594,Data!$A152,COLUMNS($C$11:W159)),””)</f>
        <v>#NAME?</v>
      </c>
      <c r="W159" s="72" t="e">
        <f>IFERROR(INDEX(Data!$M$4:$BB$594,Data!$A152,COLUMNS($C$11:X159)),””)</f>
        <v>#NAME?</v>
      </c>
      <c r="X159" s="70" t="e">
        <f>IFERROR(INDEX(Data!$M$4:$BB$594,Data!$A152,COLUMNS($C$11:Y159)),””)</f>
        <v>#NAME?</v>
      </c>
      <c r="Y159" s="72" t="e">
        <f>IFERROR(INDEX(Data!$M$4:$BB$594,Data!$A152,COLUMNS($C$11:Z159)),””)</f>
        <v>#NAME?</v>
      </c>
      <c r="Z159" s="75" t="e">
        <f>IFERROR(INDEX(Data!$M$4:$BB$594,Data!$A152,COLUMNS($C$11:AA159)),””)</f>
        <v>#NAME?</v>
      </c>
      <c r="AA159" s="75" t="e">
        <f>IFERROR(INDEX(Data!$M$4:$BB$594,Data!$A152,COLUMNS($C$11:AB159)),””)</f>
        <v>#NAME?</v>
      </c>
      <c r="AB159" s="71" t="e">
        <f>IFERROR(INDEX(Data!$M$4:$BB$594,Data!$A152,COLUMNS($C$11:AC159)),””)</f>
        <v>#NAME?</v>
      </c>
      <c r="AC159" s="72" t="e">
        <f>IFERROR(INDEX(Data!$M$4:$BB$594,Data!$A152,COLUMNS($C$11:AD159)),””)</f>
        <v>#NAME?</v>
      </c>
      <c r="AD159" s="72" t="e">
        <f>IFERROR(INDEX(Data!$M$4:$BB$594,Data!$A152,COLUMNS($C$11:AE159)),””)</f>
        <v>#NAME?</v>
      </c>
      <c r="AE159" s="70" t="e">
        <f>IFERROR(INDEX(Data!$M$4:$BB$594,Data!$A152,COLUMNS($C$11:AF159)),””)</f>
        <v>#NAME?</v>
      </c>
      <c r="AF159" s="72" t="e">
        <f>IFERROR(INDEX(Data!$M$4:$BB$594,Data!$A152,COLUMNS($C$11:AG159)),””)</f>
        <v>#NAME?</v>
      </c>
      <c r="AG159" s="75" t="e">
        <f>IFERROR(INDEX(Data!$M$4:$BB$594,Data!$A152,COLUMNS($C$11:AH159)),””)</f>
        <v>#NAME?</v>
      </c>
      <c r="AH159" s="75" t="e">
        <f>IFERROR(INDEX(Data!$M$4:$BB$594,Data!$A152,COLUMNS($C$11:AI159)),””)</f>
        <v>#NAME?</v>
      </c>
      <c r="AI159" s="71" t="e">
        <f>IFERROR(INDEX(Data!$M$4:$BB$594,Data!$A152,COLUMNS($C$11:AJ159)),””)</f>
        <v>#NAME?</v>
      </c>
      <c r="AJ159" s="71" t="e">
        <f>IFERROR(INDEX(Data!$M$4:$BB$594,Data!$A152,COLUMNS($C$11:AK159)),””)</f>
        <v>#NAME?</v>
      </c>
      <c r="AK159" s="71" t="e">
        <f>IFERROR(INDEX(Data!$M$4:$BB$594,Data!$A152,COLUMNS($C$11:AL159)),””)</f>
        <v>#NAME?</v>
      </c>
      <c r="AL159" s="69" t="e">
        <f>IFERROR(INDEX(Data!$M$4:$BB$594,Data!$A152,COLUMNS($C$11:AM159)),””)</f>
        <v>#NAME?</v>
      </c>
      <c r="AM159" s="69" t="e">
        <f>IFERROR(INDEX(Data!$M$4:$BB$594,Data!$A152,COLUMNS($C$11:AN159)),””)</f>
        <v>#NAME?</v>
      </c>
      <c r="AN159" s="69" t="e">
        <f>IFERROR(INDEX(Data!$M$4:$BB$594,Data!$A152,COLUMNS($C$11:AO159)),””)</f>
        <v>#NAME?</v>
      </c>
      <c r="AO159" s="69" t="e">
        <f>IFERROR(INDEX(Data!$M$4:$BB$594,Data!$A152,COLUMNS($C$11:AP159)),””)</f>
        <v>#NAME?</v>
      </c>
      <c r="AP159" s="69" t="e">
        <f>IFERROR(INDEX(Data!$M$4:$BB$594,Data!$A152,COLUMNS($C$11:AQ159)),””)</f>
        <v>#NAME?</v>
      </c>
      <c r="AQ159" s="69" t="e">
        <f>IFERROR(INDEX(Data!$M$4:$BB$594,Data!$A152,COLUMNS($C$11:AR159)),””)</f>
        <v>#NAME?</v>
      </c>
    </row>
    <row r="160" spans="2:43" x14ac:dyDescent="0.25">
      <c r="B160" s="69" t="e">
        <f>IFERROR(INDEX(Data!$M$4:$BB$594,Data!$A153,COLUMNS($C$11:C160)),””)</f>
        <v>#NAME?</v>
      </c>
      <c r="C160" s="73" t="e">
        <f>IFERROR(INDEX(Data!$M$4:$BB$594,Data!$A153,COLUMNS($C$11:D160)),””)</f>
        <v>#NAME?</v>
      </c>
      <c r="D160" s="76" t="e">
        <f>IFERROR(INDEX(Data!$M$4:$BB$594,Data!$A153,COLUMNS($C$11:E160)),””)</f>
        <v>#NAME?</v>
      </c>
      <c r="E160" s="76" t="e">
        <f>IFERROR(INDEX(Data!$M$4:$BB$594,Data!$A153,COLUMNS($C$11:F160)),””)</f>
        <v>#NAME?</v>
      </c>
      <c r="F160" s="76" t="e">
        <f>IFERROR(INDEX(Data!$M$4:$BB$594,Data!$A153,COLUMNS($C$11:G160)),””)</f>
        <v>#NAME?</v>
      </c>
      <c r="G160" s="76" t="e">
        <f>IFERROR(INDEX(Data!$M$4:$BB$594,Data!$A153,COLUMNS($C$11:H160)),””)</f>
        <v>#NAME?</v>
      </c>
      <c r="H160" s="76" t="e">
        <f>IFERROR(INDEX(Data!$M$4:$BB$594,Data!$A153,COLUMNS($C$11:I160)),””)</f>
        <v>#NAME?</v>
      </c>
      <c r="I160" s="76" t="e">
        <f>IFERROR(INDEX(Data!$M$4:$BB$594,Data!$A153,COLUMNS($C$11:J160)),””)</f>
        <v>#NAME?</v>
      </c>
      <c r="J160" s="76" t="e">
        <f>IFERROR(INDEX(Data!$M$4:$BB$594,Data!$A153,COLUMNS($C$11:K160)),””)</f>
        <v>#NAME?</v>
      </c>
      <c r="K160" s="76" t="e">
        <f>IFERROR(INDEX(Data!$M$4:$BB$594,Data!$A153,COLUMNS($C$11:L160)),””)</f>
        <v>#NAME?</v>
      </c>
      <c r="L160" s="76" t="e">
        <f>IFERROR(INDEX(Data!$M$4:$BB$594,Data!$A153,COLUMNS($C$11:M160)),””)</f>
        <v>#NAME?</v>
      </c>
      <c r="M160" s="76" t="e">
        <f>IFERROR(INDEX(Data!$M$4:$BB$594,Data!$A153,COLUMNS($C$11:N160)),””)</f>
        <v>#NAME?</v>
      </c>
      <c r="N160" s="76" t="e">
        <f>IFERROR(INDEX(Data!$M$4:$BB$594,Data!$A153,COLUMNS($C$11:O160)),””)</f>
        <v>#NAME?</v>
      </c>
      <c r="O160" s="76" t="e">
        <f>IFERROR(INDEX(Data!$M$4:$BB$594,Data!$A153,COLUMNS($C$11:P160)),””)</f>
        <v>#NAME?</v>
      </c>
      <c r="P160" s="69" t="e">
        <f>IFERROR(INDEX(Data!$M$4:$BB$594,Data!$A153,COLUMNS($C$11:Q160)),””)</f>
        <v>#NAME?</v>
      </c>
      <c r="Q160" s="70" t="e">
        <f>IFERROR(INDEX(Data!$M$4:$BB$594,Data!$A153,COLUMNS($C$11:R160)),””)</f>
        <v>#NAME?</v>
      </c>
      <c r="R160" s="72" t="e">
        <f>IFERROR(INDEX(Data!$M$4:$BB$594,Data!$A153,COLUMNS($C$11:S160)),””)</f>
        <v>#NAME?</v>
      </c>
      <c r="S160" s="69" t="e">
        <f>IFERROR(INDEX(Data!$M$4:$BB$594,Data!$A153,COLUMNS($C$11:T160)),””)</f>
        <v>#NAME?</v>
      </c>
      <c r="T160" s="71" t="e">
        <f>IFERROR(INDEX(Data!$M$4:$BB$594,Data!$A153,COLUMNS($C$11:U160)),””)</f>
        <v>#NAME?</v>
      </c>
      <c r="U160" s="72" t="e">
        <f>IFERROR(INDEX(Data!$M$4:$BB$594,Data!$A153,COLUMNS($C$11:V160)),””)</f>
        <v>#NAME?</v>
      </c>
      <c r="V160" s="72" t="e">
        <f>IFERROR(INDEX(Data!$M$4:$BB$594,Data!$A153,COLUMNS($C$11:W160)),””)</f>
        <v>#NAME?</v>
      </c>
      <c r="W160" s="72" t="e">
        <f>IFERROR(INDEX(Data!$M$4:$BB$594,Data!$A153,COLUMNS($C$11:X160)),””)</f>
        <v>#NAME?</v>
      </c>
      <c r="X160" s="70" t="e">
        <f>IFERROR(INDEX(Data!$M$4:$BB$594,Data!$A153,COLUMNS($C$11:Y160)),””)</f>
        <v>#NAME?</v>
      </c>
      <c r="Y160" s="72" t="e">
        <f>IFERROR(INDEX(Data!$M$4:$BB$594,Data!$A153,COLUMNS($C$11:Z160)),””)</f>
        <v>#NAME?</v>
      </c>
      <c r="Z160" s="75" t="e">
        <f>IFERROR(INDEX(Data!$M$4:$BB$594,Data!$A153,COLUMNS($C$11:AA160)),””)</f>
        <v>#NAME?</v>
      </c>
      <c r="AA160" s="75" t="e">
        <f>IFERROR(INDEX(Data!$M$4:$BB$594,Data!$A153,COLUMNS($C$11:AB160)),””)</f>
        <v>#NAME?</v>
      </c>
      <c r="AB160" s="71" t="e">
        <f>IFERROR(INDEX(Data!$M$4:$BB$594,Data!$A153,COLUMNS($C$11:AC160)),””)</f>
        <v>#NAME?</v>
      </c>
      <c r="AC160" s="72" t="e">
        <f>IFERROR(INDEX(Data!$M$4:$BB$594,Data!$A153,COLUMNS($C$11:AD160)),””)</f>
        <v>#NAME?</v>
      </c>
      <c r="AD160" s="72" t="e">
        <f>IFERROR(INDEX(Data!$M$4:$BB$594,Data!$A153,COLUMNS($C$11:AE160)),””)</f>
        <v>#NAME?</v>
      </c>
      <c r="AE160" s="70" t="e">
        <f>IFERROR(INDEX(Data!$M$4:$BB$594,Data!$A153,COLUMNS($C$11:AF160)),””)</f>
        <v>#NAME?</v>
      </c>
      <c r="AF160" s="72" t="e">
        <f>IFERROR(INDEX(Data!$M$4:$BB$594,Data!$A153,COLUMNS($C$11:AG160)),””)</f>
        <v>#NAME?</v>
      </c>
      <c r="AG160" s="75" t="e">
        <f>IFERROR(INDEX(Data!$M$4:$BB$594,Data!$A153,COLUMNS($C$11:AH160)),””)</f>
        <v>#NAME?</v>
      </c>
      <c r="AH160" s="75" t="e">
        <f>IFERROR(INDEX(Data!$M$4:$BB$594,Data!$A153,COLUMNS($C$11:AI160)),””)</f>
        <v>#NAME?</v>
      </c>
      <c r="AI160" s="71" t="e">
        <f>IFERROR(INDEX(Data!$M$4:$BB$594,Data!$A153,COLUMNS($C$11:AJ160)),””)</f>
        <v>#NAME?</v>
      </c>
      <c r="AJ160" s="71" t="e">
        <f>IFERROR(INDEX(Data!$M$4:$BB$594,Data!$A153,COLUMNS($C$11:AK160)),””)</f>
        <v>#NAME?</v>
      </c>
      <c r="AK160" s="71" t="e">
        <f>IFERROR(INDEX(Data!$M$4:$BB$594,Data!$A153,COLUMNS($C$11:AL160)),””)</f>
        <v>#NAME?</v>
      </c>
      <c r="AL160" s="69" t="e">
        <f>IFERROR(INDEX(Data!$M$4:$BB$594,Data!$A153,COLUMNS($C$11:AM160)),””)</f>
        <v>#NAME?</v>
      </c>
      <c r="AM160" s="69" t="e">
        <f>IFERROR(INDEX(Data!$M$4:$BB$594,Data!$A153,COLUMNS($C$11:AN160)),””)</f>
        <v>#NAME?</v>
      </c>
      <c r="AN160" s="69" t="e">
        <f>IFERROR(INDEX(Data!$M$4:$BB$594,Data!$A153,COLUMNS($C$11:AO160)),””)</f>
        <v>#NAME?</v>
      </c>
      <c r="AO160" s="69" t="e">
        <f>IFERROR(INDEX(Data!$M$4:$BB$594,Data!$A153,COLUMNS($C$11:AP160)),””)</f>
        <v>#NAME?</v>
      </c>
      <c r="AP160" s="69" t="e">
        <f>IFERROR(INDEX(Data!$M$4:$BB$594,Data!$A153,COLUMNS($C$11:AQ160)),””)</f>
        <v>#NAME?</v>
      </c>
      <c r="AQ160" s="69" t="e">
        <f>IFERROR(INDEX(Data!$M$4:$BB$594,Data!$A153,COLUMNS($C$11:AR160)),””)</f>
        <v>#NAME?</v>
      </c>
    </row>
    <row r="161" spans="2:43" x14ac:dyDescent="0.25">
      <c r="B161" s="69" t="e">
        <f>IFERROR(INDEX(Data!$M$4:$BB$594,Data!$A154,COLUMNS($C$11:C161)),””)</f>
        <v>#NAME?</v>
      </c>
      <c r="C161" s="73" t="e">
        <f>IFERROR(INDEX(Data!$M$4:$BB$594,Data!$A154,COLUMNS($C$11:D161)),””)</f>
        <v>#NAME?</v>
      </c>
      <c r="D161" s="76" t="e">
        <f>IFERROR(INDEX(Data!$M$4:$BB$594,Data!$A154,COLUMNS($C$11:E161)),””)</f>
        <v>#NAME?</v>
      </c>
      <c r="E161" s="76" t="e">
        <f>IFERROR(INDEX(Data!$M$4:$BB$594,Data!$A154,COLUMNS($C$11:F161)),””)</f>
        <v>#NAME?</v>
      </c>
      <c r="F161" s="76" t="e">
        <f>IFERROR(INDEX(Data!$M$4:$BB$594,Data!$A154,COLUMNS($C$11:G161)),””)</f>
        <v>#NAME?</v>
      </c>
      <c r="G161" s="76" t="e">
        <f>IFERROR(INDEX(Data!$M$4:$BB$594,Data!$A154,COLUMNS($C$11:H161)),””)</f>
        <v>#NAME?</v>
      </c>
      <c r="H161" s="76" t="e">
        <f>IFERROR(INDEX(Data!$M$4:$BB$594,Data!$A154,COLUMNS($C$11:I161)),””)</f>
        <v>#NAME?</v>
      </c>
      <c r="I161" s="76" t="e">
        <f>IFERROR(INDEX(Data!$M$4:$BB$594,Data!$A154,COLUMNS($C$11:J161)),””)</f>
        <v>#NAME?</v>
      </c>
      <c r="J161" s="76" t="e">
        <f>IFERROR(INDEX(Data!$M$4:$BB$594,Data!$A154,COLUMNS($C$11:K161)),””)</f>
        <v>#NAME?</v>
      </c>
      <c r="K161" s="76" t="e">
        <f>IFERROR(INDEX(Data!$M$4:$BB$594,Data!$A154,COLUMNS($C$11:L161)),””)</f>
        <v>#NAME?</v>
      </c>
      <c r="L161" s="76" t="e">
        <f>IFERROR(INDEX(Data!$M$4:$BB$594,Data!$A154,COLUMNS($C$11:M161)),””)</f>
        <v>#NAME?</v>
      </c>
      <c r="M161" s="76" t="e">
        <f>IFERROR(INDEX(Data!$M$4:$BB$594,Data!$A154,COLUMNS($C$11:N161)),””)</f>
        <v>#NAME?</v>
      </c>
      <c r="N161" s="76" t="e">
        <f>IFERROR(INDEX(Data!$M$4:$BB$594,Data!$A154,COLUMNS($C$11:O161)),””)</f>
        <v>#NAME?</v>
      </c>
      <c r="O161" s="76" t="e">
        <f>IFERROR(INDEX(Data!$M$4:$BB$594,Data!$A154,COLUMNS($C$11:P161)),””)</f>
        <v>#NAME?</v>
      </c>
      <c r="P161" s="69" t="e">
        <f>IFERROR(INDEX(Data!$M$4:$BB$594,Data!$A154,COLUMNS($C$11:Q161)),””)</f>
        <v>#NAME?</v>
      </c>
      <c r="Q161" s="70" t="e">
        <f>IFERROR(INDEX(Data!$M$4:$BB$594,Data!$A154,COLUMNS($C$11:R161)),””)</f>
        <v>#NAME?</v>
      </c>
      <c r="R161" s="72" t="e">
        <f>IFERROR(INDEX(Data!$M$4:$BB$594,Data!$A154,COLUMNS($C$11:S161)),””)</f>
        <v>#NAME?</v>
      </c>
      <c r="S161" s="69" t="e">
        <f>IFERROR(INDEX(Data!$M$4:$BB$594,Data!$A154,COLUMNS($C$11:T161)),””)</f>
        <v>#NAME?</v>
      </c>
      <c r="T161" s="71" t="e">
        <f>IFERROR(INDEX(Data!$M$4:$BB$594,Data!$A154,COLUMNS($C$11:U161)),””)</f>
        <v>#NAME?</v>
      </c>
      <c r="U161" s="72" t="e">
        <f>IFERROR(INDEX(Data!$M$4:$BB$594,Data!$A154,COLUMNS($C$11:V161)),””)</f>
        <v>#NAME?</v>
      </c>
      <c r="V161" s="72" t="e">
        <f>IFERROR(INDEX(Data!$M$4:$BB$594,Data!$A154,COLUMNS($C$11:W161)),””)</f>
        <v>#NAME?</v>
      </c>
      <c r="W161" s="72" t="e">
        <f>IFERROR(INDEX(Data!$M$4:$BB$594,Data!$A154,COLUMNS($C$11:X161)),””)</f>
        <v>#NAME?</v>
      </c>
      <c r="X161" s="70" t="e">
        <f>IFERROR(INDEX(Data!$M$4:$BB$594,Data!$A154,COLUMNS($C$11:Y161)),””)</f>
        <v>#NAME?</v>
      </c>
      <c r="Y161" s="72" t="e">
        <f>IFERROR(INDEX(Data!$M$4:$BB$594,Data!$A154,COLUMNS($C$11:Z161)),””)</f>
        <v>#NAME?</v>
      </c>
      <c r="Z161" s="75" t="e">
        <f>IFERROR(INDEX(Data!$M$4:$BB$594,Data!$A154,COLUMNS($C$11:AA161)),””)</f>
        <v>#NAME?</v>
      </c>
      <c r="AA161" s="75" t="e">
        <f>IFERROR(INDEX(Data!$M$4:$BB$594,Data!$A154,COLUMNS($C$11:AB161)),””)</f>
        <v>#NAME?</v>
      </c>
      <c r="AB161" s="71" t="e">
        <f>IFERROR(INDEX(Data!$M$4:$BB$594,Data!$A154,COLUMNS($C$11:AC161)),””)</f>
        <v>#NAME?</v>
      </c>
      <c r="AC161" s="72" t="e">
        <f>IFERROR(INDEX(Data!$M$4:$BB$594,Data!$A154,COLUMNS($C$11:AD161)),””)</f>
        <v>#NAME?</v>
      </c>
      <c r="AD161" s="72" t="e">
        <f>IFERROR(INDEX(Data!$M$4:$BB$594,Data!$A154,COLUMNS($C$11:AE161)),””)</f>
        <v>#NAME?</v>
      </c>
      <c r="AE161" s="70" t="e">
        <f>IFERROR(INDEX(Data!$M$4:$BB$594,Data!$A154,COLUMNS($C$11:AF161)),””)</f>
        <v>#NAME?</v>
      </c>
      <c r="AF161" s="72" t="e">
        <f>IFERROR(INDEX(Data!$M$4:$BB$594,Data!$A154,COLUMNS($C$11:AG161)),””)</f>
        <v>#NAME?</v>
      </c>
      <c r="AG161" s="75" t="e">
        <f>IFERROR(INDEX(Data!$M$4:$BB$594,Data!$A154,COLUMNS($C$11:AH161)),””)</f>
        <v>#NAME?</v>
      </c>
      <c r="AH161" s="75" t="e">
        <f>IFERROR(INDEX(Data!$M$4:$BB$594,Data!$A154,COLUMNS($C$11:AI161)),””)</f>
        <v>#NAME?</v>
      </c>
      <c r="AI161" s="71" t="e">
        <f>IFERROR(INDEX(Data!$M$4:$BB$594,Data!$A154,COLUMNS($C$11:AJ161)),””)</f>
        <v>#NAME?</v>
      </c>
      <c r="AJ161" s="71" t="e">
        <f>IFERROR(INDEX(Data!$M$4:$BB$594,Data!$A154,COLUMNS($C$11:AK161)),””)</f>
        <v>#NAME?</v>
      </c>
      <c r="AK161" s="71" t="e">
        <f>IFERROR(INDEX(Data!$M$4:$BB$594,Data!$A154,COLUMNS($C$11:AL161)),””)</f>
        <v>#NAME?</v>
      </c>
      <c r="AL161" s="69" t="e">
        <f>IFERROR(INDEX(Data!$M$4:$BB$594,Data!$A154,COLUMNS($C$11:AM161)),””)</f>
        <v>#NAME?</v>
      </c>
      <c r="AM161" s="69" t="e">
        <f>IFERROR(INDEX(Data!$M$4:$BB$594,Data!$A154,COLUMNS($C$11:AN161)),””)</f>
        <v>#NAME?</v>
      </c>
      <c r="AN161" s="69" t="e">
        <f>IFERROR(INDEX(Data!$M$4:$BB$594,Data!$A154,COLUMNS($C$11:AO161)),””)</f>
        <v>#NAME?</v>
      </c>
      <c r="AO161" s="69" t="e">
        <f>IFERROR(INDEX(Data!$M$4:$BB$594,Data!$A154,COLUMNS($C$11:AP161)),””)</f>
        <v>#NAME?</v>
      </c>
      <c r="AP161" s="69" t="e">
        <f>IFERROR(INDEX(Data!$M$4:$BB$594,Data!$A154,COLUMNS($C$11:AQ161)),””)</f>
        <v>#NAME?</v>
      </c>
      <c r="AQ161" s="69" t="e">
        <f>IFERROR(INDEX(Data!$M$4:$BB$594,Data!$A154,COLUMNS($C$11:AR161)),””)</f>
        <v>#NAME?</v>
      </c>
    </row>
    <row r="162" spans="2:43" x14ac:dyDescent="0.25">
      <c r="B162" s="69" t="e">
        <f>IFERROR(INDEX(Data!$M$4:$BB$594,Data!$A155,COLUMNS($C$11:C162)),””)</f>
        <v>#NAME?</v>
      </c>
      <c r="C162" s="73" t="e">
        <f>IFERROR(INDEX(Data!$M$4:$BB$594,Data!$A155,COLUMNS($C$11:D162)),””)</f>
        <v>#NAME?</v>
      </c>
      <c r="D162" s="76" t="e">
        <f>IFERROR(INDEX(Data!$M$4:$BB$594,Data!$A155,COLUMNS($C$11:E162)),””)</f>
        <v>#NAME?</v>
      </c>
      <c r="E162" s="76" t="e">
        <f>IFERROR(INDEX(Data!$M$4:$BB$594,Data!$A155,COLUMNS($C$11:F162)),””)</f>
        <v>#NAME?</v>
      </c>
      <c r="F162" s="76" t="e">
        <f>IFERROR(INDEX(Data!$M$4:$BB$594,Data!$A155,COLUMNS($C$11:G162)),””)</f>
        <v>#NAME?</v>
      </c>
      <c r="G162" s="76" t="e">
        <f>IFERROR(INDEX(Data!$M$4:$BB$594,Data!$A155,COLUMNS($C$11:H162)),””)</f>
        <v>#NAME?</v>
      </c>
      <c r="H162" s="76" t="e">
        <f>IFERROR(INDEX(Data!$M$4:$BB$594,Data!$A155,COLUMNS($C$11:I162)),””)</f>
        <v>#NAME?</v>
      </c>
      <c r="I162" s="76" t="e">
        <f>IFERROR(INDEX(Data!$M$4:$BB$594,Data!$A155,COLUMNS($C$11:J162)),””)</f>
        <v>#NAME?</v>
      </c>
      <c r="J162" s="76" t="e">
        <f>IFERROR(INDEX(Data!$M$4:$BB$594,Data!$A155,COLUMNS($C$11:K162)),””)</f>
        <v>#NAME?</v>
      </c>
      <c r="K162" s="76" t="e">
        <f>IFERROR(INDEX(Data!$M$4:$BB$594,Data!$A155,COLUMNS($C$11:L162)),””)</f>
        <v>#NAME?</v>
      </c>
      <c r="L162" s="76" t="e">
        <f>IFERROR(INDEX(Data!$M$4:$BB$594,Data!$A155,COLUMNS($C$11:M162)),””)</f>
        <v>#NAME?</v>
      </c>
      <c r="M162" s="76" t="e">
        <f>IFERROR(INDEX(Data!$M$4:$BB$594,Data!$A155,COLUMNS($C$11:N162)),””)</f>
        <v>#NAME?</v>
      </c>
      <c r="N162" s="76" t="e">
        <f>IFERROR(INDEX(Data!$M$4:$BB$594,Data!$A155,COLUMNS($C$11:O162)),””)</f>
        <v>#NAME?</v>
      </c>
      <c r="O162" s="76" t="e">
        <f>IFERROR(INDEX(Data!$M$4:$BB$594,Data!$A155,COLUMNS($C$11:P162)),””)</f>
        <v>#NAME?</v>
      </c>
      <c r="P162" s="69" t="e">
        <f>IFERROR(INDEX(Data!$M$4:$BB$594,Data!$A155,COLUMNS($C$11:Q162)),””)</f>
        <v>#NAME?</v>
      </c>
      <c r="Q162" s="70" t="e">
        <f>IFERROR(INDEX(Data!$M$4:$BB$594,Data!$A155,COLUMNS($C$11:R162)),””)</f>
        <v>#NAME?</v>
      </c>
      <c r="R162" s="72" t="e">
        <f>IFERROR(INDEX(Data!$M$4:$BB$594,Data!$A155,COLUMNS($C$11:S162)),””)</f>
        <v>#NAME?</v>
      </c>
      <c r="S162" s="69" t="e">
        <f>IFERROR(INDEX(Data!$M$4:$BB$594,Data!$A155,COLUMNS($C$11:T162)),””)</f>
        <v>#NAME?</v>
      </c>
      <c r="T162" s="71" t="e">
        <f>IFERROR(INDEX(Data!$M$4:$BB$594,Data!$A155,COLUMNS($C$11:U162)),””)</f>
        <v>#NAME?</v>
      </c>
      <c r="U162" s="72" t="e">
        <f>IFERROR(INDEX(Data!$M$4:$BB$594,Data!$A155,COLUMNS($C$11:V162)),””)</f>
        <v>#NAME?</v>
      </c>
      <c r="V162" s="72" t="e">
        <f>IFERROR(INDEX(Data!$M$4:$BB$594,Data!$A155,COLUMNS($C$11:W162)),””)</f>
        <v>#NAME?</v>
      </c>
      <c r="W162" s="72" t="e">
        <f>IFERROR(INDEX(Data!$M$4:$BB$594,Data!$A155,COLUMNS($C$11:X162)),””)</f>
        <v>#NAME?</v>
      </c>
      <c r="X162" s="70" t="e">
        <f>IFERROR(INDEX(Data!$M$4:$BB$594,Data!$A155,COLUMNS($C$11:Y162)),””)</f>
        <v>#NAME?</v>
      </c>
      <c r="Y162" s="72" t="e">
        <f>IFERROR(INDEX(Data!$M$4:$BB$594,Data!$A155,COLUMNS($C$11:Z162)),””)</f>
        <v>#NAME?</v>
      </c>
      <c r="Z162" s="75" t="e">
        <f>IFERROR(INDEX(Data!$M$4:$BB$594,Data!$A155,COLUMNS($C$11:AA162)),””)</f>
        <v>#NAME?</v>
      </c>
      <c r="AA162" s="75" t="e">
        <f>IFERROR(INDEX(Data!$M$4:$BB$594,Data!$A155,COLUMNS($C$11:AB162)),””)</f>
        <v>#NAME?</v>
      </c>
      <c r="AB162" s="71" t="e">
        <f>IFERROR(INDEX(Data!$M$4:$BB$594,Data!$A155,COLUMNS($C$11:AC162)),””)</f>
        <v>#NAME?</v>
      </c>
      <c r="AC162" s="72" t="e">
        <f>IFERROR(INDEX(Data!$M$4:$BB$594,Data!$A155,COLUMNS($C$11:AD162)),””)</f>
        <v>#NAME?</v>
      </c>
      <c r="AD162" s="72" t="e">
        <f>IFERROR(INDEX(Data!$M$4:$BB$594,Data!$A155,COLUMNS($C$11:AE162)),””)</f>
        <v>#NAME?</v>
      </c>
      <c r="AE162" s="70" t="e">
        <f>IFERROR(INDEX(Data!$M$4:$BB$594,Data!$A155,COLUMNS($C$11:AF162)),””)</f>
        <v>#NAME?</v>
      </c>
      <c r="AF162" s="72" t="e">
        <f>IFERROR(INDEX(Data!$M$4:$BB$594,Data!$A155,COLUMNS($C$11:AG162)),””)</f>
        <v>#NAME?</v>
      </c>
      <c r="AG162" s="75" t="e">
        <f>IFERROR(INDEX(Data!$M$4:$BB$594,Data!$A155,COLUMNS($C$11:AH162)),””)</f>
        <v>#NAME?</v>
      </c>
      <c r="AH162" s="75" t="e">
        <f>IFERROR(INDEX(Data!$M$4:$BB$594,Data!$A155,COLUMNS($C$11:AI162)),””)</f>
        <v>#NAME?</v>
      </c>
      <c r="AI162" s="71" t="e">
        <f>IFERROR(INDEX(Data!$M$4:$BB$594,Data!$A155,COLUMNS($C$11:AJ162)),””)</f>
        <v>#NAME?</v>
      </c>
      <c r="AJ162" s="71" t="e">
        <f>IFERROR(INDEX(Data!$M$4:$BB$594,Data!$A155,COLUMNS($C$11:AK162)),””)</f>
        <v>#NAME?</v>
      </c>
      <c r="AK162" s="71" t="e">
        <f>IFERROR(INDEX(Data!$M$4:$BB$594,Data!$A155,COLUMNS($C$11:AL162)),””)</f>
        <v>#NAME?</v>
      </c>
      <c r="AL162" s="69" t="e">
        <f>IFERROR(INDEX(Data!$M$4:$BB$594,Data!$A155,COLUMNS($C$11:AM162)),””)</f>
        <v>#NAME?</v>
      </c>
      <c r="AM162" s="69" t="e">
        <f>IFERROR(INDEX(Data!$M$4:$BB$594,Data!$A155,COLUMNS($C$11:AN162)),””)</f>
        <v>#NAME?</v>
      </c>
      <c r="AN162" s="69" t="e">
        <f>IFERROR(INDEX(Data!$M$4:$BB$594,Data!$A155,COLUMNS($C$11:AO162)),””)</f>
        <v>#NAME?</v>
      </c>
      <c r="AO162" s="69" t="e">
        <f>IFERROR(INDEX(Data!$M$4:$BB$594,Data!$A155,COLUMNS($C$11:AP162)),””)</f>
        <v>#NAME?</v>
      </c>
      <c r="AP162" s="69" t="e">
        <f>IFERROR(INDEX(Data!$M$4:$BB$594,Data!$A155,COLUMNS($C$11:AQ162)),””)</f>
        <v>#NAME?</v>
      </c>
      <c r="AQ162" s="69" t="e">
        <f>IFERROR(INDEX(Data!$M$4:$BB$594,Data!$A155,COLUMNS($C$11:AR162)),””)</f>
        <v>#NAME?</v>
      </c>
    </row>
    <row r="163" spans="2:43" x14ac:dyDescent="0.25">
      <c r="B163" s="69" t="e">
        <f>IFERROR(INDEX(Data!$M$4:$BB$594,Data!$A156,COLUMNS($C$11:C163)),””)</f>
        <v>#NAME?</v>
      </c>
      <c r="C163" s="73" t="e">
        <f>IFERROR(INDEX(Data!$M$4:$BB$594,Data!$A156,COLUMNS($C$11:D163)),””)</f>
        <v>#NAME?</v>
      </c>
      <c r="D163" s="76" t="e">
        <f>IFERROR(INDEX(Data!$M$4:$BB$594,Data!$A156,COLUMNS($C$11:E163)),””)</f>
        <v>#NAME?</v>
      </c>
      <c r="E163" s="76" t="e">
        <f>IFERROR(INDEX(Data!$M$4:$BB$594,Data!$A156,COLUMNS($C$11:F163)),””)</f>
        <v>#NAME?</v>
      </c>
      <c r="F163" s="76" t="e">
        <f>IFERROR(INDEX(Data!$M$4:$BB$594,Data!$A156,COLUMNS($C$11:G163)),””)</f>
        <v>#NAME?</v>
      </c>
      <c r="G163" s="76" t="e">
        <f>IFERROR(INDEX(Data!$M$4:$BB$594,Data!$A156,COLUMNS($C$11:H163)),””)</f>
        <v>#NAME?</v>
      </c>
      <c r="H163" s="76" t="e">
        <f>IFERROR(INDEX(Data!$M$4:$BB$594,Data!$A156,COLUMNS($C$11:I163)),””)</f>
        <v>#NAME?</v>
      </c>
      <c r="I163" s="76" t="e">
        <f>IFERROR(INDEX(Data!$M$4:$BB$594,Data!$A156,COLUMNS($C$11:J163)),””)</f>
        <v>#NAME?</v>
      </c>
      <c r="J163" s="76" t="e">
        <f>IFERROR(INDEX(Data!$M$4:$BB$594,Data!$A156,COLUMNS($C$11:K163)),””)</f>
        <v>#NAME?</v>
      </c>
      <c r="K163" s="76" t="e">
        <f>IFERROR(INDEX(Data!$M$4:$BB$594,Data!$A156,COLUMNS($C$11:L163)),””)</f>
        <v>#NAME?</v>
      </c>
      <c r="L163" s="76" t="e">
        <f>IFERROR(INDEX(Data!$M$4:$BB$594,Data!$A156,COLUMNS($C$11:M163)),””)</f>
        <v>#NAME?</v>
      </c>
      <c r="M163" s="76" t="e">
        <f>IFERROR(INDEX(Data!$M$4:$BB$594,Data!$A156,COLUMNS($C$11:N163)),””)</f>
        <v>#NAME?</v>
      </c>
      <c r="N163" s="76" t="e">
        <f>IFERROR(INDEX(Data!$M$4:$BB$594,Data!$A156,COLUMNS($C$11:O163)),””)</f>
        <v>#NAME?</v>
      </c>
      <c r="O163" s="76" t="e">
        <f>IFERROR(INDEX(Data!$M$4:$BB$594,Data!$A156,COLUMNS($C$11:P163)),””)</f>
        <v>#NAME?</v>
      </c>
      <c r="P163" s="69" t="e">
        <f>IFERROR(INDEX(Data!$M$4:$BB$594,Data!$A156,COLUMNS($C$11:Q163)),””)</f>
        <v>#NAME?</v>
      </c>
      <c r="Q163" s="70" t="e">
        <f>IFERROR(INDEX(Data!$M$4:$BB$594,Data!$A156,COLUMNS($C$11:R163)),””)</f>
        <v>#NAME?</v>
      </c>
      <c r="R163" s="72" t="e">
        <f>IFERROR(INDEX(Data!$M$4:$BB$594,Data!$A156,COLUMNS($C$11:S163)),””)</f>
        <v>#NAME?</v>
      </c>
      <c r="S163" s="69" t="e">
        <f>IFERROR(INDEX(Data!$M$4:$BB$594,Data!$A156,COLUMNS($C$11:T163)),””)</f>
        <v>#NAME?</v>
      </c>
      <c r="T163" s="71" t="e">
        <f>IFERROR(INDEX(Data!$M$4:$BB$594,Data!$A156,COLUMNS($C$11:U163)),””)</f>
        <v>#NAME?</v>
      </c>
      <c r="U163" s="72" t="e">
        <f>IFERROR(INDEX(Data!$M$4:$BB$594,Data!$A156,COLUMNS($C$11:V163)),””)</f>
        <v>#NAME?</v>
      </c>
      <c r="V163" s="72" t="e">
        <f>IFERROR(INDEX(Data!$M$4:$BB$594,Data!$A156,COLUMNS($C$11:W163)),””)</f>
        <v>#NAME?</v>
      </c>
      <c r="W163" s="72" t="e">
        <f>IFERROR(INDEX(Data!$M$4:$BB$594,Data!$A156,COLUMNS($C$11:X163)),””)</f>
        <v>#NAME?</v>
      </c>
      <c r="X163" s="70" t="e">
        <f>IFERROR(INDEX(Data!$M$4:$BB$594,Data!$A156,COLUMNS($C$11:Y163)),””)</f>
        <v>#NAME?</v>
      </c>
      <c r="Y163" s="72" t="e">
        <f>IFERROR(INDEX(Data!$M$4:$BB$594,Data!$A156,COLUMNS($C$11:Z163)),””)</f>
        <v>#NAME?</v>
      </c>
      <c r="Z163" s="75" t="e">
        <f>IFERROR(INDEX(Data!$M$4:$BB$594,Data!$A156,COLUMNS($C$11:AA163)),””)</f>
        <v>#NAME?</v>
      </c>
      <c r="AA163" s="75" t="e">
        <f>IFERROR(INDEX(Data!$M$4:$BB$594,Data!$A156,COLUMNS($C$11:AB163)),””)</f>
        <v>#NAME?</v>
      </c>
      <c r="AB163" s="71" t="e">
        <f>IFERROR(INDEX(Data!$M$4:$BB$594,Data!$A156,COLUMNS($C$11:AC163)),””)</f>
        <v>#NAME?</v>
      </c>
      <c r="AC163" s="72" t="e">
        <f>IFERROR(INDEX(Data!$M$4:$BB$594,Data!$A156,COLUMNS($C$11:AD163)),””)</f>
        <v>#NAME?</v>
      </c>
      <c r="AD163" s="72" t="e">
        <f>IFERROR(INDEX(Data!$M$4:$BB$594,Data!$A156,COLUMNS($C$11:AE163)),””)</f>
        <v>#NAME?</v>
      </c>
      <c r="AE163" s="70" t="e">
        <f>IFERROR(INDEX(Data!$M$4:$BB$594,Data!$A156,COLUMNS($C$11:AF163)),””)</f>
        <v>#NAME?</v>
      </c>
      <c r="AF163" s="72" t="e">
        <f>IFERROR(INDEX(Data!$M$4:$BB$594,Data!$A156,COLUMNS($C$11:AG163)),””)</f>
        <v>#NAME?</v>
      </c>
      <c r="AG163" s="75" t="e">
        <f>IFERROR(INDEX(Data!$M$4:$BB$594,Data!$A156,COLUMNS($C$11:AH163)),””)</f>
        <v>#NAME?</v>
      </c>
      <c r="AH163" s="75" t="e">
        <f>IFERROR(INDEX(Data!$M$4:$BB$594,Data!$A156,COLUMNS($C$11:AI163)),””)</f>
        <v>#NAME?</v>
      </c>
      <c r="AI163" s="71" t="e">
        <f>IFERROR(INDEX(Data!$M$4:$BB$594,Data!$A156,COLUMNS($C$11:AJ163)),””)</f>
        <v>#NAME?</v>
      </c>
      <c r="AJ163" s="71" t="e">
        <f>IFERROR(INDEX(Data!$M$4:$BB$594,Data!$A156,COLUMNS($C$11:AK163)),””)</f>
        <v>#NAME?</v>
      </c>
      <c r="AK163" s="71" t="e">
        <f>IFERROR(INDEX(Data!$M$4:$BB$594,Data!$A156,COLUMNS($C$11:AL163)),””)</f>
        <v>#NAME?</v>
      </c>
      <c r="AL163" s="69" t="e">
        <f>IFERROR(INDEX(Data!$M$4:$BB$594,Data!$A156,COLUMNS($C$11:AM163)),””)</f>
        <v>#NAME?</v>
      </c>
      <c r="AM163" s="69" t="e">
        <f>IFERROR(INDEX(Data!$M$4:$BB$594,Data!$A156,COLUMNS($C$11:AN163)),””)</f>
        <v>#NAME?</v>
      </c>
      <c r="AN163" s="69" t="e">
        <f>IFERROR(INDEX(Data!$M$4:$BB$594,Data!$A156,COLUMNS($C$11:AO163)),””)</f>
        <v>#NAME?</v>
      </c>
      <c r="AO163" s="69" t="e">
        <f>IFERROR(INDEX(Data!$M$4:$BB$594,Data!$A156,COLUMNS($C$11:AP163)),””)</f>
        <v>#NAME?</v>
      </c>
      <c r="AP163" s="69" t="e">
        <f>IFERROR(INDEX(Data!$M$4:$BB$594,Data!$A156,COLUMNS($C$11:AQ163)),””)</f>
        <v>#NAME?</v>
      </c>
      <c r="AQ163" s="69" t="e">
        <f>IFERROR(INDEX(Data!$M$4:$BB$594,Data!$A156,COLUMNS($C$11:AR163)),””)</f>
        <v>#NAME?</v>
      </c>
    </row>
    <row r="164" spans="2:43" x14ac:dyDescent="0.25">
      <c r="B164" s="69" t="e">
        <f>IFERROR(INDEX(Data!$M$4:$BB$594,Data!$A157,COLUMNS($C$11:C164)),””)</f>
        <v>#NAME?</v>
      </c>
      <c r="C164" s="73" t="e">
        <f>IFERROR(INDEX(Data!$M$4:$BB$594,Data!$A157,COLUMNS($C$11:D164)),””)</f>
        <v>#NAME?</v>
      </c>
      <c r="D164" s="76" t="e">
        <f>IFERROR(INDEX(Data!$M$4:$BB$594,Data!$A157,COLUMNS($C$11:E164)),””)</f>
        <v>#NAME?</v>
      </c>
      <c r="E164" s="76" t="e">
        <f>IFERROR(INDEX(Data!$M$4:$BB$594,Data!$A157,COLUMNS($C$11:F164)),””)</f>
        <v>#NAME?</v>
      </c>
      <c r="F164" s="76" t="e">
        <f>IFERROR(INDEX(Data!$M$4:$BB$594,Data!$A157,COLUMNS($C$11:G164)),””)</f>
        <v>#NAME?</v>
      </c>
      <c r="G164" s="76" t="e">
        <f>IFERROR(INDEX(Data!$M$4:$BB$594,Data!$A157,COLUMNS($C$11:H164)),””)</f>
        <v>#NAME?</v>
      </c>
      <c r="H164" s="76" t="e">
        <f>IFERROR(INDEX(Data!$M$4:$BB$594,Data!$A157,COLUMNS($C$11:I164)),””)</f>
        <v>#NAME?</v>
      </c>
      <c r="I164" s="76" t="e">
        <f>IFERROR(INDEX(Data!$M$4:$BB$594,Data!$A157,COLUMNS($C$11:J164)),””)</f>
        <v>#NAME?</v>
      </c>
      <c r="J164" s="76" t="e">
        <f>IFERROR(INDEX(Data!$M$4:$BB$594,Data!$A157,COLUMNS($C$11:K164)),””)</f>
        <v>#NAME?</v>
      </c>
      <c r="K164" s="76" t="e">
        <f>IFERROR(INDEX(Data!$M$4:$BB$594,Data!$A157,COLUMNS($C$11:L164)),””)</f>
        <v>#NAME?</v>
      </c>
      <c r="L164" s="76" t="e">
        <f>IFERROR(INDEX(Data!$M$4:$BB$594,Data!$A157,COLUMNS($C$11:M164)),””)</f>
        <v>#NAME?</v>
      </c>
      <c r="M164" s="76" t="e">
        <f>IFERROR(INDEX(Data!$M$4:$BB$594,Data!$A157,COLUMNS($C$11:N164)),””)</f>
        <v>#NAME?</v>
      </c>
      <c r="N164" s="76" t="e">
        <f>IFERROR(INDEX(Data!$M$4:$BB$594,Data!$A157,COLUMNS($C$11:O164)),””)</f>
        <v>#NAME?</v>
      </c>
      <c r="O164" s="76" t="e">
        <f>IFERROR(INDEX(Data!$M$4:$BB$594,Data!$A157,COLUMNS($C$11:P164)),””)</f>
        <v>#NAME?</v>
      </c>
      <c r="P164" s="69" t="e">
        <f>IFERROR(INDEX(Data!$M$4:$BB$594,Data!$A157,COLUMNS($C$11:Q164)),””)</f>
        <v>#NAME?</v>
      </c>
      <c r="Q164" s="70" t="e">
        <f>IFERROR(INDEX(Data!$M$4:$BB$594,Data!$A157,COLUMNS($C$11:R164)),””)</f>
        <v>#NAME?</v>
      </c>
      <c r="R164" s="72" t="e">
        <f>IFERROR(INDEX(Data!$M$4:$BB$594,Data!$A157,COLUMNS($C$11:S164)),””)</f>
        <v>#NAME?</v>
      </c>
      <c r="S164" s="69" t="e">
        <f>IFERROR(INDEX(Data!$M$4:$BB$594,Data!$A157,COLUMNS($C$11:T164)),””)</f>
        <v>#NAME?</v>
      </c>
      <c r="T164" s="71" t="e">
        <f>IFERROR(INDEX(Data!$M$4:$BB$594,Data!$A157,COLUMNS($C$11:U164)),””)</f>
        <v>#NAME?</v>
      </c>
      <c r="U164" s="72" t="e">
        <f>IFERROR(INDEX(Data!$M$4:$BB$594,Data!$A157,COLUMNS($C$11:V164)),””)</f>
        <v>#NAME?</v>
      </c>
      <c r="V164" s="72" t="e">
        <f>IFERROR(INDEX(Data!$M$4:$BB$594,Data!$A157,COLUMNS($C$11:W164)),””)</f>
        <v>#NAME?</v>
      </c>
      <c r="W164" s="72" t="e">
        <f>IFERROR(INDEX(Data!$M$4:$BB$594,Data!$A157,COLUMNS($C$11:X164)),””)</f>
        <v>#NAME?</v>
      </c>
      <c r="X164" s="70" t="e">
        <f>IFERROR(INDEX(Data!$M$4:$BB$594,Data!$A157,COLUMNS($C$11:Y164)),””)</f>
        <v>#NAME?</v>
      </c>
      <c r="Y164" s="72" t="e">
        <f>IFERROR(INDEX(Data!$M$4:$BB$594,Data!$A157,COLUMNS($C$11:Z164)),””)</f>
        <v>#NAME?</v>
      </c>
      <c r="Z164" s="75" t="e">
        <f>IFERROR(INDEX(Data!$M$4:$BB$594,Data!$A157,COLUMNS($C$11:AA164)),””)</f>
        <v>#NAME?</v>
      </c>
      <c r="AA164" s="75" t="e">
        <f>IFERROR(INDEX(Data!$M$4:$BB$594,Data!$A157,COLUMNS($C$11:AB164)),””)</f>
        <v>#NAME?</v>
      </c>
      <c r="AB164" s="71" t="e">
        <f>IFERROR(INDEX(Data!$M$4:$BB$594,Data!$A157,COLUMNS($C$11:AC164)),””)</f>
        <v>#NAME?</v>
      </c>
      <c r="AC164" s="72" t="e">
        <f>IFERROR(INDEX(Data!$M$4:$BB$594,Data!$A157,COLUMNS($C$11:AD164)),””)</f>
        <v>#NAME?</v>
      </c>
      <c r="AD164" s="72" t="e">
        <f>IFERROR(INDEX(Data!$M$4:$BB$594,Data!$A157,COLUMNS($C$11:AE164)),””)</f>
        <v>#NAME?</v>
      </c>
      <c r="AE164" s="70" t="e">
        <f>IFERROR(INDEX(Data!$M$4:$BB$594,Data!$A157,COLUMNS($C$11:AF164)),””)</f>
        <v>#NAME?</v>
      </c>
      <c r="AF164" s="72" t="e">
        <f>IFERROR(INDEX(Data!$M$4:$BB$594,Data!$A157,COLUMNS($C$11:AG164)),””)</f>
        <v>#NAME?</v>
      </c>
      <c r="AG164" s="75" t="e">
        <f>IFERROR(INDEX(Data!$M$4:$BB$594,Data!$A157,COLUMNS($C$11:AH164)),””)</f>
        <v>#NAME?</v>
      </c>
      <c r="AH164" s="75" t="e">
        <f>IFERROR(INDEX(Data!$M$4:$BB$594,Data!$A157,COLUMNS($C$11:AI164)),””)</f>
        <v>#NAME?</v>
      </c>
      <c r="AI164" s="71" t="e">
        <f>IFERROR(INDEX(Data!$M$4:$BB$594,Data!$A157,COLUMNS($C$11:AJ164)),””)</f>
        <v>#NAME?</v>
      </c>
      <c r="AJ164" s="71" t="e">
        <f>IFERROR(INDEX(Data!$M$4:$BB$594,Data!$A157,COLUMNS($C$11:AK164)),””)</f>
        <v>#NAME?</v>
      </c>
      <c r="AK164" s="71" t="e">
        <f>IFERROR(INDEX(Data!$M$4:$BB$594,Data!$A157,COLUMNS($C$11:AL164)),””)</f>
        <v>#NAME?</v>
      </c>
      <c r="AL164" s="69" t="e">
        <f>IFERROR(INDEX(Data!$M$4:$BB$594,Data!$A157,COLUMNS($C$11:AM164)),””)</f>
        <v>#NAME?</v>
      </c>
      <c r="AM164" s="69" t="e">
        <f>IFERROR(INDEX(Data!$M$4:$BB$594,Data!$A157,COLUMNS($C$11:AN164)),””)</f>
        <v>#NAME?</v>
      </c>
      <c r="AN164" s="69" t="e">
        <f>IFERROR(INDEX(Data!$M$4:$BB$594,Data!$A157,COLUMNS($C$11:AO164)),””)</f>
        <v>#NAME?</v>
      </c>
      <c r="AO164" s="69" t="e">
        <f>IFERROR(INDEX(Data!$M$4:$BB$594,Data!$A157,COLUMNS($C$11:AP164)),””)</f>
        <v>#NAME?</v>
      </c>
      <c r="AP164" s="69" t="e">
        <f>IFERROR(INDEX(Data!$M$4:$BB$594,Data!$A157,COLUMNS($C$11:AQ164)),””)</f>
        <v>#NAME?</v>
      </c>
      <c r="AQ164" s="69" t="e">
        <f>IFERROR(INDEX(Data!$M$4:$BB$594,Data!$A157,COLUMNS($C$11:AR164)),””)</f>
        <v>#NAME?</v>
      </c>
    </row>
    <row r="165" spans="2:43" x14ac:dyDescent="0.25">
      <c r="B165" s="69" t="e">
        <f>IFERROR(INDEX(Data!$M$4:$BB$594,Data!$A158,COLUMNS($C$11:C165)),””)</f>
        <v>#NAME?</v>
      </c>
      <c r="C165" s="73" t="e">
        <f>IFERROR(INDEX(Data!$M$4:$BB$594,Data!$A158,COLUMNS($C$11:D165)),””)</f>
        <v>#NAME?</v>
      </c>
      <c r="D165" s="76" t="e">
        <f>IFERROR(INDEX(Data!$M$4:$BB$594,Data!$A158,COLUMNS($C$11:E165)),””)</f>
        <v>#NAME?</v>
      </c>
      <c r="E165" s="76" t="e">
        <f>IFERROR(INDEX(Data!$M$4:$BB$594,Data!$A158,COLUMNS($C$11:F165)),””)</f>
        <v>#NAME?</v>
      </c>
      <c r="F165" s="76" t="e">
        <f>IFERROR(INDEX(Data!$M$4:$BB$594,Data!$A158,COLUMNS($C$11:G165)),””)</f>
        <v>#NAME?</v>
      </c>
      <c r="G165" s="76" t="e">
        <f>IFERROR(INDEX(Data!$M$4:$BB$594,Data!$A158,COLUMNS($C$11:H165)),””)</f>
        <v>#NAME?</v>
      </c>
      <c r="H165" s="76" t="e">
        <f>IFERROR(INDEX(Data!$M$4:$BB$594,Data!$A158,COLUMNS($C$11:I165)),””)</f>
        <v>#NAME?</v>
      </c>
      <c r="I165" s="76" t="e">
        <f>IFERROR(INDEX(Data!$M$4:$BB$594,Data!$A158,COLUMNS($C$11:J165)),””)</f>
        <v>#NAME?</v>
      </c>
      <c r="J165" s="76" t="e">
        <f>IFERROR(INDEX(Data!$M$4:$BB$594,Data!$A158,COLUMNS($C$11:K165)),””)</f>
        <v>#NAME?</v>
      </c>
      <c r="K165" s="76" t="e">
        <f>IFERROR(INDEX(Data!$M$4:$BB$594,Data!$A158,COLUMNS($C$11:L165)),””)</f>
        <v>#NAME?</v>
      </c>
      <c r="L165" s="76" t="e">
        <f>IFERROR(INDEX(Data!$M$4:$BB$594,Data!$A158,COLUMNS($C$11:M165)),””)</f>
        <v>#NAME?</v>
      </c>
      <c r="M165" s="76" t="e">
        <f>IFERROR(INDEX(Data!$M$4:$BB$594,Data!$A158,COLUMNS($C$11:N165)),””)</f>
        <v>#NAME?</v>
      </c>
      <c r="N165" s="76" t="e">
        <f>IFERROR(INDEX(Data!$M$4:$BB$594,Data!$A158,COLUMNS($C$11:O165)),””)</f>
        <v>#NAME?</v>
      </c>
      <c r="O165" s="76" t="e">
        <f>IFERROR(INDEX(Data!$M$4:$BB$594,Data!$A158,COLUMNS($C$11:P165)),””)</f>
        <v>#NAME?</v>
      </c>
      <c r="P165" s="69" t="e">
        <f>IFERROR(INDEX(Data!$M$4:$BB$594,Data!$A158,COLUMNS($C$11:Q165)),””)</f>
        <v>#NAME?</v>
      </c>
      <c r="Q165" s="70" t="e">
        <f>IFERROR(INDEX(Data!$M$4:$BB$594,Data!$A158,COLUMNS($C$11:R165)),””)</f>
        <v>#NAME?</v>
      </c>
      <c r="R165" s="72" t="e">
        <f>IFERROR(INDEX(Data!$M$4:$BB$594,Data!$A158,COLUMNS($C$11:S165)),””)</f>
        <v>#NAME?</v>
      </c>
      <c r="S165" s="69" t="e">
        <f>IFERROR(INDEX(Data!$M$4:$BB$594,Data!$A158,COLUMNS($C$11:T165)),””)</f>
        <v>#NAME?</v>
      </c>
      <c r="T165" s="71" t="e">
        <f>IFERROR(INDEX(Data!$M$4:$BB$594,Data!$A158,COLUMNS($C$11:U165)),””)</f>
        <v>#NAME?</v>
      </c>
      <c r="U165" s="72" t="e">
        <f>IFERROR(INDEX(Data!$M$4:$BB$594,Data!$A158,COLUMNS($C$11:V165)),””)</f>
        <v>#NAME?</v>
      </c>
      <c r="V165" s="72" t="e">
        <f>IFERROR(INDEX(Data!$M$4:$BB$594,Data!$A158,COLUMNS($C$11:W165)),””)</f>
        <v>#NAME?</v>
      </c>
      <c r="W165" s="72" t="e">
        <f>IFERROR(INDEX(Data!$M$4:$BB$594,Data!$A158,COLUMNS($C$11:X165)),””)</f>
        <v>#NAME?</v>
      </c>
      <c r="X165" s="70" t="e">
        <f>IFERROR(INDEX(Data!$M$4:$BB$594,Data!$A158,COLUMNS($C$11:Y165)),””)</f>
        <v>#NAME?</v>
      </c>
      <c r="Y165" s="72" t="e">
        <f>IFERROR(INDEX(Data!$M$4:$BB$594,Data!$A158,COLUMNS($C$11:Z165)),””)</f>
        <v>#NAME?</v>
      </c>
      <c r="Z165" s="75" t="e">
        <f>IFERROR(INDEX(Data!$M$4:$BB$594,Data!$A158,COLUMNS($C$11:AA165)),””)</f>
        <v>#NAME?</v>
      </c>
      <c r="AA165" s="75" t="e">
        <f>IFERROR(INDEX(Data!$M$4:$BB$594,Data!$A158,COLUMNS($C$11:AB165)),””)</f>
        <v>#NAME?</v>
      </c>
      <c r="AB165" s="71" t="e">
        <f>IFERROR(INDEX(Data!$M$4:$BB$594,Data!$A158,COLUMNS($C$11:AC165)),””)</f>
        <v>#NAME?</v>
      </c>
      <c r="AC165" s="72" t="e">
        <f>IFERROR(INDEX(Data!$M$4:$BB$594,Data!$A158,COLUMNS($C$11:AD165)),””)</f>
        <v>#NAME?</v>
      </c>
      <c r="AD165" s="72" t="e">
        <f>IFERROR(INDEX(Data!$M$4:$BB$594,Data!$A158,COLUMNS($C$11:AE165)),””)</f>
        <v>#NAME?</v>
      </c>
      <c r="AE165" s="70" t="e">
        <f>IFERROR(INDEX(Data!$M$4:$BB$594,Data!$A158,COLUMNS($C$11:AF165)),””)</f>
        <v>#NAME?</v>
      </c>
      <c r="AF165" s="72" t="e">
        <f>IFERROR(INDEX(Data!$M$4:$BB$594,Data!$A158,COLUMNS($C$11:AG165)),””)</f>
        <v>#NAME?</v>
      </c>
      <c r="AG165" s="75" t="e">
        <f>IFERROR(INDEX(Data!$M$4:$BB$594,Data!$A158,COLUMNS($C$11:AH165)),””)</f>
        <v>#NAME?</v>
      </c>
      <c r="AH165" s="75" t="e">
        <f>IFERROR(INDEX(Data!$M$4:$BB$594,Data!$A158,COLUMNS($C$11:AI165)),””)</f>
        <v>#NAME?</v>
      </c>
      <c r="AI165" s="71" t="e">
        <f>IFERROR(INDEX(Data!$M$4:$BB$594,Data!$A158,COLUMNS($C$11:AJ165)),””)</f>
        <v>#NAME?</v>
      </c>
      <c r="AJ165" s="71" t="e">
        <f>IFERROR(INDEX(Data!$M$4:$BB$594,Data!$A158,COLUMNS($C$11:AK165)),””)</f>
        <v>#NAME?</v>
      </c>
      <c r="AK165" s="71" t="e">
        <f>IFERROR(INDEX(Data!$M$4:$BB$594,Data!$A158,COLUMNS($C$11:AL165)),””)</f>
        <v>#NAME?</v>
      </c>
      <c r="AL165" s="69" t="e">
        <f>IFERROR(INDEX(Data!$M$4:$BB$594,Data!$A158,COLUMNS($C$11:AM165)),””)</f>
        <v>#NAME?</v>
      </c>
      <c r="AM165" s="69" t="e">
        <f>IFERROR(INDEX(Data!$M$4:$BB$594,Data!$A158,COLUMNS($C$11:AN165)),””)</f>
        <v>#NAME?</v>
      </c>
      <c r="AN165" s="69" t="e">
        <f>IFERROR(INDEX(Data!$M$4:$BB$594,Data!$A158,COLUMNS($C$11:AO165)),””)</f>
        <v>#NAME?</v>
      </c>
      <c r="AO165" s="69" t="e">
        <f>IFERROR(INDEX(Data!$M$4:$BB$594,Data!$A158,COLUMNS($C$11:AP165)),””)</f>
        <v>#NAME?</v>
      </c>
      <c r="AP165" s="69" t="e">
        <f>IFERROR(INDEX(Data!$M$4:$BB$594,Data!$A158,COLUMNS($C$11:AQ165)),””)</f>
        <v>#NAME?</v>
      </c>
      <c r="AQ165" s="69" t="e">
        <f>IFERROR(INDEX(Data!$M$4:$BB$594,Data!$A158,COLUMNS($C$11:AR165)),””)</f>
        <v>#NAME?</v>
      </c>
    </row>
    <row r="166" spans="2:43" x14ac:dyDescent="0.25">
      <c r="B166" s="69" t="e">
        <f>IFERROR(INDEX(Data!$M$4:$BB$594,Data!$A159,COLUMNS($C$11:C166)),””)</f>
        <v>#NAME?</v>
      </c>
      <c r="C166" s="73" t="e">
        <f>IFERROR(INDEX(Data!$M$4:$BB$594,Data!$A159,COLUMNS($C$11:D166)),””)</f>
        <v>#NAME?</v>
      </c>
      <c r="D166" s="76" t="e">
        <f>IFERROR(INDEX(Data!$M$4:$BB$594,Data!$A159,COLUMNS($C$11:E166)),””)</f>
        <v>#NAME?</v>
      </c>
      <c r="E166" s="76" t="e">
        <f>IFERROR(INDEX(Data!$M$4:$BB$594,Data!$A159,COLUMNS($C$11:F166)),””)</f>
        <v>#NAME?</v>
      </c>
      <c r="F166" s="76" t="e">
        <f>IFERROR(INDEX(Data!$M$4:$BB$594,Data!$A159,COLUMNS($C$11:G166)),””)</f>
        <v>#NAME?</v>
      </c>
      <c r="G166" s="76" t="e">
        <f>IFERROR(INDEX(Data!$M$4:$BB$594,Data!$A159,COLUMNS($C$11:H166)),””)</f>
        <v>#NAME?</v>
      </c>
      <c r="H166" s="76" t="e">
        <f>IFERROR(INDEX(Data!$M$4:$BB$594,Data!$A159,COLUMNS($C$11:I166)),””)</f>
        <v>#NAME?</v>
      </c>
      <c r="I166" s="76" t="e">
        <f>IFERROR(INDEX(Data!$M$4:$BB$594,Data!$A159,COLUMNS($C$11:J166)),””)</f>
        <v>#NAME?</v>
      </c>
      <c r="J166" s="76" t="e">
        <f>IFERROR(INDEX(Data!$M$4:$BB$594,Data!$A159,COLUMNS($C$11:K166)),””)</f>
        <v>#NAME?</v>
      </c>
      <c r="K166" s="76" t="e">
        <f>IFERROR(INDEX(Data!$M$4:$BB$594,Data!$A159,COLUMNS($C$11:L166)),””)</f>
        <v>#NAME?</v>
      </c>
      <c r="L166" s="76" t="e">
        <f>IFERROR(INDEX(Data!$M$4:$BB$594,Data!$A159,COLUMNS($C$11:M166)),””)</f>
        <v>#NAME?</v>
      </c>
      <c r="M166" s="76" t="e">
        <f>IFERROR(INDEX(Data!$M$4:$BB$594,Data!$A159,COLUMNS($C$11:N166)),””)</f>
        <v>#NAME?</v>
      </c>
      <c r="N166" s="76" t="e">
        <f>IFERROR(INDEX(Data!$M$4:$BB$594,Data!$A159,COLUMNS($C$11:O166)),””)</f>
        <v>#NAME?</v>
      </c>
      <c r="O166" s="76" t="e">
        <f>IFERROR(INDEX(Data!$M$4:$BB$594,Data!$A159,COLUMNS($C$11:P166)),””)</f>
        <v>#NAME?</v>
      </c>
      <c r="P166" s="69" t="e">
        <f>IFERROR(INDEX(Data!$M$4:$BB$594,Data!$A159,COLUMNS($C$11:Q166)),””)</f>
        <v>#NAME?</v>
      </c>
      <c r="Q166" s="70" t="e">
        <f>IFERROR(INDEX(Data!$M$4:$BB$594,Data!$A159,COLUMNS($C$11:R166)),””)</f>
        <v>#NAME?</v>
      </c>
      <c r="R166" s="72" t="e">
        <f>IFERROR(INDEX(Data!$M$4:$BB$594,Data!$A159,COLUMNS($C$11:S166)),””)</f>
        <v>#NAME?</v>
      </c>
      <c r="S166" s="69" t="e">
        <f>IFERROR(INDEX(Data!$M$4:$BB$594,Data!$A159,COLUMNS($C$11:T166)),””)</f>
        <v>#NAME?</v>
      </c>
      <c r="T166" s="71" t="e">
        <f>IFERROR(INDEX(Data!$M$4:$BB$594,Data!$A159,COLUMNS($C$11:U166)),””)</f>
        <v>#NAME?</v>
      </c>
      <c r="U166" s="72" t="e">
        <f>IFERROR(INDEX(Data!$M$4:$BB$594,Data!$A159,COLUMNS($C$11:V166)),””)</f>
        <v>#NAME?</v>
      </c>
      <c r="V166" s="72" t="e">
        <f>IFERROR(INDEX(Data!$M$4:$BB$594,Data!$A159,COLUMNS($C$11:W166)),””)</f>
        <v>#NAME?</v>
      </c>
      <c r="W166" s="72" t="e">
        <f>IFERROR(INDEX(Data!$M$4:$BB$594,Data!$A159,COLUMNS($C$11:X166)),””)</f>
        <v>#NAME?</v>
      </c>
      <c r="X166" s="70" t="e">
        <f>IFERROR(INDEX(Data!$M$4:$BB$594,Data!$A159,COLUMNS($C$11:Y166)),””)</f>
        <v>#NAME?</v>
      </c>
      <c r="Y166" s="72" t="e">
        <f>IFERROR(INDEX(Data!$M$4:$BB$594,Data!$A159,COLUMNS($C$11:Z166)),””)</f>
        <v>#NAME?</v>
      </c>
      <c r="Z166" s="75" t="e">
        <f>IFERROR(INDEX(Data!$M$4:$BB$594,Data!$A159,COLUMNS($C$11:AA166)),””)</f>
        <v>#NAME?</v>
      </c>
      <c r="AA166" s="75" t="e">
        <f>IFERROR(INDEX(Data!$M$4:$BB$594,Data!$A159,COLUMNS($C$11:AB166)),””)</f>
        <v>#NAME?</v>
      </c>
      <c r="AB166" s="71" t="e">
        <f>IFERROR(INDEX(Data!$M$4:$BB$594,Data!$A159,COLUMNS($C$11:AC166)),””)</f>
        <v>#NAME?</v>
      </c>
      <c r="AC166" s="72" t="e">
        <f>IFERROR(INDEX(Data!$M$4:$BB$594,Data!$A159,COLUMNS($C$11:AD166)),””)</f>
        <v>#NAME?</v>
      </c>
      <c r="AD166" s="72" t="e">
        <f>IFERROR(INDEX(Data!$M$4:$BB$594,Data!$A159,COLUMNS($C$11:AE166)),””)</f>
        <v>#NAME?</v>
      </c>
      <c r="AE166" s="70" t="e">
        <f>IFERROR(INDEX(Data!$M$4:$BB$594,Data!$A159,COLUMNS($C$11:AF166)),””)</f>
        <v>#NAME?</v>
      </c>
      <c r="AF166" s="72" t="e">
        <f>IFERROR(INDEX(Data!$M$4:$BB$594,Data!$A159,COLUMNS($C$11:AG166)),””)</f>
        <v>#NAME?</v>
      </c>
      <c r="AG166" s="75" t="e">
        <f>IFERROR(INDEX(Data!$M$4:$BB$594,Data!$A159,COLUMNS($C$11:AH166)),””)</f>
        <v>#NAME?</v>
      </c>
      <c r="AH166" s="75" t="e">
        <f>IFERROR(INDEX(Data!$M$4:$BB$594,Data!$A159,COLUMNS($C$11:AI166)),””)</f>
        <v>#NAME?</v>
      </c>
      <c r="AI166" s="71" t="e">
        <f>IFERROR(INDEX(Data!$M$4:$BB$594,Data!$A159,COLUMNS($C$11:AJ166)),””)</f>
        <v>#NAME?</v>
      </c>
      <c r="AJ166" s="71" t="e">
        <f>IFERROR(INDEX(Data!$M$4:$BB$594,Data!$A159,COLUMNS($C$11:AK166)),””)</f>
        <v>#NAME?</v>
      </c>
      <c r="AK166" s="71" t="e">
        <f>IFERROR(INDEX(Data!$M$4:$BB$594,Data!$A159,COLUMNS($C$11:AL166)),””)</f>
        <v>#NAME?</v>
      </c>
      <c r="AL166" s="69" t="e">
        <f>IFERROR(INDEX(Data!$M$4:$BB$594,Data!$A159,COLUMNS($C$11:AM166)),””)</f>
        <v>#NAME?</v>
      </c>
      <c r="AM166" s="69" t="e">
        <f>IFERROR(INDEX(Data!$M$4:$BB$594,Data!$A159,COLUMNS($C$11:AN166)),””)</f>
        <v>#NAME?</v>
      </c>
      <c r="AN166" s="69" t="e">
        <f>IFERROR(INDEX(Data!$M$4:$BB$594,Data!$A159,COLUMNS($C$11:AO166)),””)</f>
        <v>#NAME?</v>
      </c>
      <c r="AO166" s="69" t="e">
        <f>IFERROR(INDEX(Data!$M$4:$BB$594,Data!$A159,COLUMNS($C$11:AP166)),””)</f>
        <v>#NAME?</v>
      </c>
      <c r="AP166" s="69" t="e">
        <f>IFERROR(INDEX(Data!$M$4:$BB$594,Data!$A159,COLUMNS($C$11:AQ166)),””)</f>
        <v>#NAME?</v>
      </c>
      <c r="AQ166" s="69" t="e">
        <f>IFERROR(INDEX(Data!$M$4:$BB$594,Data!$A159,COLUMNS($C$11:AR166)),””)</f>
        <v>#NAME?</v>
      </c>
    </row>
    <row r="167" spans="2:43" x14ac:dyDescent="0.25">
      <c r="B167" s="69" t="e">
        <f>IFERROR(INDEX(Data!$M$4:$BB$594,Data!$A160,COLUMNS($C$11:C167)),””)</f>
        <v>#NAME?</v>
      </c>
      <c r="C167" s="73" t="e">
        <f>IFERROR(INDEX(Data!$M$4:$BB$594,Data!$A160,COLUMNS($C$11:D167)),””)</f>
        <v>#NAME?</v>
      </c>
      <c r="D167" s="76" t="e">
        <f>IFERROR(INDEX(Data!$M$4:$BB$594,Data!$A160,COLUMNS($C$11:E167)),””)</f>
        <v>#NAME?</v>
      </c>
      <c r="E167" s="76" t="e">
        <f>IFERROR(INDEX(Data!$M$4:$BB$594,Data!$A160,COLUMNS($C$11:F167)),””)</f>
        <v>#NAME?</v>
      </c>
      <c r="F167" s="76" t="e">
        <f>IFERROR(INDEX(Data!$M$4:$BB$594,Data!$A160,COLUMNS($C$11:G167)),””)</f>
        <v>#NAME?</v>
      </c>
      <c r="G167" s="76" t="e">
        <f>IFERROR(INDEX(Data!$M$4:$BB$594,Data!$A160,COLUMNS($C$11:H167)),””)</f>
        <v>#NAME?</v>
      </c>
      <c r="H167" s="76" t="e">
        <f>IFERROR(INDEX(Data!$M$4:$BB$594,Data!$A160,COLUMNS($C$11:I167)),””)</f>
        <v>#NAME?</v>
      </c>
      <c r="I167" s="76" t="e">
        <f>IFERROR(INDEX(Data!$M$4:$BB$594,Data!$A160,COLUMNS($C$11:J167)),””)</f>
        <v>#NAME?</v>
      </c>
      <c r="J167" s="76" t="e">
        <f>IFERROR(INDEX(Data!$M$4:$BB$594,Data!$A160,COLUMNS($C$11:K167)),””)</f>
        <v>#NAME?</v>
      </c>
      <c r="K167" s="76" t="e">
        <f>IFERROR(INDEX(Data!$M$4:$BB$594,Data!$A160,COLUMNS($C$11:L167)),””)</f>
        <v>#NAME?</v>
      </c>
      <c r="L167" s="76" t="e">
        <f>IFERROR(INDEX(Data!$M$4:$BB$594,Data!$A160,COLUMNS($C$11:M167)),””)</f>
        <v>#NAME?</v>
      </c>
      <c r="M167" s="76" t="e">
        <f>IFERROR(INDEX(Data!$M$4:$BB$594,Data!$A160,COLUMNS($C$11:N167)),””)</f>
        <v>#NAME?</v>
      </c>
      <c r="N167" s="76" t="e">
        <f>IFERROR(INDEX(Data!$M$4:$BB$594,Data!$A160,COLUMNS($C$11:O167)),””)</f>
        <v>#NAME?</v>
      </c>
      <c r="O167" s="76" t="e">
        <f>IFERROR(INDEX(Data!$M$4:$BB$594,Data!$A160,COLUMNS($C$11:P167)),””)</f>
        <v>#NAME?</v>
      </c>
      <c r="P167" s="69" t="e">
        <f>IFERROR(INDEX(Data!$M$4:$BB$594,Data!$A160,COLUMNS($C$11:Q167)),””)</f>
        <v>#NAME?</v>
      </c>
      <c r="Q167" s="70" t="e">
        <f>IFERROR(INDEX(Data!$M$4:$BB$594,Data!$A160,COLUMNS($C$11:R167)),””)</f>
        <v>#NAME?</v>
      </c>
      <c r="R167" s="72" t="e">
        <f>IFERROR(INDEX(Data!$M$4:$BB$594,Data!$A160,COLUMNS($C$11:S167)),””)</f>
        <v>#NAME?</v>
      </c>
      <c r="S167" s="69" t="e">
        <f>IFERROR(INDEX(Data!$M$4:$BB$594,Data!$A160,COLUMNS($C$11:T167)),””)</f>
        <v>#NAME?</v>
      </c>
      <c r="T167" s="71" t="e">
        <f>IFERROR(INDEX(Data!$M$4:$BB$594,Data!$A160,COLUMNS($C$11:U167)),””)</f>
        <v>#NAME?</v>
      </c>
      <c r="U167" s="72" t="e">
        <f>IFERROR(INDEX(Data!$M$4:$BB$594,Data!$A160,COLUMNS($C$11:V167)),””)</f>
        <v>#NAME?</v>
      </c>
      <c r="V167" s="72" t="e">
        <f>IFERROR(INDEX(Data!$M$4:$BB$594,Data!$A160,COLUMNS($C$11:W167)),””)</f>
        <v>#NAME?</v>
      </c>
      <c r="W167" s="72" t="e">
        <f>IFERROR(INDEX(Data!$M$4:$BB$594,Data!$A160,COLUMNS($C$11:X167)),””)</f>
        <v>#NAME?</v>
      </c>
      <c r="X167" s="70" t="e">
        <f>IFERROR(INDEX(Data!$M$4:$BB$594,Data!$A160,COLUMNS($C$11:Y167)),””)</f>
        <v>#NAME?</v>
      </c>
      <c r="Y167" s="72" t="e">
        <f>IFERROR(INDEX(Data!$M$4:$BB$594,Data!$A160,COLUMNS($C$11:Z167)),””)</f>
        <v>#NAME?</v>
      </c>
      <c r="Z167" s="75" t="e">
        <f>IFERROR(INDEX(Data!$M$4:$BB$594,Data!$A160,COLUMNS($C$11:AA167)),””)</f>
        <v>#NAME?</v>
      </c>
      <c r="AA167" s="75" t="e">
        <f>IFERROR(INDEX(Data!$M$4:$BB$594,Data!$A160,COLUMNS($C$11:AB167)),””)</f>
        <v>#NAME?</v>
      </c>
      <c r="AB167" s="71" t="e">
        <f>IFERROR(INDEX(Data!$M$4:$BB$594,Data!$A160,COLUMNS($C$11:AC167)),””)</f>
        <v>#NAME?</v>
      </c>
      <c r="AC167" s="72" t="e">
        <f>IFERROR(INDEX(Data!$M$4:$BB$594,Data!$A160,COLUMNS($C$11:AD167)),””)</f>
        <v>#NAME?</v>
      </c>
      <c r="AD167" s="72" t="e">
        <f>IFERROR(INDEX(Data!$M$4:$BB$594,Data!$A160,COLUMNS($C$11:AE167)),””)</f>
        <v>#NAME?</v>
      </c>
      <c r="AE167" s="70" t="e">
        <f>IFERROR(INDEX(Data!$M$4:$BB$594,Data!$A160,COLUMNS($C$11:AF167)),””)</f>
        <v>#NAME?</v>
      </c>
      <c r="AF167" s="72" t="e">
        <f>IFERROR(INDEX(Data!$M$4:$BB$594,Data!$A160,COLUMNS($C$11:AG167)),””)</f>
        <v>#NAME?</v>
      </c>
      <c r="AG167" s="75" t="e">
        <f>IFERROR(INDEX(Data!$M$4:$BB$594,Data!$A160,COLUMNS($C$11:AH167)),””)</f>
        <v>#NAME?</v>
      </c>
      <c r="AH167" s="75" t="e">
        <f>IFERROR(INDEX(Data!$M$4:$BB$594,Data!$A160,COLUMNS($C$11:AI167)),””)</f>
        <v>#NAME?</v>
      </c>
      <c r="AI167" s="71" t="e">
        <f>IFERROR(INDEX(Data!$M$4:$BB$594,Data!$A160,COLUMNS($C$11:AJ167)),””)</f>
        <v>#NAME?</v>
      </c>
      <c r="AJ167" s="71" t="e">
        <f>IFERROR(INDEX(Data!$M$4:$BB$594,Data!$A160,COLUMNS($C$11:AK167)),””)</f>
        <v>#NAME?</v>
      </c>
      <c r="AK167" s="71" t="e">
        <f>IFERROR(INDEX(Data!$M$4:$BB$594,Data!$A160,COLUMNS($C$11:AL167)),””)</f>
        <v>#NAME?</v>
      </c>
      <c r="AL167" s="69" t="e">
        <f>IFERROR(INDEX(Data!$M$4:$BB$594,Data!$A160,COLUMNS($C$11:AM167)),””)</f>
        <v>#NAME?</v>
      </c>
      <c r="AM167" s="69" t="e">
        <f>IFERROR(INDEX(Data!$M$4:$BB$594,Data!$A160,COLUMNS($C$11:AN167)),””)</f>
        <v>#NAME?</v>
      </c>
      <c r="AN167" s="69" t="e">
        <f>IFERROR(INDEX(Data!$M$4:$BB$594,Data!$A160,COLUMNS($C$11:AO167)),””)</f>
        <v>#NAME?</v>
      </c>
      <c r="AO167" s="69" t="e">
        <f>IFERROR(INDEX(Data!$M$4:$BB$594,Data!$A160,COLUMNS($C$11:AP167)),””)</f>
        <v>#NAME?</v>
      </c>
      <c r="AP167" s="69" t="e">
        <f>IFERROR(INDEX(Data!$M$4:$BB$594,Data!$A160,COLUMNS($C$11:AQ167)),””)</f>
        <v>#NAME?</v>
      </c>
      <c r="AQ167" s="69" t="e">
        <f>IFERROR(INDEX(Data!$M$4:$BB$594,Data!$A160,COLUMNS($C$11:AR167)),””)</f>
        <v>#NAME?</v>
      </c>
    </row>
    <row r="168" spans="2:43" x14ac:dyDescent="0.25">
      <c r="B168" s="69" t="e">
        <f>IFERROR(INDEX(Data!$M$4:$BB$594,Data!$A161,COLUMNS($C$11:C168)),””)</f>
        <v>#NAME?</v>
      </c>
      <c r="C168" s="73" t="e">
        <f>IFERROR(INDEX(Data!$M$4:$BB$594,Data!$A161,COLUMNS($C$11:D168)),””)</f>
        <v>#NAME?</v>
      </c>
      <c r="D168" s="76" t="e">
        <f>IFERROR(INDEX(Data!$M$4:$BB$594,Data!$A161,COLUMNS($C$11:E168)),””)</f>
        <v>#NAME?</v>
      </c>
      <c r="E168" s="76" t="e">
        <f>IFERROR(INDEX(Data!$M$4:$BB$594,Data!$A161,COLUMNS($C$11:F168)),””)</f>
        <v>#NAME?</v>
      </c>
      <c r="F168" s="76" t="e">
        <f>IFERROR(INDEX(Data!$M$4:$BB$594,Data!$A161,COLUMNS($C$11:G168)),””)</f>
        <v>#NAME?</v>
      </c>
      <c r="G168" s="76" t="e">
        <f>IFERROR(INDEX(Data!$M$4:$BB$594,Data!$A161,COLUMNS($C$11:H168)),””)</f>
        <v>#NAME?</v>
      </c>
      <c r="H168" s="76" t="e">
        <f>IFERROR(INDEX(Data!$M$4:$BB$594,Data!$A161,COLUMNS($C$11:I168)),””)</f>
        <v>#NAME?</v>
      </c>
      <c r="I168" s="76" t="e">
        <f>IFERROR(INDEX(Data!$M$4:$BB$594,Data!$A161,COLUMNS($C$11:J168)),””)</f>
        <v>#NAME?</v>
      </c>
      <c r="J168" s="76" t="e">
        <f>IFERROR(INDEX(Data!$M$4:$BB$594,Data!$A161,COLUMNS($C$11:K168)),””)</f>
        <v>#NAME?</v>
      </c>
      <c r="K168" s="76" t="e">
        <f>IFERROR(INDEX(Data!$M$4:$BB$594,Data!$A161,COLUMNS($C$11:L168)),””)</f>
        <v>#NAME?</v>
      </c>
      <c r="L168" s="76" t="e">
        <f>IFERROR(INDEX(Data!$M$4:$BB$594,Data!$A161,COLUMNS($C$11:M168)),””)</f>
        <v>#NAME?</v>
      </c>
      <c r="M168" s="76" t="e">
        <f>IFERROR(INDEX(Data!$M$4:$BB$594,Data!$A161,COLUMNS($C$11:N168)),””)</f>
        <v>#NAME?</v>
      </c>
      <c r="N168" s="76" t="e">
        <f>IFERROR(INDEX(Data!$M$4:$BB$594,Data!$A161,COLUMNS($C$11:O168)),””)</f>
        <v>#NAME?</v>
      </c>
      <c r="O168" s="76" t="e">
        <f>IFERROR(INDEX(Data!$M$4:$BB$594,Data!$A161,COLUMNS($C$11:P168)),””)</f>
        <v>#NAME?</v>
      </c>
      <c r="P168" s="69" t="e">
        <f>IFERROR(INDEX(Data!$M$4:$BB$594,Data!$A161,COLUMNS($C$11:Q168)),””)</f>
        <v>#NAME?</v>
      </c>
      <c r="Q168" s="70" t="e">
        <f>IFERROR(INDEX(Data!$M$4:$BB$594,Data!$A161,COLUMNS($C$11:R168)),””)</f>
        <v>#NAME?</v>
      </c>
      <c r="R168" s="72" t="e">
        <f>IFERROR(INDEX(Data!$M$4:$BB$594,Data!$A161,COLUMNS($C$11:S168)),””)</f>
        <v>#NAME?</v>
      </c>
      <c r="S168" s="69" t="e">
        <f>IFERROR(INDEX(Data!$M$4:$BB$594,Data!$A161,COLUMNS($C$11:T168)),””)</f>
        <v>#NAME?</v>
      </c>
      <c r="T168" s="71" t="e">
        <f>IFERROR(INDEX(Data!$M$4:$BB$594,Data!$A161,COLUMNS($C$11:U168)),””)</f>
        <v>#NAME?</v>
      </c>
      <c r="U168" s="72" t="e">
        <f>IFERROR(INDEX(Data!$M$4:$BB$594,Data!$A161,COLUMNS($C$11:V168)),””)</f>
        <v>#NAME?</v>
      </c>
      <c r="V168" s="72" t="e">
        <f>IFERROR(INDEX(Data!$M$4:$BB$594,Data!$A161,COLUMNS($C$11:W168)),””)</f>
        <v>#NAME?</v>
      </c>
      <c r="W168" s="72" t="e">
        <f>IFERROR(INDEX(Data!$M$4:$BB$594,Data!$A161,COLUMNS($C$11:X168)),””)</f>
        <v>#NAME?</v>
      </c>
      <c r="X168" s="70" t="e">
        <f>IFERROR(INDEX(Data!$M$4:$BB$594,Data!$A161,COLUMNS($C$11:Y168)),””)</f>
        <v>#NAME?</v>
      </c>
      <c r="Y168" s="72" t="e">
        <f>IFERROR(INDEX(Data!$M$4:$BB$594,Data!$A161,COLUMNS($C$11:Z168)),””)</f>
        <v>#NAME?</v>
      </c>
      <c r="Z168" s="75" t="e">
        <f>IFERROR(INDEX(Data!$M$4:$BB$594,Data!$A161,COLUMNS($C$11:AA168)),””)</f>
        <v>#NAME?</v>
      </c>
      <c r="AA168" s="75" t="e">
        <f>IFERROR(INDEX(Data!$M$4:$BB$594,Data!$A161,COLUMNS($C$11:AB168)),””)</f>
        <v>#NAME?</v>
      </c>
      <c r="AB168" s="71" t="e">
        <f>IFERROR(INDEX(Data!$M$4:$BB$594,Data!$A161,COLUMNS($C$11:AC168)),””)</f>
        <v>#NAME?</v>
      </c>
      <c r="AC168" s="72" t="e">
        <f>IFERROR(INDEX(Data!$M$4:$BB$594,Data!$A161,COLUMNS($C$11:AD168)),””)</f>
        <v>#NAME?</v>
      </c>
      <c r="AD168" s="72" t="e">
        <f>IFERROR(INDEX(Data!$M$4:$BB$594,Data!$A161,COLUMNS($C$11:AE168)),””)</f>
        <v>#NAME?</v>
      </c>
      <c r="AE168" s="70" t="e">
        <f>IFERROR(INDEX(Data!$M$4:$BB$594,Data!$A161,COLUMNS($C$11:AF168)),””)</f>
        <v>#NAME?</v>
      </c>
      <c r="AF168" s="72" t="e">
        <f>IFERROR(INDEX(Data!$M$4:$BB$594,Data!$A161,COLUMNS($C$11:AG168)),””)</f>
        <v>#NAME?</v>
      </c>
      <c r="AG168" s="75" t="e">
        <f>IFERROR(INDEX(Data!$M$4:$BB$594,Data!$A161,COLUMNS($C$11:AH168)),””)</f>
        <v>#NAME?</v>
      </c>
      <c r="AH168" s="75" t="e">
        <f>IFERROR(INDEX(Data!$M$4:$BB$594,Data!$A161,COLUMNS($C$11:AI168)),””)</f>
        <v>#NAME?</v>
      </c>
      <c r="AI168" s="71" t="e">
        <f>IFERROR(INDEX(Data!$M$4:$BB$594,Data!$A161,COLUMNS($C$11:AJ168)),””)</f>
        <v>#NAME?</v>
      </c>
      <c r="AJ168" s="71" t="e">
        <f>IFERROR(INDEX(Data!$M$4:$BB$594,Data!$A161,COLUMNS($C$11:AK168)),””)</f>
        <v>#NAME?</v>
      </c>
      <c r="AK168" s="71" t="e">
        <f>IFERROR(INDEX(Data!$M$4:$BB$594,Data!$A161,COLUMNS($C$11:AL168)),””)</f>
        <v>#NAME?</v>
      </c>
      <c r="AL168" s="69" t="e">
        <f>IFERROR(INDEX(Data!$M$4:$BB$594,Data!$A161,COLUMNS($C$11:AM168)),””)</f>
        <v>#NAME?</v>
      </c>
      <c r="AM168" s="69" t="e">
        <f>IFERROR(INDEX(Data!$M$4:$BB$594,Data!$A161,COLUMNS($C$11:AN168)),””)</f>
        <v>#NAME?</v>
      </c>
      <c r="AN168" s="69" t="e">
        <f>IFERROR(INDEX(Data!$M$4:$BB$594,Data!$A161,COLUMNS($C$11:AO168)),””)</f>
        <v>#NAME?</v>
      </c>
      <c r="AO168" s="69" t="e">
        <f>IFERROR(INDEX(Data!$M$4:$BB$594,Data!$A161,COLUMNS($C$11:AP168)),””)</f>
        <v>#NAME?</v>
      </c>
      <c r="AP168" s="69" t="e">
        <f>IFERROR(INDEX(Data!$M$4:$BB$594,Data!$A161,COLUMNS($C$11:AQ168)),””)</f>
        <v>#NAME?</v>
      </c>
      <c r="AQ168" s="69" t="e">
        <f>IFERROR(INDEX(Data!$M$4:$BB$594,Data!$A161,COLUMNS($C$11:AR168)),””)</f>
        <v>#NAME?</v>
      </c>
    </row>
    <row r="169" spans="2:43" x14ac:dyDescent="0.25">
      <c r="B169" s="69" t="e">
        <f>IFERROR(INDEX(Data!$M$4:$BB$594,Data!$A162,COLUMNS($C$11:C169)),””)</f>
        <v>#NAME?</v>
      </c>
      <c r="C169" s="73" t="e">
        <f>IFERROR(INDEX(Data!$M$4:$BB$594,Data!$A162,COLUMNS($C$11:D169)),””)</f>
        <v>#NAME?</v>
      </c>
      <c r="D169" s="76" t="e">
        <f>IFERROR(INDEX(Data!$M$4:$BB$594,Data!$A162,COLUMNS($C$11:E169)),””)</f>
        <v>#NAME?</v>
      </c>
      <c r="E169" s="76" t="e">
        <f>IFERROR(INDEX(Data!$M$4:$BB$594,Data!$A162,COLUMNS($C$11:F169)),””)</f>
        <v>#NAME?</v>
      </c>
      <c r="F169" s="76" t="e">
        <f>IFERROR(INDEX(Data!$M$4:$BB$594,Data!$A162,COLUMNS($C$11:G169)),””)</f>
        <v>#NAME?</v>
      </c>
      <c r="G169" s="76" t="e">
        <f>IFERROR(INDEX(Data!$M$4:$BB$594,Data!$A162,COLUMNS($C$11:H169)),””)</f>
        <v>#NAME?</v>
      </c>
      <c r="H169" s="76" t="e">
        <f>IFERROR(INDEX(Data!$M$4:$BB$594,Data!$A162,COLUMNS($C$11:I169)),””)</f>
        <v>#NAME?</v>
      </c>
      <c r="I169" s="76" t="e">
        <f>IFERROR(INDEX(Data!$M$4:$BB$594,Data!$A162,COLUMNS($C$11:J169)),””)</f>
        <v>#NAME?</v>
      </c>
      <c r="J169" s="76" t="e">
        <f>IFERROR(INDEX(Data!$M$4:$BB$594,Data!$A162,COLUMNS($C$11:K169)),””)</f>
        <v>#NAME?</v>
      </c>
      <c r="K169" s="76" t="e">
        <f>IFERROR(INDEX(Data!$M$4:$BB$594,Data!$A162,COLUMNS($C$11:L169)),””)</f>
        <v>#NAME?</v>
      </c>
      <c r="L169" s="76" t="e">
        <f>IFERROR(INDEX(Data!$M$4:$BB$594,Data!$A162,COLUMNS($C$11:M169)),””)</f>
        <v>#NAME?</v>
      </c>
      <c r="M169" s="76" t="e">
        <f>IFERROR(INDEX(Data!$M$4:$BB$594,Data!$A162,COLUMNS($C$11:N169)),””)</f>
        <v>#NAME?</v>
      </c>
      <c r="N169" s="76" t="e">
        <f>IFERROR(INDEX(Data!$M$4:$BB$594,Data!$A162,COLUMNS($C$11:O169)),””)</f>
        <v>#NAME?</v>
      </c>
      <c r="O169" s="76" t="e">
        <f>IFERROR(INDEX(Data!$M$4:$BB$594,Data!$A162,COLUMNS($C$11:P169)),””)</f>
        <v>#NAME?</v>
      </c>
      <c r="P169" s="69" t="e">
        <f>IFERROR(INDEX(Data!$M$4:$BB$594,Data!$A162,COLUMNS($C$11:Q169)),””)</f>
        <v>#NAME?</v>
      </c>
      <c r="Q169" s="70" t="e">
        <f>IFERROR(INDEX(Data!$M$4:$BB$594,Data!$A162,COLUMNS($C$11:R169)),””)</f>
        <v>#NAME?</v>
      </c>
      <c r="R169" s="72" t="e">
        <f>IFERROR(INDEX(Data!$M$4:$BB$594,Data!$A162,COLUMNS($C$11:S169)),””)</f>
        <v>#NAME?</v>
      </c>
      <c r="S169" s="69" t="e">
        <f>IFERROR(INDEX(Data!$M$4:$BB$594,Data!$A162,COLUMNS($C$11:T169)),””)</f>
        <v>#NAME?</v>
      </c>
      <c r="T169" s="71" t="e">
        <f>IFERROR(INDEX(Data!$M$4:$BB$594,Data!$A162,COLUMNS($C$11:U169)),””)</f>
        <v>#NAME?</v>
      </c>
      <c r="U169" s="72" t="e">
        <f>IFERROR(INDEX(Data!$M$4:$BB$594,Data!$A162,COLUMNS($C$11:V169)),””)</f>
        <v>#NAME?</v>
      </c>
      <c r="V169" s="72" t="e">
        <f>IFERROR(INDEX(Data!$M$4:$BB$594,Data!$A162,COLUMNS($C$11:W169)),””)</f>
        <v>#NAME?</v>
      </c>
      <c r="W169" s="72" t="e">
        <f>IFERROR(INDEX(Data!$M$4:$BB$594,Data!$A162,COLUMNS($C$11:X169)),””)</f>
        <v>#NAME?</v>
      </c>
      <c r="X169" s="70" t="e">
        <f>IFERROR(INDEX(Data!$M$4:$BB$594,Data!$A162,COLUMNS($C$11:Y169)),””)</f>
        <v>#NAME?</v>
      </c>
      <c r="Y169" s="72" t="e">
        <f>IFERROR(INDEX(Data!$M$4:$BB$594,Data!$A162,COLUMNS($C$11:Z169)),””)</f>
        <v>#NAME?</v>
      </c>
      <c r="Z169" s="75" t="e">
        <f>IFERROR(INDEX(Data!$M$4:$BB$594,Data!$A162,COLUMNS($C$11:AA169)),””)</f>
        <v>#NAME?</v>
      </c>
      <c r="AA169" s="75" t="e">
        <f>IFERROR(INDEX(Data!$M$4:$BB$594,Data!$A162,COLUMNS($C$11:AB169)),””)</f>
        <v>#NAME?</v>
      </c>
      <c r="AB169" s="71" t="e">
        <f>IFERROR(INDEX(Data!$M$4:$BB$594,Data!$A162,COLUMNS($C$11:AC169)),””)</f>
        <v>#NAME?</v>
      </c>
      <c r="AC169" s="72" t="e">
        <f>IFERROR(INDEX(Data!$M$4:$BB$594,Data!$A162,COLUMNS($C$11:AD169)),””)</f>
        <v>#NAME?</v>
      </c>
      <c r="AD169" s="72" t="e">
        <f>IFERROR(INDEX(Data!$M$4:$BB$594,Data!$A162,COLUMNS($C$11:AE169)),””)</f>
        <v>#NAME?</v>
      </c>
      <c r="AE169" s="70" t="e">
        <f>IFERROR(INDEX(Data!$M$4:$BB$594,Data!$A162,COLUMNS($C$11:AF169)),””)</f>
        <v>#NAME?</v>
      </c>
      <c r="AF169" s="72" t="e">
        <f>IFERROR(INDEX(Data!$M$4:$BB$594,Data!$A162,COLUMNS($C$11:AG169)),””)</f>
        <v>#NAME?</v>
      </c>
      <c r="AG169" s="75" t="e">
        <f>IFERROR(INDEX(Data!$M$4:$BB$594,Data!$A162,COLUMNS($C$11:AH169)),””)</f>
        <v>#NAME?</v>
      </c>
      <c r="AH169" s="75" t="e">
        <f>IFERROR(INDEX(Data!$M$4:$BB$594,Data!$A162,COLUMNS($C$11:AI169)),””)</f>
        <v>#NAME?</v>
      </c>
      <c r="AI169" s="71" t="e">
        <f>IFERROR(INDEX(Data!$M$4:$BB$594,Data!$A162,COLUMNS($C$11:AJ169)),””)</f>
        <v>#NAME?</v>
      </c>
      <c r="AJ169" s="71" t="e">
        <f>IFERROR(INDEX(Data!$M$4:$BB$594,Data!$A162,COLUMNS($C$11:AK169)),””)</f>
        <v>#NAME?</v>
      </c>
      <c r="AK169" s="71" t="e">
        <f>IFERROR(INDEX(Data!$M$4:$BB$594,Data!$A162,COLUMNS($C$11:AL169)),””)</f>
        <v>#NAME?</v>
      </c>
      <c r="AL169" s="69" t="e">
        <f>IFERROR(INDEX(Data!$M$4:$BB$594,Data!$A162,COLUMNS($C$11:AM169)),””)</f>
        <v>#NAME?</v>
      </c>
      <c r="AM169" s="69" t="e">
        <f>IFERROR(INDEX(Data!$M$4:$BB$594,Data!$A162,COLUMNS($C$11:AN169)),””)</f>
        <v>#NAME?</v>
      </c>
      <c r="AN169" s="69" t="e">
        <f>IFERROR(INDEX(Data!$M$4:$BB$594,Data!$A162,COLUMNS($C$11:AO169)),””)</f>
        <v>#NAME?</v>
      </c>
      <c r="AO169" s="69" t="e">
        <f>IFERROR(INDEX(Data!$M$4:$BB$594,Data!$A162,COLUMNS($C$11:AP169)),””)</f>
        <v>#NAME?</v>
      </c>
      <c r="AP169" s="69" t="e">
        <f>IFERROR(INDEX(Data!$M$4:$BB$594,Data!$A162,COLUMNS($C$11:AQ169)),””)</f>
        <v>#NAME?</v>
      </c>
      <c r="AQ169" s="69" t="e">
        <f>IFERROR(INDEX(Data!$M$4:$BB$594,Data!$A162,COLUMNS($C$11:AR169)),””)</f>
        <v>#NAME?</v>
      </c>
    </row>
    <row r="170" spans="2:43" x14ac:dyDescent="0.25">
      <c r="B170" s="69" t="e">
        <f>IFERROR(INDEX(Data!$M$4:$BB$594,Data!$A163,COLUMNS($C$11:C170)),””)</f>
        <v>#NAME?</v>
      </c>
      <c r="C170" s="73" t="e">
        <f>IFERROR(INDEX(Data!$M$4:$BB$594,Data!$A163,COLUMNS($C$11:D170)),””)</f>
        <v>#NAME?</v>
      </c>
      <c r="D170" s="76" t="e">
        <f>IFERROR(INDEX(Data!$M$4:$BB$594,Data!$A163,COLUMNS($C$11:E170)),””)</f>
        <v>#NAME?</v>
      </c>
      <c r="E170" s="76" t="e">
        <f>IFERROR(INDEX(Data!$M$4:$BB$594,Data!$A163,COLUMNS($C$11:F170)),””)</f>
        <v>#NAME?</v>
      </c>
      <c r="F170" s="76" t="e">
        <f>IFERROR(INDEX(Data!$M$4:$BB$594,Data!$A163,COLUMNS($C$11:G170)),””)</f>
        <v>#NAME?</v>
      </c>
      <c r="G170" s="76" t="e">
        <f>IFERROR(INDEX(Data!$M$4:$BB$594,Data!$A163,COLUMNS($C$11:H170)),””)</f>
        <v>#NAME?</v>
      </c>
      <c r="H170" s="76" t="e">
        <f>IFERROR(INDEX(Data!$M$4:$BB$594,Data!$A163,COLUMNS($C$11:I170)),””)</f>
        <v>#NAME?</v>
      </c>
      <c r="I170" s="76" t="e">
        <f>IFERROR(INDEX(Data!$M$4:$BB$594,Data!$A163,COLUMNS($C$11:J170)),””)</f>
        <v>#NAME?</v>
      </c>
      <c r="J170" s="76" t="e">
        <f>IFERROR(INDEX(Data!$M$4:$BB$594,Data!$A163,COLUMNS($C$11:K170)),””)</f>
        <v>#NAME?</v>
      </c>
      <c r="K170" s="76" t="e">
        <f>IFERROR(INDEX(Data!$M$4:$BB$594,Data!$A163,COLUMNS($C$11:L170)),””)</f>
        <v>#NAME?</v>
      </c>
      <c r="L170" s="76" t="e">
        <f>IFERROR(INDEX(Data!$M$4:$BB$594,Data!$A163,COLUMNS($C$11:M170)),””)</f>
        <v>#NAME?</v>
      </c>
      <c r="M170" s="76" t="e">
        <f>IFERROR(INDEX(Data!$M$4:$BB$594,Data!$A163,COLUMNS($C$11:N170)),””)</f>
        <v>#NAME?</v>
      </c>
      <c r="N170" s="76" t="e">
        <f>IFERROR(INDEX(Data!$M$4:$BB$594,Data!$A163,COLUMNS($C$11:O170)),””)</f>
        <v>#NAME?</v>
      </c>
      <c r="O170" s="76" t="e">
        <f>IFERROR(INDEX(Data!$M$4:$BB$594,Data!$A163,COLUMNS($C$11:P170)),””)</f>
        <v>#NAME?</v>
      </c>
      <c r="P170" s="69" t="e">
        <f>IFERROR(INDEX(Data!$M$4:$BB$594,Data!$A163,COLUMNS($C$11:Q170)),””)</f>
        <v>#NAME?</v>
      </c>
      <c r="Q170" s="70" t="e">
        <f>IFERROR(INDEX(Data!$M$4:$BB$594,Data!$A163,COLUMNS($C$11:R170)),””)</f>
        <v>#NAME?</v>
      </c>
      <c r="R170" s="72" t="e">
        <f>IFERROR(INDEX(Data!$M$4:$BB$594,Data!$A163,COLUMNS($C$11:S170)),””)</f>
        <v>#NAME?</v>
      </c>
      <c r="S170" s="69" t="e">
        <f>IFERROR(INDEX(Data!$M$4:$BB$594,Data!$A163,COLUMNS($C$11:T170)),””)</f>
        <v>#NAME?</v>
      </c>
      <c r="T170" s="71" t="e">
        <f>IFERROR(INDEX(Data!$M$4:$BB$594,Data!$A163,COLUMNS($C$11:U170)),””)</f>
        <v>#NAME?</v>
      </c>
      <c r="U170" s="72" t="e">
        <f>IFERROR(INDEX(Data!$M$4:$BB$594,Data!$A163,COLUMNS($C$11:V170)),””)</f>
        <v>#NAME?</v>
      </c>
      <c r="V170" s="72" t="e">
        <f>IFERROR(INDEX(Data!$M$4:$BB$594,Data!$A163,COLUMNS($C$11:W170)),””)</f>
        <v>#NAME?</v>
      </c>
      <c r="W170" s="72" t="e">
        <f>IFERROR(INDEX(Data!$M$4:$BB$594,Data!$A163,COLUMNS($C$11:X170)),””)</f>
        <v>#NAME?</v>
      </c>
      <c r="X170" s="70" t="e">
        <f>IFERROR(INDEX(Data!$M$4:$BB$594,Data!$A163,COLUMNS($C$11:Y170)),””)</f>
        <v>#NAME?</v>
      </c>
      <c r="Y170" s="72" t="e">
        <f>IFERROR(INDEX(Data!$M$4:$BB$594,Data!$A163,COLUMNS($C$11:Z170)),””)</f>
        <v>#NAME?</v>
      </c>
      <c r="Z170" s="75" t="e">
        <f>IFERROR(INDEX(Data!$M$4:$BB$594,Data!$A163,COLUMNS($C$11:AA170)),””)</f>
        <v>#NAME?</v>
      </c>
      <c r="AA170" s="75" t="e">
        <f>IFERROR(INDEX(Data!$M$4:$BB$594,Data!$A163,COLUMNS($C$11:AB170)),””)</f>
        <v>#NAME?</v>
      </c>
      <c r="AB170" s="71" t="e">
        <f>IFERROR(INDEX(Data!$M$4:$BB$594,Data!$A163,COLUMNS($C$11:AC170)),””)</f>
        <v>#NAME?</v>
      </c>
      <c r="AC170" s="72" t="e">
        <f>IFERROR(INDEX(Data!$M$4:$BB$594,Data!$A163,COLUMNS($C$11:AD170)),””)</f>
        <v>#NAME?</v>
      </c>
      <c r="AD170" s="72" t="e">
        <f>IFERROR(INDEX(Data!$M$4:$BB$594,Data!$A163,COLUMNS($C$11:AE170)),””)</f>
        <v>#NAME?</v>
      </c>
      <c r="AE170" s="70" t="e">
        <f>IFERROR(INDEX(Data!$M$4:$BB$594,Data!$A163,COLUMNS($C$11:AF170)),””)</f>
        <v>#NAME?</v>
      </c>
      <c r="AF170" s="72" t="e">
        <f>IFERROR(INDEX(Data!$M$4:$BB$594,Data!$A163,COLUMNS($C$11:AG170)),””)</f>
        <v>#NAME?</v>
      </c>
      <c r="AG170" s="75" t="e">
        <f>IFERROR(INDEX(Data!$M$4:$BB$594,Data!$A163,COLUMNS($C$11:AH170)),””)</f>
        <v>#NAME?</v>
      </c>
      <c r="AH170" s="75" t="e">
        <f>IFERROR(INDEX(Data!$M$4:$BB$594,Data!$A163,COLUMNS($C$11:AI170)),””)</f>
        <v>#NAME?</v>
      </c>
      <c r="AI170" s="71" t="e">
        <f>IFERROR(INDEX(Data!$M$4:$BB$594,Data!$A163,COLUMNS($C$11:AJ170)),””)</f>
        <v>#NAME?</v>
      </c>
      <c r="AJ170" s="71" t="e">
        <f>IFERROR(INDEX(Data!$M$4:$BB$594,Data!$A163,COLUMNS($C$11:AK170)),””)</f>
        <v>#NAME?</v>
      </c>
      <c r="AK170" s="71" t="e">
        <f>IFERROR(INDEX(Data!$M$4:$BB$594,Data!$A163,COLUMNS($C$11:AL170)),””)</f>
        <v>#NAME?</v>
      </c>
      <c r="AL170" s="69" t="e">
        <f>IFERROR(INDEX(Data!$M$4:$BB$594,Data!$A163,COLUMNS($C$11:AM170)),””)</f>
        <v>#NAME?</v>
      </c>
      <c r="AM170" s="69" t="e">
        <f>IFERROR(INDEX(Data!$M$4:$BB$594,Data!$A163,COLUMNS($C$11:AN170)),””)</f>
        <v>#NAME?</v>
      </c>
      <c r="AN170" s="69" t="e">
        <f>IFERROR(INDEX(Data!$M$4:$BB$594,Data!$A163,COLUMNS($C$11:AO170)),””)</f>
        <v>#NAME?</v>
      </c>
      <c r="AO170" s="69" t="e">
        <f>IFERROR(INDEX(Data!$M$4:$BB$594,Data!$A163,COLUMNS($C$11:AP170)),””)</f>
        <v>#NAME?</v>
      </c>
      <c r="AP170" s="69" t="e">
        <f>IFERROR(INDEX(Data!$M$4:$BB$594,Data!$A163,COLUMNS($C$11:AQ170)),””)</f>
        <v>#NAME?</v>
      </c>
      <c r="AQ170" s="69" t="e">
        <f>IFERROR(INDEX(Data!$M$4:$BB$594,Data!$A163,COLUMNS($C$11:AR170)),””)</f>
        <v>#NAME?</v>
      </c>
    </row>
    <row r="171" spans="2:43" x14ac:dyDescent="0.25">
      <c r="B171" s="69" t="e">
        <f>IFERROR(INDEX(Data!$M$4:$BB$594,Data!$A164,COLUMNS($C$11:C171)),””)</f>
        <v>#NAME?</v>
      </c>
      <c r="C171" s="73" t="e">
        <f>IFERROR(INDEX(Data!$M$4:$BB$594,Data!$A164,COLUMNS($C$11:D171)),””)</f>
        <v>#NAME?</v>
      </c>
      <c r="D171" s="76" t="e">
        <f>IFERROR(INDEX(Data!$M$4:$BB$594,Data!$A164,COLUMNS($C$11:E171)),””)</f>
        <v>#NAME?</v>
      </c>
      <c r="E171" s="76" t="e">
        <f>IFERROR(INDEX(Data!$M$4:$BB$594,Data!$A164,COLUMNS($C$11:F171)),””)</f>
        <v>#NAME?</v>
      </c>
      <c r="F171" s="76" t="e">
        <f>IFERROR(INDEX(Data!$M$4:$BB$594,Data!$A164,COLUMNS($C$11:G171)),””)</f>
        <v>#NAME?</v>
      </c>
      <c r="G171" s="76" t="e">
        <f>IFERROR(INDEX(Data!$M$4:$BB$594,Data!$A164,COLUMNS($C$11:H171)),””)</f>
        <v>#NAME?</v>
      </c>
      <c r="H171" s="76" t="e">
        <f>IFERROR(INDEX(Data!$M$4:$BB$594,Data!$A164,COLUMNS($C$11:I171)),””)</f>
        <v>#NAME?</v>
      </c>
      <c r="I171" s="76" t="e">
        <f>IFERROR(INDEX(Data!$M$4:$BB$594,Data!$A164,COLUMNS($C$11:J171)),””)</f>
        <v>#NAME?</v>
      </c>
      <c r="J171" s="76" t="e">
        <f>IFERROR(INDEX(Data!$M$4:$BB$594,Data!$A164,COLUMNS($C$11:K171)),””)</f>
        <v>#NAME?</v>
      </c>
      <c r="K171" s="76" t="e">
        <f>IFERROR(INDEX(Data!$M$4:$BB$594,Data!$A164,COLUMNS($C$11:L171)),””)</f>
        <v>#NAME?</v>
      </c>
      <c r="L171" s="76" t="e">
        <f>IFERROR(INDEX(Data!$M$4:$BB$594,Data!$A164,COLUMNS($C$11:M171)),””)</f>
        <v>#NAME?</v>
      </c>
      <c r="M171" s="76" t="e">
        <f>IFERROR(INDEX(Data!$M$4:$BB$594,Data!$A164,COLUMNS($C$11:N171)),””)</f>
        <v>#NAME?</v>
      </c>
      <c r="N171" s="76" t="e">
        <f>IFERROR(INDEX(Data!$M$4:$BB$594,Data!$A164,COLUMNS($C$11:O171)),””)</f>
        <v>#NAME?</v>
      </c>
      <c r="O171" s="76" t="e">
        <f>IFERROR(INDEX(Data!$M$4:$BB$594,Data!$A164,COLUMNS($C$11:P171)),””)</f>
        <v>#NAME?</v>
      </c>
      <c r="P171" s="69" t="e">
        <f>IFERROR(INDEX(Data!$M$4:$BB$594,Data!$A164,COLUMNS($C$11:Q171)),””)</f>
        <v>#NAME?</v>
      </c>
      <c r="Q171" s="70" t="e">
        <f>IFERROR(INDEX(Data!$M$4:$BB$594,Data!$A164,COLUMNS($C$11:R171)),””)</f>
        <v>#NAME?</v>
      </c>
      <c r="R171" s="72" t="e">
        <f>IFERROR(INDEX(Data!$M$4:$BB$594,Data!$A164,COLUMNS($C$11:S171)),””)</f>
        <v>#NAME?</v>
      </c>
      <c r="S171" s="69" t="e">
        <f>IFERROR(INDEX(Data!$M$4:$BB$594,Data!$A164,COLUMNS($C$11:T171)),””)</f>
        <v>#NAME?</v>
      </c>
      <c r="T171" s="71" t="e">
        <f>IFERROR(INDEX(Data!$M$4:$BB$594,Data!$A164,COLUMNS($C$11:U171)),””)</f>
        <v>#NAME?</v>
      </c>
      <c r="U171" s="72" t="e">
        <f>IFERROR(INDEX(Data!$M$4:$BB$594,Data!$A164,COLUMNS($C$11:V171)),””)</f>
        <v>#NAME?</v>
      </c>
      <c r="V171" s="72" t="e">
        <f>IFERROR(INDEX(Data!$M$4:$BB$594,Data!$A164,COLUMNS($C$11:W171)),””)</f>
        <v>#NAME?</v>
      </c>
      <c r="W171" s="72" t="e">
        <f>IFERROR(INDEX(Data!$M$4:$BB$594,Data!$A164,COLUMNS($C$11:X171)),””)</f>
        <v>#NAME?</v>
      </c>
      <c r="X171" s="70" t="e">
        <f>IFERROR(INDEX(Data!$M$4:$BB$594,Data!$A164,COLUMNS($C$11:Y171)),””)</f>
        <v>#NAME?</v>
      </c>
      <c r="Y171" s="72" t="e">
        <f>IFERROR(INDEX(Data!$M$4:$BB$594,Data!$A164,COLUMNS($C$11:Z171)),””)</f>
        <v>#NAME?</v>
      </c>
      <c r="Z171" s="75" t="e">
        <f>IFERROR(INDEX(Data!$M$4:$BB$594,Data!$A164,COLUMNS($C$11:AA171)),””)</f>
        <v>#NAME?</v>
      </c>
      <c r="AA171" s="75" t="e">
        <f>IFERROR(INDEX(Data!$M$4:$BB$594,Data!$A164,COLUMNS($C$11:AB171)),””)</f>
        <v>#NAME?</v>
      </c>
      <c r="AB171" s="71" t="e">
        <f>IFERROR(INDEX(Data!$M$4:$BB$594,Data!$A164,COLUMNS($C$11:AC171)),””)</f>
        <v>#NAME?</v>
      </c>
      <c r="AC171" s="72" t="e">
        <f>IFERROR(INDEX(Data!$M$4:$BB$594,Data!$A164,COLUMNS($C$11:AD171)),””)</f>
        <v>#NAME?</v>
      </c>
      <c r="AD171" s="72" t="e">
        <f>IFERROR(INDEX(Data!$M$4:$BB$594,Data!$A164,COLUMNS($C$11:AE171)),””)</f>
        <v>#NAME?</v>
      </c>
      <c r="AE171" s="70" t="e">
        <f>IFERROR(INDEX(Data!$M$4:$BB$594,Data!$A164,COLUMNS($C$11:AF171)),””)</f>
        <v>#NAME?</v>
      </c>
      <c r="AF171" s="72" t="e">
        <f>IFERROR(INDEX(Data!$M$4:$BB$594,Data!$A164,COLUMNS($C$11:AG171)),””)</f>
        <v>#NAME?</v>
      </c>
      <c r="AG171" s="75" t="e">
        <f>IFERROR(INDEX(Data!$M$4:$BB$594,Data!$A164,COLUMNS($C$11:AH171)),””)</f>
        <v>#NAME?</v>
      </c>
      <c r="AH171" s="75" t="e">
        <f>IFERROR(INDEX(Data!$M$4:$BB$594,Data!$A164,COLUMNS($C$11:AI171)),””)</f>
        <v>#NAME?</v>
      </c>
      <c r="AI171" s="71" t="e">
        <f>IFERROR(INDEX(Data!$M$4:$BB$594,Data!$A164,COLUMNS($C$11:AJ171)),””)</f>
        <v>#NAME?</v>
      </c>
      <c r="AJ171" s="71" t="e">
        <f>IFERROR(INDEX(Data!$M$4:$BB$594,Data!$A164,COLUMNS($C$11:AK171)),””)</f>
        <v>#NAME?</v>
      </c>
      <c r="AK171" s="71" t="e">
        <f>IFERROR(INDEX(Data!$M$4:$BB$594,Data!$A164,COLUMNS($C$11:AL171)),””)</f>
        <v>#NAME?</v>
      </c>
      <c r="AL171" s="69" t="e">
        <f>IFERROR(INDEX(Data!$M$4:$BB$594,Data!$A164,COLUMNS($C$11:AM171)),””)</f>
        <v>#NAME?</v>
      </c>
      <c r="AM171" s="69" t="e">
        <f>IFERROR(INDEX(Data!$M$4:$BB$594,Data!$A164,COLUMNS($C$11:AN171)),””)</f>
        <v>#NAME?</v>
      </c>
      <c r="AN171" s="69" t="e">
        <f>IFERROR(INDEX(Data!$M$4:$BB$594,Data!$A164,COLUMNS($C$11:AO171)),””)</f>
        <v>#NAME?</v>
      </c>
      <c r="AO171" s="69" t="e">
        <f>IFERROR(INDEX(Data!$M$4:$BB$594,Data!$A164,COLUMNS($C$11:AP171)),””)</f>
        <v>#NAME?</v>
      </c>
      <c r="AP171" s="69" t="e">
        <f>IFERROR(INDEX(Data!$M$4:$BB$594,Data!$A164,COLUMNS($C$11:AQ171)),””)</f>
        <v>#NAME?</v>
      </c>
      <c r="AQ171" s="69" t="e">
        <f>IFERROR(INDEX(Data!$M$4:$BB$594,Data!$A164,COLUMNS($C$11:AR171)),””)</f>
        <v>#NAME?</v>
      </c>
    </row>
    <row r="172" spans="2:43" x14ac:dyDescent="0.25">
      <c r="B172" s="69" t="e">
        <f>IFERROR(INDEX(Data!$M$4:$BB$594,Data!$A165,COLUMNS($C$11:C172)),””)</f>
        <v>#NAME?</v>
      </c>
      <c r="C172" s="73" t="e">
        <f>IFERROR(INDEX(Data!$M$4:$BB$594,Data!$A165,COLUMNS($C$11:D172)),””)</f>
        <v>#NAME?</v>
      </c>
      <c r="D172" s="76" t="e">
        <f>IFERROR(INDEX(Data!$M$4:$BB$594,Data!$A165,COLUMNS($C$11:E172)),””)</f>
        <v>#NAME?</v>
      </c>
      <c r="E172" s="76" t="e">
        <f>IFERROR(INDEX(Data!$M$4:$BB$594,Data!$A165,COLUMNS($C$11:F172)),””)</f>
        <v>#NAME?</v>
      </c>
      <c r="F172" s="76" t="e">
        <f>IFERROR(INDEX(Data!$M$4:$BB$594,Data!$A165,COLUMNS($C$11:G172)),””)</f>
        <v>#NAME?</v>
      </c>
      <c r="G172" s="76" t="e">
        <f>IFERROR(INDEX(Data!$M$4:$BB$594,Data!$A165,COLUMNS($C$11:H172)),””)</f>
        <v>#NAME?</v>
      </c>
      <c r="H172" s="76" t="e">
        <f>IFERROR(INDEX(Data!$M$4:$BB$594,Data!$A165,COLUMNS($C$11:I172)),””)</f>
        <v>#NAME?</v>
      </c>
      <c r="I172" s="76" t="e">
        <f>IFERROR(INDEX(Data!$M$4:$BB$594,Data!$A165,COLUMNS($C$11:J172)),””)</f>
        <v>#NAME?</v>
      </c>
      <c r="J172" s="76" t="e">
        <f>IFERROR(INDEX(Data!$M$4:$BB$594,Data!$A165,COLUMNS($C$11:K172)),””)</f>
        <v>#NAME?</v>
      </c>
      <c r="K172" s="76" t="e">
        <f>IFERROR(INDEX(Data!$M$4:$BB$594,Data!$A165,COLUMNS($C$11:L172)),””)</f>
        <v>#NAME?</v>
      </c>
      <c r="L172" s="76" t="e">
        <f>IFERROR(INDEX(Data!$M$4:$BB$594,Data!$A165,COLUMNS($C$11:M172)),””)</f>
        <v>#NAME?</v>
      </c>
      <c r="M172" s="76" t="e">
        <f>IFERROR(INDEX(Data!$M$4:$BB$594,Data!$A165,COLUMNS($C$11:N172)),””)</f>
        <v>#NAME?</v>
      </c>
      <c r="N172" s="76" t="e">
        <f>IFERROR(INDEX(Data!$M$4:$BB$594,Data!$A165,COLUMNS($C$11:O172)),””)</f>
        <v>#NAME?</v>
      </c>
      <c r="O172" s="76" t="e">
        <f>IFERROR(INDEX(Data!$M$4:$BB$594,Data!$A165,COLUMNS($C$11:P172)),””)</f>
        <v>#NAME?</v>
      </c>
      <c r="P172" s="69" t="e">
        <f>IFERROR(INDEX(Data!$M$4:$BB$594,Data!$A165,COLUMNS($C$11:Q172)),””)</f>
        <v>#NAME?</v>
      </c>
      <c r="Q172" s="70" t="e">
        <f>IFERROR(INDEX(Data!$M$4:$BB$594,Data!$A165,COLUMNS($C$11:R172)),””)</f>
        <v>#NAME?</v>
      </c>
      <c r="R172" s="72" t="e">
        <f>IFERROR(INDEX(Data!$M$4:$BB$594,Data!$A165,COLUMNS($C$11:S172)),””)</f>
        <v>#NAME?</v>
      </c>
      <c r="S172" s="69" t="e">
        <f>IFERROR(INDEX(Data!$M$4:$BB$594,Data!$A165,COLUMNS($C$11:T172)),””)</f>
        <v>#NAME?</v>
      </c>
      <c r="T172" s="71" t="e">
        <f>IFERROR(INDEX(Data!$M$4:$BB$594,Data!$A165,COLUMNS($C$11:U172)),””)</f>
        <v>#NAME?</v>
      </c>
      <c r="U172" s="72" t="e">
        <f>IFERROR(INDEX(Data!$M$4:$BB$594,Data!$A165,COLUMNS($C$11:V172)),””)</f>
        <v>#NAME?</v>
      </c>
      <c r="V172" s="72" t="e">
        <f>IFERROR(INDEX(Data!$M$4:$BB$594,Data!$A165,COLUMNS($C$11:W172)),””)</f>
        <v>#NAME?</v>
      </c>
      <c r="W172" s="72" t="e">
        <f>IFERROR(INDEX(Data!$M$4:$BB$594,Data!$A165,COLUMNS($C$11:X172)),””)</f>
        <v>#NAME?</v>
      </c>
      <c r="X172" s="70" t="e">
        <f>IFERROR(INDEX(Data!$M$4:$BB$594,Data!$A165,COLUMNS($C$11:Y172)),””)</f>
        <v>#NAME?</v>
      </c>
      <c r="Y172" s="72" t="e">
        <f>IFERROR(INDEX(Data!$M$4:$BB$594,Data!$A165,COLUMNS($C$11:Z172)),””)</f>
        <v>#NAME?</v>
      </c>
      <c r="Z172" s="75" t="e">
        <f>IFERROR(INDEX(Data!$M$4:$BB$594,Data!$A165,COLUMNS($C$11:AA172)),””)</f>
        <v>#NAME?</v>
      </c>
      <c r="AA172" s="75" t="e">
        <f>IFERROR(INDEX(Data!$M$4:$BB$594,Data!$A165,COLUMNS($C$11:AB172)),””)</f>
        <v>#NAME?</v>
      </c>
      <c r="AB172" s="71" t="e">
        <f>IFERROR(INDEX(Data!$M$4:$BB$594,Data!$A165,COLUMNS($C$11:AC172)),””)</f>
        <v>#NAME?</v>
      </c>
      <c r="AC172" s="72" t="e">
        <f>IFERROR(INDEX(Data!$M$4:$BB$594,Data!$A165,COLUMNS($C$11:AD172)),””)</f>
        <v>#NAME?</v>
      </c>
      <c r="AD172" s="72" t="e">
        <f>IFERROR(INDEX(Data!$M$4:$BB$594,Data!$A165,COLUMNS($C$11:AE172)),””)</f>
        <v>#NAME?</v>
      </c>
      <c r="AE172" s="70" t="e">
        <f>IFERROR(INDEX(Data!$M$4:$BB$594,Data!$A165,COLUMNS($C$11:AF172)),””)</f>
        <v>#NAME?</v>
      </c>
      <c r="AF172" s="72" t="e">
        <f>IFERROR(INDEX(Data!$M$4:$BB$594,Data!$A165,COLUMNS($C$11:AG172)),””)</f>
        <v>#NAME?</v>
      </c>
      <c r="AG172" s="75" t="e">
        <f>IFERROR(INDEX(Data!$M$4:$BB$594,Data!$A165,COLUMNS($C$11:AH172)),””)</f>
        <v>#NAME?</v>
      </c>
      <c r="AH172" s="75" t="e">
        <f>IFERROR(INDEX(Data!$M$4:$BB$594,Data!$A165,COLUMNS($C$11:AI172)),””)</f>
        <v>#NAME?</v>
      </c>
      <c r="AI172" s="71" t="e">
        <f>IFERROR(INDEX(Data!$M$4:$BB$594,Data!$A165,COLUMNS($C$11:AJ172)),””)</f>
        <v>#NAME?</v>
      </c>
      <c r="AJ172" s="71" t="e">
        <f>IFERROR(INDEX(Data!$M$4:$BB$594,Data!$A165,COLUMNS($C$11:AK172)),””)</f>
        <v>#NAME?</v>
      </c>
      <c r="AK172" s="71" t="e">
        <f>IFERROR(INDEX(Data!$M$4:$BB$594,Data!$A165,COLUMNS($C$11:AL172)),””)</f>
        <v>#NAME?</v>
      </c>
      <c r="AL172" s="69" t="e">
        <f>IFERROR(INDEX(Data!$M$4:$BB$594,Data!$A165,COLUMNS($C$11:AM172)),””)</f>
        <v>#NAME?</v>
      </c>
      <c r="AM172" s="69" t="e">
        <f>IFERROR(INDEX(Data!$M$4:$BB$594,Data!$A165,COLUMNS($C$11:AN172)),””)</f>
        <v>#NAME?</v>
      </c>
      <c r="AN172" s="69" t="e">
        <f>IFERROR(INDEX(Data!$M$4:$BB$594,Data!$A165,COLUMNS($C$11:AO172)),””)</f>
        <v>#NAME?</v>
      </c>
      <c r="AO172" s="69" t="e">
        <f>IFERROR(INDEX(Data!$M$4:$BB$594,Data!$A165,COLUMNS($C$11:AP172)),””)</f>
        <v>#NAME?</v>
      </c>
      <c r="AP172" s="69" t="e">
        <f>IFERROR(INDEX(Data!$M$4:$BB$594,Data!$A165,COLUMNS($C$11:AQ172)),””)</f>
        <v>#NAME?</v>
      </c>
      <c r="AQ172" s="69" t="e">
        <f>IFERROR(INDEX(Data!$M$4:$BB$594,Data!$A165,COLUMNS($C$11:AR172)),””)</f>
        <v>#NAME?</v>
      </c>
    </row>
    <row r="173" spans="2:43" x14ac:dyDescent="0.25">
      <c r="B173" s="69" t="e">
        <f>IFERROR(INDEX(Data!$M$4:$BB$594,Data!$A166,COLUMNS($C$11:C173)),””)</f>
        <v>#NAME?</v>
      </c>
      <c r="C173" s="73" t="e">
        <f>IFERROR(INDEX(Data!$M$4:$BB$594,Data!$A166,COLUMNS($C$11:D173)),””)</f>
        <v>#NAME?</v>
      </c>
      <c r="D173" s="76" t="e">
        <f>IFERROR(INDEX(Data!$M$4:$BB$594,Data!$A166,COLUMNS($C$11:E173)),””)</f>
        <v>#NAME?</v>
      </c>
      <c r="E173" s="76" t="e">
        <f>IFERROR(INDEX(Data!$M$4:$BB$594,Data!$A166,COLUMNS($C$11:F173)),””)</f>
        <v>#NAME?</v>
      </c>
      <c r="F173" s="76" t="e">
        <f>IFERROR(INDEX(Data!$M$4:$BB$594,Data!$A166,COLUMNS($C$11:G173)),””)</f>
        <v>#NAME?</v>
      </c>
      <c r="G173" s="76" t="e">
        <f>IFERROR(INDEX(Data!$M$4:$BB$594,Data!$A166,COLUMNS($C$11:H173)),””)</f>
        <v>#NAME?</v>
      </c>
      <c r="H173" s="76" t="e">
        <f>IFERROR(INDEX(Data!$M$4:$BB$594,Data!$A166,COLUMNS($C$11:I173)),””)</f>
        <v>#NAME?</v>
      </c>
      <c r="I173" s="76" t="e">
        <f>IFERROR(INDEX(Data!$M$4:$BB$594,Data!$A166,COLUMNS($C$11:J173)),””)</f>
        <v>#NAME?</v>
      </c>
      <c r="J173" s="76" t="e">
        <f>IFERROR(INDEX(Data!$M$4:$BB$594,Data!$A166,COLUMNS($C$11:K173)),””)</f>
        <v>#NAME?</v>
      </c>
      <c r="K173" s="76" t="e">
        <f>IFERROR(INDEX(Data!$M$4:$BB$594,Data!$A166,COLUMNS($C$11:L173)),””)</f>
        <v>#NAME?</v>
      </c>
      <c r="L173" s="76" t="e">
        <f>IFERROR(INDEX(Data!$M$4:$BB$594,Data!$A166,COLUMNS($C$11:M173)),””)</f>
        <v>#NAME?</v>
      </c>
      <c r="M173" s="76" t="e">
        <f>IFERROR(INDEX(Data!$M$4:$BB$594,Data!$A166,COLUMNS($C$11:N173)),””)</f>
        <v>#NAME?</v>
      </c>
      <c r="N173" s="76" t="e">
        <f>IFERROR(INDEX(Data!$M$4:$BB$594,Data!$A166,COLUMNS($C$11:O173)),””)</f>
        <v>#NAME?</v>
      </c>
      <c r="O173" s="76" t="e">
        <f>IFERROR(INDEX(Data!$M$4:$BB$594,Data!$A166,COLUMNS($C$11:P173)),””)</f>
        <v>#NAME?</v>
      </c>
      <c r="P173" s="69" t="e">
        <f>IFERROR(INDEX(Data!$M$4:$BB$594,Data!$A166,COLUMNS($C$11:Q173)),””)</f>
        <v>#NAME?</v>
      </c>
      <c r="Q173" s="70" t="e">
        <f>IFERROR(INDEX(Data!$M$4:$BB$594,Data!$A166,COLUMNS($C$11:R173)),””)</f>
        <v>#NAME?</v>
      </c>
      <c r="R173" s="72" t="e">
        <f>IFERROR(INDEX(Data!$M$4:$BB$594,Data!$A166,COLUMNS($C$11:S173)),””)</f>
        <v>#NAME?</v>
      </c>
      <c r="S173" s="69" t="e">
        <f>IFERROR(INDEX(Data!$M$4:$BB$594,Data!$A166,COLUMNS($C$11:T173)),””)</f>
        <v>#NAME?</v>
      </c>
      <c r="T173" s="71" t="e">
        <f>IFERROR(INDEX(Data!$M$4:$BB$594,Data!$A166,COLUMNS($C$11:U173)),””)</f>
        <v>#NAME?</v>
      </c>
      <c r="U173" s="72" t="e">
        <f>IFERROR(INDEX(Data!$M$4:$BB$594,Data!$A166,COLUMNS($C$11:V173)),””)</f>
        <v>#NAME?</v>
      </c>
      <c r="V173" s="72" t="e">
        <f>IFERROR(INDEX(Data!$M$4:$BB$594,Data!$A166,COLUMNS($C$11:W173)),””)</f>
        <v>#NAME?</v>
      </c>
      <c r="W173" s="72" t="e">
        <f>IFERROR(INDEX(Data!$M$4:$BB$594,Data!$A166,COLUMNS($C$11:X173)),””)</f>
        <v>#NAME?</v>
      </c>
      <c r="X173" s="70" t="e">
        <f>IFERROR(INDEX(Data!$M$4:$BB$594,Data!$A166,COLUMNS($C$11:Y173)),””)</f>
        <v>#NAME?</v>
      </c>
      <c r="Y173" s="72" t="e">
        <f>IFERROR(INDEX(Data!$M$4:$BB$594,Data!$A166,COLUMNS($C$11:Z173)),””)</f>
        <v>#NAME?</v>
      </c>
      <c r="Z173" s="75" t="e">
        <f>IFERROR(INDEX(Data!$M$4:$BB$594,Data!$A166,COLUMNS($C$11:AA173)),””)</f>
        <v>#NAME?</v>
      </c>
      <c r="AA173" s="75" t="e">
        <f>IFERROR(INDEX(Data!$M$4:$BB$594,Data!$A166,COLUMNS($C$11:AB173)),””)</f>
        <v>#NAME?</v>
      </c>
      <c r="AB173" s="71" t="e">
        <f>IFERROR(INDEX(Data!$M$4:$BB$594,Data!$A166,COLUMNS($C$11:AC173)),””)</f>
        <v>#NAME?</v>
      </c>
      <c r="AC173" s="72" t="e">
        <f>IFERROR(INDEX(Data!$M$4:$BB$594,Data!$A166,COLUMNS($C$11:AD173)),””)</f>
        <v>#NAME?</v>
      </c>
      <c r="AD173" s="72" t="e">
        <f>IFERROR(INDEX(Data!$M$4:$BB$594,Data!$A166,COLUMNS($C$11:AE173)),””)</f>
        <v>#NAME?</v>
      </c>
      <c r="AE173" s="70" t="e">
        <f>IFERROR(INDEX(Data!$M$4:$BB$594,Data!$A166,COLUMNS($C$11:AF173)),””)</f>
        <v>#NAME?</v>
      </c>
      <c r="AF173" s="72" t="e">
        <f>IFERROR(INDEX(Data!$M$4:$BB$594,Data!$A166,COLUMNS($C$11:AG173)),””)</f>
        <v>#NAME?</v>
      </c>
      <c r="AG173" s="75" t="e">
        <f>IFERROR(INDEX(Data!$M$4:$BB$594,Data!$A166,COLUMNS($C$11:AH173)),””)</f>
        <v>#NAME?</v>
      </c>
      <c r="AH173" s="75" t="e">
        <f>IFERROR(INDEX(Data!$M$4:$BB$594,Data!$A166,COLUMNS($C$11:AI173)),””)</f>
        <v>#NAME?</v>
      </c>
      <c r="AI173" s="71" t="e">
        <f>IFERROR(INDEX(Data!$M$4:$BB$594,Data!$A166,COLUMNS($C$11:AJ173)),””)</f>
        <v>#NAME?</v>
      </c>
      <c r="AJ173" s="71" t="e">
        <f>IFERROR(INDEX(Data!$M$4:$BB$594,Data!$A166,COLUMNS($C$11:AK173)),””)</f>
        <v>#NAME?</v>
      </c>
      <c r="AK173" s="71" t="e">
        <f>IFERROR(INDEX(Data!$M$4:$BB$594,Data!$A166,COLUMNS($C$11:AL173)),””)</f>
        <v>#NAME?</v>
      </c>
      <c r="AL173" s="69" t="e">
        <f>IFERROR(INDEX(Data!$M$4:$BB$594,Data!$A166,COLUMNS($C$11:AM173)),””)</f>
        <v>#NAME?</v>
      </c>
      <c r="AM173" s="69" t="e">
        <f>IFERROR(INDEX(Data!$M$4:$BB$594,Data!$A166,COLUMNS($C$11:AN173)),””)</f>
        <v>#NAME?</v>
      </c>
      <c r="AN173" s="69" t="e">
        <f>IFERROR(INDEX(Data!$M$4:$BB$594,Data!$A166,COLUMNS($C$11:AO173)),””)</f>
        <v>#NAME?</v>
      </c>
      <c r="AO173" s="69" t="e">
        <f>IFERROR(INDEX(Data!$M$4:$BB$594,Data!$A166,COLUMNS($C$11:AP173)),””)</f>
        <v>#NAME?</v>
      </c>
      <c r="AP173" s="69" t="e">
        <f>IFERROR(INDEX(Data!$M$4:$BB$594,Data!$A166,COLUMNS($C$11:AQ173)),””)</f>
        <v>#NAME?</v>
      </c>
      <c r="AQ173" s="69" t="e">
        <f>IFERROR(INDEX(Data!$M$4:$BB$594,Data!$A166,COLUMNS($C$11:AR173)),””)</f>
        <v>#NAME?</v>
      </c>
    </row>
    <row r="174" spans="2:43" x14ac:dyDescent="0.25">
      <c r="B174" s="69" t="e">
        <f>IFERROR(INDEX(Data!$M$4:$BB$594,Data!$A167,COLUMNS($C$11:C174)),””)</f>
        <v>#NAME?</v>
      </c>
      <c r="C174" s="73" t="e">
        <f>IFERROR(INDEX(Data!$M$4:$BB$594,Data!$A167,COLUMNS($C$11:D174)),””)</f>
        <v>#NAME?</v>
      </c>
      <c r="D174" s="76" t="e">
        <f>IFERROR(INDEX(Data!$M$4:$BB$594,Data!$A167,COLUMNS($C$11:E174)),””)</f>
        <v>#NAME?</v>
      </c>
      <c r="E174" s="76" t="e">
        <f>IFERROR(INDEX(Data!$M$4:$BB$594,Data!$A167,COLUMNS($C$11:F174)),””)</f>
        <v>#NAME?</v>
      </c>
      <c r="F174" s="76" t="e">
        <f>IFERROR(INDEX(Data!$M$4:$BB$594,Data!$A167,COLUMNS($C$11:G174)),””)</f>
        <v>#NAME?</v>
      </c>
      <c r="G174" s="76" t="e">
        <f>IFERROR(INDEX(Data!$M$4:$BB$594,Data!$A167,COLUMNS($C$11:H174)),””)</f>
        <v>#NAME?</v>
      </c>
      <c r="H174" s="76" t="e">
        <f>IFERROR(INDEX(Data!$M$4:$BB$594,Data!$A167,COLUMNS($C$11:I174)),””)</f>
        <v>#NAME?</v>
      </c>
      <c r="I174" s="76" t="e">
        <f>IFERROR(INDEX(Data!$M$4:$BB$594,Data!$A167,COLUMNS($C$11:J174)),””)</f>
        <v>#NAME?</v>
      </c>
      <c r="J174" s="76" t="e">
        <f>IFERROR(INDEX(Data!$M$4:$BB$594,Data!$A167,COLUMNS($C$11:K174)),””)</f>
        <v>#NAME?</v>
      </c>
      <c r="K174" s="76" t="e">
        <f>IFERROR(INDEX(Data!$M$4:$BB$594,Data!$A167,COLUMNS($C$11:L174)),””)</f>
        <v>#NAME?</v>
      </c>
      <c r="L174" s="76" t="e">
        <f>IFERROR(INDEX(Data!$M$4:$BB$594,Data!$A167,COLUMNS($C$11:M174)),””)</f>
        <v>#NAME?</v>
      </c>
      <c r="M174" s="76" t="e">
        <f>IFERROR(INDEX(Data!$M$4:$BB$594,Data!$A167,COLUMNS($C$11:N174)),””)</f>
        <v>#NAME?</v>
      </c>
      <c r="N174" s="76" t="e">
        <f>IFERROR(INDEX(Data!$M$4:$BB$594,Data!$A167,COLUMNS($C$11:O174)),””)</f>
        <v>#NAME?</v>
      </c>
      <c r="O174" s="76" t="e">
        <f>IFERROR(INDEX(Data!$M$4:$BB$594,Data!$A167,COLUMNS($C$11:P174)),””)</f>
        <v>#NAME?</v>
      </c>
      <c r="P174" s="69" t="e">
        <f>IFERROR(INDEX(Data!$M$4:$BB$594,Data!$A167,COLUMNS($C$11:Q174)),””)</f>
        <v>#NAME?</v>
      </c>
      <c r="Q174" s="70" t="e">
        <f>IFERROR(INDEX(Data!$M$4:$BB$594,Data!$A167,COLUMNS($C$11:R174)),””)</f>
        <v>#NAME?</v>
      </c>
      <c r="R174" s="72" t="e">
        <f>IFERROR(INDEX(Data!$M$4:$BB$594,Data!$A167,COLUMNS($C$11:S174)),””)</f>
        <v>#NAME?</v>
      </c>
      <c r="S174" s="69" t="e">
        <f>IFERROR(INDEX(Data!$M$4:$BB$594,Data!$A167,COLUMNS($C$11:T174)),””)</f>
        <v>#NAME?</v>
      </c>
      <c r="T174" s="71" t="e">
        <f>IFERROR(INDEX(Data!$M$4:$BB$594,Data!$A167,COLUMNS($C$11:U174)),””)</f>
        <v>#NAME?</v>
      </c>
      <c r="U174" s="72" t="e">
        <f>IFERROR(INDEX(Data!$M$4:$BB$594,Data!$A167,COLUMNS($C$11:V174)),””)</f>
        <v>#NAME?</v>
      </c>
      <c r="V174" s="72" t="e">
        <f>IFERROR(INDEX(Data!$M$4:$BB$594,Data!$A167,COLUMNS($C$11:W174)),””)</f>
        <v>#NAME?</v>
      </c>
      <c r="W174" s="72" t="e">
        <f>IFERROR(INDEX(Data!$M$4:$BB$594,Data!$A167,COLUMNS($C$11:X174)),””)</f>
        <v>#NAME?</v>
      </c>
      <c r="X174" s="70" t="e">
        <f>IFERROR(INDEX(Data!$M$4:$BB$594,Data!$A167,COLUMNS($C$11:Y174)),””)</f>
        <v>#NAME?</v>
      </c>
      <c r="Y174" s="72" t="e">
        <f>IFERROR(INDEX(Data!$M$4:$BB$594,Data!$A167,COLUMNS($C$11:Z174)),””)</f>
        <v>#NAME?</v>
      </c>
      <c r="Z174" s="75" t="e">
        <f>IFERROR(INDEX(Data!$M$4:$BB$594,Data!$A167,COLUMNS($C$11:AA174)),””)</f>
        <v>#NAME?</v>
      </c>
      <c r="AA174" s="75" t="e">
        <f>IFERROR(INDEX(Data!$M$4:$BB$594,Data!$A167,COLUMNS($C$11:AB174)),””)</f>
        <v>#NAME?</v>
      </c>
      <c r="AB174" s="71" t="e">
        <f>IFERROR(INDEX(Data!$M$4:$BB$594,Data!$A167,COLUMNS($C$11:AC174)),””)</f>
        <v>#NAME?</v>
      </c>
      <c r="AC174" s="72" t="e">
        <f>IFERROR(INDEX(Data!$M$4:$BB$594,Data!$A167,COLUMNS($C$11:AD174)),””)</f>
        <v>#NAME?</v>
      </c>
      <c r="AD174" s="72" t="e">
        <f>IFERROR(INDEX(Data!$M$4:$BB$594,Data!$A167,COLUMNS($C$11:AE174)),””)</f>
        <v>#NAME?</v>
      </c>
      <c r="AE174" s="70" t="e">
        <f>IFERROR(INDEX(Data!$M$4:$BB$594,Data!$A167,COLUMNS($C$11:AF174)),””)</f>
        <v>#NAME?</v>
      </c>
      <c r="AF174" s="72" t="e">
        <f>IFERROR(INDEX(Data!$M$4:$BB$594,Data!$A167,COLUMNS($C$11:AG174)),””)</f>
        <v>#NAME?</v>
      </c>
      <c r="AG174" s="75" t="e">
        <f>IFERROR(INDEX(Data!$M$4:$BB$594,Data!$A167,COLUMNS($C$11:AH174)),””)</f>
        <v>#NAME?</v>
      </c>
      <c r="AH174" s="75" t="e">
        <f>IFERROR(INDEX(Data!$M$4:$BB$594,Data!$A167,COLUMNS($C$11:AI174)),””)</f>
        <v>#NAME?</v>
      </c>
      <c r="AI174" s="71" t="e">
        <f>IFERROR(INDEX(Data!$M$4:$BB$594,Data!$A167,COLUMNS($C$11:AJ174)),””)</f>
        <v>#NAME?</v>
      </c>
      <c r="AJ174" s="71" t="e">
        <f>IFERROR(INDEX(Data!$M$4:$BB$594,Data!$A167,COLUMNS($C$11:AK174)),””)</f>
        <v>#NAME?</v>
      </c>
      <c r="AK174" s="71" t="e">
        <f>IFERROR(INDEX(Data!$M$4:$BB$594,Data!$A167,COLUMNS($C$11:AL174)),””)</f>
        <v>#NAME?</v>
      </c>
      <c r="AL174" s="69" t="e">
        <f>IFERROR(INDEX(Data!$M$4:$BB$594,Data!$A167,COLUMNS($C$11:AM174)),””)</f>
        <v>#NAME?</v>
      </c>
      <c r="AM174" s="69" t="e">
        <f>IFERROR(INDEX(Data!$M$4:$BB$594,Data!$A167,COLUMNS($C$11:AN174)),””)</f>
        <v>#NAME?</v>
      </c>
      <c r="AN174" s="69" t="e">
        <f>IFERROR(INDEX(Data!$M$4:$BB$594,Data!$A167,COLUMNS($C$11:AO174)),””)</f>
        <v>#NAME?</v>
      </c>
      <c r="AO174" s="69" t="e">
        <f>IFERROR(INDEX(Data!$M$4:$BB$594,Data!$A167,COLUMNS($C$11:AP174)),””)</f>
        <v>#NAME?</v>
      </c>
      <c r="AP174" s="69" t="e">
        <f>IFERROR(INDEX(Data!$M$4:$BB$594,Data!$A167,COLUMNS($C$11:AQ174)),””)</f>
        <v>#NAME?</v>
      </c>
      <c r="AQ174" s="69" t="e">
        <f>IFERROR(INDEX(Data!$M$4:$BB$594,Data!$A167,COLUMNS($C$11:AR174)),””)</f>
        <v>#NAME?</v>
      </c>
    </row>
    <row r="175" spans="2:43" x14ac:dyDescent="0.25">
      <c r="B175" s="69" t="e">
        <f>IFERROR(INDEX(Data!$M$4:$BB$594,Data!$A168,COLUMNS($C$11:C175)),””)</f>
        <v>#NAME?</v>
      </c>
      <c r="C175" s="73" t="e">
        <f>IFERROR(INDEX(Data!$M$4:$BB$594,Data!$A168,COLUMNS($C$11:D175)),””)</f>
        <v>#NAME?</v>
      </c>
      <c r="D175" s="76" t="e">
        <f>IFERROR(INDEX(Data!$M$4:$BB$594,Data!$A168,COLUMNS($C$11:E175)),””)</f>
        <v>#NAME?</v>
      </c>
      <c r="E175" s="76" t="e">
        <f>IFERROR(INDEX(Data!$M$4:$BB$594,Data!$A168,COLUMNS($C$11:F175)),””)</f>
        <v>#NAME?</v>
      </c>
      <c r="F175" s="76" t="e">
        <f>IFERROR(INDEX(Data!$M$4:$BB$594,Data!$A168,COLUMNS($C$11:G175)),””)</f>
        <v>#NAME?</v>
      </c>
      <c r="G175" s="76" t="e">
        <f>IFERROR(INDEX(Data!$M$4:$BB$594,Data!$A168,COLUMNS($C$11:H175)),””)</f>
        <v>#NAME?</v>
      </c>
      <c r="H175" s="76" t="e">
        <f>IFERROR(INDEX(Data!$M$4:$BB$594,Data!$A168,COLUMNS($C$11:I175)),””)</f>
        <v>#NAME?</v>
      </c>
      <c r="I175" s="76" t="e">
        <f>IFERROR(INDEX(Data!$M$4:$BB$594,Data!$A168,COLUMNS($C$11:J175)),””)</f>
        <v>#NAME?</v>
      </c>
      <c r="J175" s="76" t="e">
        <f>IFERROR(INDEX(Data!$M$4:$BB$594,Data!$A168,COLUMNS($C$11:K175)),””)</f>
        <v>#NAME?</v>
      </c>
      <c r="K175" s="76" t="e">
        <f>IFERROR(INDEX(Data!$M$4:$BB$594,Data!$A168,COLUMNS($C$11:L175)),””)</f>
        <v>#NAME?</v>
      </c>
      <c r="L175" s="76" t="e">
        <f>IFERROR(INDEX(Data!$M$4:$BB$594,Data!$A168,COLUMNS($C$11:M175)),””)</f>
        <v>#NAME?</v>
      </c>
      <c r="M175" s="76" t="e">
        <f>IFERROR(INDEX(Data!$M$4:$BB$594,Data!$A168,COLUMNS($C$11:N175)),””)</f>
        <v>#NAME?</v>
      </c>
      <c r="N175" s="76" t="e">
        <f>IFERROR(INDEX(Data!$M$4:$BB$594,Data!$A168,COLUMNS($C$11:O175)),””)</f>
        <v>#NAME?</v>
      </c>
      <c r="O175" s="76" t="e">
        <f>IFERROR(INDEX(Data!$M$4:$BB$594,Data!$A168,COLUMNS($C$11:P175)),””)</f>
        <v>#NAME?</v>
      </c>
      <c r="P175" s="69" t="e">
        <f>IFERROR(INDEX(Data!$M$4:$BB$594,Data!$A168,COLUMNS($C$11:Q175)),””)</f>
        <v>#NAME?</v>
      </c>
      <c r="Q175" s="70" t="e">
        <f>IFERROR(INDEX(Data!$M$4:$BB$594,Data!$A168,COLUMNS($C$11:R175)),””)</f>
        <v>#NAME?</v>
      </c>
      <c r="R175" s="72" t="e">
        <f>IFERROR(INDEX(Data!$M$4:$BB$594,Data!$A168,COLUMNS($C$11:S175)),””)</f>
        <v>#NAME?</v>
      </c>
      <c r="S175" s="69" t="e">
        <f>IFERROR(INDEX(Data!$M$4:$BB$594,Data!$A168,COLUMNS($C$11:T175)),””)</f>
        <v>#NAME?</v>
      </c>
      <c r="T175" s="71" t="e">
        <f>IFERROR(INDEX(Data!$M$4:$BB$594,Data!$A168,COLUMNS($C$11:U175)),””)</f>
        <v>#NAME?</v>
      </c>
      <c r="U175" s="72" t="e">
        <f>IFERROR(INDEX(Data!$M$4:$BB$594,Data!$A168,COLUMNS($C$11:V175)),””)</f>
        <v>#NAME?</v>
      </c>
      <c r="V175" s="72" t="e">
        <f>IFERROR(INDEX(Data!$M$4:$BB$594,Data!$A168,COLUMNS($C$11:W175)),””)</f>
        <v>#NAME?</v>
      </c>
      <c r="W175" s="72" t="e">
        <f>IFERROR(INDEX(Data!$M$4:$BB$594,Data!$A168,COLUMNS($C$11:X175)),””)</f>
        <v>#NAME?</v>
      </c>
      <c r="X175" s="70" t="e">
        <f>IFERROR(INDEX(Data!$M$4:$BB$594,Data!$A168,COLUMNS($C$11:Y175)),””)</f>
        <v>#NAME?</v>
      </c>
      <c r="Y175" s="72" t="e">
        <f>IFERROR(INDEX(Data!$M$4:$BB$594,Data!$A168,COLUMNS($C$11:Z175)),””)</f>
        <v>#NAME?</v>
      </c>
      <c r="Z175" s="75" t="e">
        <f>IFERROR(INDEX(Data!$M$4:$BB$594,Data!$A168,COLUMNS($C$11:AA175)),””)</f>
        <v>#NAME?</v>
      </c>
      <c r="AA175" s="75" t="e">
        <f>IFERROR(INDEX(Data!$M$4:$BB$594,Data!$A168,COLUMNS($C$11:AB175)),””)</f>
        <v>#NAME?</v>
      </c>
      <c r="AB175" s="71" t="e">
        <f>IFERROR(INDEX(Data!$M$4:$BB$594,Data!$A168,COLUMNS($C$11:AC175)),””)</f>
        <v>#NAME?</v>
      </c>
      <c r="AC175" s="72" t="e">
        <f>IFERROR(INDEX(Data!$M$4:$BB$594,Data!$A168,COLUMNS($C$11:AD175)),””)</f>
        <v>#NAME?</v>
      </c>
      <c r="AD175" s="72" t="e">
        <f>IFERROR(INDEX(Data!$M$4:$BB$594,Data!$A168,COLUMNS($C$11:AE175)),””)</f>
        <v>#NAME?</v>
      </c>
      <c r="AE175" s="70" t="e">
        <f>IFERROR(INDEX(Data!$M$4:$BB$594,Data!$A168,COLUMNS($C$11:AF175)),””)</f>
        <v>#NAME?</v>
      </c>
      <c r="AF175" s="72" t="e">
        <f>IFERROR(INDEX(Data!$M$4:$BB$594,Data!$A168,COLUMNS($C$11:AG175)),””)</f>
        <v>#NAME?</v>
      </c>
      <c r="AG175" s="75" t="e">
        <f>IFERROR(INDEX(Data!$M$4:$BB$594,Data!$A168,COLUMNS($C$11:AH175)),””)</f>
        <v>#NAME?</v>
      </c>
      <c r="AH175" s="75" t="e">
        <f>IFERROR(INDEX(Data!$M$4:$BB$594,Data!$A168,COLUMNS($C$11:AI175)),””)</f>
        <v>#NAME?</v>
      </c>
      <c r="AI175" s="71" t="e">
        <f>IFERROR(INDEX(Data!$M$4:$BB$594,Data!$A168,COLUMNS($C$11:AJ175)),””)</f>
        <v>#NAME?</v>
      </c>
      <c r="AJ175" s="71" t="e">
        <f>IFERROR(INDEX(Data!$M$4:$BB$594,Data!$A168,COLUMNS($C$11:AK175)),””)</f>
        <v>#NAME?</v>
      </c>
      <c r="AK175" s="71" t="e">
        <f>IFERROR(INDEX(Data!$M$4:$BB$594,Data!$A168,COLUMNS($C$11:AL175)),””)</f>
        <v>#NAME?</v>
      </c>
      <c r="AL175" s="69" t="e">
        <f>IFERROR(INDEX(Data!$M$4:$BB$594,Data!$A168,COLUMNS($C$11:AM175)),””)</f>
        <v>#NAME?</v>
      </c>
      <c r="AM175" s="69" t="e">
        <f>IFERROR(INDEX(Data!$M$4:$BB$594,Data!$A168,COLUMNS($C$11:AN175)),””)</f>
        <v>#NAME?</v>
      </c>
      <c r="AN175" s="69" t="e">
        <f>IFERROR(INDEX(Data!$M$4:$BB$594,Data!$A168,COLUMNS($C$11:AO175)),””)</f>
        <v>#NAME?</v>
      </c>
      <c r="AO175" s="69" t="e">
        <f>IFERROR(INDEX(Data!$M$4:$BB$594,Data!$A168,COLUMNS($C$11:AP175)),””)</f>
        <v>#NAME?</v>
      </c>
      <c r="AP175" s="69" t="e">
        <f>IFERROR(INDEX(Data!$M$4:$BB$594,Data!$A168,COLUMNS($C$11:AQ175)),””)</f>
        <v>#NAME?</v>
      </c>
      <c r="AQ175" s="69" t="e">
        <f>IFERROR(INDEX(Data!$M$4:$BB$594,Data!$A168,COLUMNS($C$11:AR175)),””)</f>
        <v>#NAME?</v>
      </c>
    </row>
    <row r="176" spans="2:43" x14ac:dyDescent="0.25">
      <c r="B176" s="69" t="e">
        <f>IFERROR(INDEX(Data!$M$4:$BB$594,Data!$A169,COLUMNS($C$11:C176)),””)</f>
        <v>#NAME?</v>
      </c>
      <c r="C176" s="73" t="e">
        <f>IFERROR(INDEX(Data!$M$4:$BB$594,Data!$A169,COLUMNS($C$11:D176)),””)</f>
        <v>#NAME?</v>
      </c>
      <c r="D176" s="76" t="e">
        <f>IFERROR(INDEX(Data!$M$4:$BB$594,Data!$A169,COLUMNS($C$11:E176)),””)</f>
        <v>#NAME?</v>
      </c>
      <c r="E176" s="76" t="e">
        <f>IFERROR(INDEX(Data!$M$4:$BB$594,Data!$A169,COLUMNS($C$11:F176)),””)</f>
        <v>#NAME?</v>
      </c>
      <c r="F176" s="76" t="e">
        <f>IFERROR(INDEX(Data!$M$4:$BB$594,Data!$A169,COLUMNS($C$11:G176)),””)</f>
        <v>#NAME?</v>
      </c>
      <c r="G176" s="76" t="e">
        <f>IFERROR(INDEX(Data!$M$4:$BB$594,Data!$A169,COLUMNS($C$11:H176)),””)</f>
        <v>#NAME?</v>
      </c>
      <c r="H176" s="76" t="e">
        <f>IFERROR(INDEX(Data!$M$4:$BB$594,Data!$A169,COLUMNS($C$11:I176)),””)</f>
        <v>#NAME?</v>
      </c>
      <c r="I176" s="76" t="e">
        <f>IFERROR(INDEX(Data!$M$4:$BB$594,Data!$A169,COLUMNS($C$11:J176)),””)</f>
        <v>#NAME?</v>
      </c>
      <c r="J176" s="76" t="e">
        <f>IFERROR(INDEX(Data!$M$4:$BB$594,Data!$A169,COLUMNS($C$11:K176)),””)</f>
        <v>#NAME?</v>
      </c>
      <c r="K176" s="76" t="e">
        <f>IFERROR(INDEX(Data!$M$4:$BB$594,Data!$A169,COLUMNS($C$11:L176)),””)</f>
        <v>#NAME?</v>
      </c>
      <c r="L176" s="76" t="e">
        <f>IFERROR(INDEX(Data!$M$4:$BB$594,Data!$A169,COLUMNS($C$11:M176)),””)</f>
        <v>#NAME?</v>
      </c>
      <c r="M176" s="76" t="e">
        <f>IFERROR(INDEX(Data!$M$4:$BB$594,Data!$A169,COLUMNS($C$11:N176)),””)</f>
        <v>#NAME?</v>
      </c>
      <c r="N176" s="76" t="e">
        <f>IFERROR(INDEX(Data!$M$4:$BB$594,Data!$A169,COLUMNS($C$11:O176)),””)</f>
        <v>#NAME?</v>
      </c>
      <c r="O176" s="76" t="e">
        <f>IFERROR(INDEX(Data!$M$4:$BB$594,Data!$A169,COLUMNS($C$11:P176)),””)</f>
        <v>#NAME?</v>
      </c>
      <c r="P176" s="69" t="e">
        <f>IFERROR(INDEX(Data!$M$4:$BB$594,Data!$A169,COLUMNS($C$11:Q176)),””)</f>
        <v>#NAME?</v>
      </c>
      <c r="Q176" s="70" t="e">
        <f>IFERROR(INDEX(Data!$M$4:$BB$594,Data!$A169,COLUMNS($C$11:R176)),””)</f>
        <v>#NAME?</v>
      </c>
      <c r="R176" s="72" t="e">
        <f>IFERROR(INDEX(Data!$M$4:$BB$594,Data!$A169,COLUMNS($C$11:S176)),””)</f>
        <v>#NAME?</v>
      </c>
      <c r="S176" s="69" t="e">
        <f>IFERROR(INDEX(Data!$M$4:$BB$594,Data!$A169,COLUMNS($C$11:T176)),””)</f>
        <v>#NAME?</v>
      </c>
      <c r="T176" s="71" t="e">
        <f>IFERROR(INDEX(Data!$M$4:$BB$594,Data!$A169,COLUMNS($C$11:U176)),””)</f>
        <v>#NAME?</v>
      </c>
      <c r="U176" s="72" t="e">
        <f>IFERROR(INDEX(Data!$M$4:$BB$594,Data!$A169,COLUMNS($C$11:V176)),””)</f>
        <v>#NAME?</v>
      </c>
      <c r="V176" s="72" t="e">
        <f>IFERROR(INDEX(Data!$M$4:$BB$594,Data!$A169,COLUMNS($C$11:W176)),””)</f>
        <v>#NAME?</v>
      </c>
      <c r="W176" s="72" t="e">
        <f>IFERROR(INDEX(Data!$M$4:$BB$594,Data!$A169,COLUMNS($C$11:X176)),””)</f>
        <v>#NAME?</v>
      </c>
      <c r="X176" s="70" t="e">
        <f>IFERROR(INDEX(Data!$M$4:$BB$594,Data!$A169,COLUMNS($C$11:Y176)),””)</f>
        <v>#NAME?</v>
      </c>
      <c r="Y176" s="72" t="e">
        <f>IFERROR(INDEX(Data!$M$4:$BB$594,Data!$A169,COLUMNS($C$11:Z176)),””)</f>
        <v>#NAME?</v>
      </c>
      <c r="Z176" s="75" t="e">
        <f>IFERROR(INDEX(Data!$M$4:$BB$594,Data!$A169,COLUMNS($C$11:AA176)),””)</f>
        <v>#NAME?</v>
      </c>
      <c r="AA176" s="75" t="e">
        <f>IFERROR(INDEX(Data!$M$4:$BB$594,Data!$A169,COLUMNS($C$11:AB176)),””)</f>
        <v>#NAME?</v>
      </c>
      <c r="AB176" s="71" t="e">
        <f>IFERROR(INDEX(Data!$M$4:$BB$594,Data!$A169,COLUMNS($C$11:AC176)),””)</f>
        <v>#NAME?</v>
      </c>
      <c r="AC176" s="72" t="e">
        <f>IFERROR(INDEX(Data!$M$4:$BB$594,Data!$A169,COLUMNS($C$11:AD176)),””)</f>
        <v>#NAME?</v>
      </c>
      <c r="AD176" s="72" t="e">
        <f>IFERROR(INDEX(Data!$M$4:$BB$594,Data!$A169,COLUMNS($C$11:AE176)),””)</f>
        <v>#NAME?</v>
      </c>
      <c r="AE176" s="70" t="e">
        <f>IFERROR(INDEX(Data!$M$4:$BB$594,Data!$A169,COLUMNS($C$11:AF176)),””)</f>
        <v>#NAME?</v>
      </c>
      <c r="AF176" s="72" t="e">
        <f>IFERROR(INDEX(Data!$M$4:$BB$594,Data!$A169,COLUMNS($C$11:AG176)),””)</f>
        <v>#NAME?</v>
      </c>
      <c r="AG176" s="75" t="e">
        <f>IFERROR(INDEX(Data!$M$4:$BB$594,Data!$A169,COLUMNS($C$11:AH176)),””)</f>
        <v>#NAME?</v>
      </c>
      <c r="AH176" s="75" t="e">
        <f>IFERROR(INDEX(Data!$M$4:$BB$594,Data!$A169,COLUMNS($C$11:AI176)),””)</f>
        <v>#NAME?</v>
      </c>
      <c r="AI176" s="71" t="e">
        <f>IFERROR(INDEX(Data!$M$4:$BB$594,Data!$A169,COLUMNS($C$11:AJ176)),””)</f>
        <v>#NAME?</v>
      </c>
      <c r="AJ176" s="71" t="e">
        <f>IFERROR(INDEX(Data!$M$4:$BB$594,Data!$A169,COLUMNS($C$11:AK176)),””)</f>
        <v>#NAME?</v>
      </c>
      <c r="AK176" s="71" t="e">
        <f>IFERROR(INDEX(Data!$M$4:$BB$594,Data!$A169,COLUMNS($C$11:AL176)),””)</f>
        <v>#NAME?</v>
      </c>
      <c r="AL176" s="69" t="e">
        <f>IFERROR(INDEX(Data!$M$4:$BB$594,Data!$A169,COLUMNS($C$11:AM176)),””)</f>
        <v>#NAME?</v>
      </c>
      <c r="AM176" s="69" t="e">
        <f>IFERROR(INDEX(Data!$M$4:$BB$594,Data!$A169,COLUMNS($C$11:AN176)),””)</f>
        <v>#NAME?</v>
      </c>
      <c r="AN176" s="69" t="e">
        <f>IFERROR(INDEX(Data!$M$4:$BB$594,Data!$A169,COLUMNS($C$11:AO176)),””)</f>
        <v>#NAME?</v>
      </c>
      <c r="AO176" s="69" t="e">
        <f>IFERROR(INDEX(Data!$M$4:$BB$594,Data!$A169,COLUMNS($C$11:AP176)),””)</f>
        <v>#NAME?</v>
      </c>
      <c r="AP176" s="69" t="e">
        <f>IFERROR(INDEX(Data!$M$4:$BB$594,Data!$A169,COLUMNS($C$11:AQ176)),””)</f>
        <v>#NAME?</v>
      </c>
      <c r="AQ176" s="69" t="e">
        <f>IFERROR(INDEX(Data!$M$4:$BB$594,Data!$A169,COLUMNS($C$11:AR176)),””)</f>
        <v>#NAME?</v>
      </c>
    </row>
    <row r="177" spans="2:43" x14ac:dyDescent="0.25">
      <c r="B177" s="69" t="e">
        <f>IFERROR(INDEX(Data!$M$4:$BB$594,Data!$A170,COLUMNS($C$11:C177)),””)</f>
        <v>#NAME?</v>
      </c>
      <c r="C177" s="73" t="e">
        <f>IFERROR(INDEX(Data!$M$4:$BB$594,Data!$A170,COLUMNS($C$11:D177)),””)</f>
        <v>#NAME?</v>
      </c>
      <c r="D177" s="76" t="e">
        <f>IFERROR(INDEX(Data!$M$4:$BB$594,Data!$A170,COLUMNS($C$11:E177)),””)</f>
        <v>#NAME?</v>
      </c>
      <c r="E177" s="76" t="e">
        <f>IFERROR(INDEX(Data!$M$4:$BB$594,Data!$A170,COLUMNS($C$11:F177)),””)</f>
        <v>#NAME?</v>
      </c>
      <c r="F177" s="76" t="e">
        <f>IFERROR(INDEX(Data!$M$4:$BB$594,Data!$A170,COLUMNS($C$11:G177)),””)</f>
        <v>#NAME?</v>
      </c>
      <c r="G177" s="76" t="e">
        <f>IFERROR(INDEX(Data!$M$4:$BB$594,Data!$A170,COLUMNS($C$11:H177)),””)</f>
        <v>#NAME?</v>
      </c>
      <c r="H177" s="76" t="e">
        <f>IFERROR(INDEX(Data!$M$4:$BB$594,Data!$A170,COLUMNS($C$11:I177)),””)</f>
        <v>#NAME?</v>
      </c>
      <c r="I177" s="76" t="e">
        <f>IFERROR(INDEX(Data!$M$4:$BB$594,Data!$A170,COLUMNS($C$11:J177)),””)</f>
        <v>#NAME?</v>
      </c>
      <c r="J177" s="76" t="e">
        <f>IFERROR(INDEX(Data!$M$4:$BB$594,Data!$A170,COLUMNS($C$11:K177)),””)</f>
        <v>#NAME?</v>
      </c>
      <c r="K177" s="76" t="e">
        <f>IFERROR(INDEX(Data!$M$4:$BB$594,Data!$A170,COLUMNS($C$11:L177)),””)</f>
        <v>#NAME?</v>
      </c>
      <c r="L177" s="76" t="e">
        <f>IFERROR(INDEX(Data!$M$4:$BB$594,Data!$A170,COLUMNS($C$11:M177)),””)</f>
        <v>#NAME?</v>
      </c>
      <c r="M177" s="76" t="e">
        <f>IFERROR(INDEX(Data!$M$4:$BB$594,Data!$A170,COLUMNS($C$11:N177)),””)</f>
        <v>#NAME?</v>
      </c>
      <c r="N177" s="76" t="e">
        <f>IFERROR(INDEX(Data!$M$4:$BB$594,Data!$A170,COLUMNS($C$11:O177)),””)</f>
        <v>#NAME?</v>
      </c>
      <c r="O177" s="76" t="e">
        <f>IFERROR(INDEX(Data!$M$4:$BB$594,Data!$A170,COLUMNS($C$11:P177)),””)</f>
        <v>#NAME?</v>
      </c>
      <c r="P177" s="69" t="e">
        <f>IFERROR(INDEX(Data!$M$4:$BB$594,Data!$A170,COLUMNS($C$11:Q177)),””)</f>
        <v>#NAME?</v>
      </c>
      <c r="Q177" s="70" t="e">
        <f>IFERROR(INDEX(Data!$M$4:$BB$594,Data!$A170,COLUMNS($C$11:R177)),””)</f>
        <v>#NAME?</v>
      </c>
      <c r="R177" s="72" t="e">
        <f>IFERROR(INDEX(Data!$M$4:$BB$594,Data!$A170,COLUMNS($C$11:S177)),””)</f>
        <v>#NAME?</v>
      </c>
      <c r="S177" s="69" t="e">
        <f>IFERROR(INDEX(Data!$M$4:$BB$594,Data!$A170,COLUMNS($C$11:T177)),””)</f>
        <v>#NAME?</v>
      </c>
      <c r="T177" s="71" t="e">
        <f>IFERROR(INDEX(Data!$M$4:$BB$594,Data!$A170,COLUMNS($C$11:U177)),””)</f>
        <v>#NAME?</v>
      </c>
      <c r="U177" s="72" t="e">
        <f>IFERROR(INDEX(Data!$M$4:$BB$594,Data!$A170,COLUMNS($C$11:V177)),””)</f>
        <v>#NAME?</v>
      </c>
      <c r="V177" s="72" t="e">
        <f>IFERROR(INDEX(Data!$M$4:$BB$594,Data!$A170,COLUMNS($C$11:W177)),””)</f>
        <v>#NAME?</v>
      </c>
      <c r="W177" s="72" t="e">
        <f>IFERROR(INDEX(Data!$M$4:$BB$594,Data!$A170,COLUMNS($C$11:X177)),””)</f>
        <v>#NAME?</v>
      </c>
      <c r="X177" s="70" t="e">
        <f>IFERROR(INDEX(Data!$M$4:$BB$594,Data!$A170,COLUMNS($C$11:Y177)),””)</f>
        <v>#NAME?</v>
      </c>
      <c r="Y177" s="72" t="e">
        <f>IFERROR(INDEX(Data!$M$4:$BB$594,Data!$A170,COLUMNS($C$11:Z177)),””)</f>
        <v>#NAME?</v>
      </c>
      <c r="Z177" s="75" t="e">
        <f>IFERROR(INDEX(Data!$M$4:$BB$594,Data!$A170,COLUMNS($C$11:AA177)),””)</f>
        <v>#NAME?</v>
      </c>
      <c r="AA177" s="75" t="e">
        <f>IFERROR(INDEX(Data!$M$4:$BB$594,Data!$A170,COLUMNS($C$11:AB177)),””)</f>
        <v>#NAME?</v>
      </c>
      <c r="AB177" s="71" t="e">
        <f>IFERROR(INDEX(Data!$M$4:$BB$594,Data!$A170,COLUMNS($C$11:AC177)),””)</f>
        <v>#NAME?</v>
      </c>
      <c r="AC177" s="72" t="e">
        <f>IFERROR(INDEX(Data!$M$4:$BB$594,Data!$A170,COLUMNS($C$11:AD177)),””)</f>
        <v>#NAME?</v>
      </c>
      <c r="AD177" s="72" t="e">
        <f>IFERROR(INDEX(Data!$M$4:$BB$594,Data!$A170,COLUMNS($C$11:AE177)),””)</f>
        <v>#NAME?</v>
      </c>
      <c r="AE177" s="70" t="e">
        <f>IFERROR(INDEX(Data!$M$4:$BB$594,Data!$A170,COLUMNS($C$11:AF177)),””)</f>
        <v>#NAME?</v>
      </c>
      <c r="AF177" s="72" t="e">
        <f>IFERROR(INDEX(Data!$M$4:$BB$594,Data!$A170,COLUMNS($C$11:AG177)),””)</f>
        <v>#NAME?</v>
      </c>
      <c r="AG177" s="75" t="e">
        <f>IFERROR(INDEX(Data!$M$4:$BB$594,Data!$A170,COLUMNS($C$11:AH177)),””)</f>
        <v>#NAME?</v>
      </c>
      <c r="AH177" s="75" t="e">
        <f>IFERROR(INDEX(Data!$M$4:$BB$594,Data!$A170,COLUMNS($C$11:AI177)),””)</f>
        <v>#NAME?</v>
      </c>
      <c r="AI177" s="71" t="e">
        <f>IFERROR(INDEX(Data!$M$4:$BB$594,Data!$A170,COLUMNS($C$11:AJ177)),””)</f>
        <v>#NAME?</v>
      </c>
      <c r="AJ177" s="71" t="e">
        <f>IFERROR(INDEX(Data!$M$4:$BB$594,Data!$A170,COLUMNS($C$11:AK177)),””)</f>
        <v>#NAME?</v>
      </c>
      <c r="AK177" s="71" t="e">
        <f>IFERROR(INDEX(Data!$M$4:$BB$594,Data!$A170,COLUMNS($C$11:AL177)),””)</f>
        <v>#NAME?</v>
      </c>
      <c r="AL177" s="69" t="e">
        <f>IFERROR(INDEX(Data!$M$4:$BB$594,Data!$A170,COLUMNS($C$11:AM177)),””)</f>
        <v>#NAME?</v>
      </c>
      <c r="AM177" s="69" t="e">
        <f>IFERROR(INDEX(Data!$M$4:$BB$594,Data!$A170,COLUMNS($C$11:AN177)),””)</f>
        <v>#NAME?</v>
      </c>
      <c r="AN177" s="69" t="e">
        <f>IFERROR(INDEX(Data!$M$4:$BB$594,Data!$A170,COLUMNS($C$11:AO177)),””)</f>
        <v>#NAME?</v>
      </c>
      <c r="AO177" s="69" t="e">
        <f>IFERROR(INDEX(Data!$M$4:$BB$594,Data!$A170,COLUMNS($C$11:AP177)),””)</f>
        <v>#NAME?</v>
      </c>
      <c r="AP177" s="69" t="e">
        <f>IFERROR(INDEX(Data!$M$4:$BB$594,Data!$A170,COLUMNS($C$11:AQ177)),””)</f>
        <v>#NAME?</v>
      </c>
      <c r="AQ177" s="69" t="e">
        <f>IFERROR(INDEX(Data!$M$4:$BB$594,Data!$A170,COLUMNS($C$11:AR177)),””)</f>
        <v>#NAME?</v>
      </c>
    </row>
    <row r="178" spans="2:43" x14ac:dyDescent="0.25">
      <c r="B178" s="69" t="e">
        <f>IFERROR(INDEX(Data!$M$4:$BB$594,Data!$A171,COLUMNS($C$11:C178)),””)</f>
        <v>#NAME?</v>
      </c>
      <c r="C178" s="73" t="e">
        <f>IFERROR(INDEX(Data!$M$4:$BB$594,Data!$A171,COLUMNS($C$11:D178)),””)</f>
        <v>#NAME?</v>
      </c>
      <c r="D178" s="76" t="e">
        <f>IFERROR(INDEX(Data!$M$4:$BB$594,Data!$A171,COLUMNS($C$11:E178)),””)</f>
        <v>#NAME?</v>
      </c>
      <c r="E178" s="76" t="e">
        <f>IFERROR(INDEX(Data!$M$4:$BB$594,Data!$A171,COLUMNS($C$11:F178)),””)</f>
        <v>#NAME?</v>
      </c>
      <c r="F178" s="76" t="e">
        <f>IFERROR(INDEX(Data!$M$4:$BB$594,Data!$A171,COLUMNS($C$11:G178)),””)</f>
        <v>#NAME?</v>
      </c>
      <c r="G178" s="76" t="e">
        <f>IFERROR(INDEX(Data!$M$4:$BB$594,Data!$A171,COLUMNS($C$11:H178)),””)</f>
        <v>#NAME?</v>
      </c>
      <c r="H178" s="76" t="e">
        <f>IFERROR(INDEX(Data!$M$4:$BB$594,Data!$A171,COLUMNS($C$11:I178)),””)</f>
        <v>#NAME?</v>
      </c>
      <c r="I178" s="76" t="e">
        <f>IFERROR(INDEX(Data!$M$4:$BB$594,Data!$A171,COLUMNS($C$11:J178)),””)</f>
        <v>#NAME?</v>
      </c>
      <c r="J178" s="76" t="e">
        <f>IFERROR(INDEX(Data!$M$4:$BB$594,Data!$A171,COLUMNS($C$11:K178)),””)</f>
        <v>#NAME?</v>
      </c>
      <c r="K178" s="76" t="e">
        <f>IFERROR(INDEX(Data!$M$4:$BB$594,Data!$A171,COLUMNS($C$11:L178)),””)</f>
        <v>#NAME?</v>
      </c>
      <c r="L178" s="76" t="e">
        <f>IFERROR(INDEX(Data!$M$4:$BB$594,Data!$A171,COLUMNS($C$11:M178)),””)</f>
        <v>#NAME?</v>
      </c>
      <c r="M178" s="76" t="e">
        <f>IFERROR(INDEX(Data!$M$4:$BB$594,Data!$A171,COLUMNS($C$11:N178)),””)</f>
        <v>#NAME?</v>
      </c>
      <c r="N178" s="76" t="e">
        <f>IFERROR(INDEX(Data!$M$4:$BB$594,Data!$A171,COLUMNS($C$11:O178)),””)</f>
        <v>#NAME?</v>
      </c>
      <c r="O178" s="76" t="e">
        <f>IFERROR(INDEX(Data!$M$4:$BB$594,Data!$A171,COLUMNS($C$11:P178)),””)</f>
        <v>#NAME?</v>
      </c>
      <c r="P178" s="69" t="e">
        <f>IFERROR(INDEX(Data!$M$4:$BB$594,Data!$A171,COLUMNS($C$11:Q178)),””)</f>
        <v>#NAME?</v>
      </c>
      <c r="Q178" s="70" t="e">
        <f>IFERROR(INDEX(Data!$M$4:$BB$594,Data!$A171,COLUMNS($C$11:R178)),””)</f>
        <v>#NAME?</v>
      </c>
      <c r="R178" s="72" t="e">
        <f>IFERROR(INDEX(Data!$M$4:$BB$594,Data!$A171,COLUMNS($C$11:S178)),””)</f>
        <v>#NAME?</v>
      </c>
      <c r="S178" s="69" t="e">
        <f>IFERROR(INDEX(Data!$M$4:$BB$594,Data!$A171,COLUMNS($C$11:T178)),””)</f>
        <v>#NAME?</v>
      </c>
      <c r="T178" s="71" t="e">
        <f>IFERROR(INDEX(Data!$M$4:$BB$594,Data!$A171,COLUMNS($C$11:U178)),””)</f>
        <v>#NAME?</v>
      </c>
      <c r="U178" s="72" t="e">
        <f>IFERROR(INDEX(Data!$M$4:$BB$594,Data!$A171,COLUMNS($C$11:V178)),””)</f>
        <v>#NAME?</v>
      </c>
      <c r="V178" s="72" t="e">
        <f>IFERROR(INDEX(Data!$M$4:$BB$594,Data!$A171,COLUMNS($C$11:W178)),””)</f>
        <v>#NAME?</v>
      </c>
      <c r="W178" s="72" t="e">
        <f>IFERROR(INDEX(Data!$M$4:$BB$594,Data!$A171,COLUMNS($C$11:X178)),””)</f>
        <v>#NAME?</v>
      </c>
      <c r="X178" s="70" t="e">
        <f>IFERROR(INDEX(Data!$M$4:$BB$594,Data!$A171,COLUMNS($C$11:Y178)),””)</f>
        <v>#NAME?</v>
      </c>
      <c r="Y178" s="72" t="e">
        <f>IFERROR(INDEX(Data!$M$4:$BB$594,Data!$A171,COLUMNS($C$11:Z178)),””)</f>
        <v>#NAME?</v>
      </c>
      <c r="Z178" s="75" t="e">
        <f>IFERROR(INDEX(Data!$M$4:$BB$594,Data!$A171,COLUMNS($C$11:AA178)),””)</f>
        <v>#NAME?</v>
      </c>
      <c r="AA178" s="75" t="e">
        <f>IFERROR(INDEX(Data!$M$4:$BB$594,Data!$A171,COLUMNS($C$11:AB178)),””)</f>
        <v>#NAME?</v>
      </c>
      <c r="AB178" s="71" t="e">
        <f>IFERROR(INDEX(Data!$M$4:$BB$594,Data!$A171,COLUMNS($C$11:AC178)),””)</f>
        <v>#NAME?</v>
      </c>
      <c r="AC178" s="72" t="e">
        <f>IFERROR(INDEX(Data!$M$4:$BB$594,Data!$A171,COLUMNS($C$11:AD178)),””)</f>
        <v>#NAME?</v>
      </c>
      <c r="AD178" s="72" t="e">
        <f>IFERROR(INDEX(Data!$M$4:$BB$594,Data!$A171,COLUMNS($C$11:AE178)),””)</f>
        <v>#NAME?</v>
      </c>
      <c r="AE178" s="70" t="e">
        <f>IFERROR(INDEX(Data!$M$4:$BB$594,Data!$A171,COLUMNS($C$11:AF178)),””)</f>
        <v>#NAME?</v>
      </c>
      <c r="AF178" s="72" t="e">
        <f>IFERROR(INDEX(Data!$M$4:$BB$594,Data!$A171,COLUMNS($C$11:AG178)),””)</f>
        <v>#NAME?</v>
      </c>
      <c r="AG178" s="75" t="e">
        <f>IFERROR(INDEX(Data!$M$4:$BB$594,Data!$A171,COLUMNS($C$11:AH178)),””)</f>
        <v>#NAME?</v>
      </c>
      <c r="AH178" s="75" t="e">
        <f>IFERROR(INDEX(Data!$M$4:$BB$594,Data!$A171,COLUMNS($C$11:AI178)),””)</f>
        <v>#NAME?</v>
      </c>
      <c r="AI178" s="71" t="e">
        <f>IFERROR(INDEX(Data!$M$4:$BB$594,Data!$A171,COLUMNS($C$11:AJ178)),””)</f>
        <v>#NAME?</v>
      </c>
      <c r="AJ178" s="71" t="e">
        <f>IFERROR(INDEX(Data!$M$4:$BB$594,Data!$A171,COLUMNS($C$11:AK178)),””)</f>
        <v>#NAME?</v>
      </c>
      <c r="AK178" s="71" t="e">
        <f>IFERROR(INDEX(Data!$M$4:$BB$594,Data!$A171,COLUMNS($C$11:AL178)),””)</f>
        <v>#NAME?</v>
      </c>
      <c r="AL178" s="69" t="e">
        <f>IFERROR(INDEX(Data!$M$4:$BB$594,Data!$A171,COLUMNS($C$11:AM178)),””)</f>
        <v>#NAME?</v>
      </c>
      <c r="AM178" s="69" t="e">
        <f>IFERROR(INDEX(Data!$M$4:$BB$594,Data!$A171,COLUMNS($C$11:AN178)),””)</f>
        <v>#NAME?</v>
      </c>
      <c r="AN178" s="69" t="e">
        <f>IFERROR(INDEX(Data!$M$4:$BB$594,Data!$A171,COLUMNS($C$11:AO178)),””)</f>
        <v>#NAME?</v>
      </c>
      <c r="AO178" s="69" t="e">
        <f>IFERROR(INDEX(Data!$M$4:$BB$594,Data!$A171,COLUMNS($C$11:AP178)),””)</f>
        <v>#NAME?</v>
      </c>
      <c r="AP178" s="69" t="e">
        <f>IFERROR(INDEX(Data!$M$4:$BB$594,Data!$A171,COLUMNS($C$11:AQ178)),””)</f>
        <v>#NAME?</v>
      </c>
      <c r="AQ178" s="69" t="e">
        <f>IFERROR(INDEX(Data!$M$4:$BB$594,Data!$A171,COLUMNS($C$11:AR178)),””)</f>
        <v>#NAME?</v>
      </c>
    </row>
    <row r="179" spans="2:43" x14ac:dyDescent="0.25">
      <c r="B179" s="69" t="e">
        <f>IFERROR(INDEX(Data!$M$4:$BB$594,Data!$A172,COLUMNS($C$11:C179)),””)</f>
        <v>#NAME?</v>
      </c>
      <c r="C179" s="73" t="e">
        <f>IFERROR(INDEX(Data!$M$4:$BB$594,Data!$A172,COLUMNS($C$11:D179)),””)</f>
        <v>#NAME?</v>
      </c>
      <c r="D179" s="76" t="e">
        <f>IFERROR(INDEX(Data!$M$4:$BB$594,Data!$A172,COLUMNS($C$11:E179)),””)</f>
        <v>#NAME?</v>
      </c>
      <c r="E179" s="76" t="e">
        <f>IFERROR(INDEX(Data!$M$4:$BB$594,Data!$A172,COLUMNS($C$11:F179)),””)</f>
        <v>#NAME?</v>
      </c>
      <c r="F179" s="76" t="e">
        <f>IFERROR(INDEX(Data!$M$4:$BB$594,Data!$A172,COLUMNS($C$11:G179)),””)</f>
        <v>#NAME?</v>
      </c>
      <c r="G179" s="76" t="e">
        <f>IFERROR(INDEX(Data!$M$4:$BB$594,Data!$A172,COLUMNS($C$11:H179)),””)</f>
        <v>#NAME?</v>
      </c>
      <c r="H179" s="76" t="e">
        <f>IFERROR(INDEX(Data!$M$4:$BB$594,Data!$A172,COLUMNS($C$11:I179)),””)</f>
        <v>#NAME?</v>
      </c>
      <c r="I179" s="76" t="e">
        <f>IFERROR(INDEX(Data!$M$4:$BB$594,Data!$A172,COLUMNS($C$11:J179)),””)</f>
        <v>#NAME?</v>
      </c>
      <c r="J179" s="76" t="e">
        <f>IFERROR(INDEX(Data!$M$4:$BB$594,Data!$A172,COLUMNS($C$11:K179)),””)</f>
        <v>#NAME?</v>
      </c>
      <c r="K179" s="76" t="e">
        <f>IFERROR(INDEX(Data!$M$4:$BB$594,Data!$A172,COLUMNS($C$11:L179)),””)</f>
        <v>#NAME?</v>
      </c>
      <c r="L179" s="76" t="e">
        <f>IFERROR(INDEX(Data!$M$4:$BB$594,Data!$A172,COLUMNS($C$11:M179)),””)</f>
        <v>#NAME?</v>
      </c>
      <c r="M179" s="76" t="e">
        <f>IFERROR(INDEX(Data!$M$4:$BB$594,Data!$A172,COLUMNS($C$11:N179)),””)</f>
        <v>#NAME?</v>
      </c>
      <c r="N179" s="76" t="e">
        <f>IFERROR(INDEX(Data!$M$4:$BB$594,Data!$A172,COLUMNS($C$11:O179)),””)</f>
        <v>#NAME?</v>
      </c>
      <c r="O179" s="76" t="e">
        <f>IFERROR(INDEX(Data!$M$4:$BB$594,Data!$A172,COLUMNS($C$11:P179)),””)</f>
        <v>#NAME?</v>
      </c>
      <c r="P179" s="69" t="e">
        <f>IFERROR(INDEX(Data!$M$4:$BB$594,Data!$A172,COLUMNS($C$11:Q179)),””)</f>
        <v>#NAME?</v>
      </c>
      <c r="Q179" s="70" t="e">
        <f>IFERROR(INDEX(Data!$M$4:$BB$594,Data!$A172,COLUMNS($C$11:R179)),””)</f>
        <v>#NAME?</v>
      </c>
      <c r="R179" s="72" t="e">
        <f>IFERROR(INDEX(Data!$M$4:$BB$594,Data!$A172,COLUMNS($C$11:S179)),””)</f>
        <v>#NAME?</v>
      </c>
      <c r="S179" s="69" t="e">
        <f>IFERROR(INDEX(Data!$M$4:$BB$594,Data!$A172,COLUMNS($C$11:T179)),””)</f>
        <v>#NAME?</v>
      </c>
      <c r="T179" s="71" t="e">
        <f>IFERROR(INDEX(Data!$M$4:$BB$594,Data!$A172,COLUMNS($C$11:U179)),””)</f>
        <v>#NAME?</v>
      </c>
      <c r="U179" s="72" t="e">
        <f>IFERROR(INDEX(Data!$M$4:$BB$594,Data!$A172,COLUMNS($C$11:V179)),””)</f>
        <v>#NAME?</v>
      </c>
      <c r="V179" s="72" t="e">
        <f>IFERROR(INDEX(Data!$M$4:$BB$594,Data!$A172,COLUMNS($C$11:W179)),””)</f>
        <v>#NAME?</v>
      </c>
      <c r="W179" s="72" t="e">
        <f>IFERROR(INDEX(Data!$M$4:$BB$594,Data!$A172,COLUMNS($C$11:X179)),””)</f>
        <v>#NAME?</v>
      </c>
      <c r="X179" s="70" t="e">
        <f>IFERROR(INDEX(Data!$M$4:$BB$594,Data!$A172,COLUMNS($C$11:Y179)),””)</f>
        <v>#NAME?</v>
      </c>
      <c r="Y179" s="72" t="e">
        <f>IFERROR(INDEX(Data!$M$4:$BB$594,Data!$A172,COLUMNS($C$11:Z179)),””)</f>
        <v>#NAME?</v>
      </c>
      <c r="Z179" s="75" t="e">
        <f>IFERROR(INDEX(Data!$M$4:$BB$594,Data!$A172,COLUMNS($C$11:AA179)),””)</f>
        <v>#NAME?</v>
      </c>
      <c r="AA179" s="75" t="e">
        <f>IFERROR(INDEX(Data!$M$4:$BB$594,Data!$A172,COLUMNS($C$11:AB179)),””)</f>
        <v>#NAME?</v>
      </c>
      <c r="AB179" s="71" t="e">
        <f>IFERROR(INDEX(Data!$M$4:$BB$594,Data!$A172,COLUMNS($C$11:AC179)),””)</f>
        <v>#NAME?</v>
      </c>
      <c r="AC179" s="72" t="e">
        <f>IFERROR(INDEX(Data!$M$4:$BB$594,Data!$A172,COLUMNS($C$11:AD179)),””)</f>
        <v>#NAME?</v>
      </c>
      <c r="AD179" s="72" t="e">
        <f>IFERROR(INDEX(Data!$M$4:$BB$594,Data!$A172,COLUMNS($C$11:AE179)),””)</f>
        <v>#NAME?</v>
      </c>
      <c r="AE179" s="70" t="e">
        <f>IFERROR(INDEX(Data!$M$4:$BB$594,Data!$A172,COLUMNS($C$11:AF179)),””)</f>
        <v>#NAME?</v>
      </c>
      <c r="AF179" s="72" t="e">
        <f>IFERROR(INDEX(Data!$M$4:$BB$594,Data!$A172,COLUMNS($C$11:AG179)),””)</f>
        <v>#NAME?</v>
      </c>
      <c r="AG179" s="75" t="e">
        <f>IFERROR(INDEX(Data!$M$4:$BB$594,Data!$A172,COLUMNS($C$11:AH179)),””)</f>
        <v>#NAME?</v>
      </c>
      <c r="AH179" s="75" t="e">
        <f>IFERROR(INDEX(Data!$M$4:$BB$594,Data!$A172,COLUMNS($C$11:AI179)),””)</f>
        <v>#NAME?</v>
      </c>
      <c r="AI179" s="71" t="e">
        <f>IFERROR(INDEX(Data!$M$4:$BB$594,Data!$A172,COLUMNS($C$11:AJ179)),””)</f>
        <v>#NAME?</v>
      </c>
      <c r="AJ179" s="71" t="e">
        <f>IFERROR(INDEX(Data!$M$4:$BB$594,Data!$A172,COLUMNS($C$11:AK179)),””)</f>
        <v>#NAME?</v>
      </c>
      <c r="AK179" s="71" t="e">
        <f>IFERROR(INDEX(Data!$M$4:$BB$594,Data!$A172,COLUMNS($C$11:AL179)),””)</f>
        <v>#NAME?</v>
      </c>
      <c r="AL179" s="69" t="e">
        <f>IFERROR(INDEX(Data!$M$4:$BB$594,Data!$A172,COLUMNS($C$11:AM179)),””)</f>
        <v>#NAME?</v>
      </c>
      <c r="AM179" s="69" t="e">
        <f>IFERROR(INDEX(Data!$M$4:$BB$594,Data!$A172,COLUMNS($C$11:AN179)),””)</f>
        <v>#NAME?</v>
      </c>
      <c r="AN179" s="69" t="e">
        <f>IFERROR(INDEX(Data!$M$4:$BB$594,Data!$A172,COLUMNS($C$11:AO179)),””)</f>
        <v>#NAME?</v>
      </c>
      <c r="AO179" s="69" t="e">
        <f>IFERROR(INDEX(Data!$M$4:$BB$594,Data!$A172,COLUMNS($C$11:AP179)),””)</f>
        <v>#NAME?</v>
      </c>
      <c r="AP179" s="69" t="e">
        <f>IFERROR(INDEX(Data!$M$4:$BB$594,Data!$A172,COLUMNS($C$11:AQ179)),””)</f>
        <v>#NAME?</v>
      </c>
      <c r="AQ179" s="69" t="e">
        <f>IFERROR(INDEX(Data!$M$4:$BB$594,Data!$A172,COLUMNS($C$11:AR179)),””)</f>
        <v>#NAME?</v>
      </c>
    </row>
    <row r="180" spans="2:43" x14ac:dyDescent="0.25">
      <c r="B180" s="69" t="e">
        <f>IFERROR(INDEX(Data!$M$4:$BB$594,Data!$A173,COLUMNS($C$11:C180)),””)</f>
        <v>#NAME?</v>
      </c>
      <c r="C180" s="73" t="e">
        <f>IFERROR(INDEX(Data!$M$4:$BB$594,Data!$A173,COLUMNS($C$11:D180)),””)</f>
        <v>#NAME?</v>
      </c>
      <c r="D180" s="76" t="e">
        <f>IFERROR(INDEX(Data!$M$4:$BB$594,Data!$A173,COLUMNS($C$11:E180)),””)</f>
        <v>#NAME?</v>
      </c>
      <c r="E180" s="76" t="e">
        <f>IFERROR(INDEX(Data!$M$4:$BB$594,Data!$A173,COLUMNS($C$11:F180)),””)</f>
        <v>#NAME?</v>
      </c>
      <c r="F180" s="76" t="e">
        <f>IFERROR(INDEX(Data!$M$4:$BB$594,Data!$A173,COLUMNS($C$11:G180)),””)</f>
        <v>#NAME?</v>
      </c>
      <c r="G180" s="76" t="e">
        <f>IFERROR(INDEX(Data!$M$4:$BB$594,Data!$A173,COLUMNS($C$11:H180)),””)</f>
        <v>#NAME?</v>
      </c>
      <c r="H180" s="76" t="e">
        <f>IFERROR(INDEX(Data!$M$4:$BB$594,Data!$A173,COLUMNS($C$11:I180)),””)</f>
        <v>#NAME?</v>
      </c>
      <c r="I180" s="76" t="e">
        <f>IFERROR(INDEX(Data!$M$4:$BB$594,Data!$A173,COLUMNS($C$11:J180)),””)</f>
        <v>#NAME?</v>
      </c>
      <c r="J180" s="76" t="e">
        <f>IFERROR(INDEX(Data!$M$4:$BB$594,Data!$A173,COLUMNS($C$11:K180)),””)</f>
        <v>#NAME?</v>
      </c>
      <c r="K180" s="76" t="e">
        <f>IFERROR(INDEX(Data!$M$4:$BB$594,Data!$A173,COLUMNS($C$11:L180)),””)</f>
        <v>#NAME?</v>
      </c>
      <c r="L180" s="76" t="e">
        <f>IFERROR(INDEX(Data!$M$4:$BB$594,Data!$A173,COLUMNS($C$11:M180)),””)</f>
        <v>#NAME?</v>
      </c>
      <c r="M180" s="76" t="e">
        <f>IFERROR(INDEX(Data!$M$4:$BB$594,Data!$A173,COLUMNS($C$11:N180)),””)</f>
        <v>#NAME?</v>
      </c>
      <c r="N180" s="76" t="e">
        <f>IFERROR(INDEX(Data!$M$4:$BB$594,Data!$A173,COLUMNS($C$11:O180)),””)</f>
        <v>#NAME?</v>
      </c>
      <c r="O180" s="76" t="e">
        <f>IFERROR(INDEX(Data!$M$4:$BB$594,Data!$A173,COLUMNS($C$11:P180)),””)</f>
        <v>#NAME?</v>
      </c>
      <c r="P180" s="69" t="e">
        <f>IFERROR(INDEX(Data!$M$4:$BB$594,Data!$A173,COLUMNS($C$11:Q180)),””)</f>
        <v>#NAME?</v>
      </c>
      <c r="Q180" s="70" t="e">
        <f>IFERROR(INDEX(Data!$M$4:$BB$594,Data!$A173,COLUMNS($C$11:R180)),””)</f>
        <v>#NAME?</v>
      </c>
      <c r="R180" s="72" t="e">
        <f>IFERROR(INDEX(Data!$M$4:$BB$594,Data!$A173,COLUMNS($C$11:S180)),””)</f>
        <v>#NAME?</v>
      </c>
      <c r="S180" s="69" t="e">
        <f>IFERROR(INDEX(Data!$M$4:$BB$594,Data!$A173,COLUMNS($C$11:T180)),””)</f>
        <v>#NAME?</v>
      </c>
      <c r="T180" s="71" t="e">
        <f>IFERROR(INDEX(Data!$M$4:$BB$594,Data!$A173,COLUMNS($C$11:U180)),””)</f>
        <v>#NAME?</v>
      </c>
      <c r="U180" s="72" t="e">
        <f>IFERROR(INDEX(Data!$M$4:$BB$594,Data!$A173,COLUMNS($C$11:V180)),””)</f>
        <v>#NAME?</v>
      </c>
      <c r="V180" s="72" t="e">
        <f>IFERROR(INDEX(Data!$M$4:$BB$594,Data!$A173,COLUMNS($C$11:W180)),””)</f>
        <v>#NAME?</v>
      </c>
      <c r="W180" s="72" t="e">
        <f>IFERROR(INDEX(Data!$M$4:$BB$594,Data!$A173,COLUMNS($C$11:X180)),””)</f>
        <v>#NAME?</v>
      </c>
      <c r="X180" s="70" t="e">
        <f>IFERROR(INDEX(Data!$M$4:$BB$594,Data!$A173,COLUMNS($C$11:Y180)),””)</f>
        <v>#NAME?</v>
      </c>
      <c r="Y180" s="72" t="e">
        <f>IFERROR(INDEX(Data!$M$4:$BB$594,Data!$A173,COLUMNS($C$11:Z180)),””)</f>
        <v>#NAME?</v>
      </c>
      <c r="Z180" s="75" t="e">
        <f>IFERROR(INDEX(Data!$M$4:$BB$594,Data!$A173,COLUMNS($C$11:AA180)),””)</f>
        <v>#NAME?</v>
      </c>
      <c r="AA180" s="75" t="e">
        <f>IFERROR(INDEX(Data!$M$4:$BB$594,Data!$A173,COLUMNS($C$11:AB180)),””)</f>
        <v>#NAME?</v>
      </c>
      <c r="AB180" s="71" t="e">
        <f>IFERROR(INDEX(Data!$M$4:$BB$594,Data!$A173,COLUMNS($C$11:AC180)),””)</f>
        <v>#NAME?</v>
      </c>
      <c r="AC180" s="72" t="e">
        <f>IFERROR(INDEX(Data!$M$4:$BB$594,Data!$A173,COLUMNS($C$11:AD180)),””)</f>
        <v>#NAME?</v>
      </c>
      <c r="AD180" s="72" t="e">
        <f>IFERROR(INDEX(Data!$M$4:$BB$594,Data!$A173,COLUMNS($C$11:AE180)),””)</f>
        <v>#NAME?</v>
      </c>
      <c r="AE180" s="70" t="e">
        <f>IFERROR(INDEX(Data!$M$4:$BB$594,Data!$A173,COLUMNS($C$11:AF180)),””)</f>
        <v>#NAME?</v>
      </c>
      <c r="AF180" s="72" t="e">
        <f>IFERROR(INDEX(Data!$M$4:$BB$594,Data!$A173,COLUMNS($C$11:AG180)),””)</f>
        <v>#NAME?</v>
      </c>
      <c r="AG180" s="75" t="e">
        <f>IFERROR(INDEX(Data!$M$4:$BB$594,Data!$A173,COLUMNS($C$11:AH180)),””)</f>
        <v>#NAME?</v>
      </c>
      <c r="AH180" s="75" t="e">
        <f>IFERROR(INDEX(Data!$M$4:$BB$594,Data!$A173,COLUMNS($C$11:AI180)),””)</f>
        <v>#NAME?</v>
      </c>
      <c r="AI180" s="71" t="e">
        <f>IFERROR(INDEX(Data!$M$4:$BB$594,Data!$A173,COLUMNS($C$11:AJ180)),””)</f>
        <v>#NAME?</v>
      </c>
      <c r="AJ180" s="71" t="e">
        <f>IFERROR(INDEX(Data!$M$4:$BB$594,Data!$A173,COLUMNS($C$11:AK180)),””)</f>
        <v>#NAME?</v>
      </c>
      <c r="AK180" s="71" t="e">
        <f>IFERROR(INDEX(Data!$M$4:$BB$594,Data!$A173,COLUMNS($C$11:AL180)),””)</f>
        <v>#NAME?</v>
      </c>
      <c r="AL180" s="69" t="e">
        <f>IFERROR(INDEX(Data!$M$4:$BB$594,Data!$A173,COLUMNS($C$11:AM180)),””)</f>
        <v>#NAME?</v>
      </c>
      <c r="AM180" s="69" t="e">
        <f>IFERROR(INDEX(Data!$M$4:$BB$594,Data!$A173,COLUMNS($C$11:AN180)),””)</f>
        <v>#NAME?</v>
      </c>
      <c r="AN180" s="69" t="e">
        <f>IFERROR(INDEX(Data!$M$4:$BB$594,Data!$A173,COLUMNS($C$11:AO180)),””)</f>
        <v>#NAME?</v>
      </c>
      <c r="AO180" s="69" t="e">
        <f>IFERROR(INDEX(Data!$M$4:$BB$594,Data!$A173,COLUMNS($C$11:AP180)),””)</f>
        <v>#NAME?</v>
      </c>
      <c r="AP180" s="69" t="e">
        <f>IFERROR(INDEX(Data!$M$4:$BB$594,Data!$A173,COLUMNS($C$11:AQ180)),””)</f>
        <v>#NAME?</v>
      </c>
      <c r="AQ180" s="69" t="e">
        <f>IFERROR(INDEX(Data!$M$4:$BB$594,Data!$A173,COLUMNS($C$11:AR180)),””)</f>
        <v>#NAME?</v>
      </c>
    </row>
    <row r="181" spans="2:43" x14ac:dyDescent="0.25">
      <c r="B181" s="69" t="e">
        <f>IFERROR(INDEX(Data!$M$4:$BB$594,Data!$A174,COLUMNS($C$11:C181)),””)</f>
        <v>#NAME?</v>
      </c>
      <c r="C181" s="73" t="e">
        <f>IFERROR(INDEX(Data!$M$4:$BB$594,Data!$A174,COLUMNS($C$11:D181)),””)</f>
        <v>#NAME?</v>
      </c>
      <c r="D181" s="76" t="e">
        <f>IFERROR(INDEX(Data!$M$4:$BB$594,Data!$A174,COLUMNS($C$11:E181)),””)</f>
        <v>#NAME?</v>
      </c>
      <c r="E181" s="76" t="e">
        <f>IFERROR(INDEX(Data!$M$4:$BB$594,Data!$A174,COLUMNS($C$11:F181)),””)</f>
        <v>#NAME?</v>
      </c>
      <c r="F181" s="76" t="e">
        <f>IFERROR(INDEX(Data!$M$4:$BB$594,Data!$A174,COLUMNS($C$11:G181)),””)</f>
        <v>#NAME?</v>
      </c>
      <c r="G181" s="76" t="e">
        <f>IFERROR(INDEX(Data!$M$4:$BB$594,Data!$A174,COLUMNS($C$11:H181)),””)</f>
        <v>#NAME?</v>
      </c>
      <c r="H181" s="76" t="e">
        <f>IFERROR(INDEX(Data!$M$4:$BB$594,Data!$A174,COLUMNS($C$11:I181)),””)</f>
        <v>#NAME?</v>
      </c>
      <c r="I181" s="76" t="e">
        <f>IFERROR(INDEX(Data!$M$4:$BB$594,Data!$A174,COLUMNS($C$11:J181)),””)</f>
        <v>#NAME?</v>
      </c>
      <c r="J181" s="76" t="e">
        <f>IFERROR(INDEX(Data!$M$4:$BB$594,Data!$A174,COLUMNS($C$11:K181)),””)</f>
        <v>#NAME?</v>
      </c>
      <c r="K181" s="76" t="e">
        <f>IFERROR(INDEX(Data!$M$4:$BB$594,Data!$A174,COLUMNS($C$11:L181)),””)</f>
        <v>#NAME?</v>
      </c>
      <c r="L181" s="76" t="e">
        <f>IFERROR(INDEX(Data!$M$4:$BB$594,Data!$A174,COLUMNS($C$11:M181)),””)</f>
        <v>#NAME?</v>
      </c>
      <c r="M181" s="76" t="e">
        <f>IFERROR(INDEX(Data!$M$4:$BB$594,Data!$A174,COLUMNS($C$11:N181)),””)</f>
        <v>#NAME?</v>
      </c>
      <c r="N181" s="76" t="e">
        <f>IFERROR(INDEX(Data!$M$4:$BB$594,Data!$A174,COLUMNS($C$11:O181)),””)</f>
        <v>#NAME?</v>
      </c>
      <c r="O181" s="76" t="e">
        <f>IFERROR(INDEX(Data!$M$4:$BB$594,Data!$A174,COLUMNS($C$11:P181)),””)</f>
        <v>#NAME?</v>
      </c>
      <c r="P181" s="69" t="e">
        <f>IFERROR(INDEX(Data!$M$4:$BB$594,Data!$A174,COLUMNS($C$11:Q181)),””)</f>
        <v>#NAME?</v>
      </c>
      <c r="Q181" s="70" t="e">
        <f>IFERROR(INDEX(Data!$M$4:$BB$594,Data!$A174,COLUMNS($C$11:R181)),””)</f>
        <v>#NAME?</v>
      </c>
      <c r="R181" s="72" t="e">
        <f>IFERROR(INDEX(Data!$M$4:$BB$594,Data!$A174,COLUMNS($C$11:S181)),””)</f>
        <v>#NAME?</v>
      </c>
      <c r="S181" s="69" t="e">
        <f>IFERROR(INDEX(Data!$M$4:$BB$594,Data!$A174,COLUMNS($C$11:T181)),””)</f>
        <v>#NAME?</v>
      </c>
      <c r="T181" s="71" t="e">
        <f>IFERROR(INDEX(Data!$M$4:$BB$594,Data!$A174,COLUMNS($C$11:U181)),””)</f>
        <v>#NAME?</v>
      </c>
      <c r="U181" s="72" t="e">
        <f>IFERROR(INDEX(Data!$M$4:$BB$594,Data!$A174,COLUMNS($C$11:V181)),””)</f>
        <v>#NAME?</v>
      </c>
      <c r="V181" s="72" t="e">
        <f>IFERROR(INDEX(Data!$M$4:$BB$594,Data!$A174,COLUMNS($C$11:W181)),””)</f>
        <v>#NAME?</v>
      </c>
      <c r="W181" s="72" t="e">
        <f>IFERROR(INDEX(Data!$M$4:$BB$594,Data!$A174,COLUMNS($C$11:X181)),””)</f>
        <v>#NAME?</v>
      </c>
      <c r="X181" s="70" t="e">
        <f>IFERROR(INDEX(Data!$M$4:$BB$594,Data!$A174,COLUMNS($C$11:Y181)),””)</f>
        <v>#NAME?</v>
      </c>
      <c r="Y181" s="72" t="e">
        <f>IFERROR(INDEX(Data!$M$4:$BB$594,Data!$A174,COLUMNS($C$11:Z181)),””)</f>
        <v>#NAME?</v>
      </c>
      <c r="Z181" s="75" t="e">
        <f>IFERROR(INDEX(Data!$M$4:$BB$594,Data!$A174,COLUMNS($C$11:AA181)),””)</f>
        <v>#NAME?</v>
      </c>
      <c r="AA181" s="75" t="e">
        <f>IFERROR(INDEX(Data!$M$4:$BB$594,Data!$A174,COLUMNS($C$11:AB181)),””)</f>
        <v>#NAME?</v>
      </c>
      <c r="AB181" s="71" t="e">
        <f>IFERROR(INDEX(Data!$M$4:$BB$594,Data!$A174,COLUMNS($C$11:AC181)),””)</f>
        <v>#NAME?</v>
      </c>
      <c r="AC181" s="72" t="e">
        <f>IFERROR(INDEX(Data!$M$4:$BB$594,Data!$A174,COLUMNS($C$11:AD181)),””)</f>
        <v>#NAME?</v>
      </c>
      <c r="AD181" s="72" t="e">
        <f>IFERROR(INDEX(Data!$M$4:$BB$594,Data!$A174,COLUMNS($C$11:AE181)),””)</f>
        <v>#NAME?</v>
      </c>
      <c r="AE181" s="70" t="e">
        <f>IFERROR(INDEX(Data!$M$4:$BB$594,Data!$A174,COLUMNS($C$11:AF181)),””)</f>
        <v>#NAME?</v>
      </c>
      <c r="AF181" s="72" t="e">
        <f>IFERROR(INDEX(Data!$M$4:$BB$594,Data!$A174,COLUMNS($C$11:AG181)),””)</f>
        <v>#NAME?</v>
      </c>
      <c r="AG181" s="75" t="e">
        <f>IFERROR(INDEX(Data!$M$4:$BB$594,Data!$A174,COLUMNS($C$11:AH181)),””)</f>
        <v>#NAME?</v>
      </c>
      <c r="AH181" s="75" t="e">
        <f>IFERROR(INDEX(Data!$M$4:$BB$594,Data!$A174,COLUMNS($C$11:AI181)),””)</f>
        <v>#NAME?</v>
      </c>
      <c r="AI181" s="71" t="e">
        <f>IFERROR(INDEX(Data!$M$4:$BB$594,Data!$A174,COLUMNS($C$11:AJ181)),””)</f>
        <v>#NAME?</v>
      </c>
      <c r="AJ181" s="71" t="e">
        <f>IFERROR(INDEX(Data!$M$4:$BB$594,Data!$A174,COLUMNS($C$11:AK181)),””)</f>
        <v>#NAME?</v>
      </c>
      <c r="AK181" s="71" t="e">
        <f>IFERROR(INDEX(Data!$M$4:$BB$594,Data!$A174,COLUMNS($C$11:AL181)),””)</f>
        <v>#NAME?</v>
      </c>
      <c r="AL181" s="69" t="e">
        <f>IFERROR(INDEX(Data!$M$4:$BB$594,Data!$A174,COLUMNS($C$11:AM181)),””)</f>
        <v>#NAME?</v>
      </c>
      <c r="AM181" s="69" t="e">
        <f>IFERROR(INDEX(Data!$M$4:$BB$594,Data!$A174,COLUMNS($C$11:AN181)),””)</f>
        <v>#NAME?</v>
      </c>
      <c r="AN181" s="69" t="e">
        <f>IFERROR(INDEX(Data!$M$4:$BB$594,Data!$A174,COLUMNS($C$11:AO181)),””)</f>
        <v>#NAME?</v>
      </c>
      <c r="AO181" s="69" t="e">
        <f>IFERROR(INDEX(Data!$M$4:$BB$594,Data!$A174,COLUMNS($C$11:AP181)),””)</f>
        <v>#NAME?</v>
      </c>
      <c r="AP181" s="69" t="e">
        <f>IFERROR(INDEX(Data!$M$4:$BB$594,Data!$A174,COLUMNS($C$11:AQ181)),””)</f>
        <v>#NAME?</v>
      </c>
      <c r="AQ181" s="69" t="e">
        <f>IFERROR(INDEX(Data!$M$4:$BB$594,Data!$A174,COLUMNS($C$11:AR181)),””)</f>
        <v>#NAME?</v>
      </c>
    </row>
    <row r="182" spans="2:43" x14ac:dyDescent="0.25">
      <c r="B182" s="69" t="e">
        <f>IFERROR(INDEX(Data!$M$4:$BB$594,Data!$A175,COLUMNS($C$11:C182)),””)</f>
        <v>#NAME?</v>
      </c>
      <c r="C182" s="73" t="e">
        <f>IFERROR(INDEX(Data!$M$4:$BB$594,Data!$A175,COLUMNS($C$11:D182)),””)</f>
        <v>#NAME?</v>
      </c>
      <c r="D182" s="76" t="e">
        <f>IFERROR(INDEX(Data!$M$4:$BB$594,Data!$A175,COLUMNS($C$11:E182)),””)</f>
        <v>#NAME?</v>
      </c>
      <c r="E182" s="76" t="e">
        <f>IFERROR(INDEX(Data!$M$4:$BB$594,Data!$A175,COLUMNS($C$11:F182)),””)</f>
        <v>#NAME?</v>
      </c>
      <c r="F182" s="76" t="e">
        <f>IFERROR(INDEX(Data!$M$4:$BB$594,Data!$A175,COLUMNS($C$11:G182)),””)</f>
        <v>#NAME?</v>
      </c>
      <c r="G182" s="76" t="e">
        <f>IFERROR(INDEX(Data!$M$4:$BB$594,Data!$A175,COLUMNS($C$11:H182)),””)</f>
        <v>#NAME?</v>
      </c>
      <c r="H182" s="76" t="e">
        <f>IFERROR(INDEX(Data!$M$4:$BB$594,Data!$A175,COLUMNS($C$11:I182)),””)</f>
        <v>#NAME?</v>
      </c>
      <c r="I182" s="76" t="e">
        <f>IFERROR(INDEX(Data!$M$4:$BB$594,Data!$A175,COLUMNS($C$11:J182)),””)</f>
        <v>#NAME?</v>
      </c>
      <c r="J182" s="76" t="e">
        <f>IFERROR(INDEX(Data!$M$4:$BB$594,Data!$A175,COLUMNS($C$11:K182)),””)</f>
        <v>#NAME?</v>
      </c>
      <c r="K182" s="76" t="e">
        <f>IFERROR(INDEX(Data!$M$4:$BB$594,Data!$A175,COLUMNS($C$11:L182)),””)</f>
        <v>#NAME?</v>
      </c>
      <c r="L182" s="76" t="e">
        <f>IFERROR(INDEX(Data!$M$4:$BB$594,Data!$A175,COLUMNS($C$11:M182)),””)</f>
        <v>#NAME?</v>
      </c>
      <c r="M182" s="76" t="e">
        <f>IFERROR(INDEX(Data!$M$4:$BB$594,Data!$A175,COLUMNS($C$11:N182)),””)</f>
        <v>#NAME?</v>
      </c>
      <c r="N182" s="76" t="e">
        <f>IFERROR(INDEX(Data!$M$4:$BB$594,Data!$A175,COLUMNS($C$11:O182)),””)</f>
        <v>#NAME?</v>
      </c>
      <c r="O182" s="76" t="e">
        <f>IFERROR(INDEX(Data!$M$4:$BB$594,Data!$A175,COLUMNS($C$11:P182)),””)</f>
        <v>#NAME?</v>
      </c>
      <c r="P182" s="69" t="e">
        <f>IFERROR(INDEX(Data!$M$4:$BB$594,Data!$A175,COLUMNS($C$11:Q182)),””)</f>
        <v>#NAME?</v>
      </c>
      <c r="Q182" s="70" t="e">
        <f>IFERROR(INDEX(Data!$M$4:$BB$594,Data!$A175,COLUMNS($C$11:R182)),””)</f>
        <v>#NAME?</v>
      </c>
      <c r="R182" s="72" t="e">
        <f>IFERROR(INDEX(Data!$M$4:$BB$594,Data!$A175,COLUMNS($C$11:S182)),””)</f>
        <v>#NAME?</v>
      </c>
      <c r="S182" s="69" t="e">
        <f>IFERROR(INDEX(Data!$M$4:$BB$594,Data!$A175,COLUMNS($C$11:T182)),””)</f>
        <v>#NAME?</v>
      </c>
      <c r="T182" s="71" t="e">
        <f>IFERROR(INDEX(Data!$M$4:$BB$594,Data!$A175,COLUMNS($C$11:U182)),””)</f>
        <v>#NAME?</v>
      </c>
      <c r="U182" s="72" t="e">
        <f>IFERROR(INDEX(Data!$M$4:$BB$594,Data!$A175,COLUMNS($C$11:V182)),””)</f>
        <v>#NAME?</v>
      </c>
      <c r="V182" s="72" t="e">
        <f>IFERROR(INDEX(Data!$M$4:$BB$594,Data!$A175,COLUMNS($C$11:W182)),””)</f>
        <v>#NAME?</v>
      </c>
      <c r="W182" s="72" t="e">
        <f>IFERROR(INDEX(Data!$M$4:$BB$594,Data!$A175,COLUMNS($C$11:X182)),””)</f>
        <v>#NAME?</v>
      </c>
      <c r="X182" s="70" t="e">
        <f>IFERROR(INDEX(Data!$M$4:$BB$594,Data!$A175,COLUMNS($C$11:Y182)),””)</f>
        <v>#NAME?</v>
      </c>
      <c r="Y182" s="72" t="e">
        <f>IFERROR(INDEX(Data!$M$4:$BB$594,Data!$A175,COLUMNS($C$11:Z182)),””)</f>
        <v>#NAME?</v>
      </c>
      <c r="Z182" s="75" t="e">
        <f>IFERROR(INDEX(Data!$M$4:$BB$594,Data!$A175,COLUMNS($C$11:AA182)),””)</f>
        <v>#NAME?</v>
      </c>
      <c r="AA182" s="75" t="e">
        <f>IFERROR(INDEX(Data!$M$4:$BB$594,Data!$A175,COLUMNS($C$11:AB182)),””)</f>
        <v>#NAME?</v>
      </c>
      <c r="AB182" s="71" t="e">
        <f>IFERROR(INDEX(Data!$M$4:$BB$594,Data!$A175,COLUMNS($C$11:AC182)),””)</f>
        <v>#NAME?</v>
      </c>
      <c r="AC182" s="72" t="e">
        <f>IFERROR(INDEX(Data!$M$4:$BB$594,Data!$A175,COLUMNS($C$11:AD182)),””)</f>
        <v>#NAME?</v>
      </c>
      <c r="AD182" s="72" t="e">
        <f>IFERROR(INDEX(Data!$M$4:$BB$594,Data!$A175,COLUMNS($C$11:AE182)),””)</f>
        <v>#NAME?</v>
      </c>
      <c r="AE182" s="70" t="e">
        <f>IFERROR(INDEX(Data!$M$4:$BB$594,Data!$A175,COLUMNS($C$11:AF182)),””)</f>
        <v>#NAME?</v>
      </c>
      <c r="AF182" s="72" t="e">
        <f>IFERROR(INDEX(Data!$M$4:$BB$594,Data!$A175,COLUMNS($C$11:AG182)),””)</f>
        <v>#NAME?</v>
      </c>
      <c r="AG182" s="75" t="e">
        <f>IFERROR(INDEX(Data!$M$4:$BB$594,Data!$A175,COLUMNS($C$11:AH182)),””)</f>
        <v>#NAME?</v>
      </c>
      <c r="AH182" s="75" t="e">
        <f>IFERROR(INDEX(Data!$M$4:$BB$594,Data!$A175,COLUMNS($C$11:AI182)),””)</f>
        <v>#NAME?</v>
      </c>
      <c r="AI182" s="71" t="e">
        <f>IFERROR(INDEX(Data!$M$4:$BB$594,Data!$A175,COLUMNS($C$11:AJ182)),””)</f>
        <v>#NAME?</v>
      </c>
      <c r="AJ182" s="71" t="e">
        <f>IFERROR(INDEX(Data!$M$4:$BB$594,Data!$A175,COLUMNS($C$11:AK182)),””)</f>
        <v>#NAME?</v>
      </c>
      <c r="AK182" s="71" t="e">
        <f>IFERROR(INDEX(Data!$M$4:$BB$594,Data!$A175,COLUMNS($C$11:AL182)),””)</f>
        <v>#NAME?</v>
      </c>
      <c r="AL182" s="69" t="e">
        <f>IFERROR(INDEX(Data!$M$4:$BB$594,Data!$A175,COLUMNS($C$11:AM182)),””)</f>
        <v>#NAME?</v>
      </c>
      <c r="AM182" s="69" t="e">
        <f>IFERROR(INDEX(Data!$M$4:$BB$594,Data!$A175,COLUMNS($C$11:AN182)),””)</f>
        <v>#NAME?</v>
      </c>
      <c r="AN182" s="69" t="e">
        <f>IFERROR(INDEX(Data!$M$4:$BB$594,Data!$A175,COLUMNS($C$11:AO182)),””)</f>
        <v>#NAME?</v>
      </c>
      <c r="AO182" s="69" t="e">
        <f>IFERROR(INDEX(Data!$M$4:$BB$594,Data!$A175,COLUMNS($C$11:AP182)),””)</f>
        <v>#NAME?</v>
      </c>
      <c r="AP182" s="69" t="e">
        <f>IFERROR(INDEX(Data!$M$4:$BB$594,Data!$A175,COLUMNS($C$11:AQ182)),””)</f>
        <v>#NAME?</v>
      </c>
      <c r="AQ182" s="69" t="e">
        <f>IFERROR(INDEX(Data!$M$4:$BB$594,Data!$A175,COLUMNS($C$11:AR182)),””)</f>
        <v>#NAME?</v>
      </c>
    </row>
    <row r="183" spans="2:43" x14ac:dyDescent="0.25">
      <c r="B183" s="69" t="e">
        <f>IFERROR(INDEX(Data!$M$4:$BB$594,Data!$A176,COLUMNS($C$11:C183)),””)</f>
        <v>#NAME?</v>
      </c>
      <c r="C183" s="73" t="e">
        <f>IFERROR(INDEX(Data!$M$4:$BB$594,Data!$A176,COLUMNS($C$11:D183)),””)</f>
        <v>#NAME?</v>
      </c>
      <c r="D183" s="76" t="e">
        <f>IFERROR(INDEX(Data!$M$4:$BB$594,Data!$A176,COLUMNS($C$11:E183)),””)</f>
        <v>#NAME?</v>
      </c>
      <c r="E183" s="76" t="e">
        <f>IFERROR(INDEX(Data!$M$4:$BB$594,Data!$A176,COLUMNS($C$11:F183)),””)</f>
        <v>#NAME?</v>
      </c>
      <c r="F183" s="76" t="e">
        <f>IFERROR(INDEX(Data!$M$4:$BB$594,Data!$A176,COLUMNS($C$11:G183)),””)</f>
        <v>#NAME?</v>
      </c>
      <c r="G183" s="76" t="e">
        <f>IFERROR(INDEX(Data!$M$4:$BB$594,Data!$A176,COLUMNS($C$11:H183)),””)</f>
        <v>#NAME?</v>
      </c>
      <c r="H183" s="76" t="e">
        <f>IFERROR(INDEX(Data!$M$4:$BB$594,Data!$A176,COLUMNS($C$11:I183)),””)</f>
        <v>#NAME?</v>
      </c>
      <c r="I183" s="76" t="e">
        <f>IFERROR(INDEX(Data!$M$4:$BB$594,Data!$A176,COLUMNS($C$11:J183)),””)</f>
        <v>#NAME?</v>
      </c>
      <c r="J183" s="76" t="e">
        <f>IFERROR(INDEX(Data!$M$4:$BB$594,Data!$A176,COLUMNS($C$11:K183)),””)</f>
        <v>#NAME?</v>
      </c>
      <c r="K183" s="76" t="e">
        <f>IFERROR(INDEX(Data!$M$4:$BB$594,Data!$A176,COLUMNS($C$11:L183)),””)</f>
        <v>#NAME?</v>
      </c>
      <c r="L183" s="76" t="e">
        <f>IFERROR(INDEX(Data!$M$4:$BB$594,Data!$A176,COLUMNS($C$11:M183)),””)</f>
        <v>#NAME?</v>
      </c>
      <c r="M183" s="76" t="e">
        <f>IFERROR(INDEX(Data!$M$4:$BB$594,Data!$A176,COLUMNS($C$11:N183)),””)</f>
        <v>#NAME?</v>
      </c>
      <c r="N183" s="76" t="e">
        <f>IFERROR(INDEX(Data!$M$4:$BB$594,Data!$A176,COLUMNS($C$11:O183)),””)</f>
        <v>#NAME?</v>
      </c>
      <c r="O183" s="76" t="e">
        <f>IFERROR(INDEX(Data!$M$4:$BB$594,Data!$A176,COLUMNS($C$11:P183)),””)</f>
        <v>#NAME?</v>
      </c>
      <c r="P183" s="69" t="e">
        <f>IFERROR(INDEX(Data!$M$4:$BB$594,Data!$A176,COLUMNS($C$11:Q183)),””)</f>
        <v>#NAME?</v>
      </c>
      <c r="Q183" s="70" t="e">
        <f>IFERROR(INDEX(Data!$M$4:$BB$594,Data!$A176,COLUMNS($C$11:R183)),””)</f>
        <v>#NAME?</v>
      </c>
      <c r="R183" s="72" t="e">
        <f>IFERROR(INDEX(Data!$M$4:$BB$594,Data!$A176,COLUMNS($C$11:S183)),””)</f>
        <v>#NAME?</v>
      </c>
      <c r="S183" s="69" t="e">
        <f>IFERROR(INDEX(Data!$M$4:$BB$594,Data!$A176,COLUMNS($C$11:T183)),””)</f>
        <v>#NAME?</v>
      </c>
      <c r="T183" s="71" t="e">
        <f>IFERROR(INDEX(Data!$M$4:$BB$594,Data!$A176,COLUMNS($C$11:U183)),””)</f>
        <v>#NAME?</v>
      </c>
      <c r="U183" s="72" t="e">
        <f>IFERROR(INDEX(Data!$M$4:$BB$594,Data!$A176,COLUMNS($C$11:V183)),””)</f>
        <v>#NAME?</v>
      </c>
      <c r="V183" s="72" t="e">
        <f>IFERROR(INDEX(Data!$M$4:$BB$594,Data!$A176,COLUMNS($C$11:W183)),””)</f>
        <v>#NAME?</v>
      </c>
      <c r="W183" s="72" t="e">
        <f>IFERROR(INDEX(Data!$M$4:$BB$594,Data!$A176,COLUMNS($C$11:X183)),””)</f>
        <v>#NAME?</v>
      </c>
      <c r="X183" s="70" t="e">
        <f>IFERROR(INDEX(Data!$M$4:$BB$594,Data!$A176,COLUMNS($C$11:Y183)),””)</f>
        <v>#NAME?</v>
      </c>
      <c r="Y183" s="72" t="e">
        <f>IFERROR(INDEX(Data!$M$4:$BB$594,Data!$A176,COLUMNS($C$11:Z183)),””)</f>
        <v>#NAME?</v>
      </c>
      <c r="Z183" s="75" t="e">
        <f>IFERROR(INDEX(Data!$M$4:$BB$594,Data!$A176,COLUMNS($C$11:AA183)),””)</f>
        <v>#NAME?</v>
      </c>
      <c r="AA183" s="75" t="e">
        <f>IFERROR(INDEX(Data!$M$4:$BB$594,Data!$A176,COLUMNS($C$11:AB183)),””)</f>
        <v>#NAME?</v>
      </c>
      <c r="AB183" s="71" t="e">
        <f>IFERROR(INDEX(Data!$M$4:$BB$594,Data!$A176,COLUMNS($C$11:AC183)),””)</f>
        <v>#NAME?</v>
      </c>
      <c r="AC183" s="72" t="e">
        <f>IFERROR(INDEX(Data!$M$4:$BB$594,Data!$A176,COLUMNS($C$11:AD183)),””)</f>
        <v>#NAME?</v>
      </c>
      <c r="AD183" s="72" t="e">
        <f>IFERROR(INDEX(Data!$M$4:$BB$594,Data!$A176,COLUMNS($C$11:AE183)),””)</f>
        <v>#NAME?</v>
      </c>
      <c r="AE183" s="70" t="e">
        <f>IFERROR(INDEX(Data!$M$4:$BB$594,Data!$A176,COLUMNS($C$11:AF183)),””)</f>
        <v>#NAME?</v>
      </c>
      <c r="AF183" s="72" t="e">
        <f>IFERROR(INDEX(Data!$M$4:$BB$594,Data!$A176,COLUMNS($C$11:AG183)),””)</f>
        <v>#NAME?</v>
      </c>
      <c r="AG183" s="75" t="e">
        <f>IFERROR(INDEX(Data!$M$4:$BB$594,Data!$A176,COLUMNS($C$11:AH183)),””)</f>
        <v>#NAME?</v>
      </c>
      <c r="AH183" s="75" t="e">
        <f>IFERROR(INDEX(Data!$M$4:$BB$594,Data!$A176,COLUMNS($C$11:AI183)),””)</f>
        <v>#NAME?</v>
      </c>
      <c r="AI183" s="71" t="e">
        <f>IFERROR(INDEX(Data!$M$4:$BB$594,Data!$A176,COLUMNS($C$11:AJ183)),””)</f>
        <v>#NAME?</v>
      </c>
      <c r="AJ183" s="71" t="e">
        <f>IFERROR(INDEX(Data!$M$4:$BB$594,Data!$A176,COLUMNS($C$11:AK183)),””)</f>
        <v>#NAME?</v>
      </c>
      <c r="AK183" s="71" t="e">
        <f>IFERROR(INDEX(Data!$M$4:$BB$594,Data!$A176,COLUMNS($C$11:AL183)),””)</f>
        <v>#NAME?</v>
      </c>
      <c r="AL183" s="69" t="e">
        <f>IFERROR(INDEX(Data!$M$4:$BB$594,Data!$A176,COLUMNS($C$11:AM183)),””)</f>
        <v>#NAME?</v>
      </c>
      <c r="AM183" s="69" t="e">
        <f>IFERROR(INDEX(Data!$M$4:$BB$594,Data!$A176,COLUMNS($C$11:AN183)),””)</f>
        <v>#NAME?</v>
      </c>
      <c r="AN183" s="69" t="e">
        <f>IFERROR(INDEX(Data!$M$4:$BB$594,Data!$A176,COLUMNS($C$11:AO183)),””)</f>
        <v>#NAME?</v>
      </c>
      <c r="AO183" s="69" t="e">
        <f>IFERROR(INDEX(Data!$M$4:$BB$594,Data!$A176,COLUMNS($C$11:AP183)),””)</f>
        <v>#NAME?</v>
      </c>
      <c r="AP183" s="69" t="e">
        <f>IFERROR(INDEX(Data!$M$4:$BB$594,Data!$A176,COLUMNS($C$11:AQ183)),””)</f>
        <v>#NAME?</v>
      </c>
      <c r="AQ183" s="69" t="e">
        <f>IFERROR(INDEX(Data!$M$4:$BB$594,Data!$A176,COLUMNS($C$11:AR183)),””)</f>
        <v>#NAME?</v>
      </c>
    </row>
    <row r="184" spans="2:43" x14ac:dyDescent="0.25">
      <c r="B184" s="69" t="e">
        <f>IFERROR(INDEX(Data!$M$4:$BB$594,Data!$A177,COLUMNS($C$11:C184)),””)</f>
        <v>#NAME?</v>
      </c>
      <c r="C184" s="73" t="e">
        <f>IFERROR(INDEX(Data!$M$4:$BB$594,Data!$A177,COLUMNS($C$11:D184)),””)</f>
        <v>#NAME?</v>
      </c>
      <c r="D184" s="76" t="e">
        <f>IFERROR(INDEX(Data!$M$4:$BB$594,Data!$A177,COLUMNS($C$11:E184)),””)</f>
        <v>#NAME?</v>
      </c>
      <c r="E184" s="76" t="e">
        <f>IFERROR(INDEX(Data!$M$4:$BB$594,Data!$A177,COLUMNS($C$11:F184)),””)</f>
        <v>#NAME?</v>
      </c>
      <c r="F184" s="76" t="e">
        <f>IFERROR(INDEX(Data!$M$4:$BB$594,Data!$A177,COLUMNS($C$11:G184)),””)</f>
        <v>#NAME?</v>
      </c>
      <c r="G184" s="76" t="e">
        <f>IFERROR(INDEX(Data!$M$4:$BB$594,Data!$A177,COLUMNS($C$11:H184)),””)</f>
        <v>#NAME?</v>
      </c>
      <c r="H184" s="76" t="e">
        <f>IFERROR(INDEX(Data!$M$4:$BB$594,Data!$A177,COLUMNS($C$11:I184)),””)</f>
        <v>#NAME?</v>
      </c>
      <c r="I184" s="76" t="e">
        <f>IFERROR(INDEX(Data!$M$4:$BB$594,Data!$A177,COLUMNS($C$11:J184)),””)</f>
        <v>#NAME?</v>
      </c>
      <c r="J184" s="76" t="e">
        <f>IFERROR(INDEX(Data!$M$4:$BB$594,Data!$A177,COLUMNS($C$11:K184)),””)</f>
        <v>#NAME?</v>
      </c>
      <c r="K184" s="76" t="e">
        <f>IFERROR(INDEX(Data!$M$4:$BB$594,Data!$A177,COLUMNS($C$11:L184)),””)</f>
        <v>#NAME?</v>
      </c>
      <c r="L184" s="76" t="e">
        <f>IFERROR(INDEX(Data!$M$4:$BB$594,Data!$A177,COLUMNS($C$11:M184)),””)</f>
        <v>#NAME?</v>
      </c>
      <c r="M184" s="76" t="e">
        <f>IFERROR(INDEX(Data!$M$4:$BB$594,Data!$A177,COLUMNS($C$11:N184)),””)</f>
        <v>#NAME?</v>
      </c>
      <c r="N184" s="76" t="e">
        <f>IFERROR(INDEX(Data!$M$4:$BB$594,Data!$A177,COLUMNS($C$11:O184)),””)</f>
        <v>#NAME?</v>
      </c>
      <c r="O184" s="76" t="e">
        <f>IFERROR(INDEX(Data!$M$4:$BB$594,Data!$A177,COLUMNS($C$11:P184)),””)</f>
        <v>#NAME?</v>
      </c>
      <c r="P184" s="69" t="e">
        <f>IFERROR(INDEX(Data!$M$4:$BB$594,Data!$A177,COLUMNS($C$11:Q184)),””)</f>
        <v>#NAME?</v>
      </c>
      <c r="Q184" s="70" t="e">
        <f>IFERROR(INDEX(Data!$M$4:$BB$594,Data!$A177,COLUMNS($C$11:R184)),””)</f>
        <v>#NAME?</v>
      </c>
      <c r="R184" s="72" t="e">
        <f>IFERROR(INDEX(Data!$M$4:$BB$594,Data!$A177,COLUMNS($C$11:S184)),””)</f>
        <v>#NAME?</v>
      </c>
      <c r="S184" s="69" t="e">
        <f>IFERROR(INDEX(Data!$M$4:$BB$594,Data!$A177,COLUMNS($C$11:T184)),””)</f>
        <v>#NAME?</v>
      </c>
      <c r="T184" s="71" t="e">
        <f>IFERROR(INDEX(Data!$M$4:$BB$594,Data!$A177,COLUMNS($C$11:U184)),””)</f>
        <v>#NAME?</v>
      </c>
      <c r="U184" s="72" t="e">
        <f>IFERROR(INDEX(Data!$M$4:$BB$594,Data!$A177,COLUMNS($C$11:V184)),””)</f>
        <v>#NAME?</v>
      </c>
      <c r="V184" s="72" t="e">
        <f>IFERROR(INDEX(Data!$M$4:$BB$594,Data!$A177,COLUMNS($C$11:W184)),””)</f>
        <v>#NAME?</v>
      </c>
      <c r="W184" s="72" t="e">
        <f>IFERROR(INDEX(Data!$M$4:$BB$594,Data!$A177,COLUMNS($C$11:X184)),””)</f>
        <v>#NAME?</v>
      </c>
      <c r="X184" s="70" t="e">
        <f>IFERROR(INDEX(Data!$M$4:$BB$594,Data!$A177,COLUMNS($C$11:Y184)),””)</f>
        <v>#NAME?</v>
      </c>
      <c r="Y184" s="72" t="e">
        <f>IFERROR(INDEX(Data!$M$4:$BB$594,Data!$A177,COLUMNS($C$11:Z184)),””)</f>
        <v>#NAME?</v>
      </c>
      <c r="Z184" s="75" t="e">
        <f>IFERROR(INDEX(Data!$M$4:$BB$594,Data!$A177,COLUMNS($C$11:AA184)),””)</f>
        <v>#NAME?</v>
      </c>
      <c r="AA184" s="75" t="e">
        <f>IFERROR(INDEX(Data!$M$4:$BB$594,Data!$A177,COLUMNS($C$11:AB184)),””)</f>
        <v>#NAME?</v>
      </c>
      <c r="AB184" s="71" t="e">
        <f>IFERROR(INDEX(Data!$M$4:$BB$594,Data!$A177,COLUMNS($C$11:AC184)),””)</f>
        <v>#NAME?</v>
      </c>
      <c r="AC184" s="72" t="e">
        <f>IFERROR(INDEX(Data!$M$4:$BB$594,Data!$A177,COLUMNS($C$11:AD184)),””)</f>
        <v>#NAME?</v>
      </c>
      <c r="AD184" s="72" t="e">
        <f>IFERROR(INDEX(Data!$M$4:$BB$594,Data!$A177,COLUMNS($C$11:AE184)),””)</f>
        <v>#NAME?</v>
      </c>
      <c r="AE184" s="70" t="e">
        <f>IFERROR(INDEX(Data!$M$4:$BB$594,Data!$A177,COLUMNS($C$11:AF184)),””)</f>
        <v>#NAME?</v>
      </c>
      <c r="AF184" s="72" t="e">
        <f>IFERROR(INDEX(Data!$M$4:$BB$594,Data!$A177,COLUMNS($C$11:AG184)),””)</f>
        <v>#NAME?</v>
      </c>
      <c r="AG184" s="75" t="e">
        <f>IFERROR(INDEX(Data!$M$4:$BB$594,Data!$A177,COLUMNS($C$11:AH184)),””)</f>
        <v>#NAME?</v>
      </c>
      <c r="AH184" s="75" t="e">
        <f>IFERROR(INDEX(Data!$M$4:$BB$594,Data!$A177,COLUMNS($C$11:AI184)),””)</f>
        <v>#NAME?</v>
      </c>
      <c r="AI184" s="71" t="e">
        <f>IFERROR(INDEX(Data!$M$4:$BB$594,Data!$A177,COLUMNS($C$11:AJ184)),””)</f>
        <v>#NAME?</v>
      </c>
      <c r="AJ184" s="71" t="e">
        <f>IFERROR(INDEX(Data!$M$4:$BB$594,Data!$A177,COLUMNS($C$11:AK184)),””)</f>
        <v>#NAME?</v>
      </c>
      <c r="AK184" s="71" t="e">
        <f>IFERROR(INDEX(Data!$M$4:$BB$594,Data!$A177,COLUMNS($C$11:AL184)),””)</f>
        <v>#NAME?</v>
      </c>
      <c r="AL184" s="69" t="e">
        <f>IFERROR(INDEX(Data!$M$4:$BB$594,Data!$A177,COLUMNS($C$11:AM184)),””)</f>
        <v>#NAME?</v>
      </c>
      <c r="AM184" s="69" t="e">
        <f>IFERROR(INDEX(Data!$M$4:$BB$594,Data!$A177,COLUMNS($C$11:AN184)),””)</f>
        <v>#NAME?</v>
      </c>
      <c r="AN184" s="69" t="e">
        <f>IFERROR(INDEX(Data!$M$4:$BB$594,Data!$A177,COLUMNS($C$11:AO184)),””)</f>
        <v>#NAME?</v>
      </c>
      <c r="AO184" s="69" t="e">
        <f>IFERROR(INDEX(Data!$M$4:$BB$594,Data!$A177,COLUMNS($C$11:AP184)),””)</f>
        <v>#NAME?</v>
      </c>
      <c r="AP184" s="69" t="e">
        <f>IFERROR(INDEX(Data!$M$4:$BB$594,Data!$A177,COLUMNS($C$11:AQ184)),””)</f>
        <v>#NAME?</v>
      </c>
      <c r="AQ184" s="69" t="e">
        <f>IFERROR(INDEX(Data!$M$4:$BB$594,Data!$A177,COLUMNS($C$11:AR184)),””)</f>
        <v>#NAME?</v>
      </c>
    </row>
    <row r="185" spans="2:43" x14ac:dyDescent="0.25">
      <c r="B185" s="69" t="e">
        <f>IFERROR(INDEX(Data!$M$4:$BB$594,Data!$A178,COLUMNS($C$11:C185)),””)</f>
        <v>#NAME?</v>
      </c>
      <c r="C185" s="73" t="e">
        <f>IFERROR(INDEX(Data!$M$4:$BB$594,Data!$A178,COLUMNS($C$11:D185)),””)</f>
        <v>#NAME?</v>
      </c>
      <c r="D185" s="76" t="e">
        <f>IFERROR(INDEX(Data!$M$4:$BB$594,Data!$A178,COLUMNS($C$11:E185)),””)</f>
        <v>#NAME?</v>
      </c>
      <c r="E185" s="76" t="e">
        <f>IFERROR(INDEX(Data!$M$4:$BB$594,Data!$A178,COLUMNS($C$11:F185)),””)</f>
        <v>#NAME?</v>
      </c>
      <c r="F185" s="76" t="e">
        <f>IFERROR(INDEX(Data!$M$4:$BB$594,Data!$A178,COLUMNS($C$11:G185)),””)</f>
        <v>#NAME?</v>
      </c>
      <c r="G185" s="76" t="e">
        <f>IFERROR(INDEX(Data!$M$4:$BB$594,Data!$A178,COLUMNS($C$11:H185)),””)</f>
        <v>#NAME?</v>
      </c>
      <c r="H185" s="76" t="e">
        <f>IFERROR(INDEX(Data!$M$4:$BB$594,Data!$A178,COLUMNS($C$11:I185)),””)</f>
        <v>#NAME?</v>
      </c>
      <c r="I185" s="76" t="e">
        <f>IFERROR(INDEX(Data!$M$4:$BB$594,Data!$A178,COLUMNS($C$11:J185)),””)</f>
        <v>#NAME?</v>
      </c>
      <c r="J185" s="76" t="e">
        <f>IFERROR(INDEX(Data!$M$4:$BB$594,Data!$A178,COLUMNS($C$11:K185)),””)</f>
        <v>#NAME?</v>
      </c>
      <c r="K185" s="76" t="e">
        <f>IFERROR(INDEX(Data!$M$4:$BB$594,Data!$A178,COLUMNS($C$11:L185)),””)</f>
        <v>#NAME?</v>
      </c>
      <c r="L185" s="76" t="e">
        <f>IFERROR(INDEX(Data!$M$4:$BB$594,Data!$A178,COLUMNS($C$11:M185)),””)</f>
        <v>#NAME?</v>
      </c>
      <c r="M185" s="76" t="e">
        <f>IFERROR(INDEX(Data!$M$4:$BB$594,Data!$A178,COLUMNS($C$11:N185)),””)</f>
        <v>#NAME?</v>
      </c>
      <c r="N185" s="76" t="e">
        <f>IFERROR(INDEX(Data!$M$4:$BB$594,Data!$A178,COLUMNS($C$11:O185)),””)</f>
        <v>#NAME?</v>
      </c>
      <c r="O185" s="76" t="e">
        <f>IFERROR(INDEX(Data!$M$4:$BB$594,Data!$A178,COLUMNS($C$11:P185)),””)</f>
        <v>#NAME?</v>
      </c>
      <c r="P185" s="69" t="e">
        <f>IFERROR(INDEX(Data!$M$4:$BB$594,Data!$A178,COLUMNS($C$11:Q185)),””)</f>
        <v>#NAME?</v>
      </c>
      <c r="Q185" s="70" t="e">
        <f>IFERROR(INDEX(Data!$M$4:$BB$594,Data!$A178,COLUMNS($C$11:R185)),””)</f>
        <v>#NAME?</v>
      </c>
      <c r="R185" s="72" t="e">
        <f>IFERROR(INDEX(Data!$M$4:$BB$594,Data!$A178,COLUMNS($C$11:S185)),””)</f>
        <v>#NAME?</v>
      </c>
      <c r="S185" s="69" t="e">
        <f>IFERROR(INDEX(Data!$M$4:$BB$594,Data!$A178,COLUMNS($C$11:T185)),””)</f>
        <v>#NAME?</v>
      </c>
      <c r="T185" s="71" t="e">
        <f>IFERROR(INDEX(Data!$M$4:$BB$594,Data!$A178,COLUMNS($C$11:U185)),””)</f>
        <v>#NAME?</v>
      </c>
      <c r="U185" s="72" t="e">
        <f>IFERROR(INDEX(Data!$M$4:$BB$594,Data!$A178,COLUMNS($C$11:V185)),””)</f>
        <v>#NAME?</v>
      </c>
      <c r="V185" s="72" t="e">
        <f>IFERROR(INDEX(Data!$M$4:$BB$594,Data!$A178,COLUMNS($C$11:W185)),””)</f>
        <v>#NAME?</v>
      </c>
      <c r="W185" s="72" t="e">
        <f>IFERROR(INDEX(Data!$M$4:$BB$594,Data!$A178,COLUMNS($C$11:X185)),””)</f>
        <v>#NAME?</v>
      </c>
      <c r="X185" s="70" t="e">
        <f>IFERROR(INDEX(Data!$M$4:$BB$594,Data!$A178,COLUMNS($C$11:Y185)),””)</f>
        <v>#NAME?</v>
      </c>
      <c r="Y185" s="72" t="e">
        <f>IFERROR(INDEX(Data!$M$4:$BB$594,Data!$A178,COLUMNS($C$11:Z185)),””)</f>
        <v>#NAME?</v>
      </c>
      <c r="Z185" s="75" t="e">
        <f>IFERROR(INDEX(Data!$M$4:$BB$594,Data!$A178,COLUMNS($C$11:AA185)),””)</f>
        <v>#NAME?</v>
      </c>
      <c r="AA185" s="75" t="e">
        <f>IFERROR(INDEX(Data!$M$4:$BB$594,Data!$A178,COLUMNS($C$11:AB185)),””)</f>
        <v>#NAME?</v>
      </c>
      <c r="AB185" s="71" t="e">
        <f>IFERROR(INDEX(Data!$M$4:$BB$594,Data!$A178,COLUMNS($C$11:AC185)),””)</f>
        <v>#NAME?</v>
      </c>
      <c r="AC185" s="72" t="e">
        <f>IFERROR(INDEX(Data!$M$4:$BB$594,Data!$A178,COLUMNS($C$11:AD185)),””)</f>
        <v>#NAME?</v>
      </c>
      <c r="AD185" s="72" t="e">
        <f>IFERROR(INDEX(Data!$M$4:$BB$594,Data!$A178,COLUMNS($C$11:AE185)),””)</f>
        <v>#NAME?</v>
      </c>
      <c r="AE185" s="70" t="e">
        <f>IFERROR(INDEX(Data!$M$4:$BB$594,Data!$A178,COLUMNS($C$11:AF185)),””)</f>
        <v>#NAME?</v>
      </c>
      <c r="AF185" s="72" t="e">
        <f>IFERROR(INDEX(Data!$M$4:$BB$594,Data!$A178,COLUMNS($C$11:AG185)),””)</f>
        <v>#NAME?</v>
      </c>
      <c r="AG185" s="75" t="e">
        <f>IFERROR(INDEX(Data!$M$4:$BB$594,Data!$A178,COLUMNS($C$11:AH185)),””)</f>
        <v>#NAME?</v>
      </c>
      <c r="AH185" s="75" t="e">
        <f>IFERROR(INDEX(Data!$M$4:$BB$594,Data!$A178,COLUMNS($C$11:AI185)),””)</f>
        <v>#NAME?</v>
      </c>
      <c r="AI185" s="71" t="e">
        <f>IFERROR(INDEX(Data!$M$4:$BB$594,Data!$A178,COLUMNS($C$11:AJ185)),””)</f>
        <v>#NAME?</v>
      </c>
      <c r="AJ185" s="71" t="e">
        <f>IFERROR(INDEX(Data!$M$4:$BB$594,Data!$A178,COLUMNS($C$11:AK185)),””)</f>
        <v>#NAME?</v>
      </c>
      <c r="AK185" s="71" t="e">
        <f>IFERROR(INDEX(Data!$M$4:$BB$594,Data!$A178,COLUMNS($C$11:AL185)),””)</f>
        <v>#NAME?</v>
      </c>
      <c r="AL185" s="69" t="e">
        <f>IFERROR(INDEX(Data!$M$4:$BB$594,Data!$A178,COLUMNS($C$11:AM185)),””)</f>
        <v>#NAME?</v>
      </c>
      <c r="AM185" s="69" t="e">
        <f>IFERROR(INDEX(Data!$M$4:$BB$594,Data!$A178,COLUMNS($C$11:AN185)),””)</f>
        <v>#NAME?</v>
      </c>
      <c r="AN185" s="69" t="e">
        <f>IFERROR(INDEX(Data!$M$4:$BB$594,Data!$A178,COLUMNS($C$11:AO185)),””)</f>
        <v>#NAME?</v>
      </c>
      <c r="AO185" s="69" t="e">
        <f>IFERROR(INDEX(Data!$M$4:$BB$594,Data!$A178,COLUMNS($C$11:AP185)),””)</f>
        <v>#NAME?</v>
      </c>
      <c r="AP185" s="69" t="e">
        <f>IFERROR(INDEX(Data!$M$4:$BB$594,Data!$A178,COLUMNS($C$11:AQ185)),””)</f>
        <v>#NAME?</v>
      </c>
      <c r="AQ185" s="69" t="e">
        <f>IFERROR(INDEX(Data!$M$4:$BB$594,Data!$A178,COLUMNS($C$11:AR185)),””)</f>
        <v>#NAME?</v>
      </c>
    </row>
    <row r="186" spans="2:43" x14ac:dyDescent="0.25">
      <c r="B186" s="69" t="e">
        <f>IFERROR(INDEX(Data!$M$4:$BB$594,Data!$A179,COLUMNS($C$11:C186)),””)</f>
        <v>#NAME?</v>
      </c>
      <c r="C186" s="73" t="e">
        <f>IFERROR(INDEX(Data!$M$4:$BB$594,Data!$A179,COLUMNS($C$11:D186)),””)</f>
        <v>#NAME?</v>
      </c>
      <c r="D186" s="76" t="e">
        <f>IFERROR(INDEX(Data!$M$4:$BB$594,Data!$A179,COLUMNS($C$11:E186)),””)</f>
        <v>#NAME?</v>
      </c>
      <c r="E186" s="76" t="e">
        <f>IFERROR(INDEX(Data!$M$4:$BB$594,Data!$A179,COLUMNS($C$11:F186)),””)</f>
        <v>#NAME?</v>
      </c>
      <c r="F186" s="76" t="e">
        <f>IFERROR(INDEX(Data!$M$4:$BB$594,Data!$A179,COLUMNS($C$11:G186)),””)</f>
        <v>#NAME?</v>
      </c>
      <c r="G186" s="76" t="e">
        <f>IFERROR(INDEX(Data!$M$4:$BB$594,Data!$A179,COLUMNS($C$11:H186)),””)</f>
        <v>#NAME?</v>
      </c>
      <c r="H186" s="76" t="e">
        <f>IFERROR(INDEX(Data!$M$4:$BB$594,Data!$A179,COLUMNS($C$11:I186)),””)</f>
        <v>#NAME?</v>
      </c>
      <c r="I186" s="76" t="e">
        <f>IFERROR(INDEX(Data!$M$4:$BB$594,Data!$A179,COLUMNS($C$11:J186)),””)</f>
        <v>#NAME?</v>
      </c>
      <c r="J186" s="76" t="e">
        <f>IFERROR(INDEX(Data!$M$4:$BB$594,Data!$A179,COLUMNS($C$11:K186)),””)</f>
        <v>#NAME?</v>
      </c>
      <c r="K186" s="76" t="e">
        <f>IFERROR(INDEX(Data!$M$4:$BB$594,Data!$A179,COLUMNS($C$11:L186)),””)</f>
        <v>#NAME?</v>
      </c>
      <c r="L186" s="76" t="e">
        <f>IFERROR(INDEX(Data!$M$4:$BB$594,Data!$A179,COLUMNS($C$11:M186)),””)</f>
        <v>#NAME?</v>
      </c>
      <c r="M186" s="76" t="e">
        <f>IFERROR(INDEX(Data!$M$4:$BB$594,Data!$A179,COLUMNS($C$11:N186)),””)</f>
        <v>#NAME?</v>
      </c>
      <c r="N186" s="76" t="e">
        <f>IFERROR(INDEX(Data!$M$4:$BB$594,Data!$A179,COLUMNS($C$11:O186)),””)</f>
        <v>#NAME?</v>
      </c>
      <c r="O186" s="76" t="e">
        <f>IFERROR(INDEX(Data!$M$4:$BB$594,Data!$A179,COLUMNS($C$11:P186)),””)</f>
        <v>#NAME?</v>
      </c>
      <c r="P186" s="69" t="e">
        <f>IFERROR(INDEX(Data!$M$4:$BB$594,Data!$A179,COLUMNS($C$11:Q186)),””)</f>
        <v>#NAME?</v>
      </c>
      <c r="Q186" s="70" t="e">
        <f>IFERROR(INDEX(Data!$M$4:$BB$594,Data!$A179,COLUMNS($C$11:R186)),””)</f>
        <v>#NAME?</v>
      </c>
      <c r="R186" s="72" t="e">
        <f>IFERROR(INDEX(Data!$M$4:$BB$594,Data!$A179,COLUMNS($C$11:S186)),””)</f>
        <v>#NAME?</v>
      </c>
      <c r="S186" s="69" t="e">
        <f>IFERROR(INDEX(Data!$M$4:$BB$594,Data!$A179,COLUMNS($C$11:T186)),””)</f>
        <v>#NAME?</v>
      </c>
      <c r="T186" s="71" t="e">
        <f>IFERROR(INDEX(Data!$M$4:$BB$594,Data!$A179,COLUMNS($C$11:U186)),””)</f>
        <v>#NAME?</v>
      </c>
      <c r="U186" s="72" t="e">
        <f>IFERROR(INDEX(Data!$M$4:$BB$594,Data!$A179,COLUMNS($C$11:V186)),””)</f>
        <v>#NAME?</v>
      </c>
      <c r="V186" s="72" t="e">
        <f>IFERROR(INDEX(Data!$M$4:$BB$594,Data!$A179,COLUMNS($C$11:W186)),””)</f>
        <v>#NAME?</v>
      </c>
      <c r="W186" s="72" t="e">
        <f>IFERROR(INDEX(Data!$M$4:$BB$594,Data!$A179,COLUMNS($C$11:X186)),””)</f>
        <v>#NAME?</v>
      </c>
      <c r="X186" s="70" t="e">
        <f>IFERROR(INDEX(Data!$M$4:$BB$594,Data!$A179,COLUMNS($C$11:Y186)),””)</f>
        <v>#NAME?</v>
      </c>
      <c r="Y186" s="72" t="e">
        <f>IFERROR(INDEX(Data!$M$4:$BB$594,Data!$A179,COLUMNS($C$11:Z186)),””)</f>
        <v>#NAME?</v>
      </c>
      <c r="Z186" s="75" t="e">
        <f>IFERROR(INDEX(Data!$M$4:$BB$594,Data!$A179,COLUMNS($C$11:AA186)),””)</f>
        <v>#NAME?</v>
      </c>
      <c r="AA186" s="75" t="e">
        <f>IFERROR(INDEX(Data!$M$4:$BB$594,Data!$A179,COLUMNS($C$11:AB186)),””)</f>
        <v>#NAME?</v>
      </c>
      <c r="AB186" s="71" t="e">
        <f>IFERROR(INDEX(Data!$M$4:$BB$594,Data!$A179,COLUMNS($C$11:AC186)),””)</f>
        <v>#NAME?</v>
      </c>
      <c r="AC186" s="72" t="e">
        <f>IFERROR(INDEX(Data!$M$4:$BB$594,Data!$A179,COLUMNS($C$11:AD186)),””)</f>
        <v>#NAME?</v>
      </c>
      <c r="AD186" s="72" t="e">
        <f>IFERROR(INDEX(Data!$M$4:$BB$594,Data!$A179,COLUMNS($C$11:AE186)),””)</f>
        <v>#NAME?</v>
      </c>
      <c r="AE186" s="70" t="e">
        <f>IFERROR(INDEX(Data!$M$4:$BB$594,Data!$A179,COLUMNS($C$11:AF186)),””)</f>
        <v>#NAME?</v>
      </c>
      <c r="AF186" s="72" t="e">
        <f>IFERROR(INDEX(Data!$M$4:$BB$594,Data!$A179,COLUMNS($C$11:AG186)),””)</f>
        <v>#NAME?</v>
      </c>
      <c r="AG186" s="75" t="e">
        <f>IFERROR(INDEX(Data!$M$4:$BB$594,Data!$A179,COLUMNS($C$11:AH186)),””)</f>
        <v>#NAME?</v>
      </c>
      <c r="AH186" s="75" t="e">
        <f>IFERROR(INDEX(Data!$M$4:$BB$594,Data!$A179,COLUMNS($C$11:AI186)),””)</f>
        <v>#NAME?</v>
      </c>
      <c r="AI186" s="71" t="e">
        <f>IFERROR(INDEX(Data!$M$4:$BB$594,Data!$A179,COLUMNS($C$11:AJ186)),””)</f>
        <v>#NAME?</v>
      </c>
      <c r="AJ186" s="71" t="e">
        <f>IFERROR(INDEX(Data!$M$4:$BB$594,Data!$A179,COLUMNS($C$11:AK186)),””)</f>
        <v>#NAME?</v>
      </c>
      <c r="AK186" s="71" t="e">
        <f>IFERROR(INDEX(Data!$M$4:$BB$594,Data!$A179,COLUMNS($C$11:AL186)),””)</f>
        <v>#NAME?</v>
      </c>
      <c r="AL186" s="69" t="e">
        <f>IFERROR(INDEX(Data!$M$4:$BB$594,Data!$A179,COLUMNS($C$11:AM186)),””)</f>
        <v>#NAME?</v>
      </c>
      <c r="AM186" s="69" t="e">
        <f>IFERROR(INDEX(Data!$M$4:$BB$594,Data!$A179,COLUMNS($C$11:AN186)),””)</f>
        <v>#NAME?</v>
      </c>
      <c r="AN186" s="69" t="e">
        <f>IFERROR(INDEX(Data!$M$4:$BB$594,Data!$A179,COLUMNS($C$11:AO186)),””)</f>
        <v>#NAME?</v>
      </c>
      <c r="AO186" s="69" t="e">
        <f>IFERROR(INDEX(Data!$M$4:$BB$594,Data!$A179,COLUMNS($C$11:AP186)),””)</f>
        <v>#NAME?</v>
      </c>
      <c r="AP186" s="69" t="e">
        <f>IFERROR(INDEX(Data!$M$4:$BB$594,Data!$A179,COLUMNS($C$11:AQ186)),””)</f>
        <v>#NAME?</v>
      </c>
      <c r="AQ186" s="69" t="e">
        <f>IFERROR(INDEX(Data!$M$4:$BB$594,Data!$A179,COLUMNS($C$11:AR186)),””)</f>
        <v>#NAME?</v>
      </c>
    </row>
    <row r="187" spans="2:43" x14ac:dyDescent="0.25">
      <c r="B187" s="69" t="e">
        <f>IFERROR(INDEX(Data!$M$4:$BB$594,Data!$A180,COLUMNS($C$11:C187)),””)</f>
        <v>#NAME?</v>
      </c>
      <c r="C187" s="73" t="e">
        <f>IFERROR(INDEX(Data!$M$4:$BB$594,Data!$A180,COLUMNS($C$11:D187)),””)</f>
        <v>#NAME?</v>
      </c>
      <c r="D187" s="76" t="e">
        <f>IFERROR(INDEX(Data!$M$4:$BB$594,Data!$A180,COLUMNS($C$11:E187)),””)</f>
        <v>#NAME?</v>
      </c>
      <c r="E187" s="76" t="e">
        <f>IFERROR(INDEX(Data!$M$4:$BB$594,Data!$A180,COLUMNS($C$11:F187)),””)</f>
        <v>#NAME?</v>
      </c>
      <c r="F187" s="76" t="e">
        <f>IFERROR(INDEX(Data!$M$4:$BB$594,Data!$A180,COLUMNS($C$11:G187)),””)</f>
        <v>#NAME?</v>
      </c>
      <c r="G187" s="76" t="e">
        <f>IFERROR(INDEX(Data!$M$4:$BB$594,Data!$A180,COLUMNS($C$11:H187)),””)</f>
        <v>#NAME?</v>
      </c>
      <c r="H187" s="76" t="e">
        <f>IFERROR(INDEX(Data!$M$4:$BB$594,Data!$A180,COLUMNS($C$11:I187)),””)</f>
        <v>#NAME?</v>
      </c>
      <c r="I187" s="76" t="e">
        <f>IFERROR(INDEX(Data!$M$4:$BB$594,Data!$A180,COLUMNS($C$11:J187)),””)</f>
        <v>#NAME?</v>
      </c>
      <c r="J187" s="76" t="e">
        <f>IFERROR(INDEX(Data!$M$4:$BB$594,Data!$A180,COLUMNS($C$11:K187)),””)</f>
        <v>#NAME?</v>
      </c>
      <c r="K187" s="76" t="e">
        <f>IFERROR(INDEX(Data!$M$4:$BB$594,Data!$A180,COLUMNS($C$11:L187)),””)</f>
        <v>#NAME?</v>
      </c>
      <c r="L187" s="76" t="e">
        <f>IFERROR(INDEX(Data!$M$4:$BB$594,Data!$A180,COLUMNS($C$11:M187)),””)</f>
        <v>#NAME?</v>
      </c>
      <c r="M187" s="76" t="e">
        <f>IFERROR(INDEX(Data!$M$4:$BB$594,Data!$A180,COLUMNS($C$11:N187)),””)</f>
        <v>#NAME?</v>
      </c>
      <c r="N187" s="76" t="e">
        <f>IFERROR(INDEX(Data!$M$4:$BB$594,Data!$A180,COLUMNS($C$11:O187)),””)</f>
        <v>#NAME?</v>
      </c>
      <c r="O187" s="76" t="e">
        <f>IFERROR(INDEX(Data!$M$4:$BB$594,Data!$A180,COLUMNS($C$11:P187)),””)</f>
        <v>#NAME?</v>
      </c>
      <c r="P187" s="69" t="e">
        <f>IFERROR(INDEX(Data!$M$4:$BB$594,Data!$A180,COLUMNS($C$11:Q187)),””)</f>
        <v>#NAME?</v>
      </c>
      <c r="Q187" s="70" t="e">
        <f>IFERROR(INDEX(Data!$M$4:$BB$594,Data!$A180,COLUMNS($C$11:R187)),””)</f>
        <v>#NAME?</v>
      </c>
      <c r="R187" s="72" t="e">
        <f>IFERROR(INDEX(Data!$M$4:$BB$594,Data!$A180,COLUMNS($C$11:S187)),””)</f>
        <v>#NAME?</v>
      </c>
      <c r="S187" s="69" t="e">
        <f>IFERROR(INDEX(Data!$M$4:$BB$594,Data!$A180,COLUMNS($C$11:T187)),””)</f>
        <v>#NAME?</v>
      </c>
      <c r="T187" s="71" t="e">
        <f>IFERROR(INDEX(Data!$M$4:$BB$594,Data!$A180,COLUMNS($C$11:U187)),””)</f>
        <v>#NAME?</v>
      </c>
      <c r="U187" s="72" t="e">
        <f>IFERROR(INDEX(Data!$M$4:$BB$594,Data!$A180,COLUMNS($C$11:V187)),””)</f>
        <v>#NAME?</v>
      </c>
      <c r="V187" s="72" t="e">
        <f>IFERROR(INDEX(Data!$M$4:$BB$594,Data!$A180,COLUMNS($C$11:W187)),””)</f>
        <v>#NAME?</v>
      </c>
      <c r="W187" s="72" t="e">
        <f>IFERROR(INDEX(Data!$M$4:$BB$594,Data!$A180,COLUMNS($C$11:X187)),””)</f>
        <v>#NAME?</v>
      </c>
      <c r="X187" s="70" t="e">
        <f>IFERROR(INDEX(Data!$M$4:$BB$594,Data!$A180,COLUMNS($C$11:Y187)),””)</f>
        <v>#NAME?</v>
      </c>
      <c r="Y187" s="72" t="e">
        <f>IFERROR(INDEX(Data!$M$4:$BB$594,Data!$A180,COLUMNS($C$11:Z187)),””)</f>
        <v>#NAME?</v>
      </c>
      <c r="Z187" s="75" t="e">
        <f>IFERROR(INDEX(Data!$M$4:$BB$594,Data!$A180,COLUMNS($C$11:AA187)),””)</f>
        <v>#NAME?</v>
      </c>
      <c r="AA187" s="75" t="e">
        <f>IFERROR(INDEX(Data!$M$4:$BB$594,Data!$A180,COLUMNS($C$11:AB187)),””)</f>
        <v>#NAME?</v>
      </c>
      <c r="AB187" s="71" t="e">
        <f>IFERROR(INDEX(Data!$M$4:$BB$594,Data!$A180,COLUMNS($C$11:AC187)),””)</f>
        <v>#NAME?</v>
      </c>
      <c r="AC187" s="72" t="e">
        <f>IFERROR(INDEX(Data!$M$4:$BB$594,Data!$A180,COLUMNS($C$11:AD187)),””)</f>
        <v>#NAME?</v>
      </c>
      <c r="AD187" s="72" t="e">
        <f>IFERROR(INDEX(Data!$M$4:$BB$594,Data!$A180,COLUMNS($C$11:AE187)),””)</f>
        <v>#NAME?</v>
      </c>
      <c r="AE187" s="70" t="e">
        <f>IFERROR(INDEX(Data!$M$4:$BB$594,Data!$A180,COLUMNS($C$11:AF187)),””)</f>
        <v>#NAME?</v>
      </c>
      <c r="AF187" s="72" t="e">
        <f>IFERROR(INDEX(Data!$M$4:$BB$594,Data!$A180,COLUMNS($C$11:AG187)),””)</f>
        <v>#NAME?</v>
      </c>
      <c r="AG187" s="75" t="e">
        <f>IFERROR(INDEX(Data!$M$4:$BB$594,Data!$A180,COLUMNS($C$11:AH187)),””)</f>
        <v>#NAME?</v>
      </c>
      <c r="AH187" s="75" t="e">
        <f>IFERROR(INDEX(Data!$M$4:$BB$594,Data!$A180,COLUMNS($C$11:AI187)),””)</f>
        <v>#NAME?</v>
      </c>
      <c r="AI187" s="71" t="e">
        <f>IFERROR(INDEX(Data!$M$4:$BB$594,Data!$A180,COLUMNS($C$11:AJ187)),””)</f>
        <v>#NAME?</v>
      </c>
      <c r="AJ187" s="71" t="e">
        <f>IFERROR(INDEX(Data!$M$4:$BB$594,Data!$A180,COLUMNS($C$11:AK187)),””)</f>
        <v>#NAME?</v>
      </c>
      <c r="AK187" s="71" t="e">
        <f>IFERROR(INDEX(Data!$M$4:$BB$594,Data!$A180,COLUMNS($C$11:AL187)),””)</f>
        <v>#NAME?</v>
      </c>
      <c r="AL187" s="69" t="e">
        <f>IFERROR(INDEX(Data!$M$4:$BB$594,Data!$A180,COLUMNS($C$11:AM187)),””)</f>
        <v>#NAME?</v>
      </c>
      <c r="AM187" s="69" t="e">
        <f>IFERROR(INDEX(Data!$M$4:$BB$594,Data!$A180,COLUMNS($C$11:AN187)),””)</f>
        <v>#NAME?</v>
      </c>
      <c r="AN187" s="69" t="e">
        <f>IFERROR(INDEX(Data!$M$4:$BB$594,Data!$A180,COLUMNS($C$11:AO187)),””)</f>
        <v>#NAME?</v>
      </c>
      <c r="AO187" s="69" t="e">
        <f>IFERROR(INDEX(Data!$M$4:$BB$594,Data!$A180,COLUMNS($C$11:AP187)),””)</f>
        <v>#NAME?</v>
      </c>
      <c r="AP187" s="69" t="e">
        <f>IFERROR(INDEX(Data!$M$4:$BB$594,Data!$A180,COLUMNS($C$11:AQ187)),””)</f>
        <v>#NAME?</v>
      </c>
      <c r="AQ187" s="69" t="e">
        <f>IFERROR(INDEX(Data!$M$4:$BB$594,Data!$A180,COLUMNS($C$11:AR187)),””)</f>
        <v>#NAME?</v>
      </c>
    </row>
    <row r="188" spans="2:43" x14ac:dyDescent="0.25">
      <c r="B188" s="69" t="e">
        <f>IFERROR(INDEX(Data!$M$4:$BB$594,Data!$A181,COLUMNS($C$11:C188)),””)</f>
        <v>#NAME?</v>
      </c>
      <c r="C188" s="73" t="e">
        <f>IFERROR(INDEX(Data!$M$4:$BB$594,Data!$A181,COLUMNS($C$11:D188)),””)</f>
        <v>#NAME?</v>
      </c>
      <c r="D188" s="76" t="e">
        <f>IFERROR(INDEX(Data!$M$4:$BB$594,Data!$A181,COLUMNS($C$11:E188)),””)</f>
        <v>#NAME?</v>
      </c>
      <c r="E188" s="76" t="e">
        <f>IFERROR(INDEX(Data!$M$4:$BB$594,Data!$A181,COLUMNS($C$11:F188)),””)</f>
        <v>#NAME?</v>
      </c>
      <c r="F188" s="76" t="e">
        <f>IFERROR(INDEX(Data!$M$4:$BB$594,Data!$A181,COLUMNS($C$11:G188)),””)</f>
        <v>#NAME?</v>
      </c>
      <c r="G188" s="76" t="e">
        <f>IFERROR(INDEX(Data!$M$4:$BB$594,Data!$A181,COLUMNS($C$11:H188)),””)</f>
        <v>#NAME?</v>
      </c>
      <c r="H188" s="76" t="e">
        <f>IFERROR(INDEX(Data!$M$4:$BB$594,Data!$A181,COLUMNS($C$11:I188)),””)</f>
        <v>#NAME?</v>
      </c>
      <c r="I188" s="76" t="e">
        <f>IFERROR(INDEX(Data!$M$4:$BB$594,Data!$A181,COLUMNS($C$11:J188)),””)</f>
        <v>#NAME?</v>
      </c>
      <c r="J188" s="76" t="e">
        <f>IFERROR(INDEX(Data!$M$4:$BB$594,Data!$A181,COLUMNS($C$11:K188)),””)</f>
        <v>#NAME?</v>
      </c>
      <c r="K188" s="76" t="e">
        <f>IFERROR(INDEX(Data!$M$4:$BB$594,Data!$A181,COLUMNS($C$11:L188)),””)</f>
        <v>#NAME?</v>
      </c>
      <c r="L188" s="76" t="e">
        <f>IFERROR(INDEX(Data!$M$4:$BB$594,Data!$A181,COLUMNS($C$11:M188)),””)</f>
        <v>#NAME?</v>
      </c>
      <c r="M188" s="76" t="e">
        <f>IFERROR(INDEX(Data!$M$4:$BB$594,Data!$A181,COLUMNS($C$11:N188)),””)</f>
        <v>#NAME?</v>
      </c>
      <c r="N188" s="76" t="e">
        <f>IFERROR(INDEX(Data!$M$4:$BB$594,Data!$A181,COLUMNS($C$11:O188)),””)</f>
        <v>#NAME?</v>
      </c>
      <c r="O188" s="76" t="e">
        <f>IFERROR(INDEX(Data!$M$4:$BB$594,Data!$A181,COLUMNS($C$11:P188)),””)</f>
        <v>#NAME?</v>
      </c>
      <c r="P188" s="69" t="e">
        <f>IFERROR(INDEX(Data!$M$4:$BB$594,Data!$A181,COLUMNS($C$11:Q188)),””)</f>
        <v>#NAME?</v>
      </c>
      <c r="Q188" s="70" t="e">
        <f>IFERROR(INDEX(Data!$M$4:$BB$594,Data!$A181,COLUMNS($C$11:R188)),””)</f>
        <v>#NAME?</v>
      </c>
      <c r="R188" s="72" t="e">
        <f>IFERROR(INDEX(Data!$M$4:$BB$594,Data!$A181,COLUMNS($C$11:S188)),””)</f>
        <v>#NAME?</v>
      </c>
      <c r="S188" s="69" t="e">
        <f>IFERROR(INDEX(Data!$M$4:$BB$594,Data!$A181,COLUMNS($C$11:T188)),””)</f>
        <v>#NAME?</v>
      </c>
      <c r="T188" s="71" t="e">
        <f>IFERROR(INDEX(Data!$M$4:$BB$594,Data!$A181,COLUMNS($C$11:U188)),””)</f>
        <v>#NAME?</v>
      </c>
      <c r="U188" s="72" t="e">
        <f>IFERROR(INDEX(Data!$M$4:$BB$594,Data!$A181,COLUMNS($C$11:V188)),””)</f>
        <v>#NAME?</v>
      </c>
      <c r="V188" s="72" t="e">
        <f>IFERROR(INDEX(Data!$M$4:$BB$594,Data!$A181,COLUMNS($C$11:W188)),””)</f>
        <v>#NAME?</v>
      </c>
      <c r="W188" s="72" t="e">
        <f>IFERROR(INDEX(Data!$M$4:$BB$594,Data!$A181,COLUMNS($C$11:X188)),””)</f>
        <v>#NAME?</v>
      </c>
      <c r="X188" s="70" t="e">
        <f>IFERROR(INDEX(Data!$M$4:$BB$594,Data!$A181,COLUMNS($C$11:Y188)),””)</f>
        <v>#NAME?</v>
      </c>
      <c r="Y188" s="72" t="e">
        <f>IFERROR(INDEX(Data!$M$4:$BB$594,Data!$A181,COLUMNS($C$11:Z188)),””)</f>
        <v>#NAME?</v>
      </c>
      <c r="Z188" s="75" t="e">
        <f>IFERROR(INDEX(Data!$M$4:$BB$594,Data!$A181,COLUMNS($C$11:AA188)),””)</f>
        <v>#NAME?</v>
      </c>
      <c r="AA188" s="75" t="e">
        <f>IFERROR(INDEX(Data!$M$4:$BB$594,Data!$A181,COLUMNS($C$11:AB188)),””)</f>
        <v>#NAME?</v>
      </c>
      <c r="AB188" s="71" t="e">
        <f>IFERROR(INDEX(Data!$M$4:$BB$594,Data!$A181,COLUMNS($C$11:AC188)),””)</f>
        <v>#NAME?</v>
      </c>
      <c r="AC188" s="72" t="e">
        <f>IFERROR(INDEX(Data!$M$4:$BB$594,Data!$A181,COLUMNS($C$11:AD188)),””)</f>
        <v>#NAME?</v>
      </c>
      <c r="AD188" s="72" t="e">
        <f>IFERROR(INDEX(Data!$M$4:$BB$594,Data!$A181,COLUMNS($C$11:AE188)),””)</f>
        <v>#NAME?</v>
      </c>
      <c r="AE188" s="70" t="e">
        <f>IFERROR(INDEX(Data!$M$4:$BB$594,Data!$A181,COLUMNS($C$11:AF188)),””)</f>
        <v>#NAME?</v>
      </c>
      <c r="AF188" s="72" t="e">
        <f>IFERROR(INDEX(Data!$M$4:$BB$594,Data!$A181,COLUMNS($C$11:AG188)),””)</f>
        <v>#NAME?</v>
      </c>
      <c r="AG188" s="75" t="e">
        <f>IFERROR(INDEX(Data!$M$4:$BB$594,Data!$A181,COLUMNS($C$11:AH188)),””)</f>
        <v>#NAME?</v>
      </c>
      <c r="AH188" s="75" t="e">
        <f>IFERROR(INDEX(Data!$M$4:$BB$594,Data!$A181,COLUMNS($C$11:AI188)),””)</f>
        <v>#NAME?</v>
      </c>
      <c r="AI188" s="71" t="e">
        <f>IFERROR(INDEX(Data!$M$4:$BB$594,Data!$A181,COLUMNS($C$11:AJ188)),””)</f>
        <v>#NAME?</v>
      </c>
      <c r="AJ188" s="71" t="e">
        <f>IFERROR(INDEX(Data!$M$4:$BB$594,Data!$A181,COLUMNS($C$11:AK188)),””)</f>
        <v>#NAME?</v>
      </c>
      <c r="AK188" s="71" t="e">
        <f>IFERROR(INDEX(Data!$M$4:$BB$594,Data!$A181,COLUMNS($C$11:AL188)),””)</f>
        <v>#NAME?</v>
      </c>
      <c r="AL188" s="69" t="e">
        <f>IFERROR(INDEX(Data!$M$4:$BB$594,Data!$A181,COLUMNS($C$11:AM188)),””)</f>
        <v>#NAME?</v>
      </c>
      <c r="AM188" s="69" t="e">
        <f>IFERROR(INDEX(Data!$M$4:$BB$594,Data!$A181,COLUMNS($C$11:AN188)),””)</f>
        <v>#NAME?</v>
      </c>
      <c r="AN188" s="69" t="e">
        <f>IFERROR(INDEX(Data!$M$4:$BB$594,Data!$A181,COLUMNS($C$11:AO188)),””)</f>
        <v>#NAME?</v>
      </c>
      <c r="AO188" s="69" t="e">
        <f>IFERROR(INDEX(Data!$M$4:$BB$594,Data!$A181,COLUMNS($C$11:AP188)),””)</f>
        <v>#NAME?</v>
      </c>
      <c r="AP188" s="69" t="e">
        <f>IFERROR(INDEX(Data!$M$4:$BB$594,Data!$A181,COLUMNS($C$11:AQ188)),””)</f>
        <v>#NAME?</v>
      </c>
      <c r="AQ188" s="69" t="e">
        <f>IFERROR(INDEX(Data!$M$4:$BB$594,Data!$A181,COLUMNS($C$11:AR188)),””)</f>
        <v>#NAME?</v>
      </c>
    </row>
    <row r="189" spans="2:43" x14ac:dyDescent="0.25">
      <c r="B189" s="69" t="e">
        <f>IFERROR(INDEX(Data!$M$4:$BB$594,Data!$A182,COLUMNS($C$11:C189)),””)</f>
        <v>#NAME?</v>
      </c>
      <c r="C189" s="73" t="e">
        <f>IFERROR(INDEX(Data!$M$4:$BB$594,Data!$A182,COLUMNS($C$11:D189)),””)</f>
        <v>#NAME?</v>
      </c>
      <c r="D189" s="76" t="e">
        <f>IFERROR(INDEX(Data!$M$4:$BB$594,Data!$A182,COLUMNS($C$11:E189)),””)</f>
        <v>#NAME?</v>
      </c>
      <c r="E189" s="76" t="e">
        <f>IFERROR(INDEX(Data!$M$4:$BB$594,Data!$A182,COLUMNS($C$11:F189)),””)</f>
        <v>#NAME?</v>
      </c>
      <c r="F189" s="76" t="e">
        <f>IFERROR(INDEX(Data!$M$4:$BB$594,Data!$A182,COLUMNS($C$11:G189)),””)</f>
        <v>#NAME?</v>
      </c>
      <c r="G189" s="76" t="e">
        <f>IFERROR(INDEX(Data!$M$4:$BB$594,Data!$A182,COLUMNS($C$11:H189)),””)</f>
        <v>#NAME?</v>
      </c>
      <c r="H189" s="76" t="e">
        <f>IFERROR(INDEX(Data!$M$4:$BB$594,Data!$A182,COLUMNS($C$11:I189)),””)</f>
        <v>#NAME?</v>
      </c>
      <c r="I189" s="76" t="e">
        <f>IFERROR(INDEX(Data!$M$4:$BB$594,Data!$A182,COLUMNS($C$11:J189)),””)</f>
        <v>#NAME?</v>
      </c>
      <c r="J189" s="76" t="e">
        <f>IFERROR(INDEX(Data!$M$4:$BB$594,Data!$A182,COLUMNS($C$11:K189)),””)</f>
        <v>#NAME?</v>
      </c>
      <c r="K189" s="76" t="e">
        <f>IFERROR(INDEX(Data!$M$4:$BB$594,Data!$A182,COLUMNS($C$11:L189)),””)</f>
        <v>#NAME?</v>
      </c>
      <c r="L189" s="76" t="e">
        <f>IFERROR(INDEX(Data!$M$4:$BB$594,Data!$A182,COLUMNS($C$11:M189)),””)</f>
        <v>#NAME?</v>
      </c>
      <c r="M189" s="76" t="e">
        <f>IFERROR(INDEX(Data!$M$4:$BB$594,Data!$A182,COLUMNS($C$11:N189)),””)</f>
        <v>#NAME?</v>
      </c>
      <c r="N189" s="76" t="e">
        <f>IFERROR(INDEX(Data!$M$4:$BB$594,Data!$A182,COLUMNS($C$11:O189)),””)</f>
        <v>#NAME?</v>
      </c>
      <c r="O189" s="76" t="e">
        <f>IFERROR(INDEX(Data!$M$4:$BB$594,Data!$A182,COLUMNS($C$11:P189)),””)</f>
        <v>#NAME?</v>
      </c>
      <c r="P189" s="69" t="e">
        <f>IFERROR(INDEX(Data!$M$4:$BB$594,Data!$A182,COLUMNS($C$11:Q189)),””)</f>
        <v>#NAME?</v>
      </c>
      <c r="Q189" s="70" t="e">
        <f>IFERROR(INDEX(Data!$M$4:$BB$594,Data!$A182,COLUMNS($C$11:R189)),””)</f>
        <v>#NAME?</v>
      </c>
      <c r="R189" s="72" t="e">
        <f>IFERROR(INDEX(Data!$M$4:$BB$594,Data!$A182,COLUMNS($C$11:S189)),””)</f>
        <v>#NAME?</v>
      </c>
      <c r="S189" s="69" t="e">
        <f>IFERROR(INDEX(Data!$M$4:$BB$594,Data!$A182,COLUMNS($C$11:T189)),””)</f>
        <v>#NAME?</v>
      </c>
      <c r="T189" s="71" t="e">
        <f>IFERROR(INDEX(Data!$M$4:$BB$594,Data!$A182,COLUMNS($C$11:U189)),””)</f>
        <v>#NAME?</v>
      </c>
      <c r="U189" s="72" t="e">
        <f>IFERROR(INDEX(Data!$M$4:$BB$594,Data!$A182,COLUMNS($C$11:V189)),””)</f>
        <v>#NAME?</v>
      </c>
      <c r="V189" s="72" t="e">
        <f>IFERROR(INDEX(Data!$M$4:$BB$594,Data!$A182,COLUMNS($C$11:W189)),””)</f>
        <v>#NAME?</v>
      </c>
      <c r="W189" s="72" t="e">
        <f>IFERROR(INDEX(Data!$M$4:$BB$594,Data!$A182,COLUMNS($C$11:X189)),””)</f>
        <v>#NAME?</v>
      </c>
      <c r="X189" s="70" t="e">
        <f>IFERROR(INDEX(Data!$M$4:$BB$594,Data!$A182,COLUMNS($C$11:Y189)),””)</f>
        <v>#NAME?</v>
      </c>
      <c r="Y189" s="72" t="e">
        <f>IFERROR(INDEX(Data!$M$4:$BB$594,Data!$A182,COLUMNS($C$11:Z189)),””)</f>
        <v>#NAME?</v>
      </c>
      <c r="Z189" s="75" t="e">
        <f>IFERROR(INDEX(Data!$M$4:$BB$594,Data!$A182,COLUMNS($C$11:AA189)),””)</f>
        <v>#NAME?</v>
      </c>
      <c r="AA189" s="75" t="e">
        <f>IFERROR(INDEX(Data!$M$4:$BB$594,Data!$A182,COLUMNS($C$11:AB189)),””)</f>
        <v>#NAME?</v>
      </c>
      <c r="AB189" s="71" t="e">
        <f>IFERROR(INDEX(Data!$M$4:$BB$594,Data!$A182,COLUMNS($C$11:AC189)),””)</f>
        <v>#NAME?</v>
      </c>
      <c r="AC189" s="72" t="e">
        <f>IFERROR(INDEX(Data!$M$4:$BB$594,Data!$A182,COLUMNS($C$11:AD189)),””)</f>
        <v>#NAME?</v>
      </c>
      <c r="AD189" s="72" t="e">
        <f>IFERROR(INDEX(Data!$M$4:$BB$594,Data!$A182,COLUMNS($C$11:AE189)),””)</f>
        <v>#NAME?</v>
      </c>
      <c r="AE189" s="70" t="e">
        <f>IFERROR(INDEX(Data!$M$4:$BB$594,Data!$A182,COLUMNS($C$11:AF189)),””)</f>
        <v>#NAME?</v>
      </c>
      <c r="AF189" s="72" t="e">
        <f>IFERROR(INDEX(Data!$M$4:$BB$594,Data!$A182,COLUMNS($C$11:AG189)),””)</f>
        <v>#NAME?</v>
      </c>
      <c r="AG189" s="75" t="e">
        <f>IFERROR(INDEX(Data!$M$4:$BB$594,Data!$A182,COLUMNS($C$11:AH189)),””)</f>
        <v>#NAME?</v>
      </c>
      <c r="AH189" s="75" t="e">
        <f>IFERROR(INDEX(Data!$M$4:$BB$594,Data!$A182,COLUMNS($C$11:AI189)),””)</f>
        <v>#NAME?</v>
      </c>
      <c r="AI189" s="71" t="e">
        <f>IFERROR(INDEX(Data!$M$4:$BB$594,Data!$A182,COLUMNS($C$11:AJ189)),””)</f>
        <v>#NAME?</v>
      </c>
      <c r="AJ189" s="71" t="e">
        <f>IFERROR(INDEX(Data!$M$4:$BB$594,Data!$A182,COLUMNS($C$11:AK189)),””)</f>
        <v>#NAME?</v>
      </c>
      <c r="AK189" s="71" t="e">
        <f>IFERROR(INDEX(Data!$M$4:$BB$594,Data!$A182,COLUMNS($C$11:AL189)),””)</f>
        <v>#NAME?</v>
      </c>
      <c r="AL189" s="69" t="e">
        <f>IFERROR(INDEX(Data!$M$4:$BB$594,Data!$A182,COLUMNS($C$11:AM189)),””)</f>
        <v>#NAME?</v>
      </c>
      <c r="AM189" s="69" t="e">
        <f>IFERROR(INDEX(Data!$M$4:$BB$594,Data!$A182,COLUMNS($C$11:AN189)),””)</f>
        <v>#NAME?</v>
      </c>
      <c r="AN189" s="69" t="e">
        <f>IFERROR(INDEX(Data!$M$4:$BB$594,Data!$A182,COLUMNS($C$11:AO189)),””)</f>
        <v>#NAME?</v>
      </c>
      <c r="AO189" s="69" t="e">
        <f>IFERROR(INDEX(Data!$M$4:$BB$594,Data!$A182,COLUMNS($C$11:AP189)),””)</f>
        <v>#NAME?</v>
      </c>
      <c r="AP189" s="69" t="e">
        <f>IFERROR(INDEX(Data!$M$4:$BB$594,Data!$A182,COLUMNS($C$11:AQ189)),””)</f>
        <v>#NAME?</v>
      </c>
      <c r="AQ189" s="69" t="e">
        <f>IFERROR(INDEX(Data!$M$4:$BB$594,Data!$A182,COLUMNS($C$11:AR189)),””)</f>
        <v>#NAME?</v>
      </c>
    </row>
    <row r="190" spans="2:43" x14ac:dyDescent="0.25">
      <c r="B190" s="69" t="e">
        <f>IFERROR(INDEX(Data!$M$4:$BB$594,Data!$A183,COLUMNS($C$11:C190)),””)</f>
        <v>#NAME?</v>
      </c>
      <c r="C190" s="73" t="e">
        <f>IFERROR(INDEX(Data!$M$4:$BB$594,Data!$A183,COLUMNS($C$11:D190)),””)</f>
        <v>#NAME?</v>
      </c>
      <c r="D190" s="76" t="e">
        <f>IFERROR(INDEX(Data!$M$4:$BB$594,Data!$A183,COLUMNS($C$11:E190)),””)</f>
        <v>#NAME?</v>
      </c>
      <c r="E190" s="76" t="e">
        <f>IFERROR(INDEX(Data!$M$4:$BB$594,Data!$A183,COLUMNS($C$11:F190)),””)</f>
        <v>#NAME?</v>
      </c>
      <c r="F190" s="76" t="e">
        <f>IFERROR(INDEX(Data!$M$4:$BB$594,Data!$A183,COLUMNS($C$11:G190)),””)</f>
        <v>#NAME?</v>
      </c>
      <c r="G190" s="76" t="e">
        <f>IFERROR(INDEX(Data!$M$4:$BB$594,Data!$A183,COLUMNS($C$11:H190)),””)</f>
        <v>#NAME?</v>
      </c>
      <c r="H190" s="76" t="e">
        <f>IFERROR(INDEX(Data!$M$4:$BB$594,Data!$A183,COLUMNS($C$11:I190)),””)</f>
        <v>#NAME?</v>
      </c>
      <c r="I190" s="76" t="e">
        <f>IFERROR(INDEX(Data!$M$4:$BB$594,Data!$A183,COLUMNS($C$11:J190)),””)</f>
        <v>#NAME?</v>
      </c>
      <c r="J190" s="76" t="e">
        <f>IFERROR(INDEX(Data!$M$4:$BB$594,Data!$A183,COLUMNS($C$11:K190)),””)</f>
        <v>#NAME?</v>
      </c>
      <c r="K190" s="76" t="e">
        <f>IFERROR(INDEX(Data!$M$4:$BB$594,Data!$A183,COLUMNS($C$11:L190)),””)</f>
        <v>#NAME?</v>
      </c>
      <c r="L190" s="76" t="e">
        <f>IFERROR(INDEX(Data!$M$4:$BB$594,Data!$A183,COLUMNS($C$11:M190)),””)</f>
        <v>#NAME?</v>
      </c>
      <c r="M190" s="76" t="e">
        <f>IFERROR(INDEX(Data!$M$4:$BB$594,Data!$A183,COLUMNS($C$11:N190)),””)</f>
        <v>#NAME?</v>
      </c>
      <c r="N190" s="76" t="e">
        <f>IFERROR(INDEX(Data!$M$4:$BB$594,Data!$A183,COLUMNS($C$11:O190)),””)</f>
        <v>#NAME?</v>
      </c>
      <c r="O190" s="76" t="e">
        <f>IFERROR(INDEX(Data!$M$4:$BB$594,Data!$A183,COLUMNS($C$11:P190)),””)</f>
        <v>#NAME?</v>
      </c>
      <c r="P190" s="69" t="e">
        <f>IFERROR(INDEX(Data!$M$4:$BB$594,Data!$A183,COLUMNS($C$11:Q190)),””)</f>
        <v>#NAME?</v>
      </c>
      <c r="Q190" s="70" t="e">
        <f>IFERROR(INDEX(Data!$M$4:$BB$594,Data!$A183,COLUMNS($C$11:R190)),””)</f>
        <v>#NAME?</v>
      </c>
      <c r="R190" s="72" t="e">
        <f>IFERROR(INDEX(Data!$M$4:$BB$594,Data!$A183,COLUMNS($C$11:S190)),””)</f>
        <v>#NAME?</v>
      </c>
      <c r="S190" s="69" t="e">
        <f>IFERROR(INDEX(Data!$M$4:$BB$594,Data!$A183,COLUMNS($C$11:T190)),””)</f>
        <v>#NAME?</v>
      </c>
      <c r="T190" s="71" t="e">
        <f>IFERROR(INDEX(Data!$M$4:$BB$594,Data!$A183,COLUMNS($C$11:U190)),””)</f>
        <v>#NAME?</v>
      </c>
      <c r="U190" s="72" t="e">
        <f>IFERROR(INDEX(Data!$M$4:$BB$594,Data!$A183,COLUMNS($C$11:V190)),””)</f>
        <v>#NAME?</v>
      </c>
      <c r="V190" s="72" t="e">
        <f>IFERROR(INDEX(Data!$M$4:$BB$594,Data!$A183,COLUMNS($C$11:W190)),””)</f>
        <v>#NAME?</v>
      </c>
      <c r="W190" s="72" t="e">
        <f>IFERROR(INDEX(Data!$M$4:$BB$594,Data!$A183,COLUMNS($C$11:X190)),””)</f>
        <v>#NAME?</v>
      </c>
      <c r="X190" s="70" t="e">
        <f>IFERROR(INDEX(Data!$M$4:$BB$594,Data!$A183,COLUMNS($C$11:Y190)),””)</f>
        <v>#NAME?</v>
      </c>
      <c r="Y190" s="72" t="e">
        <f>IFERROR(INDEX(Data!$M$4:$BB$594,Data!$A183,COLUMNS($C$11:Z190)),””)</f>
        <v>#NAME?</v>
      </c>
      <c r="Z190" s="75" t="e">
        <f>IFERROR(INDEX(Data!$M$4:$BB$594,Data!$A183,COLUMNS($C$11:AA190)),””)</f>
        <v>#NAME?</v>
      </c>
      <c r="AA190" s="75" t="e">
        <f>IFERROR(INDEX(Data!$M$4:$BB$594,Data!$A183,COLUMNS($C$11:AB190)),””)</f>
        <v>#NAME?</v>
      </c>
      <c r="AB190" s="71" t="e">
        <f>IFERROR(INDEX(Data!$M$4:$BB$594,Data!$A183,COLUMNS($C$11:AC190)),””)</f>
        <v>#NAME?</v>
      </c>
      <c r="AC190" s="72" t="e">
        <f>IFERROR(INDEX(Data!$M$4:$BB$594,Data!$A183,COLUMNS($C$11:AD190)),””)</f>
        <v>#NAME?</v>
      </c>
      <c r="AD190" s="72" t="e">
        <f>IFERROR(INDEX(Data!$M$4:$BB$594,Data!$A183,COLUMNS($C$11:AE190)),””)</f>
        <v>#NAME?</v>
      </c>
      <c r="AE190" s="70" t="e">
        <f>IFERROR(INDEX(Data!$M$4:$BB$594,Data!$A183,COLUMNS($C$11:AF190)),””)</f>
        <v>#NAME?</v>
      </c>
      <c r="AF190" s="72" t="e">
        <f>IFERROR(INDEX(Data!$M$4:$BB$594,Data!$A183,COLUMNS($C$11:AG190)),””)</f>
        <v>#NAME?</v>
      </c>
      <c r="AG190" s="75" t="e">
        <f>IFERROR(INDEX(Data!$M$4:$BB$594,Data!$A183,COLUMNS($C$11:AH190)),””)</f>
        <v>#NAME?</v>
      </c>
      <c r="AH190" s="75" t="e">
        <f>IFERROR(INDEX(Data!$M$4:$BB$594,Data!$A183,COLUMNS($C$11:AI190)),””)</f>
        <v>#NAME?</v>
      </c>
      <c r="AI190" s="71" t="e">
        <f>IFERROR(INDEX(Data!$M$4:$BB$594,Data!$A183,COLUMNS($C$11:AJ190)),””)</f>
        <v>#NAME?</v>
      </c>
      <c r="AJ190" s="71" t="e">
        <f>IFERROR(INDEX(Data!$M$4:$BB$594,Data!$A183,COLUMNS($C$11:AK190)),””)</f>
        <v>#NAME?</v>
      </c>
      <c r="AK190" s="71" t="e">
        <f>IFERROR(INDEX(Data!$M$4:$BB$594,Data!$A183,COLUMNS($C$11:AL190)),””)</f>
        <v>#NAME?</v>
      </c>
      <c r="AL190" s="69" t="e">
        <f>IFERROR(INDEX(Data!$M$4:$BB$594,Data!$A183,COLUMNS($C$11:AM190)),””)</f>
        <v>#NAME?</v>
      </c>
      <c r="AM190" s="69" t="e">
        <f>IFERROR(INDEX(Data!$M$4:$BB$594,Data!$A183,COLUMNS($C$11:AN190)),””)</f>
        <v>#NAME?</v>
      </c>
      <c r="AN190" s="69" t="e">
        <f>IFERROR(INDEX(Data!$M$4:$BB$594,Data!$A183,COLUMNS($C$11:AO190)),””)</f>
        <v>#NAME?</v>
      </c>
      <c r="AO190" s="69" t="e">
        <f>IFERROR(INDEX(Data!$M$4:$BB$594,Data!$A183,COLUMNS($C$11:AP190)),””)</f>
        <v>#NAME?</v>
      </c>
      <c r="AP190" s="69" t="e">
        <f>IFERROR(INDEX(Data!$M$4:$BB$594,Data!$A183,COLUMNS($C$11:AQ190)),””)</f>
        <v>#NAME?</v>
      </c>
      <c r="AQ190" s="69" t="e">
        <f>IFERROR(INDEX(Data!$M$4:$BB$594,Data!$A183,COLUMNS($C$11:AR190)),””)</f>
        <v>#NAME?</v>
      </c>
    </row>
    <row r="191" spans="2:43" x14ac:dyDescent="0.25">
      <c r="B191" s="69" t="e">
        <f>IFERROR(INDEX(Data!$M$4:$BB$594,Data!$A184,COLUMNS($C$11:C191)),””)</f>
        <v>#NAME?</v>
      </c>
      <c r="C191" s="73" t="e">
        <f>IFERROR(INDEX(Data!$M$4:$BB$594,Data!$A184,COLUMNS($C$11:D191)),””)</f>
        <v>#NAME?</v>
      </c>
      <c r="D191" s="76" t="e">
        <f>IFERROR(INDEX(Data!$M$4:$BB$594,Data!$A184,COLUMNS($C$11:E191)),””)</f>
        <v>#NAME?</v>
      </c>
      <c r="E191" s="76" t="e">
        <f>IFERROR(INDEX(Data!$M$4:$BB$594,Data!$A184,COLUMNS($C$11:F191)),””)</f>
        <v>#NAME?</v>
      </c>
      <c r="F191" s="76" t="e">
        <f>IFERROR(INDEX(Data!$M$4:$BB$594,Data!$A184,COLUMNS($C$11:G191)),””)</f>
        <v>#NAME?</v>
      </c>
      <c r="G191" s="76" t="e">
        <f>IFERROR(INDEX(Data!$M$4:$BB$594,Data!$A184,COLUMNS($C$11:H191)),””)</f>
        <v>#NAME?</v>
      </c>
      <c r="H191" s="76" t="e">
        <f>IFERROR(INDEX(Data!$M$4:$BB$594,Data!$A184,COLUMNS($C$11:I191)),””)</f>
        <v>#NAME?</v>
      </c>
      <c r="I191" s="76" t="e">
        <f>IFERROR(INDEX(Data!$M$4:$BB$594,Data!$A184,COLUMNS($C$11:J191)),””)</f>
        <v>#NAME?</v>
      </c>
      <c r="J191" s="76" t="e">
        <f>IFERROR(INDEX(Data!$M$4:$BB$594,Data!$A184,COLUMNS($C$11:K191)),””)</f>
        <v>#NAME?</v>
      </c>
      <c r="K191" s="76" t="e">
        <f>IFERROR(INDEX(Data!$M$4:$BB$594,Data!$A184,COLUMNS($C$11:L191)),””)</f>
        <v>#NAME?</v>
      </c>
      <c r="L191" s="76" t="e">
        <f>IFERROR(INDEX(Data!$M$4:$BB$594,Data!$A184,COLUMNS($C$11:M191)),””)</f>
        <v>#NAME?</v>
      </c>
      <c r="M191" s="76" t="e">
        <f>IFERROR(INDEX(Data!$M$4:$BB$594,Data!$A184,COLUMNS($C$11:N191)),””)</f>
        <v>#NAME?</v>
      </c>
      <c r="N191" s="76" t="e">
        <f>IFERROR(INDEX(Data!$M$4:$BB$594,Data!$A184,COLUMNS($C$11:O191)),””)</f>
        <v>#NAME?</v>
      </c>
      <c r="O191" s="76" t="e">
        <f>IFERROR(INDEX(Data!$M$4:$BB$594,Data!$A184,COLUMNS($C$11:P191)),””)</f>
        <v>#NAME?</v>
      </c>
      <c r="P191" s="69" t="e">
        <f>IFERROR(INDEX(Data!$M$4:$BB$594,Data!$A184,COLUMNS($C$11:Q191)),””)</f>
        <v>#NAME?</v>
      </c>
      <c r="Q191" s="70" t="e">
        <f>IFERROR(INDEX(Data!$M$4:$BB$594,Data!$A184,COLUMNS($C$11:R191)),””)</f>
        <v>#NAME?</v>
      </c>
      <c r="R191" s="72" t="e">
        <f>IFERROR(INDEX(Data!$M$4:$BB$594,Data!$A184,COLUMNS($C$11:S191)),””)</f>
        <v>#NAME?</v>
      </c>
      <c r="S191" s="69" t="e">
        <f>IFERROR(INDEX(Data!$M$4:$BB$594,Data!$A184,COLUMNS($C$11:T191)),””)</f>
        <v>#NAME?</v>
      </c>
      <c r="T191" s="71" t="e">
        <f>IFERROR(INDEX(Data!$M$4:$BB$594,Data!$A184,COLUMNS($C$11:U191)),””)</f>
        <v>#NAME?</v>
      </c>
      <c r="U191" s="72" t="e">
        <f>IFERROR(INDEX(Data!$M$4:$BB$594,Data!$A184,COLUMNS($C$11:V191)),””)</f>
        <v>#NAME?</v>
      </c>
      <c r="V191" s="72" t="e">
        <f>IFERROR(INDEX(Data!$M$4:$BB$594,Data!$A184,COLUMNS($C$11:W191)),””)</f>
        <v>#NAME?</v>
      </c>
      <c r="W191" s="72" t="e">
        <f>IFERROR(INDEX(Data!$M$4:$BB$594,Data!$A184,COLUMNS($C$11:X191)),””)</f>
        <v>#NAME?</v>
      </c>
      <c r="X191" s="70" t="e">
        <f>IFERROR(INDEX(Data!$M$4:$BB$594,Data!$A184,COLUMNS($C$11:Y191)),””)</f>
        <v>#NAME?</v>
      </c>
      <c r="Y191" s="72" t="e">
        <f>IFERROR(INDEX(Data!$M$4:$BB$594,Data!$A184,COLUMNS($C$11:Z191)),””)</f>
        <v>#NAME?</v>
      </c>
      <c r="Z191" s="75" t="e">
        <f>IFERROR(INDEX(Data!$M$4:$BB$594,Data!$A184,COLUMNS($C$11:AA191)),””)</f>
        <v>#NAME?</v>
      </c>
      <c r="AA191" s="75" t="e">
        <f>IFERROR(INDEX(Data!$M$4:$BB$594,Data!$A184,COLUMNS($C$11:AB191)),””)</f>
        <v>#NAME?</v>
      </c>
      <c r="AB191" s="71" t="e">
        <f>IFERROR(INDEX(Data!$M$4:$BB$594,Data!$A184,COLUMNS($C$11:AC191)),””)</f>
        <v>#NAME?</v>
      </c>
      <c r="AC191" s="72" t="e">
        <f>IFERROR(INDEX(Data!$M$4:$BB$594,Data!$A184,COLUMNS($C$11:AD191)),””)</f>
        <v>#NAME?</v>
      </c>
      <c r="AD191" s="72" t="e">
        <f>IFERROR(INDEX(Data!$M$4:$BB$594,Data!$A184,COLUMNS($C$11:AE191)),””)</f>
        <v>#NAME?</v>
      </c>
      <c r="AE191" s="70" t="e">
        <f>IFERROR(INDEX(Data!$M$4:$BB$594,Data!$A184,COLUMNS($C$11:AF191)),””)</f>
        <v>#NAME?</v>
      </c>
      <c r="AF191" s="72" t="e">
        <f>IFERROR(INDEX(Data!$M$4:$BB$594,Data!$A184,COLUMNS($C$11:AG191)),””)</f>
        <v>#NAME?</v>
      </c>
      <c r="AG191" s="75" t="e">
        <f>IFERROR(INDEX(Data!$M$4:$BB$594,Data!$A184,COLUMNS($C$11:AH191)),””)</f>
        <v>#NAME?</v>
      </c>
      <c r="AH191" s="75" t="e">
        <f>IFERROR(INDEX(Data!$M$4:$BB$594,Data!$A184,COLUMNS($C$11:AI191)),””)</f>
        <v>#NAME?</v>
      </c>
      <c r="AI191" s="71" t="e">
        <f>IFERROR(INDEX(Data!$M$4:$BB$594,Data!$A184,COLUMNS($C$11:AJ191)),””)</f>
        <v>#NAME?</v>
      </c>
      <c r="AJ191" s="71" t="e">
        <f>IFERROR(INDEX(Data!$M$4:$BB$594,Data!$A184,COLUMNS($C$11:AK191)),””)</f>
        <v>#NAME?</v>
      </c>
      <c r="AK191" s="71" t="e">
        <f>IFERROR(INDEX(Data!$M$4:$BB$594,Data!$A184,COLUMNS($C$11:AL191)),””)</f>
        <v>#NAME?</v>
      </c>
      <c r="AL191" s="69" t="e">
        <f>IFERROR(INDEX(Data!$M$4:$BB$594,Data!$A184,COLUMNS($C$11:AM191)),””)</f>
        <v>#NAME?</v>
      </c>
      <c r="AM191" s="69" t="e">
        <f>IFERROR(INDEX(Data!$M$4:$BB$594,Data!$A184,COLUMNS($C$11:AN191)),””)</f>
        <v>#NAME?</v>
      </c>
      <c r="AN191" s="69" t="e">
        <f>IFERROR(INDEX(Data!$M$4:$BB$594,Data!$A184,COLUMNS($C$11:AO191)),””)</f>
        <v>#NAME?</v>
      </c>
      <c r="AO191" s="69" t="e">
        <f>IFERROR(INDEX(Data!$M$4:$BB$594,Data!$A184,COLUMNS($C$11:AP191)),””)</f>
        <v>#NAME?</v>
      </c>
      <c r="AP191" s="69" t="e">
        <f>IFERROR(INDEX(Data!$M$4:$BB$594,Data!$A184,COLUMNS($C$11:AQ191)),””)</f>
        <v>#NAME?</v>
      </c>
      <c r="AQ191" s="69" t="e">
        <f>IFERROR(INDEX(Data!$M$4:$BB$594,Data!$A184,COLUMNS($C$11:AR191)),””)</f>
        <v>#NAME?</v>
      </c>
    </row>
    <row r="192" spans="2:43" x14ac:dyDescent="0.25">
      <c r="B192" s="69" t="e">
        <f>IFERROR(INDEX(Data!$M$4:$BB$594,Data!$A185,COLUMNS($C$11:C192)),””)</f>
        <v>#NAME?</v>
      </c>
      <c r="C192" s="73" t="e">
        <f>IFERROR(INDEX(Data!$M$4:$BB$594,Data!$A185,COLUMNS($C$11:D192)),””)</f>
        <v>#NAME?</v>
      </c>
      <c r="D192" s="76" t="e">
        <f>IFERROR(INDEX(Data!$M$4:$BB$594,Data!$A185,COLUMNS($C$11:E192)),””)</f>
        <v>#NAME?</v>
      </c>
      <c r="E192" s="76" t="e">
        <f>IFERROR(INDEX(Data!$M$4:$BB$594,Data!$A185,COLUMNS($C$11:F192)),””)</f>
        <v>#NAME?</v>
      </c>
      <c r="F192" s="76" t="e">
        <f>IFERROR(INDEX(Data!$M$4:$BB$594,Data!$A185,COLUMNS($C$11:G192)),””)</f>
        <v>#NAME?</v>
      </c>
      <c r="G192" s="76" t="e">
        <f>IFERROR(INDEX(Data!$M$4:$BB$594,Data!$A185,COLUMNS($C$11:H192)),””)</f>
        <v>#NAME?</v>
      </c>
      <c r="H192" s="76" t="e">
        <f>IFERROR(INDEX(Data!$M$4:$BB$594,Data!$A185,COLUMNS($C$11:I192)),””)</f>
        <v>#NAME?</v>
      </c>
      <c r="I192" s="76" t="e">
        <f>IFERROR(INDEX(Data!$M$4:$BB$594,Data!$A185,COLUMNS($C$11:J192)),””)</f>
        <v>#NAME?</v>
      </c>
      <c r="J192" s="76" t="e">
        <f>IFERROR(INDEX(Data!$M$4:$BB$594,Data!$A185,COLUMNS($C$11:K192)),””)</f>
        <v>#NAME?</v>
      </c>
      <c r="K192" s="76" t="e">
        <f>IFERROR(INDEX(Data!$M$4:$BB$594,Data!$A185,COLUMNS($C$11:L192)),””)</f>
        <v>#NAME?</v>
      </c>
      <c r="L192" s="76" t="e">
        <f>IFERROR(INDEX(Data!$M$4:$BB$594,Data!$A185,COLUMNS($C$11:M192)),””)</f>
        <v>#NAME?</v>
      </c>
      <c r="M192" s="76" t="e">
        <f>IFERROR(INDEX(Data!$M$4:$BB$594,Data!$A185,COLUMNS($C$11:N192)),””)</f>
        <v>#NAME?</v>
      </c>
      <c r="N192" s="76" t="e">
        <f>IFERROR(INDEX(Data!$M$4:$BB$594,Data!$A185,COLUMNS($C$11:O192)),””)</f>
        <v>#NAME?</v>
      </c>
      <c r="O192" s="76" t="e">
        <f>IFERROR(INDEX(Data!$M$4:$BB$594,Data!$A185,COLUMNS($C$11:P192)),””)</f>
        <v>#NAME?</v>
      </c>
      <c r="P192" s="69" t="e">
        <f>IFERROR(INDEX(Data!$M$4:$BB$594,Data!$A185,COLUMNS($C$11:Q192)),””)</f>
        <v>#NAME?</v>
      </c>
      <c r="Q192" s="70" t="e">
        <f>IFERROR(INDEX(Data!$M$4:$BB$594,Data!$A185,COLUMNS($C$11:R192)),””)</f>
        <v>#NAME?</v>
      </c>
      <c r="R192" s="72" t="e">
        <f>IFERROR(INDEX(Data!$M$4:$BB$594,Data!$A185,COLUMNS($C$11:S192)),””)</f>
        <v>#NAME?</v>
      </c>
      <c r="S192" s="69" t="e">
        <f>IFERROR(INDEX(Data!$M$4:$BB$594,Data!$A185,COLUMNS($C$11:T192)),””)</f>
        <v>#NAME?</v>
      </c>
      <c r="T192" s="71" t="e">
        <f>IFERROR(INDEX(Data!$M$4:$BB$594,Data!$A185,COLUMNS($C$11:U192)),””)</f>
        <v>#NAME?</v>
      </c>
      <c r="U192" s="72" t="e">
        <f>IFERROR(INDEX(Data!$M$4:$BB$594,Data!$A185,COLUMNS($C$11:V192)),””)</f>
        <v>#NAME?</v>
      </c>
      <c r="V192" s="72" t="e">
        <f>IFERROR(INDEX(Data!$M$4:$BB$594,Data!$A185,COLUMNS($C$11:W192)),””)</f>
        <v>#NAME?</v>
      </c>
      <c r="W192" s="72" t="e">
        <f>IFERROR(INDEX(Data!$M$4:$BB$594,Data!$A185,COLUMNS($C$11:X192)),””)</f>
        <v>#NAME?</v>
      </c>
      <c r="X192" s="70" t="e">
        <f>IFERROR(INDEX(Data!$M$4:$BB$594,Data!$A185,COLUMNS($C$11:Y192)),””)</f>
        <v>#NAME?</v>
      </c>
      <c r="Y192" s="72" t="e">
        <f>IFERROR(INDEX(Data!$M$4:$BB$594,Data!$A185,COLUMNS($C$11:Z192)),””)</f>
        <v>#NAME?</v>
      </c>
      <c r="Z192" s="75" t="e">
        <f>IFERROR(INDEX(Data!$M$4:$BB$594,Data!$A185,COLUMNS($C$11:AA192)),””)</f>
        <v>#NAME?</v>
      </c>
      <c r="AA192" s="75" t="e">
        <f>IFERROR(INDEX(Data!$M$4:$BB$594,Data!$A185,COLUMNS($C$11:AB192)),””)</f>
        <v>#NAME?</v>
      </c>
      <c r="AB192" s="71" t="e">
        <f>IFERROR(INDEX(Data!$M$4:$BB$594,Data!$A185,COLUMNS($C$11:AC192)),””)</f>
        <v>#NAME?</v>
      </c>
      <c r="AC192" s="72" t="e">
        <f>IFERROR(INDEX(Data!$M$4:$BB$594,Data!$A185,COLUMNS($C$11:AD192)),””)</f>
        <v>#NAME?</v>
      </c>
      <c r="AD192" s="72" t="e">
        <f>IFERROR(INDEX(Data!$M$4:$BB$594,Data!$A185,COLUMNS($C$11:AE192)),””)</f>
        <v>#NAME?</v>
      </c>
      <c r="AE192" s="70" t="e">
        <f>IFERROR(INDEX(Data!$M$4:$BB$594,Data!$A185,COLUMNS($C$11:AF192)),””)</f>
        <v>#NAME?</v>
      </c>
      <c r="AF192" s="72" t="e">
        <f>IFERROR(INDEX(Data!$M$4:$BB$594,Data!$A185,COLUMNS($C$11:AG192)),””)</f>
        <v>#NAME?</v>
      </c>
      <c r="AG192" s="75" t="e">
        <f>IFERROR(INDEX(Data!$M$4:$BB$594,Data!$A185,COLUMNS($C$11:AH192)),””)</f>
        <v>#NAME?</v>
      </c>
      <c r="AH192" s="75" t="e">
        <f>IFERROR(INDEX(Data!$M$4:$BB$594,Data!$A185,COLUMNS($C$11:AI192)),””)</f>
        <v>#NAME?</v>
      </c>
      <c r="AI192" s="71" t="e">
        <f>IFERROR(INDEX(Data!$M$4:$BB$594,Data!$A185,COLUMNS($C$11:AJ192)),””)</f>
        <v>#NAME?</v>
      </c>
      <c r="AJ192" s="71" t="e">
        <f>IFERROR(INDEX(Data!$M$4:$BB$594,Data!$A185,COLUMNS($C$11:AK192)),””)</f>
        <v>#NAME?</v>
      </c>
      <c r="AK192" s="71" t="e">
        <f>IFERROR(INDEX(Data!$M$4:$BB$594,Data!$A185,COLUMNS($C$11:AL192)),””)</f>
        <v>#NAME?</v>
      </c>
      <c r="AL192" s="69" t="e">
        <f>IFERROR(INDEX(Data!$M$4:$BB$594,Data!$A185,COLUMNS($C$11:AM192)),””)</f>
        <v>#NAME?</v>
      </c>
      <c r="AM192" s="69" t="e">
        <f>IFERROR(INDEX(Data!$M$4:$BB$594,Data!$A185,COLUMNS($C$11:AN192)),””)</f>
        <v>#NAME?</v>
      </c>
      <c r="AN192" s="69" t="e">
        <f>IFERROR(INDEX(Data!$M$4:$BB$594,Data!$A185,COLUMNS($C$11:AO192)),””)</f>
        <v>#NAME?</v>
      </c>
      <c r="AO192" s="69" t="e">
        <f>IFERROR(INDEX(Data!$M$4:$BB$594,Data!$A185,COLUMNS($C$11:AP192)),””)</f>
        <v>#NAME?</v>
      </c>
      <c r="AP192" s="69" t="e">
        <f>IFERROR(INDEX(Data!$M$4:$BB$594,Data!$A185,COLUMNS($C$11:AQ192)),””)</f>
        <v>#NAME?</v>
      </c>
      <c r="AQ192" s="69" t="e">
        <f>IFERROR(INDEX(Data!$M$4:$BB$594,Data!$A185,COLUMNS($C$11:AR192)),””)</f>
        <v>#NAME?</v>
      </c>
    </row>
    <row r="193" spans="2:43" x14ac:dyDescent="0.25">
      <c r="B193" s="69" t="e">
        <f>IFERROR(INDEX(Data!$M$4:$BB$594,Data!$A186,COLUMNS($C$11:C193)),””)</f>
        <v>#NAME?</v>
      </c>
      <c r="C193" s="73" t="e">
        <f>IFERROR(INDEX(Data!$M$4:$BB$594,Data!$A186,COLUMNS($C$11:D193)),””)</f>
        <v>#NAME?</v>
      </c>
      <c r="D193" s="76" t="e">
        <f>IFERROR(INDEX(Data!$M$4:$BB$594,Data!$A186,COLUMNS($C$11:E193)),””)</f>
        <v>#NAME?</v>
      </c>
      <c r="E193" s="76" t="e">
        <f>IFERROR(INDEX(Data!$M$4:$BB$594,Data!$A186,COLUMNS($C$11:F193)),””)</f>
        <v>#NAME?</v>
      </c>
      <c r="F193" s="76" t="e">
        <f>IFERROR(INDEX(Data!$M$4:$BB$594,Data!$A186,COLUMNS($C$11:G193)),””)</f>
        <v>#NAME?</v>
      </c>
      <c r="G193" s="76" t="e">
        <f>IFERROR(INDEX(Data!$M$4:$BB$594,Data!$A186,COLUMNS($C$11:H193)),””)</f>
        <v>#NAME?</v>
      </c>
      <c r="H193" s="76" t="e">
        <f>IFERROR(INDEX(Data!$M$4:$BB$594,Data!$A186,COLUMNS($C$11:I193)),””)</f>
        <v>#NAME?</v>
      </c>
      <c r="I193" s="76" t="e">
        <f>IFERROR(INDEX(Data!$M$4:$BB$594,Data!$A186,COLUMNS($C$11:J193)),””)</f>
        <v>#NAME?</v>
      </c>
      <c r="J193" s="76" t="e">
        <f>IFERROR(INDEX(Data!$M$4:$BB$594,Data!$A186,COLUMNS($C$11:K193)),””)</f>
        <v>#NAME?</v>
      </c>
      <c r="K193" s="76" t="e">
        <f>IFERROR(INDEX(Data!$M$4:$BB$594,Data!$A186,COLUMNS($C$11:L193)),””)</f>
        <v>#NAME?</v>
      </c>
      <c r="L193" s="76" t="e">
        <f>IFERROR(INDEX(Data!$M$4:$BB$594,Data!$A186,COLUMNS($C$11:M193)),””)</f>
        <v>#NAME?</v>
      </c>
      <c r="M193" s="76" t="e">
        <f>IFERROR(INDEX(Data!$M$4:$BB$594,Data!$A186,COLUMNS($C$11:N193)),””)</f>
        <v>#NAME?</v>
      </c>
      <c r="N193" s="76" t="e">
        <f>IFERROR(INDEX(Data!$M$4:$BB$594,Data!$A186,COLUMNS($C$11:O193)),””)</f>
        <v>#NAME?</v>
      </c>
      <c r="O193" s="76" t="e">
        <f>IFERROR(INDEX(Data!$M$4:$BB$594,Data!$A186,COLUMNS($C$11:P193)),””)</f>
        <v>#NAME?</v>
      </c>
      <c r="P193" s="69" t="e">
        <f>IFERROR(INDEX(Data!$M$4:$BB$594,Data!$A186,COLUMNS($C$11:Q193)),””)</f>
        <v>#NAME?</v>
      </c>
      <c r="Q193" s="70" t="e">
        <f>IFERROR(INDEX(Data!$M$4:$BB$594,Data!$A186,COLUMNS($C$11:R193)),””)</f>
        <v>#NAME?</v>
      </c>
      <c r="R193" s="72" t="e">
        <f>IFERROR(INDEX(Data!$M$4:$BB$594,Data!$A186,COLUMNS($C$11:S193)),””)</f>
        <v>#NAME?</v>
      </c>
      <c r="S193" s="69" t="e">
        <f>IFERROR(INDEX(Data!$M$4:$BB$594,Data!$A186,COLUMNS($C$11:T193)),””)</f>
        <v>#NAME?</v>
      </c>
      <c r="T193" s="71" t="e">
        <f>IFERROR(INDEX(Data!$M$4:$BB$594,Data!$A186,COLUMNS($C$11:U193)),””)</f>
        <v>#NAME?</v>
      </c>
      <c r="U193" s="72" t="e">
        <f>IFERROR(INDEX(Data!$M$4:$BB$594,Data!$A186,COLUMNS($C$11:V193)),””)</f>
        <v>#NAME?</v>
      </c>
      <c r="V193" s="72" t="e">
        <f>IFERROR(INDEX(Data!$M$4:$BB$594,Data!$A186,COLUMNS($C$11:W193)),””)</f>
        <v>#NAME?</v>
      </c>
      <c r="W193" s="72" t="e">
        <f>IFERROR(INDEX(Data!$M$4:$BB$594,Data!$A186,COLUMNS($C$11:X193)),””)</f>
        <v>#NAME?</v>
      </c>
      <c r="X193" s="70" t="e">
        <f>IFERROR(INDEX(Data!$M$4:$BB$594,Data!$A186,COLUMNS($C$11:Y193)),””)</f>
        <v>#NAME?</v>
      </c>
      <c r="Y193" s="72" t="e">
        <f>IFERROR(INDEX(Data!$M$4:$BB$594,Data!$A186,COLUMNS($C$11:Z193)),””)</f>
        <v>#NAME?</v>
      </c>
      <c r="Z193" s="75" t="e">
        <f>IFERROR(INDEX(Data!$M$4:$BB$594,Data!$A186,COLUMNS($C$11:AA193)),””)</f>
        <v>#NAME?</v>
      </c>
      <c r="AA193" s="75" t="e">
        <f>IFERROR(INDEX(Data!$M$4:$BB$594,Data!$A186,COLUMNS($C$11:AB193)),””)</f>
        <v>#NAME?</v>
      </c>
      <c r="AB193" s="71" t="e">
        <f>IFERROR(INDEX(Data!$M$4:$BB$594,Data!$A186,COLUMNS($C$11:AC193)),””)</f>
        <v>#NAME?</v>
      </c>
      <c r="AC193" s="72" t="e">
        <f>IFERROR(INDEX(Data!$M$4:$BB$594,Data!$A186,COLUMNS($C$11:AD193)),””)</f>
        <v>#NAME?</v>
      </c>
      <c r="AD193" s="72" t="e">
        <f>IFERROR(INDEX(Data!$M$4:$BB$594,Data!$A186,COLUMNS($C$11:AE193)),””)</f>
        <v>#NAME?</v>
      </c>
      <c r="AE193" s="70" t="e">
        <f>IFERROR(INDEX(Data!$M$4:$BB$594,Data!$A186,COLUMNS($C$11:AF193)),””)</f>
        <v>#NAME?</v>
      </c>
      <c r="AF193" s="72" t="e">
        <f>IFERROR(INDEX(Data!$M$4:$BB$594,Data!$A186,COLUMNS($C$11:AG193)),””)</f>
        <v>#NAME?</v>
      </c>
      <c r="AG193" s="75" t="e">
        <f>IFERROR(INDEX(Data!$M$4:$BB$594,Data!$A186,COLUMNS($C$11:AH193)),””)</f>
        <v>#NAME?</v>
      </c>
      <c r="AH193" s="75" t="e">
        <f>IFERROR(INDEX(Data!$M$4:$BB$594,Data!$A186,COLUMNS($C$11:AI193)),””)</f>
        <v>#NAME?</v>
      </c>
      <c r="AI193" s="71" t="e">
        <f>IFERROR(INDEX(Data!$M$4:$BB$594,Data!$A186,COLUMNS($C$11:AJ193)),””)</f>
        <v>#NAME?</v>
      </c>
      <c r="AJ193" s="71" t="e">
        <f>IFERROR(INDEX(Data!$M$4:$BB$594,Data!$A186,COLUMNS($C$11:AK193)),””)</f>
        <v>#NAME?</v>
      </c>
      <c r="AK193" s="71" t="e">
        <f>IFERROR(INDEX(Data!$M$4:$BB$594,Data!$A186,COLUMNS($C$11:AL193)),””)</f>
        <v>#NAME?</v>
      </c>
      <c r="AL193" s="69" t="e">
        <f>IFERROR(INDEX(Data!$M$4:$BB$594,Data!$A186,COLUMNS($C$11:AM193)),””)</f>
        <v>#NAME?</v>
      </c>
      <c r="AM193" s="69" t="e">
        <f>IFERROR(INDEX(Data!$M$4:$BB$594,Data!$A186,COLUMNS($C$11:AN193)),””)</f>
        <v>#NAME?</v>
      </c>
      <c r="AN193" s="69" t="e">
        <f>IFERROR(INDEX(Data!$M$4:$BB$594,Data!$A186,COLUMNS($C$11:AO193)),””)</f>
        <v>#NAME?</v>
      </c>
      <c r="AO193" s="69" t="e">
        <f>IFERROR(INDEX(Data!$M$4:$BB$594,Data!$A186,COLUMNS($C$11:AP193)),””)</f>
        <v>#NAME?</v>
      </c>
      <c r="AP193" s="69" t="e">
        <f>IFERROR(INDEX(Data!$M$4:$BB$594,Data!$A186,COLUMNS($C$11:AQ193)),””)</f>
        <v>#NAME?</v>
      </c>
      <c r="AQ193" s="69" t="e">
        <f>IFERROR(INDEX(Data!$M$4:$BB$594,Data!$A186,COLUMNS($C$11:AR193)),””)</f>
        <v>#NAME?</v>
      </c>
    </row>
    <row r="194" spans="2:43" x14ac:dyDescent="0.25">
      <c r="B194" s="69" t="e">
        <f>IFERROR(INDEX(Data!$M$4:$BB$594,Data!$A187,COLUMNS($C$11:C194)),””)</f>
        <v>#NAME?</v>
      </c>
      <c r="C194" s="73" t="e">
        <f>IFERROR(INDEX(Data!$M$4:$BB$594,Data!$A187,COLUMNS($C$11:D194)),””)</f>
        <v>#NAME?</v>
      </c>
      <c r="D194" s="76" t="e">
        <f>IFERROR(INDEX(Data!$M$4:$BB$594,Data!$A187,COLUMNS($C$11:E194)),””)</f>
        <v>#NAME?</v>
      </c>
      <c r="E194" s="76" t="e">
        <f>IFERROR(INDEX(Data!$M$4:$BB$594,Data!$A187,COLUMNS($C$11:F194)),””)</f>
        <v>#NAME?</v>
      </c>
      <c r="F194" s="76" t="e">
        <f>IFERROR(INDEX(Data!$M$4:$BB$594,Data!$A187,COLUMNS($C$11:G194)),””)</f>
        <v>#NAME?</v>
      </c>
      <c r="G194" s="76" t="e">
        <f>IFERROR(INDEX(Data!$M$4:$BB$594,Data!$A187,COLUMNS($C$11:H194)),””)</f>
        <v>#NAME?</v>
      </c>
      <c r="H194" s="76" t="e">
        <f>IFERROR(INDEX(Data!$M$4:$BB$594,Data!$A187,COLUMNS($C$11:I194)),””)</f>
        <v>#NAME?</v>
      </c>
      <c r="I194" s="76" t="e">
        <f>IFERROR(INDEX(Data!$M$4:$BB$594,Data!$A187,COLUMNS($C$11:J194)),””)</f>
        <v>#NAME?</v>
      </c>
      <c r="J194" s="76" t="e">
        <f>IFERROR(INDEX(Data!$M$4:$BB$594,Data!$A187,COLUMNS($C$11:K194)),””)</f>
        <v>#NAME?</v>
      </c>
      <c r="K194" s="76" t="e">
        <f>IFERROR(INDEX(Data!$M$4:$BB$594,Data!$A187,COLUMNS($C$11:L194)),””)</f>
        <v>#NAME?</v>
      </c>
      <c r="L194" s="76" t="e">
        <f>IFERROR(INDEX(Data!$M$4:$BB$594,Data!$A187,COLUMNS($C$11:M194)),””)</f>
        <v>#NAME?</v>
      </c>
      <c r="M194" s="76" t="e">
        <f>IFERROR(INDEX(Data!$M$4:$BB$594,Data!$A187,COLUMNS($C$11:N194)),””)</f>
        <v>#NAME?</v>
      </c>
      <c r="N194" s="76" t="e">
        <f>IFERROR(INDEX(Data!$M$4:$BB$594,Data!$A187,COLUMNS($C$11:O194)),””)</f>
        <v>#NAME?</v>
      </c>
      <c r="O194" s="76" t="e">
        <f>IFERROR(INDEX(Data!$M$4:$BB$594,Data!$A187,COLUMNS($C$11:P194)),””)</f>
        <v>#NAME?</v>
      </c>
      <c r="P194" s="69" t="e">
        <f>IFERROR(INDEX(Data!$M$4:$BB$594,Data!$A187,COLUMNS($C$11:Q194)),””)</f>
        <v>#NAME?</v>
      </c>
      <c r="Q194" s="70" t="e">
        <f>IFERROR(INDEX(Data!$M$4:$BB$594,Data!$A187,COLUMNS($C$11:R194)),””)</f>
        <v>#NAME?</v>
      </c>
      <c r="R194" s="72" t="e">
        <f>IFERROR(INDEX(Data!$M$4:$BB$594,Data!$A187,COLUMNS($C$11:S194)),””)</f>
        <v>#NAME?</v>
      </c>
      <c r="S194" s="69" t="e">
        <f>IFERROR(INDEX(Data!$M$4:$BB$594,Data!$A187,COLUMNS($C$11:T194)),””)</f>
        <v>#NAME?</v>
      </c>
      <c r="T194" s="71" t="e">
        <f>IFERROR(INDEX(Data!$M$4:$BB$594,Data!$A187,COLUMNS($C$11:U194)),””)</f>
        <v>#NAME?</v>
      </c>
      <c r="U194" s="72" t="e">
        <f>IFERROR(INDEX(Data!$M$4:$BB$594,Data!$A187,COLUMNS($C$11:V194)),””)</f>
        <v>#NAME?</v>
      </c>
      <c r="V194" s="72" t="e">
        <f>IFERROR(INDEX(Data!$M$4:$BB$594,Data!$A187,COLUMNS($C$11:W194)),””)</f>
        <v>#NAME?</v>
      </c>
      <c r="W194" s="72" t="e">
        <f>IFERROR(INDEX(Data!$M$4:$BB$594,Data!$A187,COLUMNS($C$11:X194)),””)</f>
        <v>#NAME?</v>
      </c>
      <c r="X194" s="70" t="e">
        <f>IFERROR(INDEX(Data!$M$4:$BB$594,Data!$A187,COLUMNS($C$11:Y194)),””)</f>
        <v>#NAME?</v>
      </c>
      <c r="Y194" s="72" t="e">
        <f>IFERROR(INDEX(Data!$M$4:$BB$594,Data!$A187,COLUMNS($C$11:Z194)),””)</f>
        <v>#NAME?</v>
      </c>
      <c r="Z194" s="75" t="e">
        <f>IFERROR(INDEX(Data!$M$4:$BB$594,Data!$A187,COLUMNS($C$11:AA194)),””)</f>
        <v>#NAME?</v>
      </c>
      <c r="AA194" s="75" t="e">
        <f>IFERROR(INDEX(Data!$M$4:$BB$594,Data!$A187,COLUMNS($C$11:AB194)),””)</f>
        <v>#NAME?</v>
      </c>
      <c r="AB194" s="71" t="e">
        <f>IFERROR(INDEX(Data!$M$4:$BB$594,Data!$A187,COLUMNS($C$11:AC194)),””)</f>
        <v>#NAME?</v>
      </c>
      <c r="AC194" s="72" t="e">
        <f>IFERROR(INDEX(Data!$M$4:$BB$594,Data!$A187,COLUMNS($C$11:AD194)),””)</f>
        <v>#NAME?</v>
      </c>
      <c r="AD194" s="72" t="e">
        <f>IFERROR(INDEX(Data!$M$4:$BB$594,Data!$A187,COLUMNS($C$11:AE194)),””)</f>
        <v>#NAME?</v>
      </c>
      <c r="AE194" s="70" t="e">
        <f>IFERROR(INDEX(Data!$M$4:$BB$594,Data!$A187,COLUMNS($C$11:AF194)),””)</f>
        <v>#NAME?</v>
      </c>
      <c r="AF194" s="72" t="e">
        <f>IFERROR(INDEX(Data!$M$4:$BB$594,Data!$A187,COLUMNS($C$11:AG194)),””)</f>
        <v>#NAME?</v>
      </c>
      <c r="AG194" s="75" t="e">
        <f>IFERROR(INDEX(Data!$M$4:$BB$594,Data!$A187,COLUMNS($C$11:AH194)),””)</f>
        <v>#NAME?</v>
      </c>
      <c r="AH194" s="75" t="e">
        <f>IFERROR(INDEX(Data!$M$4:$BB$594,Data!$A187,COLUMNS($C$11:AI194)),””)</f>
        <v>#NAME?</v>
      </c>
      <c r="AI194" s="71" t="e">
        <f>IFERROR(INDEX(Data!$M$4:$BB$594,Data!$A187,COLUMNS($C$11:AJ194)),””)</f>
        <v>#NAME?</v>
      </c>
      <c r="AJ194" s="71" t="e">
        <f>IFERROR(INDEX(Data!$M$4:$BB$594,Data!$A187,COLUMNS($C$11:AK194)),””)</f>
        <v>#NAME?</v>
      </c>
      <c r="AK194" s="71" t="e">
        <f>IFERROR(INDEX(Data!$M$4:$BB$594,Data!$A187,COLUMNS($C$11:AL194)),””)</f>
        <v>#NAME?</v>
      </c>
      <c r="AL194" s="69" t="e">
        <f>IFERROR(INDEX(Data!$M$4:$BB$594,Data!$A187,COLUMNS($C$11:AM194)),””)</f>
        <v>#NAME?</v>
      </c>
      <c r="AM194" s="69" t="e">
        <f>IFERROR(INDEX(Data!$M$4:$BB$594,Data!$A187,COLUMNS($C$11:AN194)),””)</f>
        <v>#NAME?</v>
      </c>
      <c r="AN194" s="69" t="e">
        <f>IFERROR(INDEX(Data!$M$4:$BB$594,Data!$A187,COLUMNS($C$11:AO194)),””)</f>
        <v>#NAME?</v>
      </c>
      <c r="AO194" s="69" t="e">
        <f>IFERROR(INDEX(Data!$M$4:$BB$594,Data!$A187,COLUMNS($C$11:AP194)),””)</f>
        <v>#NAME?</v>
      </c>
      <c r="AP194" s="69" t="e">
        <f>IFERROR(INDEX(Data!$M$4:$BB$594,Data!$A187,COLUMNS($C$11:AQ194)),””)</f>
        <v>#NAME?</v>
      </c>
      <c r="AQ194" s="69" t="e">
        <f>IFERROR(INDEX(Data!$M$4:$BB$594,Data!$A187,COLUMNS($C$11:AR194)),””)</f>
        <v>#NAME?</v>
      </c>
    </row>
    <row r="195" spans="2:43" x14ac:dyDescent="0.25">
      <c r="B195" s="69" t="e">
        <f>IFERROR(INDEX(Data!$M$4:$BB$594,Data!$A188,COLUMNS($C$11:C195)),””)</f>
        <v>#NAME?</v>
      </c>
      <c r="C195" s="73" t="e">
        <f>IFERROR(INDEX(Data!$M$4:$BB$594,Data!$A188,COLUMNS($C$11:D195)),””)</f>
        <v>#NAME?</v>
      </c>
      <c r="D195" s="76" t="e">
        <f>IFERROR(INDEX(Data!$M$4:$BB$594,Data!$A188,COLUMNS($C$11:E195)),””)</f>
        <v>#NAME?</v>
      </c>
      <c r="E195" s="76" t="e">
        <f>IFERROR(INDEX(Data!$M$4:$BB$594,Data!$A188,COLUMNS($C$11:F195)),””)</f>
        <v>#NAME?</v>
      </c>
      <c r="F195" s="76" t="e">
        <f>IFERROR(INDEX(Data!$M$4:$BB$594,Data!$A188,COLUMNS($C$11:G195)),””)</f>
        <v>#NAME?</v>
      </c>
      <c r="G195" s="76" t="e">
        <f>IFERROR(INDEX(Data!$M$4:$BB$594,Data!$A188,COLUMNS($C$11:H195)),””)</f>
        <v>#NAME?</v>
      </c>
      <c r="H195" s="76" t="e">
        <f>IFERROR(INDEX(Data!$M$4:$BB$594,Data!$A188,COLUMNS($C$11:I195)),””)</f>
        <v>#NAME?</v>
      </c>
      <c r="I195" s="76" t="e">
        <f>IFERROR(INDEX(Data!$M$4:$BB$594,Data!$A188,COLUMNS($C$11:J195)),””)</f>
        <v>#NAME?</v>
      </c>
      <c r="J195" s="76" t="e">
        <f>IFERROR(INDEX(Data!$M$4:$BB$594,Data!$A188,COLUMNS($C$11:K195)),””)</f>
        <v>#NAME?</v>
      </c>
      <c r="K195" s="76" t="e">
        <f>IFERROR(INDEX(Data!$M$4:$BB$594,Data!$A188,COLUMNS($C$11:L195)),””)</f>
        <v>#NAME?</v>
      </c>
      <c r="L195" s="76" t="e">
        <f>IFERROR(INDEX(Data!$M$4:$BB$594,Data!$A188,COLUMNS($C$11:M195)),””)</f>
        <v>#NAME?</v>
      </c>
      <c r="M195" s="76" t="e">
        <f>IFERROR(INDEX(Data!$M$4:$BB$594,Data!$A188,COLUMNS($C$11:N195)),””)</f>
        <v>#NAME?</v>
      </c>
      <c r="N195" s="76" t="e">
        <f>IFERROR(INDEX(Data!$M$4:$BB$594,Data!$A188,COLUMNS($C$11:O195)),””)</f>
        <v>#NAME?</v>
      </c>
      <c r="O195" s="76" t="e">
        <f>IFERROR(INDEX(Data!$M$4:$BB$594,Data!$A188,COLUMNS($C$11:P195)),””)</f>
        <v>#NAME?</v>
      </c>
      <c r="P195" s="69" t="e">
        <f>IFERROR(INDEX(Data!$M$4:$BB$594,Data!$A188,COLUMNS($C$11:Q195)),””)</f>
        <v>#NAME?</v>
      </c>
      <c r="Q195" s="70" t="e">
        <f>IFERROR(INDEX(Data!$M$4:$BB$594,Data!$A188,COLUMNS($C$11:R195)),””)</f>
        <v>#NAME?</v>
      </c>
      <c r="R195" s="72" t="e">
        <f>IFERROR(INDEX(Data!$M$4:$BB$594,Data!$A188,COLUMNS($C$11:S195)),””)</f>
        <v>#NAME?</v>
      </c>
      <c r="S195" s="69" t="e">
        <f>IFERROR(INDEX(Data!$M$4:$BB$594,Data!$A188,COLUMNS($C$11:T195)),””)</f>
        <v>#NAME?</v>
      </c>
      <c r="T195" s="71" t="e">
        <f>IFERROR(INDEX(Data!$M$4:$BB$594,Data!$A188,COLUMNS($C$11:U195)),””)</f>
        <v>#NAME?</v>
      </c>
      <c r="U195" s="72" t="e">
        <f>IFERROR(INDEX(Data!$M$4:$BB$594,Data!$A188,COLUMNS($C$11:V195)),””)</f>
        <v>#NAME?</v>
      </c>
      <c r="V195" s="72" t="e">
        <f>IFERROR(INDEX(Data!$M$4:$BB$594,Data!$A188,COLUMNS($C$11:W195)),””)</f>
        <v>#NAME?</v>
      </c>
      <c r="W195" s="72" t="e">
        <f>IFERROR(INDEX(Data!$M$4:$BB$594,Data!$A188,COLUMNS($C$11:X195)),””)</f>
        <v>#NAME?</v>
      </c>
      <c r="X195" s="70" t="e">
        <f>IFERROR(INDEX(Data!$M$4:$BB$594,Data!$A188,COLUMNS($C$11:Y195)),””)</f>
        <v>#NAME?</v>
      </c>
      <c r="Y195" s="72" t="e">
        <f>IFERROR(INDEX(Data!$M$4:$BB$594,Data!$A188,COLUMNS($C$11:Z195)),””)</f>
        <v>#NAME?</v>
      </c>
      <c r="Z195" s="75" t="e">
        <f>IFERROR(INDEX(Data!$M$4:$BB$594,Data!$A188,COLUMNS($C$11:AA195)),””)</f>
        <v>#NAME?</v>
      </c>
      <c r="AA195" s="75" t="e">
        <f>IFERROR(INDEX(Data!$M$4:$BB$594,Data!$A188,COLUMNS($C$11:AB195)),””)</f>
        <v>#NAME?</v>
      </c>
      <c r="AB195" s="71" t="e">
        <f>IFERROR(INDEX(Data!$M$4:$BB$594,Data!$A188,COLUMNS($C$11:AC195)),””)</f>
        <v>#NAME?</v>
      </c>
      <c r="AC195" s="72" t="e">
        <f>IFERROR(INDEX(Data!$M$4:$BB$594,Data!$A188,COLUMNS($C$11:AD195)),””)</f>
        <v>#NAME?</v>
      </c>
      <c r="AD195" s="72" t="e">
        <f>IFERROR(INDEX(Data!$M$4:$BB$594,Data!$A188,COLUMNS($C$11:AE195)),””)</f>
        <v>#NAME?</v>
      </c>
      <c r="AE195" s="70" t="e">
        <f>IFERROR(INDEX(Data!$M$4:$BB$594,Data!$A188,COLUMNS($C$11:AF195)),””)</f>
        <v>#NAME?</v>
      </c>
      <c r="AF195" s="72" t="e">
        <f>IFERROR(INDEX(Data!$M$4:$BB$594,Data!$A188,COLUMNS($C$11:AG195)),””)</f>
        <v>#NAME?</v>
      </c>
      <c r="AG195" s="75" t="e">
        <f>IFERROR(INDEX(Data!$M$4:$BB$594,Data!$A188,COLUMNS($C$11:AH195)),””)</f>
        <v>#NAME?</v>
      </c>
      <c r="AH195" s="75" t="e">
        <f>IFERROR(INDEX(Data!$M$4:$BB$594,Data!$A188,COLUMNS($C$11:AI195)),””)</f>
        <v>#NAME?</v>
      </c>
      <c r="AI195" s="71" t="e">
        <f>IFERROR(INDEX(Data!$M$4:$BB$594,Data!$A188,COLUMNS($C$11:AJ195)),””)</f>
        <v>#NAME?</v>
      </c>
      <c r="AJ195" s="71" t="e">
        <f>IFERROR(INDEX(Data!$M$4:$BB$594,Data!$A188,COLUMNS($C$11:AK195)),””)</f>
        <v>#NAME?</v>
      </c>
      <c r="AK195" s="71" t="e">
        <f>IFERROR(INDEX(Data!$M$4:$BB$594,Data!$A188,COLUMNS($C$11:AL195)),””)</f>
        <v>#NAME?</v>
      </c>
      <c r="AL195" s="69" t="e">
        <f>IFERROR(INDEX(Data!$M$4:$BB$594,Data!$A188,COLUMNS($C$11:AM195)),””)</f>
        <v>#NAME?</v>
      </c>
      <c r="AM195" s="69" t="e">
        <f>IFERROR(INDEX(Data!$M$4:$BB$594,Data!$A188,COLUMNS($C$11:AN195)),””)</f>
        <v>#NAME?</v>
      </c>
      <c r="AN195" s="69" t="e">
        <f>IFERROR(INDEX(Data!$M$4:$BB$594,Data!$A188,COLUMNS($C$11:AO195)),””)</f>
        <v>#NAME?</v>
      </c>
      <c r="AO195" s="69" t="e">
        <f>IFERROR(INDEX(Data!$M$4:$BB$594,Data!$A188,COLUMNS($C$11:AP195)),””)</f>
        <v>#NAME?</v>
      </c>
      <c r="AP195" s="69" t="e">
        <f>IFERROR(INDEX(Data!$M$4:$BB$594,Data!$A188,COLUMNS($C$11:AQ195)),””)</f>
        <v>#NAME?</v>
      </c>
      <c r="AQ195" s="69" t="e">
        <f>IFERROR(INDEX(Data!$M$4:$BB$594,Data!$A188,COLUMNS($C$11:AR195)),””)</f>
        <v>#NAME?</v>
      </c>
    </row>
    <row r="196" spans="2:43" x14ac:dyDescent="0.25">
      <c r="B196" s="69" t="e">
        <f>IFERROR(INDEX(Data!$M$4:$BB$594,Data!$A189,COLUMNS($C$11:C196)),””)</f>
        <v>#NAME?</v>
      </c>
      <c r="C196" s="73" t="e">
        <f>IFERROR(INDEX(Data!$M$4:$BB$594,Data!$A189,COLUMNS($C$11:D196)),””)</f>
        <v>#NAME?</v>
      </c>
      <c r="D196" s="76" t="e">
        <f>IFERROR(INDEX(Data!$M$4:$BB$594,Data!$A189,COLUMNS($C$11:E196)),””)</f>
        <v>#NAME?</v>
      </c>
      <c r="E196" s="76" t="e">
        <f>IFERROR(INDEX(Data!$M$4:$BB$594,Data!$A189,COLUMNS($C$11:F196)),””)</f>
        <v>#NAME?</v>
      </c>
      <c r="F196" s="76" t="e">
        <f>IFERROR(INDEX(Data!$M$4:$BB$594,Data!$A189,COLUMNS($C$11:G196)),””)</f>
        <v>#NAME?</v>
      </c>
      <c r="G196" s="76" t="e">
        <f>IFERROR(INDEX(Data!$M$4:$BB$594,Data!$A189,COLUMNS($C$11:H196)),””)</f>
        <v>#NAME?</v>
      </c>
      <c r="H196" s="76" t="e">
        <f>IFERROR(INDEX(Data!$M$4:$BB$594,Data!$A189,COLUMNS($C$11:I196)),””)</f>
        <v>#NAME?</v>
      </c>
      <c r="I196" s="76" t="e">
        <f>IFERROR(INDEX(Data!$M$4:$BB$594,Data!$A189,COLUMNS($C$11:J196)),””)</f>
        <v>#NAME?</v>
      </c>
      <c r="J196" s="76" t="e">
        <f>IFERROR(INDEX(Data!$M$4:$BB$594,Data!$A189,COLUMNS($C$11:K196)),””)</f>
        <v>#NAME?</v>
      </c>
      <c r="K196" s="76" t="e">
        <f>IFERROR(INDEX(Data!$M$4:$BB$594,Data!$A189,COLUMNS($C$11:L196)),””)</f>
        <v>#NAME?</v>
      </c>
      <c r="L196" s="76" t="e">
        <f>IFERROR(INDEX(Data!$M$4:$BB$594,Data!$A189,COLUMNS($C$11:M196)),””)</f>
        <v>#NAME?</v>
      </c>
      <c r="M196" s="76" t="e">
        <f>IFERROR(INDEX(Data!$M$4:$BB$594,Data!$A189,COLUMNS($C$11:N196)),””)</f>
        <v>#NAME?</v>
      </c>
      <c r="N196" s="76" t="e">
        <f>IFERROR(INDEX(Data!$M$4:$BB$594,Data!$A189,COLUMNS($C$11:O196)),””)</f>
        <v>#NAME?</v>
      </c>
      <c r="O196" s="76" t="e">
        <f>IFERROR(INDEX(Data!$M$4:$BB$594,Data!$A189,COLUMNS($C$11:P196)),””)</f>
        <v>#NAME?</v>
      </c>
      <c r="P196" s="69" t="e">
        <f>IFERROR(INDEX(Data!$M$4:$BB$594,Data!$A189,COLUMNS($C$11:Q196)),””)</f>
        <v>#NAME?</v>
      </c>
      <c r="Q196" s="70" t="e">
        <f>IFERROR(INDEX(Data!$M$4:$BB$594,Data!$A189,COLUMNS($C$11:R196)),””)</f>
        <v>#NAME?</v>
      </c>
      <c r="R196" s="72" t="e">
        <f>IFERROR(INDEX(Data!$M$4:$BB$594,Data!$A189,COLUMNS($C$11:S196)),””)</f>
        <v>#NAME?</v>
      </c>
      <c r="S196" s="69" t="e">
        <f>IFERROR(INDEX(Data!$M$4:$BB$594,Data!$A189,COLUMNS($C$11:T196)),””)</f>
        <v>#NAME?</v>
      </c>
      <c r="T196" s="71" t="e">
        <f>IFERROR(INDEX(Data!$M$4:$BB$594,Data!$A189,COLUMNS($C$11:U196)),””)</f>
        <v>#NAME?</v>
      </c>
      <c r="U196" s="72" t="e">
        <f>IFERROR(INDEX(Data!$M$4:$BB$594,Data!$A189,COLUMNS($C$11:V196)),””)</f>
        <v>#NAME?</v>
      </c>
      <c r="V196" s="72" t="e">
        <f>IFERROR(INDEX(Data!$M$4:$BB$594,Data!$A189,COLUMNS($C$11:W196)),””)</f>
        <v>#NAME?</v>
      </c>
      <c r="W196" s="72" t="e">
        <f>IFERROR(INDEX(Data!$M$4:$BB$594,Data!$A189,COLUMNS($C$11:X196)),””)</f>
        <v>#NAME?</v>
      </c>
      <c r="X196" s="70" t="e">
        <f>IFERROR(INDEX(Data!$M$4:$BB$594,Data!$A189,COLUMNS($C$11:Y196)),””)</f>
        <v>#NAME?</v>
      </c>
      <c r="Y196" s="72" t="e">
        <f>IFERROR(INDEX(Data!$M$4:$BB$594,Data!$A189,COLUMNS($C$11:Z196)),””)</f>
        <v>#NAME?</v>
      </c>
      <c r="Z196" s="75" t="e">
        <f>IFERROR(INDEX(Data!$M$4:$BB$594,Data!$A189,COLUMNS($C$11:AA196)),””)</f>
        <v>#NAME?</v>
      </c>
      <c r="AA196" s="75" t="e">
        <f>IFERROR(INDEX(Data!$M$4:$BB$594,Data!$A189,COLUMNS($C$11:AB196)),””)</f>
        <v>#NAME?</v>
      </c>
      <c r="AB196" s="71" t="e">
        <f>IFERROR(INDEX(Data!$M$4:$BB$594,Data!$A189,COLUMNS($C$11:AC196)),””)</f>
        <v>#NAME?</v>
      </c>
      <c r="AC196" s="72" t="e">
        <f>IFERROR(INDEX(Data!$M$4:$BB$594,Data!$A189,COLUMNS($C$11:AD196)),””)</f>
        <v>#NAME?</v>
      </c>
      <c r="AD196" s="72" t="e">
        <f>IFERROR(INDEX(Data!$M$4:$BB$594,Data!$A189,COLUMNS($C$11:AE196)),””)</f>
        <v>#NAME?</v>
      </c>
      <c r="AE196" s="70" t="e">
        <f>IFERROR(INDEX(Data!$M$4:$BB$594,Data!$A189,COLUMNS($C$11:AF196)),””)</f>
        <v>#NAME?</v>
      </c>
      <c r="AF196" s="72" t="e">
        <f>IFERROR(INDEX(Data!$M$4:$BB$594,Data!$A189,COLUMNS($C$11:AG196)),””)</f>
        <v>#NAME?</v>
      </c>
      <c r="AG196" s="75" t="e">
        <f>IFERROR(INDEX(Data!$M$4:$BB$594,Data!$A189,COLUMNS($C$11:AH196)),””)</f>
        <v>#NAME?</v>
      </c>
      <c r="AH196" s="75" t="e">
        <f>IFERROR(INDEX(Data!$M$4:$BB$594,Data!$A189,COLUMNS($C$11:AI196)),””)</f>
        <v>#NAME?</v>
      </c>
      <c r="AI196" s="71" t="e">
        <f>IFERROR(INDEX(Data!$M$4:$BB$594,Data!$A189,COLUMNS($C$11:AJ196)),””)</f>
        <v>#NAME?</v>
      </c>
      <c r="AJ196" s="71" t="e">
        <f>IFERROR(INDEX(Data!$M$4:$BB$594,Data!$A189,COLUMNS($C$11:AK196)),””)</f>
        <v>#NAME?</v>
      </c>
      <c r="AK196" s="71" t="e">
        <f>IFERROR(INDEX(Data!$M$4:$BB$594,Data!$A189,COLUMNS($C$11:AL196)),””)</f>
        <v>#NAME?</v>
      </c>
      <c r="AL196" s="69" t="e">
        <f>IFERROR(INDEX(Data!$M$4:$BB$594,Data!$A189,COLUMNS($C$11:AM196)),””)</f>
        <v>#NAME?</v>
      </c>
      <c r="AM196" s="69" t="e">
        <f>IFERROR(INDEX(Data!$M$4:$BB$594,Data!$A189,COLUMNS($C$11:AN196)),””)</f>
        <v>#NAME?</v>
      </c>
      <c r="AN196" s="69" t="e">
        <f>IFERROR(INDEX(Data!$M$4:$BB$594,Data!$A189,COLUMNS($C$11:AO196)),””)</f>
        <v>#NAME?</v>
      </c>
      <c r="AO196" s="69" t="e">
        <f>IFERROR(INDEX(Data!$M$4:$BB$594,Data!$A189,COLUMNS($C$11:AP196)),””)</f>
        <v>#NAME?</v>
      </c>
      <c r="AP196" s="69" t="e">
        <f>IFERROR(INDEX(Data!$M$4:$BB$594,Data!$A189,COLUMNS($C$11:AQ196)),””)</f>
        <v>#NAME?</v>
      </c>
      <c r="AQ196" s="69" t="e">
        <f>IFERROR(INDEX(Data!$M$4:$BB$594,Data!$A189,COLUMNS($C$11:AR196)),””)</f>
        <v>#NAME?</v>
      </c>
    </row>
    <row r="197" spans="2:43" x14ac:dyDescent="0.25">
      <c r="B197" s="69" t="e">
        <f>IFERROR(INDEX(Data!$M$4:$BB$594,Data!$A190,COLUMNS($C$11:C197)),””)</f>
        <v>#NAME?</v>
      </c>
      <c r="C197" s="73" t="e">
        <f>IFERROR(INDEX(Data!$M$4:$BB$594,Data!$A190,COLUMNS($C$11:D197)),””)</f>
        <v>#NAME?</v>
      </c>
      <c r="D197" s="76" t="e">
        <f>IFERROR(INDEX(Data!$M$4:$BB$594,Data!$A190,COLUMNS($C$11:E197)),””)</f>
        <v>#NAME?</v>
      </c>
      <c r="E197" s="76" t="e">
        <f>IFERROR(INDEX(Data!$M$4:$BB$594,Data!$A190,COLUMNS($C$11:F197)),””)</f>
        <v>#NAME?</v>
      </c>
      <c r="F197" s="76" t="e">
        <f>IFERROR(INDEX(Data!$M$4:$BB$594,Data!$A190,COLUMNS($C$11:G197)),””)</f>
        <v>#NAME?</v>
      </c>
      <c r="G197" s="76" t="e">
        <f>IFERROR(INDEX(Data!$M$4:$BB$594,Data!$A190,COLUMNS($C$11:H197)),””)</f>
        <v>#NAME?</v>
      </c>
      <c r="H197" s="76" t="e">
        <f>IFERROR(INDEX(Data!$M$4:$BB$594,Data!$A190,COLUMNS($C$11:I197)),””)</f>
        <v>#NAME?</v>
      </c>
      <c r="I197" s="76" t="e">
        <f>IFERROR(INDEX(Data!$M$4:$BB$594,Data!$A190,COLUMNS($C$11:J197)),””)</f>
        <v>#NAME?</v>
      </c>
      <c r="J197" s="76" t="e">
        <f>IFERROR(INDEX(Data!$M$4:$BB$594,Data!$A190,COLUMNS($C$11:K197)),””)</f>
        <v>#NAME?</v>
      </c>
      <c r="K197" s="76" t="e">
        <f>IFERROR(INDEX(Data!$M$4:$BB$594,Data!$A190,COLUMNS($C$11:L197)),””)</f>
        <v>#NAME?</v>
      </c>
      <c r="L197" s="76" t="e">
        <f>IFERROR(INDEX(Data!$M$4:$BB$594,Data!$A190,COLUMNS($C$11:M197)),””)</f>
        <v>#NAME?</v>
      </c>
      <c r="M197" s="76" t="e">
        <f>IFERROR(INDEX(Data!$M$4:$BB$594,Data!$A190,COLUMNS($C$11:N197)),””)</f>
        <v>#NAME?</v>
      </c>
      <c r="N197" s="76" t="e">
        <f>IFERROR(INDEX(Data!$M$4:$BB$594,Data!$A190,COLUMNS($C$11:O197)),””)</f>
        <v>#NAME?</v>
      </c>
      <c r="O197" s="76" t="e">
        <f>IFERROR(INDEX(Data!$M$4:$BB$594,Data!$A190,COLUMNS($C$11:P197)),””)</f>
        <v>#NAME?</v>
      </c>
      <c r="P197" s="69" t="e">
        <f>IFERROR(INDEX(Data!$M$4:$BB$594,Data!$A190,COLUMNS($C$11:Q197)),””)</f>
        <v>#NAME?</v>
      </c>
      <c r="Q197" s="70" t="e">
        <f>IFERROR(INDEX(Data!$M$4:$BB$594,Data!$A190,COLUMNS($C$11:R197)),””)</f>
        <v>#NAME?</v>
      </c>
      <c r="R197" s="72" t="e">
        <f>IFERROR(INDEX(Data!$M$4:$BB$594,Data!$A190,COLUMNS($C$11:S197)),””)</f>
        <v>#NAME?</v>
      </c>
      <c r="S197" s="69" t="e">
        <f>IFERROR(INDEX(Data!$M$4:$BB$594,Data!$A190,COLUMNS($C$11:T197)),””)</f>
        <v>#NAME?</v>
      </c>
      <c r="T197" s="71" t="e">
        <f>IFERROR(INDEX(Data!$M$4:$BB$594,Data!$A190,COLUMNS($C$11:U197)),””)</f>
        <v>#NAME?</v>
      </c>
      <c r="U197" s="72" t="e">
        <f>IFERROR(INDEX(Data!$M$4:$BB$594,Data!$A190,COLUMNS($C$11:V197)),””)</f>
        <v>#NAME?</v>
      </c>
      <c r="V197" s="72" t="e">
        <f>IFERROR(INDEX(Data!$M$4:$BB$594,Data!$A190,COLUMNS($C$11:W197)),””)</f>
        <v>#NAME?</v>
      </c>
      <c r="W197" s="72" t="e">
        <f>IFERROR(INDEX(Data!$M$4:$BB$594,Data!$A190,COLUMNS($C$11:X197)),””)</f>
        <v>#NAME?</v>
      </c>
      <c r="X197" s="70" t="e">
        <f>IFERROR(INDEX(Data!$M$4:$BB$594,Data!$A190,COLUMNS($C$11:Y197)),””)</f>
        <v>#NAME?</v>
      </c>
      <c r="Y197" s="72" t="e">
        <f>IFERROR(INDEX(Data!$M$4:$BB$594,Data!$A190,COLUMNS($C$11:Z197)),””)</f>
        <v>#NAME?</v>
      </c>
      <c r="Z197" s="75" t="e">
        <f>IFERROR(INDEX(Data!$M$4:$BB$594,Data!$A190,COLUMNS($C$11:AA197)),””)</f>
        <v>#NAME?</v>
      </c>
      <c r="AA197" s="75" t="e">
        <f>IFERROR(INDEX(Data!$M$4:$BB$594,Data!$A190,COLUMNS($C$11:AB197)),””)</f>
        <v>#NAME?</v>
      </c>
      <c r="AB197" s="71" t="e">
        <f>IFERROR(INDEX(Data!$M$4:$BB$594,Data!$A190,COLUMNS($C$11:AC197)),””)</f>
        <v>#NAME?</v>
      </c>
      <c r="AC197" s="72" t="e">
        <f>IFERROR(INDEX(Data!$M$4:$BB$594,Data!$A190,COLUMNS($C$11:AD197)),””)</f>
        <v>#NAME?</v>
      </c>
      <c r="AD197" s="72" t="e">
        <f>IFERROR(INDEX(Data!$M$4:$BB$594,Data!$A190,COLUMNS($C$11:AE197)),””)</f>
        <v>#NAME?</v>
      </c>
      <c r="AE197" s="70" t="e">
        <f>IFERROR(INDEX(Data!$M$4:$BB$594,Data!$A190,COLUMNS($C$11:AF197)),””)</f>
        <v>#NAME?</v>
      </c>
      <c r="AF197" s="72" t="e">
        <f>IFERROR(INDEX(Data!$M$4:$BB$594,Data!$A190,COLUMNS($C$11:AG197)),””)</f>
        <v>#NAME?</v>
      </c>
      <c r="AG197" s="75" t="e">
        <f>IFERROR(INDEX(Data!$M$4:$BB$594,Data!$A190,COLUMNS($C$11:AH197)),””)</f>
        <v>#NAME?</v>
      </c>
      <c r="AH197" s="75" t="e">
        <f>IFERROR(INDEX(Data!$M$4:$BB$594,Data!$A190,COLUMNS($C$11:AI197)),””)</f>
        <v>#NAME?</v>
      </c>
      <c r="AI197" s="71" t="e">
        <f>IFERROR(INDEX(Data!$M$4:$BB$594,Data!$A190,COLUMNS($C$11:AJ197)),””)</f>
        <v>#NAME?</v>
      </c>
      <c r="AJ197" s="71" t="e">
        <f>IFERROR(INDEX(Data!$M$4:$BB$594,Data!$A190,COLUMNS($C$11:AK197)),””)</f>
        <v>#NAME?</v>
      </c>
      <c r="AK197" s="71" t="e">
        <f>IFERROR(INDEX(Data!$M$4:$BB$594,Data!$A190,COLUMNS($C$11:AL197)),””)</f>
        <v>#NAME?</v>
      </c>
      <c r="AL197" s="69" t="e">
        <f>IFERROR(INDEX(Data!$M$4:$BB$594,Data!$A190,COLUMNS($C$11:AM197)),””)</f>
        <v>#NAME?</v>
      </c>
      <c r="AM197" s="69" t="e">
        <f>IFERROR(INDEX(Data!$M$4:$BB$594,Data!$A190,COLUMNS($C$11:AN197)),””)</f>
        <v>#NAME?</v>
      </c>
      <c r="AN197" s="69" t="e">
        <f>IFERROR(INDEX(Data!$M$4:$BB$594,Data!$A190,COLUMNS($C$11:AO197)),””)</f>
        <v>#NAME?</v>
      </c>
      <c r="AO197" s="69" t="e">
        <f>IFERROR(INDEX(Data!$M$4:$BB$594,Data!$A190,COLUMNS($C$11:AP197)),””)</f>
        <v>#NAME?</v>
      </c>
      <c r="AP197" s="69" t="e">
        <f>IFERROR(INDEX(Data!$M$4:$BB$594,Data!$A190,COLUMNS($C$11:AQ197)),””)</f>
        <v>#NAME?</v>
      </c>
      <c r="AQ197" s="69" t="e">
        <f>IFERROR(INDEX(Data!$M$4:$BB$594,Data!$A190,COLUMNS($C$11:AR197)),””)</f>
        <v>#NAME?</v>
      </c>
    </row>
    <row r="198" spans="2:43" x14ac:dyDescent="0.25">
      <c r="B198" s="69" t="e">
        <f>IFERROR(INDEX(Data!$M$4:$BB$594,Data!$A191,COLUMNS($C$11:C198)),””)</f>
        <v>#NAME?</v>
      </c>
      <c r="C198" s="73" t="e">
        <f>IFERROR(INDEX(Data!$M$4:$BB$594,Data!$A191,COLUMNS($C$11:D198)),””)</f>
        <v>#NAME?</v>
      </c>
      <c r="D198" s="76" t="e">
        <f>IFERROR(INDEX(Data!$M$4:$BB$594,Data!$A191,COLUMNS($C$11:E198)),””)</f>
        <v>#NAME?</v>
      </c>
      <c r="E198" s="76" t="e">
        <f>IFERROR(INDEX(Data!$M$4:$BB$594,Data!$A191,COLUMNS($C$11:F198)),””)</f>
        <v>#NAME?</v>
      </c>
      <c r="F198" s="76" t="e">
        <f>IFERROR(INDEX(Data!$M$4:$BB$594,Data!$A191,COLUMNS($C$11:G198)),””)</f>
        <v>#NAME?</v>
      </c>
      <c r="G198" s="76" t="e">
        <f>IFERROR(INDEX(Data!$M$4:$BB$594,Data!$A191,COLUMNS($C$11:H198)),””)</f>
        <v>#NAME?</v>
      </c>
      <c r="H198" s="76" t="e">
        <f>IFERROR(INDEX(Data!$M$4:$BB$594,Data!$A191,COLUMNS($C$11:I198)),””)</f>
        <v>#NAME?</v>
      </c>
      <c r="I198" s="76" t="e">
        <f>IFERROR(INDEX(Data!$M$4:$BB$594,Data!$A191,COLUMNS($C$11:J198)),””)</f>
        <v>#NAME?</v>
      </c>
      <c r="J198" s="76" t="e">
        <f>IFERROR(INDEX(Data!$M$4:$BB$594,Data!$A191,COLUMNS($C$11:K198)),””)</f>
        <v>#NAME?</v>
      </c>
      <c r="K198" s="76" t="e">
        <f>IFERROR(INDEX(Data!$M$4:$BB$594,Data!$A191,COLUMNS($C$11:L198)),””)</f>
        <v>#NAME?</v>
      </c>
      <c r="L198" s="76" t="e">
        <f>IFERROR(INDEX(Data!$M$4:$BB$594,Data!$A191,COLUMNS($C$11:M198)),””)</f>
        <v>#NAME?</v>
      </c>
      <c r="M198" s="76" t="e">
        <f>IFERROR(INDEX(Data!$M$4:$BB$594,Data!$A191,COLUMNS($C$11:N198)),””)</f>
        <v>#NAME?</v>
      </c>
      <c r="N198" s="76" t="e">
        <f>IFERROR(INDEX(Data!$M$4:$BB$594,Data!$A191,COLUMNS($C$11:O198)),””)</f>
        <v>#NAME?</v>
      </c>
      <c r="O198" s="76" t="e">
        <f>IFERROR(INDEX(Data!$M$4:$BB$594,Data!$A191,COLUMNS($C$11:P198)),””)</f>
        <v>#NAME?</v>
      </c>
      <c r="P198" s="69" t="e">
        <f>IFERROR(INDEX(Data!$M$4:$BB$594,Data!$A191,COLUMNS($C$11:Q198)),””)</f>
        <v>#NAME?</v>
      </c>
      <c r="Q198" s="70" t="e">
        <f>IFERROR(INDEX(Data!$M$4:$BB$594,Data!$A191,COLUMNS($C$11:R198)),””)</f>
        <v>#NAME?</v>
      </c>
      <c r="R198" s="72" t="e">
        <f>IFERROR(INDEX(Data!$M$4:$BB$594,Data!$A191,COLUMNS($C$11:S198)),””)</f>
        <v>#NAME?</v>
      </c>
      <c r="S198" s="69" t="e">
        <f>IFERROR(INDEX(Data!$M$4:$BB$594,Data!$A191,COLUMNS($C$11:T198)),””)</f>
        <v>#NAME?</v>
      </c>
      <c r="T198" s="71" t="e">
        <f>IFERROR(INDEX(Data!$M$4:$BB$594,Data!$A191,COLUMNS($C$11:U198)),””)</f>
        <v>#NAME?</v>
      </c>
      <c r="U198" s="72" t="e">
        <f>IFERROR(INDEX(Data!$M$4:$BB$594,Data!$A191,COLUMNS($C$11:V198)),””)</f>
        <v>#NAME?</v>
      </c>
      <c r="V198" s="72" t="e">
        <f>IFERROR(INDEX(Data!$M$4:$BB$594,Data!$A191,COLUMNS($C$11:W198)),””)</f>
        <v>#NAME?</v>
      </c>
      <c r="W198" s="72" t="e">
        <f>IFERROR(INDEX(Data!$M$4:$BB$594,Data!$A191,COLUMNS($C$11:X198)),””)</f>
        <v>#NAME?</v>
      </c>
      <c r="X198" s="70" t="e">
        <f>IFERROR(INDEX(Data!$M$4:$BB$594,Data!$A191,COLUMNS($C$11:Y198)),””)</f>
        <v>#NAME?</v>
      </c>
      <c r="Y198" s="72" t="e">
        <f>IFERROR(INDEX(Data!$M$4:$BB$594,Data!$A191,COLUMNS($C$11:Z198)),””)</f>
        <v>#NAME?</v>
      </c>
      <c r="Z198" s="75" t="e">
        <f>IFERROR(INDEX(Data!$M$4:$BB$594,Data!$A191,COLUMNS($C$11:AA198)),””)</f>
        <v>#NAME?</v>
      </c>
      <c r="AA198" s="75" t="e">
        <f>IFERROR(INDEX(Data!$M$4:$BB$594,Data!$A191,COLUMNS($C$11:AB198)),””)</f>
        <v>#NAME?</v>
      </c>
      <c r="AB198" s="71" t="e">
        <f>IFERROR(INDEX(Data!$M$4:$BB$594,Data!$A191,COLUMNS($C$11:AC198)),””)</f>
        <v>#NAME?</v>
      </c>
      <c r="AC198" s="72" t="e">
        <f>IFERROR(INDEX(Data!$M$4:$BB$594,Data!$A191,COLUMNS($C$11:AD198)),””)</f>
        <v>#NAME?</v>
      </c>
      <c r="AD198" s="72" t="e">
        <f>IFERROR(INDEX(Data!$M$4:$BB$594,Data!$A191,COLUMNS($C$11:AE198)),””)</f>
        <v>#NAME?</v>
      </c>
      <c r="AE198" s="70" t="e">
        <f>IFERROR(INDEX(Data!$M$4:$BB$594,Data!$A191,COLUMNS($C$11:AF198)),””)</f>
        <v>#NAME?</v>
      </c>
      <c r="AF198" s="72" t="e">
        <f>IFERROR(INDEX(Data!$M$4:$BB$594,Data!$A191,COLUMNS($C$11:AG198)),””)</f>
        <v>#NAME?</v>
      </c>
      <c r="AG198" s="75" t="e">
        <f>IFERROR(INDEX(Data!$M$4:$BB$594,Data!$A191,COLUMNS($C$11:AH198)),””)</f>
        <v>#NAME?</v>
      </c>
      <c r="AH198" s="75" t="e">
        <f>IFERROR(INDEX(Data!$M$4:$BB$594,Data!$A191,COLUMNS($C$11:AI198)),””)</f>
        <v>#NAME?</v>
      </c>
      <c r="AI198" s="71" t="e">
        <f>IFERROR(INDEX(Data!$M$4:$BB$594,Data!$A191,COLUMNS($C$11:AJ198)),””)</f>
        <v>#NAME?</v>
      </c>
      <c r="AJ198" s="71" t="e">
        <f>IFERROR(INDEX(Data!$M$4:$BB$594,Data!$A191,COLUMNS($C$11:AK198)),””)</f>
        <v>#NAME?</v>
      </c>
      <c r="AK198" s="71" t="e">
        <f>IFERROR(INDEX(Data!$M$4:$BB$594,Data!$A191,COLUMNS($C$11:AL198)),””)</f>
        <v>#NAME?</v>
      </c>
      <c r="AL198" s="69" t="e">
        <f>IFERROR(INDEX(Data!$M$4:$BB$594,Data!$A191,COLUMNS($C$11:AM198)),””)</f>
        <v>#NAME?</v>
      </c>
      <c r="AM198" s="69" t="e">
        <f>IFERROR(INDEX(Data!$M$4:$BB$594,Data!$A191,COLUMNS($C$11:AN198)),””)</f>
        <v>#NAME?</v>
      </c>
      <c r="AN198" s="69" t="e">
        <f>IFERROR(INDEX(Data!$M$4:$BB$594,Data!$A191,COLUMNS($C$11:AO198)),””)</f>
        <v>#NAME?</v>
      </c>
      <c r="AO198" s="69" t="e">
        <f>IFERROR(INDEX(Data!$M$4:$BB$594,Data!$A191,COLUMNS($C$11:AP198)),””)</f>
        <v>#NAME?</v>
      </c>
      <c r="AP198" s="69" t="e">
        <f>IFERROR(INDEX(Data!$M$4:$BB$594,Data!$A191,COLUMNS($C$11:AQ198)),””)</f>
        <v>#NAME?</v>
      </c>
      <c r="AQ198" s="69" t="e">
        <f>IFERROR(INDEX(Data!$M$4:$BB$594,Data!$A191,COLUMNS($C$11:AR198)),””)</f>
        <v>#NAME?</v>
      </c>
    </row>
    <row r="199" spans="2:43" x14ac:dyDescent="0.25">
      <c r="B199" s="69" t="e">
        <f>IFERROR(INDEX(Data!$M$4:$BB$594,Data!$A192,COLUMNS($C$11:C199)),””)</f>
        <v>#NAME?</v>
      </c>
      <c r="C199" s="73" t="e">
        <f>IFERROR(INDEX(Data!$M$4:$BB$594,Data!$A192,COLUMNS($C$11:D199)),””)</f>
        <v>#NAME?</v>
      </c>
      <c r="D199" s="76" t="e">
        <f>IFERROR(INDEX(Data!$M$4:$BB$594,Data!$A192,COLUMNS($C$11:E199)),””)</f>
        <v>#NAME?</v>
      </c>
      <c r="E199" s="76" t="e">
        <f>IFERROR(INDEX(Data!$M$4:$BB$594,Data!$A192,COLUMNS($C$11:F199)),””)</f>
        <v>#NAME?</v>
      </c>
      <c r="F199" s="76" t="e">
        <f>IFERROR(INDEX(Data!$M$4:$BB$594,Data!$A192,COLUMNS($C$11:G199)),””)</f>
        <v>#NAME?</v>
      </c>
      <c r="G199" s="76" t="e">
        <f>IFERROR(INDEX(Data!$M$4:$BB$594,Data!$A192,COLUMNS($C$11:H199)),””)</f>
        <v>#NAME?</v>
      </c>
      <c r="H199" s="76" t="e">
        <f>IFERROR(INDEX(Data!$M$4:$BB$594,Data!$A192,COLUMNS($C$11:I199)),””)</f>
        <v>#NAME?</v>
      </c>
      <c r="I199" s="76" t="e">
        <f>IFERROR(INDEX(Data!$M$4:$BB$594,Data!$A192,COLUMNS($C$11:J199)),””)</f>
        <v>#NAME?</v>
      </c>
      <c r="J199" s="76" t="e">
        <f>IFERROR(INDEX(Data!$M$4:$BB$594,Data!$A192,COLUMNS($C$11:K199)),””)</f>
        <v>#NAME?</v>
      </c>
      <c r="K199" s="76" t="e">
        <f>IFERROR(INDEX(Data!$M$4:$BB$594,Data!$A192,COLUMNS($C$11:L199)),””)</f>
        <v>#NAME?</v>
      </c>
      <c r="L199" s="76" t="e">
        <f>IFERROR(INDEX(Data!$M$4:$BB$594,Data!$A192,COLUMNS($C$11:M199)),””)</f>
        <v>#NAME?</v>
      </c>
      <c r="M199" s="76" t="e">
        <f>IFERROR(INDEX(Data!$M$4:$BB$594,Data!$A192,COLUMNS($C$11:N199)),””)</f>
        <v>#NAME?</v>
      </c>
      <c r="N199" s="76" t="e">
        <f>IFERROR(INDEX(Data!$M$4:$BB$594,Data!$A192,COLUMNS($C$11:O199)),””)</f>
        <v>#NAME?</v>
      </c>
      <c r="O199" s="76" t="e">
        <f>IFERROR(INDEX(Data!$M$4:$BB$594,Data!$A192,COLUMNS($C$11:P199)),””)</f>
        <v>#NAME?</v>
      </c>
      <c r="P199" s="69" t="e">
        <f>IFERROR(INDEX(Data!$M$4:$BB$594,Data!$A192,COLUMNS($C$11:Q199)),””)</f>
        <v>#NAME?</v>
      </c>
      <c r="Q199" s="70" t="e">
        <f>IFERROR(INDEX(Data!$M$4:$BB$594,Data!$A192,COLUMNS($C$11:R199)),””)</f>
        <v>#NAME?</v>
      </c>
      <c r="R199" s="72" t="e">
        <f>IFERROR(INDEX(Data!$M$4:$BB$594,Data!$A192,COLUMNS($C$11:S199)),””)</f>
        <v>#NAME?</v>
      </c>
      <c r="S199" s="69" t="e">
        <f>IFERROR(INDEX(Data!$M$4:$BB$594,Data!$A192,COLUMNS($C$11:T199)),””)</f>
        <v>#NAME?</v>
      </c>
      <c r="T199" s="71" t="e">
        <f>IFERROR(INDEX(Data!$M$4:$BB$594,Data!$A192,COLUMNS($C$11:U199)),””)</f>
        <v>#NAME?</v>
      </c>
      <c r="U199" s="72" t="e">
        <f>IFERROR(INDEX(Data!$M$4:$BB$594,Data!$A192,COLUMNS($C$11:V199)),””)</f>
        <v>#NAME?</v>
      </c>
      <c r="V199" s="72" t="e">
        <f>IFERROR(INDEX(Data!$M$4:$BB$594,Data!$A192,COLUMNS($C$11:W199)),””)</f>
        <v>#NAME?</v>
      </c>
      <c r="W199" s="72" t="e">
        <f>IFERROR(INDEX(Data!$M$4:$BB$594,Data!$A192,COLUMNS($C$11:X199)),””)</f>
        <v>#NAME?</v>
      </c>
      <c r="X199" s="70" t="e">
        <f>IFERROR(INDEX(Data!$M$4:$BB$594,Data!$A192,COLUMNS($C$11:Y199)),””)</f>
        <v>#NAME?</v>
      </c>
      <c r="Y199" s="72" t="e">
        <f>IFERROR(INDEX(Data!$M$4:$BB$594,Data!$A192,COLUMNS($C$11:Z199)),””)</f>
        <v>#NAME?</v>
      </c>
      <c r="Z199" s="75" t="e">
        <f>IFERROR(INDEX(Data!$M$4:$BB$594,Data!$A192,COLUMNS($C$11:AA199)),””)</f>
        <v>#NAME?</v>
      </c>
      <c r="AA199" s="75" t="e">
        <f>IFERROR(INDEX(Data!$M$4:$BB$594,Data!$A192,COLUMNS($C$11:AB199)),””)</f>
        <v>#NAME?</v>
      </c>
      <c r="AB199" s="71" t="e">
        <f>IFERROR(INDEX(Data!$M$4:$BB$594,Data!$A192,COLUMNS($C$11:AC199)),””)</f>
        <v>#NAME?</v>
      </c>
      <c r="AC199" s="72" t="e">
        <f>IFERROR(INDEX(Data!$M$4:$BB$594,Data!$A192,COLUMNS($C$11:AD199)),””)</f>
        <v>#NAME?</v>
      </c>
      <c r="AD199" s="72" t="e">
        <f>IFERROR(INDEX(Data!$M$4:$BB$594,Data!$A192,COLUMNS($C$11:AE199)),””)</f>
        <v>#NAME?</v>
      </c>
      <c r="AE199" s="70" t="e">
        <f>IFERROR(INDEX(Data!$M$4:$BB$594,Data!$A192,COLUMNS($C$11:AF199)),””)</f>
        <v>#NAME?</v>
      </c>
      <c r="AF199" s="72" t="e">
        <f>IFERROR(INDEX(Data!$M$4:$BB$594,Data!$A192,COLUMNS($C$11:AG199)),””)</f>
        <v>#NAME?</v>
      </c>
      <c r="AG199" s="75" t="e">
        <f>IFERROR(INDEX(Data!$M$4:$BB$594,Data!$A192,COLUMNS($C$11:AH199)),””)</f>
        <v>#NAME?</v>
      </c>
      <c r="AH199" s="75" t="e">
        <f>IFERROR(INDEX(Data!$M$4:$BB$594,Data!$A192,COLUMNS($C$11:AI199)),””)</f>
        <v>#NAME?</v>
      </c>
      <c r="AI199" s="71" t="e">
        <f>IFERROR(INDEX(Data!$M$4:$BB$594,Data!$A192,COLUMNS($C$11:AJ199)),””)</f>
        <v>#NAME?</v>
      </c>
      <c r="AJ199" s="71" t="e">
        <f>IFERROR(INDEX(Data!$M$4:$BB$594,Data!$A192,COLUMNS($C$11:AK199)),””)</f>
        <v>#NAME?</v>
      </c>
      <c r="AK199" s="71" t="e">
        <f>IFERROR(INDEX(Data!$M$4:$BB$594,Data!$A192,COLUMNS($C$11:AL199)),””)</f>
        <v>#NAME?</v>
      </c>
      <c r="AL199" s="69" t="e">
        <f>IFERROR(INDEX(Data!$M$4:$BB$594,Data!$A192,COLUMNS($C$11:AM199)),””)</f>
        <v>#NAME?</v>
      </c>
      <c r="AM199" s="69" t="e">
        <f>IFERROR(INDEX(Data!$M$4:$BB$594,Data!$A192,COLUMNS($C$11:AN199)),””)</f>
        <v>#NAME?</v>
      </c>
      <c r="AN199" s="69" t="e">
        <f>IFERROR(INDEX(Data!$M$4:$BB$594,Data!$A192,COLUMNS($C$11:AO199)),””)</f>
        <v>#NAME?</v>
      </c>
      <c r="AO199" s="69" t="e">
        <f>IFERROR(INDEX(Data!$M$4:$BB$594,Data!$A192,COLUMNS($C$11:AP199)),””)</f>
        <v>#NAME?</v>
      </c>
      <c r="AP199" s="69" t="e">
        <f>IFERROR(INDEX(Data!$M$4:$BB$594,Data!$A192,COLUMNS($C$11:AQ199)),””)</f>
        <v>#NAME?</v>
      </c>
      <c r="AQ199" s="69" t="e">
        <f>IFERROR(INDEX(Data!$M$4:$BB$594,Data!$A192,COLUMNS($C$11:AR199)),””)</f>
        <v>#NAME?</v>
      </c>
    </row>
    <row r="200" spans="2:43" x14ac:dyDescent="0.25">
      <c r="B200" s="69" t="e">
        <f>IFERROR(INDEX(Data!$M$4:$BB$594,Data!$A193,COLUMNS($C$11:C200)),””)</f>
        <v>#NAME?</v>
      </c>
      <c r="C200" s="73" t="e">
        <f>IFERROR(INDEX(Data!$M$4:$BB$594,Data!$A193,COLUMNS($C$11:D200)),””)</f>
        <v>#NAME?</v>
      </c>
      <c r="D200" s="76" t="e">
        <f>IFERROR(INDEX(Data!$M$4:$BB$594,Data!$A193,COLUMNS($C$11:E200)),””)</f>
        <v>#NAME?</v>
      </c>
      <c r="E200" s="76" t="e">
        <f>IFERROR(INDEX(Data!$M$4:$BB$594,Data!$A193,COLUMNS($C$11:F200)),””)</f>
        <v>#NAME?</v>
      </c>
      <c r="F200" s="76" t="e">
        <f>IFERROR(INDEX(Data!$M$4:$BB$594,Data!$A193,COLUMNS($C$11:G200)),””)</f>
        <v>#NAME?</v>
      </c>
      <c r="G200" s="76" t="e">
        <f>IFERROR(INDEX(Data!$M$4:$BB$594,Data!$A193,COLUMNS($C$11:H200)),””)</f>
        <v>#NAME?</v>
      </c>
      <c r="H200" s="76" t="e">
        <f>IFERROR(INDEX(Data!$M$4:$BB$594,Data!$A193,COLUMNS($C$11:I200)),””)</f>
        <v>#NAME?</v>
      </c>
      <c r="I200" s="76" t="e">
        <f>IFERROR(INDEX(Data!$M$4:$BB$594,Data!$A193,COLUMNS($C$11:J200)),””)</f>
        <v>#NAME?</v>
      </c>
      <c r="J200" s="76" t="e">
        <f>IFERROR(INDEX(Data!$M$4:$BB$594,Data!$A193,COLUMNS($C$11:K200)),””)</f>
        <v>#NAME?</v>
      </c>
      <c r="K200" s="76" t="e">
        <f>IFERROR(INDEX(Data!$M$4:$BB$594,Data!$A193,COLUMNS($C$11:L200)),””)</f>
        <v>#NAME?</v>
      </c>
      <c r="L200" s="76" t="e">
        <f>IFERROR(INDEX(Data!$M$4:$BB$594,Data!$A193,COLUMNS($C$11:M200)),””)</f>
        <v>#NAME?</v>
      </c>
      <c r="M200" s="76" t="e">
        <f>IFERROR(INDEX(Data!$M$4:$BB$594,Data!$A193,COLUMNS($C$11:N200)),””)</f>
        <v>#NAME?</v>
      </c>
      <c r="N200" s="76" t="e">
        <f>IFERROR(INDEX(Data!$M$4:$BB$594,Data!$A193,COLUMNS($C$11:O200)),””)</f>
        <v>#NAME?</v>
      </c>
      <c r="O200" s="76" t="e">
        <f>IFERROR(INDEX(Data!$M$4:$BB$594,Data!$A193,COLUMNS($C$11:P200)),””)</f>
        <v>#NAME?</v>
      </c>
      <c r="P200" s="69" t="e">
        <f>IFERROR(INDEX(Data!$M$4:$BB$594,Data!$A193,COLUMNS($C$11:Q200)),””)</f>
        <v>#NAME?</v>
      </c>
      <c r="Q200" s="70" t="e">
        <f>IFERROR(INDEX(Data!$M$4:$BB$594,Data!$A193,COLUMNS($C$11:R200)),””)</f>
        <v>#NAME?</v>
      </c>
      <c r="R200" s="72" t="e">
        <f>IFERROR(INDEX(Data!$M$4:$BB$594,Data!$A193,COLUMNS($C$11:S200)),””)</f>
        <v>#NAME?</v>
      </c>
      <c r="S200" s="69" t="e">
        <f>IFERROR(INDEX(Data!$M$4:$BB$594,Data!$A193,COLUMNS($C$11:T200)),””)</f>
        <v>#NAME?</v>
      </c>
      <c r="T200" s="71" t="e">
        <f>IFERROR(INDEX(Data!$M$4:$BB$594,Data!$A193,COLUMNS($C$11:U200)),””)</f>
        <v>#NAME?</v>
      </c>
      <c r="U200" s="72" t="e">
        <f>IFERROR(INDEX(Data!$M$4:$BB$594,Data!$A193,COLUMNS($C$11:V200)),””)</f>
        <v>#NAME?</v>
      </c>
      <c r="V200" s="72" t="e">
        <f>IFERROR(INDEX(Data!$M$4:$BB$594,Data!$A193,COLUMNS($C$11:W200)),””)</f>
        <v>#NAME?</v>
      </c>
      <c r="W200" s="72" t="e">
        <f>IFERROR(INDEX(Data!$M$4:$BB$594,Data!$A193,COLUMNS($C$11:X200)),””)</f>
        <v>#NAME?</v>
      </c>
      <c r="X200" s="70" t="e">
        <f>IFERROR(INDEX(Data!$M$4:$BB$594,Data!$A193,COLUMNS($C$11:Y200)),””)</f>
        <v>#NAME?</v>
      </c>
      <c r="Y200" s="72" t="e">
        <f>IFERROR(INDEX(Data!$M$4:$BB$594,Data!$A193,COLUMNS($C$11:Z200)),””)</f>
        <v>#NAME?</v>
      </c>
      <c r="Z200" s="75" t="e">
        <f>IFERROR(INDEX(Data!$M$4:$BB$594,Data!$A193,COLUMNS($C$11:AA200)),””)</f>
        <v>#NAME?</v>
      </c>
      <c r="AA200" s="75" t="e">
        <f>IFERROR(INDEX(Data!$M$4:$BB$594,Data!$A193,COLUMNS($C$11:AB200)),””)</f>
        <v>#NAME?</v>
      </c>
      <c r="AB200" s="71" t="e">
        <f>IFERROR(INDEX(Data!$M$4:$BB$594,Data!$A193,COLUMNS($C$11:AC200)),””)</f>
        <v>#NAME?</v>
      </c>
      <c r="AC200" s="72" t="e">
        <f>IFERROR(INDEX(Data!$M$4:$BB$594,Data!$A193,COLUMNS($C$11:AD200)),””)</f>
        <v>#NAME?</v>
      </c>
      <c r="AD200" s="72" t="e">
        <f>IFERROR(INDEX(Data!$M$4:$BB$594,Data!$A193,COLUMNS($C$11:AE200)),””)</f>
        <v>#NAME?</v>
      </c>
      <c r="AE200" s="70" t="e">
        <f>IFERROR(INDEX(Data!$M$4:$BB$594,Data!$A193,COLUMNS($C$11:AF200)),””)</f>
        <v>#NAME?</v>
      </c>
      <c r="AF200" s="72" t="e">
        <f>IFERROR(INDEX(Data!$M$4:$BB$594,Data!$A193,COLUMNS($C$11:AG200)),””)</f>
        <v>#NAME?</v>
      </c>
      <c r="AG200" s="75" t="e">
        <f>IFERROR(INDEX(Data!$M$4:$BB$594,Data!$A193,COLUMNS($C$11:AH200)),””)</f>
        <v>#NAME?</v>
      </c>
      <c r="AH200" s="75" t="e">
        <f>IFERROR(INDEX(Data!$M$4:$BB$594,Data!$A193,COLUMNS($C$11:AI200)),””)</f>
        <v>#NAME?</v>
      </c>
      <c r="AI200" s="71" t="e">
        <f>IFERROR(INDEX(Data!$M$4:$BB$594,Data!$A193,COLUMNS($C$11:AJ200)),””)</f>
        <v>#NAME?</v>
      </c>
      <c r="AJ200" s="71" t="e">
        <f>IFERROR(INDEX(Data!$M$4:$BB$594,Data!$A193,COLUMNS($C$11:AK200)),””)</f>
        <v>#NAME?</v>
      </c>
      <c r="AK200" s="71" t="e">
        <f>IFERROR(INDEX(Data!$M$4:$BB$594,Data!$A193,COLUMNS($C$11:AL200)),””)</f>
        <v>#NAME?</v>
      </c>
      <c r="AL200" s="69" t="e">
        <f>IFERROR(INDEX(Data!$M$4:$BB$594,Data!$A193,COLUMNS($C$11:AM200)),””)</f>
        <v>#NAME?</v>
      </c>
      <c r="AM200" s="69" t="e">
        <f>IFERROR(INDEX(Data!$M$4:$BB$594,Data!$A193,COLUMNS($C$11:AN200)),””)</f>
        <v>#NAME?</v>
      </c>
      <c r="AN200" s="69" t="e">
        <f>IFERROR(INDEX(Data!$M$4:$BB$594,Data!$A193,COLUMNS($C$11:AO200)),””)</f>
        <v>#NAME?</v>
      </c>
      <c r="AO200" s="69" t="e">
        <f>IFERROR(INDEX(Data!$M$4:$BB$594,Data!$A193,COLUMNS($C$11:AP200)),””)</f>
        <v>#NAME?</v>
      </c>
      <c r="AP200" s="69" t="e">
        <f>IFERROR(INDEX(Data!$M$4:$BB$594,Data!$A193,COLUMNS($C$11:AQ200)),””)</f>
        <v>#NAME?</v>
      </c>
      <c r="AQ200" s="69" t="e">
        <f>IFERROR(INDEX(Data!$M$4:$BB$594,Data!$A193,COLUMNS($C$11:AR200)),””)</f>
        <v>#NAME?</v>
      </c>
    </row>
    <row r="201" spans="2:43" x14ac:dyDescent="0.25">
      <c r="B201" s="69" t="e">
        <f>IFERROR(INDEX(Data!$M$4:$BB$594,Data!$A194,COLUMNS($C$11:C201)),””)</f>
        <v>#NAME?</v>
      </c>
      <c r="C201" s="73" t="e">
        <f>IFERROR(INDEX(Data!$M$4:$BB$594,Data!$A194,COLUMNS($C$11:D201)),””)</f>
        <v>#NAME?</v>
      </c>
      <c r="D201" s="76" t="e">
        <f>IFERROR(INDEX(Data!$M$4:$BB$594,Data!$A194,COLUMNS($C$11:E201)),””)</f>
        <v>#NAME?</v>
      </c>
      <c r="E201" s="76" t="e">
        <f>IFERROR(INDEX(Data!$M$4:$BB$594,Data!$A194,COLUMNS($C$11:F201)),””)</f>
        <v>#NAME?</v>
      </c>
      <c r="F201" s="76" t="e">
        <f>IFERROR(INDEX(Data!$M$4:$BB$594,Data!$A194,COLUMNS($C$11:G201)),””)</f>
        <v>#NAME?</v>
      </c>
      <c r="G201" s="76" t="e">
        <f>IFERROR(INDEX(Data!$M$4:$BB$594,Data!$A194,COLUMNS($C$11:H201)),””)</f>
        <v>#NAME?</v>
      </c>
      <c r="H201" s="76" t="e">
        <f>IFERROR(INDEX(Data!$M$4:$BB$594,Data!$A194,COLUMNS($C$11:I201)),””)</f>
        <v>#NAME?</v>
      </c>
      <c r="I201" s="76" t="e">
        <f>IFERROR(INDEX(Data!$M$4:$BB$594,Data!$A194,COLUMNS($C$11:J201)),””)</f>
        <v>#NAME?</v>
      </c>
      <c r="J201" s="76" t="e">
        <f>IFERROR(INDEX(Data!$M$4:$BB$594,Data!$A194,COLUMNS($C$11:K201)),””)</f>
        <v>#NAME?</v>
      </c>
      <c r="K201" s="76" t="e">
        <f>IFERROR(INDEX(Data!$M$4:$BB$594,Data!$A194,COLUMNS($C$11:L201)),””)</f>
        <v>#NAME?</v>
      </c>
      <c r="L201" s="76" t="e">
        <f>IFERROR(INDEX(Data!$M$4:$BB$594,Data!$A194,COLUMNS($C$11:M201)),””)</f>
        <v>#NAME?</v>
      </c>
      <c r="M201" s="76" t="e">
        <f>IFERROR(INDEX(Data!$M$4:$BB$594,Data!$A194,COLUMNS($C$11:N201)),””)</f>
        <v>#NAME?</v>
      </c>
      <c r="N201" s="76" t="e">
        <f>IFERROR(INDEX(Data!$M$4:$BB$594,Data!$A194,COLUMNS($C$11:O201)),””)</f>
        <v>#NAME?</v>
      </c>
      <c r="O201" s="76" t="e">
        <f>IFERROR(INDEX(Data!$M$4:$BB$594,Data!$A194,COLUMNS($C$11:P201)),””)</f>
        <v>#NAME?</v>
      </c>
      <c r="P201" s="69" t="e">
        <f>IFERROR(INDEX(Data!$M$4:$BB$594,Data!$A194,COLUMNS($C$11:Q201)),””)</f>
        <v>#NAME?</v>
      </c>
      <c r="Q201" s="70" t="e">
        <f>IFERROR(INDEX(Data!$M$4:$BB$594,Data!$A194,COLUMNS($C$11:R201)),””)</f>
        <v>#NAME?</v>
      </c>
      <c r="R201" s="72" t="e">
        <f>IFERROR(INDEX(Data!$M$4:$BB$594,Data!$A194,COLUMNS($C$11:S201)),””)</f>
        <v>#NAME?</v>
      </c>
      <c r="S201" s="69" t="e">
        <f>IFERROR(INDEX(Data!$M$4:$BB$594,Data!$A194,COLUMNS($C$11:T201)),””)</f>
        <v>#NAME?</v>
      </c>
      <c r="T201" s="71" t="e">
        <f>IFERROR(INDEX(Data!$M$4:$BB$594,Data!$A194,COLUMNS($C$11:U201)),””)</f>
        <v>#NAME?</v>
      </c>
      <c r="U201" s="72" t="e">
        <f>IFERROR(INDEX(Data!$M$4:$BB$594,Data!$A194,COLUMNS($C$11:V201)),””)</f>
        <v>#NAME?</v>
      </c>
      <c r="V201" s="72" t="e">
        <f>IFERROR(INDEX(Data!$M$4:$BB$594,Data!$A194,COLUMNS($C$11:W201)),””)</f>
        <v>#NAME?</v>
      </c>
      <c r="W201" s="72" t="e">
        <f>IFERROR(INDEX(Data!$M$4:$BB$594,Data!$A194,COLUMNS($C$11:X201)),””)</f>
        <v>#NAME?</v>
      </c>
      <c r="X201" s="70" t="e">
        <f>IFERROR(INDEX(Data!$M$4:$BB$594,Data!$A194,COLUMNS($C$11:Y201)),””)</f>
        <v>#NAME?</v>
      </c>
      <c r="Y201" s="72" t="e">
        <f>IFERROR(INDEX(Data!$M$4:$BB$594,Data!$A194,COLUMNS($C$11:Z201)),””)</f>
        <v>#NAME?</v>
      </c>
      <c r="Z201" s="75" t="e">
        <f>IFERROR(INDEX(Data!$M$4:$BB$594,Data!$A194,COLUMNS($C$11:AA201)),””)</f>
        <v>#NAME?</v>
      </c>
      <c r="AA201" s="75" t="e">
        <f>IFERROR(INDEX(Data!$M$4:$BB$594,Data!$A194,COLUMNS($C$11:AB201)),””)</f>
        <v>#NAME?</v>
      </c>
      <c r="AB201" s="71" t="e">
        <f>IFERROR(INDEX(Data!$M$4:$BB$594,Data!$A194,COLUMNS($C$11:AC201)),””)</f>
        <v>#NAME?</v>
      </c>
      <c r="AC201" s="72" t="e">
        <f>IFERROR(INDEX(Data!$M$4:$BB$594,Data!$A194,COLUMNS($C$11:AD201)),””)</f>
        <v>#NAME?</v>
      </c>
      <c r="AD201" s="72" t="e">
        <f>IFERROR(INDEX(Data!$M$4:$BB$594,Data!$A194,COLUMNS($C$11:AE201)),””)</f>
        <v>#NAME?</v>
      </c>
      <c r="AE201" s="70" t="e">
        <f>IFERROR(INDEX(Data!$M$4:$BB$594,Data!$A194,COLUMNS($C$11:AF201)),””)</f>
        <v>#NAME?</v>
      </c>
      <c r="AF201" s="72" t="e">
        <f>IFERROR(INDEX(Data!$M$4:$BB$594,Data!$A194,COLUMNS($C$11:AG201)),””)</f>
        <v>#NAME?</v>
      </c>
      <c r="AG201" s="75" t="e">
        <f>IFERROR(INDEX(Data!$M$4:$BB$594,Data!$A194,COLUMNS($C$11:AH201)),””)</f>
        <v>#NAME?</v>
      </c>
      <c r="AH201" s="75" t="e">
        <f>IFERROR(INDEX(Data!$M$4:$BB$594,Data!$A194,COLUMNS($C$11:AI201)),””)</f>
        <v>#NAME?</v>
      </c>
      <c r="AI201" s="71" t="e">
        <f>IFERROR(INDEX(Data!$M$4:$BB$594,Data!$A194,COLUMNS($C$11:AJ201)),””)</f>
        <v>#NAME?</v>
      </c>
      <c r="AJ201" s="71" t="e">
        <f>IFERROR(INDEX(Data!$M$4:$BB$594,Data!$A194,COLUMNS($C$11:AK201)),””)</f>
        <v>#NAME?</v>
      </c>
      <c r="AK201" s="71" t="e">
        <f>IFERROR(INDEX(Data!$M$4:$BB$594,Data!$A194,COLUMNS($C$11:AL201)),””)</f>
        <v>#NAME?</v>
      </c>
      <c r="AL201" s="69" t="e">
        <f>IFERROR(INDEX(Data!$M$4:$BB$594,Data!$A194,COLUMNS($C$11:AM201)),””)</f>
        <v>#NAME?</v>
      </c>
      <c r="AM201" s="69" t="e">
        <f>IFERROR(INDEX(Data!$M$4:$BB$594,Data!$A194,COLUMNS($C$11:AN201)),””)</f>
        <v>#NAME?</v>
      </c>
      <c r="AN201" s="69" t="e">
        <f>IFERROR(INDEX(Data!$M$4:$BB$594,Data!$A194,COLUMNS($C$11:AO201)),””)</f>
        <v>#NAME?</v>
      </c>
      <c r="AO201" s="69" t="e">
        <f>IFERROR(INDEX(Data!$M$4:$BB$594,Data!$A194,COLUMNS($C$11:AP201)),””)</f>
        <v>#NAME?</v>
      </c>
      <c r="AP201" s="69" t="e">
        <f>IFERROR(INDEX(Data!$M$4:$BB$594,Data!$A194,COLUMNS($C$11:AQ201)),””)</f>
        <v>#NAME?</v>
      </c>
      <c r="AQ201" s="69" t="e">
        <f>IFERROR(INDEX(Data!$M$4:$BB$594,Data!$A194,COLUMNS($C$11:AR201)),””)</f>
        <v>#NAME?</v>
      </c>
    </row>
    <row r="202" spans="2:43" x14ac:dyDescent="0.25">
      <c r="B202" s="69" t="e">
        <f>IFERROR(INDEX(Data!$M$4:$BB$594,Data!$A195,COLUMNS($C$11:C202)),””)</f>
        <v>#NAME?</v>
      </c>
      <c r="C202" s="73" t="e">
        <f>IFERROR(INDEX(Data!$M$4:$BB$594,Data!$A195,COLUMNS($C$11:D202)),””)</f>
        <v>#NAME?</v>
      </c>
      <c r="D202" s="76" t="e">
        <f>IFERROR(INDEX(Data!$M$4:$BB$594,Data!$A195,COLUMNS($C$11:E202)),””)</f>
        <v>#NAME?</v>
      </c>
      <c r="E202" s="76" t="e">
        <f>IFERROR(INDEX(Data!$M$4:$BB$594,Data!$A195,COLUMNS($C$11:F202)),””)</f>
        <v>#NAME?</v>
      </c>
      <c r="F202" s="76" t="e">
        <f>IFERROR(INDEX(Data!$M$4:$BB$594,Data!$A195,COLUMNS($C$11:G202)),””)</f>
        <v>#NAME?</v>
      </c>
      <c r="G202" s="76" t="e">
        <f>IFERROR(INDEX(Data!$M$4:$BB$594,Data!$A195,COLUMNS($C$11:H202)),””)</f>
        <v>#NAME?</v>
      </c>
      <c r="H202" s="76" t="e">
        <f>IFERROR(INDEX(Data!$M$4:$BB$594,Data!$A195,COLUMNS($C$11:I202)),””)</f>
        <v>#NAME?</v>
      </c>
      <c r="I202" s="76" t="e">
        <f>IFERROR(INDEX(Data!$M$4:$BB$594,Data!$A195,COLUMNS($C$11:J202)),””)</f>
        <v>#NAME?</v>
      </c>
      <c r="J202" s="76" t="e">
        <f>IFERROR(INDEX(Data!$M$4:$BB$594,Data!$A195,COLUMNS($C$11:K202)),””)</f>
        <v>#NAME?</v>
      </c>
      <c r="K202" s="76" t="e">
        <f>IFERROR(INDEX(Data!$M$4:$BB$594,Data!$A195,COLUMNS($C$11:L202)),””)</f>
        <v>#NAME?</v>
      </c>
      <c r="L202" s="76" t="e">
        <f>IFERROR(INDEX(Data!$M$4:$BB$594,Data!$A195,COLUMNS($C$11:M202)),””)</f>
        <v>#NAME?</v>
      </c>
      <c r="M202" s="76" t="e">
        <f>IFERROR(INDEX(Data!$M$4:$BB$594,Data!$A195,COLUMNS($C$11:N202)),””)</f>
        <v>#NAME?</v>
      </c>
      <c r="N202" s="76" t="e">
        <f>IFERROR(INDEX(Data!$M$4:$BB$594,Data!$A195,COLUMNS($C$11:O202)),””)</f>
        <v>#NAME?</v>
      </c>
      <c r="O202" s="76" t="e">
        <f>IFERROR(INDEX(Data!$M$4:$BB$594,Data!$A195,COLUMNS($C$11:P202)),””)</f>
        <v>#NAME?</v>
      </c>
      <c r="P202" s="69" t="e">
        <f>IFERROR(INDEX(Data!$M$4:$BB$594,Data!$A195,COLUMNS($C$11:Q202)),””)</f>
        <v>#NAME?</v>
      </c>
      <c r="Q202" s="70" t="e">
        <f>IFERROR(INDEX(Data!$M$4:$BB$594,Data!$A195,COLUMNS($C$11:R202)),””)</f>
        <v>#NAME?</v>
      </c>
      <c r="R202" s="72" t="e">
        <f>IFERROR(INDEX(Data!$M$4:$BB$594,Data!$A195,COLUMNS($C$11:S202)),””)</f>
        <v>#NAME?</v>
      </c>
      <c r="S202" s="69" t="e">
        <f>IFERROR(INDEX(Data!$M$4:$BB$594,Data!$A195,COLUMNS($C$11:T202)),””)</f>
        <v>#NAME?</v>
      </c>
      <c r="T202" s="71" t="e">
        <f>IFERROR(INDEX(Data!$M$4:$BB$594,Data!$A195,COLUMNS($C$11:U202)),””)</f>
        <v>#NAME?</v>
      </c>
      <c r="U202" s="72" t="e">
        <f>IFERROR(INDEX(Data!$M$4:$BB$594,Data!$A195,COLUMNS($C$11:V202)),””)</f>
        <v>#NAME?</v>
      </c>
      <c r="V202" s="72" t="e">
        <f>IFERROR(INDEX(Data!$M$4:$BB$594,Data!$A195,COLUMNS($C$11:W202)),””)</f>
        <v>#NAME?</v>
      </c>
      <c r="W202" s="72" t="e">
        <f>IFERROR(INDEX(Data!$M$4:$BB$594,Data!$A195,COLUMNS($C$11:X202)),””)</f>
        <v>#NAME?</v>
      </c>
      <c r="X202" s="70" t="e">
        <f>IFERROR(INDEX(Data!$M$4:$BB$594,Data!$A195,COLUMNS($C$11:Y202)),””)</f>
        <v>#NAME?</v>
      </c>
      <c r="Y202" s="72" t="e">
        <f>IFERROR(INDEX(Data!$M$4:$BB$594,Data!$A195,COLUMNS($C$11:Z202)),””)</f>
        <v>#NAME?</v>
      </c>
      <c r="Z202" s="75" t="e">
        <f>IFERROR(INDEX(Data!$M$4:$BB$594,Data!$A195,COLUMNS($C$11:AA202)),””)</f>
        <v>#NAME?</v>
      </c>
      <c r="AA202" s="75" t="e">
        <f>IFERROR(INDEX(Data!$M$4:$BB$594,Data!$A195,COLUMNS($C$11:AB202)),””)</f>
        <v>#NAME?</v>
      </c>
      <c r="AB202" s="71" t="e">
        <f>IFERROR(INDEX(Data!$M$4:$BB$594,Data!$A195,COLUMNS($C$11:AC202)),””)</f>
        <v>#NAME?</v>
      </c>
      <c r="AC202" s="72" t="e">
        <f>IFERROR(INDEX(Data!$M$4:$BB$594,Data!$A195,COLUMNS($C$11:AD202)),””)</f>
        <v>#NAME?</v>
      </c>
      <c r="AD202" s="72" t="e">
        <f>IFERROR(INDEX(Data!$M$4:$BB$594,Data!$A195,COLUMNS($C$11:AE202)),””)</f>
        <v>#NAME?</v>
      </c>
      <c r="AE202" s="70" t="e">
        <f>IFERROR(INDEX(Data!$M$4:$BB$594,Data!$A195,COLUMNS($C$11:AF202)),””)</f>
        <v>#NAME?</v>
      </c>
      <c r="AF202" s="72" t="e">
        <f>IFERROR(INDEX(Data!$M$4:$BB$594,Data!$A195,COLUMNS($C$11:AG202)),””)</f>
        <v>#NAME?</v>
      </c>
      <c r="AG202" s="75" t="e">
        <f>IFERROR(INDEX(Data!$M$4:$BB$594,Data!$A195,COLUMNS($C$11:AH202)),””)</f>
        <v>#NAME?</v>
      </c>
      <c r="AH202" s="75" t="e">
        <f>IFERROR(INDEX(Data!$M$4:$BB$594,Data!$A195,COLUMNS($C$11:AI202)),””)</f>
        <v>#NAME?</v>
      </c>
      <c r="AI202" s="71" t="e">
        <f>IFERROR(INDEX(Data!$M$4:$BB$594,Data!$A195,COLUMNS($C$11:AJ202)),””)</f>
        <v>#NAME?</v>
      </c>
      <c r="AJ202" s="71" t="e">
        <f>IFERROR(INDEX(Data!$M$4:$BB$594,Data!$A195,COLUMNS($C$11:AK202)),””)</f>
        <v>#NAME?</v>
      </c>
      <c r="AK202" s="71" t="e">
        <f>IFERROR(INDEX(Data!$M$4:$BB$594,Data!$A195,COLUMNS($C$11:AL202)),””)</f>
        <v>#NAME?</v>
      </c>
      <c r="AL202" s="69" t="e">
        <f>IFERROR(INDEX(Data!$M$4:$BB$594,Data!$A195,COLUMNS($C$11:AM202)),””)</f>
        <v>#NAME?</v>
      </c>
      <c r="AM202" s="69" t="e">
        <f>IFERROR(INDEX(Data!$M$4:$BB$594,Data!$A195,COLUMNS($C$11:AN202)),””)</f>
        <v>#NAME?</v>
      </c>
      <c r="AN202" s="69" t="e">
        <f>IFERROR(INDEX(Data!$M$4:$BB$594,Data!$A195,COLUMNS($C$11:AO202)),””)</f>
        <v>#NAME?</v>
      </c>
      <c r="AO202" s="69" t="e">
        <f>IFERROR(INDEX(Data!$M$4:$BB$594,Data!$A195,COLUMNS($C$11:AP202)),””)</f>
        <v>#NAME?</v>
      </c>
      <c r="AP202" s="69" t="e">
        <f>IFERROR(INDEX(Data!$M$4:$BB$594,Data!$A195,COLUMNS($C$11:AQ202)),””)</f>
        <v>#NAME?</v>
      </c>
      <c r="AQ202" s="69" t="e">
        <f>IFERROR(INDEX(Data!$M$4:$BB$594,Data!$A195,COLUMNS($C$11:AR202)),””)</f>
        <v>#NAME?</v>
      </c>
    </row>
    <row r="203" spans="2:43" x14ac:dyDescent="0.25">
      <c r="B203" s="69" t="e">
        <f>IFERROR(INDEX(Data!$M$4:$BB$594,Data!$A196,COLUMNS($C$11:C203)),””)</f>
        <v>#NAME?</v>
      </c>
      <c r="C203" s="73" t="e">
        <f>IFERROR(INDEX(Data!$M$4:$BB$594,Data!$A196,COLUMNS($C$11:D203)),””)</f>
        <v>#NAME?</v>
      </c>
      <c r="D203" s="76" t="e">
        <f>IFERROR(INDEX(Data!$M$4:$BB$594,Data!$A196,COLUMNS($C$11:E203)),””)</f>
        <v>#NAME?</v>
      </c>
      <c r="E203" s="76" t="e">
        <f>IFERROR(INDEX(Data!$M$4:$BB$594,Data!$A196,COLUMNS($C$11:F203)),””)</f>
        <v>#NAME?</v>
      </c>
      <c r="F203" s="76" t="e">
        <f>IFERROR(INDEX(Data!$M$4:$BB$594,Data!$A196,COLUMNS($C$11:G203)),””)</f>
        <v>#NAME?</v>
      </c>
      <c r="G203" s="76" t="e">
        <f>IFERROR(INDEX(Data!$M$4:$BB$594,Data!$A196,COLUMNS($C$11:H203)),””)</f>
        <v>#NAME?</v>
      </c>
      <c r="H203" s="76" t="e">
        <f>IFERROR(INDEX(Data!$M$4:$BB$594,Data!$A196,COLUMNS($C$11:I203)),””)</f>
        <v>#NAME?</v>
      </c>
      <c r="I203" s="76" t="e">
        <f>IFERROR(INDEX(Data!$M$4:$BB$594,Data!$A196,COLUMNS($C$11:J203)),””)</f>
        <v>#NAME?</v>
      </c>
      <c r="J203" s="76" t="e">
        <f>IFERROR(INDEX(Data!$M$4:$BB$594,Data!$A196,COLUMNS($C$11:K203)),””)</f>
        <v>#NAME?</v>
      </c>
      <c r="K203" s="76" t="e">
        <f>IFERROR(INDEX(Data!$M$4:$BB$594,Data!$A196,COLUMNS($C$11:L203)),””)</f>
        <v>#NAME?</v>
      </c>
      <c r="L203" s="76" t="e">
        <f>IFERROR(INDEX(Data!$M$4:$BB$594,Data!$A196,COLUMNS($C$11:M203)),””)</f>
        <v>#NAME?</v>
      </c>
      <c r="M203" s="76" t="e">
        <f>IFERROR(INDEX(Data!$M$4:$BB$594,Data!$A196,COLUMNS($C$11:N203)),””)</f>
        <v>#NAME?</v>
      </c>
      <c r="N203" s="76" t="e">
        <f>IFERROR(INDEX(Data!$M$4:$BB$594,Data!$A196,COLUMNS($C$11:O203)),””)</f>
        <v>#NAME?</v>
      </c>
      <c r="O203" s="76" t="e">
        <f>IFERROR(INDEX(Data!$M$4:$BB$594,Data!$A196,COLUMNS($C$11:P203)),””)</f>
        <v>#NAME?</v>
      </c>
      <c r="P203" s="69" t="e">
        <f>IFERROR(INDEX(Data!$M$4:$BB$594,Data!$A196,COLUMNS($C$11:Q203)),””)</f>
        <v>#NAME?</v>
      </c>
      <c r="Q203" s="70" t="e">
        <f>IFERROR(INDEX(Data!$M$4:$BB$594,Data!$A196,COLUMNS($C$11:R203)),””)</f>
        <v>#NAME?</v>
      </c>
      <c r="R203" s="72" t="e">
        <f>IFERROR(INDEX(Data!$M$4:$BB$594,Data!$A196,COLUMNS($C$11:S203)),””)</f>
        <v>#NAME?</v>
      </c>
      <c r="S203" s="69" t="e">
        <f>IFERROR(INDEX(Data!$M$4:$BB$594,Data!$A196,COLUMNS($C$11:T203)),””)</f>
        <v>#NAME?</v>
      </c>
      <c r="T203" s="71" t="e">
        <f>IFERROR(INDEX(Data!$M$4:$BB$594,Data!$A196,COLUMNS($C$11:U203)),””)</f>
        <v>#NAME?</v>
      </c>
      <c r="U203" s="72" t="e">
        <f>IFERROR(INDEX(Data!$M$4:$BB$594,Data!$A196,COLUMNS($C$11:V203)),””)</f>
        <v>#NAME?</v>
      </c>
      <c r="V203" s="72" t="e">
        <f>IFERROR(INDEX(Data!$M$4:$BB$594,Data!$A196,COLUMNS($C$11:W203)),””)</f>
        <v>#NAME?</v>
      </c>
      <c r="W203" s="72" t="e">
        <f>IFERROR(INDEX(Data!$M$4:$BB$594,Data!$A196,COLUMNS($C$11:X203)),””)</f>
        <v>#NAME?</v>
      </c>
      <c r="X203" s="70" t="e">
        <f>IFERROR(INDEX(Data!$M$4:$BB$594,Data!$A196,COLUMNS($C$11:Y203)),””)</f>
        <v>#NAME?</v>
      </c>
      <c r="Y203" s="72" t="e">
        <f>IFERROR(INDEX(Data!$M$4:$BB$594,Data!$A196,COLUMNS($C$11:Z203)),””)</f>
        <v>#NAME?</v>
      </c>
      <c r="Z203" s="75" t="e">
        <f>IFERROR(INDEX(Data!$M$4:$BB$594,Data!$A196,COLUMNS($C$11:AA203)),””)</f>
        <v>#NAME?</v>
      </c>
      <c r="AA203" s="75" t="e">
        <f>IFERROR(INDEX(Data!$M$4:$BB$594,Data!$A196,COLUMNS($C$11:AB203)),””)</f>
        <v>#NAME?</v>
      </c>
      <c r="AB203" s="71" t="e">
        <f>IFERROR(INDEX(Data!$M$4:$BB$594,Data!$A196,COLUMNS($C$11:AC203)),””)</f>
        <v>#NAME?</v>
      </c>
      <c r="AC203" s="72" t="e">
        <f>IFERROR(INDEX(Data!$M$4:$BB$594,Data!$A196,COLUMNS($C$11:AD203)),””)</f>
        <v>#NAME?</v>
      </c>
      <c r="AD203" s="72" t="e">
        <f>IFERROR(INDEX(Data!$M$4:$BB$594,Data!$A196,COLUMNS($C$11:AE203)),””)</f>
        <v>#NAME?</v>
      </c>
      <c r="AE203" s="70" t="e">
        <f>IFERROR(INDEX(Data!$M$4:$BB$594,Data!$A196,COLUMNS($C$11:AF203)),””)</f>
        <v>#NAME?</v>
      </c>
      <c r="AF203" s="72" t="e">
        <f>IFERROR(INDEX(Data!$M$4:$BB$594,Data!$A196,COLUMNS($C$11:AG203)),””)</f>
        <v>#NAME?</v>
      </c>
      <c r="AG203" s="75" t="e">
        <f>IFERROR(INDEX(Data!$M$4:$BB$594,Data!$A196,COLUMNS($C$11:AH203)),””)</f>
        <v>#NAME?</v>
      </c>
      <c r="AH203" s="75" t="e">
        <f>IFERROR(INDEX(Data!$M$4:$BB$594,Data!$A196,COLUMNS($C$11:AI203)),””)</f>
        <v>#NAME?</v>
      </c>
      <c r="AI203" s="71" t="e">
        <f>IFERROR(INDEX(Data!$M$4:$BB$594,Data!$A196,COLUMNS($C$11:AJ203)),””)</f>
        <v>#NAME?</v>
      </c>
      <c r="AJ203" s="71" t="e">
        <f>IFERROR(INDEX(Data!$M$4:$BB$594,Data!$A196,COLUMNS($C$11:AK203)),””)</f>
        <v>#NAME?</v>
      </c>
      <c r="AK203" s="71" t="e">
        <f>IFERROR(INDEX(Data!$M$4:$BB$594,Data!$A196,COLUMNS($C$11:AL203)),””)</f>
        <v>#NAME?</v>
      </c>
      <c r="AL203" s="69" t="e">
        <f>IFERROR(INDEX(Data!$M$4:$BB$594,Data!$A196,COLUMNS($C$11:AM203)),””)</f>
        <v>#NAME?</v>
      </c>
      <c r="AM203" s="69" t="e">
        <f>IFERROR(INDEX(Data!$M$4:$BB$594,Data!$A196,COLUMNS($C$11:AN203)),””)</f>
        <v>#NAME?</v>
      </c>
      <c r="AN203" s="69" t="e">
        <f>IFERROR(INDEX(Data!$M$4:$BB$594,Data!$A196,COLUMNS($C$11:AO203)),””)</f>
        <v>#NAME?</v>
      </c>
      <c r="AO203" s="69" t="e">
        <f>IFERROR(INDEX(Data!$M$4:$BB$594,Data!$A196,COLUMNS($C$11:AP203)),””)</f>
        <v>#NAME?</v>
      </c>
      <c r="AP203" s="69" t="e">
        <f>IFERROR(INDEX(Data!$M$4:$BB$594,Data!$A196,COLUMNS($C$11:AQ203)),””)</f>
        <v>#NAME?</v>
      </c>
      <c r="AQ203" s="69" t="e">
        <f>IFERROR(INDEX(Data!$M$4:$BB$594,Data!$A196,COLUMNS($C$11:AR203)),””)</f>
        <v>#NAME?</v>
      </c>
    </row>
    <row r="204" spans="2:43" x14ac:dyDescent="0.25">
      <c r="B204" s="69" t="e">
        <f>IFERROR(INDEX(Data!$M$4:$BB$594,Data!$A197,COLUMNS($C$11:C204)),””)</f>
        <v>#NAME?</v>
      </c>
      <c r="C204" s="73" t="e">
        <f>IFERROR(INDEX(Data!$M$4:$BB$594,Data!$A197,COLUMNS($C$11:D204)),””)</f>
        <v>#NAME?</v>
      </c>
      <c r="D204" s="76" t="e">
        <f>IFERROR(INDEX(Data!$M$4:$BB$594,Data!$A197,COLUMNS($C$11:E204)),””)</f>
        <v>#NAME?</v>
      </c>
      <c r="E204" s="76" t="e">
        <f>IFERROR(INDEX(Data!$M$4:$BB$594,Data!$A197,COLUMNS($C$11:F204)),””)</f>
        <v>#NAME?</v>
      </c>
      <c r="F204" s="76" t="e">
        <f>IFERROR(INDEX(Data!$M$4:$BB$594,Data!$A197,COLUMNS($C$11:G204)),””)</f>
        <v>#NAME?</v>
      </c>
      <c r="G204" s="76" t="e">
        <f>IFERROR(INDEX(Data!$M$4:$BB$594,Data!$A197,COLUMNS($C$11:H204)),””)</f>
        <v>#NAME?</v>
      </c>
      <c r="H204" s="76" t="e">
        <f>IFERROR(INDEX(Data!$M$4:$BB$594,Data!$A197,COLUMNS($C$11:I204)),””)</f>
        <v>#NAME?</v>
      </c>
      <c r="I204" s="76" t="e">
        <f>IFERROR(INDEX(Data!$M$4:$BB$594,Data!$A197,COLUMNS($C$11:J204)),””)</f>
        <v>#NAME?</v>
      </c>
      <c r="J204" s="76" t="e">
        <f>IFERROR(INDEX(Data!$M$4:$BB$594,Data!$A197,COLUMNS($C$11:K204)),””)</f>
        <v>#NAME?</v>
      </c>
      <c r="K204" s="76" t="e">
        <f>IFERROR(INDEX(Data!$M$4:$BB$594,Data!$A197,COLUMNS($C$11:L204)),””)</f>
        <v>#NAME?</v>
      </c>
      <c r="L204" s="76" t="e">
        <f>IFERROR(INDEX(Data!$M$4:$BB$594,Data!$A197,COLUMNS($C$11:M204)),””)</f>
        <v>#NAME?</v>
      </c>
      <c r="M204" s="76" t="e">
        <f>IFERROR(INDEX(Data!$M$4:$BB$594,Data!$A197,COLUMNS($C$11:N204)),””)</f>
        <v>#NAME?</v>
      </c>
      <c r="N204" s="76" t="e">
        <f>IFERROR(INDEX(Data!$M$4:$BB$594,Data!$A197,COLUMNS($C$11:O204)),””)</f>
        <v>#NAME?</v>
      </c>
      <c r="O204" s="76" t="e">
        <f>IFERROR(INDEX(Data!$M$4:$BB$594,Data!$A197,COLUMNS($C$11:P204)),””)</f>
        <v>#NAME?</v>
      </c>
      <c r="P204" s="69" t="e">
        <f>IFERROR(INDEX(Data!$M$4:$BB$594,Data!$A197,COLUMNS($C$11:Q204)),””)</f>
        <v>#NAME?</v>
      </c>
      <c r="Q204" s="70" t="e">
        <f>IFERROR(INDEX(Data!$M$4:$BB$594,Data!$A197,COLUMNS($C$11:R204)),””)</f>
        <v>#NAME?</v>
      </c>
      <c r="R204" s="72" t="e">
        <f>IFERROR(INDEX(Data!$M$4:$BB$594,Data!$A197,COLUMNS($C$11:S204)),””)</f>
        <v>#NAME?</v>
      </c>
      <c r="S204" s="69" t="e">
        <f>IFERROR(INDEX(Data!$M$4:$BB$594,Data!$A197,COLUMNS($C$11:T204)),””)</f>
        <v>#NAME?</v>
      </c>
      <c r="T204" s="71" t="e">
        <f>IFERROR(INDEX(Data!$M$4:$BB$594,Data!$A197,COLUMNS($C$11:U204)),””)</f>
        <v>#NAME?</v>
      </c>
      <c r="U204" s="72" t="e">
        <f>IFERROR(INDEX(Data!$M$4:$BB$594,Data!$A197,COLUMNS($C$11:V204)),””)</f>
        <v>#NAME?</v>
      </c>
      <c r="V204" s="72" t="e">
        <f>IFERROR(INDEX(Data!$M$4:$BB$594,Data!$A197,COLUMNS($C$11:W204)),””)</f>
        <v>#NAME?</v>
      </c>
      <c r="W204" s="72" t="e">
        <f>IFERROR(INDEX(Data!$M$4:$BB$594,Data!$A197,COLUMNS($C$11:X204)),””)</f>
        <v>#NAME?</v>
      </c>
      <c r="X204" s="70" t="e">
        <f>IFERROR(INDEX(Data!$M$4:$BB$594,Data!$A197,COLUMNS($C$11:Y204)),””)</f>
        <v>#NAME?</v>
      </c>
      <c r="Y204" s="72" t="e">
        <f>IFERROR(INDEX(Data!$M$4:$BB$594,Data!$A197,COLUMNS($C$11:Z204)),””)</f>
        <v>#NAME?</v>
      </c>
      <c r="Z204" s="75" t="e">
        <f>IFERROR(INDEX(Data!$M$4:$BB$594,Data!$A197,COLUMNS($C$11:AA204)),””)</f>
        <v>#NAME?</v>
      </c>
      <c r="AA204" s="75" t="e">
        <f>IFERROR(INDEX(Data!$M$4:$BB$594,Data!$A197,COLUMNS($C$11:AB204)),””)</f>
        <v>#NAME?</v>
      </c>
      <c r="AB204" s="71" t="e">
        <f>IFERROR(INDEX(Data!$M$4:$BB$594,Data!$A197,COLUMNS($C$11:AC204)),””)</f>
        <v>#NAME?</v>
      </c>
      <c r="AC204" s="72" t="e">
        <f>IFERROR(INDEX(Data!$M$4:$BB$594,Data!$A197,COLUMNS($C$11:AD204)),””)</f>
        <v>#NAME?</v>
      </c>
      <c r="AD204" s="72" t="e">
        <f>IFERROR(INDEX(Data!$M$4:$BB$594,Data!$A197,COLUMNS($C$11:AE204)),””)</f>
        <v>#NAME?</v>
      </c>
      <c r="AE204" s="70" t="e">
        <f>IFERROR(INDEX(Data!$M$4:$BB$594,Data!$A197,COLUMNS($C$11:AF204)),””)</f>
        <v>#NAME?</v>
      </c>
      <c r="AF204" s="72" t="e">
        <f>IFERROR(INDEX(Data!$M$4:$BB$594,Data!$A197,COLUMNS($C$11:AG204)),””)</f>
        <v>#NAME?</v>
      </c>
      <c r="AG204" s="75" t="e">
        <f>IFERROR(INDEX(Data!$M$4:$BB$594,Data!$A197,COLUMNS($C$11:AH204)),””)</f>
        <v>#NAME?</v>
      </c>
      <c r="AH204" s="75" t="e">
        <f>IFERROR(INDEX(Data!$M$4:$BB$594,Data!$A197,COLUMNS($C$11:AI204)),””)</f>
        <v>#NAME?</v>
      </c>
      <c r="AI204" s="71" t="e">
        <f>IFERROR(INDEX(Data!$M$4:$BB$594,Data!$A197,COLUMNS($C$11:AJ204)),””)</f>
        <v>#NAME?</v>
      </c>
      <c r="AJ204" s="71" t="e">
        <f>IFERROR(INDEX(Data!$M$4:$BB$594,Data!$A197,COLUMNS($C$11:AK204)),””)</f>
        <v>#NAME?</v>
      </c>
      <c r="AK204" s="71" t="e">
        <f>IFERROR(INDEX(Data!$M$4:$BB$594,Data!$A197,COLUMNS($C$11:AL204)),””)</f>
        <v>#NAME?</v>
      </c>
      <c r="AL204" s="69" t="e">
        <f>IFERROR(INDEX(Data!$M$4:$BB$594,Data!$A197,COLUMNS($C$11:AM204)),””)</f>
        <v>#NAME?</v>
      </c>
      <c r="AM204" s="69" t="e">
        <f>IFERROR(INDEX(Data!$M$4:$BB$594,Data!$A197,COLUMNS($C$11:AN204)),””)</f>
        <v>#NAME?</v>
      </c>
      <c r="AN204" s="69" t="e">
        <f>IFERROR(INDEX(Data!$M$4:$BB$594,Data!$A197,COLUMNS($C$11:AO204)),””)</f>
        <v>#NAME?</v>
      </c>
      <c r="AO204" s="69" t="e">
        <f>IFERROR(INDEX(Data!$M$4:$BB$594,Data!$A197,COLUMNS($C$11:AP204)),””)</f>
        <v>#NAME?</v>
      </c>
      <c r="AP204" s="69" t="e">
        <f>IFERROR(INDEX(Data!$M$4:$BB$594,Data!$A197,COLUMNS($C$11:AQ204)),””)</f>
        <v>#NAME?</v>
      </c>
      <c r="AQ204" s="69" t="e">
        <f>IFERROR(INDEX(Data!$M$4:$BB$594,Data!$A197,COLUMNS($C$11:AR204)),””)</f>
        <v>#NAME?</v>
      </c>
    </row>
    <row r="205" spans="2:43" x14ac:dyDescent="0.25">
      <c r="B205" s="69" t="e">
        <f>IFERROR(INDEX(Data!$M$4:$BB$594,Data!$A198,COLUMNS($C$11:C205)),””)</f>
        <v>#NAME?</v>
      </c>
      <c r="C205" s="73" t="e">
        <f>IFERROR(INDEX(Data!$M$4:$BB$594,Data!$A198,COLUMNS($C$11:D205)),””)</f>
        <v>#NAME?</v>
      </c>
      <c r="D205" s="76" t="e">
        <f>IFERROR(INDEX(Data!$M$4:$BB$594,Data!$A198,COLUMNS($C$11:E205)),””)</f>
        <v>#NAME?</v>
      </c>
      <c r="E205" s="76" t="e">
        <f>IFERROR(INDEX(Data!$M$4:$BB$594,Data!$A198,COLUMNS($C$11:F205)),””)</f>
        <v>#NAME?</v>
      </c>
      <c r="F205" s="76" t="e">
        <f>IFERROR(INDEX(Data!$M$4:$BB$594,Data!$A198,COLUMNS($C$11:G205)),””)</f>
        <v>#NAME?</v>
      </c>
      <c r="G205" s="76" t="e">
        <f>IFERROR(INDEX(Data!$M$4:$BB$594,Data!$A198,COLUMNS($C$11:H205)),””)</f>
        <v>#NAME?</v>
      </c>
      <c r="H205" s="76" t="e">
        <f>IFERROR(INDEX(Data!$M$4:$BB$594,Data!$A198,COLUMNS($C$11:I205)),””)</f>
        <v>#NAME?</v>
      </c>
      <c r="I205" s="76" t="e">
        <f>IFERROR(INDEX(Data!$M$4:$BB$594,Data!$A198,COLUMNS($C$11:J205)),””)</f>
        <v>#NAME?</v>
      </c>
      <c r="J205" s="76" t="e">
        <f>IFERROR(INDEX(Data!$M$4:$BB$594,Data!$A198,COLUMNS($C$11:K205)),””)</f>
        <v>#NAME?</v>
      </c>
      <c r="K205" s="76" t="e">
        <f>IFERROR(INDEX(Data!$M$4:$BB$594,Data!$A198,COLUMNS($C$11:L205)),””)</f>
        <v>#NAME?</v>
      </c>
      <c r="L205" s="76" t="e">
        <f>IFERROR(INDEX(Data!$M$4:$BB$594,Data!$A198,COLUMNS($C$11:M205)),””)</f>
        <v>#NAME?</v>
      </c>
      <c r="M205" s="76" t="e">
        <f>IFERROR(INDEX(Data!$M$4:$BB$594,Data!$A198,COLUMNS($C$11:N205)),””)</f>
        <v>#NAME?</v>
      </c>
      <c r="N205" s="76" t="e">
        <f>IFERROR(INDEX(Data!$M$4:$BB$594,Data!$A198,COLUMNS($C$11:O205)),””)</f>
        <v>#NAME?</v>
      </c>
      <c r="O205" s="76" t="e">
        <f>IFERROR(INDEX(Data!$M$4:$BB$594,Data!$A198,COLUMNS($C$11:P205)),””)</f>
        <v>#NAME?</v>
      </c>
      <c r="P205" s="69" t="e">
        <f>IFERROR(INDEX(Data!$M$4:$BB$594,Data!$A198,COLUMNS($C$11:Q205)),””)</f>
        <v>#NAME?</v>
      </c>
      <c r="Q205" s="70" t="e">
        <f>IFERROR(INDEX(Data!$M$4:$BB$594,Data!$A198,COLUMNS($C$11:R205)),””)</f>
        <v>#NAME?</v>
      </c>
      <c r="R205" s="72" t="e">
        <f>IFERROR(INDEX(Data!$M$4:$BB$594,Data!$A198,COLUMNS($C$11:S205)),””)</f>
        <v>#NAME?</v>
      </c>
      <c r="S205" s="69" t="e">
        <f>IFERROR(INDEX(Data!$M$4:$BB$594,Data!$A198,COLUMNS($C$11:T205)),””)</f>
        <v>#NAME?</v>
      </c>
      <c r="T205" s="71" t="e">
        <f>IFERROR(INDEX(Data!$M$4:$BB$594,Data!$A198,COLUMNS($C$11:U205)),””)</f>
        <v>#NAME?</v>
      </c>
      <c r="U205" s="72" t="e">
        <f>IFERROR(INDEX(Data!$M$4:$BB$594,Data!$A198,COLUMNS($C$11:V205)),””)</f>
        <v>#NAME?</v>
      </c>
      <c r="V205" s="72" t="e">
        <f>IFERROR(INDEX(Data!$M$4:$BB$594,Data!$A198,COLUMNS($C$11:W205)),””)</f>
        <v>#NAME?</v>
      </c>
      <c r="W205" s="72" t="e">
        <f>IFERROR(INDEX(Data!$M$4:$BB$594,Data!$A198,COLUMNS($C$11:X205)),””)</f>
        <v>#NAME?</v>
      </c>
      <c r="X205" s="70" t="e">
        <f>IFERROR(INDEX(Data!$M$4:$BB$594,Data!$A198,COLUMNS($C$11:Y205)),””)</f>
        <v>#NAME?</v>
      </c>
      <c r="Y205" s="72" t="e">
        <f>IFERROR(INDEX(Data!$M$4:$BB$594,Data!$A198,COLUMNS($C$11:Z205)),””)</f>
        <v>#NAME?</v>
      </c>
      <c r="Z205" s="75" t="e">
        <f>IFERROR(INDEX(Data!$M$4:$BB$594,Data!$A198,COLUMNS($C$11:AA205)),””)</f>
        <v>#NAME?</v>
      </c>
      <c r="AA205" s="75" t="e">
        <f>IFERROR(INDEX(Data!$M$4:$BB$594,Data!$A198,COLUMNS($C$11:AB205)),””)</f>
        <v>#NAME?</v>
      </c>
      <c r="AB205" s="71" t="e">
        <f>IFERROR(INDEX(Data!$M$4:$BB$594,Data!$A198,COLUMNS($C$11:AC205)),””)</f>
        <v>#NAME?</v>
      </c>
      <c r="AC205" s="72" t="e">
        <f>IFERROR(INDEX(Data!$M$4:$BB$594,Data!$A198,COLUMNS($C$11:AD205)),””)</f>
        <v>#NAME?</v>
      </c>
      <c r="AD205" s="72" t="e">
        <f>IFERROR(INDEX(Data!$M$4:$BB$594,Data!$A198,COLUMNS($C$11:AE205)),””)</f>
        <v>#NAME?</v>
      </c>
      <c r="AE205" s="70" t="e">
        <f>IFERROR(INDEX(Data!$M$4:$BB$594,Data!$A198,COLUMNS($C$11:AF205)),””)</f>
        <v>#NAME?</v>
      </c>
      <c r="AF205" s="72" t="e">
        <f>IFERROR(INDEX(Data!$M$4:$BB$594,Data!$A198,COLUMNS($C$11:AG205)),””)</f>
        <v>#NAME?</v>
      </c>
      <c r="AG205" s="75" t="e">
        <f>IFERROR(INDEX(Data!$M$4:$BB$594,Data!$A198,COLUMNS($C$11:AH205)),””)</f>
        <v>#NAME?</v>
      </c>
      <c r="AH205" s="75" t="e">
        <f>IFERROR(INDEX(Data!$M$4:$BB$594,Data!$A198,COLUMNS($C$11:AI205)),””)</f>
        <v>#NAME?</v>
      </c>
      <c r="AI205" s="71" t="e">
        <f>IFERROR(INDEX(Data!$M$4:$BB$594,Data!$A198,COLUMNS($C$11:AJ205)),””)</f>
        <v>#NAME?</v>
      </c>
      <c r="AJ205" s="71" t="e">
        <f>IFERROR(INDEX(Data!$M$4:$BB$594,Data!$A198,COLUMNS($C$11:AK205)),””)</f>
        <v>#NAME?</v>
      </c>
      <c r="AK205" s="71" t="e">
        <f>IFERROR(INDEX(Data!$M$4:$BB$594,Data!$A198,COLUMNS($C$11:AL205)),””)</f>
        <v>#NAME?</v>
      </c>
      <c r="AL205" s="69" t="e">
        <f>IFERROR(INDEX(Data!$M$4:$BB$594,Data!$A198,COLUMNS($C$11:AM205)),””)</f>
        <v>#NAME?</v>
      </c>
      <c r="AM205" s="69" t="e">
        <f>IFERROR(INDEX(Data!$M$4:$BB$594,Data!$A198,COLUMNS($C$11:AN205)),””)</f>
        <v>#NAME?</v>
      </c>
      <c r="AN205" s="69" t="e">
        <f>IFERROR(INDEX(Data!$M$4:$BB$594,Data!$A198,COLUMNS($C$11:AO205)),””)</f>
        <v>#NAME?</v>
      </c>
      <c r="AO205" s="69" t="e">
        <f>IFERROR(INDEX(Data!$M$4:$BB$594,Data!$A198,COLUMNS($C$11:AP205)),””)</f>
        <v>#NAME?</v>
      </c>
      <c r="AP205" s="69" t="e">
        <f>IFERROR(INDEX(Data!$M$4:$BB$594,Data!$A198,COLUMNS($C$11:AQ205)),””)</f>
        <v>#NAME?</v>
      </c>
      <c r="AQ205" s="69" t="e">
        <f>IFERROR(INDEX(Data!$M$4:$BB$594,Data!$A198,COLUMNS($C$11:AR205)),””)</f>
        <v>#NAME?</v>
      </c>
    </row>
    <row r="206" spans="2:43" x14ac:dyDescent="0.25">
      <c r="B206" s="69" t="e">
        <f>IFERROR(INDEX(Data!$M$4:$BB$594,Data!$A199,COLUMNS($C$11:C206)),””)</f>
        <v>#NAME?</v>
      </c>
      <c r="C206" s="73" t="e">
        <f>IFERROR(INDEX(Data!$M$4:$BB$594,Data!$A199,COLUMNS($C$11:D206)),””)</f>
        <v>#NAME?</v>
      </c>
      <c r="D206" s="76" t="e">
        <f>IFERROR(INDEX(Data!$M$4:$BB$594,Data!$A199,COLUMNS($C$11:E206)),””)</f>
        <v>#NAME?</v>
      </c>
      <c r="E206" s="76" t="e">
        <f>IFERROR(INDEX(Data!$M$4:$BB$594,Data!$A199,COLUMNS($C$11:F206)),””)</f>
        <v>#NAME?</v>
      </c>
      <c r="F206" s="76" t="e">
        <f>IFERROR(INDEX(Data!$M$4:$BB$594,Data!$A199,COLUMNS($C$11:G206)),””)</f>
        <v>#NAME?</v>
      </c>
      <c r="G206" s="76" t="e">
        <f>IFERROR(INDEX(Data!$M$4:$BB$594,Data!$A199,COLUMNS($C$11:H206)),””)</f>
        <v>#NAME?</v>
      </c>
      <c r="H206" s="76" t="e">
        <f>IFERROR(INDEX(Data!$M$4:$BB$594,Data!$A199,COLUMNS($C$11:I206)),””)</f>
        <v>#NAME?</v>
      </c>
      <c r="I206" s="76" t="e">
        <f>IFERROR(INDEX(Data!$M$4:$BB$594,Data!$A199,COLUMNS($C$11:J206)),””)</f>
        <v>#NAME?</v>
      </c>
      <c r="J206" s="76" t="e">
        <f>IFERROR(INDEX(Data!$M$4:$BB$594,Data!$A199,COLUMNS($C$11:K206)),””)</f>
        <v>#NAME?</v>
      </c>
      <c r="K206" s="76" t="e">
        <f>IFERROR(INDEX(Data!$M$4:$BB$594,Data!$A199,COLUMNS($C$11:L206)),””)</f>
        <v>#NAME?</v>
      </c>
      <c r="L206" s="76" t="e">
        <f>IFERROR(INDEX(Data!$M$4:$BB$594,Data!$A199,COLUMNS($C$11:M206)),””)</f>
        <v>#NAME?</v>
      </c>
      <c r="M206" s="76" t="e">
        <f>IFERROR(INDEX(Data!$M$4:$BB$594,Data!$A199,COLUMNS($C$11:N206)),””)</f>
        <v>#NAME?</v>
      </c>
      <c r="N206" s="76" t="e">
        <f>IFERROR(INDEX(Data!$M$4:$BB$594,Data!$A199,COLUMNS($C$11:O206)),””)</f>
        <v>#NAME?</v>
      </c>
      <c r="O206" s="76" t="e">
        <f>IFERROR(INDEX(Data!$M$4:$BB$594,Data!$A199,COLUMNS($C$11:P206)),””)</f>
        <v>#NAME?</v>
      </c>
      <c r="P206" s="69" t="e">
        <f>IFERROR(INDEX(Data!$M$4:$BB$594,Data!$A199,COLUMNS($C$11:Q206)),””)</f>
        <v>#NAME?</v>
      </c>
      <c r="Q206" s="70" t="e">
        <f>IFERROR(INDEX(Data!$M$4:$BB$594,Data!$A199,COLUMNS($C$11:R206)),””)</f>
        <v>#NAME?</v>
      </c>
      <c r="R206" s="72" t="e">
        <f>IFERROR(INDEX(Data!$M$4:$BB$594,Data!$A199,COLUMNS($C$11:S206)),””)</f>
        <v>#NAME?</v>
      </c>
      <c r="S206" s="69" t="e">
        <f>IFERROR(INDEX(Data!$M$4:$BB$594,Data!$A199,COLUMNS($C$11:T206)),””)</f>
        <v>#NAME?</v>
      </c>
      <c r="T206" s="71" t="e">
        <f>IFERROR(INDEX(Data!$M$4:$BB$594,Data!$A199,COLUMNS($C$11:U206)),””)</f>
        <v>#NAME?</v>
      </c>
      <c r="U206" s="72" t="e">
        <f>IFERROR(INDEX(Data!$M$4:$BB$594,Data!$A199,COLUMNS($C$11:V206)),””)</f>
        <v>#NAME?</v>
      </c>
      <c r="V206" s="72" t="e">
        <f>IFERROR(INDEX(Data!$M$4:$BB$594,Data!$A199,COLUMNS($C$11:W206)),””)</f>
        <v>#NAME?</v>
      </c>
      <c r="W206" s="72" t="e">
        <f>IFERROR(INDEX(Data!$M$4:$BB$594,Data!$A199,COLUMNS($C$11:X206)),””)</f>
        <v>#NAME?</v>
      </c>
      <c r="X206" s="70" t="e">
        <f>IFERROR(INDEX(Data!$M$4:$BB$594,Data!$A199,COLUMNS($C$11:Y206)),””)</f>
        <v>#NAME?</v>
      </c>
      <c r="Y206" s="72" t="e">
        <f>IFERROR(INDEX(Data!$M$4:$BB$594,Data!$A199,COLUMNS($C$11:Z206)),””)</f>
        <v>#NAME?</v>
      </c>
      <c r="Z206" s="75" t="e">
        <f>IFERROR(INDEX(Data!$M$4:$BB$594,Data!$A199,COLUMNS($C$11:AA206)),””)</f>
        <v>#NAME?</v>
      </c>
      <c r="AA206" s="75" t="e">
        <f>IFERROR(INDEX(Data!$M$4:$BB$594,Data!$A199,COLUMNS($C$11:AB206)),””)</f>
        <v>#NAME?</v>
      </c>
      <c r="AB206" s="71" t="e">
        <f>IFERROR(INDEX(Data!$M$4:$BB$594,Data!$A199,COLUMNS($C$11:AC206)),””)</f>
        <v>#NAME?</v>
      </c>
      <c r="AC206" s="72" t="e">
        <f>IFERROR(INDEX(Data!$M$4:$BB$594,Data!$A199,COLUMNS($C$11:AD206)),””)</f>
        <v>#NAME?</v>
      </c>
      <c r="AD206" s="72" t="e">
        <f>IFERROR(INDEX(Data!$M$4:$BB$594,Data!$A199,COLUMNS($C$11:AE206)),””)</f>
        <v>#NAME?</v>
      </c>
      <c r="AE206" s="70" t="e">
        <f>IFERROR(INDEX(Data!$M$4:$BB$594,Data!$A199,COLUMNS($C$11:AF206)),””)</f>
        <v>#NAME?</v>
      </c>
      <c r="AF206" s="72" t="e">
        <f>IFERROR(INDEX(Data!$M$4:$BB$594,Data!$A199,COLUMNS($C$11:AG206)),””)</f>
        <v>#NAME?</v>
      </c>
      <c r="AG206" s="75" t="e">
        <f>IFERROR(INDEX(Data!$M$4:$BB$594,Data!$A199,COLUMNS($C$11:AH206)),””)</f>
        <v>#NAME?</v>
      </c>
      <c r="AH206" s="75" t="e">
        <f>IFERROR(INDEX(Data!$M$4:$BB$594,Data!$A199,COLUMNS($C$11:AI206)),””)</f>
        <v>#NAME?</v>
      </c>
      <c r="AI206" s="71" t="e">
        <f>IFERROR(INDEX(Data!$M$4:$BB$594,Data!$A199,COLUMNS($C$11:AJ206)),””)</f>
        <v>#NAME?</v>
      </c>
      <c r="AJ206" s="71" t="e">
        <f>IFERROR(INDEX(Data!$M$4:$BB$594,Data!$A199,COLUMNS($C$11:AK206)),””)</f>
        <v>#NAME?</v>
      </c>
      <c r="AK206" s="71" t="e">
        <f>IFERROR(INDEX(Data!$M$4:$BB$594,Data!$A199,COLUMNS($C$11:AL206)),””)</f>
        <v>#NAME?</v>
      </c>
      <c r="AL206" s="69" t="e">
        <f>IFERROR(INDEX(Data!$M$4:$BB$594,Data!$A199,COLUMNS($C$11:AM206)),””)</f>
        <v>#NAME?</v>
      </c>
      <c r="AM206" s="69" t="e">
        <f>IFERROR(INDEX(Data!$M$4:$BB$594,Data!$A199,COLUMNS($C$11:AN206)),””)</f>
        <v>#NAME?</v>
      </c>
      <c r="AN206" s="69" t="e">
        <f>IFERROR(INDEX(Data!$M$4:$BB$594,Data!$A199,COLUMNS($C$11:AO206)),””)</f>
        <v>#NAME?</v>
      </c>
      <c r="AO206" s="69" t="e">
        <f>IFERROR(INDEX(Data!$M$4:$BB$594,Data!$A199,COLUMNS($C$11:AP206)),””)</f>
        <v>#NAME?</v>
      </c>
      <c r="AP206" s="69" t="e">
        <f>IFERROR(INDEX(Data!$M$4:$BB$594,Data!$A199,COLUMNS($C$11:AQ206)),””)</f>
        <v>#NAME?</v>
      </c>
      <c r="AQ206" s="69" t="e">
        <f>IFERROR(INDEX(Data!$M$4:$BB$594,Data!$A199,COLUMNS($C$11:AR206)),””)</f>
        <v>#NAME?</v>
      </c>
    </row>
    <row r="207" spans="2:43" x14ac:dyDescent="0.25">
      <c r="B207" s="69" t="e">
        <f>IFERROR(INDEX(Data!$M$4:$BB$594,Data!$A200,COLUMNS($C$11:C207)),””)</f>
        <v>#NAME?</v>
      </c>
      <c r="C207" s="73" t="e">
        <f>IFERROR(INDEX(Data!$M$4:$BB$594,Data!$A200,COLUMNS($C$11:D207)),””)</f>
        <v>#NAME?</v>
      </c>
      <c r="D207" s="76" t="e">
        <f>IFERROR(INDEX(Data!$M$4:$BB$594,Data!$A200,COLUMNS($C$11:E207)),””)</f>
        <v>#NAME?</v>
      </c>
      <c r="E207" s="76" t="e">
        <f>IFERROR(INDEX(Data!$M$4:$BB$594,Data!$A200,COLUMNS($C$11:F207)),””)</f>
        <v>#NAME?</v>
      </c>
      <c r="F207" s="76" t="e">
        <f>IFERROR(INDEX(Data!$M$4:$BB$594,Data!$A200,COLUMNS($C$11:G207)),””)</f>
        <v>#NAME?</v>
      </c>
      <c r="G207" s="76" t="e">
        <f>IFERROR(INDEX(Data!$M$4:$BB$594,Data!$A200,COLUMNS($C$11:H207)),””)</f>
        <v>#NAME?</v>
      </c>
      <c r="H207" s="76" t="e">
        <f>IFERROR(INDEX(Data!$M$4:$BB$594,Data!$A200,COLUMNS($C$11:I207)),””)</f>
        <v>#NAME?</v>
      </c>
      <c r="I207" s="76" t="e">
        <f>IFERROR(INDEX(Data!$M$4:$BB$594,Data!$A200,COLUMNS($C$11:J207)),””)</f>
        <v>#NAME?</v>
      </c>
      <c r="J207" s="76" t="e">
        <f>IFERROR(INDEX(Data!$M$4:$BB$594,Data!$A200,COLUMNS($C$11:K207)),””)</f>
        <v>#NAME?</v>
      </c>
      <c r="K207" s="76" t="e">
        <f>IFERROR(INDEX(Data!$M$4:$BB$594,Data!$A200,COLUMNS($C$11:L207)),””)</f>
        <v>#NAME?</v>
      </c>
      <c r="L207" s="76" t="e">
        <f>IFERROR(INDEX(Data!$M$4:$BB$594,Data!$A200,COLUMNS($C$11:M207)),””)</f>
        <v>#NAME?</v>
      </c>
      <c r="M207" s="76" t="e">
        <f>IFERROR(INDEX(Data!$M$4:$BB$594,Data!$A200,COLUMNS($C$11:N207)),””)</f>
        <v>#NAME?</v>
      </c>
      <c r="N207" s="76" t="e">
        <f>IFERROR(INDEX(Data!$M$4:$BB$594,Data!$A200,COLUMNS($C$11:O207)),””)</f>
        <v>#NAME?</v>
      </c>
      <c r="O207" s="76" t="e">
        <f>IFERROR(INDEX(Data!$M$4:$BB$594,Data!$A200,COLUMNS($C$11:P207)),””)</f>
        <v>#NAME?</v>
      </c>
      <c r="P207" s="69" t="e">
        <f>IFERROR(INDEX(Data!$M$4:$BB$594,Data!$A200,COLUMNS($C$11:Q207)),””)</f>
        <v>#NAME?</v>
      </c>
      <c r="Q207" s="70" t="e">
        <f>IFERROR(INDEX(Data!$M$4:$BB$594,Data!$A200,COLUMNS($C$11:R207)),””)</f>
        <v>#NAME?</v>
      </c>
      <c r="R207" s="72" t="e">
        <f>IFERROR(INDEX(Data!$M$4:$BB$594,Data!$A200,COLUMNS($C$11:S207)),””)</f>
        <v>#NAME?</v>
      </c>
      <c r="S207" s="69" t="e">
        <f>IFERROR(INDEX(Data!$M$4:$BB$594,Data!$A200,COLUMNS($C$11:T207)),””)</f>
        <v>#NAME?</v>
      </c>
      <c r="T207" s="71" t="e">
        <f>IFERROR(INDEX(Data!$M$4:$BB$594,Data!$A200,COLUMNS($C$11:U207)),””)</f>
        <v>#NAME?</v>
      </c>
      <c r="U207" s="72" t="e">
        <f>IFERROR(INDEX(Data!$M$4:$BB$594,Data!$A200,COLUMNS($C$11:V207)),””)</f>
        <v>#NAME?</v>
      </c>
      <c r="V207" s="72" t="e">
        <f>IFERROR(INDEX(Data!$M$4:$BB$594,Data!$A200,COLUMNS($C$11:W207)),””)</f>
        <v>#NAME?</v>
      </c>
      <c r="W207" s="72" t="e">
        <f>IFERROR(INDEX(Data!$M$4:$BB$594,Data!$A200,COLUMNS($C$11:X207)),””)</f>
        <v>#NAME?</v>
      </c>
      <c r="X207" s="70" t="e">
        <f>IFERROR(INDEX(Data!$M$4:$BB$594,Data!$A200,COLUMNS($C$11:Y207)),””)</f>
        <v>#NAME?</v>
      </c>
      <c r="Y207" s="72" t="e">
        <f>IFERROR(INDEX(Data!$M$4:$BB$594,Data!$A200,COLUMNS($C$11:Z207)),””)</f>
        <v>#NAME?</v>
      </c>
      <c r="Z207" s="75" t="e">
        <f>IFERROR(INDEX(Data!$M$4:$BB$594,Data!$A200,COLUMNS($C$11:AA207)),””)</f>
        <v>#NAME?</v>
      </c>
      <c r="AA207" s="75" t="e">
        <f>IFERROR(INDEX(Data!$M$4:$BB$594,Data!$A200,COLUMNS($C$11:AB207)),””)</f>
        <v>#NAME?</v>
      </c>
      <c r="AB207" s="71" t="e">
        <f>IFERROR(INDEX(Data!$M$4:$BB$594,Data!$A200,COLUMNS($C$11:AC207)),””)</f>
        <v>#NAME?</v>
      </c>
      <c r="AC207" s="72" t="e">
        <f>IFERROR(INDEX(Data!$M$4:$BB$594,Data!$A200,COLUMNS($C$11:AD207)),””)</f>
        <v>#NAME?</v>
      </c>
      <c r="AD207" s="72" t="e">
        <f>IFERROR(INDEX(Data!$M$4:$BB$594,Data!$A200,COLUMNS($C$11:AE207)),””)</f>
        <v>#NAME?</v>
      </c>
      <c r="AE207" s="70" t="e">
        <f>IFERROR(INDEX(Data!$M$4:$BB$594,Data!$A200,COLUMNS($C$11:AF207)),””)</f>
        <v>#NAME?</v>
      </c>
      <c r="AF207" s="72" t="e">
        <f>IFERROR(INDEX(Data!$M$4:$BB$594,Data!$A200,COLUMNS($C$11:AG207)),””)</f>
        <v>#NAME?</v>
      </c>
      <c r="AG207" s="75" t="e">
        <f>IFERROR(INDEX(Data!$M$4:$BB$594,Data!$A200,COLUMNS($C$11:AH207)),””)</f>
        <v>#NAME?</v>
      </c>
      <c r="AH207" s="75" t="e">
        <f>IFERROR(INDEX(Data!$M$4:$BB$594,Data!$A200,COLUMNS($C$11:AI207)),””)</f>
        <v>#NAME?</v>
      </c>
      <c r="AI207" s="71" t="e">
        <f>IFERROR(INDEX(Data!$M$4:$BB$594,Data!$A200,COLUMNS($C$11:AJ207)),””)</f>
        <v>#NAME?</v>
      </c>
      <c r="AJ207" s="71" t="e">
        <f>IFERROR(INDEX(Data!$M$4:$BB$594,Data!$A200,COLUMNS($C$11:AK207)),””)</f>
        <v>#NAME?</v>
      </c>
      <c r="AK207" s="71" t="e">
        <f>IFERROR(INDEX(Data!$M$4:$BB$594,Data!$A200,COLUMNS($C$11:AL207)),””)</f>
        <v>#NAME?</v>
      </c>
      <c r="AL207" s="69" t="e">
        <f>IFERROR(INDEX(Data!$M$4:$BB$594,Data!$A200,COLUMNS($C$11:AM207)),””)</f>
        <v>#NAME?</v>
      </c>
      <c r="AM207" s="69" t="e">
        <f>IFERROR(INDEX(Data!$M$4:$BB$594,Data!$A200,COLUMNS($C$11:AN207)),””)</f>
        <v>#NAME?</v>
      </c>
      <c r="AN207" s="69" t="e">
        <f>IFERROR(INDEX(Data!$M$4:$BB$594,Data!$A200,COLUMNS($C$11:AO207)),””)</f>
        <v>#NAME?</v>
      </c>
      <c r="AO207" s="69" t="e">
        <f>IFERROR(INDEX(Data!$M$4:$BB$594,Data!$A200,COLUMNS($C$11:AP207)),””)</f>
        <v>#NAME?</v>
      </c>
      <c r="AP207" s="69" t="e">
        <f>IFERROR(INDEX(Data!$M$4:$BB$594,Data!$A200,COLUMNS($C$11:AQ207)),””)</f>
        <v>#NAME?</v>
      </c>
      <c r="AQ207" s="69" t="e">
        <f>IFERROR(INDEX(Data!$M$4:$BB$594,Data!$A200,COLUMNS($C$11:AR207)),””)</f>
        <v>#NAME?</v>
      </c>
    </row>
    <row r="208" spans="2:43" x14ac:dyDescent="0.25">
      <c r="B208" s="69" t="e">
        <f>IFERROR(INDEX(Data!$M$4:$BB$594,Data!$A201,COLUMNS($C$11:C208)),””)</f>
        <v>#NAME?</v>
      </c>
      <c r="C208" s="73" t="e">
        <f>IFERROR(INDEX(Data!$M$4:$BB$594,Data!$A201,COLUMNS($C$11:D208)),””)</f>
        <v>#NAME?</v>
      </c>
      <c r="D208" s="76" t="e">
        <f>IFERROR(INDEX(Data!$M$4:$BB$594,Data!$A201,COLUMNS($C$11:E208)),””)</f>
        <v>#NAME?</v>
      </c>
      <c r="E208" s="76" t="e">
        <f>IFERROR(INDEX(Data!$M$4:$BB$594,Data!$A201,COLUMNS($C$11:F208)),””)</f>
        <v>#NAME?</v>
      </c>
      <c r="F208" s="76" t="e">
        <f>IFERROR(INDEX(Data!$M$4:$BB$594,Data!$A201,COLUMNS($C$11:G208)),””)</f>
        <v>#NAME?</v>
      </c>
      <c r="G208" s="76" t="e">
        <f>IFERROR(INDEX(Data!$M$4:$BB$594,Data!$A201,COLUMNS($C$11:H208)),””)</f>
        <v>#NAME?</v>
      </c>
      <c r="H208" s="76" t="e">
        <f>IFERROR(INDEX(Data!$M$4:$BB$594,Data!$A201,COLUMNS($C$11:I208)),””)</f>
        <v>#NAME?</v>
      </c>
      <c r="I208" s="76" t="e">
        <f>IFERROR(INDEX(Data!$M$4:$BB$594,Data!$A201,COLUMNS($C$11:J208)),””)</f>
        <v>#NAME?</v>
      </c>
      <c r="J208" s="76" t="e">
        <f>IFERROR(INDEX(Data!$M$4:$BB$594,Data!$A201,COLUMNS($C$11:K208)),””)</f>
        <v>#NAME?</v>
      </c>
      <c r="K208" s="76" t="e">
        <f>IFERROR(INDEX(Data!$M$4:$BB$594,Data!$A201,COLUMNS($C$11:L208)),””)</f>
        <v>#NAME?</v>
      </c>
      <c r="L208" s="76" t="e">
        <f>IFERROR(INDEX(Data!$M$4:$BB$594,Data!$A201,COLUMNS($C$11:M208)),””)</f>
        <v>#NAME?</v>
      </c>
      <c r="M208" s="76" t="e">
        <f>IFERROR(INDEX(Data!$M$4:$BB$594,Data!$A201,COLUMNS($C$11:N208)),””)</f>
        <v>#NAME?</v>
      </c>
      <c r="N208" s="76" t="e">
        <f>IFERROR(INDEX(Data!$M$4:$BB$594,Data!$A201,COLUMNS($C$11:O208)),””)</f>
        <v>#NAME?</v>
      </c>
      <c r="O208" s="76" t="e">
        <f>IFERROR(INDEX(Data!$M$4:$BB$594,Data!$A201,COLUMNS($C$11:P208)),””)</f>
        <v>#NAME?</v>
      </c>
      <c r="P208" s="69" t="e">
        <f>IFERROR(INDEX(Data!$M$4:$BB$594,Data!$A201,COLUMNS($C$11:Q208)),””)</f>
        <v>#NAME?</v>
      </c>
      <c r="Q208" s="70" t="e">
        <f>IFERROR(INDEX(Data!$M$4:$BB$594,Data!$A201,COLUMNS($C$11:R208)),””)</f>
        <v>#NAME?</v>
      </c>
      <c r="R208" s="72" t="e">
        <f>IFERROR(INDEX(Data!$M$4:$BB$594,Data!$A201,COLUMNS($C$11:S208)),””)</f>
        <v>#NAME?</v>
      </c>
      <c r="S208" s="69" t="e">
        <f>IFERROR(INDEX(Data!$M$4:$BB$594,Data!$A201,COLUMNS($C$11:T208)),””)</f>
        <v>#NAME?</v>
      </c>
      <c r="T208" s="71" t="e">
        <f>IFERROR(INDEX(Data!$M$4:$BB$594,Data!$A201,COLUMNS($C$11:U208)),””)</f>
        <v>#NAME?</v>
      </c>
      <c r="U208" s="72" t="e">
        <f>IFERROR(INDEX(Data!$M$4:$BB$594,Data!$A201,COLUMNS($C$11:V208)),””)</f>
        <v>#NAME?</v>
      </c>
      <c r="V208" s="72" t="e">
        <f>IFERROR(INDEX(Data!$M$4:$BB$594,Data!$A201,COLUMNS($C$11:W208)),””)</f>
        <v>#NAME?</v>
      </c>
      <c r="W208" s="72" t="e">
        <f>IFERROR(INDEX(Data!$M$4:$BB$594,Data!$A201,COLUMNS($C$11:X208)),””)</f>
        <v>#NAME?</v>
      </c>
      <c r="X208" s="70" t="e">
        <f>IFERROR(INDEX(Data!$M$4:$BB$594,Data!$A201,COLUMNS($C$11:Y208)),””)</f>
        <v>#NAME?</v>
      </c>
      <c r="Y208" s="72" t="e">
        <f>IFERROR(INDEX(Data!$M$4:$BB$594,Data!$A201,COLUMNS($C$11:Z208)),””)</f>
        <v>#NAME?</v>
      </c>
      <c r="Z208" s="75" t="e">
        <f>IFERROR(INDEX(Data!$M$4:$BB$594,Data!$A201,COLUMNS($C$11:AA208)),””)</f>
        <v>#NAME?</v>
      </c>
      <c r="AA208" s="75" t="e">
        <f>IFERROR(INDEX(Data!$M$4:$BB$594,Data!$A201,COLUMNS($C$11:AB208)),””)</f>
        <v>#NAME?</v>
      </c>
      <c r="AB208" s="71" t="e">
        <f>IFERROR(INDEX(Data!$M$4:$BB$594,Data!$A201,COLUMNS($C$11:AC208)),””)</f>
        <v>#NAME?</v>
      </c>
      <c r="AC208" s="72" t="e">
        <f>IFERROR(INDEX(Data!$M$4:$BB$594,Data!$A201,COLUMNS($C$11:AD208)),””)</f>
        <v>#NAME?</v>
      </c>
      <c r="AD208" s="72" t="e">
        <f>IFERROR(INDEX(Data!$M$4:$BB$594,Data!$A201,COLUMNS($C$11:AE208)),””)</f>
        <v>#NAME?</v>
      </c>
      <c r="AE208" s="70" t="e">
        <f>IFERROR(INDEX(Data!$M$4:$BB$594,Data!$A201,COLUMNS($C$11:AF208)),””)</f>
        <v>#NAME?</v>
      </c>
      <c r="AF208" s="72" t="e">
        <f>IFERROR(INDEX(Data!$M$4:$BB$594,Data!$A201,COLUMNS($C$11:AG208)),””)</f>
        <v>#NAME?</v>
      </c>
      <c r="AG208" s="75" t="e">
        <f>IFERROR(INDEX(Data!$M$4:$BB$594,Data!$A201,COLUMNS($C$11:AH208)),””)</f>
        <v>#NAME?</v>
      </c>
      <c r="AH208" s="75" t="e">
        <f>IFERROR(INDEX(Data!$M$4:$BB$594,Data!$A201,COLUMNS($C$11:AI208)),””)</f>
        <v>#NAME?</v>
      </c>
      <c r="AI208" s="71" t="e">
        <f>IFERROR(INDEX(Data!$M$4:$BB$594,Data!$A201,COLUMNS($C$11:AJ208)),””)</f>
        <v>#NAME?</v>
      </c>
      <c r="AJ208" s="71" t="e">
        <f>IFERROR(INDEX(Data!$M$4:$BB$594,Data!$A201,COLUMNS($C$11:AK208)),””)</f>
        <v>#NAME?</v>
      </c>
      <c r="AK208" s="71" t="e">
        <f>IFERROR(INDEX(Data!$M$4:$BB$594,Data!$A201,COLUMNS($C$11:AL208)),””)</f>
        <v>#NAME?</v>
      </c>
      <c r="AL208" s="69" t="e">
        <f>IFERROR(INDEX(Data!$M$4:$BB$594,Data!$A201,COLUMNS($C$11:AM208)),””)</f>
        <v>#NAME?</v>
      </c>
      <c r="AM208" s="69" t="e">
        <f>IFERROR(INDEX(Data!$M$4:$BB$594,Data!$A201,COLUMNS($C$11:AN208)),””)</f>
        <v>#NAME?</v>
      </c>
      <c r="AN208" s="69" t="e">
        <f>IFERROR(INDEX(Data!$M$4:$BB$594,Data!$A201,COLUMNS($C$11:AO208)),””)</f>
        <v>#NAME?</v>
      </c>
      <c r="AO208" s="69" t="e">
        <f>IFERROR(INDEX(Data!$M$4:$BB$594,Data!$A201,COLUMNS($C$11:AP208)),””)</f>
        <v>#NAME?</v>
      </c>
      <c r="AP208" s="69" t="e">
        <f>IFERROR(INDEX(Data!$M$4:$BB$594,Data!$A201,COLUMNS($C$11:AQ208)),””)</f>
        <v>#NAME?</v>
      </c>
      <c r="AQ208" s="69" t="e">
        <f>IFERROR(INDEX(Data!$M$4:$BB$594,Data!$A201,COLUMNS($C$11:AR208)),””)</f>
        <v>#NAME?</v>
      </c>
    </row>
    <row r="209" spans="2:43" x14ac:dyDescent="0.25">
      <c r="B209" s="69" t="e">
        <f>IFERROR(INDEX(Data!$M$4:$BB$594,Data!$A202,COLUMNS($C$11:C209)),””)</f>
        <v>#NAME?</v>
      </c>
      <c r="C209" s="73" t="e">
        <f>IFERROR(INDEX(Data!$M$4:$BB$594,Data!$A202,COLUMNS($C$11:D209)),””)</f>
        <v>#NAME?</v>
      </c>
      <c r="D209" s="76" t="e">
        <f>IFERROR(INDEX(Data!$M$4:$BB$594,Data!$A202,COLUMNS($C$11:E209)),””)</f>
        <v>#NAME?</v>
      </c>
      <c r="E209" s="76" t="e">
        <f>IFERROR(INDEX(Data!$M$4:$BB$594,Data!$A202,COLUMNS($C$11:F209)),””)</f>
        <v>#NAME?</v>
      </c>
      <c r="F209" s="76" t="e">
        <f>IFERROR(INDEX(Data!$M$4:$BB$594,Data!$A202,COLUMNS($C$11:G209)),””)</f>
        <v>#NAME?</v>
      </c>
      <c r="G209" s="76" t="e">
        <f>IFERROR(INDEX(Data!$M$4:$BB$594,Data!$A202,COLUMNS($C$11:H209)),””)</f>
        <v>#NAME?</v>
      </c>
      <c r="H209" s="76" t="e">
        <f>IFERROR(INDEX(Data!$M$4:$BB$594,Data!$A202,COLUMNS($C$11:I209)),””)</f>
        <v>#NAME?</v>
      </c>
      <c r="I209" s="76" t="e">
        <f>IFERROR(INDEX(Data!$M$4:$BB$594,Data!$A202,COLUMNS($C$11:J209)),””)</f>
        <v>#NAME?</v>
      </c>
      <c r="J209" s="76" t="e">
        <f>IFERROR(INDEX(Data!$M$4:$BB$594,Data!$A202,COLUMNS($C$11:K209)),””)</f>
        <v>#NAME?</v>
      </c>
      <c r="K209" s="76" t="e">
        <f>IFERROR(INDEX(Data!$M$4:$BB$594,Data!$A202,COLUMNS($C$11:L209)),””)</f>
        <v>#NAME?</v>
      </c>
      <c r="L209" s="76" t="e">
        <f>IFERROR(INDEX(Data!$M$4:$BB$594,Data!$A202,COLUMNS($C$11:M209)),””)</f>
        <v>#NAME?</v>
      </c>
      <c r="M209" s="76" t="e">
        <f>IFERROR(INDEX(Data!$M$4:$BB$594,Data!$A202,COLUMNS($C$11:N209)),””)</f>
        <v>#NAME?</v>
      </c>
      <c r="N209" s="76" t="e">
        <f>IFERROR(INDEX(Data!$M$4:$BB$594,Data!$A202,COLUMNS($C$11:O209)),””)</f>
        <v>#NAME?</v>
      </c>
      <c r="O209" s="76" t="e">
        <f>IFERROR(INDEX(Data!$M$4:$BB$594,Data!$A202,COLUMNS($C$11:P209)),””)</f>
        <v>#NAME?</v>
      </c>
      <c r="P209" s="69" t="e">
        <f>IFERROR(INDEX(Data!$M$4:$BB$594,Data!$A202,COLUMNS($C$11:Q209)),””)</f>
        <v>#NAME?</v>
      </c>
      <c r="Q209" s="70" t="e">
        <f>IFERROR(INDEX(Data!$M$4:$BB$594,Data!$A202,COLUMNS($C$11:R209)),””)</f>
        <v>#NAME?</v>
      </c>
      <c r="R209" s="72" t="e">
        <f>IFERROR(INDEX(Data!$M$4:$BB$594,Data!$A202,COLUMNS($C$11:S209)),””)</f>
        <v>#NAME?</v>
      </c>
      <c r="S209" s="69" t="e">
        <f>IFERROR(INDEX(Data!$M$4:$BB$594,Data!$A202,COLUMNS($C$11:T209)),””)</f>
        <v>#NAME?</v>
      </c>
      <c r="T209" s="71" t="e">
        <f>IFERROR(INDEX(Data!$M$4:$BB$594,Data!$A202,COLUMNS($C$11:U209)),””)</f>
        <v>#NAME?</v>
      </c>
      <c r="U209" s="72" t="e">
        <f>IFERROR(INDEX(Data!$M$4:$BB$594,Data!$A202,COLUMNS($C$11:V209)),””)</f>
        <v>#NAME?</v>
      </c>
      <c r="V209" s="72" t="e">
        <f>IFERROR(INDEX(Data!$M$4:$BB$594,Data!$A202,COLUMNS($C$11:W209)),””)</f>
        <v>#NAME?</v>
      </c>
      <c r="W209" s="72" t="e">
        <f>IFERROR(INDEX(Data!$M$4:$BB$594,Data!$A202,COLUMNS($C$11:X209)),””)</f>
        <v>#NAME?</v>
      </c>
      <c r="X209" s="70" t="e">
        <f>IFERROR(INDEX(Data!$M$4:$BB$594,Data!$A202,COLUMNS($C$11:Y209)),””)</f>
        <v>#NAME?</v>
      </c>
      <c r="Y209" s="72" t="e">
        <f>IFERROR(INDEX(Data!$M$4:$BB$594,Data!$A202,COLUMNS($C$11:Z209)),””)</f>
        <v>#NAME?</v>
      </c>
      <c r="Z209" s="75" t="e">
        <f>IFERROR(INDEX(Data!$M$4:$BB$594,Data!$A202,COLUMNS($C$11:AA209)),””)</f>
        <v>#NAME?</v>
      </c>
      <c r="AA209" s="75" t="e">
        <f>IFERROR(INDEX(Data!$M$4:$BB$594,Data!$A202,COLUMNS($C$11:AB209)),””)</f>
        <v>#NAME?</v>
      </c>
      <c r="AB209" s="71" t="e">
        <f>IFERROR(INDEX(Data!$M$4:$BB$594,Data!$A202,COLUMNS($C$11:AC209)),””)</f>
        <v>#NAME?</v>
      </c>
      <c r="AC209" s="72" t="e">
        <f>IFERROR(INDEX(Data!$M$4:$BB$594,Data!$A202,COLUMNS($C$11:AD209)),””)</f>
        <v>#NAME?</v>
      </c>
      <c r="AD209" s="72" t="e">
        <f>IFERROR(INDEX(Data!$M$4:$BB$594,Data!$A202,COLUMNS($C$11:AE209)),””)</f>
        <v>#NAME?</v>
      </c>
      <c r="AE209" s="70" t="e">
        <f>IFERROR(INDEX(Data!$M$4:$BB$594,Data!$A202,COLUMNS($C$11:AF209)),””)</f>
        <v>#NAME?</v>
      </c>
      <c r="AF209" s="72" t="e">
        <f>IFERROR(INDEX(Data!$M$4:$BB$594,Data!$A202,COLUMNS($C$11:AG209)),””)</f>
        <v>#NAME?</v>
      </c>
      <c r="AG209" s="75" t="e">
        <f>IFERROR(INDEX(Data!$M$4:$BB$594,Data!$A202,COLUMNS($C$11:AH209)),””)</f>
        <v>#NAME?</v>
      </c>
      <c r="AH209" s="75" t="e">
        <f>IFERROR(INDEX(Data!$M$4:$BB$594,Data!$A202,COLUMNS($C$11:AI209)),””)</f>
        <v>#NAME?</v>
      </c>
      <c r="AI209" s="71" t="e">
        <f>IFERROR(INDEX(Data!$M$4:$BB$594,Data!$A202,COLUMNS($C$11:AJ209)),””)</f>
        <v>#NAME?</v>
      </c>
      <c r="AJ209" s="71" t="e">
        <f>IFERROR(INDEX(Data!$M$4:$BB$594,Data!$A202,COLUMNS($C$11:AK209)),””)</f>
        <v>#NAME?</v>
      </c>
      <c r="AK209" s="71" t="e">
        <f>IFERROR(INDEX(Data!$M$4:$BB$594,Data!$A202,COLUMNS($C$11:AL209)),””)</f>
        <v>#NAME?</v>
      </c>
      <c r="AL209" s="69" t="e">
        <f>IFERROR(INDEX(Data!$M$4:$BB$594,Data!$A202,COLUMNS($C$11:AM209)),””)</f>
        <v>#NAME?</v>
      </c>
      <c r="AM209" s="69" t="e">
        <f>IFERROR(INDEX(Data!$M$4:$BB$594,Data!$A202,COLUMNS($C$11:AN209)),””)</f>
        <v>#NAME?</v>
      </c>
      <c r="AN209" s="69" t="e">
        <f>IFERROR(INDEX(Data!$M$4:$BB$594,Data!$A202,COLUMNS($C$11:AO209)),””)</f>
        <v>#NAME?</v>
      </c>
      <c r="AO209" s="69" t="e">
        <f>IFERROR(INDEX(Data!$M$4:$BB$594,Data!$A202,COLUMNS($C$11:AP209)),””)</f>
        <v>#NAME?</v>
      </c>
      <c r="AP209" s="69" t="e">
        <f>IFERROR(INDEX(Data!$M$4:$BB$594,Data!$A202,COLUMNS($C$11:AQ209)),””)</f>
        <v>#NAME?</v>
      </c>
      <c r="AQ209" s="69" t="e">
        <f>IFERROR(INDEX(Data!$M$4:$BB$594,Data!$A202,COLUMNS($C$11:AR209)),””)</f>
        <v>#NAME?</v>
      </c>
    </row>
    <row r="210" spans="2:43" x14ac:dyDescent="0.25">
      <c r="B210" s="69" t="e">
        <f>IFERROR(INDEX(Data!$M$4:$BB$594,Data!$A203,COLUMNS($C$11:C210)),””)</f>
        <v>#NAME?</v>
      </c>
      <c r="C210" s="73" t="e">
        <f>IFERROR(INDEX(Data!$M$4:$BB$594,Data!$A203,COLUMNS($C$11:D210)),””)</f>
        <v>#NAME?</v>
      </c>
      <c r="D210" s="76" t="e">
        <f>IFERROR(INDEX(Data!$M$4:$BB$594,Data!$A203,COLUMNS($C$11:E210)),””)</f>
        <v>#NAME?</v>
      </c>
      <c r="E210" s="76" t="e">
        <f>IFERROR(INDEX(Data!$M$4:$BB$594,Data!$A203,COLUMNS($C$11:F210)),””)</f>
        <v>#NAME?</v>
      </c>
      <c r="F210" s="76" t="e">
        <f>IFERROR(INDEX(Data!$M$4:$BB$594,Data!$A203,COLUMNS($C$11:G210)),””)</f>
        <v>#NAME?</v>
      </c>
      <c r="G210" s="76" t="e">
        <f>IFERROR(INDEX(Data!$M$4:$BB$594,Data!$A203,COLUMNS($C$11:H210)),””)</f>
        <v>#NAME?</v>
      </c>
      <c r="H210" s="76" t="e">
        <f>IFERROR(INDEX(Data!$M$4:$BB$594,Data!$A203,COLUMNS($C$11:I210)),””)</f>
        <v>#NAME?</v>
      </c>
      <c r="I210" s="76" t="e">
        <f>IFERROR(INDEX(Data!$M$4:$BB$594,Data!$A203,COLUMNS($C$11:J210)),””)</f>
        <v>#NAME?</v>
      </c>
      <c r="J210" s="76" t="e">
        <f>IFERROR(INDEX(Data!$M$4:$BB$594,Data!$A203,COLUMNS($C$11:K210)),””)</f>
        <v>#NAME?</v>
      </c>
      <c r="K210" s="76" t="e">
        <f>IFERROR(INDEX(Data!$M$4:$BB$594,Data!$A203,COLUMNS($C$11:L210)),””)</f>
        <v>#NAME?</v>
      </c>
      <c r="L210" s="76" t="e">
        <f>IFERROR(INDEX(Data!$M$4:$BB$594,Data!$A203,COLUMNS($C$11:M210)),””)</f>
        <v>#NAME?</v>
      </c>
      <c r="M210" s="76" t="e">
        <f>IFERROR(INDEX(Data!$M$4:$BB$594,Data!$A203,COLUMNS($C$11:N210)),””)</f>
        <v>#NAME?</v>
      </c>
      <c r="N210" s="76" t="e">
        <f>IFERROR(INDEX(Data!$M$4:$BB$594,Data!$A203,COLUMNS($C$11:O210)),””)</f>
        <v>#NAME?</v>
      </c>
      <c r="O210" s="76" t="e">
        <f>IFERROR(INDEX(Data!$M$4:$BB$594,Data!$A203,COLUMNS($C$11:P210)),””)</f>
        <v>#NAME?</v>
      </c>
      <c r="P210" s="69" t="e">
        <f>IFERROR(INDEX(Data!$M$4:$BB$594,Data!$A203,COLUMNS($C$11:Q210)),””)</f>
        <v>#NAME?</v>
      </c>
      <c r="Q210" s="70" t="e">
        <f>IFERROR(INDEX(Data!$M$4:$BB$594,Data!$A203,COLUMNS($C$11:R210)),””)</f>
        <v>#NAME?</v>
      </c>
      <c r="R210" s="72" t="e">
        <f>IFERROR(INDEX(Data!$M$4:$BB$594,Data!$A203,COLUMNS($C$11:S210)),””)</f>
        <v>#NAME?</v>
      </c>
      <c r="S210" s="69" t="e">
        <f>IFERROR(INDEX(Data!$M$4:$BB$594,Data!$A203,COLUMNS($C$11:T210)),””)</f>
        <v>#NAME?</v>
      </c>
      <c r="T210" s="71" t="e">
        <f>IFERROR(INDEX(Data!$M$4:$BB$594,Data!$A203,COLUMNS($C$11:U210)),””)</f>
        <v>#NAME?</v>
      </c>
      <c r="U210" s="72" t="e">
        <f>IFERROR(INDEX(Data!$M$4:$BB$594,Data!$A203,COLUMNS($C$11:V210)),””)</f>
        <v>#NAME?</v>
      </c>
      <c r="V210" s="72" t="e">
        <f>IFERROR(INDEX(Data!$M$4:$BB$594,Data!$A203,COLUMNS($C$11:W210)),””)</f>
        <v>#NAME?</v>
      </c>
      <c r="W210" s="72" t="e">
        <f>IFERROR(INDEX(Data!$M$4:$BB$594,Data!$A203,COLUMNS($C$11:X210)),””)</f>
        <v>#NAME?</v>
      </c>
      <c r="X210" s="70" t="e">
        <f>IFERROR(INDEX(Data!$M$4:$BB$594,Data!$A203,COLUMNS($C$11:Y210)),””)</f>
        <v>#NAME?</v>
      </c>
      <c r="Y210" s="72" t="e">
        <f>IFERROR(INDEX(Data!$M$4:$BB$594,Data!$A203,COLUMNS($C$11:Z210)),””)</f>
        <v>#NAME?</v>
      </c>
      <c r="Z210" s="75" t="e">
        <f>IFERROR(INDEX(Data!$M$4:$BB$594,Data!$A203,COLUMNS($C$11:AA210)),””)</f>
        <v>#NAME?</v>
      </c>
      <c r="AA210" s="75" t="e">
        <f>IFERROR(INDEX(Data!$M$4:$BB$594,Data!$A203,COLUMNS($C$11:AB210)),””)</f>
        <v>#NAME?</v>
      </c>
      <c r="AB210" s="71" t="e">
        <f>IFERROR(INDEX(Data!$M$4:$BB$594,Data!$A203,COLUMNS($C$11:AC210)),””)</f>
        <v>#NAME?</v>
      </c>
      <c r="AC210" s="72" t="e">
        <f>IFERROR(INDEX(Data!$M$4:$BB$594,Data!$A203,COLUMNS($C$11:AD210)),””)</f>
        <v>#NAME?</v>
      </c>
      <c r="AD210" s="72" t="e">
        <f>IFERROR(INDEX(Data!$M$4:$BB$594,Data!$A203,COLUMNS($C$11:AE210)),””)</f>
        <v>#NAME?</v>
      </c>
      <c r="AE210" s="70" t="e">
        <f>IFERROR(INDEX(Data!$M$4:$BB$594,Data!$A203,COLUMNS($C$11:AF210)),””)</f>
        <v>#NAME?</v>
      </c>
      <c r="AF210" s="72" t="e">
        <f>IFERROR(INDEX(Data!$M$4:$BB$594,Data!$A203,COLUMNS($C$11:AG210)),””)</f>
        <v>#NAME?</v>
      </c>
      <c r="AG210" s="75" t="e">
        <f>IFERROR(INDEX(Data!$M$4:$BB$594,Data!$A203,COLUMNS($C$11:AH210)),””)</f>
        <v>#NAME?</v>
      </c>
      <c r="AH210" s="75" t="e">
        <f>IFERROR(INDEX(Data!$M$4:$BB$594,Data!$A203,COLUMNS($C$11:AI210)),””)</f>
        <v>#NAME?</v>
      </c>
      <c r="AI210" s="71" t="e">
        <f>IFERROR(INDEX(Data!$M$4:$BB$594,Data!$A203,COLUMNS($C$11:AJ210)),””)</f>
        <v>#NAME?</v>
      </c>
      <c r="AJ210" s="71" t="e">
        <f>IFERROR(INDEX(Data!$M$4:$BB$594,Data!$A203,COLUMNS($C$11:AK210)),””)</f>
        <v>#NAME?</v>
      </c>
      <c r="AK210" s="71" t="e">
        <f>IFERROR(INDEX(Data!$M$4:$BB$594,Data!$A203,COLUMNS($C$11:AL210)),””)</f>
        <v>#NAME?</v>
      </c>
      <c r="AL210" s="69" t="e">
        <f>IFERROR(INDEX(Data!$M$4:$BB$594,Data!$A203,COLUMNS($C$11:AM210)),””)</f>
        <v>#NAME?</v>
      </c>
      <c r="AM210" s="69" t="e">
        <f>IFERROR(INDEX(Data!$M$4:$BB$594,Data!$A203,COLUMNS($C$11:AN210)),””)</f>
        <v>#NAME?</v>
      </c>
      <c r="AN210" s="69" t="e">
        <f>IFERROR(INDEX(Data!$M$4:$BB$594,Data!$A203,COLUMNS($C$11:AO210)),””)</f>
        <v>#NAME?</v>
      </c>
      <c r="AO210" s="69" t="e">
        <f>IFERROR(INDEX(Data!$M$4:$BB$594,Data!$A203,COLUMNS($C$11:AP210)),””)</f>
        <v>#NAME?</v>
      </c>
      <c r="AP210" s="69" t="e">
        <f>IFERROR(INDEX(Data!$M$4:$BB$594,Data!$A203,COLUMNS($C$11:AQ210)),””)</f>
        <v>#NAME?</v>
      </c>
      <c r="AQ210" s="69" t="e">
        <f>IFERROR(INDEX(Data!$M$4:$BB$594,Data!$A203,COLUMNS($C$11:AR210)),””)</f>
        <v>#NAME?</v>
      </c>
    </row>
    <row r="211" spans="2:43" x14ac:dyDescent="0.25">
      <c r="B211" s="69" t="e">
        <f>IFERROR(INDEX(Data!$M$4:$BB$594,Data!$A204,COLUMNS($C$11:C211)),””)</f>
        <v>#NAME?</v>
      </c>
      <c r="C211" s="73" t="e">
        <f>IFERROR(INDEX(Data!$M$4:$BB$594,Data!$A204,COLUMNS($C$11:D211)),””)</f>
        <v>#NAME?</v>
      </c>
      <c r="D211" s="76" t="e">
        <f>IFERROR(INDEX(Data!$M$4:$BB$594,Data!$A204,COLUMNS($C$11:E211)),””)</f>
        <v>#NAME?</v>
      </c>
      <c r="E211" s="76" t="e">
        <f>IFERROR(INDEX(Data!$M$4:$BB$594,Data!$A204,COLUMNS($C$11:F211)),””)</f>
        <v>#NAME?</v>
      </c>
      <c r="F211" s="76" t="e">
        <f>IFERROR(INDEX(Data!$M$4:$BB$594,Data!$A204,COLUMNS($C$11:G211)),””)</f>
        <v>#NAME?</v>
      </c>
      <c r="G211" s="76" t="e">
        <f>IFERROR(INDEX(Data!$M$4:$BB$594,Data!$A204,COLUMNS($C$11:H211)),””)</f>
        <v>#NAME?</v>
      </c>
      <c r="H211" s="76" t="e">
        <f>IFERROR(INDEX(Data!$M$4:$BB$594,Data!$A204,COLUMNS($C$11:I211)),””)</f>
        <v>#NAME?</v>
      </c>
      <c r="I211" s="76" t="e">
        <f>IFERROR(INDEX(Data!$M$4:$BB$594,Data!$A204,COLUMNS($C$11:J211)),””)</f>
        <v>#NAME?</v>
      </c>
      <c r="J211" s="76" t="e">
        <f>IFERROR(INDEX(Data!$M$4:$BB$594,Data!$A204,COLUMNS($C$11:K211)),””)</f>
        <v>#NAME?</v>
      </c>
      <c r="K211" s="76" t="e">
        <f>IFERROR(INDEX(Data!$M$4:$BB$594,Data!$A204,COLUMNS($C$11:L211)),””)</f>
        <v>#NAME?</v>
      </c>
      <c r="L211" s="76" t="e">
        <f>IFERROR(INDEX(Data!$M$4:$BB$594,Data!$A204,COLUMNS($C$11:M211)),””)</f>
        <v>#NAME?</v>
      </c>
      <c r="M211" s="76" t="e">
        <f>IFERROR(INDEX(Data!$M$4:$BB$594,Data!$A204,COLUMNS($C$11:N211)),””)</f>
        <v>#NAME?</v>
      </c>
      <c r="N211" s="76" t="e">
        <f>IFERROR(INDEX(Data!$M$4:$BB$594,Data!$A204,COLUMNS($C$11:O211)),””)</f>
        <v>#NAME?</v>
      </c>
      <c r="O211" s="76" t="e">
        <f>IFERROR(INDEX(Data!$M$4:$BB$594,Data!$A204,COLUMNS($C$11:P211)),””)</f>
        <v>#NAME?</v>
      </c>
      <c r="P211" s="69" t="e">
        <f>IFERROR(INDEX(Data!$M$4:$BB$594,Data!$A204,COLUMNS($C$11:Q211)),””)</f>
        <v>#NAME?</v>
      </c>
      <c r="Q211" s="70" t="e">
        <f>IFERROR(INDEX(Data!$M$4:$BB$594,Data!$A204,COLUMNS($C$11:R211)),””)</f>
        <v>#NAME?</v>
      </c>
      <c r="R211" s="72" t="e">
        <f>IFERROR(INDEX(Data!$M$4:$BB$594,Data!$A204,COLUMNS($C$11:S211)),””)</f>
        <v>#NAME?</v>
      </c>
      <c r="S211" s="69" t="e">
        <f>IFERROR(INDEX(Data!$M$4:$BB$594,Data!$A204,COLUMNS($C$11:T211)),””)</f>
        <v>#NAME?</v>
      </c>
      <c r="T211" s="71" t="e">
        <f>IFERROR(INDEX(Data!$M$4:$BB$594,Data!$A204,COLUMNS($C$11:U211)),””)</f>
        <v>#NAME?</v>
      </c>
      <c r="U211" s="72" t="e">
        <f>IFERROR(INDEX(Data!$M$4:$BB$594,Data!$A204,COLUMNS($C$11:V211)),””)</f>
        <v>#NAME?</v>
      </c>
      <c r="V211" s="72" t="e">
        <f>IFERROR(INDEX(Data!$M$4:$BB$594,Data!$A204,COLUMNS($C$11:W211)),””)</f>
        <v>#NAME?</v>
      </c>
      <c r="W211" s="72" t="e">
        <f>IFERROR(INDEX(Data!$M$4:$BB$594,Data!$A204,COLUMNS($C$11:X211)),””)</f>
        <v>#NAME?</v>
      </c>
      <c r="X211" s="70" t="e">
        <f>IFERROR(INDEX(Data!$M$4:$BB$594,Data!$A204,COLUMNS($C$11:Y211)),””)</f>
        <v>#NAME?</v>
      </c>
      <c r="Y211" s="72" t="e">
        <f>IFERROR(INDEX(Data!$M$4:$BB$594,Data!$A204,COLUMNS($C$11:Z211)),””)</f>
        <v>#NAME?</v>
      </c>
      <c r="Z211" s="75" t="e">
        <f>IFERROR(INDEX(Data!$M$4:$BB$594,Data!$A204,COLUMNS($C$11:AA211)),””)</f>
        <v>#NAME?</v>
      </c>
      <c r="AA211" s="75" t="e">
        <f>IFERROR(INDEX(Data!$M$4:$BB$594,Data!$A204,COLUMNS($C$11:AB211)),””)</f>
        <v>#NAME?</v>
      </c>
      <c r="AB211" s="71" t="e">
        <f>IFERROR(INDEX(Data!$M$4:$BB$594,Data!$A204,COLUMNS($C$11:AC211)),””)</f>
        <v>#NAME?</v>
      </c>
      <c r="AC211" s="72" t="e">
        <f>IFERROR(INDEX(Data!$M$4:$BB$594,Data!$A204,COLUMNS($C$11:AD211)),””)</f>
        <v>#NAME?</v>
      </c>
      <c r="AD211" s="72" t="e">
        <f>IFERROR(INDEX(Data!$M$4:$BB$594,Data!$A204,COLUMNS($C$11:AE211)),””)</f>
        <v>#NAME?</v>
      </c>
      <c r="AE211" s="70" t="e">
        <f>IFERROR(INDEX(Data!$M$4:$BB$594,Data!$A204,COLUMNS($C$11:AF211)),””)</f>
        <v>#NAME?</v>
      </c>
      <c r="AF211" s="72" t="e">
        <f>IFERROR(INDEX(Data!$M$4:$BB$594,Data!$A204,COLUMNS($C$11:AG211)),””)</f>
        <v>#NAME?</v>
      </c>
      <c r="AG211" s="75" t="e">
        <f>IFERROR(INDEX(Data!$M$4:$BB$594,Data!$A204,COLUMNS($C$11:AH211)),””)</f>
        <v>#NAME?</v>
      </c>
      <c r="AH211" s="75" t="e">
        <f>IFERROR(INDEX(Data!$M$4:$BB$594,Data!$A204,COLUMNS($C$11:AI211)),””)</f>
        <v>#NAME?</v>
      </c>
      <c r="AI211" s="71" t="e">
        <f>IFERROR(INDEX(Data!$M$4:$BB$594,Data!$A204,COLUMNS($C$11:AJ211)),””)</f>
        <v>#NAME?</v>
      </c>
      <c r="AJ211" s="71" t="e">
        <f>IFERROR(INDEX(Data!$M$4:$BB$594,Data!$A204,COLUMNS($C$11:AK211)),””)</f>
        <v>#NAME?</v>
      </c>
      <c r="AK211" s="71" t="e">
        <f>IFERROR(INDEX(Data!$M$4:$BB$594,Data!$A204,COLUMNS($C$11:AL211)),””)</f>
        <v>#NAME?</v>
      </c>
      <c r="AL211" s="69" t="e">
        <f>IFERROR(INDEX(Data!$M$4:$BB$594,Data!$A204,COLUMNS($C$11:AM211)),””)</f>
        <v>#NAME?</v>
      </c>
      <c r="AM211" s="69" t="e">
        <f>IFERROR(INDEX(Data!$M$4:$BB$594,Data!$A204,COLUMNS($C$11:AN211)),””)</f>
        <v>#NAME?</v>
      </c>
      <c r="AN211" s="69" t="e">
        <f>IFERROR(INDEX(Data!$M$4:$BB$594,Data!$A204,COLUMNS($C$11:AO211)),””)</f>
        <v>#NAME?</v>
      </c>
      <c r="AO211" s="69" t="e">
        <f>IFERROR(INDEX(Data!$M$4:$BB$594,Data!$A204,COLUMNS($C$11:AP211)),””)</f>
        <v>#NAME?</v>
      </c>
      <c r="AP211" s="69" t="e">
        <f>IFERROR(INDEX(Data!$M$4:$BB$594,Data!$A204,COLUMNS($C$11:AQ211)),””)</f>
        <v>#NAME?</v>
      </c>
      <c r="AQ211" s="69" t="e">
        <f>IFERROR(INDEX(Data!$M$4:$BB$594,Data!$A204,COLUMNS($C$11:AR211)),””)</f>
        <v>#NAME?</v>
      </c>
    </row>
    <row r="212" spans="2:43" x14ac:dyDescent="0.25">
      <c r="B212" s="69" t="e">
        <f>IFERROR(INDEX(Data!$M$4:$BB$594,Data!$A205,COLUMNS($C$11:C212)),””)</f>
        <v>#NAME?</v>
      </c>
      <c r="C212" s="73" t="e">
        <f>IFERROR(INDEX(Data!$M$4:$BB$594,Data!$A205,COLUMNS($C$11:D212)),””)</f>
        <v>#NAME?</v>
      </c>
      <c r="D212" s="76" t="e">
        <f>IFERROR(INDEX(Data!$M$4:$BB$594,Data!$A205,COLUMNS($C$11:E212)),””)</f>
        <v>#NAME?</v>
      </c>
      <c r="E212" s="76" t="e">
        <f>IFERROR(INDEX(Data!$M$4:$BB$594,Data!$A205,COLUMNS($C$11:F212)),””)</f>
        <v>#NAME?</v>
      </c>
      <c r="F212" s="76" t="e">
        <f>IFERROR(INDEX(Data!$M$4:$BB$594,Data!$A205,COLUMNS($C$11:G212)),””)</f>
        <v>#NAME?</v>
      </c>
      <c r="G212" s="76" t="e">
        <f>IFERROR(INDEX(Data!$M$4:$BB$594,Data!$A205,COLUMNS($C$11:H212)),””)</f>
        <v>#NAME?</v>
      </c>
      <c r="H212" s="76" t="e">
        <f>IFERROR(INDEX(Data!$M$4:$BB$594,Data!$A205,COLUMNS($C$11:I212)),””)</f>
        <v>#NAME?</v>
      </c>
      <c r="I212" s="76" t="e">
        <f>IFERROR(INDEX(Data!$M$4:$BB$594,Data!$A205,COLUMNS($C$11:J212)),””)</f>
        <v>#NAME?</v>
      </c>
      <c r="J212" s="76" t="e">
        <f>IFERROR(INDEX(Data!$M$4:$BB$594,Data!$A205,COLUMNS($C$11:K212)),””)</f>
        <v>#NAME?</v>
      </c>
      <c r="K212" s="76" t="e">
        <f>IFERROR(INDEX(Data!$M$4:$BB$594,Data!$A205,COLUMNS($C$11:L212)),””)</f>
        <v>#NAME?</v>
      </c>
      <c r="L212" s="76" t="e">
        <f>IFERROR(INDEX(Data!$M$4:$BB$594,Data!$A205,COLUMNS($C$11:M212)),””)</f>
        <v>#NAME?</v>
      </c>
      <c r="M212" s="76" t="e">
        <f>IFERROR(INDEX(Data!$M$4:$BB$594,Data!$A205,COLUMNS($C$11:N212)),””)</f>
        <v>#NAME?</v>
      </c>
      <c r="N212" s="76" t="e">
        <f>IFERROR(INDEX(Data!$M$4:$BB$594,Data!$A205,COLUMNS($C$11:O212)),””)</f>
        <v>#NAME?</v>
      </c>
      <c r="O212" s="76" t="e">
        <f>IFERROR(INDEX(Data!$M$4:$BB$594,Data!$A205,COLUMNS($C$11:P212)),””)</f>
        <v>#NAME?</v>
      </c>
      <c r="P212" s="69" t="e">
        <f>IFERROR(INDEX(Data!$M$4:$BB$594,Data!$A205,COLUMNS($C$11:Q212)),””)</f>
        <v>#NAME?</v>
      </c>
      <c r="Q212" s="70" t="e">
        <f>IFERROR(INDEX(Data!$M$4:$BB$594,Data!$A205,COLUMNS($C$11:R212)),””)</f>
        <v>#NAME?</v>
      </c>
      <c r="R212" s="72" t="e">
        <f>IFERROR(INDEX(Data!$M$4:$BB$594,Data!$A205,COLUMNS($C$11:S212)),””)</f>
        <v>#NAME?</v>
      </c>
      <c r="S212" s="69" t="e">
        <f>IFERROR(INDEX(Data!$M$4:$BB$594,Data!$A205,COLUMNS($C$11:T212)),””)</f>
        <v>#NAME?</v>
      </c>
      <c r="T212" s="71" t="e">
        <f>IFERROR(INDEX(Data!$M$4:$BB$594,Data!$A205,COLUMNS($C$11:U212)),””)</f>
        <v>#NAME?</v>
      </c>
      <c r="U212" s="72" t="e">
        <f>IFERROR(INDEX(Data!$M$4:$BB$594,Data!$A205,COLUMNS($C$11:V212)),””)</f>
        <v>#NAME?</v>
      </c>
      <c r="V212" s="72" t="e">
        <f>IFERROR(INDEX(Data!$M$4:$BB$594,Data!$A205,COLUMNS($C$11:W212)),””)</f>
        <v>#NAME?</v>
      </c>
      <c r="W212" s="72" t="e">
        <f>IFERROR(INDEX(Data!$M$4:$BB$594,Data!$A205,COLUMNS($C$11:X212)),””)</f>
        <v>#NAME?</v>
      </c>
      <c r="X212" s="70" t="e">
        <f>IFERROR(INDEX(Data!$M$4:$BB$594,Data!$A205,COLUMNS($C$11:Y212)),””)</f>
        <v>#NAME?</v>
      </c>
      <c r="Y212" s="72" t="e">
        <f>IFERROR(INDEX(Data!$M$4:$BB$594,Data!$A205,COLUMNS($C$11:Z212)),””)</f>
        <v>#NAME?</v>
      </c>
      <c r="Z212" s="75" t="e">
        <f>IFERROR(INDEX(Data!$M$4:$BB$594,Data!$A205,COLUMNS($C$11:AA212)),””)</f>
        <v>#NAME?</v>
      </c>
      <c r="AA212" s="75" t="e">
        <f>IFERROR(INDEX(Data!$M$4:$BB$594,Data!$A205,COLUMNS($C$11:AB212)),””)</f>
        <v>#NAME?</v>
      </c>
      <c r="AB212" s="71" t="e">
        <f>IFERROR(INDEX(Data!$M$4:$BB$594,Data!$A205,COLUMNS($C$11:AC212)),””)</f>
        <v>#NAME?</v>
      </c>
      <c r="AC212" s="72" t="e">
        <f>IFERROR(INDEX(Data!$M$4:$BB$594,Data!$A205,COLUMNS($C$11:AD212)),””)</f>
        <v>#NAME?</v>
      </c>
      <c r="AD212" s="72" t="e">
        <f>IFERROR(INDEX(Data!$M$4:$BB$594,Data!$A205,COLUMNS($C$11:AE212)),””)</f>
        <v>#NAME?</v>
      </c>
      <c r="AE212" s="70" t="e">
        <f>IFERROR(INDEX(Data!$M$4:$BB$594,Data!$A205,COLUMNS($C$11:AF212)),””)</f>
        <v>#NAME?</v>
      </c>
      <c r="AF212" s="72" t="e">
        <f>IFERROR(INDEX(Data!$M$4:$BB$594,Data!$A205,COLUMNS($C$11:AG212)),””)</f>
        <v>#NAME?</v>
      </c>
      <c r="AG212" s="75" t="e">
        <f>IFERROR(INDEX(Data!$M$4:$BB$594,Data!$A205,COLUMNS($C$11:AH212)),””)</f>
        <v>#NAME?</v>
      </c>
      <c r="AH212" s="75" t="e">
        <f>IFERROR(INDEX(Data!$M$4:$BB$594,Data!$A205,COLUMNS($C$11:AI212)),””)</f>
        <v>#NAME?</v>
      </c>
      <c r="AI212" s="71" t="e">
        <f>IFERROR(INDEX(Data!$M$4:$BB$594,Data!$A205,COLUMNS($C$11:AJ212)),””)</f>
        <v>#NAME?</v>
      </c>
      <c r="AJ212" s="71" t="e">
        <f>IFERROR(INDEX(Data!$M$4:$BB$594,Data!$A205,COLUMNS($C$11:AK212)),””)</f>
        <v>#NAME?</v>
      </c>
      <c r="AK212" s="71" t="e">
        <f>IFERROR(INDEX(Data!$M$4:$BB$594,Data!$A205,COLUMNS($C$11:AL212)),””)</f>
        <v>#NAME?</v>
      </c>
      <c r="AL212" s="69" t="e">
        <f>IFERROR(INDEX(Data!$M$4:$BB$594,Data!$A205,COLUMNS($C$11:AM212)),””)</f>
        <v>#NAME?</v>
      </c>
      <c r="AM212" s="69" t="e">
        <f>IFERROR(INDEX(Data!$M$4:$BB$594,Data!$A205,COLUMNS($C$11:AN212)),””)</f>
        <v>#NAME?</v>
      </c>
      <c r="AN212" s="69" t="e">
        <f>IFERROR(INDEX(Data!$M$4:$BB$594,Data!$A205,COLUMNS($C$11:AO212)),””)</f>
        <v>#NAME?</v>
      </c>
      <c r="AO212" s="69" t="e">
        <f>IFERROR(INDEX(Data!$M$4:$BB$594,Data!$A205,COLUMNS($C$11:AP212)),””)</f>
        <v>#NAME?</v>
      </c>
      <c r="AP212" s="69" t="e">
        <f>IFERROR(INDEX(Data!$M$4:$BB$594,Data!$A205,COLUMNS($C$11:AQ212)),””)</f>
        <v>#NAME?</v>
      </c>
      <c r="AQ212" s="69" t="e">
        <f>IFERROR(INDEX(Data!$M$4:$BB$594,Data!$A205,COLUMNS($C$11:AR212)),””)</f>
        <v>#NAME?</v>
      </c>
    </row>
    <row r="213" spans="2:43" x14ac:dyDescent="0.25">
      <c r="B213" s="69" t="e">
        <f>IFERROR(INDEX(Data!$M$4:$BB$594,Data!$A206,COLUMNS($C$11:C213)),””)</f>
        <v>#NAME?</v>
      </c>
      <c r="C213" s="73" t="e">
        <f>IFERROR(INDEX(Data!$M$4:$BB$594,Data!$A206,COLUMNS($C$11:D213)),””)</f>
        <v>#NAME?</v>
      </c>
      <c r="D213" s="76" t="e">
        <f>IFERROR(INDEX(Data!$M$4:$BB$594,Data!$A206,COLUMNS($C$11:E213)),””)</f>
        <v>#NAME?</v>
      </c>
      <c r="E213" s="76" t="e">
        <f>IFERROR(INDEX(Data!$M$4:$BB$594,Data!$A206,COLUMNS($C$11:F213)),””)</f>
        <v>#NAME?</v>
      </c>
      <c r="F213" s="76" t="e">
        <f>IFERROR(INDEX(Data!$M$4:$BB$594,Data!$A206,COLUMNS($C$11:G213)),””)</f>
        <v>#NAME?</v>
      </c>
      <c r="G213" s="76" t="e">
        <f>IFERROR(INDEX(Data!$M$4:$BB$594,Data!$A206,COLUMNS($C$11:H213)),””)</f>
        <v>#NAME?</v>
      </c>
      <c r="H213" s="76" t="e">
        <f>IFERROR(INDEX(Data!$M$4:$BB$594,Data!$A206,COLUMNS($C$11:I213)),””)</f>
        <v>#NAME?</v>
      </c>
      <c r="I213" s="76" t="e">
        <f>IFERROR(INDEX(Data!$M$4:$BB$594,Data!$A206,COLUMNS($C$11:J213)),””)</f>
        <v>#NAME?</v>
      </c>
      <c r="J213" s="76" t="e">
        <f>IFERROR(INDEX(Data!$M$4:$BB$594,Data!$A206,COLUMNS($C$11:K213)),””)</f>
        <v>#NAME?</v>
      </c>
      <c r="K213" s="76" t="e">
        <f>IFERROR(INDEX(Data!$M$4:$BB$594,Data!$A206,COLUMNS($C$11:L213)),””)</f>
        <v>#NAME?</v>
      </c>
      <c r="L213" s="76" t="e">
        <f>IFERROR(INDEX(Data!$M$4:$BB$594,Data!$A206,COLUMNS($C$11:M213)),””)</f>
        <v>#NAME?</v>
      </c>
      <c r="M213" s="76" t="e">
        <f>IFERROR(INDEX(Data!$M$4:$BB$594,Data!$A206,COLUMNS($C$11:N213)),””)</f>
        <v>#NAME?</v>
      </c>
      <c r="N213" s="76" t="e">
        <f>IFERROR(INDEX(Data!$M$4:$BB$594,Data!$A206,COLUMNS($C$11:O213)),””)</f>
        <v>#NAME?</v>
      </c>
      <c r="O213" s="76" t="e">
        <f>IFERROR(INDEX(Data!$M$4:$BB$594,Data!$A206,COLUMNS($C$11:P213)),””)</f>
        <v>#NAME?</v>
      </c>
      <c r="P213" s="69" t="e">
        <f>IFERROR(INDEX(Data!$M$4:$BB$594,Data!$A206,COLUMNS($C$11:Q213)),””)</f>
        <v>#NAME?</v>
      </c>
      <c r="Q213" s="70" t="e">
        <f>IFERROR(INDEX(Data!$M$4:$BB$594,Data!$A206,COLUMNS($C$11:R213)),””)</f>
        <v>#NAME?</v>
      </c>
      <c r="R213" s="72" t="e">
        <f>IFERROR(INDEX(Data!$M$4:$BB$594,Data!$A206,COLUMNS($C$11:S213)),””)</f>
        <v>#NAME?</v>
      </c>
      <c r="S213" s="69" t="e">
        <f>IFERROR(INDEX(Data!$M$4:$BB$594,Data!$A206,COLUMNS($C$11:T213)),””)</f>
        <v>#NAME?</v>
      </c>
      <c r="T213" s="71" t="e">
        <f>IFERROR(INDEX(Data!$M$4:$BB$594,Data!$A206,COLUMNS($C$11:U213)),””)</f>
        <v>#NAME?</v>
      </c>
      <c r="U213" s="72" t="e">
        <f>IFERROR(INDEX(Data!$M$4:$BB$594,Data!$A206,COLUMNS($C$11:V213)),””)</f>
        <v>#NAME?</v>
      </c>
      <c r="V213" s="72" t="e">
        <f>IFERROR(INDEX(Data!$M$4:$BB$594,Data!$A206,COLUMNS($C$11:W213)),””)</f>
        <v>#NAME?</v>
      </c>
      <c r="W213" s="72" t="e">
        <f>IFERROR(INDEX(Data!$M$4:$BB$594,Data!$A206,COLUMNS($C$11:X213)),””)</f>
        <v>#NAME?</v>
      </c>
      <c r="X213" s="70" t="e">
        <f>IFERROR(INDEX(Data!$M$4:$BB$594,Data!$A206,COLUMNS($C$11:Y213)),””)</f>
        <v>#NAME?</v>
      </c>
      <c r="Y213" s="72" t="e">
        <f>IFERROR(INDEX(Data!$M$4:$BB$594,Data!$A206,COLUMNS($C$11:Z213)),””)</f>
        <v>#NAME?</v>
      </c>
      <c r="Z213" s="75" t="e">
        <f>IFERROR(INDEX(Data!$M$4:$BB$594,Data!$A206,COLUMNS($C$11:AA213)),””)</f>
        <v>#NAME?</v>
      </c>
      <c r="AA213" s="75" t="e">
        <f>IFERROR(INDEX(Data!$M$4:$BB$594,Data!$A206,COLUMNS($C$11:AB213)),””)</f>
        <v>#NAME?</v>
      </c>
      <c r="AB213" s="71" t="e">
        <f>IFERROR(INDEX(Data!$M$4:$BB$594,Data!$A206,COLUMNS($C$11:AC213)),””)</f>
        <v>#NAME?</v>
      </c>
      <c r="AC213" s="72" t="e">
        <f>IFERROR(INDEX(Data!$M$4:$BB$594,Data!$A206,COLUMNS($C$11:AD213)),””)</f>
        <v>#NAME?</v>
      </c>
      <c r="AD213" s="72" t="e">
        <f>IFERROR(INDEX(Data!$M$4:$BB$594,Data!$A206,COLUMNS($C$11:AE213)),””)</f>
        <v>#NAME?</v>
      </c>
      <c r="AE213" s="70" t="e">
        <f>IFERROR(INDEX(Data!$M$4:$BB$594,Data!$A206,COLUMNS($C$11:AF213)),””)</f>
        <v>#NAME?</v>
      </c>
      <c r="AF213" s="72" t="e">
        <f>IFERROR(INDEX(Data!$M$4:$BB$594,Data!$A206,COLUMNS($C$11:AG213)),””)</f>
        <v>#NAME?</v>
      </c>
      <c r="AG213" s="75" t="e">
        <f>IFERROR(INDEX(Data!$M$4:$BB$594,Data!$A206,COLUMNS($C$11:AH213)),””)</f>
        <v>#NAME?</v>
      </c>
      <c r="AH213" s="75" t="e">
        <f>IFERROR(INDEX(Data!$M$4:$BB$594,Data!$A206,COLUMNS($C$11:AI213)),””)</f>
        <v>#NAME?</v>
      </c>
      <c r="AI213" s="71" t="e">
        <f>IFERROR(INDEX(Data!$M$4:$BB$594,Data!$A206,COLUMNS($C$11:AJ213)),””)</f>
        <v>#NAME?</v>
      </c>
      <c r="AJ213" s="71" t="e">
        <f>IFERROR(INDEX(Data!$M$4:$BB$594,Data!$A206,COLUMNS($C$11:AK213)),””)</f>
        <v>#NAME?</v>
      </c>
      <c r="AK213" s="71" t="e">
        <f>IFERROR(INDEX(Data!$M$4:$BB$594,Data!$A206,COLUMNS($C$11:AL213)),””)</f>
        <v>#NAME?</v>
      </c>
      <c r="AL213" s="69" t="e">
        <f>IFERROR(INDEX(Data!$M$4:$BB$594,Data!$A206,COLUMNS($C$11:AM213)),””)</f>
        <v>#NAME?</v>
      </c>
      <c r="AM213" s="69" t="e">
        <f>IFERROR(INDEX(Data!$M$4:$BB$594,Data!$A206,COLUMNS($C$11:AN213)),””)</f>
        <v>#NAME?</v>
      </c>
      <c r="AN213" s="69" t="e">
        <f>IFERROR(INDEX(Data!$M$4:$BB$594,Data!$A206,COLUMNS($C$11:AO213)),””)</f>
        <v>#NAME?</v>
      </c>
      <c r="AO213" s="69" t="e">
        <f>IFERROR(INDEX(Data!$M$4:$BB$594,Data!$A206,COLUMNS($C$11:AP213)),””)</f>
        <v>#NAME?</v>
      </c>
      <c r="AP213" s="69" t="e">
        <f>IFERROR(INDEX(Data!$M$4:$BB$594,Data!$A206,COLUMNS($C$11:AQ213)),””)</f>
        <v>#NAME?</v>
      </c>
      <c r="AQ213" s="69" t="e">
        <f>IFERROR(INDEX(Data!$M$4:$BB$594,Data!$A206,COLUMNS($C$11:AR213)),””)</f>
        <v>#NAME?</v>
      </c>
    </row>
    <row r="214" spans="2:43" x14ac:dyDescent="0.25">
      <c r="B214" s="69" t="e">
        <f>IFERROR(INDEX(Data!$M$4:$BB$594,Data!$A207,COLUMNS($C$11:C214)),””)</f>
        <v>#NAME?</v>
      </c>
      <c r="C214" s="73" t="e">
        <f>IFERROR(INDEX(Data!$M$4:$BB$594,Data!$A207,COLUMNS($C$11:D214)),””)</f>
        <v>#NAME?</v>
      </c>
      <c r="D214" s="76" t="e">
        <f>IFERROR(INDEX(Data!$M$4:$BB$594,Data!$A207,COLUMNS($C$11:E214)),””)</f>
        <v>#NAME?</v>
      </c>
      <c r="E214" s="76" t="e">
        <f>IFERROR(INDEX(Data!$M$4:$BB$594,Data!$A207,COLUMNS($C$11:F214)),””)</f>
        <v>#NAME?</v>
      </c>
      <c r="F214" s="76" t="e">
        <f>IFERROR(INDEX(Data!$M$4:$BB$594,Data!$A207,COLUMNS($C$11:G214)),””)</f>
        <v>#NAME?</v>
      </c>
      <c r="G214" s="76" t="e">
        <f>IFERROR(INDEX(Data!$M$4:$BB$594,Data!$A207,COLUMNS($C$11:H214)),””)</f>
        <v>#NAME?</v>
      </c>
      <c r="H214" s="76" t="e">
        <f>IFERROR(INDEX(Data!$M$4:$BB$594,Data!$A207,COLUMNS($C$11:I214)),””)</f>
        <v>#NAME?</v>
      </c>
      <c r="I214" s="76" t="e">
        <f>IFERROR(INDEX(Data!$M$4:$BB$594,Data!$A207,COLUMNS($C$11:J214)),””)</f>
        <v>#NAME?</v>
      </c>
      <c r="J214" s="76" t="e">
        <f>IFERROR(INDEX(Data!$M$4:$BB$594,Data!$A207,COLUMNS($C$11:K214)),””)</f>
        <v>#NAME?</v>
      </c>
      <c r="K214" s="76" t="e">
        <f>IFERROR(INDEX(Data!$M$4:$BB$594,Data!$A207,COLUMNS($C$11:L214)),””)</f>
        <v>#NAME?</v>
      </c>
      <c r="L214" s="76" t="e">
        <f>IFERROR(INDEX(Data!$M$4:$BB$594,Data!$A207,COLUMNS($C$11:M214)),””)</f>
        <v>#NAME?</v>
      </c>
      <c r="M214" s="76" t="e">
        <f>IFERROR(INDEX(Data!$M$4:$BB$594,Data!$A207,COLUMNS($C$11:N214)),””)</f>
        <v>#NAME?</v>
      </c>
      <c r="N214" s="76" t="e">
        <f>IFERROR(INDEX(Data!$M$4:$BB$594,Data!$A207,COLUMNS($C$11:O214)),””)</f>
        <v>#NAME?</v>
      </c>
      <c r="O214" s="76" t="e">
        <f>IFERROR(INDEX(Data!$M$4:$BB$594,Data!$A207,COLUMNS($C$11:P214)),””)</f>
        <v>#NAME?</v>
      </c>
      <c r="P214" s="69" t="e">
        <f>IFERROR(INDEX(Data!$M$4:$BB$594,Data!$A207,COLUMNS($C$11:Q214)),””)</f>
        <v>#NAME?</v>
      </c>
      <c r="Q214" s="70" t="e">
        <f>IFERROR(INDEX(Data!$M$4:$BB$594,Data!$A207,COLUMNS($C$11:R214)),””)</f>
        <v>#NAME?</v>
      </c>
      <c r="R214" s="72" t="e">
        <f>IFERROR(INDEX(Data!$M$4:$BB$594,Data!$A207,COLUMNS($C$11:S214)),””)</f>
        <v>#NAME?</v>
      </c>
      <c r="S214" s="69" t="e">
        <f>IFERROR(INDEX(Data!$M$4:$BB$594,Data!$A207,COLUMNS($C$11:T214)),””)</f>
        <v>#NAME?</v>
      </c>
      <c r="T214" s="71" t="e">
        <f>IFERROR(INDEX(Data!$M$4:$BB$594,Data!$A207,COLUMNS($C$11:U214)),””)</f>
        <v>#NAME?</v>
      </c>
      <c r="U214" s="72" t="e">
        <f>IFERROR(INDEX(Data!$M$4:$BB$594,Data!$A207,COLUMNS($C$11:V214)),””)</f>
        <v>#NAME?</v>
      </c>
      <c r="V214" s="72" t="e">
        <f>IFERROR(INDEX(Data!$M$4:$BB$594,Data!$A207,COLUMNS($C$11:W214)),””)</f>
        <v>#NAME?</v>
      </c>
      <c r="W214" s="72" t="e">
        <f>IFERROR(INDEX(Data!$M$4:$BB$594,Data!$A207,COLUMNS($C$11:X214)),””)</f>
        <v>#NAME?</v>
      </c>
      <c r="X214" s="70" t="e">
        <f>IFERROR(INDEX(Data!$M$4:$BB$594,Data!$A207,COLUMNS($C$11:Y214)),””)</f>
        <v>#NAME?</v>
      </c>
      <c r="Y214" s="72" t="e">
        <f>IFERROR(INDEX(Data!$M$4:$BB$594,Data!$A207,COLUMNS($C$11:Z214)),””)</f>
        <v>#NAME?</v>
      </c>
      <c r="Z214" s="75" t="e">
        <f>IFERROR(INDEX(Data!$M$4:$BB$594,Data!$A207,COLUMNS($C$11:AA214)),””)</f>
        <v>#NAME?</v>
      </c>
      <c r="AA214" s="75" t="e">
        <f>IFERROR(INDEX(Data!$M$4:$BB$594,Data!$A207,COLUMNS($C$11:AB214)),””)</f>
        <v>#NAME?</v>
      </c>
      <c r="AB214" s="71" t="e">
        <f>IFERROR(INDEX(Data!$M$4:$BB$594,Data!$A207,COLUMNS($C$11:AC214)),””)</f>
        <v>#NAME?</v>
      </c>
      <c r="AC214" s="72" t="e">
        <f>IFERROR(INDEX(Data!$M$4:$BB$594,Data!$A207,COLUMNS($C$11:AD214)),””)</f>
        <v>#NAME?</v>
      </c>
      <c r="AD214" s="72" t="e">
        <f>IFERROR(INDEX(Data!$M$4:$BB$594,Data!$A207,COLUMNS($C$11:AE214)),””)</f>
        <v>#NAME?</v>
      </c>
      <c r="AE214" s="70" t="e">
        <f>IFERROR(INDEX(Data!$M$4:$BB$594,Data!$A207,COLUMNS($C$11:AF214)),””)</f>
        <v>#NAME?</v>
      </c>
      <c r="AF214" s="72" t="e">
        <f>IFERROR(INDEX(Data!$M$4:$BB$594,Data!$A207,COLUMNS($C$11:AG214)),””)</f>
        <v>#NAME?</v>
      </c>
      <c r="AG214" s="75" t="e">
        <f>IFERROR(INDEX(Data!$M$4:$BB$594,Data!$A207,COLUMNS($C$11:AH214)),””)</f>
        <v>#NAME?</v>
      </c>
      <c r="AH214" s="75" t="e">
        <f>IFERROR(INDEX(Data!$M$4:$BB$594,Data!$A207,COLUMNS($C$11:AI214)),””)</f>
        <v>#NAME?</v>
      </c>
      <c r="AI214" s="71" t="e">
        <f>IFERROR(INDEX(Data!$M$4:$BB$594,Data!$A207,COLUMNS($C$11:AJ214)),””)</f>
        <v>#NAME?</v>
      </c>
      <c r="AJ214" s="71" t="e">
        <f>IFERROR(INDEX(Data!$M$4:$BB$594,Data!$A207,COLUMNS($C$11:AK214)),””)</f>
        <v>#NAME?</v>
      </c>
      <c r="AK214" s="71" t="e">
        <f>IFERROR(INDEX(Data!$M$4:$BB$594,Data!$A207,COLUMNS($C$11:AL214)),””)</f>
        <v>#NAME?</v>
      </c>
      <c r="AL214" s="69" t="e">
        <f>IFERROR(INDEX(Data!$M$4:$BB$594,Data!$A207,COLUMNS($C$11:AM214)),””)</f>
        <v>#NAME?</v>
      </c>
      <c r="AM214" s="69" t="e">
        <f>IFERROR(INDEX(Data!$M$4:$BB$594,Data!$A207,COLUMNS($C$11:AN214)),””)</f>
        <v>#NAME?</v>
      </c>
      <c r="AN214" s="69" t="e">
        <f>IFERROR(INDEX(Data!$M$4:$BB$594,Data!$A207,COLUMNS($C$11:AO214)),””)</f>
        <v>#NAME?</v>
      </c>
      <c r="AO214" s="69" t="e">
        <f>IFERROR(INDEX(Data!$M$4:$BB$594,Data!$A207,COLUMNS($C$11:AP214)),””)</f>
        <v>#NAME?</v>
      </c>
      <c r="AP214" s="69" t="e">
        <f>IFERROR(INDEX(Data!$M$4:$BB$594,Data!$A207,COLUMNS($C$11:AQ214)),””)</f>
        <v>#NAME?</v>
      </c>
      <c r="AQ214" s="69" t="e">
        <f>IFERROR(INDEX(Data!$M$4:$BB$594,Data!$A207,COLUMNS($C$11:AR214)),””)</f>
        <v>#NAME?</v>
      </c>
    </row>
    <row r="215" spans="2:43" x14ac:dyDescent="0.25">
      <c r="B215" s="69" t="e">
        <f>IFERROR(INDEX(Data!$M$4:$BB$594,Data!$A208,COLUMNS($C$11:C215)),””)</f>
        <v>#NAME?</v>
      </c>
      <c r="C215" s="73" t="e">
        <f>IFERROR(INDEX(Data!$M$4:$BB$594,Data!$A208,COLUMNS($C$11:D215)),””)</f>
        <v>#NAME?</v>
      </c>
      <c r="D215" s="76" t="e">
        <f>IFERROR(INDEX(Data!$M$4:$BB$594,Data!$A208,COLUMNS($C$11:E215)),””)</f>
        <v>#NAME?</v>
      </c>
      <c r="E215" s="76" t="e">
        <f>IFERROR(INDEX(Data!$M$4:$BB$594,Data!$A208,COLUMNS($C$11:F215)),””)</f>
        <v>#NAME?</v>
      </c>
      <c r="F215" s="76" t="e">
        <f>IFERROR(INDEX(Data!$M$4:$BB$594,Data!$A208,COLUMNS($C$11:G215)),””)</f>
        <v>#NAME?</v>
      </c>
      <c r="G215" s="76" t="e">
        <f>IFERROR(INDEX(Data!$M$4:$BB$594,Data!$A208,COLUMNS($C$11:H215)),””)</f>
        <v>#NAME?</v>
      </c>
      <c r="H215" s="76" t="e">
        <f>IFERROR(INDEX(Data!$M$4:$BB$594,Data!$A208,COLUMNS($C$11:I215)),””)</f>
        <v>#NAME?</v>
      </c>
      <c r="I215" s="76" t="e">
        <f>IFERROR(INDEX(Data!$M$4:$BB$594,Data!$A208,COLUMNS($C$11:J215)),””)</f>
        <v>#NAME?</v>
      </c>
      <c r="J215" s="76" t="e">
        <f>IFERROR(INDEX(Data!$M$4:$BB$594,Data!$A208,COLUMNS($C$11:K215)),””)</f>
        <v>#NAME?</v>
      </c>
      <c r="K215" s="76" t="e">
        <f>IFERROR(INDEX(Data!$M$4:$BB$594,Data!$A208,COLUMNS($C$11:L215)),””)</f>
        <v>#NAME?</v>
      </c>
      <c r="L215" s="76" t="e">
        <f>IFERROR(INDEX(Data!$M$4:$BB$594,Data!$A208,COLUMNS($C$11:M215)),””)</f>
        <v>#NAME?</v>
      </c>
      <c r="M215" s="76" t="e">
        <f>IFERROR(INDEX(Data!$M$4:$BB$594,Data!$A208,COLUMNS($C$11:N215)),””)</f>
        <v>#NAME?</v>
      </c>
      <c r="N215" s="76" t="e">
        <f>IFERROR(INDEX(Data!$M$4:$BB$594,Data!$A208,COLUMNS($C$11:O215)),””)</f>
        <v>#NAME?</v>
      </c>
      <c r="O215" s="76" t="e">
        <f>IFERROR(INDEX(Data!$M$4:$BB$594,Data!$A208,COLUMNS($C$11:P215)),””)</f>
        <v>#NAME?</v>
      </c>
      <c r="P215" s="69" t="e">
        <f>IFERROR(INDEX(Data!$M$4:$BB$594,Data!$A208,COLUMNS($C$11:Q215)),””)</f>
        <v>#NAME?</v>
      </c>
      <c r="Q215" s="70" t="e">
        <f>IFERROR(INDEX(Data!$M$4:$BB$594,Data!$A208,COLUMNS($C$11:R215)),””)</f>
        <v>#NAME?</v>
      </c>
      <c r="R215" s="72" t="e">
        <f>IFERROR(INDEX(Data!$M$4:$BB$594,Data!$A208,COLUMNS($C$11:S215)),””)</f>
        <v>#NAME?</v>
      </c>
      <c r="S215" s="69" t="e">
        <f>IFERROR(INDEX(Data!$M$4:$BB$594,Data!$A208,COLUMNS($C$11:T215)),””)</f>
        <v>#NAME?</v>
      </c>
      <c r="T215" s="71" t="e">
        <f>IFERROR(INDEX(Data!$M$4:$BB$594,Data!$A208,COLUMNS($C$11:U215)),””)</f>
        <v>#NAME?</v>
      </c>
      <c r="U215" s="72" t="e">
        <f>IFERROR(INDEX(Data!$M$4:$BB$594,Data!$A208,COLUMNS($C$11:V215)),””)</f>
        <v>#NAME?</v>
      </c>
      <c r="V215" s="72" t="e">
        <f>IFERROR(INDEX(Data!$M$4:$BB$594,Data!$A208,COLUMNS($C$11:W215)),””)</f>
        <v>#NAME?</v>
      </c>
      <c r="W215" s="72" t="e">
        <f>IFERROR(INDEX(Data!$M$4:$BB$594,Data!$A208,COLUMNS($C$11:X215)),””)</f>
        <v>#NAME?</v>
      </c>
      <c r="X215" s="70" t="e">
        <f>IFERROR(INDEX(Data!$M$4:$BB$594,Data!$A208,COLUMNS($C$11:Y215)),””)</f>
        <v>#NAME?</v>
      </c>
      <c r="Y215" s="72" t="e">
        <f>IFERROR(INDEX(Data!$M$4:$BB$594,Data!$A208,COLUMNS($C$11:Z215)),””)</f>
        <v>#NAME?</v>
      </c>
      <c r="Z215" s="75" t="e">
        <f>IFERROR(INDEX(Data!$M$4:$BB$594,Data!$A208,COLUMNS($C$11:AA215)),””)</f>
        <v>#NAME?</v>
      </c>
      <c r="AA215" s="75" t="e">
        <f>IFERROR(INDEX(Data!$M$4:$BB$594,Data!$A208,COLUMNS($C$11:AB215)),””)</f>
        <v>#NAME?</v>
      </c>
      <c r="AB215" s="71" t="e">
        <f>IFERROR(INDEX(Data!$M$4:$BB$594,Data!$A208,COLUMNS($C$11:AC215)),””)</f>
        <v>#NAME?</v>
      </c>
      <c r="AC215" s="72" t="e">
        <f>IFERROR(INDEX(Data!$M$4:$BB$594,Data!$A208,COLUMNS($C$11:AD215)),””)</f>
        <v>#NAME?</v>
      </c>
      <c r="AD215" s="72" t="e">
        <f>IFERROR(INDEX(Data!$M$4:$BB$594,Data!$A208,COLUMNS($C$11:AE215)),””)</f>
        <v>#NAME?</v>
      </c>
      <c r="AE215" s="70" t="e">
        <f>IFERROR(INDEX(Data!$M$4:$BB$594,Data!$A208,COLUMNS($C$11:AF215)),””)</f>
        <v>#NAME?</v>
      </c>
      <c r="AF215" s="72" t="e">
        <f>IFERROR(INDEX(Data!$M$4:$BB$594,Data!$A208,COLUMNS($C$11:AG215)),””)</f>
        <v>#NAME?</v>
      </c>
      <c r="AG215" s="75" t="e">
        <f>IFERROR(INDEX(Data!$M$4:$BB$594,Data!$A208,COLUMNS($C$11:AH215)),””)</f>
        <v>#NAME?</v>
      </c>
      <c r="AH215" s="75" t="e">
        <f>IFERROR(INDEX(Data!$M$4:$BB$594,Data!$A208,COLUMNS($C$11:AI215)),””)</f>
        <v>#NAME?</v>
      </c>
      <c r="AI215" s="71" t="e">
        <f>IFERROR(INDEX(Data!$M$4:$BB$594,Data!$A208,COLUMNS($C$11:AJ215)),””)</f>
        <v>#NAME?</v>
      </c>
      <c r="AJ215" s="71" t="e">
        <f>IFERROR(INDEX(Data!$M$4:$BB$594,Data!$A208,COLUMNS($C$11:AK215)),””)</f>
        <v>#NAME?</v>
      </c>
      <c r="AK215" s="71" t="e">
        <f>IFERROR(INDEX(Data!$M$4:$BB$594,Data!$A208,COLUMNS($C$11:AL215)),””)</f>
        <v>#NAME?</v>
      </c>
      <c r="AL215" s="69" t="e">
        <f>IFERROR(INDEX(Data!$M$4:$BB$594,Data!$A208,COLUMNS($C$11:AM215)),””)</f>
        <v>#NAME?</v>
      </c>
      <c r="AM215" s="69" t="e">
        <f>IFERROR(INDEX(Data!$M$4:$BB$594,Data!$A208,COLUMNS($C$11:AN215)),””)</f>
        <v>#NAME?</v>
      </c>
      <c r="AN215" s="69" t="e">
        <f>IFERROR(INDEX(Data!$M$4:$BB$594,Data!$A208,COLUMNS($C$11:AO215)),””)</f>
        <v>#NAME?</v>
      </c>
      <c r="AO215" s="69" t="e">
        <f>IFERROR(INDEX(Data!$M$4:$BB$594,Data!$A208,COLUMNS($C$11:AP215)),””)</f>
        <v>#NAME?</v>
      </c>
      <c r="AP215" s="69" t="e">
        <f>IFERROR(INDEX(Data!$M$4:$BB$594,Data!$A208,COLUMNS($C$11:AQ215)),””)</f>
        <v>#NAME?</v>
      </c>
      <c r="AQ215" s="69" t="e">
        <f>IFERROR(INDEX(Data!$M$4:$BB$594,Data!$A208,COLUMNS($C$11:AR215)),””)</f>
        <v>#NAME?</v>
      </c>
    </row>
    <row r="216" spans="2:43" x14ac:dyDescent="0.25">
      <c r="B216" s="69" t="e">
        <f>IFERROR(INDEX(Data!$M$4:$BB$594,Data!$A209,COLUMNS($C$11:C216)),””)</f>
        <v>#NAME?</v>
      </c>
      <c r="C216" s="73" t="e">
        <f>IFERROR(INDEX(Data!$M$4:$BB$594,Data!$A209,COLUMNS($C$11:D216)),””)</f>
        <v>#NAME?</v>
      </c>
      <c r="D216" s="76" t="e">
        <f>IFERROR(INDEX(Data!$M$4:$BB$594,Data!$A209,COLUMNS($C$11:E216)),””)</f>
        <v>#NAME?</v>
      </c>
      <c r="E216" s="76" t="e">
        <f>IFERROR(INDEX(Data!$M$4:$BB$594,Data!$A209,COLUMNS($C$11:F216)),””)</f>
        <v>#NAME?</v>
      </c>
      <c r="F216" s="76" t="e">
        <f>IFERROR(INDEX(Data!$M$4:$BB$594,Data!$A209,COLUMNS($C$11:G216)),””)</f>
        <v>#NAME?</v>
      </c>
      <c r="G216" s="76" t="e">
        <f>IFERROR(INDEX(Data!$M$4:$BB$594,Data!$A209,COLUMNS($C$11:H216)),””)</f>
        <v>#NAME?</v>
      </c>
      <c r="H216" s="76" t="e">
        <f>IFERROR(INDEX(Data!$M$4:$BB$594,Data!$A209,COLUMNS($C$11:I216)),””)</f>
        <v>#NAME?</v>
      </c>
      <c r="I216" s="76" t="e">
        <f>IFERROR(INDEX(Data!$M$4:$BB$594,Data!$A209,COLUMNS($C$11:J216)),””)</f>
        <v>#NAME?</v>
      </c>
      <c r="J216" s="76" t="e">
        <f>IFERROR(INDEX(Data!$M$4:$BB$594,Data!$A209,COLUMNS($C$11:K216)),””)</f>
        <v>#NAME?</v>
      </c>
      <c r="K216" s="76" t="e">
        <f>IFERROR(INDEX(Data!$M$4:$BB$594,Data!$A209,COLUMNS($C$11:L216)),””)</f>
        <v>#NAME?</v>
      </c>
      <c r="L216" s="76" t="e">
        <f>IFERROR(INDEX(Data!$M$4:$BB$594,Data!$A209,COLUMNS($C$11:M216)),””)</f>
        <v>#NAME?</v>
      </c>
      <c r="M216" s="76" t="e">
        <f>IFERROR(INDEX(Data!$M$4:$BB$594,Data!$A209,COLUMNS($C$11:N216)),””)</f>
        <v>#NAME?</v>
      </c>
      <c r="N216" s="76" t="e">
        <f>IFERROR(INDEX(Data!$M$4:$BB$594,Data!$A209,COLUMNS($C$11:O216)),””)</f>
        <v>#NAME?</v>
      </c>
      <c r="O216" s="76" t="e">
        <f>IFERROR(INDEX(Data!$M$4:$BB$594,Data!$A209,COLUMNS($C$11:P216)),””)</f>
        <v>#NAME?</v>
      </c>
      <c r="P216" s="69" t="e">
        <f>IFERROR(INDEX(Data!$M$4:$BB$594,Data!$A209,COLUMNS($C$11:Q216)),””)</f>
        <v>#NAME?</v>
      </c>
      <c r="Q216" s="70" t="e">
        <f>IFERROR(INDEX(Data!$M$4:$BB$594,Data!$A209,COLUMNS($C$11:R216)),””)</f>
        <v>#NAME?</v>
      </c>
      <c r="R216" s="72" t="e">
        <f>IFERROR(INDEX(Data!$M$4:$BB$594,Data!$A209,COLUMNS($C$11:S216)),””)</f>
        <v>#NAME?</v>
      </c>
      <c r="S216" s="69" t="e">
        <f>IFERROR(INDEX(Data!$M$4:$BB$594,Data!$A209,COLUMNS($C$11:T216)),””)</f>
        <v>#NAME?</v>
      </c>
      <c r="T216" s="71" t="e">
        <f>IFERROR(INDEX(Data!$M$4:$BB$594,Data!$A209,COLUMNS($C$11:U216)),””)</f>
        <v>#NAME?</v>
      </c>
      <c r="U216" s="72" t="e">
        <f>IFERROR(INDEX(Data!$M$4:$BB$594,Data!$A209,COLUMNS($C$11:V216)),””)</f>
        <v>#NAME?</v>
      </c>
      <c r="V216" s="72" t="e">
        <f>IFERROR(INDEX(Data!$M$4:$BB$594,Data!$A209,COLUMNS($C$11:W216)),””)</f>
        <v>#NAME?</v>
      </c>
      <c r="W216" s="72" t="e">
        <f>IFERROR(INDEX(Data!$M$4:$BB$594,Data!$A209,COLUMNS($C$11:X216)),””)</f>
        <v>#NAME?</v>
      </c>
      <c r="X216" s="70" t="e">
        <f>IFERROR(INDEX(Data!$M$4:$BB$594,Data!$A209,COLUMNS($C$11:Y216)),””)</f>
        <v>#NAME?</v>
      </c>
      <c r="Y216" s="72" t="e">
        <f>IFERROR(INDEX(Data!$M$4:$BB$594,Data!$A209,COLUMNS($C$11:Z216)),””)</f>
        <v>#NAME?</v>
      </c>
      <c r="Z216" s="75" t="e">
        <f>IFERROR(INDEX(Data!$M$4:$BB$594,Data!$A209,COLUMNS($C$11:AA216)),””)</f>
        <v>#NAME?</v>
      </c>
      <c r="AA216" s="75" t="e">
        <f>IFERROR(INDEX(Data!$M$4:$BB$594,Data!$A209,COLUMNS($C$11:AB216)),””)</f>
        <v>#NAME?</v>
      </c>
      <c r="AB216" s="71" t="e">
        <f>IFERROR(INDEX(Data!$M$4:$BB$594,Data!$A209,COLUMNS($C$11:AC216)),””)</f>
        <v>#NAME?</v>
      </c>
      <c r="AC216" s="72" t="e">
        <f>IFERROR(INDEX(Data!$M$4:$BB$594,Data!$A209,COLUMNS($C$11:AD216)),””)</f>
        <v>#NAME?</v>
      </c>
      <c r="AD216" s="72" t="e">
        <f>IFERROR(INDEX(Data!$M$4:$BB$594,Data!$A209,COLUMNS($C$11:AE216)),””)</f>
        <v>#NAME?</v>
      </c>
      <c r="AE216" s="70" t="e">
        <f>IFERROR(INDEX(Data!$M$4:$BB$594,Data!$A209,COLUMNS($C$11:AF216)),””)</f>
        <v>#NAME?</v>
      </c>
      <c r="AF216" s="72" t="e">
        <f>IFERROR(INDEX(Data!$M$4:$BB$594,Data!$A209,COLUMNS($C$11:AG216)),””)</f>
        <v>#NAME?</v>
      </c>
      <c r="AG216" s="75" t="e">
        <f>IFERROR(INDEX(Data!$M$4:$BB$594,Data!$A209,COLUMNS($C$11:AH216)),””)</f>
        <v>#NAME?</v>
      </c>
      <c r="AH216" s="75" t="e">
        <f>IFERROR(INDEX(Data!$M$4:$BB$594,Data!$A209,COLUMNS($C$11:AI216)),””)</f>
        <v>#NAME?</v>
      </c>
      <c r="AI216" s="71" t="e">
        <f>IFERROR(INDEX(Data!$M$4:$BB$594,Data!$A209,COLUMNS($C$11:AJ216)),””)</f>
        <v>#NAME?</v>
      </c>
      <c r="AJ216" s="71" t="e">
        <f>IFERROR(INDEX(Data!$M$4:$BB$594,Data!$A209,COLUMNS($C$11:AK216)),””)</f>
        <v>#NAME?</v>
      </c>
      <c r="AK216" s="71" t="e">
        <f>IFERROR(INDEX(Data!$M$4:$BB$594,Data!$A209,COLUMNS($C$11:AL216)),””)</f>
        <v>#NAME?</v>
      </c>
      <c r="AL216" s="69" t="e">
        <f>IFERROR(INDEX(Data!$M$4:$BB$594,Data!$A209,COLUMNS($C$11:AM216)),””)</f>
        <v>#NAME?</v>
      </c>
      <c r="AM216" s="69" t="e">
        <f>IFERROR(INDEX(Data!$M$4:$BB$594,Data!$A209,COLUMNS($C$11:AN216)),””)</f>
        <v>#NAME?</v>
      </c>
      <c r="AN216" s="69" t="e">
        <f>IFERROR(INDEX(Data!$M$4:$BB$594,Data!$A209,COLUMNS($C$11:AO216)),””)</f>
        <v>#NAME?</v>
      </c>
      <c r="AO216" s="69" t="e">
        <f>IFERROR(INDEX(Data!$M$4:$BB$594,Data!$A209,COLUMNS($C$11:AP216)),””)</f>
        <v>#NAME?</v>
      </c>
      <c r="AP216" s="69" t="e">
        <f>IFERROR(INDEX(Data!$M$4:$BB$594,Data!$A209,COLUMNS($C$11:AQ216)),””)</f>
        <v>#NAME?</v>
      </c>
      <c r="AQ216" s="69" t="e">
        <f>IFERROR(INDEX(Data!$M$4:$BB$594,Data!$A209,COLUMNS($C$11:AR216)),””)</f>
        <v>#NAME?</v>
      </c>
    </row>
    <row r="217" spans="2:43" x14ac:dyDescent="0.25">
      <c r="B217" s="69" t="e">
        <f>IFERROR(INDEX(Data!$M$4:$BB$594,Data!$A210,COLUMNS($C$11:C217)),””)</f>
        <v>#NAME?</v>
      </c>
      <c r="C217" s="73" t="e">
        <f>IFERROR(INDEX(Data!$M$4:$BB$594,Data!$A210,COLUMNS($C$11:D217)),””)</f>
        <v>#NAME?</v>
      </c>
      <c r="D217" s="76" t="e">
        <f>IFERROR(INDEX(Data!$M$4:$BB$594,Data!$A210,COLUMNS($C$11:E217)),””)</f>
        <v>#NAME?</v>
      </c>
      <c r="E217" s="76" t="e">
        <f>IFERROR(INDEX(Data!$M$4:$BB$594,Data!$A210,COLUMNS($C$11:F217)),””)</f>
        <v>#NAME?</v>
      </c>
      <c r="F217" s="76" t="e">
        <f>IFERROR(INDEX(Data!$M$4:$BB$594,Data!$A210,COLUMNS($C$11:G217)),””)</f>
        <v>#NAME?</v>
      </c>
      <c r="G217" s="76" t="e">
        <f>IFERROR(INDEX(Data!$M$4:$BB$594,Data!$A210,COLUMNS($C$11:H217)),””)</f>
        <v>#NAME?</v>
      </c>
      <c r="H217" s="76" t="e">
        <f>IFERROR(INDEX(Data!$M$4:$BB$594,Data!$A210,COLUMNS($C$11:I217)),””)</f>
        <v>#NAME?</v>
      </c>
      <c r="I217" s="76" t="e">
        <f>IFERROR(INDEX(Data!$M$4:$BB$594,Data!$A210,COLUMNS($C$11:J217)),””)</f>
        <v>#NAME?</v>
      </c>
      <c r="J217" s="76" t="e">
        <f>IFERROR(INDEX(Data!$M$4:$BB$594,Data!$A210,COLUMNS($C$11:K217)),””)</f>
        <v>#NAME?</v>
      </c>
      <c r="K217" s="76" t="e">
        <f>IFERROR(INDEX(Data!$M$4:$BB$594,Data!$A210,COLUMNS($C$11:L217)),””)</f>
        <v>#NAME?</v>
      </c>
      <c r="L217" s="76" t="e">
        <f>IFERROR(INDEX(Data!$M$4:$BB$594,Data!$A210,COLUMNS($C$11:M217)),””)</f>
        <v>#NAME?</v>
      </c>
      <c r="M217" s="76" t="e">
        <f>IFERROR(INDEX(Data!$M$4:$BB$594,Data!$A210,COLUMNS($C$11:N217)),””)</f>
        <v>#NAME?</v>
      </c>
      <c r="N217" s="76" t="e">
        <f>IFERROR(INDEX(Data!$M$4:$BB$594,Data!$A210,COLUMNS($C$11:O217)),””)</f>
        <v>#NAME?</v>
      </c>
      <c r="O217" s="76" t="e">
        <f>IFERROR(INDEX(Data!$M$4:$BB$594,Data!$A210,COLUMNS($C$11:P217)),””)</f>
        <v>#NAME?</v>
      </c>
      <c r="P217" s="69" t="e">
        <f>IFERROR(INDEX(Data!$M$4:$BB$594,Data!$A210,COLUMNS($C$11:Q217)),””)</f>
        <v>#NAME?</v>
      </c>
      <c r="Q217" s="70" t="e">
        <f>IFERROR(INDEX(Data!$M$4:$BB$594,Data!$A210,COLUMNS($C$11:R217)),””)</f>
        <v>#NAME?</v>
      </c>
      <c r="R217" s="72" t="e">
        <f>IFERROR(INDEX(Data!$M$4:$BB$594,Data!$A210,COLUMNS($C$11:S217)),””)</f>
        <v>#NAME?</v>
      </c>
      <c r="S217" s="69" t="e">
        <f>IFERROR(INDEX(Data!$M$4:$BB$594,Data!$A210,COLUMNS($C$11:T217)),””)</f>
        <v>#NAME?</v>
      </c>
      <c r="T217" s="71" t="e">
        <f>IFERROR(INDEX(Data!$M$4:$BB$594,Data!$A210,COLUMNS($C$11:U217)),””)</f>
        <v>#NAME?</v>
      </c>
      <c r="U217" s="72" t="e">
        <f>IFERROR(INDEX(Data!$M$4:$BB$594,Data!$A210,COLUMNS($C$11:V217)),””)</f>
        <v>#NAME?</v>
      </c>
      <c r="V217" s="72" t="e">
        <f>IFERROR(INDEX(Data!$M$4:$BB$594,Data!$A210,COLUMNS($C$11:W217)),””)</f>
        <v>#NAME?</v>
      </c>
      <c r="W217" s="72" t="e">
        <f>IFERROR(INDEX(Data!$M$4:$BB$594,Data!$A210,COLUMNS($C$11:X217)),””)</f>
        <v>#NAME?</v>
      </c>
      <c r="X217" s="70" t="e">
        <f>IFERROR(INDEX(Data!$M$4:$BB$594,Data!$A210,COLUMNS($C$11:Y217)),””)</f>
        <v>#NAME?</v>
      </c>
      <c r="Y217" s="72" t="e">
        <f>IFERROR(INDEX(Data!$M$4:$BB$594,Data!$A210,COLUMNS($C$11:Z217)),””)</f>
        <v>#NAME?</v>
      </c>
      <c r="Z217" s="75" t="e">
        <f>IFERROR(INDEX(Data!$M$4:$BB$594,Data!$A210,COLUMNS($C$11:AA217)),””)</f>
        <v>#NAME?</v>
      </c>
      <c r="AA217" s="75" t="e">
        <f>IFERROR(INDEX(Data!$M$4:$BB$594,Data!$A210,COLUMNS($C$11:AB217)),””)</f>
        <v>#NAME?</v>
      </c>
      <c r="AB217" s="71" t="e">
        <f>IFERROR(INDEX(Data!$M$4:$BB$594,Data!$A210,COLUMNS($C$11:AC217)),””)</f>
        <v>#NAME?</v>
      </c>
      <c r="AC217" s="72" t="e">
        <f>IFERROR(INDEX(Data!$M$4:$BB$594,Data!$A210,COLUMNS($C$11:AD217)),””)</f>
        <v>#NAME?</v>
      </c>
      <c r="AD217" s="72" t="e">
        <f>IFERROR(INDEX(Data!$M$4:$BB$594,Data!$A210,COLUMNS($C$11:AE217)),””)</f>
        <v>#NAME?</v>
      </c>
      <c r="AE217" s="70" t="e">
        <f>IFERROR(INDEX(Data!$M$4:$BB$594,Data!$A210,COLUMNS($C$11:AF217)),””)</f>
        <v>#NAME?</v>
      </c>
      <c r="AF217" s="72" t="e">
        <f>IFERROR(INDEX(Data!$M$4:$BB$594,Data!$A210,COLUMNS($C$11:AG217)),””)</f>
        <v>#NAME?</v>
      </c>
      <c r="AG217" s="75" t="e">
        <f>IFERROR(INDEX(Data!$M$4:$BB$594,Data!$A210,COLUMNS($C$11:AH217)),””)</f>
        <v>#NAME?</v>
      </c>
      <c r="AH217" s="75" t="e">
        <f>IFERROR(INDEX(Data!$M$4:$BB$594,Data!$A210,COLUMNS($C$11:AI217)),””)</f>
        <v>#NAME?</v>
      </c>
      <c r="AI217" s="71" t="e">
        <f>IFERROR(INDEX(Data!$M$4:$BB$594,Data!$A210,COLUMNS($C$11:AJ217)),””)</f>
        <v>#NAME?</v>
      </c>
      <c r="AJ217" s="71" t="e">
        <f>IFERROR(INDEX(Data!$M$4:$BB$594,Data!$A210,COLUMNS($C$11:AK217)),””)</f>
        <v>#NAME?</v>
      </c>
      <c r="AK217" s="71" t="e">
        <f>IFERROR(INDEX(Data!$M$4:$BB$594,Data!$A210,COLUMNS($C$11:AL217)),””)</f>
        <v>#NAME?</v>
      </c>
      <c r="AL217" s="69" t="e">
        <f>IFERROR(INDEX(Data!$M$4:$BB$594,Data!$A210,COLUMNS($C$11:AM217)),””)</f>
        <v>#NAME?</v>
      </c>
      <c r="AM217" s="69" t="e">
        <f>IFERROR(INDEX(Data!$M$4:$BB$594,Data!$A210,COLUMNS($C$11:AN217)),””)</f>
        <v>#NAME?</v>
      </c>
      <c r="AN217" s="69" t="e">
        <f>IFERROR(INDEX(Data!$M$4:$BB$594,Data!$A210,COLUMNS($C$11:AO217)),””)</f>
        <v>#NAME?</v>
      </c>
      <c r="AO217" s="69" t="e">
        <f>IFERROR(INDEX(Data!$M$4:$BB$594,Data!$A210,COLUMNS($C$11:AP217)),””)</f>
        <v>#NAME?</v>
      </c>
      <c r="AP217" s="69" t="e">
        <f>IFERROR(INDEX(Data!$M$4:$BB$594,Data!$A210,COLUMNS($C$11:AQ217)),””)</f>
        <v>#NAME?</v>
      </c>
      <c r="AQ217" s="69" t="e">
        <f>IFERROR(INDEX(Data!$M$4:$BB$594,Data!$A210,COLUMNS($C$11:AR217)),””)</f>
        <v>#NAME?</v>
      </c>
    </row>
    <row r="218" spans="2:43" x14ac:dyDescent="0.25">
      <c r="B218" s="69" t="e">
        <f>IFERROR(INDEX(Data!$M$4:$BB$594,Data!$A211,COLUMNS($C$11:C218)),””)</f>
        <v>#NAME?</v>
      </c>
      <c r="C218" s="73" t="e">
        <f>IFERROR(INDEX(Data!$M$4:$BB$594,Data!$A211,COLUMNS($C$11:D218)),””)</f>
        <v>#NAME?</v>
      </c>
      <c r="D218" s="76" t="e">
        <f>IFERROR(INDEX(Data!$M$4:$BB$594,Data!$A211,COLUMNS($C$11:E218)),””)</f>
        <v>#NAME?</v>
      </c>
      <c r="E218" s="76" t="e">
        <f>IFERROR(INDEX(Data!$M$4:$BB$594,Data!$A211,COLUMNS($C$11:F218)),””)</f>
        <v>#NAME?</v>
      </c>
      <c r="F218" s="76" t="e">
        <f>IFERROR(INDEX(Data!$M$4:$BB$594,Data!$A211,COLUMNS($C$11:G218)),””)</f>
        <v>#NAME?</v>
      </c>
      <c r="G218" s="76" t="e">
        <f>IFERROR(INDEX(Data!$M$4:$BB$594,Data!$A211,COLUMNS($C$11:H218)),””)</f>
        <v>#NAME?</v>
      </c>
      <c r="H218" s="76" t="e">
        <f>IFERROR(INDEX(Data!$M$4:$BB$594,Data!$A211,COLUMNS($C$11:I218)),””)</f>
        <v>#NAME?</v>
      </c>
      <c r="I218" s="76" t="e">
        <f>IFERROR(INDEX(Data!$M$4:$BB$594,Data!$A211,COLUMNS($C$11:J218)),””)</f>
        <v>#NAME?</v>
      </c>
      <c r="J218" s="76" t="e">
        <f>IFERROR(INDEX(Data!$M$4:$BB$594,Data!$A211,COLUMNS($C$11:K218)),””)</f>
        <v>#NAME?</v>
      </c>
      <c r="K218" s="76" t="e">
        <f>IFERROR(INDEX(Data!$M$4:$BB$594,Data!$A211,COLUMNS($C$11:L218)),””)</f>
        <v>#NAME?</v>
      </c>
      <c r="L218" s="76" t="e">
        <f>IFERROR(INDEX(Data!$M$4:$BB$594,Data!$A211,COLUMNS($C$11:M218)),””)</f>
        <v>#NAME?</v>
      </c>
      <c r="M218" s="76" t="e">
        <f>IFERROR(INDEX(Data!$M$4:$BB$594,Data!$A211,COLUMNS($C$11:N218)),””)</f>
        <v>#NAME?</v>
      </c>
      <c r="N218" s="76" t="e">
        <f>IFERROR(INDEX(Data!$M$4:$BB$594,Data!$A211,COLUMNS($C$11:O218)),””)</f>
        <v>#NAME?</v>
      </c>
      <c r="O218" s="76" t="e">
        <f>IFERROR(INDEX(Data!$M$4:$BB$594,Data!$A211,COLUMNS($C$11:P218)),””)</f>
        <v>#NAME?</v>
      </c>
      <c r="P218" s="69" t="e">
        <f>IFERROR(INDEX(Data!$M$4:$BB$594,Data!$A211,COLUMNS($C$11:Q218)),””)</f>
        <v>#NAME?</v>
      </c>
      <c r="Q218" s="70" t="e">
        <f>IFERROR(INDEX(Data!$M$4:$BB$594,Data!$A211,COLUMNS($C$11:R218)),””)</f>
        <v>#NAME?</v>
      </c>
      <c r="R218" s="72" t="e">
        <f>IFERROR(INDEX(Data!$M$4:$BB$594,Data!$A211,COLUMNS($C$11:S218)),””)</f>
        <v>#NAME?</v>
      </c>
      <c r="S218" s="69" t="e">
        <f>IFERROR(INDEX(Data!$M$4:$BB$594,Data!$A211,COLUMNS($C$11:T218)),””)</f>
        <v>#NAME?</v>
      </c>
      <c r="T218" s="71" t="e">
        <f>IFERROR(INDEX(Data!$M$4:$BB$594,Data!$A211,COLUMNS($C$11:U218)),””)</f>
        <v>#NAME?</v>
      </c>
      <c r="U218" s="72" t="e">
        <f>IFERROR(INDEX(Data!$M$4:$BB$594,Data!$A211,COLUMNS($C$11:V218)),””)</f>
        <v>#NAME?</v>
      </c>
      <c r="V218" s="72" t="e">
        <f>IFERROR(INDEX(Data!$M$4:$BB$594,Data!$A211,COLUMNS($C$11:W218)),””)</f>
        <v>#NAME?</v>
      </c>
      <c r="W218" s="72" t="e">
        <f>IFERROR(INDEX(Data!$M$4:$BB$594,Data!$A211,COLUMNS($C$11:X218)),””)</f>
        <v>#NAME?</v>
      </c>
      <c r="X218" s="70" t="e">
        <f>IFERROR(INDEX(Data!$M$4:$BB$594,Data!$A211,COLUMNS($C$11:Y218)),””)</f>
        <v>#NAME?</v>
      </c>
      <c r="Y218" s="72" t="e">
        <f>IFERROR(INDEX(Data!$M$4:$BB$594,Data!$A211,COLUMNS($C$11:Z218)),””)</f>
        <v>#NAME?</v>
      </c>
      <c r="Z218" s="75" t="e">
        <f>IFERROR(INDEX(Data!$M$4:$BB$594,Data!$A211,COLUMNS($C$11:AA218)),””)</f>
        <v>#NAME?</v>
      </c>
      <c r="AA218" s="75" t="e">
        <f>IFERROR(INDEX(Data!$M$4:$BB$594,Data!$A211,COLUMNS($C$11:AB218)),””)</f>
        <v>#NAME?</v>
      </c>
      <c r="AB218" s="71" t="e">
        <f>IFERROR(INDEX(Data!$M$4:$BB$594,Data!$A211,COLUMNS($C$11:AC218)),””)</f>
        <v>#NAME?</v>
      </c>
      <c r="AC218" s="72" t="e">
        <f>IFERROR(INDEX(Data!$M$4:$BB$594,Data!$A211,COLUMNS($C$11:AD218)),””)</f>
        <v>#NAME?</v>
      </c>
      <c r="AD218" s="72" t="e">
        <f>IFERROR(INDEX(Data!$M$4:$BB$594,Data!$A211,COLUMNS($C$11:AE218)),””)</f>
        <v>#NAME?</v>
      </c>
      <c r="AE218" s="70" t="e">
        <f>IFERROR(INDEX(Data!$M$4:$BB$594,Data!$A211,COLUMNS($C$11:AF218)),””)</f>
        <v>#NAME?</v>
      </c>
      <c r="AF218" s="72" t="e">
        <f>IFERROR(INDEX(Data!$M$4:$BB$594,Data!$A211,COLUMNS($C$11:AG218)),””)</f>
        <v>#NAME?</v>
      </c>
      <c r="AG218" s="75" t="e">
        <f>IFERROR(INDEX(Data!$M$4:$BB$594,Data!$A211,COLUMNS($C$11:AH218)),””)</f>
        <v>#NAME?</v>
      </c>
      <c r="AH218" s="75" t="e">
        <f>IFERROR(INDEX(Data!$M$4:$BB$594,Data!$A211,COLUMNS($C$11:AI218)),””)</f>
        <v>#NAME?</v>
      </c>
      <c r="AI218" s="71" t="e">
        <f>IFERROR(INDEX(Data!$M$4:$BB$594,Data!$A211,COLUMNS($C$11:AJ218)),””)</f>
        <v>#NAME?</v>
      </c>
      <c r="AJ218" s="71" t="e">
        <f>IFERROR(INDEX(Data!$M$4:$BB$594,Data!$A211,COLUMNS($C$11:AK218)),””)</f>
        <v>#NAME?</v>
      </c>
      <c r="AK218" s="71" t="e">
        <f>IFERROR(INDEX(Data!$M$4:$BB$594,Data!$A211,COLUMNS($C$11:AL218)),””)</f>
        <v>#NAME?</v>
      </c>
      <c r="AL218" s="69" t="e">
        <f>IFERROR(INDEX(Data!$M$4:$BB$594,Data!$A211,COLUMNS($C$11:AM218)),””)</f>
        <v>#NAME?</v>
      </c>
      <c r="AM218" s="69" t="e">
        <f>IFERROR(INDEX(Data!$M$4:$BB$594,Data!$A211,COLUMNS($C$11:AN218)),””)</f>
        <v>#NAME?</v>
      </c>
      <c r="AN218" s="69" t="e">
        <f>IFERROR(INDEX(Data!$M$4:$BB$594,Data!$A211,COLUMNS($C$11:AO218)),””)</f>
        <v>#NAME?</v>
      </c>
      <c r="AO218" s="69" t="e">
        <f>IFERROR(INDEX(Data!$M$4:$BB$594,Data!$A211,COLUMNS($C$11:AP218)),””)</f>
        <v>#NAME?</v>
      </c>
      <c r="AP218" s="69" t="e">
        <f>IFERROR(INDEX(Data!$M$4:$BB$594,Data!$A211,COLUMNS($C$11:AQ218)),””)</f>
        <v>#NAME?</v>
      </c>
      <c r="AQ218" s="69" t="e">
        <f>IFERROR(INDEX(Data!$M$4:$BB$594,Data!$A211,COLUMNS($C$11:AR218)),””)</f>
        <v>#NAME?</v>
      </c>
    </row>
    <row r="219" spans="2:43" x14ac:dyDescent="0.25">
      <c r="B219" s="69" t="e">
        <f>IFERROR(INDEX(Data!$M$4:$BB$594,Data!$A212,COLUMNS($C$11:C219)),””)</f>
        <v>#NAME?</v>
      </c>
      <c r="C219" s="73" t="e">
        <f>IFERROR(INDEX(Data!$M$4:$BB$594,Data!$A212,COLUMNS($C$11:D219)),””)</f>
        <v>#NAME?</v>
      </c>
      <c r="D219" s="76" t="e">
        <f>IFERROR(INDEX(Data!$M$4:$BB$594,Data!$A212,COLUMNS($C$11:E219)),””)</f>
        <v>#NAME?</v>
      </c>
      <c r="E219" s="76" t="e">
        <f>IFERROR(INDEX(Data!$M$4:$BB$594,Data!$A212,COLUMNS($C$11:F219)),””)</f>
        <v>#NAME?</v>
      </c>
      <c r="F219" s="76" t="e">
        <f>IFERROR(INDEX(Data!$M$4:$BB$594,Data!$A212,COLUMNS($C$11:G219)),””)</f>
        <v>#NAME?</v>
      </c>
      <c r="G219" s="76" t="e">
        <f>IFERROR(INDEX(Data!$M$4:$BB$594,Data!$A212,COLUMNS($C$11:H219)),””)</f>
        <v>#NAME?</v>
      </c>
      <c r="H219" s="76" t="e">
        <f>IFERROR(INDEX(Data!$M$4:$BB$594,Data!$A212,COLUMNS($C$11:I219)),””)</f>
        <v>#NAME?</v>
      </c>
      <c r="I219" s="76" t="e">
        <f>IFERROR(INDEX(Data!$M$4:$BB$594,Data!$A212,COLUMNS($C$11:J219)),””)</f>
        <v>#NAME?</v>
      </c>
      <c r="J219" s="76" t="e">
        <f>IFERROR(INDEX(Data!$M$4:$BB$594,Data!$A212,COLUMNS($C$11:K219)),””)</f>
        <v>#NAME?</v>
      </c>
      <c r="K219" s="76" t="e">
        <f>IFERROR(INDEX(Data!$M$4:$BB$594,Data!$A212,COLUMNS($C$11:L219)),””)</f>
        <v>#NAME?</v>
      </c>
      <c r="L219" s="76" t="e">
        <f>IFERROR(INDEX(Data!$M$4:$BB$594,Data!$A212,COLUMNS($C$11:M219)),””)</f>
        <v>#NAME?</v>
      </c>
      <c r="M219" s="76" t="e">
        <f>IFERROR(INDEX(Data!$M$4:$BB$594,Data!$A212,COLUMNS($C$11:N219)),””)</f>
        <v>#NAME?</v>
      </c>
      <c r="N219" s="76" t="e">
        <f>IFERROR(INDEX(Data!$M$4:$BB$594,Data!$A212,COLUMNS($C$11:O219)),””)</f>
        <v>#NAME?</v>
      </c>
      <c r="O219" s="76" t="e">
        <f>IFERROR(INDEX(Data!$M$4:$BB$594,Data!$A212,COLUMNS($C$11:P219)),””)</f>
        <v>#NAME?</v>
      </c>
      <c r="P219" s="69" t="e">
        <f>IFERROR(INDEX(Data!$M$4:$BB$594,Data!$A212,COLUMNS($C$11:Q219)),””)</f>
        <v>#NAME?</v>
      </c>
      <c r="Q219" s="70" t="e">
        <f>IFERROR(INDEX(Data!$M$4:$BB$594,Data!$A212,COLUMNS($C$11:R219)),””)</f>
        <v>#NAME?</v>
      </c>
      <c r="R219" s="72" t="e">
        <f>IFERROR(INDEX(Data!$M$4:$BB$594,Data!$A212,COLUMNS($C$11:S219)),””)</f>
        <v>#NAME?</v>
      </c>
      <c r="S219" s="69" t="e">
        <f>IFERROR(INDEX(Data!$M$4:$BB$594,Data!$A212,COLUMNS($C$11:T219)),””)</f>
        <v>#NAME?</v>
      </c>
      <c r="T219" s="71" t="e">
        <f>IFERROR(INDEX(Data!$M$4:$BB$594,Data!$A212,COLUMNS($C$11:U219)),””)</f>
        <v>#NAME?</v>
      </c>
      <c r="U219" s="72" t="e">
        <f>IFERROR(INDEX(Data!$M$4:$BB$594,Data!$A212,COLUMNS($C$11:V219)),””)</f>
        <v>#NAME?</v>
      </c>
      <c r="V219" s="72" t="e">
        <f>IFERROR(INDEX(Data!$M$4:$BB$594,Data!$A212,COLUMNS($C$11:W219)),””)</f>
        <v>#NAME?</v>
      </c>
      <c r="W219" s="72" t="e">
        <f>IFERROR(INDEX(Data!$M$4:$BB$594,Data!$A212,COLUMNS($C$11:X219)),””)</f>
        <v>#NAME?</v>
      </c>
      <c r="X219" s="70" t="e">
        <f>IFERROR(INDEX(Data!$M$4:$BB$594,Data!$A212,COLUMNS($C$11:Y219)),””)</f>
        <v>#NAME?</v>
      </c>
      <c r="Y219" s="72" t="e">
        <f>IFERROR(INDEX(Data!$M$4:$BB$594,Data!$A212,COLUMNS($C$11:Z219)),””)</f>
        <v>#NAME?</v>
      </c>
      <c r="Z219" s="75" t="e">
        <f>IFERROR(INDEX(Data!$M$4:$BB$594,Data!$A212,COLUMNS($C$11:AA219)),””)</f>
        <v>#NAME?</v>
      </c>
      <c r="AA219" s="75" t="e">
        <f>IFERROR(INDEX(Data!$M$4:$BB$594,Data!$A212,COLUMNS($C$11:AB219)),””)</f>
        <v>#NAME?</v>
      </c>
      <c r="AB219" s="71" t="e">
        <f>IFERROR(INDEX(Data!$M$4:$BB$594,Data!$A212,COLUMNS($C$11:AC219)),””)</f>
        <v>#NAME?</v>
      </c>
      <c r="AC219" s="72" t="e">
        <f>IFERROR(INDEX(Data!$M$4:$BB$594,Data!$A212,COLUMNS($C$11:AD219)),””)</f>
        <v>#NAME?</v>
      </c>
      <c r="AD219" s="72" t="e">
        <f>IFERROR(INDEX(Data!$M$4:$BB$594,Data!$A212,COLUMNS($C$11:AE219)),””)</f>
        <v>#NAME?</v>
      </c>
      <c r="AE219" s="70" t="e">
        <f>IFERROR(INDEX(Data!$M$4:$BB$594,Data!$A212,COLUMNS($C$11:AF219)),””)</f>
        <v>#NAME?</v>
      </c>
      <c r="AF219" s="72" t="e">
        <f>IFERROR(INDEX(Data!$M$4:$BB$594,Data!$A212,COLUMNS($C$11:AG219)),””)</f>
        <v>#NAME?</v>
      </c>
      <c r="AG219" s="75" t="e">
        <f>IFERROR(INDEX(Data!$M$4:$BB$594,Data!$A212,COLUMNS($C$11:AH219)),””)</f>
        <v>#NAME?</v>
      </c>
      <c r="AH219" s="75" t="e">
        <f>IFERROR(INDEX(Data!$M$4:$BB$594,Data!$A212,COLUMNS($C$11:AI219)),””)</f>
        <v>#NAME?</v>
      </c>
      <c r="AI219" s="71" t="e">
        <f>IFERROR(INDEX(Data!$M$4:$BB$594,Data!$A212,COLUMNS($C$11:AJ219)),””)</f>
        <v>#NAME?</v>
      </c>
      <c r="AJ219" s="71" t="e">
        <f>IFERROR(INDEX(Data!$M$4:$BB$594,Data!$A212,COLUMNS($C$11:AK219)),””)</f>
        <v>#NAME?</v>
      </c>
      <c r="AK219" s="71" t="e">
        <f>IFERROR(INDEX(Data!$M$4:$BB$594,Data!$A212,COLUMNS($C$11:AL219)),””)</f>
        <v>#NAME?</v>
      </c>
      <c r="AL219" s="69" t="e">
        <f>IFERROR(INDEX(Data!$M$4:$BB$594,Data!$A212,COLUMNS($C$11:AM219)),””)</f>
        <v>#NAME?</v>
      </c>
      <c r="AM219" s="69" t="e">
        <f>IFERROR(INDEX(Data!$M$4:$BB$594,Data!$A212,COLUMNS($C$11:AN219)),””)</f>
        <v>#NAME?</v>
      </c>
      <c r="AN219" s="69" t="e">
        <f>IFERROR(INDEX(Data!$M$4:$BB$594,Data!$A212,COLUMNS($C$11:AO219)),””)</f>
        <v>#NAME?</v>
      </c>
      <c r="AO219" s="69" t="e">
        <f>IFERROR(INDEX(Data!$M$4:$BB$594,Data!$A212,COLUMNS($C$11:AP219)),””)</f>
        <v>#NAME?</v>
      </c>
      <c r="AP219" s="69" t="e">
        <f>IFERROR(INDEX(Data!$M$4:$BB$594,Data!$A212,COLUMNS($C$11:AQ219)),””)</f>
        <v>#NAME?</v>
      </c>
      <c r="AQ219" s="69" t="e">
        <f>IFERROR(INDEX(Data!$M$4:$BB$594,Data!$A212,COLUMNS($C$11:AR219)),””)</f>
        <v>#NAME?</v>
      </c>
    </row>
    <row r="220" spans="2:43" x14ac:dyDescent="0.25">
      <c r="B220" s="69" t="e">
        <f>IFERROR(INDEX(Data!$M$4:$BB$594,Data!$A213,COLUMNS($C$11:C220)),””)</f>
        <v>#NAME?</v>
      </c>
      <c r="C220" s="73" t="e">
        <f>IFERROR(INDEX(Data!$M$4:$BB$594,Data!$A213,COLUMNS($C$11:D220)),””)</f>
        <v>#NAME?</v>
      </c>
      <c r="D220" s="76" t="e">
        <f>IFERROR(INDEX(Data!$M$4:$BB$594,Data!$A213,COLUMNS($C$11:E220)),””)</f>
        <v>#NAME?</v>
      </c>
      <c r="E220" s="76" t="e">
        <f>IFERROR(INDEX(Data!$M$4:$BB$594,Data!$A213,COLUMNS($C$11:F220)),””)</f>
        <v>#NAME?</v>
      </c>
      <c r="F220" s="76" t="e">
        <f>IFERROR(INDEX(Data!$M$4:$BB$594,Data!$A213,COLUMNS($C$11:G220)),””)</f>
        <v>#NAME?</v>
      </c>
      <c r="G220" s="76" t="e">
        <f>IFERROR(INDEX(Data!$M$4:$BB$594,Data!$A213,COLUMNS($C$11:H220)),””)</f>
        <v>#NAME?</v>
      </c>
      <c r="H220" s="76" t="e">
        <f>IFERROR(INDEX(Data!$M$4:$BB$594,Data!$A213,COLUMNS($C$11:I220)),””)</f>
        <v>#NAME?</v>
      </c>
      <c r="I220" s="76" t="e">
        <f>IFERROR(INDEX(Data!$M$4:$BB$594,Data!$A213,COLUMNS($C$11:J220)),””)</f>
        <v>#NAME?</v>
      </c>
      <c r="J220" s="76" t="e">
        <f>IFERROR(INDEX(Data!$M$4:$BB$594,Data!$A213,COLUMNS($C$11:K220)),””)</f>
        <v>#NAME?</v>
      </c>
      <c r="K220" s="76" t="e">
        <f>IFERROR(INDEX(Data!$M$4:$BB$594,Data!$A213,COLUMNS($C$11:L220)),””)</f>
        <v>#NAME?</v>
      </c>
      <c r="L220" s="76" t="e">
        <f>IFERROR(INDEX(Data!$M$4:$BB$594,Data!$A213,COLUMNS($C$11:M220)),””)</f>
        <v>#NAME?</v>
      </c>
      <c r="M220" s="76" t="e">
        <f>IFERROR(INDEX(Data!$M$4:$BB$594,Data!$A213,COLUMNS($C$11:N220)),””)</f>
        <v>#NAME?</v>
      </c>
      <c r="N220" s="76" t="e">
        <f>IFERROR(INDEX(Data!$M$4:$BB$594,Data!$A213,COLUMNS($C$11:O220)),””)</f>
        <v>#NAME?</v>
      </c>
      <c r="O220" s="76" t="e">
        <f>IFERROR(INDEX(Data!$M$4:$BB$594,Data!$A213,COLUMNS($C$11:P220)),””)</f>
        <v>#NAME?</v>
      </c>
      <c r="P220" s="69" t="e">
        <f>IFERROR(INDEX(Data!$M$4:$BB$594,Data!$A213,COLUMNS($C$11:Q220)),””)</f>
        <v>#NAME?</v>
      </c>
      <c r="Q220" s="70" t="e">
        <f>IFERROR(INDEX(Data!$M$4:$BB$594,Data!$A213,COLUMNS($C$11:R220)),””)</f>
        <v>#NAME?</v>
      </c>
      <c r="R220" s="72" t="e">
        <f>IFERROR(INDEX(Data!$M$4:$BB$594,Data!$A213,COLUMNS($C$11:S220)),””)</f>
        <v>#NAME?</v>
      </c>
      <c r="S220" s="69" t="e">
        <f>IFERROR(INDEX(Data!$M$4:$BB$594,Data!$A213,COLUMNS($C$11:T220)),””)</f>
        <v>#NAME?</v>
      </c>
      <c r="T220" s="71" t="e">
        <f>IFERROR(INDEX(Data!$M$4:$BB$594,Data!$A213,COLUMNS($C$11:U220)),””)</f>
        <v>#NAME?</v>
      </c>
      <c r="U220" s="72" t="e">
        <f>IFERROR(INDEX(Data!$M$4:$BB$594,Data!$A213,COLUMNS($C$11:V220)),””)</f>
        <v>#NAME?</v>
      </c>
      <c r="V220" s="72" t="e">
        <f>IFERROR(INDEX(Data!$M$4:$BB$594,Data!$A213,COLUMNS($C$11:W220)),””)</f>
        <v>#NAME?</v>
      </c>
      <c r="W220" s="72" t="e">
        <f>IFERROR(INDEX(Data!$M$4:$BB$594,Data!$A213,COLUMNS($C$11:X220)),””)</f>
        <v>#NAME?</v>
      </c>
      <c r="X220" s="70" t="e">
        <f>IFERROR(INDEX(Data!$M$4:$BB$594,Data!$A213,COLUMNS($C$11:Y220)),””)</f>
        <v>#NAME?</v>
      </c>
      <c r="Y220" s="72" t="e">
        <f>IFERROR(INDEX(Data!$M$4:$BB$594,Data!$A213,COLUMNS($C$11:Z220)),””)</f>
        <v>#NAME?</v>
      </c>
      <c r="Z220" s="75" t="e">
        <f>IFERROR(INDEX(Data!$M$4:$BB$594,Data!$A213,COLUMNS($C$11:AA220)),””)</f>
        <v>#NAME?</v>
      </c>
      <c r="AA220" s="75" t="e">
        <f>IFERROR(INDEX(Data!$M$4:$BB$594,Data!$A213,COLUMNS($C$11:AB220)),””)</f>
        <v>#NAME?</v>
      </c>
      <c r="AB220" s="71" t="e">
        <f>IFERROR(INDEX(Data!$M$4:$BB$594,Data!$A213,COLUMNS($C$11:AC220)),””)</f>
        <v>#NAME?</v>
      </c>
      <c r="AC220" s="72" t="e">
        <f>IFERROR(INDEX(Data!$M$4:$BB$594,Data!$A213,COLUMNS($C$11:AD220)),””)</f>
        <v>#NAME?</v>
      </c>
      <c r="AD220" s="72" t="e">
        <f>IFERROR(INDEX(Data!$M$4:$BB$594,Data!$A213,COLUMNS($C$11:AE220)),””)</f>
        <v>#NAME?</v>
      </c>
      <c r="AE220" s="70" t="e">
        <f>IFERROR(INDEX(Data!$M$4:$BB$594,Data!$A213,COLUMNS($C$11:AF220)),””)</f>
        <v>#NAME?</v>
      </c>
      <c r="AF220" s="72" t="e">
        <f>IFERROR(INDEX(Data!$M$4:$BB$594,Data!$A213,COLUMNS($C$11:AG220)),””)</f>
        <v>#NAME?</v>
      </c>
      <c r="AG220" s="75" t="e">
        <f>IFERROR(INDEX(Data!$M$4:$BB$594,Data!$A213,COLUMNS($C$11:AH220)),””)</f>
        <v>#NAME?</v>
      </c>
      <c r="AH220" s="75" t="e">
        <f>IFERROR(INDEX(Data!$M$4:$BB$594,Data!$A213,COLUMNS($C$11:AI220)),””)</f>
        <v>#NAME?</v>
      </c>
      <c r="AI220" s="71" t="e">
        <f>IFERROR(INDEX(Data!$M$4:$BB$594,Data!$A213,COLUMNS($C$11:AJ220)),””)</f>
        <v>#NAME?</v>
      </c>
      <c r="AJ220" s="71" t="e">
        <f>IFERROR(INDEX(Data!$M$4:$BB$594,Data!$A213,COLUMNS($C$11:AK220)),””)</f>
        <v>#NAME?</v>
      </c>
      <c r="AK220" s="71" t="e">
        <f>IFERROR(INDEX(Data!$M$4:$BB$594,Data!$A213,COLUMNS($C$11:AL220)),””)</f>
        <v>#NAME?</v>
      </c>
      <c r="AL220" s="69" t="e">
        <f>IFERROR(INDEX(Data!$M$4:$BB$594,Data!$A213,COLUMNS($C$11:AM220)),””)</f>
        <v>#NAME?</v>
      </c>
      <c r="AM220" s="69" t="e">
        <f>IFERROR(INDEX(Data!$M$4:$BB$594,Data!$A213,COLUMNS($C$11:AN220)),””)</f>
        <v>#NAME?</v>
      </c>
      <c r="AN220" s="69" t="e">
        <f>IFERROR(INDEX(Data!$M$4:$BB$594,Data!$A213,COLUMNS($C$11:AO220)),””)</f>
        <v>#NAME?</v>
      </c>
      <c r="AO220" s="69" t="e">
        <f>IFERROR(INDEX(Data!$M$4:$BB$594,Data!$A213,COLUMNS($C$11:AP220)),””)</f>
        <v>#NAME?</v>
      </c>
      <c r="AP220" s="69" t="e">
        <f>IFERROR(INDEX(Data!$M$4:$BB$594,Data!$A213,COLUMNS($C$11:AQ220)),””)</f>
        <v>#NAME?</v>
      </c>
      <c r="AQ220" s="69" t="e">
        <f>IFERROR(INDEX(Data!$M$4:$BB$594,Data!$A213,COLUMNS($C$11:AR220)),””)</f>
        <v>#NAME?</v>
      </c>
    </row>
    <row r="221" spans="2:43" x14ac:dyDescent="0.25">
      <c r="B221" s="69" t="e">
        <f>IFERROR(INDEX(Data!$M$4:$BB$594,Data!$A214,COLUMNS($C$11:C221)),””)</f>
        <v>#NAME?</v>
      </c>
      <c r="C221" s="73" t="e">
        <f>IFERROR(INDEX(Data!$M$4:$BB$594,Data!$A214,COLUMNS($C$11:D221)),””)</f>
        <v>#NAME?</v>
      </c>
      <c r="D221" s="76" t="e">
        <f>IFERROR(INDEX(Data!$M$4:$BB$594,Data!$A214,COLUMNS($C$11:E221)),””)</f>
        <v>#NAME?</v>
      </c>
      <c r="E221" s="76" t="e">
        <f>IFERROR(INDEX(Data!$M$4:$BB$594,Data!$A214,COLUMNS($C$11:F221)),””)</f>
        <v>#NAME?</v>
      </c>
      <c r="F221" s="76" t="e">
        <f>IFERROR(INDEX(Data!$M$4:$BB$594,Data!$A214,COLUMNS($C$11:G221)),””)</f>
        <v>#NAME?</v>
      </c>
      <c r="G221" s="76" t="e">
        <f>IFERROR(INDEX(Data!$M$4:$BB$594,Data!$A214,COLUMNS($C$11:H221)),””)</f>
        <v>#NAME?</v>
      </c>
      <c r="H221" s="76" t="e">
        <f>IFERROR(INDEX(Data!$M$4:$BB$594,Data!$A214,COLUMNS($C$11:I221)),””)</f>
        <v>#NAME?</v>
      </c>
      <c r="I221" s="76" t="e">
        <f>IFERROR(INDEX(Data!$M$4:$BB$594,Data!$A214,COLUMNS($C$11:J221)),””)</f>
        <v>#NAME?</v>
      </c>
      <c r="J221" s="76" t="e">
        <f>IFERROR(INDEX(Data!$M$4:$BB$594,Data!$A214,COLUMNS($C$11:K221)),””)</f>
        <v>#NAME?</v>
      </c>
      <c r="K221" s="76" t="e">
        <f>IFERROR(INDEX(Data!$M$4:$BB$594,Data!$A214,COLUMNS($C$11:L221)),””)</f>
        <v>#NAME?</v>
      </c>
      <c r="L221" s="76" t="e">
        <f>IFERROR(INDEX(Data!$M$4:$BB$594,Data!$A214,COLUMNS($C$11:M221)),””)</f>
        <v>#NAME?</v>
      </c>
      <c r="M221" s="76" t="e">
        <f>IFERROR(INDEX(Data!$M$4:$BB$594,Data!$A214,COLUMNS($C$11:N221)),””)</f>
        <v>#NAME?</v>
      </c>
      <c r="N221" s="76" t="e">
        <f>IFERROR(INDEX(Data!$M$4:$BB$594,Data!$A214,COLUMNS($C$11:O221)),””)</f>
        <v>#NAME?</v>
      </c>
      <c r="O221" s="76" t="e">
        <f>IFERROR(INDEX(Data!$M$4:$BB$594,Data!$A214,COLUMNS($C$11:P221)),””)</f>
        <v>#NAME?</v>
      </c>
      <c r="P221" s="69" t="e">
        <f>IFERROR(INDEX(Data!$M$4:$BB$594,Data!$A214,COLUMNS($C$11:Q221)),””)</f>
        <v>#NAME?</v>
      </c>
      <c r="Q221" s="70" t="e">
        <f>IFERROR(INDEX(Data!$M$4:$BB$594,Data!$A214,COLUMNS($C$11:R221)),””)</f>
        <v>#NAME?</v>
      </c>
      <c r="R221" s="72" t="e">
        <f>IFERROR(INDEX(Data!$M$4:$BB$594,Data!$A214,COLUMNS($C$11:S221)),””)</f>
        <v>#NAME?</v>
      </c>
      <c r="S221" s="69" t="e">
        <f>IFERROR(INDEX(Data!$M$4:$BB$594,Data!$A214,COLUMNS($C$11:T221)),””)</f>
        <v>#NAME?</v>
      </c>
      <c r="T221" s="71" t="e">
        <f>IFERROR(INDEX(Data!$M$4:$BB$594,Data!$A214,COLUMNS($C$11:U221)),””)</f>
        <v>#NAME?</v>
      </c>
      <c r="U221" s="72" t="e">
        <f>IFERROR(INDEX(Data!$M$4:$BB$594,Data!$A214,COLUMNS($C$11:V221)),””)</f>
        <v>#NAME?</v>
      </c>
      <c r="V221" s="72" t="e">
        <f>IFERROR(INDEX(Data!$M$4:$BB$594,Data!$A214,COLUMNS($C$11:W221)),””)</f>
        <v>#NAME?</v>
      </c>
      <c r="W221" s="72" t="e">
        <f>IFERROR(INDEX(Data!$M$4:$BB$594,Data!$A214,COLUMNS($C$11:X221)),””)</f>
        <v>#NAME?</v>
      </c>
      <c r="X221" s="70" t="e">
        <f>IFERROR(INDEX(Data!$M$4:$BB$594,Data!$A214,COLUMNS($C$11:Y221)),””)</f>
        <v>#NAME?</v>
      </c>
      <c r="Y221" s="72" t="e">
        <f>IFERROR(INDEX(Data!$M$4:$BB$594,Data!$A214,COLUMNS($C$11:Z221)),””)</f>
        <v>#NAME?</v>
      </c>
      <c r="Z221" s="75" t="e">
        <f>IFERROR(INDEX(Data!$M$4:$BB$594,Data!$A214,COLUMNS($C$11:AA221)),””)</f>
        <v>#NAME?</v>
      </c>
      <c r="AA221" s="75" t="e">
        <f>IFERROR(INDEX(Data!$M$4:$BB$594,Data!$A214,COLUMNS($C$11:AB221)),””)</f>
        <v>#NAME?</v>
      </c>
      <c r="AB221" s="71" t="e">
        <f>IFERROR(INDEX(Data!$M$4:$BB$594,Data!$A214,COLUMNS($C$11:AC221)),””)</f>
        <v>#NAME?</v>
      </c>
      <c r="AC221" s="72" t="e">
        <f>IFERROR(INDEX(Data!$M$4:$BB$594,Data!$A214,COLUMNS($C$11:AD221)),””)</f>
        <v>#NAME?</v>
      </c>
      <c r="AD221" s="72" t="e">
        <f>IFERROR(INDEX(Data!$M$4:$BB$594,Data!$A214,COLUMNS($C$11:AE221)),””)</f>
        <v>#NAME?</v>
      </c>
      <c r="AE221" s="70" t="e">
        <f>IFERROR(INDEX(Data!$M$4:$BB$594,Data!$A214,COLUMNS($C$11:AF221)),””)</f>
        <v>#NAME?</v>
      </c>
      <c r="AF221" s="72" t="e">
        <f>IFERROR(INDEX(Data!$M$4:$BB$594,Data!$A214,COLUMNS($C$11:AG221)),””)</f>
        <v>#NAME?</v>
      </c>
      <c r="AG221" s="75" t="e">
        <f>IFERROR(INDEX(Data!$M$4:$BB$594,Data!$A214,COLUMNS($C$11:AH221)),””)</f>
        <v>#NAME?</v>
      </c>
      <c r="AH221" s="75" t="e">
        <f>IFERROR(INDEX(Data!$M$4:$BB$594,Data!$A214,COLUMNS($C$11:AI221)),””)</f>
        <v>#NAME?</v>
      </c>
      <c r="AI221" s="71" t="e">
        <f>IFERROR(INDEX(Data!$M$4:$BB$594,Data!$A214,COLUMNS($C$11:AJ221)),””)</f>
        <v>#NAME?</v>
      </c>
      <c r="AJ221" s="71" t="e">
        <f>IFERROR(INDEX(Data!$M$4:$BB$594,Data!$A214,COLUMNS($C$11:AK221)),””)</f>
        <v>#NAME?</v>
      </c>
      <c r="AK221" s="71" t="e">
        <f>IFERROR(INDEX(Data!$M$4:$BB$594,Data!$A214,COLUMNS($C$11:AL221)),””)</f>
        <v>#NAME?</v>
      </c>
      <c r="AL221" s="69" t="e">
        <f>IFERROR(INDEX(Data!$M$4:$BB$594,Data!$A214,COLUMNS($C$11:AM221)),””)</f>
        <v>#NAME?</v>
      </c>
      <c r="AM221" s="69" t="e">
        <f>IFERROR(INDEX(Data!$M$4:$BB$594,Data!$A214,COLUMNS($C$11:AN221)),””)</f>
        <v>#NAME?</v>
      </c>
      <c r="AN221" s="69" t="e">
        <f>IFERROR(INDEX(Data!$M$4:$BB$594,Data!$A214,COLUMNS($C$11:AO221)),””)</f>
        <v>#NAME?</v>
      </c>
      <c r="AO221" s="69" t="e">
        <f>IFERROR(INDEX(Data!$M$4:$BB$594,Data!$A214,COLUMNS($C$11:AP221)),””)</f>
        <v>#NAME?</v>
      </c>
      <c r="AP221" s="69" t="e">
        <f>IFERROR(INDEX(Data!$M$4:$BB$594,Data!$A214,COLUMNS($C$11:AQ221)),””)</f>
        <v>#NAME?</v>
      </c>
      <c r="AQ221" s="69" t="e">
        <f>IFERROR(INDEX(Data!$M$4:$BB$594,Data!$A214,COLUMNS($C$11:AR221)),””)</f>
        <v>#NAME?</v>
      </c>
    </row>
    <row r="222" spans="2:43" x14ac:dyDescent="0.25">
      <c r="B222" s="69" t="e">
        <f>IFERROR(INDEX(Data!$M$4:$BB$594,Data!$A215,COLUMNS($C$11:C222)),””)</f>
        <v>#NAME?</v>
      </c>
      <c r="C222" s="73" t="e">
        <f>IFERROR(INDEX(Data!$M$4:$BB$594,Data!$A215,COLUMNS($C$11:D222)),””)</f>
        <v>#NAME?</v>
      </c>
      <c r="D222" s="76" t="e">
        <f>IFERROR(INDEX(Data!$M$4:$BB$594,Data!$A215,COLUMNS($C$11:E222)),””)</f>
        <v>#NAME?</v>
      </c>
      <c r="E222" s="76" t="e">
        <f>IFERROR(INDEX(Data!$M$4:$BB$594,Data!$A215,COLUMNS($C$11:F222)),””)</f>
        <v>#NAME?</v>
      </c>
      <c r="F222" s="76" t="e">
        <f>IFERROR(INDEX(Data!$M$4:$BB$594,Data!$A215,COLUMNS($C$11:G222)),””)</f>
        <v>#NAME?</v>
      </c>
      <c r="G222" s="76" t="e">
        <f>IFERROR(INDEX(Data!$M$4:$BB$594,Data!$A215,COLUMNS($C$11:H222)),””)</f>
        <v>#NAME?</v>
      </c>
      <c r="H222" s="76" t="e">
        <f>IFERROR(INDEX(Data!$M$4:$BB$594,Data!$A215,COLUMNS($C$11:I222)),””)</f>
        <v>#NAME?</v>
      </c>
      <c r="I222" s="76" t="e">
        <f>IFERROR(INDEX(Data!$M$4:$BB$594,Data!$A215,COLUMNS($C$11:J222)),””)</f>
        <v>#NAME?</v>
      </c>
      <c r="J222" s="76" t="e">
        <f>IFERROR(INDEX(Data!$M$4:$BB$594,Data!$A215,COLUMNS($C$11:K222)),””)</f>
        <v>#NAME?</v>
      </c>
      <c r="K222" s="76" t="e">
        <f>IFERROR(INDEX(Data!$M$4:$BB$594,Data!$A215,COLUMNS($C$11:L222)),””)</f>
        <v>#NAME?</v>
      </c>
      <c r="L222" s="76" t="e">
        <f>IFERROR(INDEX(Data!$M$4:$BB$594,Data!$A215,COLUMNS($C$11:M222)),””)</f>
        <v>#NAME?</v>
      </c>
      <c r="M222" s="76" t="e">
        <f>IFERROR(INDEX(Data!$M$4:$BB$594,Data!$A215,COLUMNS($C$11:N222)),””)</f>
        <v>#NAME?</v>
      </c>
      <c r="N222" s="76" t="e">
        <f>IFERROR(INDEX(Data!$M$4:$BB$594,Data!$A215,COLUMNS($C$11:O222)),””)</f>
        <v>#NAME?</v>
      </c>
      <c r="O222" s="76" t="e">
        <f>IFERROR(INDEX(Data!$M$4:$BB$594,Data!$A215,COLUMNS($C$11:P222)),””)</f>
        <v>#NAME?</v>
      </c>
      <c r="P222" s="69" t="e">
        <f>IFERROR(INDEX(Data!$M$4:$BB$594,Data!$A215,COLUMNS($C$11:Q222)),””)</f>
        <v>#NAME?</v>
      </c>
      <c r="Q222" s="70" t="e">
        <f>IFERROR(INDEX(Data!$M$4:$BB$594,Data!$A215,COLUMNS($C$11:R222)),””)</f>
        <v>#NAME?</v>
      </c>
      <c r="R222" s="72" t="e">
        <f>IFERROR(INDEX(Data!$M$4:$BB$594,Data!$A215,COLUMNS($C$11:S222)),””)</f>
        <v>#NAME?</v>
      </c>
      <c r="S222" s="69" t="e">
        <f>IFERROR(INDEX(Data!$M$4:$BB$594,Data!$A215,COLUMNS($C$11:T222)),””)</f>
        <v>#NAME?</v>
      </c>
      <c r="T222" s="71" t="e">
        <f>IFERROR(INDEX(Data!$M$4:$BB$594,Data!$A215,COLUMNS($C$11:U222)),””)</f>
        <v>#NAME?</v>
      </c>
      <c r="U222" s="72" t="e">
        <f>IFERROR(INDEX(Data!$M$4:$BB$594,Data!$A215,COLUMNS($C$11:V222)),””)</f>
        <v>#NAME?</v>
      </c>
      <c r="V222" s="72" t="e">
        <f>IFERROR(INDEX(Data!$M$4:$BB$594,Data!$A215,COLUMNS($C$11:W222)),””)</f>
        <v>#NAME?</v>
      </c>
      <c r="W222" s="72" t="e">
        <f>IFERROR(INDEX(Data!$M$4:$BB$594,Data!$A215,COLUMNS($C$11:X222)),””)</f>
        <v>#NAME?</v>
      </c>
      <c r="X222" s="70" t="e">
        <f>IFERROR(INDEX(Data!$M$4:$BB$594,Data!$A215,COLUMNS($C$11:Y222)),””)</f>
        <v>#NAME?</v>
      </c>
      <c r="Y222" s="72" t="e">
        <f>IFERROR(INDEX(Data!$M$4:$BB$594,Data!$A215,COLUMNS($C$11:Z222)),””)</f>
        <v>#NAME?</v>
      </c>
      <c r="Z222" s="75" t="e">
        <f>IFERROR(INDEX(Data!$M$4:$BB$594,Data!$A215,COLUMNS($C$11:AA222)),””)</f>
        <v>#NAME?</v>
      </c>
      <c r="AA222" s="75" t="e">
        <f>IFERROR(INDEX(Data!$M$4:$BB$594,Data!$A215,COLUMNS($C$11:AB222)),””)</f>
        <v>#NAME?</v>
      </c>
      <c r="AB222" s="71" t="e">
        <f>IFERROR(INDEX(Data!$M$4:$BB$594,Data!$A215,COLUMNS($C$11:AC222)),””)</f>
        <v>#NAME?</v>
      </c>
      <c r="AC222" s="72" t="e">
        <f>IFERROR(INDEX(Data!$M$4:$BB$594,Data!$A215,COLUMNS($C$11:AD222)),””)</f>
        <v>#NAME?</v>
      </c>
      <c r="AD222" s="72" t="e">
        <f>IFERROR(INDEX(Data!$M$4:$BB$594,Data!$A215,COLUMNS($C$11:AE222)),””)</f>
        <v>#NAME?</v>
      </c>
      <c r="AE222" s="70" t="e">
        <f>IFERROR(INDEX(Data!$M$4:$BB$594,Data!$A215,COLUMNS($C$11:AF222)),””)</f>
        <v>#NAME?</v>
      </c>
      <c r="AF222" s="72" t="e">
        <f>IFERROR(INDEX(Data!$M$4:$BB$594,Data!$A215,COLUMNS($C$11:AG222)),””)</f>
        <v>#NAME?</v>
      </c>
      <c r="AG222" s="75" t="e">
        <f>IFERROR(INDEX(Data!$M$4:$BB$594,Data!$A215,COLUMNS($C$11:AH222)),””)</f>
        <v>#NAME?</v>
      </c>
      <c r="AH222" s="75" t="e">
        <f>IFERROR(INDEX(Data!$M$4:$BB$594,Data!$A215,COLUMNS($C$11:AI222)),””)</f>
        <v>#NAME?</v>
      </c>
      <c r="AI222" s="71" t="e">
        <f>IFERROR(INDEX(Data!$M$4:$BB$594,Data!$A215,COLUMNS($C$11:AJ222)),””)</f>
        <v>#NAME?</v>
      </c>
      <c r="AJ222" s="71" t="e">
        <f>IFERROR(INDEX(Data!$M$4:$BB$594,Data!$A215,COLUMNS($C$11:AK222)),””)</f>
        <v>#NAME?</v>
      </c>
      <c r="AK222" s="71" t="e">
        <f>IFERROR(INDEX(Data!$M$4:$BB$594,Data!$A215,COLUMNS($C$11:AL222)),””)</f>
        <v>#NAME?</v>
      </c>
      <c r="AL222" s="69" t="e">
        <f>IFERROR(INDEX(Data!$M$4:$BB$594,Data!$A215,COLUMNS($C$11:AM222)),””)</f>
        <v>#NAME?</v>
      </c>
      <c r="AM222" s="69" t="e">
        <f>IFERROR(INDEX(Data!$M$4:$BB$594,Data!$A215,COLUMNS($C$11:AN222)),””)</f>
        <v>#NAME?</v>
      </c>
      <c r="AN222" s="69" t="e">
        <f>IFERROR(INDEX(Data!$M$4:$BB$594,Data!$A215,COLUMNS($C$11:AO222)),””)</f>
        <v>#NAME?</v>
      </c>
      <c r="AO222" s="69" t="e">
        <f>IFERROR(INDEX(Data!$M$4:$BB$594,Data!$A215,COLUMNS($C$11:AP222)),””)</f>
        <v>#NAME?</v>
      </c>
      <c r="AP222" s="69" t="e">
        <f>IFERROR(INDEX(Data!$M$4:$BB$594,Data!$A215,COLUMNS($C$11:AQ222)),””)</f>
        <v>#NAME?</v>
      </c>
      <c r="AQ222" s="69" t="e">
        <f>IFERROR(INDEX(Data!$M$4:$BB$594,Data!$A215,COLUMNS($C$11:AR222)),””)</f>
        <v>#NAME?</v>
      </c>
    </row>
    <row r="223" spans="2:43" x14ac:dyDescent="0.25">
      <c r="B223" s="69" t="e">
        <f>IFERROR(INDEX(Data!$M$4:$BB$594,Data!$A216,COLUMNS($C$11:C223)),””)</f>
        <v>#NAME?</v>
      </c>
      <c r="C223" s="73" t="e">
        <f>IFERROR(INDEX(Data!$M$4:$BB$594,Data!$A216,COLUMNS($C$11:D223)),””)</f>
        <v>#NAME?</v>
      </c>
      <c r="D223" s="76" t="e">
        <f>IFERROR(INDEX(Data!$M$4:$BB$594,Data!$A216,COLUMNS($C$11:E223)),””)</f>
        <v>#NAME?</v>
      </c>
      <c r="E223" s="76" t="e">
        <f>IFERROR(INDEX(Data!$M$4:$BB$594,Data!$A216,COLUMNS($C$11:F223)),””)</f>
        <v>#NAME?</v>
      </c>
      <c r="F223" s="76" t="e">
        <f>IFERROR(INDEX(Data!$M$4:$BB$594,Data!$A216,COLUMNS($C$11:G223)),””)</f>
        <v>#NAME?</v>
      </c>
      <c r="G223" s="76" t="e">
        <f>IFERROR(INDEX(Data!$M$4:$BB$594,Data!$A216,COLUMNS($C$11:H223)),””)</f>
        <v>#NAME?</v>
      </c>
      <c r="H223" s="76" t="e">
        <f>IFERROR(INDEX(Data!$M$4:$BB$594,Data!$A216,COLUMNS($C$11:I223)),””)</f>
        <v>#NAME?</v>
      </c>
      <c r="I223" s="76" t="e">
        <f>IFERROR(INDEX(Data!$M$4:$BB$594,Data!$A216,COLUMNS($C$11:J223)),””)</f>
        <v>#NAME?</v>
      </c>
      <c r="J223" s="76" t="e">
        <f>IFERROR(INDEX(Data!$M$4:$BB$594,Data!$A216,COLUMNS($C$11:K223)),””)</f>
        <v>#NAME?</v>
      </c>
      <c r="K223" s="76" t="e">
        <f>IFERROR(INDEX(Data!$M$4:$BB$594,Data!$A216,COLUMNS($C$11:L223)),””)</f>
        <v>#NAME?</v>
      </c>
      <c r="L223" s="76" t="e">
        <f>IFERROR(INDEX(Data!$M$4:$BB$594,Data!$A216,COLUMNS($C$11:M223)),””)</f>
        <v>#NAME?</v>
      </c>
      <c r="M223" s="76" t="e">
        <f>IFERROR(INDEX(Data!$M$4:$BB$594,Data!$A216,COLUMNS($C$11:N223)),””)</f>
        <v>#NAME?</v>
      </c>
      <c r="N223" s="76" t="e">
        <f>IFERROR(INDEX(Data!$M$4:$BB$594,Data!$A216,COLUMNS($C$11:O223)),””)</f>
        <v>#NAME?</v>
      </c>
      <c r="O223" s="76" t="e">
        <f>IFERROR(INDEX(Data!$M$4:$BB$594,Data!$A216,COLUMNS($C$11:P223)),””)</f>
        <v>#NAME?</v>
      </c>
      <c r="P223" s="69" t="e">
        <f>IFERROR(INDEX(Data!$M$4:$BB$594,Data!$A216,COLUMNS($C$11:Q223)),””)</f>
        <v>#NAME?</v>
      </c>
      <c r="Q223" s="70" t="e">
        <f>IFERROR(INDEX(Data!$M$4:$BB$594,Data!$A216,COLUMNS($C$11:R223)),””)</f>
        <v>#NAME?</v>
      </c>
      <c r="R223" s="72" t="e">
        <f>IFERROR(INDEX(Data!$M$4:$BB$594,Data!$A216,COLUMNS($C$11:S223)),””)</f>
        <v>#NAME?</v>
      </c>
      <c r="S223" s="69" t="e">
        <f>IFERROR(INDEX(Data!$M$4:$BB$594,Data!$A216,COLUMNS($C$11:T223)),””)</f>
        <v>#NAME?</v>
      </c>
      <c r="T223" s="71" t="e">
        <f>IFERROR(INDEX(Data!$M$4:$BB$594,Data!$A216,COLUMNS($C$11:U223)),””)</f>
        <v>#NAME?</v>
      </c>
      <c r="U223" s="72" t="e">
        <f>IFERROR(INDEX(Data!$M$4:$BB$594,Data!$A216,COLUMNS($C$11:V223)),””)</f>
        <v>#NAME?</v>
      </c>
      <c r="V223" s="72" t="e">
        <f>IFERROR(INDEX(Data!$M$4:$BB$594,Data!$A216,COLUMNS($C$11:W223)),””)</f>
        <v>#NAME?</v>
      </c>
      <c r="W223" s="72" t="e">
        <f>IFERROR(INDEX(Data!$M$4:$BB$594,Data!$A216,COLUMNS($C$11:X223)),””)</f>
        <v>#NAME?</v>
      </c>
      <c r="X223" s="70" t="e">
        <f>IFERROR(INDEX(Data!$M$4:$BB$594,Data!$A216,COLUMNS($C$11:Y223)),””)</f>
        <v>#NAME?</v>
      </c>
      <c r="Y223" s="72" t="e">
        <f>IFERROR(INDEX(Data!$M$4:$BB$594,Data!$A216,COLUMNS($C$11:Z223)),””)</f>
        <v>#NAME?</v>
      </c>
      <c r="Z223" s="75" t="e">
        <f>IFERROR(INDEX(Data!$M$4:$BB$594,Data!$A216,COLUMNS($C$11:AA223)),””)</f>
        <v>#NAME?</v>
      </c>
      <c r="AA223" s="75" t="e">
        <f>IFERROR(INDEX(Data!$M$4:$BB$594,Data!$A216,COLUMNS($C$11:AB223)),””)</f>
        <v>#NAME?</v>
      </c>
      <c r="AB223" s="71" t="e">
        <f>IFERROR(INDEX(Data!$M$4:$BB$594,Data!$A216,COLUMNS($C$11:AC223)),””)</f>
        <v>#NAME?</v>
      </c>
      <c r="AC223" s="72" t="e">
        <f>IFERROR(INDEX(Data!$M$4:$BB$594,Data!$A216,COLUMNS($C$11:AD223)),””)</f>
        <v>#NAME?</v>
      </c>
      <c r="AD223" s="72" t="e">
        <f>IFERROR(INDEX(Data!$M$4:$BB$594,Data!$A216,COLUMNS($C$11:AE223)),””)</f>
        <v>#NAME?</v>
      </c>
      <c r="AE223" s="70" t="e">
        <f>IFERROR(INDEX(Data!$M$4:$BB$594,Data!$A216,COLUMNS($C$11:AF223)),””)</f>
        <v>#NAME?</v>
      </c>
      <c r="AF223" s="72" t="e">
        <f>IFERROR(INDEX(Data!$M$4:$BB$594,Data!$A216,COLUMNS($C$11:AG223)),””)</f>
        <v>#NAME?</v>
      </c>
      <c r="AG223" s="75" t="e">
        <f>IFERROR(INDEX(Data!$M$4:$BB$594,Data!$A216,COLUMNS($C$11:AH223)),””)</f>
        <v>#NAME?</v>
      </c>
      <c r="AH223" s="75" t="e">
        <f>IFERROR(INDEX(Data!$M$4:$BB$594,Data!$A216,COLUMNS($C$11:AI223)),””)</f>
        <v>#NAME?</v>
      </c>
      <c r="AI223" s="71" t="e">
        <f>IFERROR(INDEX(Data!$M$4:$BB$594,Data!$A216,COLUMNS($C$11:AJ223)),””)</f>
        <v>#NAME?</v>
      </c>
      <c r="AJ223" s="71" t="e">
        <f>IFERROR(INDEX(Data!$M$4:$BB$594,Data!$A216,COLUMNS($C$11:AK223)),””)</f>
        <v>#NAME?</v>
      </c>
      <c r="AK223" s="71" t="e">
        <f>IFERROR(INDEX(Data!$M$4:$BB$594,Data!$A216,COLUMNS($C$11:AL223)),””)</f>
        <v>#NAME?</v>
      </c>
      <c r="AL223" s="69" t="e">
        <f>IFERROR(INDEX(Data!$M$4:$BB$594,Data!$A216,COLUMNS($C$11:AM223)),””)</f>
        <v>#NAME?</v>
      </c>
      <c r="AM223" s="69" t="e">
        <f>IFERROR(INDEX(Data!$M$4:$BB$594,Data!$A216,COLUMNS($C$11:AN223)),””)</f>
        <v>#NAME?</v>
      </c>
      <c r="AN223" s="69" t="e">
        <f>IFERROR(INDEX(Data!$M$4:$BB$594,Data!$A216,COLUMNS($C$11:AO223)),””)</f>
        <v>#NAME?</v>
      </c>
      <c r="AO223" s="69" t="e">
        <f>IFERROR(INDEX(Data!$M$4:$BB$594,Data!$A216,COLUMNS($C$11:AP223)),””)</f>
        <v>#NAME?</v>
      </c>
      <c r="AP223" s="69" t="e">
        <f>IFERROR(INDEX(Data!$M$4:$BB$594,Data!$A216,COLUMNS($C$11:AQ223)),””)</f>
        <v>#NAME?</v>
      </c>
      <c r="AQ223" s="69" t="e">
        <f>IFERROR(INDEX(Data!$M$4:$BB$594,Data!$A216,COLUMNS($C$11:AR223)),””)</f>
        <v>#NAME?</v>
      </c>
    </row>
    <row r="224" spans="2:43" x14ac:dyDescent="0.25">
      <c r="B224" s="69" t="e">
        <f>IFERROR(INDEX(Data!$M$4:$BB$594,Data!$A217,COLUMNS($C$11:C224)),””)</f>
        <v>#NAME?</v>
      </c>
      <c r="C224" s="73" t="e">
        <f>IFERROR(INDEX(Data!$M$4:$BB$594,Data!$A217,COLUMNS($C$11:D224)),””)</f>
        <v>#NAME?</v>
      </c>
      <c r="D224" s="76" t="e">
        <f>IFERROR(INDEX(Data!$M$4:$BB$594,Data!$A217,COLUMNS($C$11:E224)),””)</f>
        <v>#NAME?</v>
      </c>
      <c r="E224" s="76" t="e">
        <f>IFERROR(INDEX(Data!$M$4:$BB$594,Data!$A217,COLUMNS($C$11:F224)),””)</f>
        <v>#NAME?</v>
      </c>
      <c r="F224" s="76" t="e">
        <f>IFERROR(INDEX(Data!$M$4:$BB$594,Data!$A217,COLUMNS($C$11:G224)),””)</f>
        <v>#NAME?</v>
      </c>
      <c r="G224" s="76" t="e">
        <f>IFERROR(INDEX(Data!$M$4:$BB$594,Data!$A217,COLUMNS($C$11:H224)),””)</f>
        <v>#NAME?</v>
      </c>
      <c r="H224" s="76" t="e">
        <f>IFERROR(INDEX(Data!$M$4:$BB$594,Data!$A217,COLUMNS($C$11:I224)),””)</f>
        <v>#NAME?</v>
      </c>
      <c r="I224" s="76" t="e">
        <f>IFERROR(INDEX(Data!$M$4:$BB$594,Data!$A217,COLUMNS($C$11:J224)),””)</f>
        <v>#NAME?</v>
      </c>
      <c r="J224" s="76" t="e">
        <f>IFERROR(INDEX(Data!$M$4:$BB$594,Data!$A217,COLUMNS($C$11:K224)),””)</f>
        <v>#NAME?</v>
      </c>
      <c r="K224" s="76" t="e">
        <f>IFERROR(INDEX(Data!$M$4:$BB$594,Data!$A217,COLUMNS($C$11:L224)),””)</f>
        <v>#NAME?</v>
      </c>
      <c r="L224" s="76" t="e">
        <f>IFERROR(INDEX(Data!$M$4:$BB$594,Data!$A217,COLUMNS($C$11:M224)),””)</f>
        <v>#NAME?</v>
      </c>
      <c r="M224" s="76" t="e">
        <f>IFERROR(INDEX(Data!$M$4:$BB$594,Data!$A217,COLUMNS($C$11:N224)),””)</f>
        <v>#NAME?</v>
      </c>
      <c r="N224" s="76" t="e">
        <f>IFERROR(INDEX(Data!$M$4:$BB$594,Data!$A217,COLUMNS($C$11:O224)),””)</f>
        <v>#NAME?</v>
      </c>
      <c r="O224" s="76" t="e">
        <f>IFERROR(INDEX(Data!$M$4:$BB$594,Data!$A217,COLUMNS($C$11:P224)),””)</f>
        <v>#NAME?</v>
      </c>
      <c r="P224" s="69" t="e">
        <f>IFERROR(INDEX(Data!$M$4:$BB$594,Data!$A217,COLUMNS($C$11:Q224)),””)</f>
        <v>#NAME?</v>
      </c>
      <c r="Q224" s="70" t="e">
        <f>IFERROR(INDEX(Data!$M$4:$BB$594,Data!$A217,COLUMNS($C$11:R224)),””)</f>
        <v>#NAME?</v>
      </c>
      <c r="R224" s="72" t="e">
        <f>IFERROR(INDEX(Data!$M$4:$BB$594,Data!$A217,COLUMNS($C$11:S224)),””)</f>
        <v>#NAME?</v>
      </c>
      <c r="S224" s="69" t="e">
        <f>IFERROR(INDEX(Data!$M$4:$BB$594,Data!$A217,COLUMNS($C$11:T224)),””)</f>
        <v>#NAME?</v>
      </c>
      <c r="T224" s="71" t="e">
        <f>IFERROR(INDEX(Data!$M$4:$BB$594,Data!$A217,COLUMNS($C$11:U224)),””)</f>
        <v>#NAME?</v>
      </c>
      <c r="U224" s="72" t="e">
        <f>IFERROR(INDEX(Data!$M$4:$BB$594,Data!$A217,COLUMNS($C$11:V224)),””)</f>
        <v>#NAME?</v>
      </c>
      <c r="V224" s="72" t="e">
        <f>IFERROR(INDEX(Data!$M$4:$BB$594,Data!$A217,COLUMNS($C$11:W224)),””)</f>
        <v>#NAME?</v>
      </c>
      <c r="W224" s="72" t="e">
        <f>IFERROR(INDEX(Data!$M$4:$BB$594,Data!$A217,COLUMNS($C$11:X224)),””)</f>
        <v>#NAME?</v>
      </c>
      <c r="X224" s="70" t="e">
        <f>IFERROR(INDEX(Data!$M$4:$BB$594,Data!$A217,COLUMNS($C$11:Y224)),””)</f>
        <v>#NAME?</v>
      </c>
      <c r="Y224" s="72" t="e">
        <f>IFERROR(INDEX(Data!$M$4:$BB$594,Data!$A217,COLUMNS($C$11:Z224)),””)</f>
        <v>#NAME?</v>
      </c>
      <c r="Z224" s="75" t="e">
        <f>IFERROR(INDEX(Data!$M$4:$BB$594,Data!$A217,COLUMNS($C$11:AA224)),””)</f>
        <v>#NAME?</v>
      </c>
      <c r="AA224" s="75" t="e">
        <f>IFERROR(INDEX(Data!$M$4:$BB$594,Data!$A217,COLUMNS($C$11:AB224)),””)</f>
        <v>#NAME?</v>
      </c>
      <c r="AB224" s="71" t="e">
        <f>IFERROR(INDEX(Data!$M$4:$BB$594,Data!$A217,COLUMNS($C$11:AC224)),””)</f>
        <v>#NAME?</v>
      </c>
      <c r="AC224" s="72" t="e">
        <f>IFERROR(INDEX(Data!$M$4:$BB$594,Data!$A217,COLUMNS($C$11:AD224)),””)</f>
        <v>#NAME?</v>
      </c>
      <c r="AD224" s="72" t="e">
        <f>IFERROR(INDEX(Data!$M$4:$BB$594,Data!$A217,COLUMNS($C$11:AE224)),””)</f>
        <v>#NAME?</v>
      </c>
      <c r="AE224" s="70" t="e">
        <f>IFERROR(INDEX(Data!$M$4:$BB$594,Data!$A217,COLUMNS($C$11:AF224)),””)</f>
        <v>#NAME?</v>
      </c>
      <c r="AF224" s="72" t="e">
        <f>IFERROR(INDEX(Data!$M$4:$BB$594,Data!$A217,COLUMNS($C$11:AG224)),””)</f>
        <v>#NAME?</v>
      </c>
      <c r="AG224" s="75" t="e">
        <f>IFERROR(INDEX(Data!$M$4:$BB$594,Data!$A217,COLUMNS($C$11:AH224)),””)</f>
        <v>#NAME?</v>
      </c>
      <c r="AH224" s="75" t="e">
        <f>IFERROR(INDEX(Data!$M$4:$BB$594,Data!$A217,COLUMNS($C$11:AI224)),””)</f>
        <v>#NAME?</v>
      </c>
      <c r="AI224" s="71" t="e">
        <f>IFERROR(INDEX(Data!$M$4:$BB$594,Data!$A217,COLUMNS($C$11:AJ224)),””)</f>
        <v>#NAME?</v>
      </c>
      <c r="AJ224" s="71" t="e">
        <f>IFERROR(INDEX(Data!$M$4:$BB$594,Data!$A217,COLUMNS($C$11:AK224)),””)</f>
        <v>#NAME?</v>
      </c>
      <c r="AK224" s="71" t="e">
        <f>IFERROR(INDEX(Data!$M$4:$BB$594,Data!$A217,COLUMNS($C$11:AL224)),””)</f>
        <v>#NAME?</v>
      </c>
      <c r="AL224" s="69" t="e">
        <f>IFERROR(INDEX(Data!$M$4:$BB$594,Data!$A217,COLUMNS($C$11:AM224)),””)</f>
        <v>#NAME?</v>
      </c>
      <c r="AM224" s="69" t="e">
        <f>IFERROR(INDEX(Data!$M$4:$BB$594,Data!$A217,COLUMNS($C$11:AN224)),””)</f>
        <v>#NAME?</v>
      </c>
      <c r="AN224" s="69" t="e">
        <f>IFERROR(INDEX(Data!$M$4:$BB$594,Data!$A217,COLUMNS($C$11:AO224)),””)</f>
        <v>#NAME?</v>
      </c>
      <c r="AO224" s="69" t="e">
        <f>IFERROR(INDEX(Data!$M$4:$BB$594,Data!$A217,COLUMNS($C$11:AP224)),””)</f>
        <v>#NAME?</v>
      </c>
      <c r="AP224" s="69" t="e">
        <f>IFERROR(INDEX(Data!$M$4:$BB$594,Data!$A217,COLUMNS($C$11:AQ224)),””)</f>
        <v>#NAME?</v>
      </c>
      <c r="AQ224" s="69" t="e">
        <f>IFERROR(INDEX(Data!$M$4:$BB$594,Data!$A217,COLUMNS($C$11:AR224)),””)</f>
        <v>#NAME?</v>
      </c>
    </row>
    <row r="225" spans="2:43" x14ac:dyDescent="0.25">
      <c r="B225" s="69" t="e">
        <f>IFERROR(INDEX(Data!$M$4:$BB$594,Data!$A218,COLUMNS($C$11:C225)),””)</f>
        <v>#NAME?</v>
      </c>
      <c r="C225" s="73" t="e">
        <f>IFERROR(INDEX(Data!$M$4:$BB$594,Data!$A218,COLUMNS($C$11:D225)),””)</f>
        <v>#NAME?</v>
      </c>
      <c r="D225" s="76" t="e">
        <f>IFERROR(INDEX(Data!$M$4:$BB$594,Data!$A218,COLUMNS($C$11:E225)),””)</f>
        <v>#NAME?</v>
      </c>
      <c r="E225" s="76" t="e">
        <f>IFERROR(INDEX(Data!$M$4:$BB$594,Data!$A218,COLUMNS($C$11:F225)),””)</f>
        <v>#NAME?</v>
      </c>
      <c r="F225" s="76" t="e">
        <f>IFERROR(INDEX(Data!$M$4:$BB$594,Data!$A218,COLUMNS($C$11:G225)),””)</f>
        <v>#NAME?</v>
      </c>
      <c r="G225" s="76" t="e">
        <f>IFERROR(INDEX(Data!$M$4:$BB$594,Data!$A218,COLUMNS($C$11:H225)),””)</f>
        <v>#NAME?</v>
      </c>
      <c r="H225" s="76" t="e">
        <f>IFERROR(INDEX(Data!$M$4:$BB$594,Data!$A218,COLUMNS($C$11:I225)),””)</f>
        <v>#NAME?</v>
      </c>
      <c r="I225" s="76" t="e">
        <f>IFERROR(INDEX(Data!$M$4:$BB$594,Data!$A218,COLUMNS($C$11:J225)),””)</f>
        <v>#NAME?</v>
      </c>
      <c r="J225" s="76" t="e">
        <f>IFERROR(INDEX(Data!$M$4:$BB$594,Data!$A218,COLUMNS($C$11:K225)),””)</f>
        <v>#NAME?</v>
      </c>
      <c r="K225" s="76" t="e">
        <f>IFERROR(INDEX(Data!$M$4:$BB$594,Data!$A218,COLUMNS($C$11:L225)),””)</f>
        <v>#NAME?</v>
      </c>
      <c r="L225" s="76" t="e">
        <f>IFERROR(INDEX(Data!$M$4:$BB$594,Data!$A218,COLUMNS($C$11:M225)),””)</f>
        <v>#NAME?</v>
      </c>
      <c r="M225" s="76" t="e">
        <f>IFERROR(INDEX(Data!$M$4:$BB$594,Data!$A218,COLUMNS($C$11:N225)),””)</f>
        <v>#NAME?</v>
      </c>
      <c r="N225" s="76" t="e">
        <f>IFERROR(INDEX(Data!$M$4:$BB$594,Data!$A218,COLUMNS($C$11:O225)),””)</f>
        <v>#NAME?</v>
      </c>
      <c r="O225" s="76" t="e">
        <f>IFERROR(INDEX(Data!$M$4:$BB$594,Data!$A218,COLUMNS($C$11:P225)),””)</f>
        <v>#NAME?</v>
      </c>
      <c r="P225" s="69" t="e">
        <f>IFERROR(INDEX(Data!$M$4:$BB$594,Data!$A218,COLUMNS($C$11:Q225)),””)</f>
        <v>#NAME?</v>
      </c>
      <c r="Q225" s="70" t="e">
        <f>IFERROR(INDEX(Data!$M$4:$BB$594,Data!$A218,COLUMNS($C$11:R225)),””)</f>
        <v>#NAME?</v>
      </c>
      <c r="R225" s="72" t="e">
        <f>IFERROR(INDEX(Data!$M$4:$BB$594,Data!$A218,COLUMNS($C$11:S225)),””)</f>
        <v>#NAME?</v>
      </c>
      <c r="S225" s="69" t="e">
        <f>IFERROR(INDEX(Data!$M$4:$BB$594,Data!$A218,COLUMNS($C$11:T225)),””)</f>
        <v>#NAME?</v>
      </c>
      <c r="T225" s="71" t="e">
        <f>IFERROR(INDEX(Data!$M$4:$BB$594,Data!$A218,COLUMNS($C$11:U225)),””)</f>
        <v>#NAME?</v>
      </c>
      <c r="U225" s="72" t="e">
        <f>IFERROR(INDEX(Data!$M$4:$BB$594,Data!$A218,COLUMNS($C$11:V225)),””)</f>
        <v>#NAME?</v>
      </c>
      <c r="V225" s="72" t="e">
        <f>IFERROR(INDEX(Data!$M$4:$BB$594,Data!$A218,COLUMNS($C$11:W225)),””)</f>
        <v>#NAME?</v>
      </c>
      <c r="W225" s="72" t="e">
        <f>IFERROR(INDEX(Data!$M$4:$BB$594,Data!$A218,COLUMNS($C$11:X225)),””)</f>
        <v>#NAME?</v>
      </c>
      <c r="X225" s="70" t="e">
        <f>IFERROR(INDEX(Data!$M$4:$BB$594,Data!$A218,COLUMNS($C$11:Y225)),””)</f>
        <v>#NAME?</v>
      </c>
      <c r="Y225" s="72" t="e">
        <f>IFERROR(INDEX(Data!$M$4:$BB$594,Data!$A218,COLUMNS($C$11:Z225)),””)</f>
        <v>#NAME?</v>
      </c>
      <c r="Z225" s="75" t="e">
        <f>IFERROR(INDEX(Data!$M$4:$BB$594,Data!$A218,COLUMNS($C$11:AA225)),””)</f>
        <v>#NAME?</v>
      </c>
      <c r="AA225" s="75" t="e">
        <f>IFERROR(INDEX(Data!$M$4:$BB$594,Data!$A218,COLUMNS($C$11:AB225)),””)</f>
        <v>#NAME?</v>
      </c>
      <c r="AB225" s="71" t="e">
        <f>IFERROR(INDEX(Data!$M$4:$BB$594,Data!$A218,COLUMNS($C$11:AC225)),””)</f>
        <v>#NAME?</v>
      </c>
      <c r="AC225" s="72" t="e">
        <f>IFERROR(INDEX(Data!$M$4:$BB$594,Data!$A218,COLUMNS($C$11:AD225)),””)</f>
        <v>#NAME?</v>
      </c>
      <c r="AD225" s="72" t="e">
        <f>IFERROR(INDEX(Data!$M$4:$BB$594,Data!$A218,COLUMNS($C$11:AE225)),””)</f>
        <v>#NAME?</v>
      </c>
      <c r="AE225" s="70" t="e">
        <f>IFERROR(INDEX(Data!$M$4:$BB$594,Data!$A218,COLUMNS($C$11:AF225)),””)</f>
        <v>#NAME?</v>
      </c>
      <c r="AF225" s="72" t="e">
        <f>IFERROR(INDEX(Data!$M$4:$BB$594,Data!$A218,COLUMNS($C$11:AG225)),””)</f>
        <v>#NAME?</v>
      </c>
      <c r="AG225" s="75" t="e">
        <f>IFERROR(INDEX(Data!$M$4:$BB$594,Data!$A218,COLUMNS($C$11:AH225)),””)</f>
        <v>#NAME?</v>
      </c>
      <c r="AH225" s="75" t="e">
        <f>IFERROR(INDEX(Data!$M$4:$BB$594,Data!$A218,COLUMNS($C$11:AI225)),””)</f>
        <v>#NAME?</v>
      </c>
      <c r="AI225" s="71" t="e">
        <f>IFERROR(INDEX(Data!$M$4:$BB$594,Data!$A218,COLUMNS($C$11:AJ225)),””)</f>
        <v>#NAME?</v>
      </c>
      <c r="AJ225" s="71" t="e">
        <f>IFERROR(INDEX(Data!$M$4:$BB$594,Data!$A218,COLUMNS($C$11:AK225)),””)</f>
        <v>#NAME?</v>
      </c>
      <c r="AK225" s="71" t="e">
        <f>IFERROR(INDEX(Data!$M$4:$BB$594,Data!$A218,COLUMNS($C$11:AL225)),””)</f>
        <v>#NAME?</v>
      </c>
      <c r="AL225" s="69" t="e">
        <f>IFERROR(INDEX(Data!$M$4:$BB$594,Data!$A218,COLUMNS($C$11:AM225)),””)</f>
        <v>#NAME?</v>
      </c>
      <c r="AM225" s="69" t="e">
        <f>IFERROR(INDEX(Data!$M$4:$BB$594,Data!$A218,COLUMNS($C$11:AN225)),””)</f>
        <v>#NAME?</v>
      </c>
      <c r="AN225" s="69" t="e">
        <f>IFERROR(INDEX(Data!$M$4:$BB$594,Data!$A218,COLUMNS($C$11:AO225)),””)</f>
        <v>#NAME?</v>
      </c>
      <c r="AO225" s="69" t="e">
        <f>IFERROR(INDEX(Data!$M$4:$BB$594,Data!$A218,COLUMNS($C$11:AP225)),””)</f>
        <v>#NAME?</v>
      </c>
      <c r="AP225" s="69" t="e">
        <f>IFERROR(INDEX(Data!$M$4:$BB$594,Data!$A218,COLUMNS($C$11:AQ225)),””)</f>
        <v>#NAME?</v>
      </c>
      <c r="AQ225" s="69" t="e">
        <f>IFERROR(INDEX(Data!$M$4:$BB$594,Data!$A218,COLUMNS($C$11:AR225)),””)</f>
        <v>#NAME?</v>
      </c>
    </row>
    <row r="226" spans="2:43" x14ac:dyDescent="0.25">
      <c r="B226" s="69" t="e">
        <f>IFERROR(INDEX(Data!$M$4:$BB$594,Data!$A219,COLUMNS($C$11:C226)),””)</f>
        <v>#NAME?</v>
      </c>
      <c r="C226" s="73" t="e">
        <f>IFERROR(INDEX(Data!$M$4:$BB$594,Data!$A219,COLUMNS($C$11:D226)),””)</f>
        <v>#NAME?</v>
      </c>
      <c r="D226" s="76" t="e">
        <f>IFERROR(INDEX(Data!$M$4:$BB$594,Data!$A219,COLUMNS($C$11:E226)),””)</f>
        <v>#NAME?</v>
      </c>
      <c r="E226" s="76" t="e">
        <f>IFERROR(INDEX(Data!$M$4:$BB$594,Data!$A219,COLUMNS($C$11:F226)),””)</f>
        <v>#NAME?</v>
      </c>
      <c r="F226" s="76" t="e">
        <f>IFERROR(INDEX(Data!$M$4:$BB$594,Data!$A219,COLUMNS($C$11:G226)),””)</f>
        <v>#NAME?</v>
      </c>
      <c r="G226" s="76" t="e">
        <f>IFERROR(INDEX(Data!$M$4:$BB$594,Data!$A219,COLUMNS($C$11:H226)),””)</f>
        <v>#NAME?</v>
      </c>
      <c r="H226" s="76" t="e">
        <f>IFERROR(INDEX(Data!$M$4:$BB$594,Data!$A219,COLUMNS($C$11:I226)),””)</f>
        <v>#NAME?</v>
      </c>
      <c r="I226" s="76" t="e">
        <f>IFERROR(INDEX(Data!$M$4:$BB$594,Data!$A219,COLUMNS($C$11:J226)),””)</f>
        <v>#NAME?</v>
      </c>
      <c r="J226" s="76" t="e">
        <f>IFERROR(INDEX(Data!$M$4:$BB$594,Data!$A219,COLUMNS($C$11:K226)),””)</f>
        <v>#NAME?</v>
      </c>
      <c r="K226" s="76" t="e">
        <f>IFERROR(INDEX(Data!$M$4:$BB$594,Data!$A219,COLUMNS($C$11:L226)),””)</f>
        <v>#NAME?</v>
      </c>
      <c r="L226" s="76" t="e">
        <f>IFERROR(INDEX(Data!$M$4:$BB$594,Data!$A219,COLUMNS($C$11:M226)),””)</f>
        <v>#NAME?</v>
      </c>
      <c r="M226" s="76" t="e">
        <f>IFERROR(INDEX(Data!$M$4:$BB$594,Data!$A219,COLUMNS($C$11:N226)),””)</f>
        <v>#NAME?</v>
      </c>
      <c r="N226" s="76" t="e">
        <f>IFERROR(INDEX(Data!$M$4:$BB$594,Data!$A219,COLUMNS($C$11:O226)),””)</f>
        <v>#NAME?</v>
      </c>
      <c r="O226" s="76" t="e">
        <f>IFERROR(INDEX(Data!$M$4:$BB$594,Data!$A219,COLUMNS($C$11:P226)),””)</f>
        <v>#NAME?</v>
      </c>
      <c r="P226" s="69" t="e">
        <f>IFERROR(INDEX(Data!$M$4:$BB$594,Data!$A219,COLUMNS($C$11:Q226)),””)</f>
        <v>#NAME?</v>
      </c>
      <c r="Q226" s="70" t="e">
        <f>IFERROR(INDEX(Data!$M$4:$BB$594,Data!$A219,COLUMNS($C$11:R226)),””)</f>
        <v>#NAME?</v>
      </c>
      <c r="R226" s="72" t="e">
        <f>IFERROR(INDEX(Data!$M$4:$BB$594,Data!$A219,COLUMNS($C$11:S226)),””)</f>
        <v>#NAME?</v>
      </c>
      <c r="S226" s="69" t="e">
        <f>IFERROR(INDEX(Data!$M$4:$BB$594,Data!$A219,COLUMNS($C$11:T226)),””)</f>
        <v>#NAME?</v>
      </c>
      <c r="T226" s="71" t="e">
        <f>IFERROR(INDEX(Data!$M$4:$BB$594,Data!$A219,COLUMNS($C$11:U226)),””)</f>
        <v>#NAME?</v>
      </c>
      <c r="U226" s="72" t="e">
        <f>IFERROR(INDEX(Data!$M$4:$BB$594,Data!$A219,COLUMNS($C$11:V226)),””)</f>
        <v>#NAME?</v>
      </c>
      <c r="V226" s="72" t="e">
        <f>IFERROR(INDEX(Data!$M$4:$BB$594,Data!$A219,COLUMNS($C$11:W226)),””)</f>
        <v>#NAME?</v>
      </c>
      <c r="W226" s="72" t="e">
        <f>IFERROR(INDEX(Data!$M$4:$BB$594,Data!$A219,COLUMNS($C$11:X226)),””)</f>
        <v>#NAME?</v>
      </c>
      <c r="X226" s="70" t="e">
        <f>IFERROR(INDEX(Data!$M$4:$BB$594,Data!$A219,COLUMNS($C$11:Y226)),””)</f>
        <v>#NAME?</v>
      </c>
      <c r="Y226" s="72" t="e">
        <f>IFERROR(INDEX(Data!$M$4:$BB$594,Data!$A219,COLUMNS($C$11:Z226)),””)</f>
        <v>#NAME?</v>
      </c>
      <c r="Z226" s="75" t="e">
        <f>IFERROR(INDEX(Data!$M$4:$BB$594,Data!$A219,COLUMNS($C$11:AA226)),””)</f>
        <v>#NAME?</v>
      </c>
      <c r="AA226" s="75" t="e">
        <f>IFERROR(INDEX(Data!$M$4:$BB$594,Data!$A219,COLUMNS($C$11:AB226)),””)</f>
        <v>#NAME?</v>
      </c>
      <c r="AB226" s="71" t="e">
        <f>IFERROR(INDEX(Data!$M$4:$BB$594,Data!$A219,COLUMNS($C$11:AC226)),””)</f>
        <v>#NAME?</v>
      </c>
      <c r="AC226" s="72" t="e">
        <f>IFERROR(INDEX(Data!$M$4:$BB$594,Data!$A219,COLUMNS($C$11:AD226)),””)</f>
        <v>#NAME?</v>
      </c>
      <c r="AD226" s="72" t="e">
        <f>IFERROR(INDEX(Data!$M$4:$BB$594,Data!$A219,COLUMNS($C$11:AE226)),””)</f>
        <v>#NAME?</v>
      </c>
      <c r="AE226" s="70" t="e">
        <f>IFERROR(INDEX(Data!$M$4:$BB$594,Data!$A219,COLUMNS($C$11:AF226)),””)</f>
        <v>#NAME?</v>
      </c>
      <c r="AF226" s="72" t="e">
        <f>IFERROR(INDEX(Data!$M$4:$BB$594,Data!$A219,COLUMNS($C$11:AG226)),””)</f>
        <v>#NAME?</v>
      </c>
      <c r="AG226" s="75" t="e">
        <f>IFERROR(INDEX(Data!$M$4:$BB$594,Data!$A219,COLUMNS($C$11:AH226)),””)</f>
        <v>#NAME?</v>
      </c>
      <c r="AH226" s="75" t="e">
        <f>IFERROR(INDEX(Data!$M$4:$BB$594,Data!$A219,COLUMNS($C$11:AI226)),””)</f>
        <v>#NAME?</v>
      </c>
      <c r="AI226" s="71" t="e">
        <f>IFERROR(INDEX(Data!$M$4:$BB$594,Data!$A219,COLUMNS($C$11:AJ226)),””)</f>
        <v>#NAME?</v>
      </c>
      <c r="AJ226" s="71" t="e">
        <f>IFERROR(INDEX(Data!$M$4:$BB$594,Data!$A219,COLUMNS($C$11:AK226)),””)</f>
        <v>#NAME?</v>
      </c>
      <c r="AK226" s="71" t="e">
        <f>IFERROR(INDEX(Data!$M$4:$BB$594,Data!$A219,COLUMNS($C$11:AL226)),””)</f>
        <v>#NAME?</v>
      </c>
      <c r="AL226" s="69" t="e">
        <f>IFERROR(INDEX(Data!$M$4:$BB$594,Data!$A219,COLUMNS($C$11:AM226)),””)</f>
        <v>#NAME?</v>
      </c>
      <c r="AM226" s="69" t="e">
        <f>IFERROR(INDEX(Data!$M$4:$BB$594,Data!$A219,COLUMNS($C$11:AN226)),””)</f>
        <v>#NAME?</v>
      </c>
      <c r="AN226" s="69" t="e">
        <f>IFERROR(INDEX(Data!$M$4:$BB$594,Data!$A219,COLUMNS($C$11:AO226)),””)</f>
        <v>#NAME?</v>
      </c>
      <c r="AO226" s="69" t="e">
        <f>IFERROR(INDEX(Data!$M$4:$BB$594,Data!$A219,COLUMNS($C$11:AP226)),””)</f>
        <v>#NAME?</v>
      </c>
      <c r="AP226" s="69" t="e">
        <f>IFERROR(INDEX(Data!$M$4:$BB$594,Data!$A219,COLUMNS($C$11:AQ226)),””)</f>
        <v>#NAME?</v>
      </c>
      <c r="AQ226" s="69" t="e">
        <f>IFERROR(INDEX(Data!$M$4:$BB$594,Data!$A219,COLUMNS($C$11:AR226)),””)</f>
        <v>#NAME?</v>
      </c>
    </row>
    <row r="227" spans="2:43" x14ac:dyDescent="0.25">
      <c r="B227" s="69" t="e">
        <f>IFERROR(INDEX(Data!$M$4:$BB$594,Data!$A220,COLUMNS($C$11:C227)),””)</f>
        <v>#NAME?</v>
      </c>
      <c r="C227" s="73" t="e">
        <f>IFERROR(INDEX(Data!$M$4:$BB$594,Data!$A220,COLUMNS($C$11:D227)),””)</f>
        <v>#NAME?</v>
      </c>
      <c r="D227" s="76" t="e">
        <f>IFERROR(INDEX(Data!$M$4:$BB$594,Data!$A220,COLUMNS($C$11:E227)),””)</f>
        <v>#NAME?</v>
      </c>
      <c r="E227" s="76" t="e">
        <f>IFERROR(INDEX(Data!$M$4:$BB$594,Data!$A220,COLUMNS($C$11:F227)),””)</f>
        <v>#NAME?</v>
      </c>
      <c r="F227" s="76" t="e">
        <f>IFERROR(INDEX(Data!$M$4:$BB$594,Data!$A220,COLUMNS($C$11:G227)),””)</f>
        <v>#NAME?</v>
      </c>
      <c r="G227" s="76" t="e">
        <f>IFERROR(INDEX(Data!$M$4:$BB$594,Data!$A220,COLUMNS($C$11:H227)),””)</f>
        <v>#NAME?</v>
      </c>
      <c r="H227" s="76" t="e">
        <f>IFERROR(INDEX(Data!$M$4:$BB$594,Data!$A220,COLUMNS($C$11:I227)),””)</f>
        <v>#NAME?</v>
      </c>
      <c r="I227" s="76" t="e">
        <f>IFERROR(INDEX(Data!$M$4:$BB$594,Data!$A220,COLUMNS($C$11:J227)),””)</f>
        <v>#NAME?</v>
      </c>
      <c r="J227" s="76" t="e">
        <f>IFERROR(INDEX(Data!$M$4:$BB$594,Data!$A220,COLUMNS($C$11:K227)),””)</f>
        <v>#NAME?</v>
      </c>
      <c r="K227" s="76" t="e">
        <f>IFERROR(INDEX(Data!$M$4:$BB$594,Data!$A220,COLUMNS($C$11:L227)),””)</f>
        <v>#NAME?</v>
      </c>
      <c r="L227" s="76" t="e">
        <f>IFERROR(INDEX(Data!$M$4:$BB$594,Data!$A220,COLUMNS($C$11:M227)),””)</f>
        <v>#NAME?</v>
      </c>
      <c r="M227" s="76" t="e">
        <f>IFERROR(INDEX(Data!$M$4:$BB$594,Data!$A220,COLUMNS($C$11:N227)),””)</f>
        <v>#NAME?</v>
      </c>
      <c r="N227" s="76" t="e">
        <f>IFERROR(INDEX(Data!$M$4:$BB$594,Data!$A220,COLUMNS($C$11:O227)),””)</f>
        <v>#NAME?</v>
      </c>
      <c r="O227" s="76" t="e">
        <f>IFERROR(INDEX(Data!$M$4:$BB$594,Data!$A220,COLUMNS($C$11:P227)),””)</f>
        <v>#NAME?</v>
      </c>
      <c r="P227" s="69" t="e">
        <f>IFERROR(INDEX(Data!$M$4:$BB$594,Data!$A220,COLUMNS($C$11:Q227)),””)</f>
        <v>#NAME?</v>
      </c>
      <c r="Q227" s="70" t="e">
        <f>IFERROR(INDEX(Data!$M$4:$BB$594,Data!$A220,COLUMNS($C$11:R227)),””)</f>
        <v>#NAME?</v>
      </c>
      <c r="R227" s="72" t="e">
        <f>IFERROR(INDEX(Data!$M$4:$BB$594,Data!$A220,COLUMNS($C$11:S227)),””)</f>
        <v>#NAME?</v>
      </c>
      <c r="S227" s="69" t="e">
        <f>IFERROR(INDEX(Data!$M$4:$BB$594,Data!$A220,COLUMNS($C$11:T227)),””)</f>
        <v>#NAME?</v>
      </c>
      <c r="T227" s="71" t="e">
        <f>IFERROR(INDEX(Data!$M$4:$BB$594,Data!$A220,COLUMNS($C$11:U227)),””)</f>
        <v>#NAME?</v>
      </c>
      <c r="U227" s="72" t="e">
        <f>IFERROR(INDEX(Data!$M$4:$BB$594,Data!$A220,COLUMNS($C$11:V227)),””)</f>
        <v>#NAME?</v>
      </c>
      <c r="V227" s="72" t="e">
        <f>IFERROR(INDEX(Data!$M$4:$BB$594,Data!$A220,COLUMNS($C$11:W227)),””)</f>
        <v>#NAME?</v>
      </c>
      <c r="W227" s="72" t="e">
        <f>IFERROR(INDEX(Data!$M$4:$BB$594,Data!$A220,COLUMNS($C$11:X227)),””)</f>
        <v>#NAME?</v>
      </c>
      <c r="X227" s="70" t="e">
        <f>IFERROR(INDEX(Data!$M$4:$BB$594,Data!$A220,COLUMNS($C$11:Y227)),””)</f>
        <v>#NAME?</v>
      </c>
      <c r="Y227" s="72" t="e">
        <f>IFERROR(INDEX(Data!$M$4:$BB$594,Data!$A220,COLUMNS($C$11:Z227)),””)</f>
        <v>#NAME?</v>
      </c>
      <c r="Z227" s="75" t="e">
        <f>IFERROR(INDEX(Data!$M$4:$BB$594,Data!$A220,COLUMNS($C$11:AA227)),””)</f>
        <v>#NAME?</v>
      </c>
      <c r="AA227" s="75" t="e">
        <f>IFERROR(INDEX(Data!$M$4:$BB$594,Data!$A220,COLUMNS($C$11:AB227)),””)</f>
        <v>#NAME?</v>
      </c>
      <c r="AB227" s="71" t="e">
        <f>IFERROR(INDEX(Data!$M$4:$BB$594,Data!$A220,COLUMNS($C$11:AC227)),””)</f>
        <v>#NAME?</v>
      </c>
      <c r="AC227" s="72" t="e">
        <f>IFERROR(INDEX(Data!$M$4:$BB$594,Data!$A220,COLUMNS($C$11:AD227)),””)</f>
        <v>#NAME?</v>
      </c>
      <c r="AD227" s="72" t="e">
        <f>IFERROR(INDEX(Data!$M$4:$BB$594,Data!$A220,COLUMNS($C$11:AE227)),””)</f>
        <v>#NAME?</v>
      </c>
      <c r="AE227" s="70" t="e">
        <f>IFERROR(INDEX(Data!$M$4:$BB$594,Data!$A220,COLUMNS($C$11:AF227)),””)</f>
        <v>#NAME?</v>
      </c>
      <c r="AF227" s="72" t="e">
        <f>IFERROR(INDEX(Data!$M$4:$BB$594,Data!$A220,COLUMNS($C$11:AG227)),””)</f>
        <v>#NAME?</v>
      </c>
      <c r="AG227" s="75" t="e">
        <f>IFERROR(INDEX(Data!$M$4:$BB$594,Data!$A220,COLUMNS($C$11:AH227)),””)</f>
        <v>#NAME?</v>
      </c>
      <c r="AH227" s="75" t="e">
        <f>IFERROR(INDEX(Data!$M$4:$BB$594,Data!$A220,COLUMNS($C$11:AI227)),””)</f>
        <v>#NAME?</v>
      </c>
      <c r="AI227" s="71" t="e">
        <f>IFERROR(INDEX(Data!$M$4:$BB$594,Data!$A220,COLUMNS($C$11:AJ227)),””)</f>
        <v>#NAME?</v>
      </c>
      <c r="AJ227" s="71" t="e">
        <f>IFERROR(INDEX(Data!$M$4:$BB$594,Data!$A220,COLUMNS($C$11:AK227)),””)</f>
        <v>#NAME?</v>
      </c>
      <c r="AK227" s="71" t="e">
        <f>IFERROR(INDEX(Data!$M$4:$BB$594,Data!$A220,COLUMNS($C$11:AL227)),””)</f>
        <v>#NAME?</v>
      </c>
      <c r="AL227" s="69" t="e">
        <f>IFERROR(INDEX(Data!$M$4:$BB$594,Data!$A220,COLUMNS($C$11:AM227)),””)</f>
        <v>#NAME?</v>
      </c>
      <c r="AM227" s="69" t="e">
        <f>IFERROR(INDEX(Data!$M$4:$BB$594,Data!$A220,COLUMNS($C$11:AN227)),””)</f>
        <v>#NAME?</v>
      </c>
      <c r="AN227" s="69" t="e">
        <f>IFERROR(INDEX(Data!$M$4:$BB$594,Data!$A220,COLUMNS($C$11:AO227)),””)</f>
        <v>#NAME?</v>
      </c>
      <c r="AO227" s="69" t="e">
        <f>IFERROR(INDEX(Data!$M$4:$BB$594,Data!$A220,COLUMNS($C$11:AP227)),””)</f>
        <v>#NAME?</v>
      </c>
      <c r="AP227" s="69" t="e">
        <f>IFERROR(INDEX(Data!$M$4:$BB$594,Data!$A220,COLUMNS($C$11:AQ227)),””)</f>
        <v>#NAME?</v>
      </c>
      <c r="AQ227" s="69" t="e">
        <f>IFERROR(INDEX(Data!$M$4:$BB$594,Data!$A220,COLUMNS($C$11:AR227)),””)</f>
        <v>#NAME?</v>
      </c>
    </row>
    <row r="228" spans="2:43" x14ac:dyDescent="0.25">
      <c r="B228" s="69" t="e">
        <f>IFERROR(INDEX(Data!$M$4:$BB$594,Data!$A221,COLUMNS($C$11:C228)),””)</f>
        <v>#NAME?</v>
      </c>
      <c r="C228" s="73" t="e">
        <f>IFERROR(INDEX(Data!$M$4:$BB$594,Data!$A221,COLUMNS($C$11:D228)),””)</f>
        <v>#NAME?</v>
      </c>
      <c r="D228" s="76" t="e">
        <f>IFERROR(INDEX(Data!$M$4:$BB$594,Data!$A221,COLUMNS($C$11:E228)),””)</f>
        <v>#NAME?</v>
      </c>
      <c r="E228" s="76" t="e">
        <f>IFERROR(INDEX(Data!$M$4:$BB$594,Data!$A221,COLUMNS($C$11:F228)),””)</f>
        <v>#NAME?</v>
      </c>
      <c r="F228" s="76" t="e">
        <f>IFERROR(INDEX(Data!$M$4:$BB$594,Data!$A221,COLUMNS($C$11:G228)),””)</f>
        <v>#NAME?</v>
      </c>
      <c r="G228" s="76" t="e">
        <f>IFERROR(INDEX(Data!$M$4:$BB$594,Data!$A221,COLUMNS($C$11:H228)),””)</f>
        <v>#NAME?</v>
      </c>
      <c r="H228" s="76" t="e">
        <f>IFERROR(INDEX(Data!$M$4:$BB$594,Data!$A221,COLUMNS($C$11:I228)),””)</f>
        <v>#NAME?</v>
      </c>
      <c r="I228" s="76" t="e">
        <f>IFERROR(INDEX(Data!$M$4:$BB$594,Data!$A221,COLUMNS($C$11:J228)),””)</f>
        <v>#NAME?</v>
      </c>
      <c r="J228" s="76" t="e">
        <f>IFERROR(INDEX(Data!$M$4:$BB$594,Data!$A221,COLUMNS($C$11:K228)),””)</f>
        <v>#NAME?</v>
      </c>
      <c r="K228" s="76" t="e">
        <f>IFERROR(INDEX(Data!$M$4:$BB$594,Data!$A221,COLUMNS($C$11:L228)),””)</f>
        <v>#NAME?</v>
      </c>
      <c r="L228" s="76" t="e">
        <f>IFERROR(INDEX(Data!$M$4:$BB$594,Data!$A221,COLUMNS($C$11:M228)),””)</f>
        <v>#NAME?</v>
      </c>
      <c r="M228" s="76" t="e">
        <f>IFERROR(INDEX(Data!$M$4:$BB$594,Data!$A221,COLUMNS($C$11:N228)),””)</f>
        <v>#NAME?</v>
      </c>
      <c r="N228" s="76" t="e">
        <f>IFERROR(INDEX(Data!$M$4:$BB$594,Data!$A221,COLUMNS($C$11:O228)),””)</f>
        <v>#NAME?</v>
      </c>
      <c r="O228" s="76" t="e">
        <f>IFERROR(INDEX(Data!$M$4:$BB$594,Data!$A221,COLUMNS($C$11:P228)),””)</f>
        <v>#NAME?</v>
      </c>
      <c r="P228" s="69" t="e">
        <f>IFERROR(INDEX(Data!$M$4:$BB$594,Data!$A221,COLUMNS($C$11:Q228)),””)</f>
        <v>#NAME?</v>
      </c>
      <c r="Q228" s="70" t="e">
        <f>IFERROR(INDEX(Data!$M$4:$BB$594,Data!$A221,COLUMNS($C$11:R228)),””)</f>
        <v>#NAME?</v>
      </c>
      <c r="R228" s="72" t="e">
        <f>IFERROR(INDEX(Data!$M$4:$BB$594,Data!$A221,COLUMNS($C$11:S228)),””)</f>
        <v>#NAME?</v>
      </c>
      <c r="S228" s="69" t="e">
        <f>IFERROR(INDEX(Data!$M$4:$BB$594,Data!$A221,COLUMNS($C$11:T228)),””)</f>
        <v>#NAME?</v>
      </c>
      <c r="T228" s="71" t="e">
        <f>IFERROR(INDEX(Data!$M$4:$BB$594,Data!$A221,COLUMNS($C$11:U228)),””)</f>
        <v>#NAME?</v>
      </c>
      <c r="U228" s="72" t="e">
        <f>IFERROR(INDEX(Data!$M$4:$BB$594,Data!$A221,COLUMNS($C$11:V228)),””)</f>
        <v>#NAME?</v>
      </c>
      <c r="V228" s="72" t="e">
        <f>IFERROR(INDEX(Data!$M$4:$BB$594,Data!$A221,COLUMNS($C$11:W228)),””)</f>
        <v>#NAME?</v>
      </c>
      <c r="W228" s="72" t="e">
        <f>IFERROR(INDEX(Data!$M$4:$BB$594,Data!$A221,COLUMNS($C$11:X228)),””)</f>
        <v>#NAME?</v>
      </c>
      <c r="X228" s="70" t="e">
        <f>IFERROR(INDEX(Data!$M$4:$BB$594,Data!$A221,COLUMNS($C$11:Y228)),””)</f>
        <v>#NAME?</v>
      </c>
      <c r="Y228" s="72" t="e">
        <f>IFERROR(INDEX(Data!$M$4:$BB$594,Data!$A221,COLUMNS($C$11:Z228)),””)</f>
        <v>#NAME?</v>
      </c>
      <c r="Z228" s="75" t="e">
        <f>IFERROR(INDEX(Data!$M$4:$BB$594,Data!$A221,COLUMNS($C$11:AA228)),””)</f>
        <v>#NAME?</v>
      </c>
      <c r="AA228" s="75" t="e">
        <f>IFERROR(INDEX(Data!$M$4:$BB$594,Data!$A221,COLUMNS($C$11:AB228)),””)</f>
        <v>#NAME?</v>
      </c>
      <c r="AB228" s="71" t="e">
        <f>IFERROR(INDEX(Data!$M$4:$BB$594,Data!$A221,COLUMNS($C$11:AC228)),””)</f>
        <v>#NAME?</v>
      </c>
      <c r="AC228" s="72" t="e">
        <f>IFERROR(INDEX(Data!$M$4:$BB$594,Data!$A221,COLUMNS($C$11:AD228)),””)</f>
        <v>#NAME?</v>
      </c>
      <c r="AD228" s="72" t="e">
        <f>IFERROR(INDEX(Data!$M$4:$BB$594,Data!$A221,COLUMNS($C$11:AE228)),””)</f>
        <v>#NAME?</v>
      </c>
      <c r="AE228" s="70" t="e">
        <f>IFERROR(INDEX(Data!$M$4:$BB$594,Data!$A221,COLUMNS($C$11:AF228)),””)</f>
        <v>#NAME?</v>
      </c>
      <c r="AF228" s="72" t="e">
        <f>IFERROR(INDEX(Data!$M$4:$BB$594,Data!$A221,COLUMNS($C$11:AG228)),””)</f>
        <v>#NAME?</v>
      </c>
      <c r="AG228" s="75" t="e">
        <f>IFERROR(INDEX(Data!$M$4:$BB$594,Data!$A221,COLUMNS($C$11:AH228)),””)</f>
        <v>#NAME?</v>
      </c>
      <c r="AH228" s="75" t="e">
        <f>IFERROR(INDEX(Data!$M$4:$BB$594,Data!$A221,COLUMNS($C$11:AI228)),””)</f>
        <v>#NAME?</v>
      </c>
      <c r="AI228" s="71" t="e">
        <f>IFERROR(INDEX(Data!$M$4:$BB$594,Data!$A221,COLUMNS($C$11:AJ228)),””)</f>
        <v>#NAME?</v>
      </c>
      <c r="AJ228" s="71" t="e">
        <f>IFERROR(INDEX(Data!$M$4:$BB$594,Data!$A221,COLUMNS($C$11:AK228)),””)</f>
        <v>#NAME?</v>
      </c>
      <c r="AK228" s="71" t="e">
        <f>IFERROR(INDEX(Data!$M$4:$BB$594,Data!$A221,COLUMNS($C$11:AL228)),””)</f>
        <v>#NAME?</v>
      </c>
      <c r="AL228" s="69" t="e">
        <f>IFERROR(INDEX(Data!$M$4:$BB$594,Data!$A221,COLUMNS($C$11:AM228)),””)</f>
        <v>#NAME?</v>
      </c>
      <c r="AM228" s="69" t="e">
        <f>IFERROR(INDEX(Data!$M$4:$BB$594,Data!$A221,COLUMNS($C$11:AN228)),””)</f>
        <v>#NAME?</v>
      </c>
      <c r="AN228" s="69" t="e">
        <f>IFERROR(INDEX(Data!$M$4:$BB$594,Data!$A221,COLUMNS($C$11:AO228)),””)</f>
        <v>#NAME?</v>
      </c>
      <c r="AO228" s="69" t="e">
        <f>IFERROR(INDEX(Data!$M$4:$BB$594,Data!$A221,COLUMNS($C$11:AP228)),””)</f>
        <v>#NAME?</v>
      </c>
      <c r="AP228" s="69" t="e">
        <f>IFERROR(INDEX(Data!$M$4:$BB$594,Data!$A221,COLUMNS($C$11:AQ228)),””)</f>
        <v>#NAME?</v>
      </c>
      <c r="AQ228" s="69" t="e">
        <f>IFERROR(INDEX(Data!$M$4:$BB$594,Data!$A221,COLUMNS($C$11:AR228)),””)</f>
        <v>#NAME?</v>
      </c>
    </row>
    <row r="229" spans="2:43" x14ac:dyDescent="0.25">
      <c r="B229" s="69" t="e">
        <f>IFERROR(INDEX(Data!$M$4:$BB$594,Data!$A222,COLUMNS($C$11:C229)),””)</f>
        <v>#NAME?</v>
      </c>
      <c r="C229" s="73" t="e">
        <f>IFERROR(INDEX(Data!$M$4:$BB$594,Data!$A222,COLUMNS($C$11:D229)),””)</f>
        <v>#NAME?</v>
      </c>
      <c r="D229" s="76" t="e">
        <f>IFERROR(INDEX(Data!$M$4:$BB$594,Data!$A222,COLUMNS($C$11:E229)),””)</f>
        <v>#NAME?</v>
      </c>
      <c r="E229" s="76" t="e">
        <f>IFERROR(INDEX(Data!$M$4:$BB$594,Data!$A222,COLUMNS($C$11:F229)),””)</f>
        <v>#NAME?</v>
      </c>
      <c r="F229" s="76" t="e">
        <f>IFERROR(INDEX(Data!$M$4:$BB$594,Data!$A222,COLUMNS($C$11:G229)),””)</f>
        <v>#NAME?</v>
      </c>
      <c r="G229" s="76" t="e">
        <f>IFERROR(INDEX(Data!$M$4:$BB$594,Data!$A222,COLUMNS($C$11:H229)),””)</f>
        <v>#NAME?</v>
      </c>
      <c r="H229" s="76" t="e">
        <f>IFERROR(INDEX(Data!$M$4:$BB$594,Data!$A222,COLUMNS($C$11:I229)),””)</f>
        <v>#NAME?</v>
      </c>
      <c r="I229" s="76" t="e">
        <f>IFERROR(INDEX(Data!$M$4:$BB$594,Data!$A222,COLUMNS($C$11:J229)),””)</f>
        <v>#NAME?</v>
      </c>
      <c r="J229" s="76" t="e">
        <f>IFERROR(INDEX(Data!$M$4:$BB$594,Data!$A222,COLUMNS($C$11:K229)),””)</f>
        <v>#NAME?</v>
      </c>
      <c r="K229" s="76" t="e">
        <f>IFERROR(INDEX(Data!$M$4:$BB$594,Data!$A222,COLUMNS($C$11:L229)),””)</f>
        <v>#NAME?</v>
      </c>
      <c r="L229" s="76" t="e">
        <f>IFERROR(INDEX(Data!$M$4:$BB$594,Data!$A222,COLUMNS($C$11:M229)),””)</f>
        <v>#NAME?</v>
      </c>
      <c r="M229" s="76" t="e">
        <f>IFERROR(INDEX(Data!$M$4:$BB$594,Data!$A222,COLUMNS($C$11:N229)),””)</f>
        <v>#NAME?</v>
      </c>
      <c r="N229" s="76" t="e">
        <f>IFERROR(INDEX(Data!$M$4:$BB$594,Data!$A222,COLUMNS($C$11:O229)),””)</f>
        <v>#NAME?</v>
      </c>
      <c r="O229" s="76" t="e">
        <f>IFERROR(INDEX(Data!$M$4:$BB$594,Data!$A222,COLUMNS($C$11:P229)),””)</f>
        <v>#NAME?</v>
      </c>
      <c r="P229" s="69" t="e">
        <f>IFERROR(INDEX(Data!$M$4:$BB$594,Data!$A222,COLUMNS($C$11:Q229)),””)</f>
        <v>#NAME?</v>
      </c>
      <c r="Q229" s="70" t="e">
        <f>IFERROR(INDEX(Data!$M$4:$BB$594,Data!$A222,COLUMNS($C$11:R229)),””)</f>
        <v>#NAME?</v>
      </c>
      <c r="R229" s="72" t="e">
        <f>IFERROR(INDEX(Data!$M$4:$BB$594,Data!$A222,COLUMNS($C$11:S229)),””)</f>
        <v>#NAME?</v>
      </c>
      <c r="S229" s="69" t="e">
        <f>IFERROR(INDEX(Data!$M$4:$BB$594,Data!$A222,COLUMNS($C$11:T229)),””)</f>
        <v>#NAME?</v>
      </c>
      <c r="T229" s="71" t="e">
        <f>IFERROR(INDEX(Data!$M$4:$BB$594,Data!$A222,COLUMNS($C$11:U229)),””)</f>
        <v>#NAME?</v>
      </c>
      <c r="U229" s="72" t="e">
        <f>IFERROR(INDEX(Data!$M$4:$BB$594,Data!$A222,COLUMNS($C$11:V229)),””)</f>
        <v>#NAME?</v>
      </c>
      <c r="V229" s="72" t="e">
        <f>IFERROR(INDEX(Data!$M$4:$BB$594,Data!$A222,COLUMNS($C$11:W229)),””)</f>
        <v>#NAME?</v>
      </c>
      <c r="W229" s="72" t="e">
        <f>IFERROR(INDEX(Data!$M$4:$BB$594,Data!$A222,COLUMNS($C$11:X229)),””)</f>
        <v>#NAME?</v>
      </c>
      <c r="X229" s="70" t="e">
        <f>IFERROR(INDEX(Data!$M$4:$BB$594,Data!$A222,COLUMNS($C$11:Y229)),””)</f>
        <v>#NAME?</v>
      </c>
      <c r="Y229" s="72" t="e">
        <f>IFERROR(INDEX(Data!$M$4:$BB$594,Data!$A222,COLUMNS($C$11:Z229)),””)</f>
        <v>#NAME?</v>
      </c>
      <c r="Z229" s="75" t="e">
        <f>IFERROR(INDEX(Data!$M$4:$BB$594,Data!$A222,COLUMNS($C$11:AA229)),””)</f>
        <v>#NAME?</v>
      </c>
      <c r="AA229" s="75" t="e">
        <f>IFERROR(INDEX(Data!$M$4:$BB$594,Data!$A222,COLUMNS($C$11:AB229)),””)</f>
        <v>#NAME?</v>
      </c>
      <c r="AB229" s="71" t="e">
        <f>IFERROR(INDEX(Data!$M$4:$BB$594,Data!$A222,COLUMNS($C$11:AC229)),””)</f>
        <v>#NAME?</v>
      </c>
      <c r="AC229" s="72" t="e">
        <f>IFERROR(INDEX(Data!$M$4:$BB$594,Data!$A222,COLUMNS($C$11:AD229)),””)</f>
        <v>#NAME?</v>
      </c>
      <c r="AD229" s="72" t="e">
        <f>IFERROR(INDEX(Data!$M$4:$BB$594,Data!$A222,COLUMNS($C$11:AE229)),””)</f>
        <v>#NAME?</v>
      </c>
      <c r="AE229" s="70" t="e">
        <f>IFERROR(INDEX(Data!$M$4:$BB$594,Data!$A222,COLUMNS($C$11:AF229)),””)</f>
        <v>#NAME?</v>
      </c>
      <c r="AF229" s="72" t="e">
        <f>IFERROR(INDEX(Data!$M$4:$BB$594,Data!$A222,COLUMNS($C$11:AG229)),””)</f>
        <v>#NAME?</v>
      </c>
      <c r="AG229" s="75" t="e">
        <f>IFERROR(INDEX(Data!$M$4:$BB$594,Data!$A222,COLUMNS($C$11:AH229)),””)</f>
        <v>#NAME?</v>
      </c>
      <c r="AH229" s="75" t="e">
        <f>IFERROR(INDEX(Data!$M$4:$BB$594,Data!$A222,COLUMNS($C$11:AI229)),””)</f>
        <v>#NAME?</v>
      </c>
      <c r="AI229" s="71" t="e">
        <f>IFERROR(INDEX(Data!$M$4:$BB$594,Data!$A222,COLUMNS($C$11:AJ229)),””)</f>
        <v>#NAME?</v>
      </c>
      <c r="AJ229" s="71" t="e">
        <f>IFERROR(INDEX(Data!$M$4:$BB$594,Data!$A222,COLUMNS($C$11:AK229)),””)</f>
        <v>#NAME?</v>
      </c>
      <c r="AK229" s="71" t="e">
        <f>IFERROR(INDEX(Data!$M$4:$BB$594,Data!$A222,COLUMNS($C$11:AL229)),””)</f>
        <v>#NAME?</v>
      </c>
      <c r="AL229" s="69" t="e">
        <f>IFERROR(INDEX(Data!$M$4:$BB$594,Data!$A222,COLUMNS($C$11:AM229)),””)</f>
        <v>#NAME?</v>
      </c>
      <c r="AM229" s="69" t="e">
        <f>IFERROR(INDEX(Data!$M$4:$BB$594,Data!$A222,COLUMNS($C$11:AN229)),””)</f>
        <v>#NAME?</v>
      </c>
      <c r="AN229" s="69" t="e">
        <f>IFERROR(INDEX(Data!$M$4:$BB$594,Data!$A222,COLUMNS($C$11:AO229)),””)</f>
        <v>#NAME?</v>
      </c>
      <c r="AO229" s="69" t="e">
        <f>IFERROR(INDEX(Data!$M$4:$BB$594,Data!$A222,COLUMNS($C$11:AP229)),””)</f>
        <v>#NAME?</v>
      </c>
      <c r="AP229" s="69" t="e">
        <f>IFERROR(INDEX(Data!$M$4:$BB$594,Data!$A222,COLUMNS($C$11:AQ229)),””)</f>
        <v>#NAME?</v>
      </c>
      <c r="AQ229" s="69" t="e">
        <f>IFERROR(INDEX(Data!$M$4:$BB$594,Data!$A222,COLUMNS($C$11:AR229)),””)</f>
        <v>#NAME?</v>
      </c>
    </row>
    <row r="230" spans="2:43" x14ac:dyDescent="0.25">
      <c r="B230" s="69" t="e">
        <f>IFERROR(INDEX(Data!$M$4:$BB$594,Data!$A223,COLUMNS($C$11:C230)),””)</f>
        <v>#NAME?</v>
      </c>
      <c r="C230" s="73" t="e">
        <f>IFERROR(INDEX(Data!$M$4:$BB$594,Data!$A223,COLUMNS($C$11:D230)),””)</f>
        <v>#NAME?</v>
      </c>
      <c r="D230" s="76" t="e">
        <f>IFERROR(INDEX(Data!$M$4:$BB$594,Data!$A223,COLUMNS($C$11:E230)),””)</f>
        <v>#NAME?</v>
      </c>
      <c r="E230" s="76" t="e">
        <f>IFERROR(INDEX(Data!$M$4:$BB$594,Data!$A223,COLUMNS($C$11:F230)),””)</f>
        <v>#NAME?</v>
      </c>
      <c r="F230" s="76" t="e">
        <f>IFERROR(INDEX(Data!$M$4:$BB$594,Data!$A223,COLUMNS($C$11:G230)),””)</f>
        <v>#NAME?</v>
      </c>
      <c r="G230" s="76" t="e">
        <f>IFERROR(INDEX(Data!$M$4:$BB$594,Data!$A223,COLUMNS($C$11:H230)),””)</f>
        <v>#NAME?</v>
      </c>
      <c r="H230" s="76" t="e">
        <f>IFERROR(INDEX(Data!$M$4:$BB$594,Data!$A223,COLUMNS($C$11:I230)),””)</f>
        <v>#NAME?</v>
      </c>
      <c r="I230" s="76" t="e">
        <f>IFERROR(INDEX(Data!$M$4:$BB$594,Data!$A223,COLUMNS($C$11:J230)),””)</f>
        <v>#NAME?</v>
      </c>
      <c r="J230" s="76" t="e">
        <f>IFERROR(INDEX(Data!$M$4:$BB$594,Data!$A223,COLUMNS($C$11:K230)),””)</f>
        <v>#NAME?</v>
      </c>
      <c r="K230" s="76" t="e">
        <f>IFERROR(INDEX(Data!$M$4:$BB$594,Data!$A223,COLUMNS($C$11:L230)),””)</f>
        <v>#NAME?</v>
      </c>
      <c r="L230" s="76" t="e">
        <f>IFERROR(INDEX(Data!$M$4:$BB$594,Data!$A223,COLUMNS($C$11:M230)),””)</f>
        <v>#NAME?</v>
      </c>
      <c r="M230" s="76" t="e">
        <f>IFERROR(INDEX(Data!$M$4:$BB$594,Data!$A223,COLUMNS($C$11:N230)),””)</f>
        <v>#NAME?</v>
      </c>
      <c r="N230" s="76" t="e">
        <f>IFERROR(INDEX(Data!$M$4:$BB$594,Data!$A223,COLUMNS($C$11:O230)),””)</f>
        <v>#NAME?</v>
      </c>
      <c r="O230" s="76" t="e">
        <f>IFERROR(INDEX(Data!$M$4:$BB$594,Data!$A223,COLUMNS($C$11:P230)),””)</f>
        <v>#NAME?</v>
      </c>
      <c r="P230" s="69" t="e">
        <f>IFERROR(INDEX(Data!$M$4:$BB$594,Data!$A223,COLUMNS($C$11:Q230)),””)</f>
        <v>#NAME?</v>
      </c>
      <c r="Q230" s="70" t="e">
        <f>IFERROR(INDEX(Data!$M$4:$BB$594,Data!$A223,COLUMNS($C$11:R230)),””)</f>
        <v>#NAME?</v>
      </c>
      <c r="R230" s="72" t="e">
        <f>IFERROR(INDEX(Data!$M$4:$BB$594,Data!$A223,COLUMNS($C$11:S230)),””)</f>
        <v>#NAME?</v>
      </c>
      <c r="S230" s="69" t="e">
        <f>IFERROR(INDEX(Data!$M$4:$BB$594,Data!$A223,COLUMNS($C$11:T230)),””)</f>
        <v>#NAME?</v>
      </c>
      <c r="T230" s="71" t="e">
        <f>IFERROR(INDEX(Data!$M$4:$BB$594,Data!$A223,COLUMNS($C$11:U230)),””)</f>
        <v>#NAME?</v>
      </c>
      <c r="U230" s="72" t="e">
        <f>IFERROR(INDEX(Data!$M$4:$BB$594,Data!$A223,COLUMNS($C$11:V230)),””)</f>
        <v>#NAME?</v>
      </c>
      <c r="V230" s="72" t="e">
        <f>IFERROR(INDEX(Data!$M$4:$BB$594,Data!$A223,COLUMNS($C$11:W230)),””)</f>
        <v>#NAME?</v>
      </c>
      <c r="W230" s="72" t="e">
        <f>IFERROR(INDEX(Data!$M$4:$BB$594,Data!$A223,COLUMNS($C$11:X230)),””)</f>
        <v>#NAME?</v>
      </c>
      <c r="X230" s="70" t="e">
        <f>IFERROR(INDEX(Data!$M$4:$BB$594,Data!$A223,COLUMNS($C$11:Y230)),””)</f>
        <v>#NAME?</v>
      </c>
      <c r="Y230" s="72" t="e">
        <f>IFERROR(INDEX(Data!$M$4:$BB$594,Data!$A223,COLUMNS($C$11:Z230)),””)</f>
        <v>#NAME?</v>
      </c>
      <c r="Z230" s="75" t="e">
        <f>IFERROR(INDEX(Data!$M$4:$BB$594,Data!$A223,COLUMNS($C$11:AA230)),””)</f>
        <v>#NAME?</v>
      </c>
      <c r="AA230" s="75" t="e">
        <f>IFERROR(INDEX(Data!$M$4:$BB$594,Data!$A223,COLUMNS($C$11:AB230)),””)</f>
        <v>#NAME?</v>
      </c>
      <c r="AB230" s="71" t="e">
        <f>IFERROR(INDEX(Data!$M$4:$BB$594,Data!$A223,COLUMNS($C$11:AC230)),””)</f>
        <v>#NAME?</v>
      </c>
      <c r="AC230" s="72" t="e">
        <f>IFERROR(INDEX(Data!$M$4:$BB$594,Data!$A223,COLUMNS($C$11:AD230)),””)</f>
        <v>#NAME?</v>
      </c>
      <c r="AD230" s="72" t="e">
        <f>IFERROR(INDEX(Data!$M$4:$BB$594,Data!$A223,COLUMNS($C$11:AE230)),””)</f>
        <v>#NAME?</v>
      </c>
      <c r="AE230" s="70" t="e">
        <f>IFERROR(INDEX(Data!$M$4:$BB$594,Data!$A223,COLUMNS($C$11:AF230)),””)</f>
        <v>#NAME?</v>
      </c>
      <c r="AF230" s="72" t="e">
        <f>IFERROR(INDEX(Data!$M$4:$BB$594,Data!$A223,COLUMNS($C$11:AG230)),””)</f>
        <v>#NAME?</v>
      </c>
      <c r="AG230" s="75" t="e">
        <f>IFERROR(INDEX(Data!$M$4:$BB$594,Data!$A223,COLUMNS($C$11:AH230)),””)</f>
        <v>#NAME?</v>
      </c>
      <c r="AH230" s="75" t="e">
        <f>IFERROR(INDEX(Data!$M$4:$BB$594,Data!$A223,COLUMNS($C$11:AI230)),””)</f>
        <v>#NAME?</v>
      </c>
      <c r="AI230" s="71" t="e">
        <f>IFERROR(INDEX(Data!$M$4:$BB$594,Data!$A223,COLUMNS($C$11:AJ230)),””)</f>
        <v>#NAME?</v>
      </c>
      <c r="AJ230" s="71" t="e">
        <f>IFERROR(INDEX(Data!$M$4:$BB$594,Data!$A223,COLUMNS($C$11:AK230)),””)</f>
        <v>#NAME?</v>
      </c>
      <c r="AK230" s="71" t="e">
        <f>IFERROR(INDEX(Data!$M$4:$BB$594,Data!$A223,COLUMNS($C$11:AL230)),””)</f>
        <v>#NAME?</v>
      </c>
      <c r="AL230" s="69" t="e">
        <f>IFERROR(INDEX(Data!$M$4:$BB$594,Data!$A223,COLUMNS($C$11:AM230)),””)</f>
        <v>#NAME?</v>
      </c>
      <c r="AM230" s="69" t="e">
        <f>IFERROR(INDEX(Data!$M$4:$BB$594,Data!$A223,COLUMNS($C$11:AN230)),””)</f>
        <v>#NAME?</v>
      </c>
      <c r="AN230" s="69" t="e">
        <f>IFERROR(INDEX(Data!$M$4:$BB$594,Data!$A223,COLUMNS($C$11:AO230)),””)</f>
        <v>#NAME?</v>
      </c>
      <c r="AO230" s="69" t="e">
        <f>IFERROR(INDEX(Data!$M$4:$BB$594,Data!$A223,COLUMNS($C$11:AP230)),””)</f>
        <v>#NAME?</v>
      </c>
      <c r="AP230" s="69" t="e">
        <f>IFERROR(INDEX(Data!$M$4:$BB$594,Data!$A223,COLUMNS($C$11:AQ230)),””)</f>
        <v>#NAME?</v>
      </c>
      <c r="AQ230" s="69" t="e">
        <f>IFERROR(INDEX(Data!$M$4:$BB$594,Data!$A223,COLUMNS($C$11:AR230)),””)</f>
        <v>#NAME?</v>
      </c>
    </row>
    <row r="231" spans="2:43" x14ac:dyDescent="0.25">
      <c r="B231" s="69" t="e">
        <f>IFERROR(INDEX(Data!$M$4:$BB$594,Data!$A224,COLUMNS($C$11:C231)),””)</f>
        <v>#NAME?</v>
      </c>
      <c r="C231" s="73" t="e">
        <f>IFERROR(INDEX(Data!$M$4:$BB$594,Data!$A224,COLUMNS($C$11:D231)),””)</f>
        <v>#NAME?</v>
      </c>
      <c r="D231" s="76" t="e">
        <f>IFERROR(INDEX(Data!$M$4:$BB$594,Data!$A224,COLUMNS($C$11:E231)),””)</f>
        <v>#NAME?</v>
      </c>
      <c r="E231" s="76" t="e">
        <f>IFERROR(INDEX(Data!$M$4:$BB$594,Data!$A224,COLUMNS($C$11:F231)),””)</f>
        <v>#NAME?</v>
      </c>
      <c r="F231" s="76" t="e">
        <f>IFERROR(INDEX(Data!$M$4:$BB$594,Data!$A224,COLUMNS($C$11:G231)),””)</f>
        <v>#NAME?</v>
      </c>
      <c r="G231" s="76" t="e">
        <f>IFERROR(INDEX(Data!$M$4:$BB$594,Data!$A224,COLUMNS($C$11:H231)),””)</f>
        <v>#NAME?</v>
      </c>
      <c r="H231" s="76" t="e">
        <f>IFERROR(INDEX(Data!$M$4:$BB$594,Data!$A224,COLUMNS($C$11:I231)),””)</f>
        <v>#NAME?</v>
      </c>
      <c r="I231" s="76" t="e">
        <f>IFERROR(INDEX(Data!$M$4:$BB$594,Data!$A224,COLUMNS($C$11:J231)),””)</f>
        <v>#NAME?</v>
      </c>
      <c r="J231" s="76" t="e">
        <f>IFERROR(INDEX(Data!$M$4:$BB$594,Data!$A224,COLUMNS($C$11:K231)),””)</f>
        <v>#NAME?</v>
      </c>
      <c r="K231" s="76" t="e">
        <f>IFERROR(INDEX(Data!$M$4:$BB$594,Data!$A224,COLUMNS($C$11:L231)),””)</f>
        <v>#NAME?</v>
      </c>
      <c r="L231" s="76" t="e">
        <f>IFERROR(INDEX(Data!$M$4:$BB$594,Data!$A224,COLUMNS($C$11:M231)),””)</f>
        <v>#NAME?</v>
      </c>
      <c r="M231" s="76" t="e">
        <f>IFERROR(INDEX(Data!$M$4:$BB$594,Data!$A224,COLUMNS($C$11:N231)),””)</f>
        <v>#NAME?</v>
      </c>
      <c r="N231" s="76" t="e">
        <f>IFERROR(INDEX(Data!$M$4:$BB$594,Data!$A224,COLUMNS($C$11:O231)),””)</f>
        <v>#NAME?</v>
      </c>
      <c r="O231" s="76" t="e">
        <f>IFERROR(INDEX(Data!$M$4:$BB$594,Data!$A224,COLUMNS($C$11:P231)),””)</f>
        <v>#NAME?</v>
      </c>
      <c r="P231" s="69" t="e">
        <f>IFERROR(INDEX(Data!$M$4:$BB$594,Data!$A224,COLUMNS($C$11:Q231)),””)</f>
        <v>#NAME?</v>
      </c>
      <c r="Q231" s="70" t="e">
        <f>IFERROR(INDEX(Data!$M$4:$BB$594,Data!$A224,COLUMNS($C$11:R231)),””)</f>
        <v>#NAME?</v>
      </c>
      <c r="R231" s="72" t="e">
        <f>IFERROR(INDEX(Data!$M$4:$BB$594,Data!$A224,COLUMNS($C$11:S231)),””)</f>
        <v>#NAME?</v>
      </c>
      <c r="S231" s="69" t="e">
        <f>IFERROR(INDEX(Data!$M$4:$BB$594,Data!$A224,COLUMNS($C$11:T231)),””)</f>
        <v>#NAME?</v>
      </c>
      <c r="T231" s="71" t="e">
        <f>IFERROR(INDEX(Data!$M$4:$BB$594,Data!$A224,COLUMNS($C$11:U231)),””)</f>
        <v>#NAME?</v>
      </c>
      <c r="U231" s="72" t="e">
        <f>IFERROR(INDEX(Data!$M$4:$BB$594,Data!$A224,COLUMNS($C$11:V231)),””)</f>
        <v>#NAME?</v>
      </c>
      <c r="V231" s="72" t="e">
        <f>IFERROR(INDEX(Data!$M$4:$BB$594,Data!$A224,COLUMNS($C$11:W231)),””)</f>
        <v>#NAME?</v>
      </c>
      <c r="W231" s="72" t="e">
        <f>IFERROR(INDEX(Data!$M$4:$BB$594,Data!$A224,COLUMNS($C$11:X231)),””)</f>
        <v>#NAME?</v>
      </c>
      <c r="X231" s="70" t="e">
        <f>IFERROR(INDEX(Data!$M$4:$BB$594,Data!$A224,COLUMNS($C$11:Y231)),””)</f>
        <v>#NAME?</v>
      </c>
      <c r="Y231" s="72" t="e">
        <f>IFERROR(INDEX(Data!$M$4:$BB$594,Data!$A224,COLUMNS($C$11:Z231)),””)</f>
        <v>#NAME?</v>
      </c>
      <c r="Z231" s="75" t="e">
        <f>IFERROR(INDEX(Data!$M$4:$BB$594,Data!$A224,COLUMNS($C$11:AA231)),””)</f>
        <v>#NAME?</v>
      </c>
      <c r="AA231" s="75" t="e">
        <f>IFERROR(INDEX(Data!$M$4:$BB$594,Data!$A224,COLUMNS($C$11:AB231)),””)</f>
        <v>#NAME?</v>
      </c>
      <c r="AB231" s="71" t="e">
        <f>IFERROR(INDEX(Data!$M$4:$BB$594,Data!$A224,COLUMNS($C$11:AC231)),””)</f>
        <v>#NAME?</v>
      </c>
      <c r="AC231" s="72" t="e">
        <f>IFERROR(INDEX(Data!$M$4:$BB$594,Data!$A224,COLUMNS($C$11:AD231)),””)</f>
        <v>#NAME?</v>
      </c>
      <c r="AD231" s="72" t="e">
        <f>IFERROR(INDEX(Data!$M$4:$BB$594,Data!$A224,COLUMNS($C$11:AE231)),””)</f>
        <v>#NAME?</v>
      </c>
      <c r="AE231" s="70" t="e">
        <f>IFERROR(INDEX(Data!$M$4:$BB$594,Data!$A224,COLUMNS($C$11:AF231)),””)</f>
        <v>#NAME?</v>
      </c>
      <c r="AF231" s="72" t="e">
        <f>IFERROR(INDEX(Data!$M$4:$BB$594,Data!$A224,COLUMNS($C$11:AG231)),””)</f>
        <v>#NAME?</v>
      </c>
      <c r="AG231" s="75" t="e">
        <f>IFERROR(INDEX(Data!$M$4:$BB$594,Data!$A224,COLUMNS($C$11:AH231)),””)</f>
        <v>#NAME?</v>
      </c>
      <c r="AH231" s="75" t="e">
        <f>IFERROR(INDEX(Data!$M$4:$BB$594,Data!$A224,COLUMNS($C$11:AI231)),””)</f>
        <v>#NAME?</v>
      </c>
      <c r="AI231" s="71" t="e">
        <f>IFERROR(INDEX(Data!$M$4:$BB$594,Data!$A224,COLUMNS($C$11:AJ231)),””)</f>
        <v>#NAME?</v>
      </c>
      <c r="AJ231" s="71" t="e">
        <f>IFERROR(INDEX(Data!$M$4:$BB$594,Data!$A224,COLUMNS($C$11:AK231)),””)</f>
        <v>#NAME?</v>
      </c>
      <c r="AK231" s="71" t="e">
        <f>IFERROR(INDEX(Data!$M$4:$BB$594,Data!$A224,COLUMNS($C$11:AL231)),””)</f>
        <v>#NAME?</v>
      </c>
      <c r="AL231" s="69" t="e">
        <f>IFERROR(INDEX(Data!$M$4:$BB$594,Data!$A224,COLUMNS($C$11:AM231)),””)</f>
        <v>#NAME?</v>
      </c>
      <c r="AM231" s="69" t="e">
        <f>IFERROR(INDEX(Data!$M$4:$BB$594,Data!$A224,COLUMNS($C$11:AN231)),””)</f>
        <v>#NAME?</v>
      </c>
      <c r="AN231" s="69" t="e">
        <f>IFERROR(INDEX(Data!$M$4:$BB$594,Data!$A224,COLUMNS($C$11:AO231)),””)</f>
        <v>#NAME?</v>
      </c>
      <c r="AO231" s="69" t="e">
        <f>IFERROR(INDEX(Data!$M$4:$BB$594,Data!$A224,COLUMNS($C$11:AP231)),””)</f>
        <v>#NAME?</v>
      </c>
      <c r="AP231" s="69" t="e">
        <f>IFERROR(INDEX(Data!$M$4:$BB$594,Data!$A224,COLUMNS($C$11:AQ231)),””)</f>
        <v>#NAME?</v>
      </c>
      <c r="AQ231" s="69" t="e">
        <f>IFERROR(INDEX(Data!$M$4:$BB$594,Data!$A224,COLUMNS($C$11:AR231)),””)</f>
        <v>#NAME?</v>
      </c>
    </row>
    <row r="232" spans="2:43" x14ac:dyDescent="0.25">
      <c r="B232" s="69" t="e">
        <f>IFERROR(INDEX(Data!$M$4:$BB$594,Data!$A225,COLUMNS($C$11:C232)),””)</f>
        <v>#NAME?</v>
      </c>
      <c r="C232" s="73" t="e">
        <f>IFERROR(INDEX(Data!$M$4:$BB$594,Data!$A225,COLUMNS($C$11:D232)),””)</f>
        <v>#NAME?</v>
      </c>
      <c r="D232" s="76" t="e">
        <f>IFERROR(INDEX(Data!$M$4:$BB$594,Data!$A225,COLUMNS($C$11:E232)),””)</f>
        <v>#NAME?</v>
      </c>
      <c r="E232" s="76" t="e">
        <f>IFERROR(INDEX(Data!$M$4:$BB$594,Data!$A225,COLUMNS($C$11:F232)),””)</f>
        <v>#NAME?</v>
      </c>
      <c r="F232" s="76" t="e">
        <f>IFERROR(INDEX(Data!$M$4:$BB$594,Data!$A225,COLUMNS($C$11:G232)),””)</f>
        <v>#NAME?</v>
      </c>
      <c r="G232" s="76" t="e">
        <f>IFERROR(INDEX(Data!$M$4:$BB$594,Data!$A225,COLUMNS($C$11:H232)),””)</f>
        <v>#NAME?</v>
      </c>
      <c r="H232" s="76" t="e">
        <f>IFERROR(INDEX(Data!$M$4:$BB$594,Data!$A225,COLUMNS($C$11:I232)),””)</f>
        <v>#NAME?</v>
      </c>
      <c r="I232" s="76" t="e">
        <f>IFERROR(INDEX(Data!$M$4:$BB$594,Data!$A225,COLUMNS($C$11:J232)),””)</f>
        <v>#NAME?</v>
      </c>
      <c r="J232" s="76" t="e">
        <f>IFERROR(INDEX(Data!$M$4:$BB$594,Data!$A225,COLUMNS($C$11:K232)),””)</f>
        <v>#NAME?</v>
      </c>
      <c r="K232" s="76" t="e">
        <f>IFERROR(INDEX(Data!$M$4:$BB$594,Data!$A225,COLUMNS($C$11:L232)),””)</f>
        <v>#NAME?</v>
      </c>
      <c r="L232" s="76" t="e">
        <f>IFERROR(INDEX(Data!$M$4:$BB$594,Data!$A225,COLUMNS($C$11:M232)),””)</f>
        <v>#NAME?</v>
      </c>
      <c r="M232" s="76" t="e">
        <f>IFERROR(INDEX(Data!$M$4:$BB$594,Data!$A225,COLUMNS($C$11:N232)),””)</f>
        <v>#NAME?</v>
      </c>
      <c r="N232" s="76" t="e">
        <f>IFERROR(INDEX(Data!$M$4:$BB$594,Data!$A225,COLUMNS($C$11:O232)),””)</f>
        <v>#NAME?</v>
      </c>
      <c r="O232" s="76" t="e">
        <f>IFERROR(INDEX(Data!$M$4:$BB$594,Data!$A225,COLUMNS($C$11:P232)),””)</f>
        <v>#NAME?</v>
      </c>
      <c r="P232" s="69" t="e">
        <f>IFERROR(INDEX(Data!$M$4:$BB$594,Data!$A225,COLUMNS($C$11:Q232)),””)</f>
        <v>#NAME?</v>
      </c>
      <c r="Q232" s="70" t="e">
        <f>IFERROR(INDEX(Data!$M$4:$BB$594,Data!$A225,COLUMNS($C$11:R232)),””)</f>
        <v>#NAME?</v>
      </c>
      <c r="R232" s="72" t="e">
        <f>IFERROR(INDEX(Data!$M$4:$BB$594,Data!$A225,COLUMNS($C$11:S232)),””)</f>
        <v>#NAME?</v>
      </c>
      <c r="S232" s="69" t="e">
        <f>IFERROR(INDEX(Data!$M$4:$BB$594,Data!$A225,COLUMNS($C$11:T232)),””)</f>
        <v>#NAME?</v>
      </c>
      <c r="T232" s="71" t="e">
        <f>IFERROR(INDEX(Data!$M$4:$BB$594,Data!$A225,COLUMNS($C$11:U232)),””)</f>
        <v>#NAME?</v>
      </c>
      <c r="U232" s="72" t="e">
        <f>IFERROR(INDEX(Data!$M$4:$BB$594,Data!$A225,COLUMNS($C$11:V232)),””)</f>
        <v>#NAME?</v>
      </c>
      <c r="V232" s="72" t="e">
        <f>IFERROR(INDEX(Data!$M$4:$BB$594,Data!$A225,COLUMNS($C$11:W232)),””)</f>
        <v>#NAME?</v>
      </c>
      <c r="W232" s="72" t="e">
        <f>IFERROR(INDEX(Data!$M$4:$BB$594,Data!$A225,COLUMNS($C$11:X232)),””)</f>
        <v>#NAME?</v>
      </c>
      <c r="X232" s="70" t="e">
        <f>IFERROR(INDEX(Data!$M$4:$BB$594,Data!$A225,COLUMNS($C$11:Y232)),””)</f>
        <v>#NAME?</v>
      </c>
      <c r="Y232" s="72" t="e">
        <f>IFERROR(INDEX(Data!$M$4:$BB$594,Data!$A225,COLUMNS($C$11:Z232)),””)</f>
        <v>#NAME?</v>
      </c>
      <c r="Z232" s="75" t="e">
        <f>IFERROR(INDEX(Data!$M$4:$BB$594,Data!$A225,COLUMNS($C$11:AA232)),””)</f>
        <v>#NAME?</v>
      </c>
      <c r="AA232" s="75" t="e">
        <f>IFERROR(INDEX(Data!$M$4:$BB$594,Data!$A225,COLUMNS($C$11:AB232)),””)</f>
        <v>#NAME?</v>
      </c>
      <c r="AB232" s="71" t="e">
        <f>IFERROR(INDEX(Data!$M$4:$BB$594,Data!$A225,COLUMNS($C$11:AC232)),””)</f>
        <v>#NAME?</v>
      </c>
      <c r="AC232" s="72" t="e">
        <f>IFERROR(INDEX(Data!$M$4:$BB$594,Data!$A225,COLUMNS($C$11:AD232)),””)</f>
        <v>#NAME?</v>
      </c>
      <c r="AD232" s="72" t="e">
        <f>IFERROR(INDEX(Data!$M$4:$BB$594,Data!$A225,COLUMNS($C$11:AE232)),””)</f>
        <v>#NAME?</v>
      </c>
      <c r="AE232" s="70" t="e">
        <f>IFERROR(INDEX(Data!$M$4:$BB$594,Data!$A225,COLUMNS($C$11:AF232)),””)</f>
        <v>#NAME?</v>
      </c>
      <c r="AF232" s="72" t="e">
        <f>IFERROR(INDEX(Data!$M$4:$BB$594,Data!$A225,COLUMNS($C$11:AG232)),””)</f>
        <v>#NAME?</v>
      </c>
      <c r="AG232" s="75" t="e">
        <f>IFERROR(INDEX(Data!$M$4:$BB$594,Data!$A225,COLUMNS($C$11:AH232)),””)</f>
        <v>#NAME?</v>
      </c>
      <c r="AH232" s="75" t="e">
        <f>IFERROR(INDEX(Data!$M$4:$BB$594,Data!$A225,COLUMNS($C$11:AI232)),””)</f>
        <v>#NAME?</v>
      </c>
      <c r="AI232" s="71" t="e">
        <f>IFERROR(INDEX(Data!$M$4:$BB$594,Data!$A225,COLUMNS($C$11:AJ232)),””)</f>
        <v>#NAME?</v>
      </c>
      <c r="AJ232" s="71" t="e">
        <f>IFERROR(INDEX(Data!$M$4:$BB$594,Data!$A225,COLUMNS($C$11:AK232)),””)</f>
        <v>#NAME?</v>
      </c>
      <c r="AK232" s="71" t="e">
        <f>IFERROR(INDEX(Data!$M$4:$BB$594,Data!$A225,COLUMNS($C$11:AL232)),””)</f>
        <v>#NAME?</v>
      </c>
      <c r="AL232" s="69" t="e">
        <f>IFERROR(INDEX(Data!$M$4:$BB$594,Data!$A225,COLUMNS($C$11:AM232)),””)</f>
        <v>#NAME?</v>
      </c>
      <c r="AM232" s="69" t="e">
        <f>IFERROR(INDEX(Data!$M$4:$BB$594,Data!$A225,COLUMNS($C$11:AN232)),””)</f>
        <v>#NAME?</v>
      </c>
      <c r="AN232" s="69" t="e">
        <f>IFERROR(INDEX(Data!$M$4:$BB$594,Data!$A225,COLUMNS($C$11:AO232)),””)</f>
        <v>#NAME?</v>
      </c>
      <c r="AO232" s="69" t="e">
        <f>IFERROR(INDEX(Data!$M$4:$BB$594,Data!$A225,COLUMNS($C$11:AP232)),””)</f>
        <v>#NAME?</v>
      </c>
      <c r="AP232" s="69" t="e">
        <f>IFERROR(INDEX(Data!$M$4:$BB$594,Data!$A225,COLUMNS($C$11:AQ232)),””)</f>
        <v>#NAME?</v>
      </c>
      <c r="AQ232" s="69" t="e">
        <f>IFERROR(INDEX(Data!$M$4:$BB$594,Data!$A225,COLUMNS($C$11:AR232)),””)</f>
        <v>#NAME?</v>
      </c>
    </row>
    <row r="233" spans="2:43" x14ac:dyDescent="0.25">
      <c r="B233" s="69" t="e">
        <f>IFERROR(INDEX(Data!$M$4:$BB$594,Data!$A226,COLUMNS($C$11:C233)),””)</f>
        <v>#NAME?</v>
      </c>
      <c r="C233" s="73" t="e">
        <f>IFERROR(INDEX(Data!$M$4:$BB$594,Data!$A226,COLUMNS($C$11:D233)),””)</f>
        <v>#NAME?</v>
      </c>
      <c r="D233" s="76" t="e">
        <f>IFERROR(INDEX(Data!$M$4:$BB$594,Data!$A226,COLUMNS($C$11:E233)),””)</f>
        <v>#NAME?</v>
      </c>
      <c r="E233" s="76" t="e">
        <f>IFERROR(INDEX(Data!$M$4:$BB$594,Data!$A226,COLUMNS($C$11:F233)),””)</f>
        <v>#NAME?</v>
      </c>
      <c r="F233" s="76" t="e">
        <f>IFERROR(INDEX(Data!$M$4:$BB$594,Data!$A226,COLUMNS($C$11:G233)),””)</f>
        <v>#NAME?</v>
      </c>
      <c r="G233" s="76" t="e">
        <f>IFERROR(INDEX(Data!$M$4:$BB$594,Data!$A226,COLUMNS($C$11:H233)),””)</f>
        <v>#NAME?</v>
      </c>
      <c r="H233" s="76" t="e">
        <f>IFERROR(INDEX(Data!$M$4:$BB$594,Data!$A226,COLUMNS($C$11:I233)),””)</f>
        <v>#NAME?</v>
      </c>
      <c r="I233" s="76" t="e">
        <f>IFERROR(INDEX(Data!$M$4:$BB$594,Data!$A226,COLUMNS($C$11:J233)),””)</f>
        <v>#NAME?</v>
      </c>
      <c r="J233" s="76" t="e">
        <f>IFERROR(INDEX(Data!$M$4:$BB$594,Data!$A226,COLUMNS($C$11:K233)),””)</f>
        <v>#NAME?</v>
      </c>
      <c r="K233" s="76" t="e">
        <f>IFERROR(INDEX(Data!$M$4:$BB$594,Data!$A226,COLUMNS($C$11:L233)),””)</f>
        <v>#NAME?</v>
      </c>
      <c r="L233" s="76" t="e">
        <f>IFERROR(INDEX(Data!$M$4:$BB$594,Data!$A226,COLUMNS($C$11:M233)),””)</f>
        <v>#NAME?</v>
      </c>
      <c r="M233" s="76" t="e">
        <f>IFERROR(INDEX(Data!$M$4:$BB$594,Data!$A226,COLUMNS($C$11:N233)),””)</f>
        <v>#NAME?</v>
      </c>
      <c r="N233" s="76" t="e">
        <f>IFERROR(INDEX(Data!$M$4:$BB$594,Data!$A226,COLUMNS($C$11:O233)),””)</f>
        <v>#NAME?</v>
      </c>
      <c r="O233" s="76" t="e">
        <f>IFERROR(INDEX(Data!$M$4:$BB$594,Data!$A226,COLUMNS($C$11:P233)),””)</f>
        <v>#NAME?</v>
      </c>
      <c r="P233" s="69" t="e">
        <f>IFERROR(INDEX(Data!$M$4:$BB$594,Data!$A226,COLUMNS($C$11:Q233)),””)</f>
        <v>#NAME?</v>
      </c>
      <c r="Q233" s="70" t="e">
        <f>IFERROR(INDEX(Data!$M$4:$BB$594,Data!$A226,COLUMNS($C$11:R233)),””)</f>
        <v>#NAME?</v>
      </c>
      <c r="R233" s="72" t="e">
        <f>IFERROR(INDEX(Data!$M$4:$BB$594,Data!$A226,COLUMNS($C$11:S233)),””)</f>
        <v>#NAME?</v>
      </c>
      <c r="S233" s="69" t="e">
        <f>IFERROR(INDEX(Data!$M$4:$BB$594,Data!$A226,COLUMNS($C$11:T233)),””)</f>
        <v>#NAME?</v>
      </c>
      <c r="T233" s="71" t="e">
        <f>IFERROR(INDEX(Data!$M$4:$BB$594,Data!$A226,COLUMNS($C$11:U233)),””)</f>
        <v>#NAME?</v>
      </c>
      <c r="U233" s="72" t="e">
        <f>IFERROR(INDEX(Data!$M$4:$BB$594,Data!$A226,COLUMNS($C$11:V233)),””)</f>
        <v>#NAME?</v>
      </c>
      <c r="V233" s="72" t="e">
        <f>IFERROR(INDEX(Data!$M$4:$BB$594,Data!$A226,COLUMNS($C$11:W233)),””)</f>
        <v>#NAME?</v>
      </c>
      <c r="W233" s="72" t="e">
        <f>IFERROR(INDEX(Data!$M$4:$BB$594,Data!$A226,COLUMNS($C$11:X233)),””)</f>
        <v>#NAME?</v>
      </c>
      <c r="X233" s="70" t="e">
        <f>IFERROR(INDEX(Data!$M$4:$BB$594,Data!$A226,COLUMNS($C$11:Y233)),””)</f>
        <v>#NAME?</v>
      </c>
      <c r="Y233" s="72" t="e">
        <f>IFERROR(INDEX(Data!$M$4:$BB$594,Data!$A226,COLUMNS($C$11:Z233)),””)</f>
        <v>#NAME?</v>
      </c>
      <c r="Z233" s="75" t="e">
        <f>IFERROR(INDEX(Data!$M$4:$BB$594,Data!$A226,COLUMNS($C$11:AA233)),””)</f>
        <v>#NAME?</v>
      </c>
      <c r="AA233" s="75" t="e">
        <f>IFERROR(INDEX(Data!$M$4:$BB$594,Data!$A226,COLUMNS($C$11:AB233)),””)</f>
        <v>#NAME?</v>
      </c>
      <c r="AB233" s="71" t="e">
        <f>IFERROR(INDEX(Data!$M$4:$BB$594,Data!$A226,COLUMNS($C$11:AC233)),””)</f>
        <v>#NAME?</v>
      </c>
      <c r="AC233" s="72" t="e">
        <f>IFERROR(INDEX(Data!$M$4:$BB$594,Data!$A226,COLUMNS($C$11:AD233)),””)</f>
        <v>#NAME?</v>
      </c>
      <c r="AD233" s="72" t="e">
        <f>IFERROR(INDEX(Data!$M$4:$BB$594,Data!$A226,COLUMNS($C$11:AE233)),””)</f>
        <v>#NAME?</v>
      </c>
      <c r="AE233" s="70" t="e">
        <f>IFERROR(INDEX(Data!$M$4:$BB$594,Data!$A226,COLUMNS($C$11:AF233)),””)</f>
        <v>#NAME?</v>
      </c>
      <c r="AF233" s="72" t="e">
        <f>IFERROR(INDEX(Data!$M$4:$BB$594,Data!$A226,COLUMNS($C$11:AG233)),””)</f>
        <v>#NAME?</v>
      </c>
      <c r="AG233" s="75" t="e">
        <f>IFERROR(INDEX(Data!$M$4:$BB$594,Data!$A226,COLUMNS($C$11:AH233)),””)</f>
        <v>#NAME?</v>
      </c>
      <c r="AH233" s="75" t="e">
        <f>IFERROR(INDEX(Data!$M$4:$BB$594,Data!$A226,COLUMNS($C$11:AI233)),””)</f>
        <v>#NAME?</v>
      </c>
      <c r="AI233" s="71" t="e">
        <f>IFERROR(INDEX(Data!$M$4:$BB$594,Data!$A226,COLUMNS($C$11:AJ233)),””)</f>
        <v>#NAME?</v>
      </c>
      <c r="AJ233" s="71" t="e">
        <f>IFERROR(INDEX(Data!$M$4:$BB$594,Data!$A226,COLUMNS($C$11:AK233)),””)</f>
        <v>#NAME?</v>
      </c>
      <c r="AK233" s="71" t="e">
        <f>IFERROR(INDEX(Data!$M$4:$BB$594,Data!$A226,COLUMNS($C$11:AL233)),””)</f>
        <v>#NAME?</v>
      </c>
      <c r="AL233" s="69" t="e">
        <f>IFERROR(INDEX(Data!$M$4:$BB$594,Data!$A226,COLUMNS($C$11:AM233)),””)</f>
        <v>#NAME?</v>
      </c>
      <c r="AM233" s="69" t="e">
        <f>IFERROR(INDEX(Data!$M$4:$BB$594,Data!$A226,COLUMNS($C$11:AN233)),””)</f>
        <v>#NAME?</v>
      </c>
      <c r="AN233" s="69" t="e">
        <f>IFERROR(INDEX(Data!$M$4:$BB$594,Data!$A226,COLUMNS($C$11:AO233)),””)</f>
        <v>#NAME?</v>
      </c>
      <c r="AO233" s="69" t="e">
        <f>IFERROR(INDEX(Data!$M$4:$BB$594,Data!$A226,COLUMNS($C$11:AP233)),””)</f>
        <v>#NAME?</v>
      </c>
      <c r="AP233" s="69" t="e">
        <f>IFERROR(INDEX(Data!$M$4:$BB$594,Data!$A226,COLUMNS($C$11:AQ233)),””)</f>
        <v>#NAME?</v>
      </c>
      <c r="AQ233" s="69" t="e">
        <f>IFERROR(INDEX(Data!$M$4:$BB$594,Data!$A226,COLUMNS($C$11:AR233)),””)</f>
        <v>#NAME?</v>
      </c>
    </row>
    <row r="234" spans="2:43" x14ac:dyDescent="0.25">
      <c r="B234" s="69" t="e">
        <f>IFERROR(INDEX(Data!$M$4:$BB$594,Data!$A227,COLUMNS($C$11:C234)),””)</f>
        <v>#NAME?</v>
      </c>
      <c r="C234" s="73" t="e">
        <f>IFERROR(INDEX(Data!$M$4:$BB$594,Data!$A227,COLUMNS($C$11:D234)),””)</f>
        <v>#NAME?</v>
      </c>
      <c r="D234" s="76" t="e">
        <f>IFERROR(INDEX(Data!$M$4:$BB$594,Data!$A227,COLUMNS($C$11:E234)),””)</f>
        <v>#NAME?</v>
      </c>
      <c r="E234" s="76" t="e">
        <f>IFERROR(INDEX(Data!$M$4:$BB$594,Data!$A227,COLUMNS($C$11:F234)),””)</f>
        <v>#NAME?</v>
      </c>
      <c r="F234" s="76" t="e">
        <f>IFERROR(INDEX(Data!$M$4:$BB$594,Data!$A227,COLUMNS($C$11:G234)),””)</f>
        <v>#NAME?</v>
      </c>
      <c r="G234" s="76" t="e">
        <f>IFERROR(INDEX(Data!$M$4:$BB$594,Data!$A227,COLUMNS($C$11:H234)),””)</f>
        <v>#NAME?</v>
      </c>
      <c r="H234" s="76" t="e">
        <f>IFERROR(INDEX(Data!$M$4:$BB$594,Data!$A227,COLUMNS($C$11:I234)),””)</f>
        <v>#NAME?</v>
      </c>
      <c r="I234" s="76" t="e">
        <f>IFERROR(INDEX(Data!$M$4:$BB$594,Data!$A227,COLUMNS($C$11:J234)),””)</f>
        <v>#NAME?</v>
      </c>
      <c r="J234" s="76" t="e">
        <f>IFERROR(INDEX(Data!$M$4:$BB$594,Data!$A227,COLUMNS($C$11:K234)),””)</f>
        <v>#NAME?</v>
      </c>
      <c r="K234" s="76" t="e">
        <f>IFERROR(INDEX(Data!$M$4:$BB$594,Data!$A227,COLUMNS($C$11:L234)),””)</f>
        <v>#NAME?</v>
      </c>
      <c r="L234" s="76" t="e">
        <f>IFERROR(INDEX(Data!$M$4:$BB$594,Data!$A227,COLUMNS($C$11:M234)),””)</f>
        <v>#NAME?</v>
      </c>
      <c r="M234" s="76" t="e">
        <f>IFERROR(INDEX(Data!$M$4:$BB$594,Data!$A227,COLUMNS($C$11:N234)),””)</f>
        <v>#NAME?</v>
      </c>
      <c r="N234" s="76" t="e">
        <f>IFERROR(INDEX(Data!$M$4:$BB$594,Data!$A227,COLUMNS($C$11:O234)),””)</f>
        <v>#NAME?</v>
      </c>
      <c r="O234" s="76" t="e">
        <f>IFERROR(INDEX(Data!$M$4:$BB$594,Data!$A227,COLUMNS($C$11:P234)),””)</f>
        <v>#NAME?</v>
      </c>
      <c r="P234" s="69" t="e">
        <f>IFERROR(INDEX(Data!$M$4:$BB$594,Data!$A227,COLUMNS($C$11:Q234)),””)</f>
        <v>#NAME?</v>
      </c>
      <c r="Q234" s="70" t="e">
        <f>IFERROR(INDEX(Data!$M$4:$BB$594,Data!$A227,COLUMNS($C$11:R234)),””)</f>
        <v>#NAME?</v>
      </c>
      <c r="R234" s="72" t="e">
        <f>IFERROR(INDEX(Data!$M$4:$BB$594,Data!$A227,COLUMNS($C$11:S234)),””)</f>
        <v>#NAME?</v>
      </c>
      <c r="S234" s="69" t="e">
        <f>IFERROR(INDEX(Data!$M$4:$BB$594,Data!$A227,COLUMNS($C$11:T234)),””)</f>
        <v>#NAME?</v>
      </c>
      <c r="T234" s="71" t="e">
        <f>IFERROR(INDEX(Data!$M$4:$BB$594,Data!$A227,COLUMNS($C$11:U234)),””)</f>
        <v>#NAME?</v>
      </c>
      <c r="U234" s="72" t="e">
        <f>IFERROR(INDEX(Data!$M$4:$BB$594,Data!$A227,COLUMNS($C$11:V234)),””)</f>
        <v>#NAME?</v>
      </c>
      <c r="V234" s="72" t="e">
        <f>IFERROR(INDEX(Data!$M$4:$BB$594,Data!$A227,COLUMNS($C$11:W234)),””)</f>
        <v>#NAME?</v>
      </c>
      <c r="W234" s="72" t="e">
        <f>IFERROR(INDEX(Data!$M$4:$BB$594,Data!$A227,COLUMNS($C$11:X234)),””)</f>
        <v>#NAME?</v>
      </c>
      <c r="X234" s="70" t="e">
        <f>IFERROR(INDEX(Data!$M$4:$BB$594,Data!$A227,COLUMNS($C$11:Y234)),””)</f>
        <v>#NAME?</v>
      </c>
      <c r="Y234" s="72" t="e">
        <f>IFERROR(INDEX(Data!$M$4:$BB$594,Data!$A227,COLUMNS($C$11:Z234)),””)</f>
        <v>#NAME?</v>
      </c>
      <c r="Z234" s="75" t="e">
        <f>IFERROR(INDEX(Data!$M$4:$BB$594,Data!$A227,COLUMNS($C$11:AA234)),””)</f>
        <v>#NAME?</v>
      </c>
      <c r="AA234" s="75" t="e">
        <f>IFERROR(INDEX(Data!$M$4:$BB$594,Data!$A227,COLUMNS($C$11:AB234)),””)</f>
        <v>#NAME?</v>
      </c>
      <c r="AB234" s="71" t="e">
        <f>IFERROR(INDEX(Data!$M$4:$BB$594,Data!$A227,COLUMNS($C$11:AC234)),””)</f>
        <v>#NAME?</v>
      </c>
      <c r="AC234" s="72" t="e">
        <f>IFERROR(INDEX(Data!$M$4:$BB$594,Data!$A227,COLUMNS($C$11:AD234)),””)</f>
        <v>#NAME?</v>
      </c>
      <c r="AD234" s="72" t="e">
        <f>IFERROR(INDEX(Data!$M$4:$BB$594,Data!$A227,COLUMNS($C$11:AE234)),””)</f>
        <v>#NAME?</v>
      </c>
      <c r="AE234" s="70" t="e">
        <f>IFERROR(INDEX(Data!$M$4:$BB$594,Data!$A227,COLUMNS($C$11:AF234)),””)</f>
        <v>#NAME?</v>
      </c>
      <c r="AF234" s="72" t="e">
        <f>IFERROR(INDEX(Data!$M$4:$BB$594,Data!$A227,COLUMNS($C$11:AG234)),””)</f>
        <v>#NAME?</v>
      </c>
      <c r="AG234" s="75" t="e">
        <f>IFERROR(INDEX(Data!$M$4:$BB$594,Data!$A227,COLUMNS($C$11:AH234)),””)</f>
        <v>#NAME?</v>
      </c>
      <c r="AH234" s="75" t="e">
        <f>IFERROR(INDEX(Data!$M$4:$BB$594,Data!$A227,COLUMNS($C$11:AI234)),””)</f>
        <v>#NAME?</v>
      </c>
      <c r="AI234" s="71" t="e">
        <f>IFERROR(INDEX(Data!$M$4:$BB$594,Data!$A227,COLUMNS($C$11:AJ234)),””)</f>
        <v>#NAME?</v>
      </c>
      <c r="AJ234" s="71" t="e">
        <f>IFERROR(INDEX(Data!$M$4:$BB$594,Data!$A227,COLUMNS($C$11:AK234)),””)</f>
        <v>#NAME?</v>
      </c>
      <c r="AK234" s="71" t="e">
        <f>IFERROR(INDEX(Data!$M$4:$BB$594,Data!$A227,COLUMNS($C$11:AL234)),””)</f>
        <v>#NAME?</v>
      </c>
      <c r="AL234" s="69" t="e">
        <f>IFERROR(INDEX(Data!$M$4:$BB$594,Data!$A227,COLUMNS($C$11:AM234)),””)</f>
        <v>#NAME?</v>
      </c>
      <c r="AM234" s="69" t="e">
        <f>IFERROR(INDEX(Data!$M$4:$BB$594,Data!$A227,COLUMNS($C$11:AN234)),””)</f>
        <v>#NAME?</v>
      </c>
      <c r="AN234" s="69" t="e">
        <f>IFERROR(INDEX(Data!$M$4:$BB$594,Data!$A227,COLUMNS($C$11:AO234)),””)</f>
        <v>#NAME?</v>
      </c>
      <c r="AO234" s="69" t="e">
        <f>IFERROR(INDEX(Data!$M$4:$BB$594,Data!$A227,COLUMNS($C$11:AP234)),””)</f>
        <v>#NAME?</v>
      </c>
      <c r="AP234" s="69" t="e">
        <f>IFERROR(INDEX(Data!$M$4:$BB$594,Data!$A227,COLUMNS($C$11:AQ234)),””)</f>
        <v>#NAME?</v>
      </c>
      <c r="AQ234" s="69" t="e">
        <f>IFERROR(INDEX(Data!$M$4:$BB$594,Data!$A227,COLUMNS($C$11:AR234)),””)</f>
        <v>#NAME?</v>
      </c>
    </row>
    <row r="235" spans="2:43" x14ac:dyDescent="0.25">
      <c r="B235" s="69" t="e">
        <f>IFERROR(INDEX(Data!$M$4:$BB$594,Data!$A228,COLUMNS($C$11:C235)),””)</f>
        <v>#NAME?</v>
      </c>
      <c r="C235" s="73" t="e">
        <f>IFERROR(INDEX(Data!$M$4:$BB$594,Data!$A228,COLUMNS($C$11:D235)),””)</f>
        <v>#NAME?</v>
      </c>
      <c r="D235" s="76" t="e">
        <f>IFERROR(INDEX(Data!$M$4:$BB$594,Data!$A228,COLUMNS($C$11:E235)),””)</f>
        <v>#NAME?</v>
      </c>
      <c r="E235" s="76" t="e">
        <f>IFERROR(INDEX(Data!$M$4:$BB$594,Data!$A228,COLUMNS($C$11:F235)),””)</f>
        <v>#NAME?</v>
      </c>
      <c r="F235" s="76" t="e">
        <f>IFERROR(INDEX(Data!$M$4:$BB$594,Data!$A228,COLUMNS($C$11:G235)),””)</f>
        <v>#NAME?</v>
      </c>
      <c r="G235" s="76" t="e">
        <f>IFERROR(INDEX(Data!$M$4:$BB$594,Data!$A228,COLUMNS($C$11:H235)),””)</f>
        <v>#NAME?</v>
      </c>
      <c r="H235" s="76" t="e">
        <f>IFERROR(INDEX(Data!$M$4:$BB$594,Data!$A228,COLUMNS($C$11:I235)),””)</f>
        <v>#NAME?</v>
      </c>
      <c r="I235" s="76" t="e">
        <f>IFERROR(INDEX(Data!$M$4:$BB$594,Data!$A228,COLUMNS($C$11:J235)),””)</f>
        <v>#NAME?</v>
      </c>
      <c r="J235" s="76" t="e">
        <f>IFERROR(INDEX(Data!$M$4:$BB$594,Data!$A228,COLUMNS($C$11:K235)),””)</f>
        <v>#NAME?</v>
      </c>
      <c r="K235" s="76" t="e">
        <f>IFERROR(INDEX(Data!$M$4:$BB$594,Data!$A228,COLUMNS($C$11:L235)),””)</f>
        <v>#NAME?</v>
      </c>
      <c r="L235" s="76" t="e">
        <f>IFERROR(INDEX(Data!$M$4:$BB$594,Data!$A228,COLUMNS($C$11:M235)),””)</f>
        <v>#NAME?</v>
      </c>
      <c r="M235" s="76" t="e">
        <f>IFERROR(INDEX(Data!$M$4:$BB$594,Data!$A228,COLUMNS($C$11:N235)),””)</f>
        <v>#NAME?</v>
      </c>
      <c r="N235" s="76" t="e">
        <f>IFERROR(INDEX(Data!$M$4:$BB$594,Data!$A228,COLUMNS($C$11:O235)),””)</f>
        <v>#NAME?</v>
      </c>
      <c r="O235" s="76" t="e">
        <f>IFERROR(INDEX(Data!$M$4:$BB$594,Data!$A228,COLUMNS($C$11:P235)),””)</f>
        <v>#NAME?</v>
      </c>
      <c r="P235" s="69" t="e">
        <f>IFERROR(INDEX(Data!$M$4:$BB$594,Data!$A228,COLUMNS($C$11:Q235)),””)</f>
        <v>#NAME?</v>
      </c>
      <c r="Q235" s="70" t="e">
        <f>IFERROR(INDEX(Data!$M$4:$BB$594,Data!$A228,COLUMNS($C$11:R235)),””)</f>
        <v>#NAME?</v>
      </c>
      <c r="R235" s="72" t="e">
        <f>IFERROR(INDEX(Data!$M$4:$BB$594,Data!$A228,COLUMNS($C$11:S235)),””)</f>
        <v>#NAME?</v>
      </c>
      <c r="S235" s="69" t="e">
        <f>IFERROR(INDEX(Data!$M$4:$BB$594,Data!$A228,COLUMNS($C$11:T235)),””)</f>
        <v>#NAME?</v>
      </c>
      <c r="T235" s="71" t="e">
        <f>IFERROR(INDEX(Data!$M$4:$BB$594,Data!$A228,COLUMNS($C$11:U235)),””)</f>
        <v>#NAME?</v>
      </c>
      <c r="U235" s="72" t="e">
        <f>IFERROR(INDEX(Data!$M$4:$BB$594,Data!$A228,COLUMNS($C$11:V235)),””)</f>
        <v>#NAME?</v>
      </c>
      <c r="V235" s="72" t="e">
        <f>IFERROR(INDEX(Data!$M$4:$BB$594,Data!$A228,COLUMNS($C$11:W235)),””)</f>
        <v>#NAME?</v>
      </c>
      <c r="W235" s="72" t="e">
        <f>IFERROR(INDEX(Data!$M$4:$BB$594,Data!$A228,COLUMNS($C$11:X235)),””)</f>
        <v>#NAME?</v>
      </c>
      <c r="X235" s="70" t="e">
        <f>IFERROR(INDEX(Data!$M$4:$BB$594,Data!$A228,COLUMNS($C$11:Y235)),””)</f>
        <v>#NAME?</v>
      </c>
      <c r="Y235" s="72" t="e">
        <f>IFERROR(INDEX(Data!$M$4:$BB$594,Data!$A228,COLUMNS($C$11:Z235)),””)</f>
        <v>#NAME?</v>
      </c>
      <c r="Z235" s="75" t="e">
        <f>IFERROR(INDEX(Data!$M$4:$BB$594,Data!$A228,COLUMNS($C$11:AA235)),””)</f>
        <v>#NAME?</v>
      </c>
      <c r="AA235" s="75" t="e">
        <f>IFERROR(INDEX(Data!$M$4:$BB$594,Data!$A228,COLUMNS($C$11:AB235)),””)</f>
        <v>#NAME?</v>
      </c>
      <c r="AB235" s="71" t="e">
        <f>IFERROR(INDEX(Data!$M$4:$BB$594,Data!$A228,COLUMNS($C$11:AC235)),””)</f>
        <v>#NAME?</v>
      </c>
      <c r="AC235" s="72" t="e">
        <f>IFERROR(INDEX(Data!$M$4:$BB$594,Data!$A228,COLUMNS($C$11:AD235)),””)</f>
        <v>#NAME?</v>
      </c>
      <c r="AD235" s="72" t="e">
        <f>IFERROR(INDEX(Data!$M$4:$BB$594,Data!$A228,COLUMNS($C$11:AE235)),””)</f>
        <v>#NAME?</v>
      </c>
      <c r="AE235" s="70" t="e">
        <f>IFERROR(INDEX(Data!$M$4:$BB$594,Data!$A228,COLUMNS($C$11:AF235)),””)</f>
        <v>#NAME?</v>
      </c>
      <c r="AF235" s="72" t="e">
        <f>IFERROR(INDEX(Data!$M$4:$BB$594,Data!$A228,COLUMNS($C$11:AG235)),””)</f>
        <v>#NAME?</v>
      </c>
      <c r="AG235" s="75" t="e">
        <f>IFERROR(INDEX(Data!$M$4:$BB$594,Data!$A228,COLUMNS($C$11:AH235)),””)</f>
        <v>#NAME?</v>
      </c>
      <c r="AH235" s="75" t="e">
        <f>IFERROR(INDEX(Data!$M$4:$BB$594,Data!$A228,COLUMNS($C$11:AI235)),””)</f>
        <v>#NAME?</v>
      </c>
      <c r="AI235" s="71" t="e">
        <f>IFERROR(INDEX(Data!$M$4:$BB$594,Data!$A228,COLUMNS($C$11:AJ235)),””)</f>
        <v>#NAME?</v>
      </c>
      <c r="AJ235" s="71" t="e">
        <f>IFERROR(INDEX(Data!$M$4:$BB$594,Data!$A228,COLUMNS($C$11:AK235)),””)</f>
        <v>#NAME?</v>
      </c>
      <c r="AK235" s="71" t="e">
        <f>IFERROR(INDEX(Data!$M$4:$BB$594,Data!$A228,COLUMNS($C$11:AL235)),””)</f>
        <v>#NAME?</v>
      </c>
      <c r="AL235" s="69" t="e">
        <f>IFERROR(INDEX(Data!$M$4:$BB$594,Data!$A228,COLUMNS($C$11:AM235)),””)</f>
        <v>#NAME?</v>
      </c>
      <c r="AM235" s="69" t="e">
        <f>IFERROR(INDEX(Data!$M$4:$BB$594,Data!$A228,COLUMNS($C$11:AN235)),””)</f>
        <v>#NAME?</v>
      </c>
      <c r="AN235" s="69" t="e">
        <f>IFERROR(INDEX(Data!$M$4:$BB$594,Data!$A228,COLUMNS($C$11:AO235)),””)</f>
        <v>#NAME?</v>
      </c>
      <c r="AO235" s="69" t="e">
        <f>IFERROR(INDEX(Data!$M$4:$BB$594,Data!$A228,COLUMNS($C$11:AP235)),””)</f>
        <v>#NAME?</v>
      </c>
      <c r="AP235" s="69" t="e">
        <f>IFERROR(INDEX(Data!$M$4:$BB$594,Data!$A228,COLUMNS($C$11:AQ235)),””)</f>
        <v>#NAME?</v>
      </c>
      <c r="AQ235" s="69" t="e">
        <f>IFERROR(INDEX(Data!$M$4:$BB$594,Data!$A228,COLUMNS($C$11:AR235)),””)</f>
        <v>#NAME?</v>
      </c>
    </row>
    <row r="236" spans="2:43" x14ac:dyDescent="0.25">
      <c r="B236" s="69" t="e">
        <f>IFERROR(INDEX(Data!$M$4:$BB$594,Data!$A229,COLUMNS($C$11:C236)),””)</f>
        <v>#NAME?</v>
      </c>
      <c r="C236" s="73" t="e">
        <f>IFERROR(INDEX(Data!$M$4:$BB$594,Data!$A229,COLUMNS($C$11:D236)),””)</f>
        <v>#NAME?</v>
      </c>
      <c r="D236" s="76" t="e">
        <f>IFERROR(INDEX(Data!$M$4:$BB$594,Data!$A229,COLUMNS($C$11:E236)),””)</f>
        <v>#NAME?</v>
      </c>
      <c r="E236" s="76" t="e">
        <f>IFERROR(INDEX(Data!$M$4:$BB$594,Data!$A229,COLUMNS($C$11:F236)),””)</f>
        <v>#NAME?</v>
      </c>
      <c r="F236" s="76" t="e">
        <f>IFERROR(INDEX(Data!$M$4:$BB$594,Data!$A229,COLUMNS($C$11:G236)),””)</f>
        <v>#NAME?</v>
      </c>
      <c r="G236" s="76" t="e">
        <f>IFERROR(INDEX(Data!$M$4:$BB$594,Data!$A229,COLUMNS($C$11:H236)),””)</f>
        <v>#NAME?</v>
      </c>
      <c r="H236" s="76" t="e">
        <f>IFERROR(INDEX(Data!$M$4:$BB$594,Data!$A229,COLUMNS($C$11:I236)),””)</f>
        <v>#NAME?</v>
      </c>
      <c r="I236" s="76" t="e">
        <f>IFERROR(INDEX(Data!$M$4:$BB$594,Data!$A229,COLUMNS($C$11:J236)),””)</f>
        <v>#NAME?</v>
      </c>
      <c r="J236" s="76" t="e">
        <f>IFERROR(INDEX(Data!$M$4:$BB$594,Data!$A229,COLUMNS($C$11:K236)),””)</f>
        <v>#NAME?</v>
      </c>
      <c r="K236" s="76" t="e">
        <f>IFERROR(INDEX(Data!$M$4:$BB$594,Data!$A229,COLUMNS($C$11:L236)),””)</f>
        <v>#NAME?</v>
      </c>
      <c r="L236" s="76" t="e">
        <f>IFERROR(INDEX(Data!$M$4:$BB$594,Data!$A229,COLUMNS($C$11:M236)),””)</f>
        <v>#NAME?</v>
      </c>
      <c r="M236" s="76" t="e">
        <f>IFERROR(INDEX(Data!$M$4:$BB$594,Data!$A229,COLUMNS($C$11:N236)),””)</f>
        <v>#NAME?</v>
      </c>
      <c r="N236" s="76" t="e">
        <f>IFERROR(INDEX(Data!$M$4:$BB$594,Data!$A229,COLUMNS($C$11:O236)),””)</f>
        <v>#NAME?</v>
      </c>
      <c r="O236" s="76" t="e">
        <f>IFERROR(INDEX(Data!$M$4:$BB$594,Data!$A229,COLUMNS($C$11:P236)),””)</f>
        <v>#NAME?</v>
      </c>
      <c r="P236" s="69" t="e">
        <f>IFERROR(INDEX(Data!$M$4:$BB$594,Data!$A229,COLUMNS($C$11:Q236)),””)</f>
        <v>#NAME?</v>
      </c>
      <c r="Q236" s="70" t="e">
        <f>IFERROR(INDEX(Data!$M$4:$BB$594,Data!$A229,COLUMNS($C$11:R236)),””)</f>
        <v>#NAME?</v>
      </c>
      <c r="R236" s="72" t="e">
        <f>IFERROR(INDEX(Data!$M$4:$BB$594,Data!$A229,COLUMNS($C$11:S236)),””)</f>
        <v>#NAME?</v>
      </c>
      <c r="S236" s="69" t="e">
        <f>IFERROR(INDEX(Data!$M$4:$BB$594,Data!$A229,COLUMNS($C$11:T236)),””)</f>
        <v>#NAME?</v>
      </c>
      <c r="T236" s="71" t="e">
        <f>IFERROR(INDEX(Data!$M$4:$BB$594,Data!$A229,COLUMNS($C$11:U236)),””)</f>
        <v>#NAME?</v>
      </c>
      <c r="U236" s="72" t="e">
        <f>IFERROR(INDEX(Data!$M$4:$BB$594,Data!$A229,COLUMNS($C$11:V236)),””)</f>
        <v>#NAME?</v>
      </c>
      <c r="V236" s="72" t="e">
        <f>IFERROR(INDEX(Data!$M$4:$BB$594,Data!$A229,COLUMNS($C$11:W236)),””)</f>
        <v>#NAME?</v>
      </c>
      <c r="W236" s="72" t="e">
        <f>IFERROR(INDEX(Data!$M$4:$BB$594,Data!$A229,COLUMNS($C$11:X236)),””)</f>
        <v>#NAME?</v>
      </c>
      <c r="X236" s="70" t="e">
        <f>IFERROR(INDEX(Data!$M$4:$BB$594,Data!$A229,COLUMNS($C$11:Y236)),””)</f>
        <v>#NAME?</v>
      </c>
      <c r="Y236" s="72" t="e">
        <f>IFERROR(INDEX(Data!$M$4:$BB$594,Data!$A229,COLUMNS($C$11:Z236)),””)</f>
        <v>#NAME?</v>
      </c>
      <c r="Z236" s="75" t="e">
        <f>IFERROR(INDEX(Data!$M$4:$BB$594,Data!$A229,COLUMNS($C$11:AA236)),””)</f>
        <v>#NAME?</v>
      </c>
      <c r="AA236" s="75" t="e">
        <f>IFERROR(INDEX(Data!$M$4:$BB$594,Data!$A229,COLUMNS($C$11:AB236)),””)</f>
        <v>#NAME?</v>
      </c>
      <c r="AB236" s="71" t="e">
        <f>IFERROR(INDEX(Data!$M$4:$BB$594,Data!$A229,COLUMNS($C$11:AC236)),””)</f>
        <v>#NAME?</v>
      </c>
      <c r="AC236" s="72" t="e">
        <f>IFERROR(INDEX(Data!$M$4:$BB$594,Data!$A229,COLUMNS($C$11:AD236)),””)</f>
        <v>#NAME?</v>
      </c>
      <c r="AD236" s="72" t="e">
        <f>IFERROR(INDEX(Data!$M$4:$BB$594,Data!$A229,COLUMNS($C$11:AE236)),””)</f>
        <v>#NAME?</v>
      </c>
      <c r="AE236" s="70" t="e">
        <f>IFERROR(INDEX(Data!$M$4:$BB$594,Data!$A229,COLUMNS($C$11:AF236)),””)</f>
        <v>#NAME?</v>
      </c>
      <c r="AF236" s="72" t="e">
        <f>IFERROR(INDEX(Data!$M$4:$BB$594,Data!$A229,COLUMNS($C$11:AG236)),””)</f>
        <v>#NAME?</v>
      </c>
      <c r="AG236" s="75" t="e">
        <f>IFERROR(INDEX(Data!$M$4:$BB$594,Data!$A229,COLUMNS($C$11:AH236)),””)</f>
        <v>#NAME?</v>
      </c>
      <c r="AH236" s="75" t="e">
        <f>IFERROR(INDEX(Data!$M$4:$BB$594,Data!$A229,COLUMNS($C$11:AI236)),””)</f>
        <v>#NAME?</v>
      </c>
      <c r="AI236" s="71" t="e">
        <f>IFERROR(INDEX(Data!$M$4:$BB$594,Data!$A229,COLUMNS($C$11:AJ236)),””)</f>
        <v>#NAME?</v>
      </c>
      <c r="AJ236" s="71" t="e">
        <f>IFERROR(INDEX(Data!$M$4:$BB$594,Data!$A229,COLUMNS($C$11:AK236)),””)</f>
        <v>#NAME?</v>
      </c>
      <c r="AK236" s="71" t="e">
        <f>IFERROR(INDEX(Data!$M$4:$BB$594,Data!$A229,COLUMNS($C$11:AL236)),””)</f>
        <v>#NAME?</v>
      </c>
      <c r="AL236" s="69" t="e">
        <f>IFERROR(INDEX(Data!$M$4:$BB$594,Data!$A229,COLUMNS($C$11:AM236)),””)</f>
        <v>#NAME?</v>
      </c>
      <c r="AM236" s="69" t="e">
        <f>IFERROR(INDEX(Data!$M$4:$BB$594,Data!$A229,COLUMNS($C$11:AN236)),””)</f>
        <v>#NAME?</v>
      </c>
      <c r="AN236" s="69" t="e">
        <f>IFERROR(INDEX(Data!$M$4:$BB$594,Data!$A229,COLUMNS($C$11:AO236)),””)</f>
        <v>#NAME?</v>
      </c>
      <c r="AO236" s="69" t="e">
        <f>IFERROR(INDEX(Data!$M$4:$BB$594,Data!$A229,COLUMNS($C$11:AP236)),””)</f>
        <v>#NAME?</v>
      </c>
      <c r="AP236" s="69" t="e">
        <f>IFERROR(INDEX(Data!$M$4:$BB$594,Data!$A229,COLUMNS($C$11:AQ236)),””)</f>
        <v>#NAME?</v>
      </c>
      <c r="AQ236" s="69" t="e">
        <f>IFERROR(INDEX(Data!$M$4:$BB$594,Data!$A229,COLUMNS($C$11:AR236)),””)</f>
        <v>#NAME?</v>
      </c>
    </row>
    <row r="237" spans="2:43" x14ac:dyDescent="0.25">
      <c r="B237" s="69" t="e">
        <f>IFERROR(INDEX(Data!$M$4:$BB$594,Data!$A230,COLUMNS($C$11:C237)),””)</f>
        <v>#NAME?</v>
      </c>
      <c r="C237" s="73" t="e">
        <f>IFERROR(INDEX(Data!$M$4:$BB$594,Data!$A230,COLUMNS($C$11:D237)),””)</f>
        <v>#NAME?</v>
      </c>
      <c r="D237" s="76" t="e">
        <f>IFERROR(INDEX(Data!$M$4:$BB$594,Data!$A230,COLUMNS($C$11:E237)),””)</f>
        <v>#NAME?</v>
      </c>
      <c r="E237" s="76" t="e">
        <f>IFERROR(INDEX(Data!$M$4:$BB$594,Data!$A230,COLUMNS($C$11:F237)),””)</f>
        <v>#NAME?</v>
      </c>
      <c r="F237" s="76" t="e">
        <f>IFERROR(INDEX(Data!$M$4:$BB$594,Data!$A230,COLUMNS($C$11:G237)),””)</f>
        <v>#NAME?</v>
      </c>
      <c r="G237" s="76" t="e">
        <f>IFERROR(INDEX(Data!$M$4:$BB$594,Data!$A230,COLUMNS($C$11:H237)),””)</f>
        <v>#NAME?</v>
      </c>
      <c r="H237" s="76" t="e">
        <f>IFERROR(INDEX(Data!$M$4:$BB$594,Data!$A230,COLUMNS($C$11:I237)),””)</f>
        <v>#NAME?</v>
      </c>
      <c r="I237" s="76" t="e">
        <f>IFERROR(INDEX(Data!$M$4:$BB$594,Data!$A230,COLUMNS($C$11:J237)),””)</f>
        <v>#NAME?</v>
      </c>
      <c r="J237" s="76" t="e">
        <f>IFERROR(INDEX(Data!$M$4:$BB$594,Data!$A230,COLUMNS($C$11:K237)),””)</f>
        <v>#NAME?</v>
      </c>
      <c r="K237" s="76" t="e">
        <f>IFERROR(INDEX(Data!$M$4:$BB$594,Data!$A230,COLUMNS($C$11:L237)),””)</f>
        <v>#NAME?</v>
      </c>
      <c r="L237" s="76" t="e">
        <f>IFERROR(INDEX(Data!$M$4:$BB$594,Data!$A230,COLUMNS($C$11:M237)),””)</f>
        <v>#NAME?</v>
      </c>
      <c r="M237" s="76" t="e">
        <f>IFERROR(INDEX(Data!$M$4:$BB$594,Data!$A230,COLUMNS($C$11:N237)),””)</f>
        <v>#NAME?</v>
      </c>
      <c r="N237" s="76" t="e">
        <f>IFERROR(INDEX(Data!$M$4:$BB$594,Data!$A230,COLUMNS($C$11:O237)),””)</f>
        <v>#NAME?</v>
      </c>
      <c r="O237" s="76" t="e">
        <f>IFERROR(INDEX(Data!$M$4:$BB$594,Data!$A230,COLUMNS($C$11:P237)),””)</f>
        <v>#NAME?</v>
      </c>
      <c r="P237" s="69" t="e">
        <f>IFERROR(INDEX(Data!$M$4:$BB$594,Data!$A230,COLUMNS($C$11:Q237)),””)</f>
        <v>#NAME?</v>
      </c>
      <c r="Q237" s="70" t="e">
        <f>IFERROR(INDEX(Data!$M$4:$BB$594,Data!$A230,COLUMNS($C$11:R237)),””)</f>
        <v>#NAME?</v>
      </c>
      <c r="R237" s="72" t="e">
        <f>IFERROR(INDEX(Data!$M$4:$BB$594,Data!$A230,COLUMNS($C$11:S237)),””)</f>
        <v>#NAME?</v>
      </c>
      <c r="S237" s="69" t="e">
        <f>IFERROR(INDEX(Data!$M$4:$BB$594,Data!$A230,COLUMNS($C$11:T237)),””)</f>
        <v>#NAME?</v>
      </c>
      <c r="T237" s="71" t="e">
        <f>IFERROR(INDEX(Data!$M$4:$BB$594,Data!$A230,COLUMNS($C$11:U237)),””)</f>
        <v>#NAME?</v>
      </c>
      <c r="U237" s="72" t="e">
        <f>IFERROR(INDEX(Data!$M$4:$BB$594,Data!$A230,COLUMNS($C$11:V237)),””)</f>
        <v>#NAME?</v>
      </c>
      <c r="V237" s="72" t="e">
        <f>IFERROR(INDEX(Data!$M$4:$BB$594,Data!$A230,COLUMNS($C$11:W237)),””)</f>
        <v>#NAME?</v>
      </c>
      <c r="W237" s="72" t="e">
        <f>IFERROR(INDEX(Data!$M$4:$BB$594,Data!$A230,COLUMNS($C$11:X237)),””)</f>
        <v>#NAME?</v>
      </c>
      <c r="X237" s="70" t="e">
        <f>IFERROR(INDEX(Data!$M$4:$BB$594,Data!$A230,COLUMNS($C$11:Y237)),””)</f>
        <v>#NAME?</v>
      </c>
      <c r="Y237" s="72" t="e">
        <f>IFERROR(INDEX(Data!$M$4:$BB$594,Data!$A230,COLUMNS($C$11:Z237)),””)</f>
        <v>#NAME?</v>
      </c>
      <c r="Z237" s="75" t="e">
        <f>IFERROR(INDEX(Data!$M$4:$BB$594,Data!$A230,COLUMNS($C$11:AA237)),””)</f>
        <v>#NAME?</v>
      </c>
      <c r="AA237" s="75" t="e">
        <f>IFERROR(INDEX(Data!$M$4:$BB$594,Data!$A230,COLUMNS($C$11:AB237)),””)</f>
        <v>#NAME?</v>
      </c>
      <c r="AB237" s="71" t="e">
        <f>IFERROR(INDEX(Data!$M$4:$BB$594,Data!$A230,COLUMNS($C$11:AC237)),””)</f>
        <v>#NAME?</v>
      </c>
      <c r="AC237" s="72" t="e">
        <f>IFERROR(INDEX(Data!$M$4:$BB$594,Data!$A230,COLUMNS($C$11:AD237)),””)</f>
        <v>#NAME?</v>
      </c>
      <c r="AD237" s="72" t="e">
        <f>IFERROR(INDEX(Data!$M$4:$BB$594,Data!$A230,COLUMNS($C$11:AE237)),””)</f>
        <v>#NAME?</v>
      </c>
      <c r="AE237" s="70" t="e">
        <f>IFERROR(INDEX(Data!$M$4:$BB$594,Data!$A230,COLUMNS($C$11:AF237)),””)</f>
        <v>#NAME?</v>
      </c>
      <c r="AF237" s="72" t="e">
        <f>IFERROR(INDEX(Data!$M$4:$BB$594,Data!$A230,COLUMNS($C$11:AG237)),””)</f>
        <v>#NAME?</v>
      </c>
      <c r="AG237" s="75" t="e">
        <f>IFERROR(INDEX(Data!$M$4:$BB$594,Data!$A230,COLUMNS($C$11:AH237)),””)</f>
        <v>#NAME?</v>
      </c>
      <c r="AH237" s="75" t="e">
        <f>IFERROR(INDEX(Data!$M$4:$BB$594,Data!$A230,COLUMNS($C$11:AI237)),””)</f>
        <v>#NAME?</v>
      </c>
      <c r="AI237" s="71" t="e">
        <f>IFERROR(INDEX(Data!$M$4:$BB$594,Data!$A230,COLUMNS($C$11:AJ237)),””)</f>
        <v>#NAME?</v>
      </c>
      <c r="AJ237" s="71" t="e">
        <f>IFERROR(INDEX(Data!$M$4:$BB$594,Data!$A230,COLUMNS($C$11:AK237)),””)</f>
        <v>#NAME?</v>
      </c>
      <c r="AK237" s="71" t="e">
        <f>IFERROR(INDEX(Data!$M$4:$BB$594,Data!$A230,COLUMNS($C$11:AL237)),””)</f>
        <v>#NAME?</v>
      </c>
      <c r="AL237" s="69" t="e">
        <f>IFERROR(INDEX(Data!$M$4:$BB$594,Data!$A230,COLUMNS($C$11:AM237)),””)</f>
        <v>#NAME?</v>
      </c>
      <c r="AM237" s="69" t="e">
        <f>IFERROR(INDEX(Data!$M$4:$BB$594,Data!$A230,COLUMNS($C$11:AN237)),””)</f>
        <v>#NAME?</v>
      </c>
      <c r="AN237" s="69" t="e">
        <f>IFERROR(INDEX(Data!$M$4:$BB$594,Data!$A230,COLUMNS($C$11:AO237)),””)</f>
        <v>#NAME?</v>
      </c>
      <c r="AO237" s="69" t="e">
        <f>IFERROR(INDEX(Data!$M$4:$BB$594,Data!$A230,COLUMNS($C$11:AP237)),””)</f>
        <v>#NAME?</v>
      </c>
      <c r="AP237" s="69" t="e">
        <f>IFERROR(INDEX(Data!$M$4:$BB$594,Data!$A230,COLUMNS($C$11:AQ237)),””)</f>
        <v>#NAME?</v>
      </c>
      <c r="AQ237" s="69" t="e">
        <f>IFERROR(INDEX(Data!$M$4:$BB$594,Data!$A230,COLUMNS($C$11:AR237)),””)</f>
        <v>#NAME?</v>
      </c>
    </row>
    <row r="238" spans="2:43" x14ac:dyDescent="0.25">
      <c r="B238" s="69" t="e">
        <f>IFERROR(INDEX(Data!$M$4:$BB$594,Data!$A231,COLUMNS($C$11:C238)),””)</f>
        <v>#NAME?</v>
      </c>
      <c r="C238" s="73" t="e">
        <f>IFERROR(INDEX(Data!$M$4:$BB$594,Data!$A231,COLUMNS($C$11:D238)),””)</f>
        <v>#NAME?</v>
      </c>
      <c r="D238" s="76" t="e">
        <f>IFERROR(INDEX(Data!$M$4:$BB$594,Data!$A231,COLUMNS($C$11:E238)),””)</f>
        <v>#NAME?</v>
      </c>
      <c r="E238" s="76" t="e">
        <f>IFERROR(INDEX(Data!$M$4:$BB$594,Data!$A231,COLUMNS($C$11:F238)),””)</f>
        <v>#NAME?</v>
      </c>
      <c r="F238" s="76" t="e">
        <f>IFERROR(INDEX(Data!$M$4:$BB$594,Data!$A231,COLUMNS($C$11:G238)),””)</f>
        <v>#NAME?</v>
      </c>
      <c r="G238" s="76" t="e">
        <f>IFERROR(INDEX(Data!$M$4:$BB$594,Data!$A231,COLUMNS($C$11:H238)),””)</f>
        <v>#NAME?</v>
      </c>
      <c r="H238" s="76" t="e">
        <f>IFERROR(INDEX(Data!$M$4:$BB$594,Data!$A231,COLUMNS($C$11:I238)),””)</f>
        <v>#NAME?</v>
      </c>
      <c r="I238" s="76" t="e">
        <f>IFERROR(INDEX(Data!$M$4:$BB$594,Data!$A231,COLUMNS($C$11:J238)),””)</f>
        <v>#NAME?</v>
      </c>
      <c r="J238" s="76" t="e">
        <f>IFERROR(INDEX(Data!$M$4:$BB$594,Data!$A231,COLUMNS($C$11:K238)),””)</f>
        <v>#NAME?</v>
      </c>
      <c r="K238" s="76" t="e">
        <f>IFERROR(INDEX(Data!$M$4:$BB$594,Data!$A231,COLUMNS($C$11:L238)),””)</f>
        <v>#NAME?</v>
      </c>
      <c r="L238" s="76" t="e">
        <f>IFERROR(INDEX(Data!$M$4:$BB$594,Data!$A231,COLUMNS($C$11:M238)),””)</f>
        <v>#NAME?</v>
      </c>
      <c r="M238" s="76" t="e">
        <f>IFERROR(INDEX(Data!$M$4:$BB$594,Data!$A231,COLUMNS($C$11:N238)),””)</f>
        <v>#NAME?</v>
      </c>
      <c r="N238" s="76" t="e">
        <f>IFERROR(INDEX(Data!$M$4:$BB$594,Data!$A231,COLUMNS($C$11:O238)),””)</f>
        <v>#NAME?</v>
      </c>
      <c r="O238" s="76" t="e">
        <f>IFERROR(INDEX(Data!$M$4:$BB$594,Data!$A231,COLUMNS($C$11:P238)),””)</f>
        <v>#NAME?</v>
      </c>
      <c r="P238" s="69" t="e">
        <f>IFERROR(INDEX(Data!$M$4:$BB$594,Data!$A231,COLUMNS($C$11:Q238)),””)</f>
        <v>#NAME?</v>
      </c>
      <c r="Q238" s="70" t="e">
        <f>IFERROR(INDEX(Data!$M$4:$BB$594,Data!$A231,COLUMNS($C$11:R238)),””)</f>
        <v>#NAME?</v>
      </c>
      <c r="R238" s="72" t="e">
        <f>IFERROR(INDEX(Data!$M$4:$BB$594,Data!$A231,COLUMNS($C$11:S238)),””)</f>
        <v>#NAME?</v>
      </c>
      <c r="S238" s="69" t="e">
        <f>IFERROR(INDEX(Data!$M$4:$BB$594,Data!$A231,COLUMNS($C$11:T238)),””)</f>
        <v>#NAME?</v>
      </c>
      <c r="T238" s="71" t="e">
        <f>IFERROR(INDEX(Data!$M$4:$BB$594,Data!$A231,COLUMNS($C$11:U238)),””)</f>
        <v>#NAME?</v>
      </c>
      <c r="U238" s="72" t="e">
        <f>IFERROR(INDEX(Data!$M$4:$BB$594,Data!$A231,COLUMNS($C$11:V238)),””)</f>
        <v>#NAME?</v>
      </c>
      <c r="V238" s="72" t="e">
        <f>IFERROR(INDEX(Data!$M$4:$BB$594,Data!$A231,COLUMNS($C$11:W238)),””)</f>
        <v>#NAME?</v>
      </c>
      <c r="W238" s="72" t="e">
        <f>IFERROR(INDEX(Data!$M$4:$BB$594,Data!$A231,COLUMNS($C$11:X238)),””)</f>
        <v>#NAME?</v>
      </c>
      <c r="X238" s="70" t="e">
        <f>IFERROR(INDEX(Data!$M$4:$BB$594,Data!$A231,COLUMNS($C$11:Y238)),””)</f>
        <v>#NAME?</v>
      </c>
      <c r="Y238" s="72" t="e">
        <f>IFERROR(INDEX(Data!$M$4:$BB$594,Data!$A231,COLUMNS($C$11:Z238)),””)</f>
        <v>#NAME?</v>
      </c>
      <c r="Z238" s="75" t="e">
        <f>IFERROR(INDEX(Data!$M$4:$BB$594,Data!$A231,COLUMNS($C$11:AA238)),””)</f>
        <v>#NAME?</v>
      </c>
      <c r="AA238" s="75" t="e">
        <f>IFERROR(INDEX(Data!$M$4:$BB$594,Data!$A231,COLUMNS($C$11:AB238)),””)</f>
        <v>#NAME?</v>
      </c>
      <c r="AB238" s="71" t="e">
        <f>IFERROR(INDEX(Data!$M$4:$BB$594,Data!$A231,COLUMNS($C$11:AC238)),””)</f>
        <v>#NAME?</v>
      </c>
      <c r="AC238" s="72" t="e">
        <f>IFERROR(INDEX(Data!$M$4:$BB$594,Data!$A231,COLUMNS($C$11:AD238)),””)</f>
        <v>#NAME?</v>
      </c>
      <c r="AD238" s="72" t="e">
        <f>IFERROR(INDEX(Data!$M$4:$BB$594,Data!$A231,COLUMNS($C$11:AE238)),””)</f>
        <v>#NAME?</v>
      </c>
      <c r="AE238" s="70" t="e">
        <f>IFERROR(INDEX(Data!$M$4:$BB$594,Data!$A231,COLUMNS($C$11:AF238)),””)</f>
        <v>#NAME?</v>
      </c>
      <c r="AF238" s="72" t="e">
        <f>IFERROR(INDEX(Data!$M$4:$BB$594,Data!$A231,COLUMNS($C$11:AG238)),””)</f>
        <v>#NAME?</v>
      </c>
      <c r="AG238" s="75" t="e">
        <f>IFERROR(INDEX(Data!$M$4:$BB$594,Data!$A231,COLUMNS($C$11:AH238)),””)</f>
        <v>#NAME?</v>
      </c>
      <c r="AH238" s="75" t="e">
        <f>IFERROR(INDEX(Data!$M$4:$BB$594,Data!$A231,COLUMNS($C$11:AI238)),””)</f>
        <v>#NAME?</v>
      </c>
      <c r="AI238" s="71" t="e">
        <f>IFERROR(INDEX(Data!$M$4:$BB$594,Data!$A231,COLUMNS($C$11:AJ238)),””)</f>
        <v>#NAME?</v>
      </c>
      <c r="AJ238" s="71" t="e">
        <f>IFERROR(INDEX(Data!$M$4:$BB$594,Data!$A231,COLUMNS($C$11:AK238)),””)</f>
        <v>#NAME?</v>
      </c>
      <c r="AK238" s="71" t="e">
        <f>IFERROR(INDEX(Data!$M$4:$BB$594,Data!$A231,COLUMNS($C$11:AL238)),””)</f>
        <v>#NAME?</v>
      </c>
      <c r="AL238" s="69" t="e">
        <f>IFERROR(INDEX(Data!$M$4:$BB$594,Data!$A231,COLUMNS($C$11:AM238)),””)</f>
        <v>#NAME?</v>
      </c>
      <c r="AM238" s="69" t="e">
        <f>IFERROR(INDEX(Data!$M$4:$BB$594,Data!$A231,COLUMNS($C$11:AN238)),””)</f>
        <v>#NAME?</v>
      </c>
      <c r="AN238" s="69" t="e">
        <f>IFERROR(INDEX(Data!$M$4:$BB$594,Data!$A231,COLUMNS($C$11:AO238)),””)</f>
        <v>#NAME?</v>
      </c>
      <c r="AO238" s="69" t="e">
        <f>IFERROR(INDEX(Data!$M$4:$BB$594,Data!$A231,COLUMNS($C$11:AP238)),””)</f>
        <v>#NAME?</v>
      </c>
      <c r="AP238" s="69" t="e">
        <f>IFERROR(INDEX(Data!$M$4:$BB$594,Data!$A231,COLUMNS($C$11:AQ238)),””)</f>
        <v>#NAME?</v>
      </c>
      <c r="AQ238" s="69" t="e">
        <f>IFERROR(INDEX(Data!$M$4:$BB$594,Data!$A231,COLUMNS($C$11:AR238)),””)</f>
        <v>#NAME?</v>
      </c>
    </row>
    <row r="239" spans="2:43" x14ac:dyDescent="0.25">
      <c r="B239" s="69" t="e">
        <f>IFERROR(INDEX(Data!$M$4:$BB$594,Data!$A232,COLUMNS($C$11:C239)),””)</f>
        <v>#NAME?</v>
      </c>
      <c r="C239" s="73" t="e">
        <f>IFERROR(INDEX(Data!$M$4:$BB$594,Data!$A232,COLUMNS($C$11:D239)),””)</f>
        <v>#NAME?</v>
      </c>
      <c r="D239" s="76" t="e">
        <f>IFERROR(INDEX(Data!$M$4:$BB$594,Data!$A232,COLUMNS($C$11:E239)),””)</f>
        <v>#NAME?</v>
      </c>
      <c r="E239" s="76" t="e">
        <f>IFERROR(INDEX(Data!$M$4:$BB$594,Data!$A232,COLUMNS($C$11:F239)),””)</f>
        <v>#NAME?</v>
      </c>
      <c r="F239" s="76" t="e">
        <f>IFERROR(INDEX(Data!$M$4:$BB$594,Data!$A232,COLUMNS($C$11:G239)),””)</f>
        <v>#NAME?</v>
      </c>
      <c r="G239" s="76" t="e">
        <f>IFERROR(INDEX(Data!$M$4:$BB$594,Data!$A232,COLUMNS($C$11:H239)),””)</f>
        <v>#NAME?</v>
      </c>
      <c r="H239" s="76" t="e">
        <f>IFERROR(INDEX(Data!$M$4:$BB$594,Data!$A232,COLUMNS($C$11:I239)),””)</f>
        <v>#NAME?</v>
      </c>
      <c r="I239" s="76" t="e">
        <f>IFERROR(INDEX(Data!$M$4:$BB$594,Data!$A232,COLUMNS($C$11:J239)),””)</f>
        <v>#NAME?</v>
      </c>
      <c r="J239" s="76" t="e">
        <f>IFERROR(INDEX(Data!$M$4:$BB$594,Data!$A232,COLUMNS($C$11:K239)),””)</f>
        <v>#NAME?</v>
      </c>
      <c r="K239" s="76" t="e">
        <f>IFERROR(INDEX(Data!$M$4:$BB$594,Data!$A232,COLUMNS($C$11:L239)),””)</f>
        <v>#NAME?</v>
      </c>
      <c r="L239" s="76" t="e">
        <f>IFERROR(INDEX(Data!$M$4:$BB$594,Data!$A232,COLUMNS($C$11:M239)),””)</f>
        <v>#NAME?</v>
      </c>
      <c r="M239" s="76" t="e">
        <f>IFERROR(INDEX(Data!$M$4:$BB$594,Data!$A232,COLUMNS($C$11:N239)),””)</f>
        <v>#NAME?</v>
      </c>
      <c r="N239" s="76" t="e">
        <f>IFERROR(INDEX(Data!$M$4:$BB$594,Data!$A232,COLUMNS($C$11:O239)),””)</f>
        <v>#NAME?</v>
      </c>
      <c r="O239" s="76" t="e">
        <f>IFERROR(INDEX(Data!$M$4:$BB$594,Data!$A232,COLUMNS($C$11:P239)),””)</f>
        <v>#NAME?</v>
      </c>
      <c r="P239" s="69" t="e">
        <f>IFERROR(INDEX(Data!$M$4:$BB$594,Data!$A232,COLUMNS($C$11:Q239)),””)</f>
        <v>#NAME?</v>
      </c>
      <c r="Q239" s="70" t="e">
        <f>IFERROR(INDEX(Data!$M$4:$BB$594,Data!$A232,COLUMNS($C$11:R239)),””)</f>
        <v>#NAME?</v>
      </c>
      <c r="R239" s="72" t="e">
        <f>IFERROR(INDEX(Data!$M$4:$BB$594,Data!$A232,COLUMNS($C$11:S239)),””)</f>
        <v>#NAME?</v>
      </c>
      <c r="S239" s="69" t="e">
        <f>IFERROR(INDEX(Data!$M$4:$BB$594,Data!$A232,COLUMNS($C$11:T239)),””)</f>
        <v>#NAME?</v>
      </c>
      <c r="T239" s="71" t="e">
        <f>IFERROR(INDEX(Data!$M$4:$BB$594,Data!$A232,COLUMNS($C$11:U239)),””)</f>
        <v>#NAME?</v>
      </c>
      <c r="U239" s="72" t="e">
        <f>IFERROR(INDEX(Data!$M$4:$BB$594,Data!$A232,COLUMNS($C$11:V239)),””)</f>
        <v>#NAME?</v>
      </c>
      <c r="V239" s="72" t="e">
        <f>IFERROR(INDEX(Data!$M$4:$BB$594,Data!$A232,COLUMNS($C$11:W239)),””)</f>
        <v>#NAME?</v>
      </c>
      <c r="W239" s="72" t="e">
        <f>IFERROR(INDEX(Data!$M$4:$BB$594,Data!$A232,COLUMNS($C$11:X239)),””)</f>
        <v>#NAME?</v>
      </c>
      <c r="X239" s="70" t="e">
        <f>IFERROR(INDEX(Data!$M$4:$BB$594,Data!$A232,COLUMNS($C$11:Y239)),””)</f>
        <v>#NAME?</v>
      </c>
      <c r="Y239" s="72" t="e">
        <f>IFERROR(INDEX(Data!$M$4:$BB$594,Data!$A232,COLUMNS($C$11:Z239)),””)</f>
        <v>#NAME?</v>
      </c>
      <c r="Z239" s="75" t="e">
        <f>IFERROR(INDEX(Data!$M$4:$BB$594,Data!$A232,COLUMNS($C$11:AA239)),””)</f>
        <v>#NAME?</v>
      </c>
      <c r="AA239" s="75" t="e">
        <f>IFERROR(INDEX(Data!$M$4:$BB$594,Data!$A232,COLUMNS($C$11:AB239)),””)</f>
        <v>#NAME?</v>
      </c>
      <c r="AB239" s="71" t="e">
        <f>IFERROR(INDEX(Data!$M$4:$BB$594,Data!$A232,COLUMNS($C$11:AC239)),””)</f>
        <v>#NAME?</v>
      </c>
      <c r="AC239" s="72" t="e">
        <f>IFERROR(INDEX(Data!$M$4:$BB$594,Data!$A232,COLUMNS($C$11:AD239)),””)</f>
        <v>#NAME?</v>
      </c>
      <c r="AD239" s="72" t="e">
        <f>IFERROR(INDEX(Data!$M$4:$BB$594,Data!$A232,COLUMNS($C$11:AE239)),””)</f>
        <v>#NAME?</v>
      </c>
      <c r="AE239" s="70" t="e">
        <f>IFERROR(INDEX(Data!$M$4:$BB$594,Data!$A232,COLUMNS($C$11:AF239)),””)</f>
        <v>#NAME?</v>
      </c>
      <c r="AF239" s="72" t="e">
        <f>IFERROR(INDEX(Data!$M$4:$BB$594,Data!$A232,COLUMNS($C$11:AG239)),””)</f>
        <v>#NAME?</v>
      </c>
      <c r="AG239" s="75" t="e">
        <f>IFERROR(INDEX(Data!$M$4:$BB$594,Data!$A232,COLUMNS($C$11:AH239)),””)</f>
        <v>#NAME?</v>
      </c>
      <c r="AH239" s="75" t="e">
        <f>IFERROR(INDEX(Data!$M$4:$BB$594,Data!$A232,COLUMNS($C$11:AI239)),””)</f>
        <v>#NAME?</v>
      </c>
      <c r="AI239" s="71" t="e">
        <f>IFERROR(INDEX(Data!$M$4:$BB$594,Data!$A232,COLUMNS($C$11:AJ239)),””)</f>
        <v>#NAME?</v>
      </c>
      <c r="AJ239" s="71" t="e">
        <f>IFERROR(INDEX(Data!$M$4:$BB$594,Data!$A232,COLUMNS($C$11:AK239)),””)</f>
        <v>#NAME?</v>
      </c>
      <c r="AK239" s="71" t="e">
        <f>IFERROR(INDEX(Data!$M$4:$BB$594,Data!$A232,COLUMNS($C$11:AL239)),””)</f>
        <v>#NAME?</v>
      </c>
      <c r="AL239" s="69" t="e">
        <f>IFERROR(INDEX(Data!$M$4:$BB$594,Data!$A232,COLUMNS($C$11:AM239)),””)</f>
        <v>#NAME?</v>
      </c>
      <c r="AM239" s="69" t="e">
        <f>IFERROR(INDEX(Data!$M$4:$BB$594,Data!$A232,COLUMNS($C$11:AN239)),””)</f>
        <v>#NAME?</v>
      </c>
      <c r="AN239" s="69" t="e">
        <f>IFERROR(INDEX(Data!$M$4:$BB$594,Data!$A232,COLUMNS($C$11:AO239)),””)</f>
        <v>#NAME?</v>
      </c>
      <c r="AO239" s="69" t="e">
        <f>IFERROR(INDEX(Data!$M$4:$BB$594,Data!$A232,COLUMNS($C$11:AP239)),””)</f>
        <v>#NAME?</v>
      </c>
      <c r="AP239" s="69" t="e">
        <f>IFERROR(INDEX(Data!$M$4:$BB$594,Data!$A232,COLUMNS($C$11:AQ239)),””)</f>
        <v>#NAME?</v>
      </c>
      <c r="AQ239" s="69" t="e">
        <f>IFERROR(INDEX(Data!$M$4:$BB$594,Data!$A232,COLUMNS($C$11:AR239)),””)</f>
        <v>#NAME?</v>
      </c>
    </row>
    <row r="240" spans="2:43" x14ac:dyDescent="0.25">
      <c r="B240" s="69" t="e">
        <f>IFERROR(INDEX(Data!$M$4:$BB$594,Data!$A233,COLUMNS($C$11:C240)),””)</f>
        <v>#NAME?</v>
      </c>
      <c r="C240" s="73" t="e">
        <f>IFERROR(INDEX(Data!$M$4:$BB$594,Data!$A233,COLUMNS($C$11:D240)),””)</f>
        <v>#NAME?</v>
      </c>
      <c r="D240" s="76" t="e">
        <f>IFERROR(INDEX(Data!$M$4:$BB$594,Data!$A233,COLUMNS($C$11:E240)),””)</f>
        <v>#NAME?</v>
      </c>
      <c r="E240" s="76" t="e">
        <f>IFERROR(INDEX(Data!$M$4:$BB$594,Data!$A233,COLUMNS($C$11:F240)),””)</f>
        <v>#NAME?</v>
      </c>
      <c r="F240" s="76" t="e">
        <f>IFERROR(INDEX(Data!$M$4:$BB$594,Data!$A233,COLUMNS($C$11:G240)),””)</f>
        <v>#NAME?</v>
      </c>
      <c r="G240" s="76" t="e">
        <f>IFERROR(INDEX(Data!$M$4:$BB$594,Data!$A233,COLUMNS($C$11:H240)),””)</f>
        <v>#NAME?</v>
      </c>
      <c r="H240" s="76" t="e">
        <f>IFERROR(INDEX(Data!$M$4:$BB$594,Data!$A233,COLUMNS($C$11:I240)),””)</f>
        <v>#NAME?</v>
      </c>
      <c r="I240" s="76" t="e">
        <f>IFERROR(INDEX(Data!$M$4:$BB$594,Data!$A233,COLUMNS($C$11:J240)),””)</f>
        <v>#NAME?</v>
      </c>
      <c r="J240" s="76" t="e">
        <f>IFERROR(INDEX(Data!$M$4:$BB$594,Data!$A233,COLUMNS($C$11:K240)),””)</f>
        <v>#NAME?</v>
      </c>
      <c r="K240" s="76" t="e">
        <f>IFERROR(INDEX(Data!$M$4:$BB$594,Data!$A233,COLUMNS($C$11:L240)),””)</f>
        <v>#NAME?</v>
      </c>
      <c r="L240" s="76" t="e">
        <f>IFERROR(INDEX(Data!$M$4:$BB$594,Data!$A233,COLUMNS($C$11:M240)),””)</f>
        <v>#NAME?</v>
      </c>
      <c r="M240" s="76" t="e">
        <f>IFERROR(INDEX(Data!$M$4:$BB$594,Data!$A233,COLUMNS($C$11:N240)),””)</f>
        <v>#NAME?</v>
      </c>
      <c r="N240" s="76" t="e">
        <f>IFERROR(INDEX(Data!$M$4:$BB$594,Data!$A233,COLUMNS($C$11:O240)),””)</f>
        <v>#NAME?</v>
      </c>
      <c r="O240" s="76" t="e">
        <f>IFERROR(INDEX(Data!$M$4:$BB$594,Data!$A233,COLUMNS($C$11:P240)),””)</f>
        <v>#NAME?</v>
      </c>
      <c r="P240" s="69" t="e">
        <f>IFERROR(INDEX(Data!$M$4:$BB$594,Data!$A233,COLUMNS($C$11:Q240)),””)</f>
        <v>#NAME?</v>
      </c>
      <c r="Q240" s="70" t="e">
        <f>IFERROR(INDEX(Data!$M$4:$BB$594,Data!$A233,COLUMNS($C$11:R240)),””)</f>
        <v>#NAME?</v>
      </c>
      <c r="R240" s="72" t="e">
        <f>IFERROR(INDEX(Data!$M$4:$BB$594,Data!$A233,COLUMNS($C$11:S240)),””)</f>
        <v>#NAME?</v>
      </c>
      <c r="S240" s="69" t="e">
        <f>IFERROR(INDEX(Data!$M$4:$BB$594,Data!$A233,COLUMNS($C$11:T240)),””)</f>
        <v>#NAME?</v>
      </c>
      <c r="T240" s="71" t="e">
        <f>IFERROR(INDEX(Data!$M$4:$BB$594,Data!$A233,COLUMNS($C$11:U240)),””)</f>
        <v>#NAME?</v>
      </c>
      <c r="U240" s="72" t="e">
        <f>IFERROR(INDEX(Data!$M$4:$BB$594,Data!$A233,COLUMNS($C$11:V240)),””)</f>
        <v>#NAME?</v>
      </c>
      <c r="V240" s="72" t="e">
        <f>IFERROR(INDEX(Data!$M$4:$BB$594,Data!$A233,COLUMNS($C$11:W240)),””)</f>
        <v>#NAME?</v>
      </c>
      <c r="W240" s="72" t="e">
        <f>IFERROR(INDEX(Data!$M$4:$BB$594,Data!$A233,COLUMNS($C$11:X240)),””)</f>
        <v>#NAME?</v>
      </c>
      <c r="X240" s="70" t="e">
        <f>IFERROR(INDEX(Data!$M$4:$BB$594,Data!$A233,COLUMNS($C$11:Y240)),””)</f>
        <v>#NAME?</v>
      </c>
      <c r="Y240" s="72" t="e">
        <f>IFERROR(INDEX(Data!$M$4:$BB$594,Data!$A233,COLUMNS($C$11:Z240)),””)</f>
        <v>#NAME?</v>
      </c>
      <c r="Z240" s="75" t="e">
        <f>IFERROR(INDEX(Data!$M$4:$BB$594,Data!$A233,COLUMNS($C$11:AA240)),””)</f>
        <v>#NAME?</v>
      </c>
      <c r="AA240" s="75" t="e">
        <f>IFERROR(INDEX(Data!$M$4:$BB$594,Data!$A233,COLUMNS($C$11:AB240)),””)</f>
        <v>#NAME?</v>
      </c>
      <c r="AB240" s="71" t="e">
        <f>IFERROR(INDEX(Data!$M$4:$BB$594,Data!$A233,COLUMNS($C$11:AC240)),””)</f>
        <v>#NAME?</v>
      </c>
      <c r="AC240" s="72" t="e">
        <f>IFERROR(INDEX(Data!$M$4:$BB$594,Data!$A233,COLUMNS($C$11:AD240)),””)</f>
        <v>#NAME?</v>
      </c>
      <c r="AD240" s="72" t="e">
        <f>IFERROR(INDEX(Data!$M$4:$BB$594,Data!$A233,COLUMNS($C$11:AE240)),””)</f>
        <v>#NAME?</v>
      </c>
      <c r="AE240" s="70" t="e">
        <f>IFERROR(INDEX(Data!$M$4:$BB$594,Data!$A233,COLUMNS($C$11:AF240)),””)</f>
        <v>#NAME?</v>
      </c>
      <c r="AF240" s="72" t="e">
        <f>IFERROR(INDEX(Data!$M$4:$BB$594,Data!$A233,COLUMNS($C$11:AG240)),””)</f>
        <v>#NAME?</v>
      </c>
      <c r="AG240" s="75" t="e">
        <f>IFERROR(INDEX(Data!$M$4:$BB$594,Data!$A233,COLUMNS($C$11:AH240)),””)</f>
        <v>#NAME?</v>
      </c>
      <c r="AH240" s="75" t="e">
        <f>IFERROR(INDEX(Data!$M$4:$BB$594,Data!$A233,COLUMNS($C$11:AI240)),””)</f>
        <v>#NAME?</v>
      </c>
      <c r="AI240" s="71" t="e">
        <f>IFERROR(INDEX(Data!$M$4:$BB$594,Data!$A233,COLUMNS($C$11:AJ240)),””)</f>
        <v>#NAME?</v>
      </c>
      <c r="AJ240" s="71" t="e">
        <f>IFERROR(INDEX(Data!$M$4:$BB$594,Data!$A233,COLUMNS($C$11:AK240)),””)</f>
        <v>#NAME?</v>
      </c>
      <c r="AK240" s="71" t="e">
        <f>IFERROR(INDEX(Data!$M$4:$BB$594,Data!$A233,COLUMNS($C$11:AL240)),””)</f>
        <v>#NAME?</v>
      </c>
      <c r="AL240" s="69" t="e">
        <f>IFERROR(INDEX(Data!$M$4:$BB$594,Data!$A233,COLUMNS($C$11:AM240)),””)</f>
        <v>#NAME?</v>
      </c>
      <c r="AM240" s="69" t="e">
        <f>IFERROR(INDEX(Data!$M$4:$BB$594,Data!$A233,COLUMNS($C$11:AN240)),””)</f>
        <v>#NAME?</v>
      </c>
      <c r="AN240" s="69" t="e">
        <f>IFERROR(INDEX(Data!$M$4:$BB$594,Data!$A233,COLUMNS($C$11:AO240)),””)</f>
        <v>#NAME?</v>
      </c>
      <c r="AO240" s="69" t="e">
        <f>IFERROR(INDEX(Data!$M$4:$BB$594,Data!$A233,COLUMNS($C$11:AP240)),””)</f>
        <v>#NAME?</v>
      </c>
      <c r="AP240" s="69" t="e">
        <f>IFERROR(INDEX(Data!$M$4:$BB$594,Data!$A233,COLUMNS($C$11:AQ240)),””)</f>
        <v>#NAME?</v>
      </c>
      <c r="AQ240" s="69" t="e">
        <f>IFERROR(INDEX(Data!$M$4:$BB$594,Data!$A233,COLUMNS($C$11:AR240)),””)</f>
        <v>#NAME?</v>
      </c>
    </row>
    <row r="241" spans="2:43" x14ac:dyDescent="0.25">
      <c r="B241" s="69" t="e">
        <f>IFERROR(INDEX(Data!$M$4:$BB$594,Data!$A234,COLUMNS($C$11:C241)),””)</f>
        <v>#NAME?</v>
      </c>
      <c r="C241" s="73" t="e">
        <f>IFERROR(INDEX(Data!$M$4:$BB$594,Data!$A234,COLUMNS($C$11:D241)),””)</f>
        <v>#NAME?</v>
      </c>
      <c r="D241" s="76" t="e">
        <f>IFERROR(INDEX(Data!$M$4:$BB$594,Data!$A234,COLUMNS($C$11:E241)),””)</f>
        <v>#NAME?</v>
      </c>
      <c r="E241" s="76" t="e">
        <f>IFERROR(INDEX(Data!$M$4:$BB$594,Data!$A234,COLUMNS($C$11:F241)),””)</f>
        <v>#NAME?</v>
      </c>
      <c r="F241" s="76" t="e">
        <f>IFERROR(INDEX(Data!$M$4:$BB$594,Data!$A234,COLUMNS($C$11:G241)),””)</f>
        <v>#NAME?</v>
      </c>
      <c r="G241" s="76" t="e">
        <f>IFERROR(INDEX(Data!$M$4:$BB$594,Data!$A234,COLUMNS($C$11:H241)),””)</f>
        <v>#NAME?</v>
      </c>
      <c r="H241" s="76" t="e">
        <f>IFERROR(INDEX(Data!$M$4:$BB$594,Data!$A234,COLUMNS($C$11:I241)),””)</f>
        <v>#NAME?</v>
      </c>
      <c r="I241" s="76" t="e">
        <f>IFERROR(INDEX(Data!$M$4:$BB$594,Data!$A234,COLUMNS($C$11:J241)),””)</f>
        <v>#NAME?</v>
      </c>
      <c r="J241" s="76" t="e">
        <f>IFERROR(INDEX(Data!$M$4:$BB$594,Data!$A234,COLUMNS($C$11:K241)),””)</f>
        <v>#NAME?</v>
      </c>
      <c r="K241" s="76" t="e">
        <f>IFERROR(INDEX(Data!$M$4:$BB$594,Data!$A234,COLUMNS($C$11:L241)),””)</f>
        <v>#NAME?</v>
      </c>
      <c r="L241" s="76" t="e">
        <f>IFERROR(INDEX(Data!$M$4:$BB$594,Data!$A234,COLUMNS($C$11:M241)),””)</f>
        <v>#NAME?</v>
      </c>
      <c r="M241" s="76" t="e">
        <f>IFERROR(INDEX(Data!$M$4:$BB$594,Data!$A234,COLUMNS($C$11:N241)),””)</f>
        <v>#NAME?</v>
      </c>
      <c r="N241" s="76" t="e">
        <f>IFERROR(INDEX(Data!$M$4:$BB$594,Data!$A234,COLUMNS($C$11:O241)),””)</f>
        <v>#NAME?</v>
      </c>
      <c r="O241" s="76" t="e">
        <f>IFERROR(INDEX(Data!$M$4:$BB$594,Data!$A234,COLUMNS($C$11:P241)),””)</f>
        <v>#NAME?</v>
      </c>
      <c r="P241" s="69" t="e">
        <f>IFERROR(INDEX(Data!$M$4:$BB$594,Data!$A234,COLUMNS($C$11:Q241)),””)</f>
        <v>#NAME?</v>
      </c>
      <c r="Q241" s="70" t="e">
        <f>IFERROR(INDEX(Data!$M$4:$BB$594,Data!$A234,COLUMNS($C$11:R241)),””)</f>
        <v>#NAME?</v>
      </c>
      <c r="R241" s="72" t="e">
        <f>IFERROR(INDEX(Data!$M$4:$BB$594,Data!$A234,COLUMNS($C$11:S241)),””)</f>
        <v>#NAME?</v>
      </c>
      <c r="S241" s="69" t="e">
        <f>IFERROR(INDEX(Data!$M$4:$BB$594,Data!$A234,COLUMNS($C$11:T241)),””)</f>
        <v>#NAME?</v>
      </c>
      <c r="T241" s="71" t="e">
        <f>IFERROR(INDEX(Data!$M$4:$BB$594,Data!$A234,COLUMNS($C$11:U241)),””)</f>
        <v>#NAME?</v>
      </c>
      <c r="U241" s="72" t="e">
        <f>IFERROR(INDEX(Data!$M$4:$BB$594,Data!$A234,COLUMNS($C$11:V241)),””)</f>
        <v>#NAME?</v>
      </c>
      <c r="V241" s="72" t="e">
        <f>IFERROR(INDEX(Data!$M$4:$BB$594,Data!$A234,COLUMNS($C$11:W241)),””)</f>
        <v>#NAME?</v>
      </c>
      <c r="W241" s="72" t="e">
        <f>IFERROR(INDEX(Data!$M$4:$BB$594,Data!$A234,COLUMNS($C$11:X241)),””)</f>
        <v>#NAME?</v>
      </c>
      <c r="X241" s="70" t="e">
        <f>IFERROR(INDEX(Data!$M$4:$BB$594,Data!$A234,COLUMNS($C$11:Y241)),””)</f>
        <v>#NAME?</v>
      </c>
      <c r="Y241" s="72" t="e">
        <f>IFERROR(INDEX(Data!$M$4:$BB$594,Data!$A234,COLUMNS($C$11:Z241)),””)</f>
        <v>#NAME?</v>
      </c>
      <c r="Z241" s="75" t="e">
        <f>IFERROR(INDEX(Data!$M$4:$BB$594,Data!$A234,COLUMNS($C$11:AA241)),””)</f>
        <v>#NAME?</v>
      </c>
      <c r="AA241" s="75" t="e">
        <f>IFERROR(INDEX(Data!$M$4:$BB$594,Data!$A234,COLUMNS($C$11:AB241)),””)</f>
        <v>#NAME?</v>
      </c>
      <c r="AB241" s="71" t="e">
        <f>IFERROR(INDEX(Data!$M$4:$BB$594,Data!$A234,COLUMNS($C$11:AC241)),””)</f>
        <v>#NAME?</v>
      </c>
      <c r="AC241" s="72" t="e">
        <f>IFERROR(INDEX(Data!$M$4:$BB$594,Data!$A234,COLUMNS($C$11:AD241)),””)</f>
        <v>#NAME?</v>
      </c>
      <c r="AD241" s="72" t="e">
        <f>IFERROR(INDEX(Data!$M$4:$BB$594,Data!$A234,COLUMNS($C$11:AE241)),””)</f>
        <v>#NAME?</v>
      </c>
      <c r="AE241" s="70" t="e">
        <f>IFERROR(INDEX(Data!$M$4:$BB$594,Data!$A234,COLUMNS($C$11:AF241)),””)</f>
        <v>#NAME?</v>
      </c>
      <c r="AF241" s="72" t="e">
        <f>IFERROR(INDEX(Data!$M$4:$BB$594,Data!$A234,COLUMNS($C$11:AG241)),””)</f>
        <v>#NAME?</v>
      </c>
      <c r="AG241" s="75" t="e">
        <f>IFERROR(INDEX(Data!$M$4:$BB$594,Data!$A234,COLUMNS($C$11:AH241)),””)</f>
        <v>#NAME?</v>
      </c>
      <c r="AH241" s="75" t="e">
        <f>IFERROR(INDEX(Data!$M$4:$BB$594,Data!$A234,COLUMNS($C$11:AI241)),””)</f>
        <v>#NAME?</v>
      </c>
      <c r="AI241" s="71" t="e">
        <f>IFERROR(INDEX(Data!$M$4:$BB$594,Data!$A234,COLUMNS($C$11:AJ241)),””)</f>
        <v>#NAME?</v>
      </c>
      <c r="AJ241" s="71" t="e">
        <f>IFERROR(INDEX(Data!$M$4:$BB$594,Data!$A234,COLUMNS($C$11:AK241)),””)</f>
        <v>#NAME?</v>
      </c>
      <c r="AK241" s="71" t="e">
        <f>IFERROR(INDEX(Data!$M$4:$BB$594,Data!$A234,COLUMNS($C$11:AL241)),””)</f>
        <v>#NAME?</v>
      </c>
      <c r="AL241" s="69" t="e">
        <f>IFERROR(INDEX(Data!$M$4:$BB$594,Data!$A234,COLUMNS($C$11:AM241)),””)</f>
        <v>#NAME?</v>
      </c>
      <c r="AM241" s="69" t="e">
        <f>IFERROR(INDEX(Data!$M$4:$BB$594,Data!$A234,COLUMNS($C$11:AN241)),””)</f>
        <v>#NAME?</v>
      </c>
      <c r="AN241" s="69" t="e">
        <f>IFERROR(INDEX(Data!$M$4:$BB$594,Data!$A234,COLUMNS($C$11:AO241)),””)</f>
        <v>#NAME?</v>
      </c>
      <c r="AO241" s="69" t="e">
        <f>IFERROR(INDEX(Data!$M$4:$BB$594,Data!$A234,COLUMNS($C$11:AP241)),””)</f>
        <v>#NAME?</v>
      </c>
      <c r="AP241" s="69" t="e">
        <f>IFERROR(INDEX(Data!$M$4:$BB$594,Data!$A234,COLUMNS($C$11:AQ241)),””)</f>
        <v>#NAME?</v>
      </c>
      <c r="AQ241" s="69" t="e">
        <f>IFERROR(INDEX(Data!$M$4:$BB$594,Data!$A234,COLUMNS($C$11:AR241)),””)</f>
        <v>#NAME?</v>
      </c>
    </row>
    <row r="242" spans="2:43" x14ac:dyDescent="0.25">
      <c r="B242" s="69" t="e">
        <f>IFERROR(INDEX(Data!$M$4:$BB$594,Data!$A235,COLUMNS($C$11:C242)),””)</f>
        <v>#NAME?</v>
      </c>
      <c r="C242" s="73" t="e">
        <f>IFERROR(INDEX(Data!$M$4:$BB$594,Data!$A235,COLUMNS($C$11:D242)),””)</f>
        <v>#NAME?</v>
      </c>
      <c r="D242" s="76" t="e">
        <f>IFERROR(INDEX(Data!$M$4:$BB$594,Data!$A235,COLUMNS($C$11:E242)),””)</f>
        <v>#NAME?</v>
      </c>
      <c r="E242" s="76" t="e">
        <f>IFERROR(INDEX(Data!$M$4:$BB$594,Data!$A235,COLUMNS($C$11:F242)),””)</f>
        <v>#NAME?</v>
      </c>
      <c r="F242" s="76" t="e">
        <f>IFERROR(INDEX(Data!$M$4:$BB$594,Data!$A235,COLUMNS($C$11:G242)),””)</f>
        <v>#NAME?</v>
      </c>
      <c r="G242" s="76" t="e">
        <f>IFERROR(INDEX(Data!$M$4:$BB$594,Data!$A235,COLUMNS($C$11:H242)),””)</f>
        <v>#NAME?</v>
      </c>
      <c r="H242" s="76" t="e">
        <f>IFERROR(INDEX(Data!$M$4:$BB$594,Data!$A235,COLUMNS($C$11:I242)),””)</f>
        <v>#NAME?</v>
      </c>
      <c r="I242" s="76" t="e">
        <f>IFERROR(INDEX(Data!$M$4:$BB$594,Data!$A235,COLUMNS($C$11:J242)),””)</f>
        <v>#NAME?</v>
      </c>
      <c r="J242" s="76" t="e">
        <f>IFERROR(INDEX(Data!$M$4:$BB$594,Data!$A235,COLUMNS($C$11:K242)),””)</f>
        <v>#NAME?</v>
      </c>
      <c r="K242" s="76" t="e">
        <f>IFERROR(INDEX(Data!$M$4:$BB$594,Data!$A235,COLUMNS($C$11:L242)),””)</f>
        <v>#NAME?</v>
      </c>
      <c r="L242" s="76" t="e">
        <f>IFERROR(INDEX(Data!$M$4:$BB$594,Data!$A235,COLUMNS($C$11:M242)),””)</f>
        <v>#NAME?</v>
      </c>
      <c r="M242" s="76" t="e">
        <f>IFERROR(INDEX(Data!$M$4:$BB$594,Data!$A235,COLUMNS($C$11:N242)),””)</f>
        <v>#NAME?</v>
      </c>
      <c r="N242" s="76" t="e">
        <f>IFERROR(INDEX(Data!$M$4:$BB$594,Data!$A235,COLUMNS($C$11:O242)),””)</f>
        <v>#NAME?</v>
      </c>
      <c r="O242" s="76" t="e">
        <f>IFERROR(INDEX(Data!$M$4:$BB$594,Data!$A235,COLUMNS($C$11:P242)),””)</f>
        <v>#NAME?</v>
      </c>
      <c r="P242" s="69" t="e">
        <f>IFERROR(INDEX(Data!$M$4:$BB$594,Data!$A235,COLUMNS($C$11:Q242)),””)</f>
        <v>#NAME?</v>
      </c>
      <c r="Q242" s="70" t="e">
        <f>IFERROR(INDEX(Data!$M$4:$BB$594,Data!$A235,COLUMNS($C$11:R242)),””)</f>
        <v>#NAME?</v>
      </c>
      <c r="R242" s="72" t="e">
        <f>IFERROR(INDEX(Data!$M$4:$BB$594,Data!$A235,COLUMNS($C$11:S242)),””)</f>
        <v>#NAME?</v>
      </c>
      <c r="S242" s="69" t="e">
        <f>IFERROR(INDEX(Data!$M$4:$BB$594,Data!$A235,COLUMNS($C$11:T242)),””)</f>
        <v>#NAME?</v>
      </c>
      <c r="T242" s="71" t="e">
        <f>IFERROR(INDEX(Data!$M$4:$BB$594,Data!$A235,COLUMNS($C$11:U242)),””)</f>
        <v>#NAME?</v>
      </c>
      <c r="U242" s="72" t="e">
        <f>IFERROR(INDEX(Data!$M$4:$BB$594,Data!$A235,COLUMNS($C$11:V242)),””)</f>
        <v>#NAME?</v>
      </c>
      <c r="V242" s="72" t="e">
        <f>IFERROR(INDEX(Data!$M$4:$BB$594,Data!$A235,COLUMNS($C$11:W242)),””)</f>
        <v>#NAME?</v>
      </c>
      <c r="W242" s="72" t="e">
        <f>IFERROR(INDEX(Data!$M$4:$BB$594,Data!$A235,COLUMNS($C$11:X242)),””)</f>
        <v>#NAME?</v>
      </c>
      <c r="X242" s="70" t="e">
        <f>IFERROR(INDEX(Data!$M$4:$BB$594,Data!$A235,COLUMNS($C$11:Y242)),””)</f>
        <v>#NAME?</v>
      </c>
      <c r="Y242" s="72" t="e">
        <f>IFERROR(INDEX(Data!$M$4:$BB$594,Data!$A235,COLUMNS($C$11:Z242)),””)</f>
        <v>#NAME?</v>
      </c>
      <c r="Z242" s="75" t="e">
        <f>IFERROR(INDEX(Data!$M$4:$BB$594,Data!$A235,COLUMNS($C$11:AA242)),””)</f>
        <v>#NAME?</v>
      </c>
      <c r="AA242" s="75" t="e">
        <f>IFERROR(INDEX(Data!$M$4:$BB$594,Data!$A235,COLUMNS($C$11:AB242)),””)</f>
        <v>#NAME?</v>
      </c>
      <c r="AB242" s="71" t="e">
        <f>IFERROR(INDEX(Data!$M$4:$BB$594,Data!$A235,COLUMNS($C$11:AC242)),””)</f>
        <v>#NAME?</v>
      </c>
      <c r="AC242" s="72" t="e">
        <f>IFERROR(INDEX(Data!$M$4:$BB$594,Data!$A235,COLUMNS($C$11:AD242)),””)</f>
        <v>#NAME?</v>
      </c>
      <c r="AD242" s="72" t="e">
        <f>IFERROR(INDEX(Data!$M$4:$BB$594,Data!$A235,COLUMNS($C$11:AE242)),””)</f>
        <v>#NAME?</v>
      </c>
      <c r="AE242" s="70" t="e">
        <f>IFERROR(INDEX(Data!$M$4:$BB$594,Data!$A235,COLUMNS($C$11:AF242)),””)</f>
        <v>#NAME?</v>
      </c>
      <c r="AF242" s="72" t="e">
        <f>IFERROR(INDEX(Data!$M$4:$BB$594,Data!$A235,COLUMNS($C$11:AG242)),””)</f>
        <v>#NAME?</v>
      </c>
      <c r="AG242" s="75" t="e">
        <f>IFERROR(INDEX(Data!$M$4:$BB$594,Data!$A235,COLUMNS($C$11:AH242)),””)</f>
        <v>#NAME?</v>
      </c>
      <c r="AH242" s="75" t="e">
        <f>IFERROR(INDEX(Data!$M$4:$BB$594,Data!$A235,COLUMNS($C$11:AI242)),””)</f>
        <v>#NAME?</v>
      </c>
      <c r="AI242" s="71" t="e">
        <f>IFERROR(INDEX(Data!$M$4:$BB$594,Data!$A235,COLUMNS($C$11:AJ242)),””)</f>
        <v>#NAME?</v>
      </c>
      <c r="AJ242" s="71" t="e">
        <f>IFERROR(INDEX(Data!$M$4:$BB$594,Data!$A235,COLUMNS($C$11:AK242)),””)</f>
        <v>#NAME?</v>
      </c>
      <c r="AK242" s="71" t="e">
        <f>IFERROR(INDEX(Data!$M$4:$BB$594,Data!$A235,COLUMNS($C$11:AL242)),””)</f>
        <v>#NAME?</v>
      </c>
      <c r="AL242" s="69" t="e">
        <f>IFERROR(INDEX(Data!$M$4:$BB$594,Data!$A235,COLUMNS($C$11:AM242)),””)</f>
        <v>#NAME?</v>
      </c>
      <c r="AM242" s="69" t="e">
        <f>IFERROR(INDEX(Data!$M$4:$BB$594,Data!$A235,COLUMNS($C$11:AN242)),””)</f>
        <v>#NAME?</v>
      </c>
      <c r="AN242" s="69" t="e">
        <f>IFERROR(INDEX(Data!$M$4:$BB$594,Data!$A235,COLUMNS($C$11:AO242)),””)</f>
        <v>#NAME?</v>
      </c>
      <c r="AO242" s="69" t="e">
        <f>IFERROR(INDEX(Data!$M$4:$BB$594,Data!$A235,COLUMNS($C$11:AP242)),””)</f>
        <v>#NAME?</v>
      </c>
      <c r="AP242" s="69" t="e">
        <f>IFERROR(INDEX(Data!$M$4:$BB$594,Data!$A235,COLUMNS($C$11:AQ242)),””)</f>
        <v>#NAME?</v>
      </c>
      <c r="AQ242" s="69" t="e">
        <f>IFERROR(INDEX(Data!$M$4:$BB$594,Data!$A235,COLUMNS($C$11:AR242)),””)</f>
        <v>#NAME?</v>
      </c>
    </row>
    <row r="243" spans="2:43" x14ac:dyDescent="0.25">
      <c r="B243" s="69" t="e">
        <f>IFERROR(INDEX(Data!$M$4:$BB$594,Data!$A236,COLUMNS($C$11:C243)),””)</f>
        <v>#NAME?</v>
      </c>
      <c r="C243" s="73" t="e">
        <f>IFERROR(INDEX(Data!$M$4:$BB$594,Data!$A236,COLUMNS($C$11:D243)),””)</f>
        <v>#NAME?</v>
      </c>
      <c r="D243" s="76" t="e">
        <f>IFERROR(INDEX(Data!$M$4:$BB$594,Data!$A236,COLUMNS($C$11:E243)),””)</f>
        <v>#NAME?</v>
      </c>
      <c r="E243" s="76" t="e">
        <f>IFERROR(INDEX(Data!$M$4:$BB$594,Data!$A236,COLUMNS($C$11:F243)),””)</f>
        <v>#NAME?</v>
      </c>
      <c r="F243" s="76" t="e">
        <f>IFERROR(INDEX(Data!$M$4:$BB$594,Data!$A236,COLUMNS($C$11:G243)),””)</f>
        <v>#NAME?</v>
      </c>
      <c r="G243" s="76" t="e">
        <f>IFERROR(INDEX(Data!$M$4:$BB$594,Data!$A236,COLUMNS($C$11:H243)),””)</f>
        <v>#NAME?</v>
      </c>
      <c r="H243" s="76" t="e">
        <f>IFERROR(INDEX(Data!$M$4:$BB$594,Data!$A236,COLUMNS($C$11:I243)),””)</f>
        <v>#NAME?</v>
      </c>
      <c r="I243" s="76" t="e">
        <f>IFERROR(INDEX(Data!$M$4:$BB$594,Data!$A236,COLUMNS($C$11:J243)),””)</f>
        <v>#NAME?</v>
      </c>
      <c r="J243" s="76" t="e">
        <f>IFERROR(INDEX(Data!$M$4:$BB$594,Data!$A236,COLUMNS($C$11:K243)),””)</f>
        <v>#NAME?</v>
      </c>
      <c r="K243" s="76" t="e">
        <f>IFERROR(INDEX(Data!$M$4:$BB$594,Data!$A236,COLUMNS($C$11:L243)),””)</f>
        <v>#NAME?</v>
      </c>
      <c r="L243" s="76" t="e">
        <f>IFERROR(INDEX(Data!$M$4:$BB$594,Data!$A236,COLUMNS($C$11:M243)),””)</f>
        <v>#NAME?</v>
      </c>
      <c r="M243" s="76" t="e">
        <f>IFERROR(INDEX(Data!$M$4:$BB$594,Data!$A236,COLUMNS($C$11:N243)),””)</f>
        <v>#NAME?</v>
      </c>
      <c r="N243" s="76" t="e">
        <f>IFERROR(INDEX(Data!$M$4:$BB$594,Data!$A236,COLUMNS($C$11:O243)),””)</f>
        <v>#NAME?</v>
      </c>
      <c r="O243" s="76" t="e">
        <f>IFERROR(INDEX(Data!$M$4:$BB$594,Data!$A236,COLUMNS($C$11:P243)),””)</f>
        <v>#NAME?</v>
      </c>
      <c r="P243" s="69" t="e">
        <f>IFERROR(INDEX(Data!$M$4:$BB$594,Data!$A236,COLUMNS($C$11:Q243)),””)</f>
        <v>#NAME?</v>
      </c>
      <c r="Q243" s="70" t="e">
        <f>IFERROR(INDEX(Data!$M$4:$BB$594,Data!$A236,COLUMNS($C$11:R243)),””)</f>
        <v>#NAME?</v>
      </c>
      <c r="R243" s="72" t="e">
        <f>IFERROR(INDEX(Data!$M$4:$BB$594,Data!$A236,COLUMNS($C$11:S243)),””)</f>
        <v>#NAME?</v>
      </c>
      <c r="S243" s="69" t="e">
        <f>IFERROR(INDEX(Data!$M$4:$BB$594,Data!$A236,COLUMNS($C$11:T243)),””)</f>
        <v>#NAME?</v>
      </c>
      <c r="T243" s="71" t="e">
        <f>IFERROR(INDEX(Data!$M$4:$BB$594,Data!$A236,COLUMNS($C$11:U243)),””)</f>
        <v>#NAME?</v>
      </c>
      <c r="U243" s="72" t="e">
        <f>IFERROR(INDEX(Data!$M$4:$BB$594,Data!$A236,COLUMNS($C$11:V243)),””)</f>
        <v>#NAME?</v>
      </c>
      <c r="V243" s="72" t="e">
        <f>IFERROR(INDEX(Data!$M$4:$BB$594,Data!$A236,COLUMNS($C$11:W243)),””)</f>
        <v>#NAME?</v>
      </c>
      <c r="W243" s="72" t="e">
        <f>IFERROR(INDEX(Data!$M$4:$BB$594,Data!$A236,COLUMNS($C$11:X243)),””)</f>
        <v>#NAME?</v>
      </c>
      <c r="X243" s="70" t="e">
        <f>IFERROR(INDEX(Data!$M$4:$BB$594,Data!$A236,COLUMNS($C$11:Y243)),””)</f>
        <v>#NAME?</v>
      </c>
      <c r="Y243" s="72" t="e">
        <f>IFERROR(INDEX(Data!$M$4:$BB$594,Data!$A236,COLUMNS($C$11:Z243)),””)</f>
        <v>#NAME?</v>
      </c>
      <c r="Z243" s="75" t="e">
        <f>IFERROR(INDEX(Data!$M$4:$BB$594,Data!$A236,COLUMNS($C$11:AA243)),””)</f>
        <v>#NAME?</v>
      </c>
      <c r="AA243" s="75" t="e">
        <f>IFERROR(INDEX(Data!$M$4:$BB$594,Data!$A236,COLUMNS($C$11:AB243)),””)</f>
        <v>#NAME?</v>
      </c>
      <c r="AB243" s="71" t="e">
        <f>IFERROR(INDEX(Data!$M$4:$BB$594,Data!$A236,COLUMNS($C$11:AC243)),””)</f>
        <v>#NAME?</v>
      </c>
      <c r="AC243" s="72" t="e">
        <f>IFERROR(INDEX(Data!$M$4:$BB$594,Data!$A236,COLUMNS($C$11:AD243)),””)</f>
        <v>#NAME?</v>
      </c>
      <c r="AD243" s="72" t="e">
        <f>IFERROR(INDEX(Data!$M$4:$BB$594,Data!$A236,COLUMNS($C$11:AE243)),””)</f>
        <v>#NAME?</v>
      </c>
      <c r="AE243" s="70" t="e">
        <f>IFERROR(INDEX(Data!$M$4:$BB$594,Data!$A236,COLUMNS($C$11:AF243)),””)</f>
        <v>#NAME?</v>
      </c>
      <c r="AF243" s="72" t="e">
        <f>IFERROR(INDEX(Data!$M$4:$BB$594,Data!$A236,COLUMNS($C$11:AG243)),””)</f>
        <v>#NAME?</v>
      </c>
      <c r="AG243" s="75" t="e">
        <f>IFERROR(INDEX(Data!$M$4:$BB$594,Data!$A236,COLUMNS($C$11:AH243)),””)</f>
        <v>#NAME?</v>
      </c>
      <c r="AH243" s="75" t="e">
        <f>IFERROR(INDEX(Data!$M$4:$BB$594,Data!$A236,COLUMNS($C$11:AI243)),””)</f>
        <v>#NAME?</v>
      </c>
      <c r="AI243" s="71" t="e">
        <f>IFERROR(INDEX(Data!$M$4:$BB$594,Data!$A236,COLUMNS($C$11:AJ243)),””)</f>
        <v>#NAME?</v>
      </c>
      <c r="AJ243" s="71" t="e">
        <f>IFERROR(INDEX(Data!$M$4:$BB$594,Data!$A236,COLUMNS($C$11:AK243)),””)</f>
        <v>#NAME?</v>
      </c>
      <c r="AK243" s="71" t="e">
        <f>IFERROR(INDEX(Data!$M$4:$BB$594,Data!$A236,COLUMNS($C$11:AL243)),””)</f>
        <v>#NAME?</v>
      </c>
      <c r="AL243" s="69" t="e">
        <f>IFERROR(INDEX(Data!$M$4:$BB$594,Data!$A236,COLUMNS($C$11:AM243)),””)</f>
        <v>#NAME?</v>
      </c>
      <c r="AM243" s="69" t="e">
        <f>IFERROR(INDEX(Data!$M$4:$BB$594,Data!$A236,COLUMNS($C$11:AN243)),””)</f>
        <v>#NAME?</v>
      </c>
      <c r="AN243" s="69" t="e">
        <f>IFERROR(INDEX(Data!$M$4:$BB$594,Data!$A236,COLUMNS($C$11:AO243)),””)</f>
        <v>#NAME?</v>
      </c>
      <c r="AO243" s="69" t="e">
        <f>IFERROR(INDEX(Data!$M$4:$BB$594,Data!$A236,COLUMNS($C$11:AP243)),””)</f>
        <v>#NAME?</v>
      </c>
      <c r="AP243" s="69" t="e">
        <f>IFERROR(INDEX(Data!$M$4:$BB$594,Data!$A236,COLUMNS($C$11:AQ243)),””)</f>
        <v>#NAME?</v>
      </c>
      <c r="AQ243" s="69" t="e">
        <f>IFERROR(INDEX(Data!$M$4:$BB$594,Data!$A236,COLUMNS($C$11:AR243)),””)</f>
        <v>#NAME?</v>
      </c>
    </row>
    <row r="244" spans="2:43" x14ac:dyDescent="0.25">
      <c r="B244" s="69" t="e">
        <f>IFERROR(INDEX(Data!$M$4:$BB$594,Data!$A237,COLUMNS($C$11:C244)),””)</f>
        <v>#NAME?</v>
      </c>
      <c r="C244" s="73" t="e">
        <f>IFERROR(INDEX(Data!$M$4:$BB$594,Data!$A237,COLUMNS($C$11:D244)),””)</f>
        <v>#NAME?</v>
      </c>
      <c r="D244" s="76" t="e">
        <f>IFERROR(INDEX(Data!$M$4:$BB$594,Data!$A237,COLUMNS($C$11:E244)),””)</f>
        <v>#NAME?</v>
      </c>
      <c r="E244" s="76" t="e">
        <f>IFERROR(INDEX(Data!$M$4:$BB$594,Data!$A237,COLUMNS($C$11:F244)),””)</f>
        <v>#NAME?</v>
      </c>
      <c r="F244" s="76" t="e">
        <f>IFERROR(INDEX(Data!$M$4:$BB$594,Data!$A237,COLUMNS($C$11:G244)),””)</f>
        <v>#NAME?</v>
      </c>
      <c r="G244" s="76" t="e">
        <f>IFERROR(INDEX(Data!$M$4:$BB$594,Data!$A237,COLUMNS($C$11:H244)),””)</f>
        <v>#NAME?</v>
      </c>
      <c r="H244" s="76" t="e">
        <f>IFERROR(INDEX(Data!$M$4:$BB$594,Data!$A237,COLUMNS($C$11:I244)),””)</f>
        <v>#NAME?</v>
      </c>
      <c r="I244" s="76" t="e">
        <f>IFERROR(INDEX(Data!$M$4:$BB$594,Data!$A237,COLUMNS($C$11:J244)),””)</f>
        <v>#NAME?</v>
      </c>
      <c r="J244" s="76" t="e">
        <f>IFERROR(INDEX(Data!$M$4:$BB$594,Data!$A237,COLUMNS($C$11:K244)),””)</f>
        <v>#NAME?</v>
      </c>
      <c r="K244" s="76" t="e">
        <f>IFERROR(INDEX(Data!$M$4:$BB$594,Data!$A237,COLUMNS($C$11:L244)),””)</f>
        <v>#NAME?</v>
      </c>
      <c r="L244" s="76" t="e">
        <f>IFERROR(INDEX(Data!$M$4:$BB$594,Data!$A237,COLUMNS($C$11:M244)),””)</f>
        <v>#NAME?</v>
      </c>
      <c r="M244" s="76" t="e">
        <f>IFERROR(INDEX(Data!$M$4:$BB$594,Data!$A237,COLUMNS($C$11:N244)),””)</f>
        <v>#NAME?</v>
      </c>
      <c r="N244" s="76" t="e">
        <f>IFERROR(INDEX(Data!$M$4:$BB$594,Data!$A237,COLUMNS($C$11:O244)),””)</f>
        <v>#NAME?</v>
      </c>
      <c r="O244" s="76" t="e">
        <f>IFERROR(INDEX(Data!$M$4:$BB$594,Data!$A237,COLUMNS($C$11:P244)),””)</f>
        <v>#NAME?</v>
      </c>
      <c r="P244" s="69" t="e">
        <f>IFERROR(INDEX(Data!$M$4:$BB$594,Data!$A237,COLUMNS($C$11:Q244)),””)</f>
        <v>#NAME?</v>
      </c>
      <c r="Q244" s="70" t="e">
        <f>IFERROR(INDEX(Data!$M$4:$BB$594,Data!$A237,COLUMNS($C$11:R244)),””)</f>
        <v>#NAME?</v>
      </c>
      <c r="R244" s="72" t="e">
        <f>IFERROR(INDEX(Data!$M$4:$BB$594,Data!$A237,COLUMNS($C$11:S244)),””)</f>
        <v>#NAME?</v>
      </c>
      <c r="S244" s="69" t="e">
        <f>IFERROR(INDEX(Data!$M$4:$BB$594,Data!$A237,COLUMNS($C$11:T244)),””)</f>
        <v>#NAME?</v>
      </c>
      <c r="T244" s="71" t="e">
        <f>IFERROR(INDEX(Data!$M$4:$BB$594,Data!$A237,COLUMNS($C$11:U244)),””)</f>
        <v>#NAME?</v>
      </c>
      <c r="U244" s="72" t="e">
        <f>IFERROR(INDEX(Data!$M$4:$BB$594,Data!$A237,COLUMNS($C$11:V244)),””)</f>
        <v>#NAME?</v>
      </c>
      <c r="V244" s="72" t="e">
        <f>IFERROR(INDEX(Data!$M$4:$BB$594,Data!$A237,COLUMNS($C$11:W244)),””)</f>
        <v>#NAME?</v>
      </c>
      <c r="W244" s="72" t="e">
        <f>IFERROR(INDEX(Data!$M$4:$BB$594,Data!$A237,COLUMNS($C$11:X244)),””)</f>
        <v>#NAME?</v>
      </c>
      <c r="X244" s="70" t="e">
        <f>IFERROR(INDEX(Data!$M$4:$BB$594,Data!$A237,COLUMNS($C$11:Y244)),””)</f>
        <v>#NAME?</v>
      </c>
      <c r="Y244" s="72" t="e">
        <f>IFERROR(INDEX(Data!$M$4:$BB$594,Data!$A237,COLUMNS($C$11:Z244)),””)</f>
        <v>#NAME?</v>
      </c>
      <c r="Z244" s="75" t="e">
        <f>IFERROR(INDEX(Data!$M$4:$BB$594,Data!$A237,COLUMNS($C$11:AA244)),””)</f>
        <v>#NAME?</v>
      </c>
      <c r="AA244" s="75" t="e">
        <f>IFERROR(INDEX(Data!$M$4:$BB$594,Data!$A237,COLUMNS($C$11:AB244)),””)</f>
        <v>#NAME?</v>
      </c>
      <c r="AB244" s="71" t="e">
        <f>IFERROR(INDEX(Data!$M$4:$BB$594,Data!$A237,COLUMNS($C$11:AC244)),””)</f>
        <v>#NAME?</v>
      </c>
      <c r="AC244" s="72" t="e">
        <f>IFERROR(INDEX(Data!$M$4:$BB$594,Data!$A237,COLUMNS($C$11:AD244)),””)</f>
        <v>#NAME?</v>
      </c>
      <c r="AD244" s="72" t="e">
        <f>IFERROR(INDEX(Data!$M$4:$BB$594,Data!$A237,COLUMNS($C$11:AE244)),””)</f>
        <v>#NAME?</v>
      </c>
      <c r="AE244" s="70" t="e">
        <f>IFERROR(INDEX(Data!$M$4:$BB$594,Data!$A237,COLUMNS($C$11:AF244)),””)</f>
        <v>#NAME?</v>
      </c>
      <c r="AF244" s="72" t="e">
        <f>IFERROR(INDEX(Data!$M$4:$BB$594,Data!$A237,COLUMNS($C$11:AG244)),””)</f>
        <v>#NAME?</v>
      </c>
      <c r="AG244" s="75" t="e">
        <f>IFERROR(INDEX(Data!$M$4:$BB$594,Data!$A237,COLUMNS($C$11:AH244)),””)</f>
        <v>#NAME?</v>
      </c>
      <c r="AH244" s="75" t="e">
        <f>IFERROR(INDEX(Data!$M$4:$BB$594,Data!$A237,COLUMNS($C$11:AI244)),””)</f>
        <v>#NAME?</v>
      </c>
      <c r="AI244" s="71" t="e">
        <f>IFERROR(INDEX(Data!$M$4:$BB$594,Data!$A237,COLUMNS($C$11:AJ244)),””)</f>
        <v>#NAME?</v>
      </c>
      <c r="AJ244" s="71" t="e">
        <f>IFERROR(INDEX(Data!$M$4:$BB$594,Data!$A237,COLUMNS($C$11:AK244)),””)</f>
        <v>#NAME?</v>
      </c>
      <c r="AK244" s="71" t="e">
        <f>IFERROR(INDEX(Data!$M$4:$BB$594,Data!$A237,COLUMNS($C$11:AL244)),””)</f>
        <v>#NAME?</v>
      </c>
      <c r="AL244" s="69" t="e">
        <f>IFERROR(INDEX(Data!$M$4:$BB$594,Data!$A237,COLUMNS($C$11:AM244)),””)</f>
        <v>#NAME?</v>
      </c>
      <c r="AM244" s="69" t="e">
        <f>IFERROR(INDEX(Data!$M$4:$BB$594,Data!$A237,COLUMNS($C$11:AN244)),””)</f>
        <v>#NAME?</v>
      </c>
      <c r="AN244" s="69" t="e">
        <f>IFERROR(INDEX(Data!$M$4:$BB$594,Data!$A237,COLUMNS($C$11:AO244)),””)</f>
        <v>#NAME?</v>
      </c>
      <c r="AO244" s="69" t="e">
        <f>IFERROR(INDEX(Data!$M$4:$BB$594,Data!$A237,COLUMNS($C$11:AP244)),””)</f>
        <v>#NAME?</v>
      </c>
      <c r="AP244" s="69" t="e">
        <f>IFERROR(INDEX(Data!$M$4:$BB$594,Data!$A237,COLUMNS($C$11:AQ244)),””)</f>
        <v>#NAME?</v>
      </c>
      <c r="AQ244" s="69" t="e">
        <f>IFERROR(INDEX(Data!$M$4:$BB$594,Data!$A237,COLUMNS($C$11:AR244)),””)</f>
        <v>#NAME?</v>
      </c>
    </row>
    <row r="245" spans="2:43" x14ac:dyDescent="0.25">
      <c r="B245" s="69" t="e">
        <f>IFERROR(INDEX(Data!$M$4:$BB$594,Data!$A238,COLUMNS($C$11:C245)),””)</f>
        <v>#NAME?</v>
      </c>
      <c r="C245" s="73" t="e">
        <f>IFERROR(INDEX(Data!$M$4:$BB$594,Data!$A238,COLUMNS($C$11:D245)),””)</f>
        <v>#NAME?</v>
      </c>
      <c r="D245" s="76" t="e">
        <f>IFERROR(INDEX(Data!$M$4:$BB$594,Data!$A238,COLUMNS($C$11:E245)),””)</f>
        <v>#NAME?</v>
      </c>
      <c r="E245" s="76" t="e">
        <f>IFERROR(INDEX(Data!$M$4:$BB$594,Data!$A238,COLUMNS($C$11:F245)),””)</f>
        <v>#NAME?</v>
      </c>
      <c r="F245" s="76" t="e">
        <f>IFERROR(INDEX(Data!$M$4:$BB$594,Data!$A238,COLUMNS($C$11:G245)),””)</f>
        <v>#NAME?</v>
      </c>
      <c r="G245" s="76" t="e">
        <f>IFERROR(INDEX(Data!$M$4:$BB$594,Data!$A238,COLUMNS($C$11:H245)),””)</f>
        <v>#NAME?</v>
      </c>
      <c r="H245" s="76" t="e">
        <f>IFERROR(INDEX(Data!$M$4:$BB$594,Data!$A238,COLUMNS($C$11:I245)),””)</f>
        <v>#NAME?</v>
      </c>
      <c r="I245" s="76" t="e">
        <f>IFERROR(INDEX(Data!$M$4:$BB$594,Data!$A238,COLUMNS($C$11:J245)),””)</f>
        <v>#NAME?</v>
      </c>
      <c r="J245" s="76" t="e">
        <f>IFERROR(INDEX(Data!$M$4:$BB$594,Data!$A238,COLUMNS($C$11:K245)),””)</f>
        <v>#NAME?</v>
      </c>
      <c r="K245" s="76" t="e">
        <f>IFERROR(INDEX(Data!$M$4:$BB$594,Data!$A238,COLUMNS($C$11:L245)),””)</f>
        <v>#NAME?</v>
      </c>
      <c r="L245" s="76" t="e">
        <f>IFERROR(INDEX(Data!$M$4:$BB$594,Data!$A238,COLUMNS($C$11:M245)),””)</f>
        <v>#NAME?</v>
      </c>
      <c r="M245" s="76" t="e">
        <f>IFERROR(INDEX(Data!$M$4:$BB$594,Data!$A238,COLUMNS($C$11:N245)),””)</f>
        <v>#NAME?</v>
      </c>
      <c r="N245" s="76" t="e">
        <f>IFERROR(INDEX(Data!$M$4:$BB$594,Data!$A238,COLUMNS($C$11:O245)),””)</f>
        <v>#NAME?</v>
      </c>
      <c r="O245" s="76" t="e">
        <f>IFERROR(INDEX(Data!$M$4:$BB$594,Data!$A238,COLUMNS($C$11:P245)),””)</f>
        <v>#NAME?</v>
      </c>
      <c r="P245" s="69" t="e">
        <f>IFERROR(INDEX(Data!$M$4:$BB$594,Data!$A238,COLUMNS($C$11:Q245)),””)</f>
        <v>#NAME?</v>
      </c>
      <c r="Q245" s="70" t="e">
        <f>IFERROR(INDEX(Data!$M$4:$BB$594,Data!$A238,COLUMNS($C$11:R245)),””)</f>
        <v>#NAME?</v>
      </c>
      <c r="R245" s="72" t="e">
        <f>IFERROR(INDEX(Data!$M$4:$BB$594,Data!$A238,COLUMNS($C$11:S245)),””)</f>
        <v>#NAME?</v>
      </c>
      <c r="S245" s="69" t="e">
        <f>IFERROR(INDEX(Data!$M$4:$BB$594,Data!$A238,COLUMNS($C$11:T245)),””)</f>
        <v>#NAME?</v>
      </c>
      <c r="T245" s="71" t="e">
        <f>IFERROR(INDEX(Data!$M$4:$BB$594,Data!$A238,COLUMNS($C$11:U245)),””)</f>
        <v>#NAME?</v>
      </c>
      <c r="U245" s="72" t="e">
        <f>IFERROR(INDEX(Data!$M$4:$BB$594,Data!$A238,COLUMNS($C$11:V245)),””)</f>
        <v>#NAME?</v>
      </c>
      <c r="V245" s="72" t="e">
        <f>IFERROR(INDEX(Data!$M$4:$BB$594,Data!$A238,COLUMNS($C$11:W245)),””)</f>
        <v>#NAME?</v>
      </c>
      <c r="W245" s="72" t="e">
        <f>IFERROR(INDEX(Data!$M$4:$BB$594,Data!$A238,COLUMNS($C$11:X245)),””)</f>
        <v>#NAME?</v>
      </c>
      <c r="X245" s="70" t="e">
        <f>IFERROR(INDEX(Data!$M$4:$BB$594,Data!$A238,COLUMNS($C$11:Y245)),””)</f>
        <v>#NAME?</v>
      </c>
      <c r="Y245" s="72" t="e">
        <f>IFERROR(INDEX(Data!$M$4:$BB$594,Data!$A238,COLUMNS($C$11:Z245)),””)</f>
        <v>#NAME?</v>
      </c>
      <c r="Z245" s="75" t="e">
        <f>IFERROR(INDEX(Data!$M$4:$BB$594,Data!$A238,COLUMNS($C$11:AA245)),””)</f>
        <v>#NAME?</v>
      </c>
      <c r="AA245" s="75" t="e">
        <f>IFERROR(INDEX(Data!$M$4:$BB$594,Data!$A238,COLUMNS($C$11:AB245)),””)</f>
        <v>#NAME?</v>
      </c>
      <c r="AB245" s="71" t="e">
        <f>IFERROR(INDEX(Data!$M$4:$BB$594,Data!$A238,COLUMNS($C$11:AC245)),””)</f>
        <v>#NAME?</v>
      </c>
      <c r="AC245" s="72" t="e">
        <f>IFERROR(INDEX(Data!$M$4:$BB$594,Data!$A238,COLUMNS($C$11:AD245)),””)</f>
        <v>#NAME?</v>
      </c>
      <c r="AD245" s="72" t="e">
        <f>IFERROR(INDEX(Data!$M$4:$BB$594,Data!$A238,COLUMNS($C$11:AE245)),””)</f>
        <v>#NAME?</v>
      </c>
      <c r="AE245" s="70" t="e">
        <f>IFERROR(INDEX(Data!$M$4:$BB$594,Data!$A238,COLUMNS($C$11:AF245)),””)</f>
        <v>#NAME?</v>
      </c>
      <c r="AF245" s="72" t="e">
        <f>IFERROR(INDEX(Data!$M$4:$BB$594,Data!$A238,COLUMNS($C$11:AG245)),””)</f>
        <v>#NAME?</v>
      </c>
      <c r="AG245" s="75" t="e">
        <f>IFERROR(INDEX(Data!$M$4:$BB$594,Data!$A238,COLUMNS($C$11:AH245)),””)</f>
        <v>#NAME?</v>
      </c>
      <c r="AH245" s="75" t="e">
        <f>IFERROR(INDEX(Data!$M$4:$BB$594,Data!$A238,COLUMNS($C$11:AI245)),””)</f>
        <v>#NAME?</v>
      </c>
      <c r="AI245" s="71" t="e">
        <f>IFERROR(INDEX(Data!$M$4:$BB$594,Data!$A238,COLUMNS($C$11:AJ245)),””)</f>
        <v>#NAME?</v>
      </c>
      <c r="AJ245" s="71" t="e">
        <f>IFERROR(INDEX(Data!$M$4:$BB$594,Data!$A238,COLUMNS($C$11:AK245)),””)</f>
        <v>#NAME?</v>
      </c>
      <c r="AK245" s="71" t="e">
        <f>IFERROR(INDEX(Data!$M$4:$BB$594,Data!$A238,COLUMNS($C$11:AL245)),””)</f>
        <v>#NAME?</v>
      </c>
      <c r="AL245" s="69" t="e">
        <f>IFERROR(INDEX(Data!$M$4:$BB$594,Data!$A238,COLUMNS($C$11:AM245)),””)</f>
        <v>#NAME?</v>
      </c>
      <c r="AM245" s="69" t="e">
        <f>IFERROR(INDEX(Data!$M$4:$BB$594,Data!$A238,COLUMNS($C$11:AN245)),””)</f>
        <v>#NAME?</v>
      </c>
      <c r="AN245" s="69" t="e">
        <f>IFERROR(INDEX(Data!$M$4:$BB$594,Data!$A238,COLUMNS($C$11:AO245)),””)</f>
        <v>#NAME?</v>
      </c>
      <c r="AO245" s="69" t="e">
        <f>IFERROR(INDEX(Data!$M$4:$BB$594,Data!$A238,COLUMNS($C$11:AP245)),””)</f>
        <v>#NAME?</v>
      </c>
      <c r="AP245" s="69" t="e">
        <f>IFERROR(INDEX(Data!$M$4:$BB$594,Data!$A238,COLUMNS($C$11:AQ245)),””)</f>
        <v>#NAME?</v>
      </c>
      <c r="AQ245" s="69" t="e">
        <f>IFERROR(INDEX(Data!$M$4:$BB$594,Data!$A238,COLUMNS($C$11:AR245)),””)</f>
        <v>#NAME?</v>
      </c>
    </row>
    <row r="246" spans="2:43" x14ac:dyDescent="0.25">
      <c r="B246" s="69" t="e">
        <f>IFERROR(INDEX(Data!$M$4:$BB$594,Data!$A239,COLUMNS($C$11:C246)),””)</f>
        <v>#NAME?</v>
      </c>
      <c r="C246" s="73" t="e">
        <f>IFERROR(INDEX(Data!$M$4:$BB$594,Data!$A239,COLUMNS($C$11:D246)),””)</f>
        <v>#NAME?</v>
      </c>
      <c r="D246" s="76" t="e">
        <f>IFERROR(INDEX(Data!$M$4:$BB$594,Data!$A239,COLUMNS($C$11:E246)),””)</f>
        <v>#NAME?</v>
      </c>
      <c r="E246" s="76" t="e">
        <f>IFERROR(INDEX(Data!$M$4:$BB$594,Data!$A239,COLUMNS($C$11:F246)),””)</f>
        <v>#NAME?</v>
      </c>
      <c r="F246" s="76" t="e">
        <f>IFERROR(INDEX(Data!$M$4:$BB$594,Data!$A239,COLUMNS($C$11:G246)),””)</f>
        <v>#NAME?</v>
      </c>
      <c r="G246" s="76" t="e">
        <f>IFERROR(INDEX(Data!$M$4:$BB$594,Data!$A239,COLUMNS($C$11:H246)),””)</f>
        <v>#NAME?</v>
      </c>
      <c r="H246" s="76" t="e">
        <f>IFERROR(INDEX(Data!$M$4:$BB$594,Data!$A239,COLUMNS($C$11:I246)),””)</f>
        <v>#NAME?</v>
      </c>
      <c r="I246" s="76" t="e">
        <f>IFERROR(INDEX(Data!$M$4:$BB$594,Data!$A239,COLUMNS($C$11:J246)),””)</f>
        <v>#NAME?</v>
      </c>
      <c r="J246" s="76" t="e">
        <f>IFERROR(INDEX(Data!$M$4:$BB$594,Data!$A239,COLUMNS($C$11:K246)),””)</f>
        <v>#NAME?</v>
      </c>
      <c r="K246" s="76" t="e">
        <f>IFERROR(INDEX(Data!$M$4:$BB$594,Data!$A239,COLUMNS($C$11:L246)),””)</f>
        <v>#NAME?</v>
      </c>
      <c r="L246" s="76" t="e">
        <f>IFERROR(INDEX(Data!$M$4:$BB$594,Data!$A239,COLUMNS($C$11:M246)),””)</f>
        <v>#NAME?</v>
      </c>
      <c r="M246" s="76" t="e">
        <f>IFERROR(INDEX(Data!$M$4:$BB$594,Data!$A239,COLUMNS($C$11:N246)),””)</f>
        <v>#NAME?</v>
      </c>
      <c r="N246" s="76" t="e">
        <f>IFERROR(INDEX(Data!$M$4:$BB$594,Data!$A239,COLUMNS($C$11:O246)),””)</f>
        <v>#NAME?</v>
      </c>
      <c r="O246" s="76" t="e">
        <f>IFERROR(INDEX(Data!$M$4:$BB$594,Data!$A239,COLUMNS($C$11:P246)),””)</f>
        <v>#NAME?</v>
      </c>
      <c r="P246" s="69" t="e">
        <f>IFERROR(INDEX(Data!$M$4:$BB$594,Data!$A239,COLUMNS($C$11:Q246)),””)</f>
        <v>#NAME?</v>
      </c>
      <c r="Q246" s="70" t="e">
        <f>IFERROR(INDEX(Data!$M$4:$BB$594,Data!$A239,COLUMNS($C$11:R246)),””)</f>
        <v>#NAME?</v>
      </c>
      <c r="R246" s="72" t="e">
        <f>IFERROR(INDEX(Data!$M$4:$BB$594,Data!$A239,COLUMNS($C$11:S246)),””)</f>
        <v>#NAME?</v>
      </c>
      <c r="S246" s="69" t="e">
        <f>IFERROR(INDEX(Data!$M$4:$BB$594,Data!$A239,COLUMNS($C$11:T246)),””)</f>
        <v>#NAME?</v>
      </c>
      <c r="T246" s="71" t="e">
        <f>IFERROR(INDEX(Data!$M$4:$BB$594,Data!$A239,COLUMNS($C$11:U246)),””)</f>
        <v>#NAME?</v>
      </c>
      <c r="U246" s="72" t="e">
        <f>IFERROR(INDEX(Data!$M$4:$BB$594,Data!$A239,COLUMNS($C$11:V246)),””)</f>
        <v>#NAME?</v>
      </c>
      <c r="V246" s="72" t="e">
        <f>IFERROR(INDEX(Data!$M$4:$BB$594,Data!$A239,COLUMNS($C$11:W246)),””)</f>
        <v>#NAME?</v>
      </c>
      <c r="W246" s="72" t="e">
        <f>IFERROR(INDEX(Data!$M$4:$BB$594,Data!$A239,COLUMNS($C$11:X246)),””)</f>
        <v>#NAME?</v>
      </c>
      <c r="X246" s="70" t="e">
        <f>IFERROR(INDEX(Data!$M$4:$BB$594,Data!$A239,COLUMNS($C$11:Y246)),””)</f>
        <v>#NAME?</v>
      </c>
      <c r="Y246" s="72" t="e">
        <f>IFERROR(INDEX(Data!$M$4:$BB$594,Data!$A239,COLUMNS($C$11:Z246)),””)</f>
        <v>#NAME?</v>
      </c>
      <c r="Z246" s="75" t="e">
        <f>IFERROR(INDEX(Data!$M$4:$BB$594,Data!$A239,COLUMNS($C$11:AA246)),””)</f>
        <v>#NAME?</v>
      </c>
      <c r="AA246" s="75" t="e">
        <f>IFERROR(INDEX(Data!$M$4:$BB$594,Data!$A239,COLUMNS($C$11:AB246)),””)</f>
        <v>#NAME?</v>
      </c>
      <c r="AB246" s="71" t="e">
        <f>IFERROR(INDEX(Data!$M$4:$BB$594,Data!$A239,COLUMNS($C$11:AC246)),””)</f>
        <v>#NAME?</v>
      </c>
      <c r="AC246" s="72" t="e">
        <f>IFERROR(INDEX(Data!$M$4:$BB$594,Data!$A239,COLUMNS($C$11:AD246)),””)</f>
        <v>#NAME?</v>
      </c>
      <c r="AD246" s="72" t="e">
        <f>IFERROR(INDEX(Data!$M$4:$BB$594,Data!$A239,COLUMNS($C$11:AE246)),””)</f>
        <v>#NAME?</v>
      </c>
      <c r="AE246" s="70" t="e">
        <f>IFERROR(INDEX(Data!$M$4:$BB$594,Data!$A239,COLUMNS($C$11:AF246)),””)</f>
        <v>#NAME?</v>
      </c>
      <c r="AF246" s="72" t="e">
        <f>IFERROR(INDEX(Data!$M$4:$BB$594,Data!$A239,COLUMNS($C$11:AG246)),””)</f>
        <v>#NAME?</v>
      </c>
      <c r="AG246" s="75" t="e">
        <f>IFERROR(INDEX(Data!$M$4:$BB$594,Data!$A239,COLUMNS($C$11:AH246)),””)</f>
        <v>#NAME?</v>
      </c>
      <c r="AH246" s="75" t="e">
        <f>IFERROR(INDEX(Data!$M$4:$BB$594,Data!$A239,COLUMNS($C$11:AI246)),””)</f>
        <v>#NAME?</v>
      </c>
      <c r="AI246" s="71" t="e">
        <f>IFERROR(INDEX(Data!$M$4:$BB$594,Data!$A239,COLUMNS($C$11:AJ246)),””)</f>
        <v>#NAME?</v>
      </c>
      <c r="AJ246" s="71" t="e">
        <f>IFERROR(INDEX(Data!$M$4:$BB$594,Data!$A239,COLUMNS($C$11:AK246)),””)</f>
        <v>#NAME?</v>
      </c>
      <c r="AK246" s="71" t="e">
        <f>IFERROR(INDEX(Data!$M$4:$BB$594,Data!$A239,COLUMNS($C$11:AL246)),””)</f>
        <v>#NAME?</v>
      </c>
      <c r="AL246" s="69" t="e">
        <f>IFERROR(INDEX(Data!$M$4:$BB$594,Data!$A239,COLUMNS($C$11:AM246)),””)</f>
        <v>#NAME?</v>
      </c>
      <c r="AM246" s="69" t="e">
        <f>IFERROR(INDEX(Data!$M$4:$BB$594,Data!$A239,COLUMNS($C$11:AN246)),””)</f>
        <v>#NAME?</v>
      </c>
      <c r="AN246" s="69" t="e">
        <f>IFERROR(INDEX(Data!$M$4:$BB$594,Data!$A239,COLUMNS($C$11:AO246)),””)</f>
        <v>#NAME?</v>
      </c>
      <c r="AO246" s="69" t="e">
        <f>IFERROR(INDEX(Data!$M$4:$BB$594,Data!$A239,COLUMNS($C$11:AP246)),””)</f>
        <v>#NAME?</v>
      </c>
      <c r="AP246" s="69" t="e">
        <f>IFERROR(INDEX(Data!$M$4:$BB$594,Data!$A239,COLUMNS($C$11:AQ246)),””)</f>
        <v>#NAME?</v>
      </c>
      <c r="AQ246" s="69" t="e">
        <f>IFERROR(INDEX(Data!$M$4:$BB$594,Data!$A239,COLUMNS($C$11:AR246)),””)</f>
        <v>#NAME?</v>
      </c>
    </row>
    <row r="247" spans="2:43" x14ac:dyDescent="0.25">
      <c r="B247" s="69" t="e">
        <f>IFERROR(INDEX(Data!$M$4:$BB$594,Data!$A240,COLUMNS($C$11:C247)),””)</f>
        <v>#NAME?</v>
      </c>
      <c r="C247" s="73" t="e">
        <f>IFERROR(INDEX(Data!$M$4:$BB$594,Data!$A240,COLUMNS($C$11:D247)),””)</f>
        <v>#NAME?</v>
      </c>
      <c r="D247" s="76" t="e">
        <f>IFERROR(INDEX(Data!$M$4:$BB$594,Data!$A240,COLUMNS($C$11:E247)),””)</f>
        <v>#NAME?</v>
      </c>
      <c r="E247" s="76" t="e">
        <f>IFERROR(INDEX(Data!$M$4:$BB$594,Data!$A240,COLUMNS($C$11:F247)),””)</f>
        <v>#NAME?</v>
      </c>
      <c r="F247" s="76" t="e">
        <f>IFERROR(INDEX(Data!$M$4:$BB$594,Data!$A240,COLUMNS($C$11:G247)),””)</f>
        <v>#NAME?</v>
      </c>
      <c r="G247" s="76" t="e">
        <f>IFERROR(INDEX(Data!$M$4:$BB$594,Data!$A240,COLUMNS($C$11:H247)),””)</f>
        <v>#NAME?</v>
      </c>
      <c r="H247" s="76" t="e">
        <f>IFERROR(INDEX(Data!$M$4:$BB$594,Data!$A240,COLUMNS($C$11:I247)),””)</f>
        <v>#NAME?</v>
      </c>
      <c r="I247" s="76" t="e">
        <f>IFERROR(INDEX(Data!$M$4:$BB$594,Data!$A240,COLUMNS($C$11:J247)),””)</f>
        <v>#NAME?</v>
      </c>
      <c r="J247" s="76" t="e">
        <f>IFERROR(INDEX(Data!$M$4:$BB$594,Data!$A240,COLUMNS($C$11:K247)),””)</f>
        <v>#NAME?</v>
      </c>
      <c r="K247" s="76" t="e">
        <f>IFERROR(INDEX(Data!$M$4:$BB$594,Data!$A240,COLUMNS($C$11:L247)),””)</f>
        <v>#NAME?</v>
      </c>
      <c r="L247" s="76" t="e">
        <f>IFERROR(INDEX(Data!$M$4:$BB$594,Data!$A240,COLUMNS($C$11:M247)),””)</f>
        <v>#NAME?</v>
      </c>
      <c r="M247" s="76" t="e">
        <f>IFERROR(INDEX(Data!$M$4:$BB$594,Data!$A240,COLUMNS($C$11:N247)),””)</f>
        <v>#NAME?</v>
      </c>
      <c r="N247" s="76" t="e">
        <f>IFERROR(INDEX(Data!$M$4:$BB$594,Data!$A240,COLUMNS($C$11:O247)),””)</f>
        <v>#NAME?</v>
      </c>
      <c r="O247" s="76" t="e">
        <f>IFERROR(INDEX(Data!$M$4:$BB$594,Data!$A240,COLUMNS($C$11:P247)),””)</f>
        <v>#NAME?</v>
      </c>
      <c r="P247" s="69" t="e">
        <f>IFERROR(INDEX(Data!$M$4:$BB$594,Data!$A240,COLUMNS($C$11:Q247)),””)</f>
        <v>#NAME?</v>
      </c>
      <c r="Q247" s="70" t="e">
        <f>IFERROR(INDEX(Data!$M$4:$BB$594,Data!$A240,COLUMNS($C$11:R247)),””)</f>
        <v>#NAME?</v>
      </c>
      <c r="R247" s="72" t="e">
        <f>IFERROR(INDEX(Data!$M$4:$BB$594,Data!$A240,COLUMNS($C$11:S247)),””)</f>
        <v>#NAME?</v>
      </c>
      <c r="S247" s="69" t="e">
        <f>IFERROR(INDEX(Data!$M$4:$BB$594,Data!$A240,COLUMNS($C$11:T247)),””)</f>
        <v>#NAME?</v>
      </c>
      <c r="T247" s="71" t="e">
        <f>IFERROR(INDEX(Data!$M$4:$BB$594,Data!$A240,COLUMNS($C$11:U247)),””)</f>
        <v>#NAME?</v>
      </c>
      <c r="U247" s="72" t="e">
        <f>IFERROR(INDEX(Data!$M$4:$BB$594,Data!$A240,COLUMNS($C$11:V247)),””)</f>
        <v>#NAME?</v>
      </c>
      <c r="V247" s="72" t="e">
        <f>IFERROR(INDEX(Data!$M$4:$BB$594,Data!$A240,COLUMNS($C$11:W247)),””)</f>
        <v>#NAME?</v>
      </c>
      <c r="W247" s="72" t="e">
        <f>IFERROR(INDEX(Data!$M$4:$BB$594,Data!$A240,COLUMNS($C$11:X247)),””)</f>
        <v>#NAME?</v>
      </c>
      <c r="X247" s="70" t="e">
        <f>IFERROR(INDEX(Data!$M$4:$BB$594,Data!$A240,COLUMNS($C$11:Y247)),””)</f>
        <v>#NAME?</v>
      </c>
      <c r="Y247" s="72" t="e">
        <f>IFERROR(INDEX(Data!$M$4:$BB$594,Data!$A240,COLUMNS($C$11:Z247)),””)</f>
        <v>#NAME?</v>
      </c>
      <c r="Z247" s="75" t="e">
        <f>IFERROR(INDEX(Data!$M$4:$BB$594,Data!$A240,COLUMNS($C$11:AA247)),””)</f>
        <v>#NAME?</v>
      </c>
      <c r="AA247" s="75" t="e">
        <f>IFERROR(INDEX(Data!$M$4:$BB$594,Data!$A240,COLUMNS($C$11:AB247)),””)</f>
        <v>#NAME?</v>
      </c>
      <c r="AB247" s="71" t="e">
        <f>IFERROR(INDEX(Data!$M$4:$BB$594,Data!$A240,COLUMNS($C$11:AC247)),””)</f>
        <v>#NAME?</v>
      </c>
      <c r="AC247" s="72" t="e">
        <f>IFERROR(INDEX(Data!$M$4:$BB$594,Data!$A240,COLUMNS($C$11:AD247)),””)</f>
        <v>#NAME?</v>
      </c>
      <c r="AD247" s="72" t="e">
        <f>IFERROR(INDEX(Data!$M$4:$BB$594,Data!$A240,COLUMNS($C$11:AE247)),””)</f>
        <v>#NAME?</v>
      </c>
      <c r="AE247" s="70" t="e">
        <f>IFERROR(INDEX(Data!$M$4:$BB$594,Data!$A240,COLUMNS($C$11:AF247)),””)</f>
        <v>#NAME?</v>
      </c>
      <c r="AF247" s="72" t="e">
        <f>IFERROR(INDEX(Data!$M$4:$BB$594,Data!$A240,COLUMNS($C$11:AG247)),””)</f>
        <v>#NAME?</v>
      </c>
      <c r="AG247" s="75" t="e">
        <f>IFERROR(INDEX(Data!$M$4:$BB$594,Data!$A240,COLUMNS($C$11:AH247)),””)</f>
        <v>#NAME?</v>
      </c>
      <c r="AH247" s="75" t="e">
        <f>IFERROR(INDEX(Data!$M$4:$BB$594,Data!$A240,COLUMNS($C$11:AI247)),””)</f>
        <v>#NAME?</v>
      </c>
      <c r="AI247" s="71" t="e">
        <f>IFERROR(INDEX(Data!$M$4:$BB$594,Data!$A240,COLUMNS($C$11:AJ247)),””)</f>
        <v>#NAME?</v>
      </c>
      <c r="AJ247" s="71" t="e">
        <f>IFERROR(INDEX(Data!$M$4:$BB$594,Data!$A240,COLUMNS($C$11:AK247)),””)</f>
        <v>#NAME?</v>
      </c>
      <c r="AK247" s="71" t="e">
        <f>IFERROR(INDEX(Data!$M$4:$BB$594,Data!$A240,COLUMNS($C$11:AL247)),””)</f>
        <v>#NAME?</v>
      </c>
      <c r="AL247" s="69" t="e">
        <f>IFERROR(INDEX(Data!$M$4:$BB$594,Data!$A240,COLUMNS($C$11:AM247)),””)</f>
        <v>#NAME?</v>
      </c>
      <c r="AM247" s="69" t="e">
        <f>IFERROR(INDEX(Data!$M$4:$BB$594,Data!$A240,COLUMNS($C$11:AN247)),””)</f>
        <v>#NAME?</v>
      </c>
      <c r="AN247" s="69" t="e">
        <f>IFERROR(INDEX(Data!$M$4:$BB$594,Data!$A240,COLUMNS($C$11:AO247)),””)</f>
        <v>#NAME?</v>
      </c>
      <c r="AO247" s="69" t="e">
        <f>IFERROR(INDEX(Data!$M$4:$BB$594,Data!$A240,COLUMNS($C$11:AP247)),””)</f>
        <v>#NAME?</v>
      </c>
      <c r="AP247" s="69" t="e">
        <f>IFERROR(INDEX(Data!$M$4:$BB$594,Data!$A240,COLUMNS($C$11:AQ247)),””)</f>
        <v>#NAME?</v>
      </c>
      <c r="AQ247" s="69" t="e">
        <f>IFERROR(INDEX(Data!$M$4:$BB$594,Data!$A240,COLUMNS($C$11:AR247)),””)</f>
        <v>#NAME?</v>
      </c>
    </row>
    <row r="248" spans="2:43" x14ac:dyDescent="0.25">
      <c r="B248" s="69" t="e">
        <f>IFERROR(INDEX(Data!$M$4:$BB$594,Data!$A241,COLUMNS($C$11:C248)),””)</f>
        <v>#NAME?</v>
      </c>
      <c r="C248" s="73" t="e">
        <f>IFERROR(INDEX(Data!$M$4:$BB$594,Data!$A241,COLUMNS($C$11:D248)),””)</f>
        <v>#NAME?</v>
      </c>
      <c r="D248" s="76" t="e">
        <f>IFERROR(INDEX(Data!$M$4:$BB$594,Data!$A241,COLUMNS($C$11:E248)),””)</f>
        <v>#NAME?</v>
      </c>
      <c r="E248" s="76" t="e">
        <f>IFERROR(INDEX(Data!$M$4:$BB$594,Data!$A241,COLUMNS($C$11:F248)),””)</f>
        <v>#NAME?</v>
      </c>
      <c r="F248" s="76" t="e">
        <f>IFERROR(INDEX(Data!$M$4:$BB$594,Data!$A241,COLUMNS($C$11:G248)),””)</f>
        <v>#NAME?</v>
      </c>
      <c r="G248" s="76" t="e">
        <f>IFERROR(INDEX(Data!$M$4:$BB$594,Data!$A241,COLUMNS($C$11:H248)),””)</f>
        <v>#NAME?</v>
      </c>
      <c r="H248" s="76" t="e">
        <f>IFERROR(INDEX(Data!$M$4:$BB$594,Data!$A241,COLUMNS($C$11:I248)),””)</f>
        <v>#NAME?</v>
      </c>
      <c r="I248" s="76" t="e">
        <f>IFERROR(INDEX(Data!$M$4:$BB$594,Data!$A241,COLUMNS($C$11:J248)),””)</f>
        <v>#NAME?</v>
      </c>
      <c r="J248" s="76" t="e">
        <f>IFERROR(INDEX(Data!$M$4:$BB$594,Data!$A241,COLUMNS($C$11:K248)),””)</f>
        <v>#NAME?</v>
      </c>
      <c r="K248" s="76" t="e">
        <f>IFERROR(INDEX(Data!$M$4:$BB$594,Data!$A241,COLUMNS($C$11:L248)),””)</f>
        <v>#NAME?</v>
      </c>
      <c r="L248" s="76" t="e">
        <f>IFERROR(INDEX(Data!$M$4:$BB$594,Data!$A241,COLUMNS($C$11:M248)),””)</f>
        <v>#NAME?</v>
      </c>
      <c r="M248" s="76" t="e">
        <f>IFERROR(INDEX(Data!$M$4:$BB$594,Data!$A241,COLUMNS($C$11:N248)),””)</f>
        <v>#NAME?</v>
      </c>
      <c r="N248" s="76" t="e">
        <f>IFERROR(INDEX(Data!$M$4:$BB$594,Data!$A241,COLUMNS($C$11:O248)),””)</f>
        <v>#NAME?</v>
      </c>
      <c r="O248" s="76" t="e">
        <f>IFERROR(INDEX(Data!$M$4:$BB$594,Data!$A241,COLUMNS($C$11:P248)),””)</f>
        <v>#NAME?</v>
      </c>
      <c r="P248" s="69" t="e">
        <f>IFERROR(INDEX(Data!$M$4:$BB$594,Data!$A241,COLUMNS($C$11:Q248)),””)</f>
        <v>#NAME?</v>
      </c>
      <c r="Q248" s="70" t="e">
        <f>IFERROR(INDEX(Data!$M$4:$BB$594,Data!$A241,COLUMNS($C$11:R248)),””)</f>
        <v>#NAME?</v>
      </c>
      <c r="R248" s="72" t="e">
        <f>IFERROR(INDEX(Data!$M$4:$BB$594,Data!$A241,COLUMNS($C$11:S248)),””)</f>
        <v>#NAME?</v>
      </c>
      <c r="S248" s="69" t="e">
        <f>IFERROR(INDEX(Data!$M$4:$BB$594,Data!$A241,COLUMNS($C$11:T248)),””)</f>
        <v>#NAME?</v>
      </c>
      <c r="T248" s="71" t="e">
        <f>IFERROR(INDEX(Data!$M$4:$BB$594,Data!$A241,COLUMNS($C$11:U248)),””)</f>
        <v>#NAME?</v>
      </c>
      <c r="U248" s="72" t="e">
        <f>IFERROR(INDEX(Data!$M$4:$BB$594,Data!$A241,COLUMNS($C$11:V248)),””)</f>
        <v>#NAME?</v>
      </c>
      <c r="V248" s="72" t="e">
        <f>IFERROR(INDEX(Data!$M$4:$BB$594,Data!$A241,COLUMNS($C$11:W248)),””)</f>
        <v>#NAME?</v>
      </c>
      <c r="W248" s="72" t="e">
        <f>IFERROR(INDEX(Data!$M$4:$BB$594,Data!$A241,COLUMNS($C$11:X248)),””)</f>
        <v>#NAME?</v>
      </c>
      <c r="X248" s="70" t="e">
        <f>IFERROR(INDEX(Data!$M$4:$BB$594,Data!$A241,COLUMNS($C$11:Y248)),””)</f>
        <v>#NAME?</v>
      </c>
      <c r="Y248" s="72" t="e">
        <f>IFERROR(INDEX(Data!$M$4:$BB$594,Data!$A241,COLUMNS($C$11:Z248)),””)</f>
        <v>#NAME?</v>
      </c>
      <c r="Z248" s="75" t="e">
        <f>IFERROR(INDEX(Data!$M$4:$BB$594,Data!$A241,COLUMNS($C$11:AA248)),””)</f>
        <v>#NAME?</v>
      </c>
      <c r="AA248" s="75" t="e">
        <f>IFERROR(INDEX(Data!$M$4:$BB$594,Data!$A241,COLUMNS($C$11:AB248)),””)</f>
        <v>#NAME?</v>
      </c>
      <c r="AB248" s="71" t="e">
        <f>IFERROR(INDEX(Data!$M$4:$BB$594,Data!$A241,COLUMNS($C$11:AC248)),””)</f>
        <v>#NAME?</v>
      </c>
      <c r="AC248" s="72" t="e">
        <f>IFERROR(INDEX(Data!$M$4:$BB$594,Data!$A241,COLUMNS($C$11:AD248)),””)</f>
        <v>#NAME?</v>
      </c>
      <c r="AD248" s="72" t="e">
        <f>IFERROR(INDEX(Data!$M$4:$BB$594,Data!$A241,COLUMNS($C$11:AE248)),””)</f>
        <v>#NAME?</v>
      </c>
      <c r="AE248" s="70" t="e">
        <f>IFERROR(INDEX(Data!$M$4:$BB$594,Data!$A241,COLUMNS($C$11:AF248)),””)</f>
        <v>#NAME?</v>
      </c>
      <c r="AF248" s="72" t="e">
        <f>IFERROR(INDEX(Data!$M$4:$BB$594,Data!$A241,COLUMNS($C$11:AG248)),””)</f>
        <v>#NAME?</v>
      </c>
      <c r="AG248" s="75" t="e">
        <f>IFERROR(INDEX(Data!$M$4:$BB$594,Data!$A241,COLUMNS($C$11:AH248)),””)</f>
        <v>#NAME?</v>
      </c>
      <c r="AH248" s="75" t="e">
        <f>IFERROR(INDEX(Data!$M$4:$BB$594,Data!$A241,COLUMNS($C$11:AI248)),””)</f>
        <v>#NAME?</v>
      </c>
      <c r="AI248" s="71" t="e">
        <f>IFERROR(INDEX(Data!$M$4:$BB$594,Data!$A241,COLUMNS($C$11:AJ248)),””)</f>
        <v>#NAME?</v>
      </c>
      <c r="AJ248" s="71" t="e">
        <f>IFERROR(INDEX(Data!$M$4:$BB$594,Data!$A241,COLUMNS($C$11:AK248)),””)</f>
        <v>#NAME?</v>
      </c>
      <c r="AK248" s="71" t="e">
        <f>IFERROR(INDEX(Data!$M$4:$BB$594,Data!$A241,COLUMNS($C$11:AL248)),””)</f>
        <v>#NAME?</v>
      </c>
      <c r="AL248" s="69" t="e">
        <f>IFERROR(INDEX(Data!$M$4:$BB$594,Data!$A241,COLUMNS($C$11:AM248)),””)</f>
        <v>#NAME?</v>
      </c>
      <c r="AM248" s="69" t="e">
        <f>IFERROR(INDEX(Data!$M$4:$BB$594,Data!$A241,COLUMNS($C$11:AN248)),””)</f>
        <v>#NAME?</v>
      </c>
      <c r="AN248" s="69" t="e">
        <f>IFERROR(INDEX(Data!$M$4:$BB$594,Data!$A241,COLUMNS($C$11:AO248)),””)</f>
        <v>#NAME?</v>
      </c>
      <c r="AO248" s="69" t="e">
        <f>IFERROR(INDEX(Data!$M$4:$BB$594,Data!$A241,COLUMNS($C$11:AP248)),””)</f>
        <v>#NAME?</v>
      </c>
      <c r="AP248" s="69" t="e">
        <f>IFERROR(INDEX(Data!$M$4:$BB$594,Data!$A241,COLUMNS($C$11:AQ248)),””)</f>
        <v>#NAME?</v>
      </c>
      <c r="AQ248" s="69" t="e">
        <f>IFERROR(INDEX(Data!$M$4:$BB$594,Data!$A241,COLUMNS($C$11:AR248)),””)</f>
        <v>#NAME?</v>
      </c>
    </row>
    <row r="249" spans="2:43" x14ac:dyDescent="0.25">
      <c r="B249" s="69" t="e">
        <f>IFERROR(INDEX(Data!$M$4:$BB$594,Data!$A242,COLUMNS($C$11:C249)),””)</f>
        <v>#NAME?</v>
      </c>
      <c r="C249" s="73" t="e">
        <f>IFERROR(INDEX(Data!$M$4:$BB$594,Data!$A242,COLUMNS($C$11:D249)),””)</f>
        <v>#NAME?</v>
      </c>
      <c r="D249" s="76" t="e">
        <f>IFERROR(INDEX(Data!$M$4:$BB$594,Data!$A242,COLUMNS($C$11:E249)),””)</f>
        <v>#NAME?</v>
      </c>
      <c r="E249" s="76" t="e">
        <f>IFERROR(INDEX(Data!$M$4:$BB$594,Data!$A242,COLUMNS($C$11:F249)),””)</f>
        <v>#NAME?</v>
      </c>
      <c r="F249" s="76" t="e">
        <f>IFERROR(INDEX(Data!$M$4:$BB$594,Data!$A242,COLUMNS($C$11:G249)),””)</f>
        <v>#NAME?</v>
      </c>
      <c r="G249" s="76" t="e">
        <f>IFERROR(INDEX(Data!$M$4:$BB$594,Data!$A242,COLUMNS($C$11:H249)),””)</f>
        <v>#NAME?</v>
      </c>
      <c r="H249" s="76" t="e">
        <f>IFERROR(INDEX(Data!$M$4:$BB$594,Data!$A242,COLUMNS($C$11:I249)),””)</f>
        <v>#NAME?</v>
      </c>
      <c r="I249" s="76" t="e">
        <f>IFERROR(INDEX(Data!$M$4:$BB$594,Data!$A242,COLUMNS($C$11:J249)),””)</f>
        <v>#NAME?</v>
      </c>
      <c r="J249" s="76" t="e">
        <f>IFERROR(INDEX(Data!$M$4:$BB$594,Data!$A242,COLUMNS($C$11:K249)),””)</f>
        <v>#NAME?</v>
      </c>
      <c r="K249" s="76" t="e">
        <f>IFERROR(INDEX(Data!$M$4:$BB$594,Data!$A242,COLUMNS($C$11:L249)),””)</f>
        <v>#NAME?</v>
      </c>
      <c r="L249" s="76" t="e">
        <f>IFERROR(INDEX(Data!$M$4:$BB$594,Data!$A242,COLUMNS($C$11:M249)),””)</f>
        <v>#NAME?</v>
      </c>
      <c r="M249" s="76" t="e">
        <f>IFERROR(INDEX(Data!$M$4:$BB$594,Data!$A242,COLUMNS($C$11:N249)),””)</f>
        <v>#NAME?</v>
      </c>
      <c r="N249" s="76" t="e">
        <f>IFERROR(INDEX(Data!$M$4:$BB$594,Data!$A242,COLUMNS($C$11:O249)),””)</f>
        <v>#NAME?</v>
      </c>
      <c r="O249" s="76" t="e">
        <f>IFERROR(INDEX(Data!$M$4:$BB$594,Data!$A242,COLUMNS($C$11:P249)),””)</f>
        <v>#NAME?</v>
      </c>
      <c r="P249" s="69" t="e">
        <f>IFERROR(INDEX(Data!$M$4:$BB$594,Data!$A242,COLUMNS($C$11:Q249)),””)</f>
        <v>#NAME?</v>
      </c>
      <c r="Q249" s="70" t="e">
        <f>IFERROR(INDEX(Data!$M$4:$BB$594,Data!$A242,COLUMNS($C$11:R249)),””)</f>
        <v>#NAME?</v>
      </c>
      <c r="R249" s="72" t="e">
        <f>IFERROR(INDEX(Data!$M$4:$BB$594,Data!$A242,COLUMNS($C$11:S249)),””)</f>
        <v>#NAME?</v>
      </c>
      <c r="S249" s="69" t="e">
        <f>IFERROR(INDEX(Data!$M$4:$BB$594,Data!$A242,COLUMNS($C$11:T249)),””)</f>
        <v>#NAME?</v>
      </c>
      <c r="T249" s="71" t="e">
        <f>IFERROR(INDEX(Data!$M$4:$BB$594,Data!$A242,COLUMNS($C$11:U249)),””)</f>
        <v>#NAME?</v>
      </c>
      <c r="U249" s="72" t="e">
        <f>IFERROR(INDEX(Data!$M$4:$BB$594,Data!$A242,COLUMNS($C$11:V249)),””)</f>
        <v>#NAME?</v>
      </c>
      <c r="V249" s="72" t="e">
        <f>IFERROR(INDEX(Data!$M$4:$BB$594,Data!$A242,COLUMNS($C$11:W249)),””)</f>
        <v>#NAME?</v>
      </c>
      <c r="W249" s="72" t="e">
        <f>IFERROR(INDEX(Data!$M$4:$BB$594,Data!$A242,COLUMNS($C$11:X249)),””)</f>
        <v>#NAME?</v>
      </c>
      <c r="X249" s="70" t="e">
        <f>IFERROR(INDEX(Data!$M$4:$BB$594,Data!$A242,COLUMNS($C$11:Y249)),””)</f>
        <v>#NAME?</v>
      </c>
      <c r="Y249" s="72" t="e">
        <f>IFERROR(INDEX(Data!$M$4:$BB$594,Data!$A242,COLUMNS($C$11:Z249)),””)</f>
        <v>#NAME?</v>
      </c>
      <c r="Z249" s="75" t="e">
        <f>IFERROR(INDEX(Data!$M$4:$BB$594,Data!$A242,COLUMNS($C$11:AA249)),””)</f>
        <v>#NAME?</v>
      </c>
      <c r="AA249" s="75" t="e">
        <f>IFERROR(INDEX(Data!$M$4:$BB$594,Data!$A242,COLUMNS($C$11:AB249)),””)</f>
        <v>#NAME?</v>
      </c>
      <c r="AB249" s="71" t="e">
        <f>IFERROR(INDEX(Data!$M$4:$BB$594,Data!$A242,COLUMNS($C$11:AC249)),””)</f>
        <v>#NAME?</v>
      </c>
      <c r="AC249" s="72" t="e">
        <f>IFERROR(INDEX(Data!$M$4:$BB$594,Data!$A242,COLUMNS($C$11:AD249)),””)</f>
        <v>#NAME?</v>
      </c>
      <c r="AD249" s="72" t="e">
        <f>IFERROR(INDEX(Data!$M$4:$BB$594,Data!$A242,COLUMNS($C$11:AE249)),””)</f>
        <v>#NAME?</v>
      </c>
      <c r="AE249" s="70" t="e">
        <f>IFERROR(INDEX(Data!$M$4:$BB$594,Data!$A242,COLUMNS($C$11:AF249)),””)</f>
        <v>#NAME?</v>
      </c>
      <c r="AF249" s="72" t="e">
        <f>IFERROR(INDEX(Data!$M$4:$BB$594,Data!$A242,COLUMNS($C$11:AG249)),””)</f>
        <v>#NAME?</v>
      </c>
      <c r="AG249" s="75" t="e">
        <f>IFERROR(INDEX(Data!$M$4:$BB$594,Data!$A242,COLUMNS($C$11:AH249)),””)</f>
        <v>#NAME?</v>
      </c>
      <c r="AH249" s="75" t="e">
        <f>IFERROR(INDEX(Data!$M$4:$BB$594,Data!$A242,COLUMNS($C$11:AI249)),””)</f>
        <v>#NAME?</v>
      </c>
      <c r="AI249" s="71" t="e">
        <f>IFERROR(INDEX(Data!$M$4:$BB$594,Data!$A242,COLUMNS($C$11:AJ249)),””)</f>
        <v>#NAME?</v>
      </c>
      <c r="AJ249" s="71" t="e">
        <f>IFERROR(INDEX(Data!$M$4:$BB$594,Data!$A242,COLUMNS($C$11:AK249)),””)</f>
        <v>#NAME?</v>
      </c>
      <c r="AK249" s="71" t="e">
        <f>IFERROR(INDEX(Data!$M$4:$BB$594,Data!$A242,COLUMNS($C$11:AL249)),””)</f>
        <v>#NAME?</v>
      </c>
      <c r="AL249" s="69" t="e">
        <f>IFERROR(INDEX(Data!$M$4:$BB$594,Data!$A242,COLUMNS($C$11:AM249)),””)</f>
        <v>#NAME?</v>
      </c>
      <c r="AM249" s="69" t="e">
        <f>IFERROR(INDEX(Data!$M$4:$BB$594,Data!$A242,COLUMNS($C$11:AN249)),””)</f>
        <v>#NAME?</v>
      </c>
      <c r="AN249" s="69" t="e">
        <f>IFERROR(INDEX(Data!$M$4:$BB$594,Data!$A242,COLUMNS($C$11:AO249)),””)</f>
        <v>#NAME?</v>
      </c>
      <c r="AO249" s="69" t="e">
        <f>IFERROR(INDEX(Data!$M$4:$BB$594,Data!$A242,COLUMNS($C$11:AP249)),””)</f>
        <v>#NAME?</v>
      </c>
      <c r="AP249" s="69" t="e">
        <f>IFERROR(INDEX(Data!$M$4:$BB$594,Data!$A242,COLUMNS($C$11:AQ249)),””)</f>
        <v>#NAME?</v>
      </c>
      <c r="AQ249" s="69" t="e">
        <f>IFERROR(INDEX(Data!$M$4:$BB$594,Data!$A242,COLUMNS($C$11:AR249)),””)</f>
        <v>#NAME?</v>
      </c>
    </row>
    <row r="250" spans="2:43" x14ac:dyDescent="0.25">
      <c r="B250" s="69" t="e">
        <f>IFERROR(INDEX(Data!$M$4:$BB$594,Data!$A243,COLUMNS($C$11:C250)),””)</f>
        <v>#NAME?</v>
      </c>
      <c r="C250" s="73" t="e">
        <f>IFERROR(INDEX(Data!$M$4:$BB$594,Data!$A243,COLUMNS($C$11:D250)),””)</f>
        <v>#NAME?</v>
      </c>
      <c r="D250" s="76" t="e">
        <f>IFERROR(INDEX(Data!$M$4:$BB$594,Data!$A243,COLUMNS($C$11:E250)),””)</f>
        <v>#NAME?</v>
      </c>
      <c r="E250" s="76" t="e">
        <f>IFERROR(INDEX(Data!$M$4:$BB$594,Data!$A243,COLUMNS($C$11:F250)),””)</f>
        <v>#NAME?</v>
      </c>
      <c r="F250" s="76" t="e">
        <f>IFERROR(INDEX(Data!$M$4:$BB$594,Data!$A243,COLUMNS($C$11:G250)),””)</f>
        <v>#NAME?</v>
      </c>
      <c r="G250" s="76" t="e">
        <f>IFERROR(INDEX(Data!$M$4:$BB$594,Data!$A243,COLUMNS($C$11:H250)),””)</f>
        <v>#NAME?</v>
      </c>
      <c r="H250" s="76" t="e">
        <f>IFERROR(INDEX(Data!$M$4:$BB$594,Data!$A243,COLUMNS($C$11:I250)),””)</f>
        <v>#NAME?</v>
      </c>
      <c r="I250" s="76" t="e">
        <f>IFERROR(INDEX(Data!$M$4:$BB$594,Data!$A243,COLUMNS($C$11:J250)),””)</f>
        <v>#NAME?</v>
      </c>
      <c r="J250" s="76" t="e">
        <f>IFERROR(INDEX(Data!$M$4:$BB$594,Data!$A243,COLUMNS($C$11:K250)),””)</f>
        <v>#NAME?</v>
      </c>
      <c r="K250" s="76" t="e">
        <f>IFERROR(INDEX(Data!$M$4:$BB$594,Data!$A243,COLUMNS($C$11:L250)),””)</f>
        <v>#NAME?</v>
      </c>
      <c r="L250" s="76" t="e">
        <f>IFERROR(INDEX(Data!$M$4:$BB$594,Data!$A243,COLUMNS($C$11:M250)),””)</f>
        <v>#NAME?</v>
      </c>
      <c r="M250" s="76" t="e">
        <f>IFERROR(INDEX(Data!$M$4:$BB$594,Data!$A243,COLUMNS($C$11:N250)),””)</f>
        <v>#NAME?</v>
      </c>
      <c r="N250" s="76" t="e">
        <f>IFERROR(INDEX(Data!$M$4:$BB$594,Data!$A243,COLUMNS($C$11:O250)),””)</f>
        <v>#NAME?</v>
      </c>
      <c r="O250" s="76" t="e">
        <f>IFERROR(INDEX(Data!$M$4:$BB$594,Data!$A243,COLUMNS($C$11:P250)),””)</f>
        <v>#NAME?</v>
      </c>
      <c r="P250" s="69" t="e">
        <f>IFERROR(INDEX(Data!$M$4:$BB$594,Data!$A243,COLUMNS($C$11:Q250)),””)</f>
        <v>#NAME?</v>
      </c>
      <c r="Q250" s="70" t="e">
        <f>IFERROR(INDEX(Data!$M$4:$BB$594,Data!$A243,COLUMNS($C$11:R250)),””)</f>
        <v>#NAME?</v>
      </c>
      <c r="R250" s="72" t="e">
        <f>IFERROR(INDEX(Data!$M$4:$BB$594,Data!$A243,COLUMNS($C$11:S250)),””)</f>
        <v>#NAME?</v>
      </c>
      <c r="S250" s="69" t="e">
        <f>IFERROR(INDEX(Data!$M$4:$BB$594,Data!$A243,COLUMNS($C$11:T250)),””)</f>
        <v>#NAME?</v>
      </c>
      <c r="T250" s="71" t="e">
        <f>IFERROR(INDEX(Data!$M$4:$BB$594,Data!$A243,COLUMNS($C$11:U250)),””)</f>
        <v>#NAME?</v>
      </c>
      <c r="U250" s="72" t="e">
        <f>IFERROR(INDEX(Data!$M$4:$BB$594,Data!$A243,COLUMNS($C$11:V250)),””)</f>
        <v>#NAME?</v>
      </c>
      <c r="V250" s="72" t="e">
        <f>IFERROR(INDEX(Data!$M$4:$BB$594,Data!$A243,COLUMNS($C$11:W250)),””)</f>
        <v>#NAME?</v>
      </c>
      <c r="W250" s="72" t="e">
        <f>IFERROR(INDEX(Data!$M$4:$BB$594,Data!$A243,COLUMNS($C$11:X250)),””)</f>
        <v>#NAME?</v>
      </c>
      <c r="X250" s="70" t="e">
        <f>IFERROR(INDEX(Data!$M$4:$BB$594,Data!$A243,COLUMNS($C$11:Y250)),””)</f>
        <v>#NAME?</v>
      </c>
      <c r="Y250" s="72" t="e">
        <f>IFERROR(INDEX(Data!$M$4:$BB$594,Data!$A243,COLUMNS($C$11:Z250)),””)</f>
        <v>#NAME?</v>
      </c>
      <c r="Z250" s="75" t="e">
        <f>IFERROR(INDEX(Data!$M$4:$BB$594,Data!$A243,COLUMNS($C$11:AA250)),””)</f>
        <v>#NAME?</v>
      </c>
      <c r="AA250" s="75" t="e">
        <f>IFERROR(INDEX(Data!$M$4:$BB$594,Data!$A243,COLUMNS($C$11:AB250)),””)</f>
        <v>#NAME?</v>
      </c>
      <c r="AB250" s="71" t="e">
        <f>IFERROR(INDEX(Data!$M$4:$BB$594,Data!$A243,COLUMNS($C$11:AC250)),””)</f>
        <v>#NAME?</v>
      </c>
      <c r="AC250" s="72" t="e">
        <f>IFERROR(INDEX(Data!$M$4:$BB$594,Data!$A243,COLUMNS($C$11:AD250)),””)</f>
        <v>#NAME?</v>
      </c>
      <c r="AD250" s="72" t="e">
        <f>IFERROR(INDEX(Data!$M$4:$BB$594,Data!$A243,COLUMNS($C$11:AE250)),””)</f>
        <v>#NAME?</v>
      </c>
      <c r="AE250" s="70" t="e">
        <f>IFERROR(INDEX(Data!$M$4:$BB$594,Data!$A243,COLUMNS($C$11:AF250)),””)</f>
        <v>#NAME?</v>
      </c>
      <c r="AF250" s="72" t="e">
        <f>IFERROR(INDEX(Data!$M$4:$BB$594,Data!$A243,COLUMNS($C$11:AG250)),””)</f>
        <v>#NAME?</v>
      </c>
      <c r="AG250" s="75" t="e">
        <f>IFERROR(INDEX(Data!$M$4:$BB$594,Data!$A243,COLUMNS($C$11:AH250)),””)</f>
        <v>#NAME?</v>
      </c>
      <c r="AH250" s="75" t="e">
        <f>IFERROR(INDEX(Data!$M$4:$BB$594,Data!$A243,COLUMNS($C$11:AI250)),””)</f>
        <v>#NAME?</v>
      </c>
      <c r="AI250" s="71" t="e">
        <f>IFERROR(INDEX(Data!$M$4:$BB$594,Data!$A243,COLUMNS($C$11:AJ250)),””)</f>
        <v>#NAME?</v>
      </c>
      <c r="AJ250" s="71" t="e">
        <f>IFERROR(INDEX(Data!$M$4:$BB$594,Data!$A243,COLUMNS($C$11:AK250)),””)</f>
        <v>#NAME?</v>
      </c>
      <c r="AK250" s="71" t="e">
        <f>IFERROR(INDEX(Data!$M$4:$BB$594,Data!$A243,COLUMNS($C$11:AL250)),””)</f>
        <v>#NAME?</v>
      </c>
      <c r="AL250" s="69" t="e">
        <f>IFERROR(INDEX(Data!$M$4:$BB$594,Data!$A243,COLUMNS($C$11:AM250)),””)</f>
        <v>#NAME?</v>
      </c>
      <c r="AM250" s="69" t="e">
        <f>IFERROR(INDEX(Data!$M$4:$BB$594,Data!$A243,COLUMNS($C$11:AN250)),””)</f>
        <v>#NAME?</v>
      </c>
      <c r="AN250" s="69" t="e">
        <f>IFERROR(INDEX(Data!$M$4:$BB$594,Data!$A243,COLUMNS($C$11:AO250)),””)</f>
        <v>#NAME?</v>
      </c>
      <c r="AO250" s="69" t="e">
        <f>IFERROR(INDEX(Data!$M$4:$BB$594,Data!$A243,COLUMNS($C$11:AP250)),””)</f>
        <v>#NAME?</v>
      </c>
      <c r="AP250" s="69" t="e">
        <f>IFERROR(INDEX(Data!$M$4:$BB$594,Data!$A243,COLUMNS($C$11:AQ250)),””)</f>
        <v>#NAME?</v>
      </c>
      <c r="AQ250" s="69" t="e">
        <f>IFERROR(INDEX(Data!$M$4:$BB$594,Data!$A243,COLUMNS($C$11:AR250)),””)</f>
        <v>#NAME?</v>
      </c>
    </row>
    <row r="251" spans="2:43" x14ac:dyDescent="0.25">
      <c r="B251" s="69" t="e">
        <f>IFERROR(INDEX(Data!$M$4:$BB$594,Data!$A244,COLUMNS($C$11:C251)),””)</f>
        <v>#NAME?</v>
      </c>
      <c r="C251" s="73" t="e">
        <f>IFERROR(INDEX(Data!$M$4:$BB$594,Data!$A244,COLUMNS($C$11:D251)),””)</f>
        <v>#NAME?</v>
      </c>
      <c r="D251" s="76" t="e">
        <f>IFERROR(INDEX(Data!$M$4:$BB$594,Data!$A244,COLUMNS($C$11:E251)),””)</f>
        <v>#NAME?</v>
      </c>
      <c r="E251" s="76" t="e">
        <f>IFERROR(INDEX(Data!$M$4:$BB$594,Data!$A244,COLUMNS($C$11:F251)),””)</f>
        <v>#NAME?</v>
      </c>
      <c r="F251" s="76" t="e">
        <f>IFERROR(INDEX(Data!$M$4:$BB$594,Data!$A244,COLUMNS($C$11:G251)),””)</f>
        <v>#NAME?</v>
      </c>
      <c r="G251" s="76" t="e">
        <f>IFERROR(INDEX(Data!$M$4:$BB$594,Data!$A244,COLUMNS($C$11:H251)),””)</f>
        <v>#NAME?</v>
      </c>
      <c r="H251" s="76" t="e">
        <f>IFERROR(INDEX(Data!$M$4:$BB$594,Data!$A244,COLUMNS($C$11:I251)),””)</f>
        <v>#NAME?</v>
      </c>
      <c r="I251" s="76" t="e">
        <f>IFERROR(INDEX(Data!$M$4:$BB$594,Data!$A244,COLUMNS($C$11:J251)),””)</f>
        <v>#NAME?</v>
      </c>
      <c r="J251" s="76" t="e">
        <f>IFERROR(INDEX(Data!$M$4:$BB$594,Data!$A244,COLUMNS($C$11:K251)),””)</f>
        <v>#NAME?</v>
      </c>
      <c r="K251" s="76" t="e">
        <f>IFERROR(INDEX(Data!$M$4:$BB$594,Data!$A244,COLUMNS($C$11:L251)),””)</f>
        <v>#NAME?</v>
      </c>
      <c r="L251" s="76" t="e">
        <f>IFERROR(INDEX(Data!$M$4:$BB$594,Data!$A244,COLUMNS($C$11:M251)),””)</f>
        <v>#NAME?</v>
      </c>
      <c r="M251" s="76" t="e">
        <f>IFERROR(INDEX(Data!$M$4:$BB$594,Data!$A244,COLUMNS($C$11:N251)),””)</f>
        <v>#NAME?</v>
      </c>
      <c r="N251" s="76" t="e">
        <f>IFERROR(INDEX(Data!$M$4:$BB$594,Data!$A244,COLUMNS($C$11:O251)),””)</f>
        <v>#NAME?</v>
      </c>
      <c r="O251" s="76" t="e">
        <f>IFERROR(INDEX(Data!$M$4:$BB$594,Data!$A244,COLUMNS($C$11:P251)),””)</f>
        <v>#NAME?</v>
      </c>
      <c r="P251" s="69" t="e">
        <f>IFERROR(INDEX(Data!$M$4:$BB$594,Data!$A244,COLUMNS($C$11:Q251)),””)</f>
        <v>#NAME?</v>
      </c>
      <c r="Q251" s="70" t="e">
        <f>IFERROR(INDEX(Data!$M$4:$BB$594,Data!$A244,COLUMNS($C$11:R251)),””)</f>
        <v>#NAME?</v>
      </c>
      <c r="R251" s="72" t="e">
        <f>IFERROR(INDEX(Data!$M$4:$BB$594,Data!$A244,COLUMNS($C$11:S251)),””)</f>
        <v>#NAME?</v>
      </c>
      <c r="S251" s="69" t="e">
        <f>IFERROR(INDEX(Data!$M$4:$BB$594,Data!$A244,COLUMNS($C$11:T251)),””)</f>
        <v>#NAME?</v>
      </c>
      <c r="T251" s="71" t="e">
        <f>IFERROR(INDEX(Data!$M$4:$BB$594,Data!$A244,COLUMNS($C$11:U251)),””)</f>
        <v>#NAME?</v>
      </c>
      <c r="U251" s="72" t="e">
        <f>IFERROR(INDEX(Data!$M$4:$BB$594,Data!$A244,COLUMNS($C$11:V251)),””)</f>
        <v>#NAME?</v>
      </c>
      <c r="V251" s="72" t="e">
        <f>IFERROR(INDEX(Data!$M$4:$BB$594,Data!$A244,COLUMNS($C$11:W251)),””)</f>
        <v>#NAME?</v>
      </c>
      <c r="W251" s="72" t="e">
        <f>IFERROR(INDEX(Data!$M$4:$BB$594,Data!$A244,COLUMNS($C$11:X251)),””)</f>
        <v>#NAME?</v>
      </c>
      <c r="X251" s="70" t="e">
        <f>IFERROR(INDEX(Data!$M$4:$BB$594,Data!$A244,COLUMNS($C$11:Y251)),””)</f>
        <v>#NAME?</v>
      </c>
      <c r="Y251" s="72" t="e">
        <f>IFERROR(INDEX(Data!$M$4:$BB$594,Data!$A244,COLUMNS($C$11:Z251)),””)</f>
        <v>#NAME?</v>
      </c>
      <c r="Z251" s="75" t="e">
        <f>IFERROR(INDEX(Data!$M$4:$BB$594,Data!$A244,COLUMNS($C$11:AA251)),””)</f>
        <v>#NAME?</v>
      </c>
      <c r="AA251" s="75" t="e">
        <f>IFERROR(INDEX(Data!$M$4:$BB$594,Data!$A244,COLUMNS($C$11:AB251)),””)</f>
        <v>#NAME?</v>
      </c>
      <c r="AB251" s="71" t="e">
        <f>IFERROR(INDEX(Data!$M$4:$BB$594,Data!$A244,COLUMNS($C$11:AC251)),””)</f>
        <v>#NAME?</v>
      </c>
      <c r="AC251" s="72" t="e">
        <f>IFERROR(INDEX(Data!$M$4:$BB$594,Data!$A244,COLUMNS($C$11:AD251)),””)</f>
        <v>#NAME?</v>
      </c>
      <c r="AD251" s="72" t="e">
        <f>IFERROR(INDEX(Data!$M$4:$BB$594,Data!$A244,COLUMNS($C$11:AE251)),””)</f>
        <v>#NAME?</v>
      </c>
      <c r="AE251" s="70" t="e">
        <f>IFERROR(INDEX(Data!$M$4:$BB$594,Data!$A244,COLUMNS($C$11:AF251)),””)</f>
        <v>#NAME?</v>
      </c>
      <c r="AF251" s="72" t="e">
        <f>IFERROR(INDEX(Data!$M$4:$BB$594,Data!$A244,COLUMNS($C$11:AG251)),””)</f>
        <v>#NAME?</v>
      </c>
      <c r="AG251" s="75" t="e">
        <f>IFERROR(INDEX(Data!$M$4:$BB$594,Data!$A244,COLUMNS($C$11:AH251)),””)</f>
        <v>#NAME?</v>
      </c>
      <c r="AH251" s="75" t="e">
        <f>IFERROR(INDEX(Data!$M$4:$BB$594,Data!$A244,COLUMNS($C$11:AI251)),””)</f>
        <v>#NAME?</v>
      </c>
      <c r="AI251" s="71" t="e">
        <f>IFERROR(INDEX(Data!$M$4:$BB$594,Data!$A244,COLUMNS($C$11:AJ251)),””)</f>
        <v>#NAME?</v>
      </c>
      <c r="AJ251" s="71" t="e">
        <f>IFERROR(INDEX(Data!$M$4:$BB$594,Data!$A244,COLUMNS($C$11:AK251)),””)</f>
        <v>#NAME?</v>
      </c>
      <c r="AK251" s="71" t="e">
        <f>IFERROR(INDEX(Data!$M$4:$BB$594,Data!$A244,COLUMNS($C$11:AL251)),””)</f>
        <v>#NAME?</v>
      </c>
      <c r="AL251" s="69" t="e">
        <f>IFERROR(INDEX(Data!$M$4:$BB$594,Data!$A244,COLUMNS($C$11:AM251)),””)</f>
        <v>#NAME?</v>
      </c>
      <c r="AM251" s="69" t="e">
        <f>IFERROR(INDEX(Data!$M$4:$BB$594,Data!$A244,COLUMNS($C$11:AN251)),””)</f>
        <v>#NAME?</v>
      </c>
      <c r="AN251" s="69" t="e">
        <f>IFERROR(INDEX(Data!$M$4:$BB$594,Data!$A244,COLUMNS($C$11:AO251)),””)</f>
        <v>#NAME?</v>
      </c>
      <c r="AO251" s="69" t="e">
        <f>IFERROR(INDEX(Data!$M$4:$BB$594,Data!$A244,COLUMNS($C$11:AP251)),””)</f>
        <v>#NAME?</v>
      </c>
      <c r="AP251" s="69" t="e">
        <f>IFERROR(INDEX(Data!$M$4:$BB$594,Data!$A244,COLUMNS($C$11:AQ251)),””)</f>
        <v>#NAME?</v>
      </c>
      <c r="AQ251" s="69" t="e">
        <f>IFERROR(INDEX(Data!$M$4:$BB$594,Data!$A244,COLUMNS($C$11:AR251)),””)</f>
        <v>#NAME?</v>
      </c>
    </row>
    <row r="252" spans="2:43" x14ac:dyDescent="0.25">
      <c r="B252" s="69" t="e">
        <f>IFERROR(INDEX(Data!$M$4:$BB$594,Data!$A245,COLUMNS($C$11:C252)),””)</f>
        <v>#NAME?</v>
      </c>
      <c r="C252" s="73" t="e">
        <f>IFERROR(INDEX(Data!$M$4:$BB$594,Data!$A245,COLUMNS($C$11:D252)),””)</f>
        <v>#NAME?</v>
      </c>
      <c r="D252" s="76" t="e">
        <f>IFERROR(INDEX(Data!$M$4:$BB$594,Data!$A245,COLUMNS($C$11:E252)),””)</f>
        <v>#NAME?</v>
      </c>
      <c r="E252" s="76" t="e">
        <f>IFERROR(INDEX(Data!$M$4:$BB$594,Data!$A245,COLUMNS($C$11:F252)),””)</f>
        <v>#NAME?</v>
      </c>
      <c r="F252" s="76" t="e">
        <f>IFERROR(INDEX(Data!$M$4:$BB$594,Data!$A245,COLUMNS($C$11:G252)),””)</f>
        <v>#NAME?</v>
      </c>
      <c r="G252" s="76" t="e">
        <f>IFERROR(INDEX(Data!$M$4:$BB$594,Data!$A245,COLUMNS($C$11:H252)),””)</f>
        <v>#NAME?</v>
      </c>
      <c r="H252" s="76" t="e">
        <f>IFERROR(INDEX(Data!$M$4:$BB$594,Data!$A245,COLUMNS($C$11:I252)),””)</f>
        <v>#NAME?</v>
      </c>
      <c r="I252" s="76" t="e">
        <f>IFERROR(INDEX(Data!$M$4:$BB$594,Data!$A245,COLUMNS($C$11:J252)),””)</f>
        <v>#NAME?</v>
      </c>
      <c r="J252" s="76" t="e">
        <f>IFERROR(INDEX(Data!$M$4:$BB$594,Data!$A245,COLUMNS($C$11:K252)),””)</f>
        <v>#NAME?</v>
      </c>
      <c r="K252" s="76" t="e">
        <f>IFERROR(INDEX(Data!$M$4:$BB$594,Data!$A245,COLUMNS($C$11:L252)),””)</f>
        <v>#NAME?</v>
      </c>
      <c r="L252" s="76" t="e">
        <f>IFERROR(INDEX(Data!$M$4:$BB$594,Data!$A245,COLUMNS($C$11:M252)),””)</f>
        <v>#NAME?</v>
      </c>
      <c r="M252" s="76" t="e">
        <f>IFERROR(INDEX(Data!$M$4:$BB$594,Data!$A245,COLUMNS($C$11:N252)),””)</f>
        <v>#NAME?</v>
      </c>
      <c r="N252" s="76" t="e">
        <f>IFERROR(INDEX(Data!$M$4:$BB$594,Data!$A245,COLUMNS($C$11:O252)),””)</f>
        <v>#NAME?</v>
      </c>
      <c r="O252" s="76" t="e">
        <f>IFERROR(INDEX(Data!$M$4:$BB$594,Data!$A245,COLUMNS($C$11:P252)),””)</f>
        <v>#NAME?</v>
      </c>
      <c r="P252" s="69" t="e">
        <f>IFERROR(INDEX(Data!$M$4:$BB$594,Data!$A245,COLUMNS($C$11:Q252)),””)</f>
        <v>#NAME?</v>
      </c>
      <c r="Q252" s="70" t="e">
        <f>IFERROR(INDEX(Data!$M$4:$BB$594,Data!$A245,COLUMNS($C$11:R252)),””)</f>
        <v>#NAME?</v>
      </c>
      <c r="R252" s="72" t="e">
        <f>IFERROR(INDEX(Data!$M$4:$BB$594,Data!$A245,COLUMNS($C$11:S252)),””)</f>
        <v>#NAME?</v>
      </c>
      <c r="S252" s="69" t="e">
        <f>IFERROR(INDEX(Data!$M$4:$BB$594,Data!$A245,COLUMNS($C$11:T252)),””)</f>
        <v>#NAME?</v>
      </c>
      <c r="T252" s="71" t="e">
        <f>IFERROR(INDEX(Data!$M$4:$BB$594,Data!$A245,COLUMNS($C$11:U252)),””)</f>
        <v>#NAME?</v>
      </c>
      <c r="U252" s="72" t="e">
        <f>IFERROR(INDEX(Data!$M$4:$BB$594,Data!$A245,COLUMNS($C$11:V252)),””)</f>
        <v>#NAME?</v>
      </c>
      <c r="V252" s="72" t="e">
        <f>IFERROR(INDEX(Data!$M$4:$BB$594,Data!$A245,COLUMNS($C$11:W252)),””)</f>
        <v>#NAME?</v>
      </c>
      <c r="W252" s="72" t="e">
        <f>IFERROR(INDEX(Data!$M$4:$BB$594,Data!$A245,COLUMNS($C$11:X252)),””)</f>
        <v>#NAME?</v>
      </c>
      <c r="X252" s="70" t="e">
        <f>IFERROR(INDEX(Data!$M$4:$BB$594,Data!$A245,COLUMNS($C$11:Y252)),””)</f>
        <v>#NAME?</v>
      </c>
      <c r="Y252" s="72" t="e">
        <f>IFERROR(INDEX(Data!$M$4:$BB$594,Data!$A245,COLUMNS($C$11:Z252)),””)</f>
        <v>#NAME?</v>
      </c>
      <c r="Z252" s="75" t="e">
        <f>IFERROR(INDEX(Data!$M$4:$BB$594,Data!$A245,COLUMNS($C$11:AA252)),””)</f>
        <v>#NAME?</v>
      </c>
      <c r="AA252" s="75" t="e">
        <f>IFERROR(INDEX(Data!$M$4:$BB$594,Data!$A245,COLUMNS($C$11:AB252)),””)</f>
        <v>#NAME?</v>
      </c>
      <c r="AB252" s="71" t="e">
        <f>IFERROR(INDEX(Data!$M$4:$BB$594,Data!$A245,COLUMNS($C$11:AC252)),””)</f>
        <v>#NAME?</v>
      </c>
      <c r="AC252" s="72" t="e">
        <f>IFERROR(INDEX(Data!$M$4:$BB$594,Data!$A245,COLUMNS($C$11:AD252)),””)</f>
        <v>#NAME?</v>
      </c>
      <c r="AD252" s="72" t="e">
        <f>IFERROR(INDEX(Data!$M$4:$BB$594,Data!$A245,COLUMNS($C$11:AE252)),””)</f>
        <v>#NAME?</v>
      </c>
      <c r="AE252" s="70" t="e">
        <f>IFERROR(INDEX(Data!$M$4:$BB$594,Data!$A245,COLUMNS($C$11:AF252)),””)</f>
        <v>#NAME?</v>
      </c>
      <c r="AF252" s="72" t="e">
        <f>IFERROR(INDEX(Data!$M$4:$BB$594,Data!$A245,COLUMNS($C$11:AG252)),””)</f>
        <v>#NAME?</v>
      </c>
      <c r="AG252" s="75" t="e">
        <f>IFERROR(INDEX(Data!$M$4:$BB$594,Data!$A245,COLUMNS($C$11:AH252)),””)</f>
        <v>#NAME?</v>
      </c>
      <c r="AH252" s="75" t="e">
        <f>IFERROR(INDEX(Data!$M$4:$BB$594,Data!$A245,COLUMNS($C$11:AI252)),””)</f>
        <v>#NAME?</v>
      </c>
      <c r="AI252" s="71" t="e">
        <f>IFERROR(INDEX(Data!$M$4:$BB$594,Data!$A245,COLUMNS($C$11:AJ252)),””)</f>
        <v>#NAME?</v>
      </c>
      <c r="AJ252" s="71" t="e">
        <f>IFERROR(INDEX(Data!$M$4:$BB$594,Data!$A245,COLUMNS($C$11:AK252)),””)</f>
        <v>#NAME?</v>
      </c>
      <c r="AK252" s="71" t="e">
        <f>IFERROR(INDEX(Data!$M$4:$BB$594,Data!$A245,COLUMNS($C$11:AL252)),””)</f>
        <v>#NAME?</v>
      </c>
      <c r="AL252" s="69" t="e">
        <f>IFERROR(INDEX(Data!$M$4:$BB$594,Data!$A245,COLUMNS($C$11:AM252)),””)</f>
        <v>#NAME?</v>
      </c>
      <c r="AM252" s="69" t="e">
        <f>IFERROR(INDEX(Data!$M$4:$BB$594,Data!$A245,COLUMNS($C$11:AN252)),””)</f>
        <v>#NAME?</v>
      </c>
      <c r="AN252" s="69" t="e">
        <f>IFERROR(INDEX(Data!$M$4:$BB$594,Data!$A245,COLUMNS($C$11:AO252)),””)</f>
        <v>#NAME?</v>
      </c>
      <c r="AO252" s="69" t="e">
        <f>IFERROR(INDEX(Data!$M$4:$BB$594,Data!$A245,COLUMNS($C$11:AP252)),””)</f>
        <v>#NAME?</v>
      </c>
      <c r="AP252" s="69" t="e">
        <f>IFERROR(INDEX(Data!$M$4:$BB$594,Data!$A245,COLUMNS($C$11:AQ252)),””)</f>
        <v>#NAME?</v>
      </c>
      <c r="AQ252" s="69" t="e">
        <f>IFERROR(INDEX(Data!$M$4:$BB$594,Data!$A245,COLUMNS($C$11:AR252)),””)</f>
        <v>#NAME?</v>
      </c>
    </row>
    <row r="253" spans="2:43" x14ac:dyDescent="0.25">
      <c r="B253" s="69" t="e">
        <f>IFERROR(INDEX(Data!$M$4:$BB$594,Data!$A246,COLUMNS($C$11:C253)),””)</f>
        <v>#NAME?</v>
      </c>
      <c r="C253" s="73" t="e">
        <f>IFERROR(INDEX(Data!$M$4:$BB$594,Data!$A246,COLUMNS($C$11:D253)),””)</f>
        <v>#NAME?</v>
      </c>
      <c r="D253" s="76" t="e">
        <f>IFERROR(INDEX(Data!$M$4:$BB$594,Data!$A246,COLUMNS($C$11:E253)),””)</f>
        <v>#NAME?</v>
      </c>
      <c r="E253" s="76" t="e">
        <f>IFERROR(INDEX(Data!$M$4:$BB$594,Data!$A246,COLUMNS($C$11:F253)),””)</f>
        <v>#NAME?</v>
      </c>
      <c r="F253" s="76" t="e">
        <f>IFERROR(INDEX(Data!$M$4:$BB$594,Data!$A246,COLUMNS($C$11:G253)),””)</f>
        <v>#NAME?</v>
      </c>
      <c r="G253" s="76" t="e">
        <f>IFERROR(INDEX(Data!$M$4:$BB$594,Data!$A246,COLUMNS($C$11:H253)),””)</f>
        <v>#NAME?</v>
      </c>
      <c r="H253" s="76" t="e">
        <f>IFERROR(INDEX(Data!$M$4:$BB$594,Data!$A246,COLUMNS($C$11:I253)),””)</f>
        <v>#NAME?</v>
      </c>
      <c r="I253" s="76" t="e">
        <f>IFERROR(INDEX(Data!$M$4:$BB$594,Data!$A246,COLUMNS($C$11:J253)),””)</f>
        <v>#NAME?</v>
      </c>
      <c r="J253" s="76" t="e">
        <f>IFERROR(INDEX(Data!$M$4:$BB$594,Data!$A246,COLUMNS($C$11:K253)),””)</f>
        <v>#NAME?</v>
      </c>
      <c r="K253" s="76" t="e">
        <f>IFERROR(INDEX(Data!$M$4:$BB$594,Data!$A246,COLUMNS($C$11:L253)),””)</f>
        <v>#NAME?</v>
      </c>
      <c r="L253" s="76" t="e">
        <f>IFERROR(INDEX(Data!$M$4:$BB$594,Data!$A246,COLUMNS($C$11:M253)),””)</f>
        <v>#NAME?</v>
      </c>
      <c r="M253" s="76" t="e">
        <f>IFERROR(INDEX(Data!$M$4:$BB$594,Data!$A246,COLUMNS($C$11:N253)),””)</f>
        <v>#NAME?</v>
      </c>
      <c r="N253" s="76" t="e">
        <f>IFERROR(INDEX(Data!$M$4:$BB$594,Data!$A246,COLUMNS($C$11:O253)),””)</f>
        <v>#NAME?</v>
      </c>
      <c r="O253" s="76" t="e">
        <f>IFERROR(INDEX(Data!$M$4:$BB$594,Data!$A246,COLUMNS($C$11:P253)),””)</f>
        <v>#NAME?</v>
      </c>
      <c r="P253" s="69" t="e">
        <f>IFERROR(INDEX(Data!$M$4:$BB$594,Data!$A246,COLUMNS($C$11:Q253)),””)</f>
        <v>#NAME?</v>
      </c>
      <c r="Q253" s="70" t="e">
        <f>IFERROR(INDEX(Data!$M$4:$BB$594,Data!$A246,COLUMNS($C$11:R253)),””)</f>
        <v>#NAME?</v>
      </c>
      <c r="R253" s="72" t="e">
        <f>IFERROR(INDEX(Data!$M$4:$BB$594,Data!$A246,COLUMNS($C$11:S253)),””)</f>
        <v>#NAME?</v>
      </c>
      <c r="S253" s="69" t="e">
        <f>IFERROR(INDEX(Data!$M$4:$BB$594,Data!$A246,COLUMNS($C$11:T253)),””)</f>
        <v>#NAME?</v>
      </c>
      <c r="T253" s="71" t="e">
        <f>IFERROR(INDEX(Data!$M$4:$BB$594,Data!$A246,COLUMNS($C$11:U253)),””)</f>
        <v>#NAME?</v>
      </c>
      <c r="U253" s="72" t="e">
        <f>IFERROR(INDEX(Data!$M$4:$BB$594,Data!$A246,COLUMNS($C$11:V253)),””)</f>
        <v>#NAME?</v>
      </c>
      <c r="V253" s="72" t="e">
        <f>IFERROR(INDEX(Data!$M$4:$BB$594,Data!$A246,COLUMNS($C$11:W253)),””)</f>
        <v>#NAME?</v>
      </c>
      <c r="W253" s="72" t="e">
        <f>IFERROR(INDEX(Data!$M$4:$BB$594,Data!$A246,COLUMNS($C$11:X253)),””)</f>
        <v>#NAME?</v>
      </c>
      <c r="X253" s="70" t="e">
        <f>IFERROR(INDEX(Data!$M$4:$BB$594,Data!$A246,COLUMNS($C$11:Y253)),””)</f>
        <v>#NAME?</v>
      </c>
      <c r="Y253" s="72" t="e">
        <f>IFERROR(INDEX(Data!$M$4:$BB$594,Data!$A246,COLUMNS($C$11:Z253)),””)</f>
        <v>#NAME?</v>
      </c>
      <c r="Z253" s="75" t="e">
        <f>IFERROR(INDEX(Data!$M$4:$BB$594,Data!$A246,COLUMNS($C$11:AA253)),””)</f>
        <v>#NAME?</v>
      </c>
      <c r="AA253" s="75" t="e">
        <f>IFERROR(INDEX(Data!$M$4:$BB$594,Data!$A246,COLUMNS($C$11:AB253)),””)</f>
        <v>#NAME?</v>
      </c>
      <c r="AB253" s="71" t="e">
        <f>IFERROR(INDEX(Data!$M$4:$BB$594,Data!$A246,COLUMNS($C$11:AC253)),””)</f>
        <v>#NAME?</v>
      </c>
      <c r="AC253" s="72" t="e">
        <f>IFERROR(INDEX(Data!$M$4:$BB$594,Data!$A246,COLUMNS($C$11:AD253)),””)</f>
        <v>#NAME?</v>
      </c>
      <c r="AD253" s="72" t="e">
        <f>IFERROR(INDEX(Data!$M$4:$BB$594,Data!$A246,COLUMNS($C$11:AE253)),””)</f>
        <v>#NAME?</v>
      </c>
      <c r="AE253" s="70" t="e">
        <f>IFERROR(INDEX(Data!$M$4:$BB$594,Data!$A246,COLUMNS($C$11:AF253)),””)</f>
        <v>#NAME?</v>
      </c>
      <c r="AF253" s="72" t="e">
        <f>IFERROR(INDEX(Data!$M$4:$BB$594,Data!$A246,COLUMNS($C$11:AG253)),””)</f>
        <v>#NAME?</v>
      </c>
      <c r="AG253" s="75" t="e">
        <f>IFERROR(INDEX(Data!$M$4:$BB$594,Data!$A246,COLUMNS($C$11:AH253)),””)</f>
        <v>#NAME?</v>
      </c>
      <c r="AH253" s="75" t="e">
        <f>IFERROR(INDEX(Data!$M$4:$BB$594,Data!$A246,COLUMNS($C$11:AI253)),””)</f>
        <v>#NAME?</v>
      </c>
      <c r="AI253" s="71" t="e">
        <f>IFERROR(INDEX(Data!$M$4:$BB$594,Data!$A246,COLUMNS($C$11:AJ253)),””)</f>
        <v>#NAME?</v>
      </c>
      <c r="AJ253" s="71" t="e">
        <f>IFERROR(INDEX(Data!$M$4:$BB$594,Data!$A246,COLUMNS($C$11:AK253)),””)</f>
        <v>#NAME?</v>
      </c>
      <c r="AK253" s="71" t="e">
        <f>IFERROR(INDEX(Data!$M$4:$BB$594,Data!$A246,COLUMNS($C$11:AL253)),””)</f>
        <v>#NAME?</v>
      </c>
      <c r="AL253" s="69" t="e">
        <f>IFERROR(INDEX(Data!$M$4:$BB$594,Data!$A246,COLUMNS($C$11:AM253)),””)</f>
        <v>#NAME?</v>
      </c>
      <c r="AM253" s="69" t="e">
        <f>IFERROR(INDEX(Data!$M$4:$BB$594,Data!$A246,COLUMNS($C$11:AN253)),””)</f>
        <v>#NAME?</v>
      </c>
      <c r="AN253" s="69" t="e">
        <f>IFERROR(INDEX(Data!$M$4:$BB$594,Data!$A246,COLUMNS($C$11:AO253)),””)</f>
        <v>#NAME?</v>
      </c>
      <c r="AO253" s="69" t="e">
        <f>IFERROR(INDEX(Data!$M$4:$BB$594,Data!$A246,COLUMNS($C$11:AP253)),””)</f>
        <v>#NAME?</v>
      </c>
      <c r="AP253" s="69" t="e">
        <f>IFERROR(INDEX(Data!$M$4:$BB$594,Data!$A246,COLUMNS($C$11:AQ253)),””)</f>
        <v>#NAME?</v>
      </c>
      <c r="AQ253" s="69" t="e">
        <f>IFERROR(INDEX(Data!$M$4:$BB$594,Data!$A246,COLUMNS($C$11:AR253)),””)</f>
        <v>#NAME?</v>
      </c>
    </row>
    <row r="254" spans="2:43" x14ac:dyDescent="0.25">
      <c r="B254" s="69" t="e">
        <f>IFERROR(INDEX(Data!$M$4:$BB$594,Data!$A247,COLUMNS($C$11:C254)),””)</f>
        <v>#NAME?</v>
      </c>
      <c r="C254" s="73" t="e">
        <f>IFERROR(INDEX(Data!$M$4:$BB$594,Data!$A247,COLUMNS($C$11:D254)),””)</f>
        <v>#NAME?</v>
      </c>
      <c r="D254" s="76" t="e">
        <f>IFERROR(INDEX(Data!$M$4:$BB$594,Data!$A247,COLUMNS($C$11:E254)),””)</f>
        <v>#NAME?</v>
      </c>
      <c r="E254" s="76" t="e">
        <f>IFERROR(INDEX(Data!$M$4:$BB$594,Data!$A247,COLUMNS($C$11:F254)),””)</f>
        <v>#NAME?</v>
      </c>
      <c r="F254" s="76" t="e">
        <f>IFERROR(INDEX(Data!$M$4:$BB$594,Data!$A247,COLUMNS($C$11:G254)),””)</f>
        <v>#NAME?</v>
      </c>
      <c r="G254" s="76" t="e">
        <f>IFERROR(INDEX(Data!$M$4:$BB$594,Data!$A247,COLUMNS($C$11:H254)),””)</f>
        <v>#NAME?</v>
      </c>
      <c r="H254" s="76" t="e">
        <f>IFERROR(INDEX(Data!$M$4:$BB$594,Data!$A247,COLUMNS($C$11:I254)),””)</f>
        <v>#NAME?</v>
      </c>
      <c r="I254" s="76" t="e">
        <f>IFERROR(INDEX(Data!$M$4:$BB$594,Data!$A247,COLUMNS($C$11:J254)),””)</f>
        <v>#NAME?</v>
      </c>
      <c r="J254" s="76" t="e">
        <f>IFERROR(INDEX(Data!$M$4:$BB$594,Data!$A247,COLUMNS($C$11:K254)),””)</f>
        <v>#NAME?</v>
      </c>
      <c r="K254" s="76" t="e">
        <f>IFERROR(INDEX(Data!$M$4:$BB$594,Data!$A247,COLUMNS($C$11:L254)),””)</f>
        <v>#NAME?</v>
      </c>
      <c r="L254" s="76" t="e">
        <f>IFERROR(INDEX(Data!$M$4:$BB$594,Data!$A247,COLUMNS($C$11:M254)),””)</f>
        <v>#NAME?</v>
      </c>
      <c r="M254" s="76" t="e">
        <f>IFERROR(INDEX(Data!$M$4:$BB$594,Data!$A247,COLUMNS($C$11:N254)),””)</f>
        <v>#NAME?</v>
      </c>
      <c r="N254" s="76" t="e">
        <f>IFERROR(INDEX(Data!$M$4:$BB$594,Data!$A247,COLUMNS($C$11:O254)),””)</f>
        <v>#NAME?</v>
      </c>
      <c r="O254" s="76" t="e">
        <f>IFERROR(INDEX(Data!$M$4:$BB$594,Data!$A247,COLUMNS($C$11:P254)),””)</f>
        <v>#NAME?</v>
      </c>
      <c r="P254" s="69" t="e">
        <f>IFERROR(INDEX(Data!$M$4:$BB$594,Data!$A247,COLUMNS($C$11:Q254)),””)</f>
        <v>#NAME?</v>
      </c>
      <c r="Q254" s="70" t="e">
        <f>IFERROR(INDEX(Data!$M$4:$BB$594,Data!$A247,COLUMNS($C$11:R254)),””)</f>
        <v>#NAME?</v>
      </c>
      <c r="R254" s="72" t="e">
        <f>IFERROR(INDEX(Data!$M$4:$BB$594,Data!$A247,COLUMNS($C$11:S254)),””)</f>
        <v>#NAME?</v>
      </c>
      <c r="S254" s="69" t="e">
        <f>IFERROR(INDEX(Data!$M$4:$BB$594,Data!$A247,COLUMNS($C$11:T254)),””)</f>
        <v>#NAME?</v>
      </c>
      <c r="T254" s="71" t="e">
        <f>IFERROR(INDEX(Data!$M$4:$BB$594,Data!$A247,COLUMNS($C$11:U254)),””)</f>
        <v>#NAME?</v>
      </c>
      <c r="U254" s="72" t="e">
        <f>IFERROR(INDEX(Data!$M$4:$BB$594,Data!$A247,COLUMNS($C$11:V254)),””)</f>
        <v>#NAME?</v>
      </c>
      <c r="V254" s="72" t="e">
        <f>IFERROR(INDEX(Data!$M$4:$BB$594,Data!$A247,COLUMNS($C$11:W254)),””)</f>
        <v>#NAME?</v>
      </c>
      <c r="W254" s="72" t="e">
        <f>IFERROR(INDEX(Data!$M$4:$BB$594,Data!$A247,COLUMNS($C$11:X254)),””)</f>
        <v>#NAME?</v>
      </c>
      <c r="X254" s="70" t="e">
        <f>IFERROR(INDEX(Data!$M$4:$BB$594,Data!$A247,COLUMNS($C$11:Y254)),””)</f>
        <v>#NAME?</v>
      </c>
      <c r="Y254" s="72" t="e">
        <f>IFERROR(INDEX(Data!$M$4:$BB$594,Data!$A247,COLUMNS($C$11:Z254)),””)</f>
        <v>#NAME?</v>
      </c>
      <c r="Z254" s="75" t="e">
        <f>IFERROR(INDEX(Data!$M$4:$BB$594,Data!$A247,COLUMNS($C$11:AA254)),””)</f>
        <v>#NAME?</v>
      </c>
      <c r="AA254" s="75" t="e">
        <f>IFERROR(INDEX(Data!$M$4:$BB$594,Data!$A247,COLUMNS($C$11:AB254)),””)</f>
        <v>#NAME?</v>
      </c>
      <c r="AB254" s="71" t="e">
        <f>IFERROR(INDEX(Data!$M$4:$BB$594,Data!$A247,COLUMNS($C$11:AC254)),””)</f>
        <v>#NAME?</v>
      </c>
      <c r="AC254" s="72" t="e">
        <f>IFERROR(INDEX(Data!$M$4:$BB$594,Data!$A247,COLUMNS($C$11:AD254)),””)</f>
        <v>#NAME?</v>
      </c>
      <c r="AD254" s="72" t="e">
        <f>IFERROR(INDEX(Data!$M$4:$BB$594,Data!$A247,COLUMNS($C$11:AE254)),””)</f>
        <v>#NAME?</v>
      </c>
      <c r="AE254" s="70" t="e">
        <f>IFERROR(INDEX(Data!$M$4:$BB$594,Data!$A247,COLUMNS($C$11:AF254)),””)</f>
        <v>#NAME?</v>
      </c>
      <c r="AF254" s="72" t="e">
        <f>IFERROR(INDEX(Data!$M$4:$BB$594,Data!$A247,COLUMNS($C$11:AG254)),””)</f>
        <v>#NAME?</v>
      </c>
      <c r="AG254" s="75" t="e">
        <f>IFERROR(INDEX(Data!$M$4:$BB$594,Data!$A247,COLUMNS($C$11:AH254)),””)</f>
        <v>#NAME?</v>
      </c>
      <c r="AH254" s="75" t="e">
        <f>IFERROR(INDEX(Data!$M$4:$BB$594,Data!$A247,COLUMNS($C$11:AI254)),””)</f>
        <v>#NAME?</v>
      </c>
      <c r="AI254" s="71" t="e">
        <f>IFERROR(INDEX(Data!$M$4:$BB$594,Data!$A247,COLUMNS($C$11:AJ254)),””)</f>
        <v>#NAME?</v>
      </c>
      <c r="AJ254" s="71" t="e">
        <f>IFERROR(INDEX(Data!$M$4:$BB$594,Data!$A247,COLUMNS($C$11:AK254)),””)</f>
        <v>#NAME?</v>
      </c>
      <c r="AK254" s="71" t="e">
        <f>IFERROR(INDEX(Data!$M$4:$BB$594,Data!$A247,COLUMNS($C$11:AL254)),””)</f>
        <v>#NAME?</v>
      </c>
      <c r="AL254" s="69" t="e">
        <f>IFERROR(INDEX(Data!$M$4:$BB$594,Data!$A247,COLUMNS($C$11:AM254)),””)</f>
        <v>#NAME?</v>
      </c>
      <c r="AM254" s="69" t="e">
        <f>IFERROR(INDEX(Data!$M$4:$BB$594,Data!$A247,COLUMNS($C$11:AN254)),””)</f>
        <v>#NAME?</v>
      </c>
      <c r="AN254" s="69" t="e">
        <f>IFERROR(INDEX(Data!$M$4:$BB$594,Data!$A247,COLUMNS($C$11:AO254)),””)</f>
        <v>#NAME?</v>
      </c>
      <c r="AO254" s="69" t="e">
        <f>IFERROR(INDEX(Data!$M$4:$BB$594,Data!$A247,COLUMNS($C$11:AP254)),””)</f>
        <v>#NAME?</v>
      </c>
      <c r="AP254" s="69" t="e">
        <f>IFERROR(INDEX(Data!$M$4:$BB$594,Data!$A247,COLUMNS($C$11:AQ254)),””)</f>
        <v>#NAME?</v>
      </c>
      <c r="AQ254" s="69" t="e">
        <f>IFERROR(INDEX(Data!$M$4:$BB$594,Data!$A247,COLUMNS($C$11:AR254)),””)</f>
        <v>#NAME?</v>
      </c>
    </row>
    <row r="255" spans="2:43" x14ac:dyDescent="0.25">
      <c r="B255" s="69" t="e">
        <f>IFERROR(INDEX(Data!$M$4:$BB$594,Data!$A248,COLUMNS($C$11:C255)),””)</f>
        <v>#NAME?</v>
      </c>
      <c r="C255" s="73" t="e">
        <f>IFERROR(INDEX(Data!$M$4:$BB$594,Data!$A248,COLUMNS($C$11:D255)),””)</f>
        <v>#NAME?</v>
      </c>
      <c r="D255" s="76" t="e">
        <f>IFERROR(INDEX(Data!$M$4:$BB$594,Data!$A248,COLUMNS($C$11:E255)),””)</f>
        <v>#NAME?</v>
      </c>
      <c r="E255" s="76" t="e">
        <f>IFERROR(INDEX(Data!$M$4:$BB$594,Data!$A248,COLUMNS($C$11:F255)),””)</f>
        <v>#NAME?</v>
      </c>
      <c r="F255" s="76" t="e">
        <f>IFERROR(INDEX(Data!$M$4:$BB$594,Data!$A248,COLUMNS($C$11:G255)),””)</f>
        <v>#NAME?</v>
      </c>
      <c r="G255" s="76" t="e">
        <f>IFERROR(INDEX(Data!$M$4:$BB$594,Data!$A248,COLUMNS($C$11:H255)),””)</f>
        <v>#NAME?</v>
      </c>
      <c r="H255" s="76" t="e">
        <f>IFERROR(INDEX(Data!$M$4:$BB$594,Data!$A248,COLUMNS($C$11:I255)),””)</f>
        <v>#NAME?</v>
      </c>
      <c r="I255" s="76" t="e">
        <f>IFERROR(INDEX(Data!$M$4:$BB$594,Data!$A248,COLUMNS($C$11:J255)),””)</f>
        <v>#NAME?</v>
      </c>
      <c r="J255" s="76" t="e">
        <f>IFERROR(INDEX(Data!$M$4:$BB$594,Data!$A248,COLUMNS($C$11:K255)),””)</f>
        <v>#NAME?</v>
      </c>
      <c r="K255" s="76" t="e">
        <f>IFERROR(INDEX(Data!$M$4:$BB$594,Data!$A248,COLUMNS($C$11:L255)),””)</f>
        <v>#NAME?</v>
      </c>
      <c r="L255" s="76" t="e">
        <f>IFERROR(INDEX(Data!$M$4:$BB$594,Data!$A248,COLUMNS($C$11:M255)),””)</f>
        <v>#NAME?</v>
      </c>
      <c r="M255" s="76" t="e">
        <f>IFERROR(INDEX(Data!$M$4:$BB$594,Data!$A248,COLUMNS($C$11:N255)),””)</f>
        <v>#NAME?</v>
      </c>
      <c r="N255" s="76" t="e">
        <f>IFERROR(INDEX(Data!$M$4:$BB$594,Data!$A248,COLUMNS($C$11:O255)),””)</f>
        <v>#NAME?</v>
      </c>
      <c r="O255" s="76" t="e">
        <f>IFERROR(INDEX(Data!$M$4:$BB$594,Data!$A248,COLUMNS($C$11:P255)),””)</f>
        <v>#NAME?</v>
      </c>
      <c r="P255" s="69" t="e">
        <f>IFERROR(INDEX(Data!$M$4:$BB$594,Data!$A248,COLUMNS($C$11:Q255)),””)</f>
        <v>#NAME?</v>
      </c>
      <c r="Q255" s="70" t="e">
        <f>IFERROR(INDEX(Data!$M$4:$BB$594,Data!$A248,COLUMNS($C$11:R255)),””)</f>
        <v>#NAME?</v>
      </c>
      <c r="R255" s="72" t="e">
        <f>IFERROR(INDEX(Data!$M$4:$BB$594,Data!$A248,COLUMNS($C$11:S255)),””)</f>
        <v>#NAME?</v>
      </c>
      <c r="S255" s="69" t="e">
        <f>IFERROR(INDEX(Data!$M$4:$BB$594,Data!$A248,COLUMNS($C$11:T255)),””)</f>
        <v>#NAME?</v>
      </c>
      <c r="T255" s="71" t="e">
        <f>IFERROR(INDEX(Data!$M$4:$BB$594,Data!$A248,COLUMNS($C$11:U255)),””)</f>
        <v>#NAME?</v>
      </c>
      <c r="U255" s="72" t="e">
        <f>IFERROR(INDEX(Data!$M$4:$BB$594,Data!$A248,COLUMNS($C$11:V255)),””)</f>
        <v>#NAME?</v>
      </c>
      <c r="V255" s="72" t="e">
        <f>IFERROR(INDEX(Data!$M$4:$BB$594,Data!$A248,COLUMNS($C$11:W255)),””)</f>
        <v>#NAME?</v>
      </c>
      <c r="W255" s="72" t="e">
        <f>IFERROR(INDEX(Data!$M$4:$BB$594,Data!$A248,COLUMNS($C$11:X255)),””)</f>
        <v>#NAME?</v>
      </c>
      <c r="X255" s="70" t="e">
        <f>IFERROR(INDEX(Data!$M$4:$BB$594,Data!$A248,COLUMNS($C$11:Y255)),””)</f>
        <v>#NAME?</v>
      </c>
      <c r="Y255" s="72" t="e">
        <f>IFERROR(INDEX(Data!$M$4:$BB$594,Data!$A248,COLUMNS($C$11:Z255)),””)</f>
        <v>#NAME?</v>
      </c>
      <c r="Z255" s="75" t="e">
        <f>IFERROR(INDEX(Data!$M$4:$BB$594,Data!$A248,COLUMNS($C$11:AA255)),””)</f>
        <v>#NAME?</v>
      </c>
      <c r="AA255" s="75" t="e">
        <f>IFERROR(INDEX(Data!$M$4:$BB$594,Data!$A248,COLUMNS($C$11:AB255)),””)</f>
        <v>#NAME?</v>
      </c>
      <c r="AB255" s="71" t="e">
        <f>IFERROR(INDEX(Data!$M$4:$BB$594,Data!$A248,COLUMNS($C$11:AC255)),””)</f>
        <v>#NAME?</v>
      </c>
      <c r="AC255" s="72" t="e">
        <f>IFERROR(INDEX(Data!$M$4:$BB$594,Data!$A248,COLUMNS($C$11:AD255)),””)</f>
        <v>#NAME?</v>
      </c>
      <c r="AD255" s="72" t="e">
        <f>IFERROR(INDEX(Data!$M$4:$BB$594,Data!$A248,COLUMNS($C$11:AE255)),””)</f>
        <v>#NAME?</v>
      </c>
      <c r="AE255" s="70" t="e">
        <f>IFERROR(INDEX(Data!$M$4:$BB$594,Data!$A248,COLUMNS($C$11:AF255)),””)</f>
        <v>#NAME?</v>
      </c>
      <c r="AF255" s="72" t="e">
        <f>IFERROR(INDEX(Data!$M$4:$BB$594,Data!$A248,COLUMNS($C$11:AG255)),””)</f>
        <v>#NAME?</v>
      </c>
      <c r="AG255" s="75" t="e">
        <f>IFERROR(INDEX(Data!$M$4:$BB$594,Data!$A248,COLUMNS($C$11:AH255)),””)</f>
        <v>#NAME?</v>
      </c>
      <c r="AH255" s="75" t="e">
        <f>IFERROR(INDEX(Data!$M$4:$BB$594,Data!$A248,COLUMNS($C$11:AI255)),””)</f>
        <v>#NAME?</v>
      </c>
      <c r="AI255" s="71" t="e">
        <f>IFERROR(INDEX(Data!$M$4:$BB$594,Data!$A248,COLUMNS($C$11:AJ255)),””)</f>
        <v>#NAME?</v>
      </c>
      <c r="AJ255" s="71" t="e">
        <f>IFERROR(INDEX(Data!$M$4:$BB$594,Data!$A248,COLUMNS($C$11:AK255)),””)</f>
        <v>#NAME?</v>
      </c>
      <c r="AK255" s="71" t="e">
        <f>IFERROR(INDEX(Data!$M$4:$BB$594,Data!$A248,COLUMNS($C$11:AL255)),””)</f>
        <v>#NAME?</v>
      </c>
      <c r="AL255" s="69" t="e">
        <f>IFERROR(INDEX(Data!$M$4:$BB$594,Data!$A248,COLUMNS($C$11:AM255)),””)</f>
        <v>#NAME?</v>
      </c>
      <c r="AM255" s="69" t="e">
        <f>IFERROR(INDEX(Data!$M$4:$BB$594,Data!$A248,COLUMNS($C$11:AN255)),””)</f>
        <v>#NAME?</v>
      </c>
      <c r="AN255" s="69" t="e">
        <f>IFERROR(INDEX(Data!$M$4:$BB$594,Data!$A248,COLUMNS($C$11:AO255)),””)</f>
        <v>#NAME?</v>
      </c>
      <c r="AO255" s="69" t="e">
        <f>IFERROR(INDEX(Data!$M$4:$BB$594,Data!$A248,COLUMNS($C$11:AP255)),””)</f>
        <v>#NAME?</v>
      </c>
      <c r="AP255" s="69" t="e">
        <f>IFERROR(INDEX(Data!$M$4:$BB$594,Data!$A248,COLUMNS($C$11:AQ255)),””)</f>
        <v>#NAME?</v>
      </c>
      <c r="AQ255" s="69" t="e">
        <f>IFERROR(INDEX(Data!$M$4:$BB$594,Data!$A248,COLUMNS($C$11:AR255)),””)</f>
        <v>#NAME?</v>
      </c>
    </row>
    <row r="256" spans="2:43" x14ac:dyDescent="0.25">
      <c r="B256" s="69" t="e">
        <f>IFERROR(INDEX(Data!$M$4:$BB$594,Data!$A249,COLUMNS($C$11:C256)),””)</f>
        <v>#NAME?</v>
      </c>
      <c r="C256" s="73" t="e">
        <f>IFERROR(INDEX(Data!$M$4:$BB$594,Data!$A249,COLUMNS($C$11:D256)),””)</f>
        <v>#NAME?</v>
      </c>
      <c r="D256" s="76" t="e">
        <f>IFERROR(INDEX(Data!$M$4:$BB$594,Data!$A249,COLUMNS($C$11:E256)),””)</f>
        <v>#NAME?</v>
      </c>
      <c r="E256" s="76" t="e">
        <f>IFERROR(INDEX(Data!$M$4:$BB$594,Data!$A249,COLUMNS($C$11:F256)),””)</f>
        <v>#NAME?</v>
      </c>
      <c r="F256" s="76" t="e">
        <f>IFERROR(INDEX(Data!$M$4:$BB$594,Data!$A249,COLUMNS($C$11:G256)),””)</f>
        <v>#NAME?</v>
      </c>
      <c r="G256" s="76" t="e">
        <f>IFERROR(INDEX(Data!$M$4:$BB$594,Data!$A249,COLUMNS($C$11:H256)),””)</f>
        <v>#NAME?</v>
      </c>
      <c r="H256" s="76" t="e">
        <f>IFERROR(INDEX(Data!$M$4:$BB$594,Data!$A249,COLUMNS($C$11:I256)),””)</f>
        <v>#NAME?</v>
      </c>
      <c r="I256" s="76" t="e">
        <f>IFERROR(INDEX(Data!$M$4:$BB$594,Data!$A249,COLUMNS($C$11:J256)),””)</f>
        <v>#NAME?</v>
      </c>
      <c r="J256" s="76" t="e">
        <f>IFERROR(INDEX(Data!$M$4:$BB$594,Data!$A249,COLUMNS($C$11:K256)),””)</f>
        <v>#NAME?</v>
      </c>
      <c r="K256" s="76" t="e">
        <f>IFERROR(INDEX(Data!$M$4:$BB$594,Data!$A249,COLUMNS($C$11:L256)),””)</f>
        <v>#NAME?</v>
      </c>
      <c r="L256" s="76" t="e">
        <f>IFERROR(INDEX(Data!$M$4:$BB$594,Data!$A249,COLUMNS($C$11:M256)),””)</f>
        <v>#NAME?</v>
      </c>
      <c r="M256" s="76" t="e">
        <f>IFERROR(INDEX(Data!$M$4:$BB$594,Data!$A249,COLUMNS($C$11:N256)),””)</f>
        <v>#NAME?</v>
      </c>
      <c r="N256" s="76" t="e">
        <f>IFERROR(INDEX(Data!$M$4:$BB$594,Data!$A249,COLUMNS($C$11:O256)),””)</f>
        <v>#NAME?</v>
      </c>
      <c r="O256" s="76" t="e">
        <f>IFERROR(INDEX(Data!$M$4:$BB$594,Data!$A249,COLUMNS($C$11:P256)),””)</f>
        <v>#NAME?</v>
      </c>
      <c r="P256" s="69" t="e">
        <f>IFERROR(INDEX(Data!$M$4:$BB$594,Data!$A249,COLUMNS($C$11:Q256)),””)</f>
        <v>#NAME?</v>
      </c>
      <c r="Q256" s="70" t="e">
        <f>IFERROR(INDEX(Data!$M$4:$BB$594,Data!$A249,COLUMNS($C$11:R256)),””)</f>
        <v>#NAME?</v>
      </c>
      <c r="R256" s="72" t="e">
        <f>IFERROR(INDEX(Data!$M$4:$BB$594,Data!$A249,COLUMNS($C$11:S256)),””)</f>
        <v>#NAME?</v>
      </c>
      <c r="S256" s="69" t="e">
        <f>IFERROR(INDEX(Data!$M$4:$BB$594,Data!$A249,COLUMNS($C$11:T256)),””)</f>
        <v>#NAME?</v>
      </c>
      <c r="T256" s="71" t="e">
        <f>IFERROR(INDEX(Data!$M$4:$BB$594,Data!$A249,COLUMNS($C$11:U256)),””)</f>
        <v>#NAME?</v>
      </c>
      <c r="U256" s="72" t="e">
        <f>IFERROR(INDEX(Data!$M$4:$BB$594,Data!$A249,COLUMNS($C$11:V256)),””)</f>
        <v>#NAME?</v>
      </c>
      <c r="V256" s="72" t="e">
        <f>IFERROR(INDEX(Data!$M$4:$BB$594,Data!$A249,COLUMNS($C$11:W256)),””)</f>
        <v>#NAME?</v>
      </c>
      <c r="W256" s="72" t="e">
        <f>IFERROR(INDEX(Data!$M$4:$BB$594,Data!$A249,COLUMNS($C$11:X256)),””)</f>
        <v>#NAME?</v>
      </c>
      <c r="X256" s="70" t="e">
        <f>IFERROR(INDEX(Data!$M$4:$BB$594,Data!$A249,COLUMNS($C$11:Y256)),””)</f>
        <v>#NAME?</v>
      </c>
      <c r="Y256" s="72" t="e">
        <f>IFERROR(INDEX(Data!$M$4:$BB$594,Data!$A249,COLUMNS($C$11:Z256)),””)</f>
        <v>#NAME?</v>
      </c>
      <c r="Z256" s="75" t="e">
        <f>IFERROR(INDEX(Data!$M$4:$BB$594,Data!$A249,COLUMNS($C$11:AA256)),””)</f>
        <v>#NAME?</v>
      </c>
      <c r="AA256" s="75" t="e">
        <f>IFERROR(INDEX(Data!$M$4:$BB$594,Data!$A249,COLUMNS($C$11:AB256)),””)</f>
        <v>#NAME?</v>
      </c>
      <c r="AB256" s="71" t="e">
        <f>IFERROR(INDEX(Data!$M$4:$BB$594,Data!$A249,COLUMNS($C$11:AC256)),””)</f>
        <v>#NAME?</v>
      </c>
      <c r="AC256" s="72" t="e">
        <f>IFERROR(INDEX(Data!$M$4:$BB$594,Data!$A249,COLUMNS($C$11:AD256)),””)</f>
        <v>#NAME?</v>
      </c>
      <c r="AD256" s="72" t="e">
        <f>IFERROR(INDEX(Data!$M$4:$BB$594,Data!$A249,COLUMNS($C$11:AE256)),””)</f>
        <v>#NAME?</v>
      </c>
      <c r="AE256" s="70" t="e">
        <f>IFERROR(INDEX(Data!$M$4:$BB$594,Data!$A249,COLUMNS($C$11:AF256)),””)</f>
        <v>#NAME?</v>
      </c>
      <c r="AF256" s="72" t="e">
        <f>IFERROR(INDEX(Data!$M$4:$BB$594,Data!$A249,COLUMNS($C$11:AG256)),””)</f>
        <v>#NAME?</v>
      </c>
      <c r="AG256" s="75" t="e">
        <f>IFERROR(INDEX(Data!$M$4:$BB$594,Data!$A249,COLUMNS($C$11:AH256)),””)</f>
        <v>#NAME?</v>
      </c>
      <c r="AH256" s="75" t="e">
        <f>IFERROR(INDEX(Data!$M$4:$BB$594,Data!$A249,COLUMNS($C$11:AI256)),””)</f>
        <v>#NAME?</v>
      </c>
      <c r="AI256" s="71" t="e">
        <f>IFERROR(INDEX(Data!$M$4:$BB$594,Data!$A249,COLUMNS($C$11:AJ256)),””)</f>
        <v>#NAME?</v>
      </c>
      <c r="AJ256" s="71" t="e">
        <f>IFERROR(INDEX(Data!$M$4:$BB$594,Data!$A249,COLUMNS($C$11:AK256)),””)</f>
        <v>#NAME?</v>
      </c>
      <c r="AK256" s="71" t="e">
        <f>IFERROR(INDEX(Data!$M$4:$BB$594,Data!$A249,COLUMNS($C$11:AL256)),””)</f>
        <v>#NAME?</v>
      </c>
      <c r="AL256" s="69" t="e">
        <f>IFERROR(INDEX(Data!$M$4:$BB$594,Data!$A249,COLUMNS($C$11:AM256)),””)</f>
        <v>#NAME?</v>
      </c>
      <c r="AM256" s="69" t="e">
        <f>IFERROR(INDEX(Data!$M$4:$BB$594,Data!$A249,COLUMNS($C$11:AN256)),””)</f>
        <v>#NAME?</v>
      </c>
      <c r="AN256" s="69" t="e">
        <f>IFERROR(INDEX(Data!$M$4:$BB$594,Data!$A249,COLUMNS($C$11:AO256)),””)</f>
        <v>#NAME?</v>
      </c>
      <c r="AO256" s="69" t="e">
        <f>IFERROR(INDEX(Data!$M$4:$BB$594,Data!$A249,COLUMNS($C$11:AP256)),””)</f>
        <v>#NAME?</v>
      </c>
      <c r="AP256" s="69" t="e">
        <f>IFERROR(INDEX(Data!$M$4:$BB$594,Data!$A249,COLUMNS($C$11:AQ256)),””)</f>
        <v>#NAME?</v>
      </c>
      <c r="AQ256" s="69" t="e">
        <f>IFERROR(INDEX(Data!$M$4:$BB$594,Data!$A249,COLUMNS($C$11:AR256)),””)</f>
        <v>#NAME?</v>
      </c>
    </row>
    <row r="257" spans="2:43" x14ac:dyDescent="0.25">
      <c r="B257" s="69" t="e">
        <f>IFERROR(INDEX(Data!$M$4:$BB$594,Data!$A250,COLUMNS($C$11:C257)),””)</f>
        <v>#NAME?</v>
      </c>
      <c r="C257" s="73" t="e">
        <f>IFERROR(INDEX(Data!$M$4:$BB$594,Data!$A250,COLUMNS($C$11:D257)),””)</f>
        <v>#NAME?</v>
      </c>
      <c r="D257" s="76" t="e">
        <f>IFERROR(INDEX(Data!$M$4:$BB$594,Data!$A250,COLUMNS($C$11:E257)),””)</f>
        <v>#NAME?</v>
      </c>
      <c r="E257" s="76" t="e">
        <f>IFERROR(INDEX(Data!$M$4:$BB$594,Data!$A250,COLUMNS($C$11:F257)),””)</f>
        <v>#NAME?</v>
      </c>
      <c r="F257" s="76" t="e">
        <f>IFERROR(INDEX(Data!$M$4:$BB$594,Data!$A250,COLUMNS($C$11:G257)),””)</f>
        <v>#NAME?</v>
      </c>
      <c r="G257" s="76" t="e">
        <f>IFERROR(INDEX(Data!$M$4:$BB$594,Data!$A250,COLUMNS($C$11:H257)),””)</f>
        <v>#NAME?</v>
      </c>
      <c r="H257" s="76" t="e">
        <f>IFERROR(INDEX(Data!$M$4:$BB$594,Data!$A250,COLUMNS($C$11:I257)),””)</f>
        <v>#NAME?</v>
      </c>
      <c r="I257" s="76" t="e">
        <f>IFERROR(INDEX(Data!$M$4:$BB$594,Data!$A250,COLUMNS($C$11:J257)),””)</f>
        <v>#NAME?</v>
      </c>
      <c r="J257" s="76" t="e">
        <f>IFERROR(INDEX(Data!$M$4:$BB$594,Data!$A250,COLUMNS($C$11:K257)),””)</f>
        <v>#NAME?</v>
      </c>
      <c r="K257" s="76" t="e">
        <f>IFERROR(INDEX(Data!$M$4:$BB$594,Data!$A250,COLUMNS($C$11:L257)),””)</f>
        <v>#NAME?</v>
      </c>
      <c r="L257" s="76" t="e">
        <f>IFERROR(INDEX(Data!$M$4:$BB$594,Data!$A250,COLUMNS($C$11:M257)),””)</f>
        <v>#NAME?</v>
      </c>
      <c r="M257" s="76" t="e">
        <f>IFERROR(INDEX(Data!$M$4:$BB$594,Data!$A250,COLUMNS($C$11:N257)),””)</f>
        <v>#NAME?</v>
      </c>
      <c r="N257" s="76" t="e">
        <f>IFERROR(INDEX(Data!$M$4:$BB$594,Data!$A250,COLUMNS($C$11:O257)),””)</f>
        <v>#NAME?</v>
      </c>
      <c r="O257" s="76" t="e">
        <f>IFERROR(INDEX(Data!$M$4:$BB$594,Data!$A250,COLUMNS($C$11:P257)),””)</f>
        <v>#NAME?</v>
      </c>
      <c r="P257" s="69" t="e">
        <f>IFERROR(INDEX(Data!$M$4:$BB$594,Data!$A250,COLUMNS($C$11:Q257)),””)</f>
        <v>#NAME?</v>
      </c>
      <c r="Q257" s="70" t="e">
        <f>IFERROR(INDEX(Data!$M$4:$BB$594,Data!$A250,COLUMNS($C$11:R257)),””)</f>
        <v>#NAME?</v>
      </c>
      <c r="R257" s="72" t="e">
        <f>IFERROR(INDEX(Data!$M$4:$BB$594,Data!$A250,COLUMNS($C$11:S257)),””)</f>
        <v>#NAME?</v>
      </c>
      <c r="S257" s="69" t="e">
        <f>IFERROR(INDEX(Data!$M$4:$BB$594,Data!$A250,COLUMNS($C$11:T257)),””)</f>
        <v>#NAME?</v>
      </c>
      <c r="T257" s="71" t="e">
        <f>IFERROR(INDEX(Data!$M$4:$BB$594,Data!$A250,COLUMNS($C$11:U257)),””)</f>
        <v>#NAME?</v>
      </c>
      <c r="U257" s="72" t="e">
        <f>IFERROR(INDEX(Data!$M$4:$BB$594,Data!$A250,COLUMNS($C$11:V257)),””)</f>
        <v>#NAME?</v>
      </c>
      <c r="V257" s="72" t="e">
        <f>IFERROR(INDEX(Data!$M$4:$BB$594,Data!$A250,COLUMNS($C$11:W257)),””)</f>
        <v>#NAME?</v>
      </c>
      <c r="W257" s="72" t="e">
        <f>IFERROR(INDEX(Data!$M$4:$BB$594,Data!$A250,COLUMNS($C$11:X257)),””)</f>
        <v>#NAME?</v>
      </c>
      <c r="X257" s="70" t="e">
        <f>IFERROR(INDEX(Data!$M$4:$BB$594,Data!$A250,COLUMNS($C$11:Y257)),””)</f>
        <v>#NAME?</v>
      </c>
      <c r="Y257" s="72" t="e">
        <f>IFERROR(INDEX(Data!$M$4:$BB$594,Data!$A250,COLUMNS($C$11:Z257)),””)</f>
        <v>#NAME?</v>
      </c>
      <c r="Z257" s="75" t="e">
        <f>IFERROR(INDEX(Data!$M$4:$BB$594,Data!$A250,COLUMNS($C$11:AA257)),””)</f>
        <v>#NAME?</v>
      </c>
      <c r="AA257" s="75" t="e">
        <f>IFERROR(INDEX(Data!$M$4:$BB$594,Data!$A250,COLUMNS($C$11:AB257)),””)</f>
        <v>#NAME?</v>
      </c>
      <c r="AB257" s="71" t="e">
        <f>IFERROR(INDEX(Data!$M$4:$BB$594,Data!$A250,COLUMNS($C$11:AC257)),””)</f>
        <v>#NAME?</v>
      </c>
      <c r="AC257" s="72" t="e">
        <f>IFERROR(INDEX(Data!$M$4:$BB$594,Data!$A250,COLUMNS($C$11:AD257)),””)</f>
        <v>#NAME?</v>
      </c>
      <c r="AD257" s="72" t="e">
        <f>IFERROR(INDEX(Data!$M$4:$BB$594,Data!$A250,COLUMNS($C$11:AE257)),””)</f>
        <v>#NAME?</v>
      </c>
      <c r="AE257" s="70" t="e">
        <f>IFERROR(INDEX(Data!$M$4:$BB$594,Data!$A250,COLUMNS($C$11:AF257)),””)</f>
        <v>#NAME?</v>
      </c>
      <c r="AF257" s="72" t="e">
        <f>IFERROR(INDEX(Data!$M$4:$BB$594,Data!$A250,COLUMNS($C$11:AG257)),””)</f>
        <v>#NAME?</v>
      </c>
      <c r="AG257" s="75" t="e">
        <f>IFERROR(INDEX(Data!$M$4:$BB$594,Data!$A250,COLUMNS($C$11:AH257)),””)</f>
        <v>#NAME?</v>
      </c>
      <c r="AH257" s="75" t="e">
        <f>IFERROR(INDEX(Data!$M$4:$BB$594,Data!$A250,COLUMNS($C$11:AI257)),””)</f>
        <v>#NAME?</v>
      </c>
      <c r="AI257" s="71" t="e">
        <f>IFERROR(INDEX(Data!$M$4:$BB$594,Data!$A250,COLUMNS($C$11:AJ257)),””)</f>
        <v>#NAME?</v>
      </c>
      <c r="AJ257" s="71" t="e">
        <f>IFERROR(INDEX(Data!$M$4:$BB$594,Data!$A250,COLUMNS($C$11:AK257)),””)</f>
        <v>#NAME?</v>
      </c>
      <c r="AK257" s="71" t="e">
        <f>IFERROR(INDEX(Data!$M$4:$BB$594,Data!$A250,COLUMNS($C$11:AL257)),””)</f>
        <v>#NAME?</v>
      </c>
      <c r="AL257" s="69" t="e">
        <f>IFERROR(INDEX(Data!$M$4:$BB$594,Data!$A250,COLUMNS($C$11:AM257)),””)</f>
        <v>#NAME?</v>
      </c>
      <c r="AM257" s="69" t="e">
        <f>IFERROR(INDEX(Data!$M$4:$BB$594,Data!$A250,COLUMNS($C$11:AN257)),””)</f>
        <v>#NAME?</v>
      </c>
      <c r="AN257" s="69" t="e">
        <f>IFERROR(INDEX(Data!$M$4:$BB$594,Data!$A250,COLUMNS($C$11:AO257)),””)</f>
        <v>#NAME?</v>
      </c>
      <c r="AO257" s="69" t="e">
        <f>IFERROR(INDEX(Data!$M$4:$BB$594,Data!$A250,COLUMNS($C$11:AP257)),””)</f>
        <v>#NAME?</v>
      </c>
      <c r="AP257" s="69" t="e">
        <f>IFERROR(INDEX(Data!$M$4:$BB$594,Data!$A250,COLUMNS($C$11:AQ257)),””)</f>
        <v>#NAME?</v>
      </c>
      <c r="AQ257" s="69" t="e">
        <f>IFERROR(INDEX(Data!$M$4:$BB$594,Data!$A250,COLUMNS($C$11:AR257)),””)</f>
        <v>#NAME?</v>
      </c>
    </row>
    <row r="258" spans="2:43" x14ac:dyDescent="0.25">
      <c r="B258" s="69" t="e">
        <f>IFERROR(INDEX(Data!$M$4:$BB$594,Data!$A251,COLUMNS($C$11:C258)),””)</f>
        <v>#NAME?</v>
      </c>
      <c r="C258" s="73" t="e">
        <f>IFERROR(INDEX(Data!$M$4:$BB$594,Data!$A251,COLUMNS($C$11:D258)),””)</f>
        <v>#NAME?</v>
      </c>
      <c r="D258" s="76" t="e">
        <f>IFERROR(INDEX(Data!$M$4:$BB$594,Data!$A251,COLUMNS($C$11:E258)),””)</f>
        <v>#NAME?</v>
      </c>
      <c r="E258" s="76" t="e">
        <f>IFERROR(INDEX(Data!$M$4:$BB$594,Data!$A251,COLUMNS($C$11:F258)),””)</f>
        <v>#NAME?</v>
      </c>
      <c r="F258" s="76" t="e">
        <f>IFERROR(INDEX(Data!$M$4:$BB$594,Data!$A251,COLUMNS($C$11:G258)),””)</f>
        <v>#NAME?</v>
      </c>
      <c r="G258" s="76" t="e">
        <f>IFERROR(INDEX(Data!$M$4:$BB$594,Data!$A251,COLUMNS($C$11:H258)),””)</f>
        <v>#NAME?</v>
      </c>
      <c r="H258" s="76" t="e">
        <f>IFERROR(INDEX(Data!$M$4:$BB$594,Data!$A251,COLUMNS($C$11:I258)),””)</f>
        <v>#NAME?</v>
      </c>
      <c r="I258" s="76" t="e">
        <f>IFERROR(INDEX(Data!$M$4:$BB$594,Data!$A251,COLUMNS($C$11:J258)),””)</f>
        <v>#NAME?</v>
      </c>
      <c r="J258" s="76" t="e">
        <f>IFERROR(INDEX(Data!$M$4:$BB$594,Data!$A251,COLUMNS($C$11:K258)),””)</f>
        <v>#NAME?</v>
      </c>
      <c r="K258" s="76" t="e">
        <f>IFERROR(INDEX(Data!$M$4:$BB$594,Data!$A251,COLUMNS($C$11:L258)),””)</f>
        <v>#NAME?</v>
      </c>
      <c r="L258" s="76" t="e">
        <f>IFERROR(INDEX(Data!$M$4:$BB$594,Data!$A251,COLUMNS($C$11:M258)),””)</f>
        <v>#NAME?</v>
      </c>
      <c r="M258" s="76" t="e">
        <f>IFERROR(INDEX(Data!$M$4:$BB$594,Data!$A251,COLUMNS($C$11:N258)),””)</f>
        <v>#NAME?</v>
      </c>
      <c r="N258" s="76" t="e">
        <f>IFERROR(INDEX(Data!$M$4:$BB$594,Data!$A251,COLUMNS($C$11:O258)),””)</f>
        <v>#NAME?</v>
      </c>
      <c r="O258" s="76" t="e">
        <f>IFERROR(INDEX(Data!$M$4:$BB$594,Data!$A251,COLUMNS($C$11:P258)),””)</f>
        <v>#NAME?</v>
      </c>
      <c r="P258" s="69" t="e">
        <f>IFERROR(INDEX(Data!$M$4:$BB$594,Data!$A251,COLUMNS($C$11:Q258)),””)</f>
        <v>#NAME?</v>
      </c>
      <c r="Q258" s="70" t="e">
        <f>IFERROR(INDEX(Data!$M$4:$BB$594,Data!$A251,COLUMNS($C$11:R258)),””)</f>
        <v>#NAME?</v>
      </c>
      <c r="R258" s="72" t="e">
        <f>IFERROR(INDEX(Data!$M$4:$BB$594,Data!$A251,COLUMNS($C$11:S258)),””)</f>
        <v>#NAME?</v>
      </c>
      <c r="S258" s="69" t="e">
        <f>IFERROR(INDEX(Data!$M$4:$BB$594,Data!$A251,COLUMNS($C$11:T258)),””)</f>
        <v>#NAME?</v>
      </c>
      <c r="T258" s="71" t="e">
        <f>IFERROR(INDEX(Data!$M$4:$BB$594,Data!$A251,COLUMNS($C$11:U258)),””)</f>
        <v>#NAME?</v>
      </c>
      <c r="U258" s="72" t="e">
        <f>IFERROR(INDEX(Data!$M$4:$BB$594,Data!$A251,COLUMNS($C$11:V258)),””)</f>
        <v>#NAME?</v>
      </c>
      <c r="V258" s="72" t="e">
        <f>IFERROR(INDEX(Data!$M$4:$BB$594,Data!$A251,COLUMNS($C$11:W258)),””)</f>
        <v>#NAME?</v>
      </c>
      <c r="W258" s="72" t="e">
        <f>IFERROR(INDEX(Data!$M$4:$BB$594,Data!$A251,COLUMNS($C$11:X258)),””)</f>
        <v>#NAME?</v>
      </c>
      <c r="X258" s="70" t="e">
        <f>IFERROR(INDEX(Data!$M$4:$BB$594,Data!$A251,COLUMNS($C$11:Y258)),””)</f>
        <v>#NAME?</v>
      </c>
      <c r="Y258" s="72" t="e">
        <f>IFERROR(INDEX(Data!$M$4:$BB$594,Data!$A251,COLUMNS($C$11:Z258)),””)</f>
        <v>#NAME?</v>
      </c>
      <c r="Z258" s="75" t="e">
        <f>IFERROR(INDEX(Data!$M$4:$BB$594,Data!$A251,COLUMNS($C$11:AA258)),””)</f>
        <v>#NAME?</v>
      </c>
      <c r="AA258" s="75" t="e">
        <f>IFERROR(INDEX(Data!$M$4:$BB$594,Data!$A251,COLUMNS($C$11:AB258)),””)</f>
        <v>#NAME?</v>
      </c>
      <c r="AB258" s="71" t="e">
        <f>IFERROR(INDEX(Data!$M$4:$BB$594,Data!$A251,COLUMNS($C$11:AC258)),””)</f>
        <v>#NAME?</v>
      </c>
      <c r="AC258" s="72" t="e">
        <f>IFERROR(INDEX(Data!$M$4:$BB$594,Data!$A251,COLUMNS($C$11:AD258)),””)</f>
        <v>#NAME?</v>
      </c>
      <c r="AD258" s="72" t="e">
        <f>IFERROR(INDEX(Data!$M$4:$BB$594,Data!$A251,COLUMNS($C$11:AE258)),””)</f>
        <v>#NAME?</v>
      </c>
      <c r="AE258" s="70" t="e">
        <f>IFERROR(INDEX(Data!$M$4:$BB$594,Data!$A251,COLUMNS($C$11:AF258)),””)</f>
        <v>#NAME?</v>
      </c>
      <c r="AF258" s="72" t="e">
        <f>IFERROR(INDEX(Data!$M$4:$BB$594,Data!$A251,COLUMNS($C$11:AG258)),””)</f>
        <v>#NAME?</v>
      </c>
      <c r="AG258" s="75" t="e">
        <f>IFERROR(INDEX(Data!$M$4:$BB$594,Data!$A251,COLUMNS($C$11:AH258)),””)</f>
        <v>#NAME?</v>
      </c>
      <c r="AH258" s="75" t="e">
        <f>IFERROR(INDEX(Data!$M$4:$BB$594,Data!$A251,COLUMNS($C$11:AI258)),””)</f>
        <v>#NAME?</v>
      </c>
      <c r="AI258" s="71" t="e">
        <f>IFERROR(INDEX(Data!$M$4:$BB$594,Data!$A251,COLUMNS($C$11:AJ258)),””)</f>
        <v>#NAME?</v>
      </c>
      <c r="AJ258" s="71" t="e">
        <f>IFERROR(INDEX(Data!$M$4:$BB$594,Data!$A251,COLUMNS($C$11:AK258)),””)</f>
        <v>#NAME?</v>
      </c>
      <c r="AK258" s="71" t="e">
        <f>IFERROR(INDEX(Data!$M$4:$BB$594,Data!$A251,COLUMNS($C$11:AL258)),””)</f>
        <v>#NAME?</v>
      </c>
      <c r="AL258" s="69" t="e">
        <f>IFERROR(INDEX(Data!$M$4:$BB$594,Data!$A251,COLUMNS($C$11:AM258)),””)</f>
        <v>#NAME?</v>
      </c>
      <c r="AM258" s="69" t="e">
        <f>IFERROR(INDEX(Data!$M$4:$BB$594,Data!$A251,COLUMNS($C$11:AN258)),””)</f>
        <v>#NAME?</v>
      </c>
      <c r="AN258" s="69" t="e">
        <f>IFERROR(INDEX(Data!$M$4:$BB$594,Data!$A251,COLUMNS($C$11:AO258)),””)</f>
        <v>#NAME?</v>
      </c>
      <c r="AO258" s="69" t="e">
        <f>IFERROR(INDEX(Data!$M$4:$BB$594,Data!$A251,COLUMNS($C$11:AP258)),””)</f>
        <v>#NAME?</v>
      </c>
      <c r="AP258" s="69" t="e">
        <f>IFERROR(INDEX(Data!$M$4:$BB$594,Data!$A251,COLUMNS($C$11:AQ258)),””)</f>
        <v>#NAME?</v>
      </c>
      <c r="AQ258" s="69" t="e">
        <f>IFERROR(INDEX(Data!$M$4:$BB$594,Data!$A251,COLUMNS($C$11:AR258)),””)</f>
        <v>#NAME?</v>
      </c>
    </row>
    <row r="259" spans="2:43" x14ac:dyDescent="0.25">
      <c r="B259" s="69" t="e">
        <f>IFERROR(INDEX(Data!$M$4:$BB$594,Data!$A252,COLUMNS($C$11:C259)),””)</f>
        <v>#NAME?</v>
      </c>
      <c r="C259" s="73" t="e">
        <f>IFERROR(INDEX(Data!$M$4:$BB$594,Data!$A252,COLUMNS($C$11:D259)),””)</f>
        <v>#NAME?</v>
      </c>
      <c r="D259" s="76" t="e">
        <f>IFERROR(INDEX(Data!$M$4:$BB$594,Data!$A252,COLUMNS($C$11:E259)),””)</f>
        <v>#NAME?</v>
      </c>
      <c r="E259" s="76" t="e">
        <f>IFERROR(INDEX(Data!$M$4:$BB$594,Data!$A252,COLUMNS($C$11:F259)),””)</f>
        <v>#NAME?</v>
      </c>
      <c r="F259" s="76" t="e">
        <f>IFERROR(INDEX(Data!$M$4:$BB$594,Data!$A252,COLUMNS($C$11:G259)),””)</f>
        <v>#NAME?</v>
      </c>
      <c r="G259" s="76" t="e">
        <f>IFERROR(INDEX(Data!$M$4:$BB$594,Data!$A252,COLUMNS($C$11:H259)),””)</f>
        <v>#NAME?</v>
      </c>
      <c r="H259" s="76" t="e">
        <f>IFERROR(INDEX(Data!$M$4:$BB$594,Data!$A252,COLUMNS($C$11:I259)),””)</f>
        <v>#NAME?</v>
      </c>
      <c r="I259" s="76" t="e">
        <f>IFERROR(INDEX(Data!$M$4:$BB$594,Data!$A252,COLUMNS($C$11:J259)),””)</f>
        <v>#NAME?</v>
      </c>
      <c r="J259" s="76" t="e">
        <f>IFERROR(INDEX(Data!$M$4:$BB$594,Data!$A252,COLUMNS($C$11:K259)),””)</f>
        <v>#NAME?</v>
      </c>
      <c r="K259" s="76" t="e">
        <f>IFERROR(INDEX(Data!$M$4:$BB$594,Data!$A252,COLUMNS($C$11:L259)),””)</f>
        <v>#NAME?</v>
      </c>
      <c r="L259" s="76" t="e">
        <f>IFERROR(INDEX(Data!$M$4:$BB$594,Data!$A252,COLUMNS($C$11:M259)),””)</f>
        <v>#NAME?</v>
      </c>
      <c r="M259" s="76" t="e">
        <f>IFERROR(INDEX(Data!$M$4:$BB$594,Data!$A252,COLUMNS($C$11:N259)),””)</f>
        <v>#NAME?</v>
      </c>
      <c r="N259" s="76" t="e">
        <f>IFERROR(INDEX(Data!$M$4:$BB$594,Data!$A252,COLUMNS($C$11:O259)),””)</f>
        <v>#NAME?</v>
      </c>
      <c r="O259" s="76" t="e">
        <f>IFERROR(INDEX(Data!$M$4:$BB$594,Data!$A252,COLUMNS($C$11:P259)),””)</f>
        <v>#NAME?</v>
      </c>
      <c r="P259" s="69" t="e">
        <f>IFERROR(INDEX(Data!$M$4:$BB$594,Data!$A252,COLUMNS($C$11:Q259)),””)</f>
        <v>#NAME?</v>
      </c>
      <c r="Q259" s="70" t="e">
        <f>IFERROR(INDEX(Data!$M$4:$BB$594,Data!$A252,COLUMNS($C$11:R259)),””)</f>
        <v>#NAME?</v>
      </c>
      <c r="R259" s="72" t="e">
        <f>IFERROR(INDEX(Data!$M$4:$BB$594,Data!$A252,COLUMNS($C$11:S259)),””)</f>
        <v>#NAME?</v>
      </c>
      <c r="S259" s="69" t="e">
        <f>IFERROR(INDEX(Data!$M$4:$BB$594,Data!$A252,COLUMNS($C$11:T259)),””)</f>
        <v>#NAME?</v>
      </c>
      <c r="T259" s="71" t="e">
        <f>IFERROR(INDEX(Data!$M$4:$BB$594,Data!$A252,COLUMNS($C$11:U259)),””)</f>
        <v>#NAME?</v>
      </c>
      <c r="U259" s="72" t="e">
        <f>IFERROR(INDEX(Data!$M$4:$BB$594,Data!$A252,COLUMNS($C$11:V259)),””)</f>
        <v>#NAME?</v>
      </c>
      <c r="V259" s="72" t="e">
        <f>IFERROR(INDEX(Data!$M$4:$BB$594,Data!$A252,COLUMNS($C$11:W259)),””)</f>
        <v>#NAME?</v>
      </c>
      <c r="W259" s="72" t="e">
        <f>IFERROR(INDEX(Data!$M$4:$BB$594,Data!$A252,COLUMNS($C$11:X259)),””)</f>
        <v>#NAME?</v>
      </c>
      <c r="X259" s="70" t="e">
        <f>IFERROR(INDEX(Data!$M$4:$BB$594,Data!$A252,COLUMNS($C$11:Y259)),””)</f>
        <v>#NAME?</v>
      </c>
      <c r="Y259" s="72" t="e">
        <f>IFERROR(INDEX(Data!$M$4:$BB$594,Data!$A252,COLUMNS($C$11:Z259)),””)</f>
        <v>#NAME?</v>
      </c>
      <c r="Z259" s="75" t="e">
        <f>IFERROR(INDEX(Data!$M$4:$BB$594,Data!$A252,COLUMNS($C$11:AA259)),””)</f>
        <v>#NAME?</v>
      </c>
      <c r="AA259" s="75" t="e">
        <f>IFERROR(INDEX(Data!$M$4:$BB$594,Data!$A252,COLUMNS($C$11:AB259)),””)</f>
        <v>#NAME?</v>
      </c>
      <c r="AB259" s="71" t="e">
        <f>IFERROR(INDEX(Data!$M$4:$BB$594,Data!$A252,COLUMNS($C$11:AC259)),””)</f>
        <v>#NAME?</v>
      </c>
      <c r="AC259" s="72" t="e">
        <f>IFERROR(INDEX(Data!$M$4:$BB$594,Data!$A252,COLUMNS($C$11:AD259)),””)</f>
        <v>#NAME?</v>
      </c>
      <c r="AD259" s="72" t="e">
        <f>IFERROR(INDEX(Data!$M$4:$BB$594,Data!$A252,COLUMNS($C$11:AE259)),””)</f>
        <v>#NAME?</v>
      </c>
      <c r="AE259" s="70" t="e">
        <f>IFERROR(INDEX(Data!$M$4:$BB$594,Data!$A252,COLUMNS($C$11:AF259)),””)</f>
        <v>#NAME?</v>
      </c>
      <c r="AF259" s="72" t="e">
        <f>IFERROR(INDEX(Data!$M$4:$BB$594,Data!$A252,COLUMNS($C$11:AG259)),””)</f>
        <v>#NAME?</v>
      </c>
      <c r="AG259" s="75" t="e">
        <f>IFERROR(INDEX(Data!$M$4:$BB$594,Data!$A252,COLUMNS($C$11:AH259)),””)</f>
        <v>#NAME?</v>
      </c>
      <c r="AH259" s="75" t="e">
        <f>IFERROR(INDEX(Data!$M$4:$BB$594,Data!$A252,COLUMNS($C$11:AI259)),””)</f>
        <v>#NAME?</v>
      </c>
      <c r="AI259" s="71" t="e">
        <f>IFERROR(INDEX(Data!$M$4:$BB$594,Data!$A252,COLUMNS($C$11:AJ259)),””)</f>
        <v>#NAME?</v>
      </c>
      <c r="AJ259" s="71" t="e">
        <f>IFERROR(INDEX(Data!$M$4:$BB$594,Data!$A252,COLUMNS($C$11:AK259)),””)</f>
        <v>#NAME?</v>
      </c>
      <c r="AK259" s="71" t="e">
        <f>IFERROR(INDEX(Data!$M$4:$BB$594,Data!$A252,COLUMNS($C$11:AL259)),””)</f>
        <v>#NAME?</v>
      </c>
      <c r="AL259" s="69" t="e">
        <f>IFERROR(INDEX(Data!$M$4:$BB$594,Data!$A252,COLUMNS($C$11:AM259)),””)</f>
        <v>#NAME?</v>
      </c>
      <c r="AM259" s="69" t="e">
        <f>IFERROR(INDEX(Data!$M$4:$BB$594,Data!$A252,COLUMNS($C$11:AN259)),””)</f>
        <v>#NAME?</v>
      </c>
      <c r="AN259" s="69" t="e">
        <f>IFERROR(INDEX(Data!$M$4:$BB$594,Data!$A252,COLUMNS($C$11:AO259)),””)</f>
        <v>#NAME?</v>
      </c>
      <c r="AO259" s="69" t="e">
        <f>IFERROR(INDEX(Data!$M$4:$BB$594,Data!$A252,COLUMNS($C$11:AP259)),””)</f>
        <v>#NAME?</v>
      </c>
      <c r="AP259" s="69" t="e">
        <f>IFERROR(INDEX(Data!$M$4:$BB$594,Data!$A252,COLUMNS($C$11:AQ259)),””)</f>
        <v>#NAME?</v>
      </c>
      <c r="AQ259" s="69" t="e">
        <f>IFERROR(INDEX(Data!$M$4:$BB$594,Data!$A252,COLUMNS($C$11:AR259)),””)</f>
        <v>#NAME?</v>
      </c>
    </row>
    <row r="260" spans="2:43" x14ac:dyDescent="0.25">
      <c r="B260" s="69" t="e">
        <f>IFERROR(INDEX(Data!$M$4:$BB$594,Data!$A253,COLUMNS($C$11:C260)),””)</f>
        <v>#NAME?</v>
      </c>
      <c r="C260" s="73" t="e">
        <f>IFERROR(INDEX(Data!$M$4:$BB$594,Data!$A253,COLUMNS($C$11:D260)),””)</f>
        <v>#NAME?</v>
      </c>
      <c r="D260" s="76" t="e">
        <f>IFERROR(INDEX(Data!$M$4:$BB$594,Data!$A253,COLUMNS($C$11:E260)),””)</f>
        <v>#NAME?</v>
      </c>
      <c r="E260" s="76" t="e">
        <f>IFERROR(INDEX(Data!$M$4:$BB$594,Data!$A253,COLUMNS($C$11:F260)),””)</f>
        <v>#NAME?</v>
      </c>
      <c r="F260" s="76" t="e">
        <f>IFERROR(INDEX(Data!$M$4:$BB$594,Data!$A253,COLUMNS($C$11:G260)),””)</f>
        <v>#NAME?</v>
      </c>
      <c r="G260" s="76" t="e">
        <f>IFERROR(INDEX(Data!$M$4:$BB$594,Data!$A253,COLUMNS($C$11:H260)),””)</f>
        <v>#NAME?</v>
      </c>
      <c r="H260" s="76" t="e">
        <f>IFERROR(INDEX(Data!$M$4:$BB$594,Data!$A253,COLUMNS($C$11:I260)),””)</f>
        <v>#NAME?</v>
      </c>
      <c r="I260" s="76" t="e">
        <f>IFERROR(INDEX(Data!$M$4:$BB$594,Data!$A253,COLUMNS($C$11:J260)),””)</f>
        <v>#NAME?</v>
      </c>
      <c r="J260" s="76" t="e">
        <f>IFERROR(INDEX(Data!$M$4:$BB$594,Data!$A253,COLUMNS($C$11:K260)),””)</f>
        <v>#NAME?</v>
      </c>
      <c r="K260" s="76" t="e">
        <f>IFERROR(INDEX(Data!$M$4:$BB$594,Data!$A253,COLUMNS($C$11:L260)),””)</f>
        <v>#NAME?</v>
      </c>
      <c r="L260" s="76" t="e">
        <f>IFERROR(INDEX(Data!$M$4:$BB$594,Data!$A253,COLUMNS($C$11:M260)),””)</f>
        <v>#NAME?</v>
      </c>
      <c r="M260" s="76" t="e">
        <f>IFERROR(INDEX(Data!$M$4:$BB$594,Data!$A253,COLUMNS($C$11:N260)),””)</f>
        <v>#NAME?</v>
      </c>
      <c r="N260" s="76" t="e">
        <f>IFERROR(INDEX(Data!$M$4:$BB$594,Data!$A253,COLUMNS($C$11:O260)),””)</f>
        <v>#NAME?</v>
      </c>
      <c r="O260" s="76" t="e">
        <f>IFERROR(INDEX(Data!$M$4:$BB$594,Data!$A253,COLUMNS($C$11:P260)),””)</f>
        <v>#NAME?</v>
      </c>
      <c r="P260" s="69" t="e">
        <f>IFERROR(INDEX(Data!$M$4:$BB$594,Data!$A253,COLUMNS($C$11:Q260)),””)</f>
        <v>#NAME?</v>
      </c>
      <c r="Q260" s="70" t="e">
        <f>IFERROR(INDEX(Data!$M$4:$BB$594,Data!$A253,COLUMNS($C$11:R260)),””)</f>
        <v>#NAME?</v>
      </c>
      <c r="R260" s="72" t="e">
        <f>IFERROR(INDEX(Data!$M$4:$BB$594,Data!$A253,COLUMNS($C$11:S260)),””)</f>
        <v>#NAME?</v>
      </c>
      <c r="S260" s="69" t="e">
        <f>IFERROR(INDEX(Data!$M$4:$BB$594,Data!$A253,COLUMNS($C$11:T260)),””)</f>
        <v>#NAME?</v>
      </c>
      <c r="T260" s="71" t="e">
        <f>IFERROR(INDEX(Data!$M$4:$BB$594,Data!$A253,COLUMNS($C$11:U260)),””)</f>
        <v>#NAME?</v>
      </c>
      <c r="U260" s="72" t="e">
        <f>IFERROR(INDEX(Data!$M$4:$BB$594,Data!$A253,COLUMNS($C$11:V260)),””)</f>
        <v>#NAME?</v>
      </c>
      <c r="V260" s="72" t="e">
        <f>IFERROR(INDEX(Data!$M$4:$BB$594,Data!$A253,COLUMNS($C$11:W260)),””)</f>
        <v>#NAME?</v>
      </c>
      <c r="W260" s="72" t="e">
        <f>IFERROR(INDEX(Data!$M$4:$BB$594,Data!$A253,COLUMNS($C$11:X260)),””)</f>
        <v>#NAME?</v>
      </c>
      <c r="X260" s="70" t="e">
        <f>IFERROR(INDEX(Data!$M$4:$BB$594,Data!$A253,COLUMNS($C$11:Y260)),””)</f>
        <v>#NAME?</v>
      </c>
      <c r="Y260" s="72" t="e">
        <f>IFERROR(INDEX(Data!$M$4:$BB$594,Data!$A253,COLUMNS($C$11:Z260)),””)</f>
        <v>#NAME?</v>
      </c>
      <c r="Z260" s="75" t="e">
        <f>IFERROR(INDEX(Data!$M$4:$BB$594,Data!$A253,COLUMNS($C$11:AA260)),””)</f>
        <v>#NAME?</v>
      </c>
      <c r="AA260" s="75" t="e">
        <f>IFERROR(INDEX(Data!$M$4:$BB$594,Data!$A253,COLUMNS($C$11:AB260)),””)</f>
        <v>#NAME?</v>
      </c>
      <c r="AB260" s="71" t="e">
        <f>IFERROR(INDEX(Data!$M$4:$BB$594,Data!$A253,COLUMNS($C$11:AC260)),””)</f>
        <v>#NAME?</v>
      </c>
      <c r="AC260" s="72" t="e">
        <f>IFERROR(INDEX(Data!$M$4:$BB$594,Data!$A253,COLUMNS($C$11:AD260)),””)</f>
        <v>#NAME?</v>
      </c>
      <c r="AD260" s="72" t="e">
        <f>IFERROR(INDEX(Data!$M$4:$BB$594,Data!$A253,COLUMNS($C$11:AE260)),””)</f>
        <v>#NAME?</v>
      </c>
      <c r="AE260" s="70" t="e">
        <f>IFERROR(INDEX(Data!$M$4:$BB$594,Data!$A253,COLUMNS($C$11:AF260)),””)</f>
        <v>#NAME?</v>
      </c>
      <c r="AF260" s="72" t="e">
        <f>IFERROR(INDEX(Data!$M$4:$BB$594,Data!$A253,COLUMNS($C$11:AG260)),””)</f>
        <v>#NAME?</v>
      </c>
      <c r="AG260" s="75" t="e">
        <f>IFERROR(INDEX(Data!$M$4:$BB$594,Data!$A253,COLUMNS($C$11:AH260)),””)</f>
        <v>#NAME?</v>
      </c>
      <c r="AH260" s="75" t="e">
        <f>IFERROR(INDEX(Data!$M$4:$BB$594,Data!$A253,COLUMNS($C$11:AI260)),””)</f>
        <v>#NAME?</v>
      </c>
      <c r="AI260" s="71" t="e">
        <f>IFERROR(INDEX(Data!$M$4:$BB$594,Data!$A253,COLUMNS($C$11:AJ260)),””)</f>
        <v>#NAME?</v>
      </c>
      <c r="AJ260" s="71" t="e">
        <f>IFERROR(INDEX(Data!$M$4:$BB$594,Data!$A253,COLUMNS($C$11:AK260)),””)</f>
        <v>#NAME?</v>
      </c>
      <c r="AK260" s="71" t="e">
        <f>IFERROR(INDEX(Data!$M$4:$BB$594,Data!$A253,COLUMNS($C$11:AL260)),””)</f>
        <v>#NAME?</v>
      </c>
      <c r="AL260" s="69" t="e">
        <f>IFERROR(INDEX(Data!$M$4:$BB$594,Data!$A253,COLUMNS($C$11:AM260)),””)</f>
        <v>#NAME?</v>
      </c>
      <c r="AM260" s="69" t="e">
        <f>IFERROR(INDEX(Data!$M$4:$BB$594,Data!$A253,COLUMNS($C$11:AN260)),””)</f>
        <v>#NAME?</v>
      </c>
      <c r="AN260" s="69" t="e">
        <f>IFERROR(INDEX(Data!$M$4:$BB$594,Data!$A253,COLUMNS($C$11:AO260)),””)</f>
        <v>#NAME?</v>
      </c>
      <c r="AO260" s="69" t="e">
        <f>IFERROR(INDEX(Data!$M$4:$BB$594,Data!$A253,COLUMNS($C$11:AP260)),””)</f>
        <v>#NAME?</v>
      </c>
      <c r="AP260" s="69" t="e">
        <f>IFERROR(INDEX(Data!$M$4:$BB$594,Data!$A253,COLUMNS($C$11:AQ260)),””)</f>
        <v>#NAME?</v>
      </c>
      <c r="AQ260" s="69" t="e">
        <f>IFERROR(INDEX(Data!$M$4:$BB$594,Data!$A253,COLUMNS($C$11:AR260)),””)</f>
        <v>#NAME?</v>
      </c>
    </row>
    <row r="261" spans="2:43" x14ac:dyDescent="0.25">
      <c r="B261" s="69" t="e">
        <f>IFERROR(INDEX(Data!$M$4:$BB$594,Data!$A254,COLUMNS($C$11:C261)),””)</f>
        <v>#NAME?</v>
      </c>
      <c r="C261" s="73" t="e">
        <f>IFERROR(INDEX(Data!$M$4:$BB$594,Data!$A254,COLUMNS($C$11:D261)),””)</f>
        <v>#NAME?</v>
      </c>
      <c r="D261" s="76" t="e">
        <f>IFERROR(INDEX(Data!$M$4:$BB$594,Data!$A254,COLUMNS($C$11:E261)),””)</f>
        <v>#NAME?</v>
      </c>
      <c r="E261" s="76" t="e">
        <f>IFERROR(INDEX(Data!$M$4:$BB$594,Data!$A254,COLUMNS($C$11:F261)),””)</f>
        <v>#NAME?</v>
      </c>
      <c r="F261" s="76" t="e">
        <f>IFERROR(INDEX(Data!$M$4:$BB$594,Data!$A254,COLUMNS($C$11:G261)),””)</f>
        <v>#NAME?</v>
      </c>
      <c r="G261" s="76" t="e">
        <f>IFERROR(INDEX(Data!$M$4:$BB$594,Data!$A254,COLUMNS($C$11:H261)),””)</f>
        <v>#NAME?</v>
      </c>
      <c r="H261" s="76" t="e">
        <f>IFERROR(INDEX(Data!$M$4:$BB$594,Data!$A254,COLUMNS($C$11:I261)),””)</f>
        <v>#NAME?</v>
      </c>
      <c r="I261" s="76" t="e">
        <f>IFERROR(INDEX(Data!$M$4:$BB$594,Data!$A254,COLUMNS($C$11:J261)),””)</f>
        <v>#NAME?</v>
      </c>
      <c r="J261" s="76" t="e">
        <f>IFERROR(INDEX(Data!$M$4:$BB$594,Data!$A254,COLUMNS($C$11:K261)),””)</f>
        <v>#NAME?</v>
      </c>
      <c r="K261" s="76" t="e">
        <f>IFERROR(INDEX(Data!$M$4:$BB$594,Data!$A254,COLUMNS($C$11:L261)),””)</f>
        <v>#NAME?</v>
      </c>
      <c r="L261" s="76" t="e">
        <f>IFERROR(INDEX(Data!$M$4:$BB$594,Data!$A254,COLUMNS($C$11:M261)),””)</f>
        <v>#NAME?</v>
      </c>
      <c r="M261" s="76" t="e">
        <f>IFERROR(INDEX(Data!$M$4:$BB$594,Data!$A254,COLUMNS($C$11:N261)),””)</f>
        <v>#NAME?</v>
      </c>
      <c r="N261" s="76" t="e">
        <f>IFERROR(INDEX(Data!$M$4:$BB$594,Data!$A254,COLUMNS($C$11:O261)),””)</f>
        <v>#NAME?</v>
      </c>
      <c r="O261" s="76" t="e">
        <f>IFERROR(INDEX(Data!$M$4:$BB$594,Data!$A254,COLUMNS($C$11:P261)),””)</f>
        <v>#NAME?</v>
      </c>
      <c r="P261" s="69" t="e">
        <f>IFERROR(INDEX(Data!$M$4:$BB$594,Data!$A254,COLUMNS($C$11:Q261)),””)</f>
        <v>#NAME?</v>
      </c>
      <c r="Q261" s="70" t="e">
        <f>IFERROR(INDEX(Data!$M$4:$BB$594,Data!$A254,COLUMNS($C$11:R261)),””)</f>
        <v>#NAME?</v>
      </c>
      <c r="R261" s="72" t="e">
        <f>IFERROR(INDEX(Data!$M$4:$BB$594,Data!$A254,COLUMNS($C$11:S261)),””)</f>
        <v>#NAME?</v>
      </c>
      <c r="S261" s="69" t="e">
        <f>IFERROR(INDEX(Data!$M$4:$BB$594,Data!$A254,COLUMNS($C$11:T261)),””)</f>
        <v>#NAME?</v>
      </c>
      <c r="T261" s="71" t="e">
        <f>IFERROR(INDEX(Data!$M$4:$BB$594,Data!$A254,COLUMNS($C$11:U261)),””)</f>
        <v>#NAME?</v>
      </c>
      <c r="U261" s="72" t="e">
        <f>IFERROR(INDEX(Data!$M$4:$BB$594,Data!$A254,COLUMNS($C$11:V261)),””)</f>
        <v>#NAME?</v>
      </c>
      <c r="V261" s="72" t="e">
        <f>IFERROR(INDEX(Data!$M$4:$BB$594,Data!$A254,COLUMNS($C$11:W261)),””)</f>
        <v>#NAME?</v>
      </c>
      <c r="W261" s="72" t="e">
        <f>IFERROR(INDEX(Data!$M$4:$BB$594,Data!$A254,COLUMNS($C$11:X261)),””)</f>
        <v>#NAME?</v>
      </c>
      <c r="X261" s="70" t="e">
        <f>IFERROR(INDEX(Data!$M$4:$BB$594,Data!$A254,COLUMNS($C$11:Y261)),””)</f>
        <v>#NAME?</v>
      </c>
      <c r="Y261" s="72" t="e">
        <f>IFERROR(INDEX(Data!$M$4:$BB$594,Data!$A254,COLUMNS($C$11:Z261)),””)</f>
        <v>#NAME?</v>
      </c>
      <c r="Z261" s="75" t="e">
        <f>IFERROR(INDEX(Data!$M$4:$BB$594,Data!$A254,COLUMNS($C$11:AA261)),””)</f>
        <v>#NAME?</v>
      </c>
      <c r="AA261" s="75" t="e">
        <f>IFERROR(INDEX(Data!$M$4:$BB$594,Data!$A254,COLUMNS($C$11:AB261)),””)</f>
        <v>#NAME?</v>
      </c>
      <c r="AB261" s="71" t="e">
        <f>IFERROR(INDEX(Data!$M$4:$BB$594,Data!$A254,COLUMNS($C$11:AC261)),””)</f>
        <v>#NAME?</v>
      </c>
      <c r="AC261" s="72" t="e">
        <f>IFERROR(INDEX(Data!$M$4:$BB$594,Data!$A254,COLUMNS($C$11:AD261)),””)</f>
        <v>#NAME?</v>
      </c>
      <c r="AD261" s="72" t="e">
        <f>IFERROR(INDEX(Data!$M$4:$BB$594,Data!$A254,COLUMNS($C$11:AE261)),””)</f>
        <v>#NAME?</v>
      </c>
      <c r="AE261" s="70" t="e">
        <f>IFERROR(INDEX(Data!$M$4:$BB$594,Data!$A254,COLUMNS($C$11:AF261)),””)</f>
        <v>#NAME?</v>
      </c>
      <c r="AF261" s="72" t="e">
        <f>IFERROR(INDEX(Data!$M$4:$BB$594,Data!$A254,COLUMNS($C$11:AG261)),””)</f>
        <v>#NAME?</v>
      </c>
      <c r="AG261" s="75" t="e">
        <f>IFERROR(INDEX(Data!$M$4:$BB$594,Data!$A254,COLUMNS($C$11:AH261)),””)</f>
        <v>#NAME?</v>
      </c>
      <c r="AH261" s="75" t="e">
        <f>IFERROR(INDEX(Data!$M$4:$BB$594,Data!$A254,COLUMNS($C$11:AI261)),””)</f>
        <v>#NAME?</v>
      </c>
      <c r="AI261" s="71" t="e">
        <f>IFERROR(INDEX(Data!$M$4:$BB$594,Data!$A254,COLUMNS($C$11:AJ261)),””)</f>
        <v>#NAME?</v>
      </c>
      <c r="AJ261" s="71" t="e">
        <f>IFERROR(INDEX(Data!$M$4:$BB$594,Data!$A254,COLUMNS($C$11:AK261)),””)</f>
        <v>#NAME?</v>
      </c>
      <c r="AK261" s="71" t="e">
        <f>IFERROR(INDEX(Data!$M$4:$BB$594,Data!$A254,COLUMNS($C$11:AL261)),””)</f>
        <v>#NAME?</v>
      </c>
      <c r="AL261" s="69" t="e">
        <f>IFERROR(INDEX(Data!$M$4:$BB$594,Data!$A254,COLUMNS($C$11:AM261)),””)</f>
        <v>#NAME?</v>
      </c>
      <c r="AM261" s="69" t="e">
        <f>IFERROR(INDEX(Data!$M$4:$BB$594,Data!$A254,COLUMNS($C$11:AN261)),””)</f>
        <v>#NAME?</v>
      </c>
      <c r="AN261" s="69" t="e">
        <f>IFERROR(INDEX(Data!$M$4:$BB$594,Data!$A254,COLUMNS($C$11:AO261)),””)</f>
        <v>#NAME?</v>
      </c>
      <c r="AO261" s="69" t="e">
        <f>IFERROR(INDEX(Data!$M$4:$BB$594,Data!$A254,COLUMNS($C$11:AP261)),””)</f>
        <v>#NAME?</v>
      </c>
      <c r="AP261" s="69" t="e">
        <f>IFERROR(INDEX(Data!$M$4:$BB$594,Data!$A254,COLUMNS($C$11:AQ261)),””)</f>
        <v>#NAME?</v>
      </c>
      <c r="AQ261" s="69" t="e">
        <f>IFERROR(INDEX(Data!$M$4:$BB$594,Data!$A254,COLUMNS($C$11:AR261)),””)</f>
        <v>#NAME?</v>
      </c>
    </row>
    <row r="262" spans="2:43" x14ac:dyDescent="0.25">
      <c r="B262" s="69" t="e">
        <f>IFERROR(INDEX(Data!$M$4:$BB$594,Data!$A255,COLUMNS($C$11:C262)),””)</f>
        <v>#NAME?</v>
      </c>
      <c r="C262" s="73" t="e">
        <f>IFERROR(INDEX(Data!$M$4:$BB$594,Data!$A255,COLUMNS($C$11:D262)),””)</f>
        <v>#NAME?</v>
      </c>
      <c r="D262" s="76" t="e">
        <f>IFERROR(INDEX(Data!$M$4:$BB$594,Data!$A255,COLUMNS($C$11:E262)),””)</f>
        <v>#NAME?</v>
      </c>
      <c r="E262" s="76" t="e">
        <f>IFERROR(INDEX(Data!$M$4:$BB$594,Data!$A255,COLUMNS($C$11:F262)),””)</f>
        <v>#NAME?</v>
      </c>
      <c r="F262" s="76" t="e">
        <f>IFERROR(INDEX(Data!$M$4:$BB$594,Data!$A255,COLUMNS($C$11:G262)),””)</f>
        <v>#NAME?</v>
      </c>
      <c r="G262" s="76" t="e">
        <f>IFERROR(INDEX(Data!$M$4:$BB$594,Data!$A255,COLUMNS($C$11:H262)),””)</f>
        <v>#NAME?</v>
      </c>
      <c r="H262" s="76" t="e">
        <f>IFERROR(INDEX(Data!$M$4:$BB$594,Data!$A255,COLUMNS($C$11:I262)),””)</f>
        <v>#NAME?</v>
      </c>
      <c r="I262" s="76" t="e">
        <f>IFERROR(INDEX(Data!$M$4:$BB$594,Data!$A255,COLUMNS($C$11:J262)),””)</f>
        <v>#NAME?</v>
      </c>
      <c r="J262" s="76" t="e">
        <f>IFERROR(INDEX(Data!$M$4:$BB$594,Data!$A255,COLUMNS($C$11:K262)),””)</f>
        <v>#NAME?</v>
      </c>
      <c r="K262" s="76" t="e">
        <f>IFERROR(INDEX(Data!$M$4:$BB$594,Data!$A255,COLUMNS($C$11:L262)),””)</f>
        <v>#NAME?</v>
      </c>
      <c r="L262" s="76" t="e">
        <f>IFERROR(INDEX(Data!$M$4:$BB$594,Data!$A255,COLUMNS($C$11:M262)),””)</f>
        <v>#NAME?</v>
      </c>
      <c r="M262" s="76" t="e">
        <f>IFERROR(INDEX(Data!$M$4:$BB$594,Data!$A255,COLUMNS($C$11:N262)),””)</f>
        <v>#NAME?</v>
      </c>
      <c r="N262" s="76" t="e">
        <f>IFERROR(INDEX(Data!$M$4:$BB$594,Data!$A255,COLUMNS($C$11:O262)),””)</f>
        <v>#NAME?</v>
      </c>
      <c r="O262" s="76" t="e">
        <f>IFERROR(INDEX(Data!$M$4:$BB$594,Data!$A255,COLUMNS($C$11:P262)),””)</f>
        <v>#NAME?</v>
      </c>
      <c r="P262" s="69" t="e">
        <f>IFERROR(INDEX(Data!$M$4:$BB$594,Data!$A255,COLUMNS($C$11:Q262)),””)</f>
        <v>#NAME?</v>
      </c>
      <c r="Q262" s="70" t="e">
        <f>IFERROR(INDEX(Data!$M$4:$BB$594,Data!$A255,COLUMNS($C$11:R262)),””)</f>
        <v>#NAME?</v>
      </c>
      <c r="R262" s="72" t="e">
        <f>IFERROR(INDEX(Data!$M$4:$BB$594,Data!$A255,COLUMNS($C$11:S262)),””)</f>
        <v>#NAME?</v>
      </c>
      <c r="S262" s="69" t="e">
        <f>IFERROR(INDEX(Data!$M$4:$BB$594,Data!$A255,COLUMNS($C$11:T262)),””)</f>
        <v>#NAME?</v>
      </c>
      <c r="T262" s="71" t="e">
        <f>IFERROR(INDEX(Data!$M$4:$BB$594,Data!$A255,COLUMNS($C$11:U262)),””)</f>
        <v>#NAME?</v>
      </c>
      <c r="U262" s="72" t="e">
        <f>IFERROR(INDEX(Data!$M$4:$BB$594,Data!$A255,COLUMNS($C$11:V262)),””)</f>
        <v>#NAME?</v>
      </c>
      <c r="V262" s="72" t="e">
        <f>IFERROR(INDEX(Data!$M$4:$BB$594,Data!$A255,COLUMNS($C$11:W262)),””)</f>
        <v>#NAME?</v>
      </c>
      <c r="W262" s="72" t="e">
        <f>IFERROR(INDEX(Data!$M$4:$BB$594,Data!$A255,COLUMNS($C$11:X262)),””)</f>
        <v>#NAME?</v>
      </c>
      <c r="X262" s="70" t="e">
        <f>IFERROR(INDEX(Data!$M$4:$BB$594,Data!$A255,COLUMNS($C$11:Y262)),””)</f>
        <v>#NAME?</v>
      </c>
      <c r="Y262" s="72" t="e">
        <f>IFERROR(INDEX(Data!$M$4:$BB$594,Data!$A255,COLUMNS($C$11:Z262)),””)</f>
        <v>#NAME?</v>
      </c>
      <c r="Z262" s="75" t="e">
        <f>IFERROR(INDEX(Data!$M$4:$BB$594,Data!$A255,COLUMNS($C$11:AA262)),””)</f>
        <v>#NAME?</v>
      </c>
      <c r="AA262" s="75" t="e">
        <f>IFERROR(INDEX(Data!$M$4:$BB$594,Data!$A255,COLUMNS($C$11:AB262)),””)</f>
        <v>#NAME?</v>
      </c>
      <c r="AB262" s="71" t="e">
        <f>IFERROR(INDEX(Data!$M$4:$BB$594,Data!$A255,COLUMNS($C$11:AC262)),””)</f>
        <v>#NAME?</v>
      </c>
      <c r="AC262" s="72" t="e">
        <f>IFERROR(INDEX(Data!$M$4:$BB$594,Data!$A255,COLUMNS($C$11:AD262)),””)</f>
        <v>#NAME?</v>
      </c>
      <c r="AD262" s="72" t="e">
        <f>IFERROR(INDEX(Data!$M$4:$BB$594,Data!$A255,COLUMNS($C$11:AE262)),””)</f>
        <v>#NAME?</v>
      </c>
      <c r="AE262" s="70" t="e">
        <f>IFERROR(INDEX(Data!$M$4:$BB$594,Data!$A255,COLUMNS($C$11:AF262)),””)</f>
        <v>#NAME?</v>
      </c>
      <c r="AF262" s="72" t="e">
        <f>IFERROR(INDEX(Data!$M$4:$BB$594,Data!$A255,COLUMNS($C$11:AG262)),””)</f>
        <v>#NAME?</v>
      </c>
      <c r="AG262" s="75" t="e">
        <f>IFERROR(INDEX(Data!$M$4:$BB$594,Data!$A255,COLUMNS($C$11:AH262)),””)</f>
        <v>#NAME?</v>
      </c>
      <c r="AH262" s="75" t="e">
        <f>IFERROR(INDEX(Data!$M$4:$BB$594,Data!$A255,COLUMNS($C$11:AI262)),””)</f>
        <v>#NAME?</v>
      </c>
      <c r="AI262" s="71" t="e">
        <f>IFERROR(INDEX(Data!$M$4:$BB$594,Data!$A255,COLUMNS($C$11:AJ262)),””)</f>
        <v>#NAME?</v>
      </c>
      <c r="AJ262" s="71" t="e">
        <f>IFERROR(INDEX(Data!$M$4:$BB$594,Data!$A255,COLUMNS($C$11:AK262)),””)</f>
        <v>#NAME?</v>
      </c>
      <c r="AK262" s="71" t="e">
        <f>IFERROR(INDEX(Data!$M$4:$BB$594,Data!$A255,COLUMNS($C$11:AL262)),””)</f>
        <v>#NAME?</v>
      </c>
      <c r="AL262" s="69" t="e">
        <f>IFERROR(INDEX(Data!$M$4:$BB$594,Data!$A255,COLUMNS($C$11:AM262)),””)</f>
        <v>#NAME?</v>
      </c>
      <c r="AM262" s="69" t="e">
        <f>IFERROR(INDEX(Data!$M$4:$BB$594,Data!$A255,COLUMNS($C$11:AN262)),””)</f>
        <v>#NAME?</v>
      </c>
      <c r="AN262" s="69" t="e">
        <f>IFERROR(INDEX(Data!$M$4:$BB$594,Data!$A255,COLUMNS($C$11:AO262)),””)</f>
        <v>#NAME?</v>
      </c>
      <c r="AO262" s="69" t="e">
        <f>IFERROR(INDEX(Data!$M$4:$BB$594,Data!$A255,COLUMNS($C$11:AP262)),””)</f>
        <v>#NAME?</v>
      </c>
      <c r="AP262" s="69" t="e">
        <f>IFERROR(INDEX(Data!$M$4:$BB$594,Data!$A255,COLUMNS($C$11:AQ262)),””)</f>
        <v>#NAME?</v>
      </c>
      <c r="AQ262" s="69" t="e">
        <f>IFERROR(INDEX(Data!$M$4:$BB$594,Data!$A255,COLUMNS($C$11:AR262)),””)</f>
        <v>#NAME?</v>
      </c>
    </row>
    <row r="263" spans="2:43" x14ac:dyDescent="0.25">
      <c r="B263" s="69" t="e">
        <f>IFERROR(INDEX(Data!$M$4:$BB$594,Data!$A256,COLUMNS($C$11:C263)),””)</f>
        <v>#NAME?</v>
      </c>
      <c r="C263" s="73" t="e">
        <f>IFERROR(INDEX(Data!$M$4:$BB$594,Data!$A256,COLUMNS($C$11:D263)),””)</f>
        <v>#NAME?</v>
      </c>
      <c r="D263" s="76" t="e">
        <f>IFERROR(INDEX(Data!$M$4:$BB$594,Data!$A256,COLUMNS($C$11:E263)),””)</f>
        <v>#NAME?</v>
      </c>
      <c r="E263" s="76" t="e">
        <f>IFERROR(INDEX(Data!$M$4:$BB$594,Data!$A256,COLUMNS($C$11:F263)),””)</f>
        <v>#NAME?</v>
      </c>
      <c r="F263" s="76" t="e">
        <f>IFERROR(INDEX(Data!$M$4:$BB$594,Data!$A256,COLUMNS($C$11:G263)),””)</f>
        <v>#NAME?</v>
      </c>
      <c r="G263" s="76" t="e">
        <f>IFERROR(INDEX(Data!$M$4:$BB$594,Data!$A256,COLUMNS($C$11:H263)),””)</f>
        <v>#NAME?</v>
      </c>
      <c r="H263" s="76" t="e">
        <f>IFERROR(INDEX(Data!$M$4:$BB$594,Data!$A256,COLUMNS($C$11:I263)),””)</f>
        <v>#NAME?</v>
      </c>
      <c r="I263" s="76" t="e">
        <f>IFERROR(INDEX(Data!$M$4:$BB$594,Data!$A256,COLUMNS($C$11:J263)),””)</f>
        <v>#NAME?</v>
      </c>
      <c r="J263" s="76" t="e">
        <f>IFERROR(INDEX(Data!$M$4:$BB$594,Data!$A256,COLUMNS($C$11:K263)),””)</f>
        <v>#NAME?</v>
      </c>
      <c r="K263" s="76" t="e">
        <f>IFERROR(INDEX(Data!$M$4:$BB$594,Data!$A256,COLUMNS($C$11:L263)),””)</f>
        <v>#NAME?</v>
      </c>
      <c r="L263" s="76" t="e">
        <f>IFERROR(INDEX(Data!$M$4:$BB$594,Data!$A256,COLUMNS($C$11:M263)),””)</f>
        <v>#NAME?</v>
      </c>
      <c r="M263" s="76" t="e">
        <f>IFERROR(INDEX(Data!$M$4:$BB$594,Data!$A256,COLUMNS($C$11:N263)),””)</f>
        <v>#NAME?</v>
      </c>
      <c r="N263" s="76" t="e">
        <f>IFERROR(INDEX(Data!$M$4:$BB$594,Data!$A256,COLUMNS($C$11:O263)),””)</f>
        <v>#NAME?</v>
      </c>
      <c r="O263" s="76" t="e">
        <f>IFERROR(INDEX(Data!$M$4:$BB$594,Data!$A256,COLUMNS($C$11:P263)),””)</f>
        <v>#NAME?</v>
      </c>
      <c r="P263" s="69" t="e">
        <f>IFERROR(INDEX(Data!$M$4:$BB$594,Data!$A256,COLUMNS($C$11:Q263)),””)</f>
        <v>#NAME?</v>
      </c>
      <c r="Q263" s="70" t="e">
        <f>IFERROR(INDEX(Data!$M$4:$BB$594,Data!$A256,COLUMNS($C$11:R263)),””)</f>
        <v>#NAME?</v>
      </c>
      <c r="R263" s="72" t="e">
        <f>IFERROR(INDEX(Data!$M$4:$BB$594,Data!$A256,COLUMNS($C$11:S263)),””)</f>
        <v>#NAME?</v>
      </c>
      <c r="S263" s="69" t="e">
        <f>IFERROR(INDEX(Data!$M$4:$BB$594,Data!$A256,COLUMNS($C$11:T263)),””)</f>
        <v>#NAME?</v>
      </c>
      <c r="T263" s="71" t="e">
        <f>IFERROR(INDEX(Data!$M$4:$BB$594,Data!$A256,COLUMNS($C$11:U263)),””)</f>
        <v>#NAME?</v>
      </c>
      <c r="U263" s="72" t="e">
        <f>IFERROR(INDEX(Data!$M$4:$BB$594,Data!$A256,COLUMNS($C$11:V263)),””)</f>
        <v>#NAME?</v>
      </c>
      <c r="V263" s="72" t="e">
        <f>IFERROR(INDEX(Data!$M$4:$BB$594,Data!$A256,COLUMNS($C$11:W263)),””)</f>
        <v>#NAME?</v>
      </c>
      <c r="W263" s="72" t="e">
        <f>IFERROR(INDEX(Data!$M$4:$BB$594,Data!$A256,COLUMNS($C$11:X263)),””)</f>
        <v>#NAME?</v>
      </c>
      <c r="X263" s="70" t="e">
        <f>IFERROR(INDEX(Data!$M$4:$BB$594,Data!$A256,COLUMNS($C$11:Y263)),””)</f>
        <v>#NAME?</v>
      </c>
      <c r="Y263" s="72" t="e">
        <f>IFERROR(INDEX(Data!$M$4:$BB$594,Data!$A256,COLUMNS($C$11:Z263)),””)</f>
        <v>#NAME?</v>
      </c>
      <c r="Z263" s="75" t="e">
        <f>IFERROR(INDEX(Data!$M$4:$BB$594,Data!$A256,COLUMNS($C$11:AA263)),””)</f>
        <v>#NAME?</v>
      </c>
      <c r="AA263" s="75" t="e">
        <f>IFERROR(INDEX(Data!$M$4:$BB$594,Data!$A256,COLUMNS($C$11:AB263)),””)</f>
        <v>#NAME?</v>
      </c>
      <c r="AB263" s="71" t="e">
        <f>IFERROR(INDEX(Data!$M$4:$BB$594,Data!$A256,COLUMNS($C$11:AC263)),””)</f>
        <v>#NAME?</v>
      </c>
      <c r="AC263" s="72" t="e">
        <f>IFERROR(INDEX(Data!$M$4:$BB$594,Data!$A256,COLUMNS($C$11:AD263)),””)</f>
        <v>#NAME?</v>
      </c>
      <c r="AD263" s="72" t="e">
        <f>IFERROR(INDEX(Data!$M$4:$BB$594,Data!$A256,COLUMNS($C$11:AE263)),””)</f>
        <v>#NAME?</v>
      </c>
      <c r="AE263" s="70" t="e">
        <f>IFERROR(INDEX(Data!$M$4:$BB$594,Data!$A256,COLUMNS($C$11:AF263)),””)</f>
        <v>#NAME?</v>
      </c>
      <c r="AF263" s="72" t="e">
        <f>IFERROR(INDEX(Data!$M$4:$BB$594,Data!$A256,COLUMNS($C$11:AG263)),””)</f>
        <v>#NAME?</v>
      </c>
      <c r="AG263" s="75" t="e">
        <f>IFERROR(INDEX(Data!$M$4:$BB$594,Data!$A256,COLUMNS($C$11:AH263)),””)</f>
        <v>#NAME?</v>
      </c>
      <c r="AH263" s="75" t="e">
        <f>IFERROR(INDEX(Data!$M$4:$BB$594,Data!$A256,COLUMNS($C$11:AI263)),””)</f>
        <v>#NAME?</v>
      </c>
      <c r="AI263" s="71" t="e">
        <f>IFERROR(INDEX(Data!$M$4:$BB$594,Data!$A256,COLUMNS($C$11:AJ263)),””)</f>
        <v>#NAME?</v>
      </c>
      <c r="AJ263" s="71" t="e">
        <f>IFERROR(INDEX(Data!$M$4:$BB$594,Data!$A256,COLUMNS($C$11:AK263)),””)</f>
        <v>#NAME?</v>
      </c>
      <c r="AK263" s="71" t="e">
        <f>IFERROR(INDEX(Data!$M$4:$BB$594,Data!$A256,COLUMNS($C$11:AL263)),””)</f>
        <v>#NAME?</v>
      </c>
      <c r="AL263" s="69" t="e">
        <f>IFERROR(INDEX(Data!$M$4:$BB$594,Data!$A256,COLUMNS($C$11:AM263)),””)</f>
        <v>#NAME?</v>
      </c>
      <c r="AM263" s="69" t="e">
        <f>IFERROR(INDEX(Data!$M$4:$BB$594,Data!$A256,COLUMNS($C$11:AN263)),””)</f>
        <v>#NAME?</v>
      </c>
      <c r="AN263" s="69" t="e">
        <f>IFERROR(INDEX(Data!$M$4:$BB$594,Data!$A256,COLUMNS($C$11:AO263)),””)</f>
        <v>#NAME?</v>
      </c>
      <c r="AO263" s="69" t="e">
        <f>IFERROR(INDEX(Data!$M$4:$BB$594,Data!$A256,COLUMNS($C$11:AP263)),””)</f>
        <v>#NAME?</v>
      </c>
      <c r="AP263" s="69" t="e">
        <f>IFERROR(INDEX(Data!$M$4:$BB$594,Data!$A256,COLUMNS($C$11:AQ263)),””)</f>
        <v>#NAME?</v>
      </c>
      <c r="AQ263" s="69" t="e">
        <f>IFERROR(INDEX(Data!$M$4:$BB$594,Data!$A256,COLUMNS($C$11:AR263)),””)</f>
        <v>#NAME?</v>
      </c>
    </row>
    <row r="264" spans="2:43" x14ac:dyDescent="0.25">
      <c r="B264" s="69" t="e">
        <f>IFERROR(INDEX(Data!$M$4:$BB$594,Data!$A257,COLUMNS($C$11:C264)),””)</f>
        <v>#NAME?</v>
      </c>
      <c r="C264" s="73" t="e">
        <f>IFERROR(INDEX(Data!$M$4:$BB$594,Data!$A257,COLUMNS($C$11:D264)),””)</f>
        <v>#NAME?</v>
      </c>
      <c r="D264" s="76" t="e">
        <f>IFERROR(INDEX(Data!$M$4:$BB$594,Data!$A257,COLUMNS($C$11:E264)),””)</f>
        <v>#NAME?</v>
      </c>
      <c r="E264" s="76" t="e">
        <f>IFERROR(INDEX(Data!$M$4:$BB$594,Data!$A257,COLUMNS($C$11:F264)),””)</f>
        <v>#NAME?</v>
      </c>
      <c r="F264" s="76" t="e">
        <f>IFERROR(INDEX(Data!$M$4:$BB$594,Data!$A257,COLUMNS($C$11:G264)),””)</f>
        <v>#NAME?</v>
      </c>
      <c r="G264" s="76" t="e">
        <f>IFERROR(INDEX(Data!$M$4:$BB$594,Data!$A257,COLUMNS($C$11:H264)),””)</f>
        <v>#NAME?</v>
      </c>
      <c r="H264" s="76" t="e">
        <f>IFERROR(INDEX(Data!$M$4:$BB$594,Data!$A257,COLUMNS($C$11:I264)),””)</f>
        <v>#NAME?</v>
      </c>
      <c r="I264" s="76" t="e">
        <f>IFERROR(INDEX(Data!$M$4:$BB$594,Data!$A257,COLUMNS($C$11:J264)),””)</f>
        <v>#NAME?</v>
      </c>
      <c r="J264" s="76" t="e">
        <f>IFERROR(INDEX(Data!$M$4:$BB$594,Data!$A257,COLUMNS($C$11:K264)),””)</f>
        <v>#NAME?</v>
      </c>
      <c r="K264" s="76" t="e">
        <f>IFERROR(INDEX(Data!$M$4:$BB$594,Data!$A257,COLUMNS($C$11:L264)),””)</f>
        <v>#NAME?</v>
      </c>
      <c r="L264" s="76" t="e">
        <f>IFERROR(INDEX(Data!$M$4:$BB$594,Data!$A257,COLUMNS($C$11:M264)),””)</f>
        <v>#NAME?</v>
      </c>
      <c r="M264" s="76" t="e">
        <f>IFERROR(INDEX(Data!$M$4:$BB$594,Data!$A257,COLUMNS($C$11:N264)),””)</f>
        <v>#NAME?</v>
      </c>
      <c r="N264" s="76" t="e">
        <f>IFERROR(INDEX(Data!$M$4:$BB$594,Data!$A257,COLUMNS($C$11:O264)),””)</f>
        <v>#NAME?</v>
      </c>
      <c r="O264" s="76" t="e">
        <f>IFERROR(INDEX(Data!$M$4:$BB$594,Data!$A257,COLUMNS($C$11:P264)),””)</f>
        <v>#NAME?</v>
      </c>
      <c r="P264" s="69" t="e">
        <f>IFERROR(INDEX(Data!$M$4:$BB$594,Data!$A257,COLUMNS($C$11:Q264)),””)</f>
        <v>#NAME?</v>
      </c>
      <c r="Q264" s="70" t="e">
        <f>IFERROR(INDEX(Data!$M$4:$BB$594,Data!$A257,COLUMNS($C$11:R264)),””)</f>
        <v>#NAME?</v>
      </c>
      <c r="R264" s="72" t="e">
        <f>IFERROR(INDEX(Data!$M$4:$BB$594,Data!$A257,COLUMNS($C$11:S264)),””)</f>
        <v>#NAME?</v>
      </c>
      <c r="S264" s="69" t="e">
        <f>IFERROR(INDEX(Data!$M$4:$BB$594,Data!$A257,COLUMNS($C$11:T264)),””)</f>
        <v>#NAME?</v>
      </c>
      <c r="T264" s="71" t="e">
        <f>IFERROR(INDEX(Data!$M$4:$BB$594,Data!$A257,COLUMNS($C$11:U264)),””)</f>
        <v>#NAME?</v>
      </c>
      <c r="U264" s="72" t="e">
        <f>IFERROR(INDEX(Data!$M$4:$BB$594,Data!$A257,COLUMNS($C$11:V264)),””)</f>
        <v>#NAME?</v>
      </c>
      <c r="V264" s="72" t="e">
        <f>IFERROR(INDEX(Data!$M$4:$BB$594,Data!$A257,COLUMNS($C$11:W264)),””)</f>
        <v>#NAME?</v>
      </c>
      <c r="W264" s="72" t="e">
        <f>IFERROR(INDEX(Data!$M$4:$BB$594,Data!$A257,COLUMNS($C$11:X264)),””)</f>
        <v>#NAME?</v>
      </c>
      <c r="X264" s="70" t="e">
        <f>IFERROR(INDEX(Data!$M$4:$BB$594,Data!$A257,COLUMNS($C$11:Y264)),””)</f>
        <v>#NAME?</v>
      </c>
      <c r="Y264" s="72" t="e">
        <f>IFERROR(INDEX(Data!$M$4:$BB$594,Data!$A257,COLUMNS($C$11:Z264)),””)</f>
        <v>#NAME?</v>
      </c>
      <c r="Z264" s="75" t="e">
        <f>IFERROR(INDEX(Data!$M$4:$BB$594,Data!$A257,COLUMNS($C$11:AA264)),””)</f>
        <v>#NAME?</v>
      </c>
      <c r="AA264" s="75" t="e">
        <f>IFERROR(INDEX(Data!$M$4:$BB$594,Data!$A257,COLUMNS($C$11:AB264)),””)</f>
        <v>#NAME?</v>
      </c>
      <c r="AB264" s="71" t="e">
        <f>IFERROR(INDEX(Data!$M$4:$BB$594,Data!$A257,COLUMNS($C$11:AC264)),””)</f>
        <v>#NAME?</v>
      </c>
      <c r="AC264" s="72" t="e">
        <f>IFERROR(INDEX(Data!$M$4:$BB$594,Data!$A257,COLUMNS($C$11:AD264)),””)</f>
        <v>#NAME?</v>
      </c>
      <c r="AD264" s="72" t="e">
        <f>IFERROR(INDEX(Data!$M$4:$BB$594,Data!$A257,COLUMNS($C$11:AE264)),””)</f>
        <v>#NAME?</v>
      </c>
      <c r="AE264" s="70" t="e">
        <f>IFERROR(INDEX(Data!$M$4:$BB$594,Data!$A257,COLUMNS($C$11:AF264)),””)</f>
        <v>#NAME?</v>
      </c>
      <c r="AF264" s="72" t="e">
        <f>IFERROR(INDEX(Data!$M$4:$BB$594,Data!$A257,COLUMNS($C$11:AG264)),””)</f>
        <v>#NAME?</v>
      </c>
      <c r="AG264" s="75" t="e">
        <f>IFERROR(INDEX(Data!$M$4:$BB$594,Data!$A257,COLUMNS($C$11:AH264)),””)</f>
        <v>#NAME?</v>
      </c>
      <c r="AH264" s="75" t="e">
        <f>IFERROR(INDEX(Data!$M$4:$BB$594,Data!$A257,COLUMNS($C$11:AI264)),””)</f>
        <v>#NAME?</v>
      </c>
      <c r="AI264" s="71" t="e">
        <f>IFERROR(INDEX(Data!$M$4:$BB$594,Data!$A257,COLUMNS($C$11:AJ264)),””)</f>
        <v>#NAME?</v>
      </c>
      <c r="AJ264" s="71" t="e">
        <f>IFERROR(INDEX(Data!$M$4:$BB$594,Data!$A257,COLUMNS($C$11:AK264)),””)</f>
        <v>#NAME?</v>
      </c>
      <c r="AK264" s="71" t="e">
        <f>IFERROR(INDEX(Data!$M$4:$BB$594,Data!$A257,COLUMNS($C$11:AL264)),””)</f>
        <v>#NAME?</v>
      </c>
      <c r="AL264" s="69" t="e">
        <f>IFERROR(INDEX(Data!$M$4:$BB$594,Data!$A257,COLUMNS($C$11:AM264)),””)</f>
        <v>#NAME?</v>
      </c>
      <c r="AM264" s="69" t="e">
        <f>IFERROR(INDEX(Data!$M$4:$BB$594,Data!$A257,COLUMNS($C$11:AN264)),””)</f>
        <v>#NAME?</v>
      </c>
      <c r="AN264" s="69" t="e">
        <f>IFERROR(INDEX(Data!$M$4:$BB$594,Data!$A257,COLUMNS($C$11:AO264)),””)</f>
        <v>#NAME?</v>
      </c>
      <c r="AO264" s="69" t="e">
        <f>IFERROR(INDEX(Data!$M$4:$BB$594,Data!$A257,COLUMNS($C$11:AP264)),””)</f>
        <v>#NAME?</v>
      </c>
      <c r="AP264" s="69" t="e">
        <f>IFERROR(INDEX(Data!$M$4:$BB$594,Data!$A257,COLUMNS($C$11:AQ264)),””)</f>
        <v>#NAME?</v>
      </c>
      <c r="AQ264" s="69" t="e">
        <f>IFERROR(INDEX(Data!$M$4:$BB$594,Data!$A257,COLUMNS($C$11:AR264)),””)</f>
        <v>#NAME?</v>
      </c>
    </row>
    <row r="265" spans="2:43" x14ac:dyDescent="0.25">
      <c r="B265" s="69" t="e">
        <f>IFERROR(INDEX(Data!$M$4:$BB$594,Data!$A258,COLUMNS($C$11:C265)),””)</f>
        <v>#NAME?</v>
      </c>
      <c r="C265" s="73" t="e">
        <f>IFERROR(INDEX(Data!$M$4:$BB$594,Data!$A258,COLUMNS($C$11:D265)),””)</f>
        <v>#NAME?</v>
      </c>
      <c r="D265" s="76" t="e">
        <f>IFERROR(INDEX(Data!$M$4:$BB$594,Data!$A258,COLUMNS($C$11:E265)),””)</f>
        <v>#NAME?</v>
      </c>
      <c r="E265" s="76" t="e">
        <f>IFERROR(INDEX(Data!$M$4:$BB$594,Data!$A258,COLUMNS($C$11:F265)),””)</f>
        <v>#NAME?</v>
      </c>
      <c r="F265" s="76" t="e">
        <f>IFERROR(INDEX(Data!$M$4:$BB$594,Data!$A258,COLUMNS($C$11:G265)),””)</f>
        <v>#NAME?</v>
      </c>
      <c r="G265" s="76" t="e">
        <f>IFERROR(INDEX(Data!$M$4:$BB$594,Data!$A258,COLUMNS($C$11:H265)),””)</f>
        <v>#NAME?</v>
      </c>
      <c r="H265" s="76" t="e">
        <f>IFERROR(INDEX(Data!$M$4:$BB$594,Data!$A258,COLUMNS($C$11:I265)),””)</f>
        <v>#NAME?</v>
      </c>
      <c r="I265" s="76" t="e">
        <f>IFERROR(INDEX(Data!$M$4:$BB$594,Data!$A258,COLUMNS($C$11:J265)),””)</f>
        <v>#NAME?</v>
      </c>
      <c r="J265" s="76" t="e">
        <f>IFERROR(INDEX(Data!$M$4:$BB$594,Data!$A258,COLUMNS($C$11:K265)),””)</f>
        <v>#NAME?</v>
      </c>
      <c r="K265" s="76" t="e">
        <f>IFERROR(INDEX(Data!$M$4:$BB$594,Data!$A258,COLUMNS($C$11:L265)),””)</f>
        <v>#NAME?</v>
      </c>
      <c r="L265" s="76" t="e">
        <f>IFERROR(INDEX(Data!$M$4:$BB$594,Data!$A258,COLUMNS($C$11:M265)),””)</f>
        <v>#NAME?</v>
      </c>
      <c r="M265" s="76" t="e">
        <f>IFERROR(INDEX(Data!$M$4:$BB$594,Data!$A258,COLUMNS($C$11:N265)),””)</f>
        <v>#NAME?</v>
      </c>
      <c r="N265" s="76" t="e">
        <f>IFERROR(INDEX(Data!$M$4:$BB$594,Data!$A258,COLUMNS($C$11:O265)),””)</f>
        <v>#NAME?</v>
      </c>
      <c r="O265" s="76" t="e">
        <f>IFERROR(INDEX(Data!$M$4:$BB$594,Data!$A258,COLUMNS($C$11:P265)),””)</f>
        <v>#NAME?</v>
      </c>
      <c r="P265" s="69" t="e">
        <f>IFERROR(INDEX(Data!$M$4:$BB$594,Data!$A258,COLUMNS($C$11:Q265)),””)</f>
        <v>#NAME?</v>
      </c>
      <c r="Q265" s="70" t="e">
        <f>IFERROR(INDEX(Data!$M$4:$BB$594,Data!$A258,COLUMNS($C$11:R265)),””)</f>
        <v>#NAME?</v>
      </c>
      <c r="R265" s="72" t="e">
        <f>IFERROR(INDEX(Data!$M$4:$BB$594,Data!$A258,COLUMNS($C$11:S265)),””)</f>
        <v>#NAME?</v>
      </c>
      <c r="S265" s="69" t="e">
        <f>IFERROR(INDEX(Data!$M$4:$BB$594,Data!$A258,COLUMNS($C$11:T265)),””)</f>
        <v>#NAME?</v>
      </c>
      <c r="T265" s="71" t="e">
        <f>IFERROR(INDEX(Data!$M$4:$BB$594,Data!$A258,COLUMNS($C$11:U265)),””)</f>
        <v>#NAME?</v>
      </c>
      <c r="U265" s="72" t="e">
        <f>IFERROR(INDEX(Data!$M$4:$BB$594,Data!$A258,COLUMNS($C$11:V265)),””)</f>
        <v>#NAME?</v>
      </c>
      <c r="V265" s="72" t="e">
        <f>IFERROR(INDEX(Data!$M$4:$BB$594,Data!$A258,COLUMNS($C$11:W265)),””)</f>
        <v>#NAME?</v>
      </c>
      <c r="W265" s="72" t="e">
        <f>IFERROR(INDEX(Data!$M$4:$BB$594,Data!$A258,COLUMNS($C$11:X265)),””)</f>
        <v>#NAME?</v>
      </c>
      <c r="X265" s="70" t="e">
        <f>IFERROR(INDEX(Data!$M$4:$BB$594,Data!$A258,COLUMNS($C$11:Y265)),””)</f>
        <v>#NAME?</v>
      </c>
      <c r="Y265" s="72" t="e">
        <f>IFERROR(INDEX(Data!$M$4:$BB$594,Data!$A258,COLUMNS($C$11:Z265)),””)</f>
        <v>#NAME?</v>
      </c>
      <c r="Z265" s="75" t="e">
        <f>IFERROR(INDEX(Data!$M$4:$BB$594,Data!$A258,COLUMNS($C$11:AA265)),””)</f>
        <v>#NAME?</v>
      </c>
      <c r="AA265" s="75" t="e">
        <f>IFERROR(INDEX(Data!$M$4:$BB$594,Data!$A258,COLUMNS($C$11:AB265)),””)</f>
        <v>#NAME?</v>
      </c>
      <c r="AB265" s="71" t="e">
        <f>IFERROR(INDEX(Data!$M$4:$BB$594,Data!$A258,COLUMNS($C$11:AC265)),””)</f>
        <v>#NAME?</v>
      </c>
      <c r="AC265" s="72" t="e">
        <f>IFERROR(INDEX(Data!$M$4:$BB$594,Data!$A258,COLUMNS($C$11:AD265)),””)</f>
        <v>#NAME?</v>
      </c>
      <c r="AD265" s="72" t="e">
        <f>IFERROR(INDEX(Data!$M$4:$BB$594,Data!$A258,COLUMNS($C$11:AE265)),””)</f>
        <v>#NAME?</v>
      </c>
      <c r="AE265" s="70" t="e">
        <f>IFERROR(INDEX(Data!$M$4:$BB$594,Data!$A258,COLUMNS($C$11:AF265)),””)</f>
        <v>#NAME?</v>
      </c>
      <c r="AF265" s="72" t="e">
        <f>IFERROR(INDEX(Data!$M$4:$BB$594,Data!$A258,COLUMNS($C$11:AG265)),””)</f>
        <v>#NAME?</v>
      </c>
      <c r="AG265" s="75" t="e">
        <f>IFERROR(INDEX(Data!$M$4:$BB$594,Data!$A258,COLUMNS($C$11:AH265)),””)</f>
        <v>#NAME?</v>
      </c>
      <c r="AH265" s="75" t="e">
        <f>IFERROR(INDEX(Data!$M$4:$BB$594,Data!$A258,COLUMNS($C$11:AI265)),””)</f>
        <v>#NAME?</v>
      </c>
      <c r="AI265" s="71" t="e">
        <f>IFERROR(INDEX(Data!$M$4:$BB$594,Data!$A258,COLUMNS($C$11:AJ265)),””)</f>
        <v>#NAME?</v>
      </c>
      <c r="AJ265" s="71" t="e">
        <f>IFERROR(INDEX(Data!$M$4:$BB$594,Data!$A258,COLUMNS($C$11:AK265)),””)</f>
        <v>#NAME?</v>
      </c>
      <c r="AK265" s="71" t="e">
        <f>IFERROR(INDEX(Data!$M$4:$BB$594,Data!$A258,COLUMNS($C$11:AL265)),””)</f>
        <v>#NAME?</v>
      </c>
      <c r="AL265" s="69" t="e">
        <f>IFERROR(INDEX(Data!$M$4:$BB$594,Data!$A258,COLUMNS($C$11:AM265)),””)</f>
        <v>#NAME?</v>
      </c>
      <c r="AM265" s="69" t="e">
        <f>IFERROR(INDEX(Data!$M$4:$BB$594,Data!$A258,COLUMNS($C$11:AN265)),””)</f>
        <v>#NAME?</v>
      </c>
      <c r="AN265" s="69" t="e">
        <f>IFERROR(INDEX(Data!$M$4:$BB$594,Data!$A258,COLUMNS($C$11:AO265)),””)</f>
        <v>#NAME?</v>
      </c>
      <c r="AO265" s="69" t="e">
        <f>IFERROR(INDEX(Data!$M$4:$BB$594,Data!$A258,COLUMNS($C$11:AP265)),””)</f>
        <v>#NAME?</v>
      </c>
      <c r="AP265" s="69" t="e">
        <f>IFERROR(INDEX(Data!$M$4:$BB$594,Data!$A258,COLUMNS($C$11:AQ265)),””)</f>
        <v>#NAME?</v>
      </c>
      <c r="AQ265" s="69" t="e">
        <f>IFERROR(INDEX(Data!$M$4:$BB$594,Data!$A258,COLUMNS($C$11:AR265)),””)</f>
        <v>#NAME?</v>
      </c>
    </row>
    <row r="266" spans="2:43" x14ac:dyDescent="0.25">
      <c r="B266" s="69" t="e">
        <f>IFERROR(INDEX(Data!$M$4:$BB$594,Data!$A259,COLUMNS($C$11:C266)),””)</f>
        <v>#NAME?</v>
      </c>
      <c r="C266" s="73" t="e">
        <f>IFERROR(INDEX(Data!$M$4:$BB$594,Data!$A259,COLUMNS($C$11:D266)),””)</f>
        <v>#NAME?</v>
      </c>
      <c r="D266" s="76" t="e">
        <f>IFERROR(INDEX(Data!$M$4:$BB$594,Data!$A259,COLUMNS($C$11:E266)),””)</f>
        <v>#NAME?</v>
      </c>
      <c r="E266" s="76" t="e">
        <f>IFERROR(INDEX(Data!$M$4:$BB$594,Data!$A259,COLUMNS($C$11:F266)),””)</f>
        <v>#NAME?</v>
      </c>
      <c r="F266" s="76" t="e">
        <f>IFERROR(INDEX(Data!$M$4:$BB$594,Data!$A259,COLUMNS($C$11:G266)),””)</f>
        <v>#NAME?</v>
      </c>
      <c r="G266" s="76" t="e">
        <f>IFERROR(INDEX(Data!$M$4:$BB$594,Data!$A259,COLUMNS($C$11:H266)),””)</f>
        <v>#NAME?</v>
      </c>
      <c r="H266" s="76" t="e">
        <f>IFERROR(INDEX(Data!$M$4:$BB$594,Data!$A259,COLUMNS($C$11:I266)),””)</f>
        <v>#NAME?</v>
      </c>
      <c r="I266" s="76" t="e">
        <f>IFERROR(INDEX(Data!$M$4:$BB$594,Data!$A259,COLUMNS($C$11:J266)),””)</f>
        <v>#NAME?</v>
      </c>
      <c r="J266" s="76" t="e">
        <f>IFERROR(INDEX(Data!$M$4:$BB$594,Data!$A259,COLUMNS($C$11:K266)),””)</f>
        <v>#NAME?</v>
      </c>
      <c r="K266" s="76" t="e">
        <f>IFERROR(INDEX(Data!$M$4:$BB$594,Data!$A259,COLUMNS($C$11:L266)),””)</f>
        <v>#NAME?</v>
      </c>
      <c r="L266" s="76" t="e">
        <f>IFERROR(INDEX(Data!$M$4:$BB$594,Data!$A259,COLUMNS($C$11:M266)),””)</f>
        <v>#NAME?</v>
      </c>
      <c r="M266" s="76" t="e">
        <f>IFERROR(INDEX(Data!$M$4:$BB$594,Data!$A259,COLUMNS($C$11:N266)),””)</f>
        <v>#NAME?</v>
      </c>
      <c r="N266" s="76" t="e">
        <f>IFERROR(INDEX(Data!$M$4:$BB$594,Data!$A259,COLUMNS($C$11:O266)),””)</f>
        <v>#NAME?</v>
      </c>
      <c r="O266" s="76" t="e">
        <f>IFERROR(INDEX(Data!$M$4:$BB$594,Data!$A259,COLUMNS($C$11:P266)),””)</f>
        <v>#NAME?</v>
      </c>
      <c r="P266" s="69" t="e">
        <f>IFERROR(INDEX(Data!$M$4:$BB$594,Data!$A259,COLUMNS($C$11:Q266)),””)</f>
        <v>#NAME?</v>
      </c>
      <c r="Q266" s="70" t="e">
        <f>IFERROR(INDEX(Data!$M$4:$BB$594,Data!$A259,COLUMNS($C$11:R266)),””)</f>
        <v>#NAME?</v>
      </c>
      <c r="R266" s="72" t="e">
        <f>IFERROR(INDEX(Data!$M$4:$BB$594,Data!$A259,COLUMNS($C$11:S266)),””)</f>
        <v>#NAME?</v>
      </c>
      <c r="S266" s="69" t="e">
        <f>IFERROR(INDEX(Data!$M$4:$BB$594,Data!$A259,COLUMNS($C$11:T266)),””)</f>
        <v>#NAME?</v>
      </c>
      <c r="T266" s="71" t="e">
        <f>IFERROR(INDEX(Data!$M$4:$BB$594,Data!$A259,COLUMNS($C$11:U266)),””)</f>
        <v>#NAME?</v>
      </c>
      <c r="U266" s="72" t="e">
        <f>IFERROR(INDEX(Data!$M$4:$BB$594,Data!$A259,COLUMNS($C$11:V266)),””)</f>
        <v>#NAME?</v>
      </c>
      <c r="V266" s="72" t="e">
        <f>IFERROR(INDEX(Data!$M$4:$BB$594,Data!$A259,COLUMNS($C$11:W266)),””)</f>
        <v>#NAME?</v>
      </c>
      <c r="W266" s="72" t="e">
        <f>IFERROR(INDEX(Data!$M$4:$BB$594,Data!$A259,COLUMNS($C$11:X266)),””)</f>
        <v>#NAME?</v>
      </c>
      <c r="X266" s="70" t="e">
        <f>IFERROR(INDEX(Data!$M$4:$BB$594,Data!$A259,COLUMNS($C$11:Y266)),””)</f>
        <v>#NAME?</v>
      </c>
      <c r="Y266" s="72" t="e">
        <f>IFERROR(INDEX(Data!$M$4:$BB$594,Data!$A259,COLUMNS($C$11:Z266)),””)</f>
        <v>#NAME?</v>
      </c>
      <c r="Z266" s="75" t="e">
        <f>IFERROR(INDEX(Data!$M$4:$BB$594,Data!$A259,COLUMNS($C$11:AA266)),””)</f>
        <v>#NAME?</v>
      </c>
      <c r="AA266" s="75" t="e">
        <f>IFERROR(INDEX(Data!$M$4:$BB$594,Data!$A259,COLUMNS($C$11:AB266)),””)</f>
        <v>#NAME?</v>
      </c>
      <c r="AB266" s="71" t="e">
        <f>IFERROR(INDEX(Data!$M$4:$BB$594,Data!$A259,COLUMNS($C$11:AC266)),””)</f>
        <v>#NAME?</v>
      </c>
      <c r="AC266" s="72" t="e">
        <f>IFERROR(INDEX(Data!$M$4:$BB$594,Data!$A259,COLUMNS($C$11:AD266)),””)</f>
        <v>#NAME?</v>
      </c>
      <c r="AD266" s="72" t="e">
        <f>IFERROR(INDEX(Data!$M$4:$BB$594,Data!$A259,COLUMNS($C$11:AE266)),””)</f>
        <v>#NAME?</v>
      </c>
      <c r="AE266" s="70" t="e">
        <f>IFERROR(INDEX(Data!$M$4:$BB$594,Data!$A259,COLUMNS($C$11:AF266)),””)</f>
        <v>#NAME?</v>
      </c>
      <c r="AF266" s="72" t="e">
        <f>IFERROR(INDEX(Data!$M$4:$BB$594,Data!$A259,COLUMNS($C$11:AG266)),””)</f>
        <v>#NAME?</v>
      </c>
      <c r="AG266" s="75" t="e">
        <f>IFERROR(INDEX(Data!$M$4:$BB$594,Data!$A259,COLUMNS($C$11:AH266)),””)</f>
        <v>#NAME?</v>
      </c>
      <c r="AH266" s="75" t="e">
        <f>IFERROR(INDEX(Data!$M$4:$BB$594,Data!$A259,COLUMNS($C$11:AI266)),””)</f>
        <v>#NAME?</v>
      </c>
      <c r="AI266" s="71" t="e">
        <f>IFERROR(INDEX(Data!$M$4:$BB$594,Data!$A259,COLUMNS($C$11:AJ266)),””)</f>
        <v>#NAME?</v>
      </c>
      <c r="AJ266" s="71" t="e">
        <f>IFERROR(INDEX(Data!$M$4:$BB$594,Data!$A259,COLUMNS($C$11:AK266)),””)</f>
        <v>#NAME?</v>
      </c>
      <c r="AK266" s="71" t="e">
        <f>IFERROR(INDEX(Data!$M$4:$BB$594,Data!$A259,COLUMNS($C$11:AL266)),””)</f>
        <v>#NAME?</v>
      </c>
      <c r="AL266" s="69" t="e">
        <f>IFERROR(INDEX(Data!$M$4:$BB$594,Data!$A259,COLUMNS($C$11:AM266)),””)</f>
        <v>#NAME?</v>
      </c>
      <c r="AM266" s="69" t="e">
        <f>IFERROR(INDEX(Data!$M$4:$BB$594,Data!$A259,COLUMNS($C$11:AN266)),””)</f>
        <v>#NAME?</v>
      </c>
      <c r="AN266" s="69" t="e">
        <f>IFERROR(INDEX(Data!$M$4:$BB$594,Data!$A259,COLUMNS($C$11:AO266)),””)</f>
        <v>#NAME?</v>
      </c>
      <c r="AO266" s="69" t="e">
        <f>IFERROR(INDEX(Data!$M$4:$BB$594,Data!$A259,COLUMNS($C$11:AP266)),””)</f>
        <v>#NAME?</v>
      </c>
      <c r="AP266" s="69" t="e">
        <f>IFERROR(INDEX(Data!$M$4:$BB$594,Data!$A259,COLUMNS($C$11:AQ266)),””)</f>
        <v>#NAME?</v>
      </c>
      <c r="AQ266" s="69" t="e">
        <f>IFERROR(INDEX(Data!$M$4:$BB$594,Data!$A259,COLUMNS($C$11:AR266)),””)</f>
        <v>#NAME?</v>
      </c>
    </row>
    <row r="267" spans="2:43" x14ac:dyDescent="0.25">
      <c r="B267" s="69" t="e">
        <f>IFERROR(INDEX(Data!$M$4:$BB$594,Data!$A260,COLUMNS($C$11:C267)),””)</f>
        <v>#NAME?</v>
      </c>
      <c r="C267" s="73" t="e">
        <f>IFERROR(INDEX(Data!$M$4:$BB$594,Data!$A260,COLUMNS($C$11:D267)),””)</f>
        <v>#NAME?</v>
      </c>
      <c r="D267" s="76" t="e">
        <f>IFERROR(INDEX(Data!$M$4:$BB$594,Data!$A260,COLUMNS($C$11:E267)),””)</f>
        <v>#NAME?</v>
      </c>
      <c r="E267" s="76" t="e">
        <f>IFERROR(INDEX(Data!$M$4:$BB$594,Data!$A260,COLUMNS($C$11:F267)),””)</f>
        <v>#NAME?</v>
      </c>
      <c r="F267" s="76" t="e">
        <f>IFERROR(INDEX(Data!$M$4:$BB$594,Data!$A260,COLUMNS($C$11:G267)),””)</f>
        <v>#NAME?</v>
      </c>
      <c r="G267" s="76" t="e">
        <f>IFERROR(INDEX(Data!$M$4:$BB$594,Data!$A260,COLUMNS($C$11:H267)),””)</f>
        <v>#NAME?</v>
      </c>
      <c r="H267" s="76" t="e">
        <f>IFERROR(INDEX(Data!$M$4:$BB$594,Data!$A260,COLUMNS($C$11:I267)),””)</f>
        <v>#NAME?</v>
      </c>
      <c r="I267" s="76" t="e">
        <f>IFERROR(INDEX(Data!$M$4:$BB$594,Data!$A260,COLUMNS($C$11:J267)),””)</f>
        <v>#NAME?</v>
      </c>
      <c r="J267" s="76" t="e">
        <f>IFERROR(INDEX(Data!$M$4:$BB$594,Data!$A260,COLUMNS($C$11:K267)),””)</f>
        <v>#NAME?</v>
      </c>
      <c r="K267" s="76" t="e">
        <f>IFERROR(INDEX(Data!$M$4:$BB$594,Data!$A260,COLUMNS($C$11:L267)),””)</f>
        <v>#NAME?</v>
      </c>
      <c r="L267" s="76" t="e">
        <f>IFERROR(INDEX(Data!$M$4:$BB$594,Data!$A260,COLUMNS($C$11:M267)),””)</f>
        <v>#NAME?</v>
      </c>
      <c r="M267" s="76" t="e">
        <f>IFERROR(INDEX(Data!$M$4:$BB$594,Data!$A260,COLUMNS($C$11:N267)),””)</f>
        <v>#NAME?</v>
      </c>
      <c r="N267" s="76" t="e">
        <f>IFERROR(INDEX(Data!$M$4:$BB$594,Data!$A260,COLUMNS($C$11:O267)),””)</f>
        <v>#NAME?</v>
      </c>
      <c r="O267" s="76" t="e">
        <f>IFERROR(INDEX(Data!$M$4:$BB$594,Data!$A260,COLUMNS($C$11:P267)),””)</f>
        <v>#NAME?</v>
      </c>
      <c r="P267" s="69" t="e">
        <f>IFERROR(INDEX(Data!$M$4:$BB$594,Data!$A260,COLUMNS($C$11:Q267)),””)</f>
        <v>#NAME?</v>
      </c>
      <c r="Q267" s="70" t="e">
        <f>IFERROR(INDEX(Data!$M$4:$BB$594,Data!$A260,COLUMNS($C$11:R267)),””)</f>
        <v>#NAME?</v>
      </c>
      <c r="R267" s="72" t="e">
        <f>IFERROR(INDEX(Data!$M$4:$BB$594,Data!$A260,COLUMNS($C$11:S267)),””)</f>
        <v>#NAME?</v>
      </c>
      <c r="S267" s="69" t="e">
        <f>IFERROR(INDEX(Data!$M$4:$BB$594,Data!$A260,COLUMNS($C$11:T267)),””)</f>
        <v>#NAME?</v>
      </c>
      <c r="T267" s="71" t="e">
        <f>IFERROR(INDEX(Data!$M$4:$BB$594,Data!$A260,COLUMNS($C$11:U267)),””)</f>
        <v>#NAME?</v>
      </c>
      <c r="U267" s="72" t="e">
        <f>IFERROR(INDEX(Data!$M$4:$BB$594,Data!$A260,COLUMNS($C$11:V267)),””)</f>
        <v>#NAME?</v>
      </c>
      <c r="V267" s="72" t="e">
        <f>IFERROR(INDEX(Data!$M$4:$BB$594,Data!$A260,COLUMNS($C$11:W267)),””)</f>
        <v>#NAME?</v>
      </c>
      <c r="W267" s="72" t="e">
        <f>IFERROR(INDEX(Data!$M$4:$BB$594,Data!$A260,COLUMNS($C$11:X267)),””)</f>
        <v>#NAME?</v>
      </c>
      <c r="X267" s="70" t="e">
        <f>IFERROR(INDEX(Data!$M$4:$BB$594,Data!$A260,COLUMNS($C$11:Y267)),””)</f>
        <v>#NAME?</v>
      </c>
      <c r="Y267" s="72" t="e">
        <f>IFERROR(INDEX(Data!$M$4:$BB$594,Data!$A260,COLUMNS($C$11:Z267)),””)</f>
        <v>#NAME?</v>
      </c>
      <c r="Z267" s="75" t="e">
        <f>IFERROR(INDEX(Data!$M$4:$BB$594,Data!$A260,COLUMNS($C$11:AA267)),””)</f>
        <v>#NAME?</v>
      </c>
      <c r="AA267" s="75" t="e">
        <f>IFERROR(INDEX(Data!$M$4:$BB$594,Data!$A260,COLUMNS($C$11:AB267)),””)</f>
        <v>#NAME?</v>
      </c>
      <c r="AB267" s="71" t="e">
        <f>IFERROR(INDEX(Data!$M$4:$BB$594,Data!$A260,COLUMNS($C$11:AC267)),””)</f>
        <v>#NAME?</v>
      </c>
      <c r="AC267" s="72" t="e">
        <f>IFERROR(INDEX(Data!$M$4:$BB$594,Data!$A260,COLUMNS($C$11:AD267)),””)</f>
        <v>#NAME?</v>
      </c>
      <c r="AD267" s="72" t="e">
        <f>IFERROR(INDEX(Data!$M$4:$BB$594,Data!$A260,COLUMNS($C$11:AE267)),””)</f>
        <v>#NAME?</v>
      </c>
      <c r="AE267" s="70" t="e">
        <f>IFERROR(INDEX(Data!$M$4:$BB$594,Data!$A260,COLUMNS($C$11:AF267)),””)</f>
        <v>#NAME?</v>
      </c>
      <c r="AF267" s="72" t="e">
        <f>IFERROR(INDEX(Data!$M$4:$BB$594,Data!$A260,COLUMNS($C$11:AG267)),””)</f>
        <v>#NAME?</v>
      </c>
      <c r="AG267" s="75" t="e">
        <f>IFERROR(INDEX(Data!$M$4:$BB$594,Data!$A260,COLUMNS($C$11:AH267)),””)</f>
        <v>#NAME?</v>
      </c>
      <c r="AH267" s="75" t="e">
        <f>IFERROR(INDEX(Data!$M$4:$BB$594,Data!$A260,COLUMNS($C$11:AI267)),””)</f>
        <v>#NAME?</v>
      </c>
      <c r="AI267" s="71" t="e">
        <f>IFERROR(INDEX(Data!$M$4:$BB$594,Data!$A260,COLUMNS($C$11:AJ267)),””)</f>
        <v>#NAME?</v>
      </c>
      <c r="AJ267" s="71" t="e">
        <f>IFERROR(INDEX(Data!$M$4:$BB$594,Data!$A260,COLUMNS($C$11:AK267)),””)</f>
        <v>#NAME?</v>
      </c>
      <c r="AK267" s="71" t="e">
        <f>IFERROR(INDEX(Data!$M$4:$BB$594,Data!$A260,COLUMNS($C$11:AL267)),””)</f>
        <v>#NAME?</v>
      </c>
      <c r="AL267" s="69" t="e">
        <f>IFERROR(INDEX(Data!$M$4:$BB$594,Data!$A260,COLUMNS($C$11:AM267)),””)</f>
        <v>#NAME?</v>
      </c>
      <c r="AM267" s="69" t="e">
        <f>IFERROR(INDEX(Data!$M$4:$BB$594,Data!$A260,COLUMNS($C$11:AN267)),””)</f>
        <v>#NAME?</v>
      </c>
      <c r="AN267" s="69" t="e">
        <f>IFERROR(INDEX(Data!$M$4:$BB$594,Data!$A260,COLUMNS($C$11:AO267)),””)</f>
        <v>#NAME?</v>
      </c>
      <c r="AO267" s="69" t="e">
        <f>IFERROR(INDEX(Data!$M$4:$BB$594,Data!$A260,COLUMNS($C$11:AP267)),””)</f>
        <v>#NAME?</v>
      </c>
      <c r="AP267" s="69" t="e">
        <f>IFERROR(INDEX(Data!$M$4:$BB$594,Data!$A260,COLUMNS($C$11:AQ267)),””)</f>
        <v>#NAME?</v>
      </c>
      <c r="AQ267" s="69" t="e">
        <f>IFERROR(INDEX(Data!$M$4:$BB$594,Data!$A260,COLUMNS($C$11:AR267)),””)</f>
        <v>#NAME?</v>
      </c>
    </row>
    <row r="268" spans="2:43" x14ac:dyDescent="0.25">
      <c r="B268" s="69" t="e">
        <f>IFERROR(INDEX(Data!$M$4:$BB$594,Data!$A261,COLUMNS($C$11:C268)),””)</f>
        <v>#NAME?</v>
      </c>
      <c r="C268" s="73" t="e">
        <f>IFERROR(INDEX(Data!$M$4:$BB$594,Data!$A261,COLUMNS($C$11:D268)),””)</f>
        <v>#NAME?</v>
      </c>
      <c r="D268" s="76" t="e">
        <f>IFERROR(INDEX(Data!$M$4:$BB$594,Data!$A261,COLUMNS($C$11:E268)),””)</f>
        <v>#NAME?</v>
      </c>
      <c r="E268" s="76" t="e">
        <f>IFERROR(INDEX(Data!$M$4:$BB$594,Data!$A261,COLUMNS($C$11:F268)),””)</f>
        <v>#NAME?</v>
      </c>
      <c r="F268" s="76" t="e">
        <f>IFERROR(INDEX(Data!$M$4:$BB$594,Data!$A261,COLUMNS($C$11:G268)),””)</f>
        <v>#NAME?</v>
      </c>
      <c r="G268" s="76" t="e">
        <f>IFERROR(INDEX(Data!$M$4:$BB$594,Data!$A261,COLUMNS($C$11:H268)),””)</f>
        <v>#NAME?</v>
      </c>
      <c r="H268" s="76" t="e">
        <f>IFERROR(INDEX(Data!$M$4:$BB$594,Data!$A261,COLUMNS($C$11:I268)),””)</f>
        <v>#NAME?</v>
      </c>
      <c r="I268" s="76" t="e">
        <f>IFERROR(INDEX(Data!$M$4:$BB$594,Data!$A261,COLUMNS($C$11:J268)),””)</f>
        <v>#NAME?</v>
      </c>
      <c r="J268" s="76" t="e">
        <f>IFERROR(INDEX(Data!$M$4:$BB$594,Data!$A261,COLUMNS($C$11:K268)),””)</f>
        <v>#NAME?</v>
      </c>
      <c r="K268" s="76" t="e">
        <f>IFERROR(INDEX(Data!$M$4:$BB$594,Data!$A261,COLUMNS($C$11:L268)),””)</f>
        <v>#NAME?</v>
      </c>
      <c r="L268" s="76" t="e">
        <f>IFERROR(INDEX(Data!$M$4:$BB$594,Data!$A261,COLUMNS($C$11:M268)),””)</f>
        <v>#NAME?</v>
      </c>
      <c r="M268" s="76" t="e">
        <f>IFERROR(INDEX(Data!$M$4:$BB$594,Data!$A261,COLUMNS($C$11:N268)),””)</f>
        <v>#NAME?</v>
      </c>
      <c r="N268" s="76" t="e">
        <f>IFERROR(INDEX(Data!$M$4:$BB$594,Data!$A261,COLUMNS($C$11:O268)),””)</f>
        <v>#NAME?</v>
      </c>
      <c r="O268" s="76" t="e">
        <f>IFERROR(INDEX(Data!$M$4:$BB$594,Data!$A261,COLUMNS($C$11:P268)),””)</f>
        <v>#NAME?</v>
      </c>
      <c r="P268" s="69" t="e">
        <f>IFERROR(INDEX(Data!$M$4:$BB$594,Data!$A261,COLUMNS($C$11:Q268)),””)</f>
        <v>#NAME?</v>
      </c>
      <c r="Q268" s="70" t="e">
        <f>IFERROR(INDEX(Data!$M$4:$BB$594,Data!$A261,COLUMNS($C$11:R268)),””)</f>
        <v>#NAME?</v>
      </c>
      <c r="R268" s="72" t="e">
        <f>IFERROR(INDEX(Data!$M$4:$BB$594,Data!$A261,COLUMNS($C$11:S268)),””)</f>
        <v>#NAME?</v>
      </c>
      <c r="S268" s="69" t="e">
        <f>IFERROR(INDEX(Data!$M$4:$BB$594,Data!$A261,COLUMNS($C$11:T268)),””)</f>
        <v>#NAME?</v>
      </c>
      <c r="T268" s="71" t="e">
        <f>IFERROR(INDEX(Data!$M$4:$BB$594,Data!$A261,COLUMNS($C$11:U268)),””)</f>
        <v>#NAME?</v>
      </c>
      <c r="U268" s="72" t="e">
        <f>IFERROR(INDEX(Data!$M$4:$BB$594,Data!$A261,COLUMNS($C$11:V268)),””)</f>
        <v>#NAME?</v>
      </c>
      <c r="V268" s="72" t="e">
        <f>IFERROR(INDEX(Data!$M$4:$BB$594,Data!$A261,COLUMNS($C$11:W268)),””)</f>
        <v>#NAME?</v>
      </c>
      <c r="W268" s="72" t="e">
        <f>IFERROR(INDEX(Data!$M$4:$BB$594,Data!$A261,COLUMNS($C$11:X268)),””)</f>
        <v>#NAME?</v>
      </c>
      <c r="X268" s="70" t="e">
        <f>IFERROR(INDEX(Data!$M$4:$BB$594,Data!$A261,COLUMNS($C$11:Y268)),””)</f>
        <v>#NAME?</v>
      </c>
      <c r="Y268" s="72" t="e">
        <f>IFERROR(INDEX(Data!$M$4:$BB$594,Data!$A261,COLUMNS($C$11:Z268)),””)</f>
        <v>#NAME?</v>
      </c>
      <c r="Z268" s="75" t="e">
        <f>IFERROR(INDEX(Data!$M$4:$BB$594,Data!$A261,COLUMNS($C$11:AA268)),””)</f>
        <v>#NAME?</v>
      </c>
      <c r="AA268" s="75" t="e">
        <f>IFERROR(INDEX(Data!$M$4:$BB$594,Data!$A261,COLUMNS($C$11:AB268)),””)</f>
        <v>#NAME?</v>
      </c>
      <c r="AB268" s="71" t="e">
        <f>IFERROR(INDEX(Data!$M$4:$BB$594,Data!$A261,COLUMNS($C$11:AC268)),””)</f>
        <v>#NAME?</v>
      </c>
      <c r="AC268" s="72" t="e">
        <f>IFERROR(INDEX(Data!$M$4:$BB$594,Data!$A261,COLUMNS($C$11:AD268)),””)</f>
        <v>#NAME?</v>
      </c>
      <c r="AD268" s="72" t="e">
        <f>IFERROR(INDEX(Data!$M$4:$BB$594,Data!$A261,COLUMNS($C$11:AE268)),””)</f>
        <v>#NAME?</v>
      </c>
      <c r="AE268" s="70" t="e">
        <f>IFERROR(INDEX(Data!$M$4:$BB$594,Data!$A261,COLUMNS($C$11:AF268)),””)</f>
        <v>#NAME?</v>
      </c>
      <c r="AF268" s="72" t="e">
        <f>IFERROR(INDEX(Data!$M$4:$BB$594,Data!$A261,COLUMNS($C$11:AG268)),””)</f>
        <v>#NAME?</v>
      </c>
      <c r="AG268" s="75" t="e">
        <f>IFERROR(INDEX(Data!$M$4:$BB$594,Data!$A261,COLUMNS($C$11:AH268)),””)</f>
        <v>#NAME?</v>
      </c>
      <c r="AH268" s="75" t="e">
        <f>IFERROR(INDEX(Data!$M$4:$BB$594,Data!$A261,COLUMNS($C$11:AI268)),””)</f>
        <v>#NAME?</v>
      </c>
      <c r="AI268" s="71" t="e">
        <f>IFERROR(INDEX(Data!$M$4:$BB$594,Data!$A261,COLUMNS($C$11:AJ268)),””)</f>
        <v>#NAME?</v>
      </c>
      <c r="AJ268" s="71" t="e">
        <f>IFERROR(INDEX(Data!$M$4:$BB$594,Data!$A261,COLUMNS($C$11:AK268)),””)</f>
        <v>#NAME?</v>
      </c>
      <c r="AK268" s="71" t="e">
        <f>IFERROR(INDEX(Data!$M$4:$BB$594,Data!$A261,COLUMNS($C$11:AL268)),””)</f>
        <v>#NAME?</v>
      </c>
      <c r="AL268" s="69" t="e">
        <f>IFERROR(INDEX(Data!$M$4:$BB$594,Data!$A261,COLUMNS($C$11:AM268)),””)</f>
        <v>#NAME?</v>
      </c>
      <c r="AM268" s="69" t="e">
        <f>IFERROR(INDEX(Data!$M$4:$BB$594,Data!$A261,COLUMNS($C$11:AN268)),””)</f>
        <v>#NAME?</v>
      </c>
      <c r="AN268" s="69" t="e">
        <f>IFERROR(INDEX(Data!$M$4:$BB$594,Data!$A261,COLUMNS($C$11:AO268)),””)</f>
        <v>#NAME?</v>
      </c>
      <c r="AO268" s="69" t="e">
        <f>IFERROR(INDEX(Data!$M$4:$BB$594,Data!$A261,COLUMNS($C$11:AP268)),””)</f>
        <v>#NAME?</v>
      </c>
      <c r="AP268" s="69" t="e">
        <f>IFERROR(INDEX(Data!$M$4:$BB$594,Data!$A261,COLUMNS($C$11:AQ268)),””)</f>
        <v>#NAME?</v>
      </c>
      <c r="AQ268" s="69" t="e">
        <f>IFERROR(INDEX(Data!$M$4:$BB$594,Data!$A261,COLUMNS($C$11:AR268)),””)</f>
        <v>#NAME?</v>
      </c>
    </row>
    <row r="269" spans="2:43" x14ac:dyDescent="0.25">
      <c r="B269" s="69" t="e">
        <f>IFERROR(INDEX(Data!$M$4:$BB$594,Data!$A262,COLUMNS($C$11:C269)),””)</f>
        <v>#NAME?</v>
      </c>
      <c r="C269" s="73" t="e">
        <f>IFERROR(INDEX(Data!$M$4:$BB$594,Data!$A262,COLUMNS($C$11:D269)),””)</f>
        <v>#NAME?</v>
      </c>
      <c r="D269" s="76" t="e">
        <f>IFERROR(INDEX(Data!$M$4:$BB$594,Data!$A262,COLUMNS($C$11:E269)),””)</f>
        <v>#NAME?</v>
      </c>
      <c r="E269" s="76" t="e">
        <f>IFERROR(INDEX(Data!$M$4:$BB$594,Data!$A262,COLUMNS($C$11:F269)),””)</f>
        <v>#NAME?</v>
      </c>
      <c r="F269" s="76" t="e">
        <f>IFERROR(INDEX(Data!$M$4:$BB$594,Data!$A262,COLUMNS($C$11:G269)),””)</f>
        <v>#NAME?</v>
      </c>
      <c r="G269" s="76" t="e">
        <f>IFERROR(INDEX(Data!$M$4:$BB$594,Data!$A262,COLUMNS($C$11:H269)),””)</f>
        <v>#NAME?</v>
      </c>
      <c r="H269" s="76" t="e">
        <f>IFERROR(INDEX(Data!$M$4:$BB$594,Data!$A262,COLUMNS($C$11:I269)),””)</f>
        <v>#NAME?</v>
      </c>
      <c r="I269" s="76" t="e">
        <f>IFERROR(INDEX(Data!$M$4:$BB$594,Data!$A262,COLUMNS($C$11:J269)),””)</f>
        <v>#NAME?</v>
      </c>
      <c r="J269" s="76" t="e">
        <f>IFERROR(INDEX(Data!$M$4:$BB$594,Data!$A262,COLUMNS($C$11:K269)),””)</f>
        <v>#NAME?</v>
      </c>
      <c r="K269" s="76" t="e">
        <f>IFERROR(INDEX(Data!$M$4:$BB$594,Data!$A262,COLUMNS($C$11:L269)),””)</f>
        <v>#NAME?</v>
      </c>
      <c r="L269" s="76" t="e">
        <f>IFERROR(INDEX(Data!$M$4:$BB$594,Data!$A262,COLUMNS($C$11:M269)),””)</f>
        <v>#NAME?</v>
      </c>
      <c r="M269" s="76" t="e">
        <f>IFERROR(INDEX(Data!$M$4:$BB$594,Data!$A262,COLUMNS($C$11:N269)),””)</f>
        <v>#NAME?</v>
      </c>
      <c r="N269" s="76" t="e">
        <f>IFERROR(INDEX(Data!$M$4:$BB$594,Data!$A262,COLUMNS($C$11:O269)),””)</f>
        <v>#NAME?</v>
      </c>
      <c r="O269" s="76" t="e">
        <f>IFERROR(INDEX(Data!$M$4:$BB$594,Data!$A262,COLUMNS($C$11:P269)),””)</f>
        <v>#NAME?</v>
      </c>
      <c r="P269" s="69" t="e">
        <f>IFERROR(INDEX(Data!$M$4:$BB$594,Data!$A262,COLUMNS($C$11:Q269)),””)</f>
        <v>#NAME?</v>
      </c>
      <c r="Q269" s="70" t="e">
        <f>IFERROR(INDEX(Data!$M$4:$BB$594,Data!$A262,COLUMNS($C$11:R269)),””)</f>
        <v>#NAME?</v>
      </c>
      <c r="R269" s="72" t="e">
        <f>IFERROR(INDEX(Data!$M$4:$BB$594,Data!$A262,COLUMNS($C$11:S269)),””)</f>
        <v>#NAME?</v>
      </c>
      <c r="S269" s="69" t="e">
        <f>IFERROR(INDEX(Data!$M$4:$BB$594,Data!$A262,COLUMNS($C$11:T269)),””)</f>
        <v>#NAME?</v>
      </c>
      <c r="T269" s="71" t="e">
        <f>IFERROR(INDEX(Data!$M$4:$BB$594,Data!$A262,COLUMNS($C$11:U269)),””)</f>
        <v>#NAME?</v>
      </c>
      <c r="U269" s="72" t="e">
        <f>IFERROR(INDEX(Data!$M$4:$BB$594,Data!$A262,COLUMNS($C$11:V269)),””)</f>
        <v>#NAME?</v>
      </c>
      <c r="V269" s="72" t="e">
        <f>IFERROR(INDEX(Data!$M$4:$BB$594,Data!$A262,COLUMNS($C$11:W269)),””)</f>
        <v>#NAME?</v>
      </c>
      <c r="W269" s="72" t="e">
        <f>IFERROR(INDEX(Data!$M$4:$BB$594,Data!$A262,COLUMNS($C$11:X269)),””)</f>
        <v>#NAME?</v>
      </c>
      <c r="X269" s="70" t="e">
        <f>IFERROR(INDEX(Data!$M$4:$BB$594,Data!$A262,COLUMNS($C$11:Y269)),””)</f>
        <v>#NAME?</v>
      </c>
      <c r="Y269" s="72" t="e">
        <f>IFERROR(INDEX(Data!$M$4:$BB$594,Data!$A262,COLUMNS($C$11:Z269)),””)</f>
        <v>#NAME?</v>
      </c>
      <c r="Z269" s="75" t="e">
        <f>IFERROR(INDEX(Data!$M$4:$BB$594,Data!$A262,COLUMNS($C$11:AA269)),””)</f>
        <v>#NAME?</v>
      </c>
      <c r="AA269" s="75" t="e">
        <f>IFERROR(INDEX(Data!$M$4:$BB$594,Data!$A262,COLUMNS($C$11:AB269)),””)</f>
        <v>#NAME?</v>
      </c>
      <c r="AB269" s="71" t="e">
        <f>IFERROR(INDEX(Data!$M$4:$BB$594,Data!$A262,COLUMNS($C$11:AC269)),””)</f>
        <v>#NAME?</v>
      </c>
      <c r="AC269" s="72" t="e">
        <f>IFERROR(INDEX(Data!$M$4:$BB$594,Data!$A262,COLUMNS($C$11:AD269)),””)</f>
        <v>#NAME?</v>
      </c>
      <c r="AD269" s="72" t="e">
        <f>IFERROR(INDEX(Data!$M$4:$BB$594,Data!$A262,COLUMNS($C$11:AE269)),””)</f>
        <v>#NAME?</v>
      </c>
      <c r="AE269" s="70" t="e">
        <f>IFERROR(INDEX(Data!$M$4:$BB$594,Data!$A262,COLUMNS($C$11:AF269)),””)</f>
        <v>#NAME?</v>
      </c>
      <c r="AF269" s="72" t="e">
        <f>IFERROR(INDEX(Data!$M$4:$BB$594,Data!$A262,COLUMNS($C$11:AG269)),””)</f>
        <v>#NAME?</v>
      </c>
      <c r="AG269" s="75" t="e">
        <f>IFERROR(INDEX(Data!$M$4:$BB$594,Data!$A262,COLUMNS($C$11:AH269)),””)</f>
        <v>#NAME?</v>
      </c>
      <c r="AH269" s="75" t="e">
        <f>IFERROR(INDEX(Data!$M$4:$BB$594,Data!$A262,COLUMNS($C$11:AI269)),””)</f>
        <v>#NAME?</v>
      </c>
      <c r="AI269" s="71" t="e">
        <f>IFERROR(INDEX(Data!$M$4:$BB$594,Data!$A262,COLUMNS($C$11:AJ269)),””)</f>
        <v>#NAME?</v>
      </c>
      <c r="AJ269" s="71" t="e">
        <f>IFERROR(INDEX(Data!$M$4:$BB$594,Data!$A262,COLUMNS($C$11:AK269)),””)</f>
        <v>#NAME?</v>
      </c>
      <c r="AK269" s="71" t="e">
        <f>IFERROR(INDEX(Data!$M$4:$BB$594,Data!$A262,COLUMNS($C$11:AL269)),””)</f>
        <v>#NAME?</v>
      </c>
      <c r="AL269" s="69" t="e">
        <f>IFERROR(INDEX(Data!$M$4:$BB$594,Data!$A262,COLUMNS($C$11:AM269)),””)</f>
        <v>#NAME?</v>
      </c>
      <c r="AM269" s="69" t="e">
        <f>IFERROR(INDEX(Data!$M$4:$BB$594,Data!$A262,COLUMNS($C$11:AN269)),””)</f>
        <v>#NAME?</v>
      </c>
      <c r="AN269" s="69" t="e">
        <f>IFERROR(INDEX(Data!$M$4:$BB$594,Data!$A262,COLUMNS($C$11:AO269)),””)</f>
        <v>#NAME?</v>
      </c>
      <c r="AO269" s="69" t="e">
        <f>IFERROR(INDEX(Data!$M$4:$BB$594,Data!$A262,COLUMNS($C$11:AP269)),””)</f>
        <v>#NAME?</v>
      </c>
      <c r="AP269" s="69" t="e">
        <f>IFERROR(INDEX(Data!$M$4:$BB$594,Data!$A262,COLUMNS($C$11:AQ269)),””)</f>
        <v>#NAME?</v>
      </c>
      <c r="AQ269" s="69" t="e">
        <f>IFERROR(INDEX(Data!$M$4:$BB$594,Data!$A262,COLUMNS($C$11:AR269)),””)</f>
        <v>#NAME?</v>
      </c>
    </row>
    <row r="270" spans="2:43" x14ac:dyDescent="0.25">
      <c r="B270" s="69" t="e">
        <f>IFERROR(INDEX(Data!$M$4:$BB$594,Data!$A263,COLUMNS($C$11:C270)),””)</f>
        <v>#NAME?</v>
      </c>
      <c r="C270" s="73" t="e">
        <f>IFERROR(INDEX(Data!$M$4:$BB$594,Data!$A263,COLUMNS($C$11:D270)),””)</f>
        <v>#NAME?</v>
      </c>
      <c r="D270" s="76" t="e">
        <f>IFERROR(INDEX(Data!$M$4:$BB$594,Data!$A263,COLUMNS($C$11:E270)),””)</f>
        <v>#NAME?</v>
      </c>
      <c r="E270" s="76" t="e">
        <f>IFERROR(INDEX(Data!$M$4:$BB$594,Data!$A263,COLUMNS($C$11:F270)),””)</f>
        <v>#NAME?</v>
      </c>
      <c r="F270" s="76" t="e">
        <f>IFERROR(INDEX(Data!$M$4:$BB$594,Data!$A263,COLUMNS($C$11:G270)),””)</f>
        <v>#NAME?</v>
      </c>
      <c r="G270" s="76" t="e">
        <f>IFERROR(INDEX(Data!$M$4:$BB$594,Data!$A263,COLUMNS($C$11:H270)),””)</f>
        <v>#NAME?</v>
      </c>
      <c r="H270" s="76" t="e">
        <f>IFERROR(INDEX(Data!$M$4:$BB$594,Data!$A263,COLUMNS($C$11:I270)),””)</f>
        <v>#NAME?</v>
      </c>
      <c r="I270" s="76" t="e">
        <f>IFERROR(INDEX(Data!$M$4:$BB$594,Data!$A263,COLUMNS($C$11:J270)),””)</f>
        <v>#NAME?</v>
      </c>
      <c r="J270" s="76" t="e">
        <f>IFERROR(INDEX(Data!$M$4:$BB$594,Data!$A263,COLUMNS($C$11:K270)),””)</f>
        <v>#NAME?</v>
      </c>
      <c r="K270" s="76" t="e">
        <f>IFERROR(INDEX(Data!$M$4:$BB$594,Data!$A263,COLUMNS($C$11:L270)),””)</f>
        <v>#NAME?</v>
      </c>
      <c r="L270" s="76" t="e">
        <f>IFERROR(INDEX(Data!$M$4:$BB$594,Data!$A263,COLUMNS($C$11:M270)),””)</f>
        <v>#NAME?</v>
      </c>
      <c r="M270" s="76" t="e">
        <f>IFERROR(INDEX(Data!$M$4:$BB$594,Data!$A263,COLUMNS($C$11:N270)),””)</f>
        <v>#NAME?</v>
      </c>
      <c r="N270" s="76" t="e">
        <f>IFERROR(INDEX(Data!$M$4:$BB$594,Data!$A263,COLUMNS($C$11:O270)),””)</f>
        <v>#NAME?</v>
      </c>
      <c r="O270" s="76" t="e">
        <f>IFERROR(INDEX(Data!$M$4:$BB$594,Data!$A263,COLUMNS($C$11:P270)),””)</f>
        <v>#NAME?</v>
      </c>
      <c r="P270" s="69" t="e">
        <f>IFERROR(INDEX(Data!$M$4:$BB$594,Data!$A263,COLUMNS($C$11:Q270)),””)</f>
        <v>#NAME?</v>
      </c>
      <c r="Q270" s="70" t="e">
        <f>IFERROR(INDEX(Data!$M$4:$BB$594,Data!$A263,COLUMNS($C$11:R270)),””)</f>
        <v>#NAME?</v>
      </c>
      <c r="R270" s="72" t="e">
        <f>IFERROR(INDEX(Data!$M$4:$BB$594,Data!$A263,COLUMNS($C$11:S270)),””)</f>
        <v>#NAME?</v>
      </c>
      <c r="S270" s="69" t="e">
        <f>IFERROR(INDEX(Data!$M$4:$BB$594,Data!$A263,COLUMNS($C$11:T270)),””)</f>
        <v>#NAME?</v>
      </c>
      <c r="T270" s="71" t="e">
        <f>IFERROR(INDEX(Data!$M$4:$BB$594,Data!$A263,COLUMNS($C$11:U270)),””)</f>
        <v>#NAME?</v>
      </c>
      <c r="U270" s="72" t="e">
        <f>IFERROR(INDEX(Data!$M$4:$BB$594,Data!$A263,COLUMNS($C$11:V270)),””)</f>
        <v>#NAME?</v>
      </c>
      <c r="V270" s="72" t="e">
        <f>IFERROR(INDEX(Data!$M$4:$BB$594,Data!$A263,COLUMNS($C$11:W270)),””)</f>
        <v>#NAME?</v>
      </c>
      <c r="W270" s="72" t="e">
        <f>IFERROR(INDEX(Data!$M$4:$BB$594,Data!$A263,COLUMNS($C$11:X270)),””)</f>
        <v>#NAME?</v>
      </c>
      <c r="X270" s="70" t="e">
        <f>IFERROR(INDEX(Data!$M$4:$BB$594,Data!$A263,COLUMNS($C$11:Y270)),””)</f>
        <v>#NAME?</v>
      </c>
      <c r="Y270" s="72" t="e">
        <f>IFERROR(INDEX(Data!$M$4:$BB$594,Data!$A263,COLUMNS($C$11:Z270)),””)</f>
        <v>#NAME?</v>
      </c>
      <c r="Z270" s="75" t="e">
        <f>IFERROR(INDEX(Data!$M$4:$BB$594,Data!$A263,COLUMNS($C$11:AA270)),””)</f>
        <v>#NAME?</v>
      </c>
      <c r="AA270" s="75" t="e">
        <f>IFERROR(INDEX(Data!$M$4:$BB$594,Data!$A263,COLUMNS($C$11:AB270)),””)</f>
        <v>#NAME?</v>
      </c>
      <c r="AB270" s="71" t="e">
        <f>IFERROR(INDEX(Data!$M$4:$BB$594,Data!$A263,COLUMNS($C$11:AC270)),””)</f>
        <v>#NAME?</v>
      </c>
      <c r="AC270" s="72" t="e">
        <f>IFERROR(INDEX(Data!$M$4:$BB$594,Data!$A263,COLUMNS($C$11:AD270)),””)</f>
        <v>#NAME?</v>
      </c>
      <c r="AD270" s="72" t="e">
        <f>IFERROR(INDEX(Data!$M$4:$BB$594,Data!$A263,COLUMNS($C$11:AE270)),””)</f>
        <v>#NAME?</v>
      </c>
      <c r="AE270" s="70" t="e">
        <f>IFERROR(INDEX(Data!$M$4:$BB$594,Data!$A263,COLUMNS($C$11:AF270)),””)</f>
        <v>#NAME?</v>
      </c>
      <c r="AF270" s="72" t="e">
        <f>IFERROR(INDEX(Data!$M$4:$BB$594,Data!$A263,COLUMNS($C$11:AG270)),””)</f>
        <v>#NAME?</v>
      </c>
      <c r="AG270" s="75" t="e">
        <f>IFERROR(INDEX(Data!$M$4:$BB$594,Data!$A263,COLUMNS($C$11:AH270)),””)</f>
        <v>#NAME?</v>
      </c>
      <c r="AH270" s="75" t="e">
        <f>IFERROR(INDEX(Data!$M$4:$BB$594,Data!$A263,COLUMNS($C$11:AI270)),””)</f>
        <v>#NAME?</v>
      </c>
      <c r="AI270" s="71" t="e">
        <f>IFERROR(INDEX(Data!$M$4:$BB$594,Data!$A263,COLUMNS($C$11:AJ270)),””)</f>
        <v>#NAME?</v>
      </c>
      <c r="AJ270" s="71" t="e">
        <f>IFERROR(INDEX(Data!$M$4:$BB$594,Data!$A263,COLUMNS($C$11:AK270)),””)</f>
        <v>#NAME?</v>
      </c>
      <c r="AK270" s="71" t="e">
        <f>IFERROR(INDEX(Data!$M$4:$BB$594,Data!$A263,COLUMNS($C$11:AL270)),””)</f>
        <v>#NAME?</v>
      </c>
      <c r="AL270" s="69" t="e">
        <f>IFERROR(INDEX(Data!$M$4:$BB$594,Data!$A263,COLUMNS($C$11:AM270)),””)</f>
        <v>#NAME?</v>
      </c>
      <c r="AM270" s="69" t="e">
        <f>IFERROR(INDEX(Data!$M$4:$BB$594,Data!$A263,COLUMNS($C$11:AN270)),””)</f>
        <v>#NAME?</v>
      </c>
      <c r="AN270" s="69" t="e">
        <f>IFERROR(INDEX(Data!$M$4:$BB$594,Data!$A263,COLUMNS($C$11:AO270)),””)</f>
        <v>#NAME?</v>
      </c>
      <c r="AO270" s="69" t="e">
        <f>IFERROR(INDEX(Data!$M$4:$BB$594,Data!$A263,COLUMNS($C$11:AP270)),””)</f>
        <v>#NAME?</v>
      </c>
      <c r="AP270" s="69" t="e">
        <f>IFERROR(INDEX(Data!$M$4:$BB$594,Data!$A263,COLUMNS($C$11:AQ270)),””)</f>
        <v>#NAME?</v>
      </c>
      <c r="AQ270" s="69" t="e">
        <f>IFERROR(INDEX(Data!$M$4:$BB$594,Data!$A263,COLUMNS($C$11:AR270)),””)</f>
        <v>#NAME?</v>
      </c>
    </row>
    <row r="271" spans="2:43" x14ac:dyDescent="0.25">
      <c r="B271" s="69" t="e">
        <f>IFERROR(INDEX(Data!$M$4:$BB$594,Data!$A264,COLUMNS($C$11:C271)),””)</f>
        <v>#NAME?</v>
      </c>
      <c r="C271" s="73" t="e">
        <f>IFERROR(INDEX(Data!$M$4:$BB$594,Data!$A264,COLUMNS($C$11:D271)),””)</f>
        <v>#NAME?</v>
      </c>
      <c r="D271" s="76" t="e">
        <f>IFERROR(INDEX(Data!$M$4:$BB$594,Data!$A264,COLUMNS($C$11:E271)),””)</f>
        <v>#NAME?</v>
      </c>
      <c r="E271" s="76" t="e">
        <f>IFERROR(INDEX(Data!$M$4:$BB$594,Data!$A264,COLUMNS($C$11:F271)),””)</f>
        <v>#NAME?</v>
      </c>
      <c r="F271" s="76" t="e">
        <f>IFERROR(INDEX(Data!$M$4:$BB$594,Data!$A264,COLUMNS($C$11:G271)),””)</f>
        <v>#NAME?</v>
      </c>
      <c r="G271" s="76" t="e">
        <f>IFERROR(INDEX(Data!$M$4:$BB$594,Data!$A264,COLUMNS($C$11:H271)),””)</f>
        <v>#NAME?</v>
      </c>
      <c r="H271" s="76" t="e">
        <f>IFERROR(INDEX(Data!$M$4:$BB$594,Data!$A264,COLUMNS($C$11:I271)),””)</f>
        <v>#NAME?</v>
      </c>
      <c r="I271" s="76" t="e">
        <f>IFERROR(INDEX(Data!$M$4:$BB$594,Data!$A264,COLUMNS($C$11:J271)),””)</f>
        <v>#NAME?</v>
      </c>
      <c r="J271" s="76" t="e">
        <f>IFERROR(INDEX(Data!$M$4:$BB$594,Data!$A264,COLUMNS($C$11:K271)),””)</f>
        <v>#NAME?</v>
      </c>
      <c r="K271" s="76" t="e">
        <f>IFERROR(INDEX(Data!$M$4:$BB$594,Data!$A264,COLUMNS($C$11:L271)),””)</f>
        <v>#NAME?</v>
      </c>
      <c r="L271" s="76" t="e">
        <f>IFERROR(INDEX(Data!$M$4:$BB$594,Data!$A264,COLUMNS($C$11:M271)),””)</f>
        <v>#NAME?</v>
      </c>
      <c r="M271" s="76" t="e">
        <f>IFERROR(INDEX(Data!$M$4:$BB$594,Data!$A264,COLUMNS($C$11:N271)),””)</f>
        <v>#NAME?</v>
      </c>
      <c r="N271" s="76" t="e">
        <f>IFERROR(INDEX(Data!$M$4:$BB$594,Data!$A264,COLUMNS($C$11:O271)),””)</f>
        <v>#NAME?</v>
      </c>
      <c r="O271" s="76" t="e">
        <f>IFERROR(INDEX(Data!$M$4:$BB$594,Data!$A264,COLUMNS($C$11:P271)),””)</f>
        <v>#NAME?</v>
      </c>
      <c r="P271" s="69" t="e">
        <f>IFERROR(INDEX(Data!$M$4:$BB$594,Data!$A264,COLUMNS($C$11:Q271)),””)</f>
        <v>#NAME?</v>
      </c>
      <c r="Q271" s="70" t="e">
        <f>IFERROR(INDEX(Data!$M$4:$BB$594,Data!$A264,COLUMNS($C$11:R271)),””)</f>
        <v>#NAME?</v>
      </c>
      <c r="R271" s="72" t="e">
        <f>IFERROR(INDEX(Data!$M$4:$BB$594,Data!$A264,COLUMNS($C$11:S271)),””)</f>
        <v>#NAME?</v>
      </c>
      <c r="S271" s="69" t="e">
        <f>IFERROR(INDEX(Data!$M$4:$BB$594,Data!$A264,COLUMNS($C$11:T271)),””)</f>
        <v>#NAME?</v>
      </c>
      <c r="T271" s="71" t="e">
        <f>IFERROR(INDEX(Data!$M$4:$BB$594,Data!$A264,COLUMNS($C$11:U271)),””)</f>
        <v>#NAME?</v>
      </c>
      <c r="U271" s="72" t="e">
        <f>IFERROR(INDEX(Data!$M$4:$BB$594,Data!$A264,COLUMNS($C$11:V271)),””)</f>
        <v>#NAME?</v>
      </c>
      <c r="V271" s="72" t="e">
        <f>IFERROR(INDEX(Data!$M$4:$BB$594,Data!$A264,COLUMNS($C$11:W271)),””)</f>
        <v>#NAME?</v>
      </c>
      <c r="W271" s="72" t="e">
        <f>IFERROR(INDEX(Data!$M$4:$BB$594,Data!$A264,COLUMNS($C$11:X271)),””)</f>
        <v>#NAME?</v>
      </c>
      <c r="X271" s="70" t="e">
        <f>IFERROR(INDEX(Data!$M$4:$BB$594,Data!$A264,COLUMNS($C$11:Y271)),””)</f>
        <v>#NAME?</v>
      </c>
      <c r="Y271" s="72" t="e">
        <f>IFERROR(INDEX(Data!$M$4:$BB$594,Data!$A264,COLUMNS($C$11:Z271)),””)</f>
        <v>#NAME?</v>
      </c>
      <c r="Z271" s="75" t="e">
        <f>IFERROR(INDEX(Data!$M$4:$BB$594,Data!$A264,COLUMNS($C$11:AA271)),””)</f>
        <v>#NAME?</v>
      </c>
      <c r="AA271" s="75" t="e">
        <f>IFERROR(INDEX(Data!$M$4:$BB$594,Data!$A264,COLUMNS($C$11:AB271)),””)</f>
        <v>#NAME?</v>
      </c>
      <c r="AB271" s="71" t="e">
        <f>IFERROR(INDEX(Data!$M$4:$BB$594,Data!$A264,COLUMNS($C$11:AC271)),””)</f>
        <v>#NAME?</v>
      </c>
      <c r="AC271" s="72" t="e">
        <f>IFERROR(INDEX(Data!$M$4:$BB$594,Data!$A264,COLUMNS($C$11:AD271)),””)</f>
        <v>#NAME?</v>
      </c>
      <c r="AD271" s="72" t="e">
        <f>IFERROR(INDEX(Data!$M$4:$BB$594,Data!$A264,COLUMNS($C$11:AE271)),””)</f>
        <v>#NAME?</v>
      </c>
      <c r="AE271" s="70" t="e">
        <f>IFERROR(INDEX(Data!$M$4:$BB$594,Data!$A264,COLUMNS($C$11:AF271)),””)</f>
        <v>#NAME?</v>
      </c>
      <c r="AF271" s="72" t="e">
        <f>IFERROR(INDEX(Data!$M$4:$BB$594,Data!$A264,COLUMNS($C$11:AG271)),””)</f>
        <v>#NAME?</v>
      </c>
      <c r="AG271" s="75" t="e">
        <f>IFERROR(INDEX(Data!$M$4:$BB$594,Data!$A264,COLUMNS($C$11:AH271)),””)</f>
        <v>#NAME?</v>
      </c>
      <c r="AH271" s="75" t="e">
        <f>IFERROR(INDEX(Data!$M$4:$BB$594,Data!$A264,COLUMNS($C$11:AI271)),””)</f>
        <v>#NAME?</v>
      </c>
      <c r="AI271" s="71" t="e">
        <f>IFERROR(INDEX(Data!$M$4:$BB$594,Data!$A264,COLUMNS($C$11:AJ271)),””)</f>
        <v>#NAME?</v>
      </c>
      <c r="AJ271" s="71" t="e">
        <f>IFERROR(INDEX(Data!$M$4:$BB$594,Data!$A264,COLUMNS($C$11:AK271)),””)</f>
        <v>#NAME?</v>
      </c>
      <c r="AK271" s="71" t="e">
        <f>IFERROR(INDEX(Data!$M$4:$BB$594,Data!$A264,COLUMNS($C$11:AL271)),””)</f>
        <v>#NAME?</v>
      </c>
      <c r="AL271" s="69" t="e">
        <f>IFERROR(INDEX(Data!$M$4:$BB$594,Data!$A264,COLUMNS($C$11:AM271)),””)</f>
        <v>#NAME?</v>
      </c>
      <c r="AM271" s="69" t="e">
        <f>IFERROR(INDEX(Data!$M$4:$BB$594,Data!$A264,COLUMNS($C$11:AN271)),””)</f>
        <v>#NAME?</v>
      </c>
      <c r="AN271" s="69" t="e">
        <f>IFERROR(INDEX(Data!$M$4:$BB$594,Data!$A264,COLUMNS($C$11:AO271)),””)</f>
        <v>#NAME?</v>
      </c>
      <c r="AO271" s="69" t="e">
        <f>IFERROR(INDEX(Data!$M$4:$BB$594,Data!$A264,COLUMNS($C$11:AP271)),””)</f>
        <v>#NAME?</v>
      </c>
      <c r="AP271" s="69" t="e">
        <f>IFERROR(INDEX(Data!$M$4:$BB$594,Data!$A264,COLUMNS($C$11:AQ271)),””)</f>
        <v>#NAME?</v>
      </c>
      <c r="AQ271" s="69" t="e">
        <f>IFERROR(INDEX(Data!$M$4:$BB$594,Data!$A264,COLUMNS($C$11:AR271)),””)</f>
        <v>#NAME?</v>
      </c>
    </row>
    <row r="272" spans="2:43" x14ac:dyDescent="0.25">
      <c r="B272" s="69" t="e">
        <f>IFERROR(INDEX(Data!$M$4:$BB$594,Data!$A265,COLUMNS($C$11:C272)),””)</f>
        <v>#NAME?</v>
      </c>
      <c r="C272" s="73" t="e">
        <f>IFERROR(INDEX(Data!$M$4:$BB$594,Data!$A265,COLUMNS($C$11:D272)),””)</f>
        <v>#NAME?</v>
      </c>
      <c r="D272" s="76" t="e">
        <f>IFERROR(INDEX(Data!$M$4:$BB$594,Data!$A265,COLUMNS($C$11:E272)),””)</f>
        <v>#NAME?</v>
      </c>
      <c r="E272" s="76" t="e">
        <f>IFERROR(INDEX(Data!$M$4:$BB$594,Data!$A265,COLUMNS($C$11:F272)),””)</f>
        <v>#NAME?</v>
      </c>
      <c r="F272" s="76" t="e">
        <f>IFERROR(INDEX(Data!$M$4:$BB$594,Data!$A265,COLUMNS($C$11:G272)),””)</f>
        <v>#NAME?</v>
      </c>
      <c r="G272" s="76" t="e">
        <f>IFERROR(INDEX(Data!$M$4:$BB$594,Data!$A265,COLUMNS($C$11:H272)),””)</f>
        <v>#NAME?</v>
      </c>
      <c r="H272" s="76" t="e">
        <f>IFERROR(INDEX(Data!$M$4:$BB$594,Data!$A265,COLUMNS($C$11:I272)),””)</f>
        <v>#NAME?</v>
      </c>
      <c r="I272" s="76" t="e">
        <f>IFERROR(INDEX(Data!$M$4:$BB$594,Data!$A265,COLUMNS($C$11:J272)),””)</f>
        <v>#NAME?</v>
      </c>
      <c r="J272" s="76" t="e">
        <f>IFERROR(INDEX(Data!$M$4:$BB$594,Data!$A265,COLUMNS($C$11:K272)),””)</f>
        <v>#NAME?</v>
      </c>
      <c r="K272" s="76" t="e">
        <f>IFERROR(INDEX(Data!$M$4:$BB$594,Data!$A265,COLUMNS($C$11:L272)),””)</f>
        <v>#NAME?</v>
      </c>
      <c r="L272" s="76" t="e">
        <f>IFERROR(INDEX(Data!$M$4:$BB$594,Data!$A265,COLUMNS($C$11:M272)),””)</f>
        <v>#NAME?</v>
      </c>
      <c r="M272" s="76" t="e">
        <f>IFERROR(INDEX(Data!$M$4:$BB$594,Data!$A265,COLUMNS($C$11:N272)),””)</f>
        <v>#NAME?</v>
      </c>
      <c r="N272" s="76" t="e">
        <f>IFERROR(INDEX(Data!$M$4:$BB$594,Data!$A265,COLUMNS($C$11:O272)),””)</f>
        <v>#NAME?</v>
      </c>
      <c r="O272" s="76" t="e">
        <f>IFERROR(INDEX(Data!$M$4:$BB$594,Data!$A265,COLUMNS($C$11:P272)),””)</f>
        <v>#NAME?</v>
      </c>
      <c r="P272" s="69" t="e">
        <f>IFERROR(INDEX(Data!$M$4:$BB$594,Data!$A265,COLUMNS($C$11:Q272)),””)</f>
        <v>#NAME?</v>
      </c>
      <c r="Q272" s="70" t="e">
        <f>IFERROR(INDEX(Data!$M$4:$BB$594,Data!$A265,COLUMNS($C$11:R272)),””)</f>
        <v>#NAME?</v>
      </c>
      <c r="R272" s="72" t="e">
        <f>IFERROR(INDEX(Data!$M$4:$BB$594,Data!$A265,COLUMNS($C$11:S272)),””)</f>
        <v>#NAME?</v>
      </c>
      <c r="S272" s="69" t="e">
        <f>IFERROR(INDEX(Data!$M$4:$BB$594,Data!$A265,COLUMNS($C$11:T272)),””)</f>
        <v>#NAME?</v>
      </c>
      <c r="T272" s="71" t="e">
        <f>IFERROR(INDEX(Data!$M$4:$BB$594,Data!$A265,COLUMNS($C$11:U272)),””)</f>
        <v>#NAME?</v>
      </c>
      <c r="U272" s="72" t="e">
        <f>IFERROR(INDEX(Data!$M$4:$BB$594,Data!$A265,COLUMNS($C$11:V272)),””)</f>
        <v>#NAME?</v>
      </c>
      <c r="V272" s="72" t="e">
        <f>IFERROR(INDEX(Data!$M$4:$BB$594,Data!$A265,COLUMNS($C$11:W272)),””)</f>
        <v>#NAME?</v>
      </c>
      <c r="W272" s="72" t="e">
        <f>IFERROR(INDEX(Data!$M$4:$BB$594,Data!$A265,COLUMNS($C$11:X272)),””)</f>
        <v>#NAME?</v>
      </c>
      <c r="X272" s="70" t="e">
        <f>IFERROR(INDEX(Data!$M$4:$BB$594,Data!$A265,COLUMNS($C$11:Y272)),””)</f>
        <v>#NAME?</v>
      </c>
      <c r="Y272" s="72" t="e">
        <f>IFERROR(INDEX(Data!$M$4:$BB$594,Data!$A265,COLUMNS($C$11:Z272)),””)</f>
        <v>#NAME?</v>
      </c>
      <c r="Z272" s="75" t="e">
        <f>IFERROR(INDEX(Data!$M$4:$BB$594,Data!$A265,COLUMNS($C$11:AA272)),””)</f>
        <v>#NAME?</v>
      </c>
      <c r="AA272" s="75" t="e">
        <f>IFERROR(INDEX(Data!$M$4:$BB$594,Data!$A265,COLUMNS($C$11:AB272)),””)</f>
        <v>#NAME?</v>
      </c>
      <c r="AB272" s="71" t="e">
        <f>IFERROR(INDEX(Data!$M$4:$BB$594,Data!$A265,COLUMNS($C$11:AC272)),””)</f>
        <v>#NAME?</v>
      </c>
      <c r="AC272" s="72" t="e">
        <f>IFERROR(INDEX(Data!$M$4:$BB$594,Data!$A265,COLUMNS($C$11:AD272)),””)</f>
        <v>#NAME?</v>
      </c>
      <c r="AD272" s="72" t="e">
        <f>IFERROR(INDEX(Data!$M$4:$BB$594,Data!$A265,COLUMNS($C$11:AE272)),””)</f>
        <v>#NAME?</v>
      </c>
      <c r="AE272" s="70" t="e">
        <f>IFERROR(INDEX(Data!$M$4:$BB$594,Data!$A265,COLUMNS($C$11:AF272)),””)</f>
        <v>#NAME?</v>
      </c>
      <c r="AF272" s="72" t="e">
        <f>IFERROR(INDEX(Data!$M$4:$BB$594,Data!$A265,COLUMNS($C$11:AG272)),””)</f>
        <v>#NAME?</v>
      </c>
      <c r="AG272" s="75" t="e">
        <f>IFERROR(INDEX(Data!$M$4:$BB$594,Data!$A265,COLUMNS($C$11:AH272)),””)</f>
        <v>#NAME?</v>
      </c>
      <c r="AH272" s="75" t="e">
        <f>IFERROR(INDEX(Data!$M$4:$BB$594,Data!$A265,COLUMNS($C$11:AI272)),””)</f>
        <v>#NAME?</v>
      </c>
      <c r="AI272" s="71" t="e">
        <f>IFERROR(INDEX(Data!$M$4:$BB$594,Data!$A265,COLUMNS($C$11:AJ272)),””)</f>
        <v>#NAME?</v>
      </c>
      <c r="AJ272" s="71" t="e">
        <f>IFERROR(INDEX(Data!$M$4:$BB$594,Data!$A265,COLUMNS($C$11:AK272)),””)</f>
        <v>#NAME?</v>
      </c>
      <c r="AK272" s="71" t="e">
        <f>IFERROR(INDEX(Data!$M$4:$BB$594,Data!$A265,COLUMNS($C$11:AL272)),””)</f>
        <v>#NAME?</v>
      </c>
      <c r="AL272" s="69" t="e">
        <f>IFERROR(INDEX(Data!$M$4:$BB$594,Data!$A265,COLUMNS($C$11:AM272)),””)</f>
        <v>#NAME?</v>
      </c>
      <c r="AM272" s="69" t="e">
        <f>IFERROR(INDEX(Data!$M$4:$BB$594,Data!$A265,COLUMNS($C$11:AN272)),””)</f>
        <v>#NAME?</v>
      </c>
      <c r="AN272" s="69" t="e">
        <f>IFERROR(INDEX(Data!$M$4:$BB$594,Data!$A265,COLUMNS($C$11:AO272)),””)</f>
        <v>#NAME?</v>
      </c>
      <c r="AO272" s="69" t="e">
        <f>IFERROR(INDEX(Data!$M$4:$BB$594,Data!$A265,COLUMNS($C$11:AP272)),””)</f>
        <v>#NAME?</v>
      </c>
      <c r="AP272" s="69" t="e">
        <f>IFERROR(INDEX(Data!$M$4:$BB$594,Data!$A265,COLUMNS($C$11:AQ272)),””)</f>
        <v>#NAME?</v>
      </c>
      <c r="AQ272" s="69" t="e">
        <f>IFERROR(INDEX(Data!$M$4:$BB$594,Data!$A265,COLUMNS($C$11:AR272)),””)</f>
        <v>#NAME?</v>
      </c>
    </row>
    <row r="273" spans="2:43" x14ac:dyDescent="0.25">
      <c r="B273" s="69" t="e">
        <f>IFERROR(INDEX(Data!$M$4:$BB$594,Data!$A266,COLUMNS($C$11:C273)),””)</f>
        <v>#NAME?</v>
      </c>
      <c r="C273" s="73" t="e">
        <f>IFERROR(INDEX(Data!$M$4:$BB$594,Data!$A266,COLUMNS($C$11:D273)),””)</f>
        <v>#NAME?</v>
      </c>
      <c r="D273" s="76" t="e">
        <f>IFERROR(INDEX(Data!$M$4:$BB$594,Data!$A266,COLUMNS($C$11:E273)),””)</f>
        <v>#NAME?</v>
      </c>
      <c r="E273" s="76" t="e">
        <f>IFERROR(INDEX(Data!$M$4:$BB$594,Data!$A266,COLUMNS($C$11:F273)),””)</f>
        <v>#NAME?</v>
      </c>
      <c r="F273" s="76" t="e">
        <f>IFERROR(INDEX(Data!$M$4:$BB$594,Data!$A266,COLUMNS($C$11:G273)),””)</f>
        <v>#NAME?</v>
      </c>
      <c r="G273" s="76" t="e">
        <f>IFERROR(INDEX(Data!$M$4:$BB$594,Data!$A266,COLUMNS($C$11:H273)),””)</f>
        <v>#NAME?</v>
      </c>
      <c r="H273" s="76" t="e">
        <f>IFERROR(INDEX(Data!$M$4:$BB$594,Data!$A266,COLUMNS($C$11:I273)),””)</f>
        <v>#NAME?</v>
      </c>
      <c r="I273" s="76" t="e">
        <f>IFERROR(INDEX(Data!$M$4:$BB$594,Data!$A266,COLUMNS($C$11:J273)),””)</f>
        <v>#NAME?</v>
      </c>
      <c r="J273" s="76" t="e">
        <f>IFERROR(INDEX(Data!$M$4:$BB$594,Data!$A266,COLUMNS($C$11:K273)),””)</f>
        <v>#NAME?</v>
      </c>
      <c r="K273" s="76" t="e">
        <f>IFERROR(INDEX(Data!$M$4:$BB$594,Data!$A266,COLUMNS($C$11:L273)),””)</f>
        <v>#NAME?</v>
      </c>
      <c r="L273" s="76" t="e">
        <f>IFERROR(INDEX(Data!$M$4:$BB$594,Data!$A266,COLUMNS($C$11:M273)),””)</f>
        <v>#NAME?</v>
      </c>
      <c r="M273" s="76" t="e">
        <f>IFERROR(INDEX(Data!$M$4:$BB$594,Data!$A266,COLUMNS($C$11:N273)),””)</f>
        <v>#NAME?</v>
      </c>
      <c r="N273" s="76" t="e">
        <f>IFERROR(INDEX(Data!$M$4:$BB$594,Data!$A266,COLUMNS($C$11:O273)),””)</f>
        <v>#NAME?</v>
      </c>
      <c r="O273" s="76" t="e">
        <f>IFERROR(INDEX(Data!$M$4:$BB$594,Data!$A266,COLUMNS($C$11:P273)),””)</f>
        <v>#NAME?</v>
      </c>
      <c r="P273" s="69" t="e">
        <f>IFERROR(INDEX(Data!$M$4:$BB$594,Data!$A266,COLUMNS($C$11:Q273)),””)</f>
        <v>#NAME?</v>
      </c>
      <c r="Q273" s="70" t="e">
        <f>IFERROR(INDEX(Data!$M$4:$BB$594,Data!$A266,COLUMNS($C$11:R273)),””)</f>
        <v>#NAME?</v>
      </c>
      <c r="R273" s="72" t="e">
        <f>IFERROR(INDEX(Data!$M$4:$BB$594,Data!$A266,COLUMNS($C$11:S273)),””)</f>
        <v>#NAME?</v>
      </c>
      <c r="S273" s="69" t="e">
        <f>IFERROR(INDEX(Data!$M$4:$BB$594,Data!$A266,COLUMNS($C$11:T273)),””)</f>
        <v>#NAME?</v>
      </c>
      <c r="T273" s="71" t="e">
        <f>IFERROR(INDEX(Data!$M$4:$BB$594,Data!$A266,COLUMNS($C$11:U273)),””)</f>
        <v>#NAME?</v>
      </c>
      <c r="U273" s="72" t="e">
        <f>IFERROR(INDEX(Data!$M$4:$BB$594,Data!$A266,COLUMNS($C$11:V273)),””)</f>
        <v>#NAME?</v>
      </c>
      <c r="V273" s="72" t="e">
        <f>IFERROR(INDEX(Data!$M$4:$BB$594,Data!$A266,COLUMNS($C$11:W273)),””)</f>
        <v>#NAME?</v>
      </c>
      <c r="W273" s="72" t="e">
        <f>IFERROR(INDEX(Data!$M$4:$BB$594,Data!$A266,COLUMNS($C$11:X273)),””)</f>
        <v>#NAME?</v>
      </c>
      <c r="X273" s="70" t="e">
        <f>IFERROR(INDEX(Data!$M$4:$BB$594,Data!$A266,COLUMNS($C$11:Y273)),””)</f>
        <v>#NAME?</v>
      </c>
      <c r="Y273" s="72" t="e">
        <f>IFERROR(INDEX(Data!$M$4:$BB$594,Data!$A266,COLUMNS($C$11:Z273)),””)</f>
        <v>#NAME?</v>
      </c>
      <c r="Z273" s="75" t="e">
        <f>IFERROR(INDEX(Data!$M$4:$BB$594,Data!$A266,COLUMNS($C$11:AA273)),””)</f>
        <v>#NAME?</v>
      </c>
      <c r="AA273" s="75" t="e">
        <f>IFERROR(INDEX(Data!$M$4:$BB$594,Data!$A266,COLUMNS($C$11:AB273)),””)</f>
        <v>#NAME?</v>
      </c>
      <c r="AB273" s="71" t="e">
        <f>IFERROR(INDEX(Data!$M$4:$BB$594,Data!$A266,COLUMNS($C$11:AC273)),””)</f>
        <v>#NAME?</v>
      </c>
      <c r="AC273" s="72" t="e">
        <f>IFERROR(INDEX(Data!$M$4:$BB$594,Data!$A266,COLUMNS($C$11:AD273)),””)</f>
        <v>#NAME?</v>
      </c>
      <c r="AD273" s="72" t="e">
        <f>IFERROR(INDEX(Data!$M$4:$BB$594,Data!$A266,COLUMNS($C$11:AE273)),””)</f>
        <v>#NAME?</v>
      </c>
      <c r="AE273" s="70" t="e">
        <f>IFERROR(INDEX(Data!$M$4:$BB$594,Data!$A266,COLUMNS($C$11:AF273)),””)</f>
        <v>#NAME?</v>
      </c>
      <c r="AF273" s="72" t="e">
        <f>IFERROR(INDEX(Data!$M$4:$BB$594,Data!$A266,COLUMNS($C$11:AG273)),””)</f>
        <v>#NAME?</v>
      </c>
      <c r="AG273" s="75" t="e">
        <f>IFERROR(INDEX(Data!$M$4:$BB$594,Data!$A266,COLUMNS($C$11:AH273)),””)</f>
        <v>#NAME?</v>
      </c>
      <c r="AH273" s="75" t="e">
        <f>IFERROR(INDEX(Data!$M$4:$BB$594,Data!$A266,COLUMNS($C$11:AI273)),””)</f>
        <v>#NAME?</v>
      </c>
      <c r="AI273" s="71" t="e">
        <f>IFERROR(INDEX(Data!$M$4:$BB$594,Data!$A266,COLUMNS($C$11:AJ273)),””)</f>
        <v>#NAME?</v>
      </c>
      <c r="AJ273" s="71" t="e">
        <f>IFERROR(INDEX(Data!$M$4:$BB$594,Data!$A266,COLUMNS($C$11:AK273)),””)</f>
        <v>#NAME?</v>
      </c>
      <c r="AK273" s="71" t="e">
        <f>IFERROR(INDEX(Data!$M$4:$BB$594,Data!$A266,COLUMNS($C$11:AL273)),””)</f>
        <v>#NAME?</v>
      </c>
      <c r="AL273" s="69" t="e">
        <f>IFERROR(INDEX(Data!$M$4:$BB$594,Data!$A266,COLUMNS($C$11:AM273)),””)</f>
        <v>#NAME?</v>
      </c>
      <c r="AM273" s="69" t="e">
        <f>IFERROR(INDEX(Data!$M$4:$BB$594,Data!$A266,COLUMNS($C$11:AN273)),””)</f>
        <v>#NAME?</v>
      </c>
      <c r="AN273" s="69" t="e">
        <f>IFERROR(INDEX(Data!$M$4:$BB$594,Data!$A266,COLUMNS($C$11:AO273)),””)</f>
        <v>#NAME?</v>
      </c>
      <c r="AO273" s="69" t="e">
        <f>IFERROR(INDEX(Data!$M$4:$BB$594,Data!$A266,COLUMNS($C$11:AP273)),””)</f>
        <v>#NAME?</v>
      </c>
      <c r="AP273" s="69" t="e">
        <f>IFERROR(INDEX(Data!$M$4:$BB$594,Data!$A266,COLUMNS($C$11:AQ273)),””)</f>
        <v>#NAME?</v>
      </c>
      <c r="AQ273" s="69" t="e">
        <f>IFERROR(INDEX(Data!$M$4:$BB$594,Data!$A266,COLUMNS($C$11:AR273)),””)</f>
        <v>#NAME?</v>
      </c>
    </row>
    <row r="274" spans="2:43" x14ac:dyDescent="0.25">
      <c r="B274" s="69" t="e">
        <f>IFERROR(INDEX(Data!$M$4:$BB$594,Data!$A267,COLUMNS($C$11:C274)),””)</f>
        <v>#NAME?</v>
      </c>
      <c r="C274" s="73" t="e">
        <f>IFERROR(INDEX(Data!$M$4:$BB$594,Data!$A267,COLUMNS($C$11:D274)),””)</f>
        <v>#NAME?</v>
      </c>
      <c r="D274" s="76" t="e">
        <f>IFERROR(INDEX(Data!$M$4:$BB$594,Data!$A267,COLUMNS($C$11:E274)),””)</f>
        <v>#NAME?</v>
      </c>
      <c r="E274" s="76" t="e">
        <f>IFERROR(INDEX(Data!$M$4:$BB$594,Data!$A267,COLUMNS($C$11:F274)),””)</f>
        <v>#NAME?</v>
      </c>
      <c r="F274" s="76" t="e">
        <f>IFERROR(INDEX(Data!$M$4:$BB$594,Data!$A267,COLUMNS($C$11:G274)),””)</f>
        <v>#NAME?</v>
      </c>
      <c r="G274" s="76" t="e">
        <f>IFERROR(INDEX(Data!$M$4:$BB$594,Data!$A267,COLUMNS($C$11:H274)),””)</f>
        <v>#NAME?</v>
      </c>
      <c r="H274" s="76" t="e">
        <f>IFERROR(INDEX(Data!$M$4:$BB$594,Data!$A267,COLUMNS($C$11:I274)),””)</f>
        <v>#NAME?</v>
      </c>
      <c r="I274" s="76" t="e">
        <f>IFERROR(INDEX(Data!$M$4:$BB$594,Data!$A267,COLUMNS($C$11:J274)),””)</f>
        <v>#NAME?</v>
      </c>
      <c r="J274" s="76" t="e">
        <f>IFERROR(INDEX(Data!$M$4:$BB$594,Data!$A267,COLUMNS($C$11:K274)),””)</f>
        <v>#NAME?</v>
      </c>
      <c r="K274" s="76" t="e">
        <f>IFERROR(INDEX(Data!$M$4:$BB$594,Data!$A267,COLUMNS($C$11:L274)),””)</f>
        <v>#NAME?</v>
      </c>
      <c r="L274" s="76" t="e">
        <f>IFERROR(INDEX(Data!$M$4:$BB$594,Data!$A267,COLUMNS($C$11:M274)),””)</f>
        <v>#NAME?</v>
      </c>
      <c r="M274" s="76" t="e">
        <f>IFERROR(INDEX(Data!$M$4:$BB$594,Data!$A267,COLUMNS($C$11:N274)),””)</f>
        <v>#NAME?</v>
      </c>
      <c r="N274" s="76" t="e">
        <f>IFERROR(INDEX(Data!$M$4:$BB$594,Data!$A267,COLUMNS($C$11:O274)),””)</f>
        <v>#NAME?</v>
      </c>
      <c r="O274" s="76" t="e">
        <f>IFERROR(INDEX(Data!$M$4:$BB$594,Data!$A267,COLUMNS($C$11:P274)),””)</f>
        <v>#NAME?</v>
      </c>
      <c r="P274" s="69" t="e">
        <f>IFERROR(INDEX(Data!$M$4:$BB$594,Data!$A267,COLUMNS($C$11:Q274)),””)</f>
        <v>#NAME?</v>
      </c>
      <c r="Q274" s="70" t="e">
        <f>IFERROR(INDEX(Data!$M$4:$BB$594,Data!$A267,COLUMNS($C$11:R274)),””)</f>
        <v>#NAME?</v>
      </c>
      <c r="R274" s="72" t="e">
        <f>IFERROR(INDEX(Data!$M$4:$BB$594,Data!$A267,COLUMNS($C$11:S274)),””)</f>
        <v>#NAME?</v>
      </c>
      <c r="S274" s="69" t="e">
        <f>IFERROR(INDEX(Data!$M$4:$BB$594,Data!$A267,COLUMNS($C$11:T274)),””)</f>
        <v>#NAME?</v>
      </c>
      <c r="T274" s="71" t="e">
        <f>IFERROR(INDEX(Data!$M$4:$BB$594,Data!$A267,COLUMNS($C$11:U274)),””)</f>
        <v>#NAME?</v>
      </c>
      <c r="U274" s="72" t="e">
        <f>IFERROR(INDEX(Data!$M$4:$BB$594,Data!$A267,COLUMNS($C$11:V274)),””)</f>
        <v>#NAME?</v>
      </c>
      <c r="V274" s="72" t="e">
        <f>IFERROR(INDEX(Data!$M$4:$BB$594,Data!$A267,COLUMNS($C$11:W274)),””)</f>
        <v>#NAME?</v>
      </c>
      <c r="W274" s="72" t="e">
        <f>IFERROR(INDEX(Data!$M$4:$BB$594,Data!$A267,COLUMNS($C$11:X274)),””)</f>
        <v>#NAME?</v>
      </c>
      <c r="X274" s="70" t="e">
        <f>IFERROR(INDEX(Data!$M$4:$BB$594,Data!$A267,COLUMNS($C$11:Y274)),””)</f>
        <v>#NAME?</v>
      </c>
      <c r="Y274" s="72" t="e">
        <f>IFERROR(INDEX(Data!$M$4:$BB$594,Data!$A267,COLUMNS($C$11:Z274)),””)</f>
        <v>#NAME?</v>
      </c>
      <c r="Z274" s="75" t="e">
        <f>IFERROR(INDEX(Data!$M$4:$BB$594,Data!$A267,COLUMNS($C$11:AA274)),””)</f>
        <v>#NAME?</v>
      </c>
      <c r="AA274" s="75" t="e">
        <f>IFERROR(INDEX(Data!$M$4:$BB$594,Data!$A267,COLUMNS($C$11:AB274)),””)</f>
        <v>#NAME?</v>
      </c>
      <c r="AB274" s="71" t="e">
        <f>IFERROR(INDEX(Data!$M$4:$BB$594,Data!$A267,COLUMNS($C$11:AC274)),””)</f>
        <v>#NAME?</v>
      </c>
      <c r="AC274" s="72" t="e">
        <f>IFERROR(INDEX(Data!$M$4:$BB$594,Data!$A267,COLUMNS($C$11:AD274)),””)</f>
        <v>#NAME?</v>
      </c>
      <c r="AD274" s="72" t="e">
        <f>IFERROR(INDEX(Data!$M$4:$BB$594,Data!$A267,COLUMNS($C$11:AE274)),””)</f>
        <v>#NAME?</v>
      </c>
      <c r="AE274" s="70" t="e">
        <f>IFERROR(INDEX(Data!$M$4:$BB$594,Data!$A267,COLUMNS($C$11:AF274)),””)</f>
        <v>#NAME?</v>
      </c>
      <c r="AF274" s="72" t="e">
        <f>IFERROR(INDEX(Data!$M$4:$BB$594,Data!$A267,COLUMNS($C$11:AG274)),””)</f>
        <v>#NAME?</v>
      </c>
      <c r="AG274" s="75" t="e">
        <f>IFERROR(INDEX(Data!$M$4:$BB$594,Data!$A267,COLUMNS($C$11:AH274)),””)</f>
        <v>#NAME?</v>
      </c>
      <c r="AH274" s="75" t="e">
        <f>IFERROR(INDEX(Data!$M$4:$BB$594,Data!$A267,COLUMNS($C$11:AI274)),””)</f>
        <v>#NAME?</v>
      </c>
      <c r="AI274" s="71" t="e">
        <f>IFERROR(INDEX(Data!$M$4:$BB$594,Data!$A267,COLUMNS($C$11:AJ274)),””)</f>
        <v>#NAME?</v>
      </c>
      <c r="AJ274" s="71" t="e">
        <f>IFERROR(INDEX(Data!$M$4:$BB$594,Data!$A267,COLUMNS($C$11:AK274)),””)</f>
        <v>#NAME?</v>
      </c>
      <c r="AK274" s="71" t="e">
        <f>IFERROR(INDEX(Data!$M$4:$BB$594,Data!$A267,COLUMNS($C$11:AL274)),””)</f>
        <v>#NAME?</v>
      </c>
      <c r="AL274" s="69" t="e">
        <f>IFERROR(INDEX(Data!$M$4:$BB$594,Data!$A267,COLUMNS($C$11:AM274)),””)</f>
        <v>#NAME?</v>
      </c>
      <c r="AM274" s="69" t="e">
        <f>IFERROR(INDEX(Data!$M$4:$BB$594,Data!$A267,COLUMNS($C$11:AN274)),””)</f>
        <v>#NAME?</v>
      </c>
      <c r="AN274" s="69" t="e">
        <f>IFERROR(INDEX(Data!$M$4:$BB$594,Data!$A267,COLUMNS($C$11:AO274)),””)</f>
        <v>#NAME?</v>
      </c>
      <c r="AO274" s="69" t="e">
        <f>IFERROR(INDEX(Data!$M$4:$BB$594,Data!$A267,COLUMNS($C$11:AP274)),””)</f>
        <v>#NAME?</v>
      </c>
      <c r="AP274" s="69" t="e">
        <f>IFERROR(INDEX(Data!$M$4:$BB$594,Data!$A267,COLUMNS($C$11:AQ274)),””)</f>
        <v>#NAME?</v>
      </c>
      <c r="AQ274" s="69" t="e">
        <f>IFERROR(INDEX(Data!$M$4:$BB$594,Data!$A267,COLUMNS($C$11:AR274)),””)</f>
        <v>#NAME?</v>
      </c>
    </row>
    <row r="275" spans="2:43" x14ac:dyDescent="0.25">
      <c r="B275" s="69" t="e">
        <f>IFERROR(INDEX(Data!$M$4:$BB$594,Data!$A268,COLUMNS($C$11:C275)),””)</f>
        <v>#NAME?</v>
      </c>
      <c r="C275" s="73" t="e">
        <f>IFERROR(INDEX(Data!$M$4:$BB$594,Data!$A268,COLUMNS($C$11:D275)),””)</f>
        <v>#NAME?</v>
      </c>
      <c r="D275" s="76" t="e">
        <f>IFERROR(INDEX(Data!$M$4:$BB$594,Data!$A268,COLUMNS($C$11:E275)),””)</f>
        <v>#NAME?</v>
      </c>
      <c r="E275" s="76" t="e">
        <f>IFERROR(INDEX(Data!$M$4:$BB$594,Data!$A268,COLUMNS($C$11:F275)),””)</f>
        <v>#NAME?</v>
      </c>
      <c r="F275" s="76" t="e">
        <f>IFERROR(INDEX(Data!$M$4:$BB$594,Data!$A268,COLUMNS($C$11:G275)),””)</f>
        <v>#NAME?</v>
      </c>
      <c r="G275" s="76" t="e">
        <f>IFERROR(INDEX(Data!$M$4:$BB$594,Data!$A268,COLUMNS($C$11:H275)),””)</f>
        <v>#NAME?</v>
      </c>
      <c r="H275" s="76" t="e">
        <f>IFERROR(INDEX(Data!$M$4:$BB$594,Data!$A268,COLUMNS($C$11:I275)),””)</f>
        <v>#NAME?</v>
      </c>
      <c r="I275" s="76" t="e">
        <f>IFERROR(INDEX(Data!$M$4:$BB$594,Data!$A268,COLUMNS($C$11:J275)),””)</f>
        <v>#NAME?</v>
      </c>
      <c r="J275" s="76" t="e">
        <f>IFERROR(INDEX(Data!$M$4:$BB$594,Data!$A268,COLUMNS($C$11:K275)),””)</f>
        <v>#NAME?</v>
      </c>
      <c r="K275" s="76" t="e">
        <f>IFERROR(INDEX(Data!$M$4:$BB$594,Data!$A268,COLUMNS($C$11:L275)),””)</f>
        <v>#NAME?</v>
      </c>
      <c r="L275" s="76" t="e">
        <f>IFERROR(INDEX(Data!$M$4:$BB$594,Data!$A268,COLUMNS($C$11:M275)),””)</f>
        <v>#NAME?</v>
      </c>
      <c r="M275" s="76" t="e">
        <f>IFERROR(INDEX(Data!$M$4:$BB$594,Data!$A268,COLUMNS($C$11:N275)),””)</f>
        <v>#NAME?</v>
      </c>
      <c r="N275" s="76" t="e">
        <f>IFERROR(INDEX(Data!$M$4:$BB$594,Data!$A268,COLUMNS($C$11:O275)),””)</f>
        <v>#NAME?</v>
      </c>
      <c r="O275" s="76" t="e">
        <f>IFERROR(INDEX(Data!$M$4:$BB$594,Data!$A268,COLUMNS($C$11:P275)),””)</f>
        <v>#NAME?</v>
      </c>
      <c r="P275" s="69" t="e">
        <f>IFERROR(INDEX(Data!$M$4:$BB$594,Data!$A268,COLUMNS($C$11:Q275)),””)</f>
        <v>#NAME?</v>
      </c>
      <c r="Q275" s="70" t="e">
        <f>IFERROR(INDEX(Data!$M$4:$BB$594,Data!$A268,COLUMNS($C$11:R275)),””)</f>
        <v>#NAME?</v>
      </c>
      <c r="R275" s="72" t="e">
        <f>IFERROR(INDEX(Data!$M$4:$BB$594,Data!$A268,COLUMNS($C$11:S275)),””)</f>
        <v>#NAME?</v>
      </c>
      <c r="S275" s="69" t="e">
        <f>IFERROR(INDEX(Data!$M$4:$BB$594,Data!$A268,COLUMNS($C$11:T275)),””)</f>
        <v>#NAME?</v>
      </c>
      <c r="T275" s="71" t="e">
        <f>IFERROR(INDEX(Data!$M$4:$BB$594,Data!$A268,COLUMNS($C$11:U275)),””)</f>
        <v>#NAME?</v>
      </c>
      <c r="U275" s="72" t="e">
        <f>IFERROR(INDEX(Data!$M$4:$BB$594,Data!$A268,COLUMNS($C$11:V275)),””)</f>
        <v>#NAME?</v>
      </c>
      <c r="V275" s="72" t="e">
        <f>IFERROR(INDEX(Data!$M$4:$BB$594,Data!$A268,COLUMNS($C$11:W275)),””)</f>
        <v>#NAME?</v>
      </c>
      <c r="W275" s="72" t="e">
        <f>IFERROR(INDEX(Data!$M$4:$BB$594,Data!$A268,COLUMNS($C$11:X275)),””)</f>
        <v>#NAME?</v>
      </c>
      <c r="X275" s="70" t="e">
        <f>IFERROR(INDEX(Data!$M$4:$BB$594,Data!$A268,COLUMNS($C$11:Y275)),””)</f>
        <v>#NAME?</v>
      </c>
      <c r="Y275" s="72" t="e">
        <f>IFERROR(INDEX(Data!$M$4:$BB$594,Data!$A268,COLUMNS($C$11:Z275)),””)</f>
        <v>#NAME?</v>
      </c>
      <c r="Z275" s="75" t="e">
        <f>IFERROR(INDEX(Data!$M$4:$BB$594,Data!$A268,COLUMNS($C$11:AA275)),””)</f>
        <v>#NAME?</v>
      </c>
      <c r="AA275" s="75" t="e">
        <f>IFERROR(INDEX(Data!$M$4:$BB$594,Data!$A268,COLUMNS($C$11:AB275)),””)</f>
        <v>#NAME?</v>
      </c>
      <c r="AB275" s="71" t="e">
        <f>IFERROR(INDEX(Data!$M$4:$BB$594,Data!$A268,COLUMNS($C$11:AC275)),””)</f>
        <v>#NAME?</v>
      </c>
      <c r="AC275" s="72" t="e">
        <f>IFERROR(INDEX(Data!$M$4:$BB$594,Data!$A268,COLUMNS($C$11:AD275)),””)</f>
        <v>#NAME?</v>
      </c>
      <c r="AD275" s="72" t="e">
        <f>IFERROR(INDEX(Data!$M$4:$BB$594,Data!$A268,COLUMNS($C$11:AE275)),””)</f>
        <v>#NAME?</v>
      </c>
      <c r="AE275" s="70" t="e">
        <f>IFERROR(INDEX(Data!$M$4:$BB$594,Data!$A268,COLUMNS($C$11:AF275)),””)</f>
        <v>#NAME?</v>
      </c>
      <c r="AF275" s="72" t="e">
        <f>IFERROR(INDEX(Data!$M$4:$BB$594,Data!$A268,COLUMNS($C$11:AG275)),””)</f>
        <v>#NAME?</v>
      </c>
      <c r="AG275" s="75" t="e">
        <f>IFERROR(INDEX(Data!$M$4:$BB$594,Data!$A268,COLUMNS($C$11:AH275)),””)</f>
        <v>#NAME?</v>
      </c>
      <c r="AH275" s="75" t="e">
        <f>IFERROR(INDEX(Data!$M$4:$BB$594,Data!$A268,COLUMNS($C$11:AI275)),””)</f>
        <v>#NAME?</v>
      </c>
      <c r="AI275" s="71" t="e">
        <f>IFERROR(INDEX(Data!$M$4:$BB$594,Data!$A268,COLUMNS($C$11:AJ275)),””)</f>
        <v>#NAME?</v>
      </c>
      <c r="AJ275" s="71" t="e">
        <f>IFERROR(INDEX(Data!$M$4:$BB$594,Data!$A268,COLUMNS($C$11:AK275)),””)</f>
        <v>#NAME?</v>
      </c>
      <c r="AK275" s="71" t="e">
        <f>IFERROR(INDEX(Data!$M$4:$BB$594,Data!$A268,COLUMNS($C$11:AL275)),””)</f>
        <v>#NAME?</v>
      </c>
      <c r="AL275" s="69" t="e">
        <f>IFERROR(INDEX(Data!$M$4:$BB$594,Data!$A268,COLUMNS($C$11:AM275)),””)</f>
        <v>#NAME?</v>
      </c>
      <c r="AM275" s="69" t="e">
        <f>IFERROR(INDEX(Data!$M$4:$BB$594,Data!$A268,COLUMNS($C$11:AN275)),””)</f>
        <v>#NAME?</v>
      </c>
      <c r="AN275" s="69" t="e">
        <f>IFERROR(INDEX(Data!$M$4:$BB$594,Data!$A268,COLUMNS($C$11:AO275)),””)</f>
        <v>#NAME?</v>
      </c>
      <c r="AO275" s="69" t="e">
        <f>IFERROR(INDEX(Data!$M$4:$BB$594,Data!$A268,COLUMNS($C$11:AP275)),””)</f>
        <v>#NAME?</v>
      </c>
      <c r="AP275" s="69" t="e">
        <f>IFERROR(INDEX(Data!$M$4:$BB$594,Data!$A268,COLUMNS($C$11:AQ275)),””)</f>
        <v>#NAME?</v>
      </c>
      <c r="AQ275" s="69" t="e">
        <f>IFERROR(INDEX(Data!$M$4:$BB$594,Data!$A268,COLUMNS($C$11:AR275)),””)</f>
        <v>#NAME?</v>
      </c>
    </row>
    <row r="276" spans="2:43" x14ac:dyDescent="0.25">
      <c r="B276" s="69" t="e">
        <f>IFERROR(INDEX(Data!$M$4:$BB$594,Data!$A269,COLUMNS($C$11:C276)),””)</f>
        <v>#NAME?</v>
      </c>
      <c r="C276" s="73" t="e">
        <f>IFERROR(INDEX(Data!$M$4:$BB$594,Data!$A269,COLUMNS($C$11:D276)),””)</f>
        <v>#NAME?</v>
      </c>
      <c r="D276" s="76" t="e">
        <f>IFERROR(INDEX(Data!$M$4:$BB$594,Data!$A269,COLUMNS($C$11:E276)),””)</f>
        <v>#NAME?</v>
      </c>
      <c r="E276" s="76" t="e">
        <f>IFERROR(INDEX(Data!$M$4:$BB$594,Data!$A269,COLUMNS($C$11:F276)),””)</f>
        <v>#NAME?</v>
      </c>
      <c r="F276" s="76" t="e">
        <f>IFERROR(INDEX(Data!$M$4:$BB$594,Data!$A269,COLUMNS($C$11:G276)),””)</f>
        <v>#NAME?</v>
      </c>
      <c r="G276" s="76" t="e">
        <f>IFERROR(INDEX(Data!$M$4:$BB$594,Data!$A269,COLUMNS($C$11:H276)),””)</f>
        <v>#NAME?</v>
      </c>
      <c r="H276" s="76" t="e">
        <f>IFERROR(INDEX(Data!$M$4:$BB$594,Data!$A269,COLUMNS($C$11:I276)),””)</f>
        <v>#NAME?</v>
      </c>
      <c r="I276" s="76" t="e">
        <f>IFERROR(INDEX(Data!$M$4:$BB$594,Data!$A269,COLUMNS($C$11:J276)),””)</f>
        <v>#NAME?</v>
      </c>
      <c r="J276" s="76" t="e">
        <f>IFERROR(INDEX(Data!$M$4:$BB$594,Data!$A269,COLUMNS($C$11:K276)),””)</f>
        <v>#NAME?</v>
      </c>
      <c r="K276" s="76" t="e">
        <f>IFERROR(INDEX(Data!$M$4:$BB$594,Data!$A269,COLUMNS($C$11:L276)),””)</f>
        <v>#NAME?</v>
      </c>
      <c r="L276" s="76" t="e">
        <f>IFERROR(INDEX(Data!$M$4:$BB$594,Data!$A269,COLUMNS($C$11:M276)),””)</f>
        <v>#NAME?</v>
      </c>
      <c r="M276" s="76" t="e">
        <f>IFERROR(INDEX(Data!$M$4:$BB$594,Data!$A269,COLUMNS($C$11:N276)),””)</f>
        <v>#NAME?</v>
      </c>
      <c r="N276" s="76" t="e">
        <f>IFERROR(INDEX(Data!$M$4:$BB$594,Data!$A269,COLUMNS($C$11:O276)),””)</f>
        <v>#NAME?</v>
      </c>
      <c r="O276" s="76" t="e">
        <f>IFERROR(INDEX(Data!$M$4:$BB$594,Data!$A269,COLUMNS($C$11:P276)),””)</f>
        <v>#NAME?</v>
      </c>
      <c r="P276" s="69" t="e">
        <f>IFERROR(INDEX(Data!$M$4:$BB$594,Data!$A269,COLUMNS($C$11:Q276)),””)</f>
        <v>#NAME?</v>
      </c>
      <c r="Q276" s="70" t="e">
        <f>IFERROR(INDEX(Data!$M$4:$BB$594,Data!$A269,COLUMNS($C$11:R276)),””)</f>
        <v>#NAME?</v>
      </c>
      <c r="R276" s="72" t="e">
        <f>IFERROR(INDEX(Data!$M$4:$BB$594,Data!$A269,COLUMNS($C$11:S276)),””)</f>
        <v>#NAME?</v>
      </c>
      <c r="S276" s="69" t="e">
        <f>IFERROR(INDEX(Data!$M$4:$BB$594,Data!$A269,COLUMNS($C$11:T276)),””)</f>
        <v>#NAME?</v>
      </c>
      <c r="T276" s="71" t="e">
        <f>IFERROR(INDEX(Data!$M$4:$BB$594,Data!$A269,COLUMNS($C$11:U276)),””)</f>
        <v>#NAME?</v>
      </c>
      <c r="U276" s="72" t="e">
        <f>IFERROR(INDEX(Data!$M$4:$BB$594,Data!$A269,COLUMNS($C$11:V276)),””)</f>
        <v>#NAME?</v>
      </c>
      <c r="V276" s="72" t="e">
        <f>IFERROR(INDEX(Data!$M$4:$BB$594,Data!$A269,COLUMNS($C$11:W276)),””)</f>
        <v>#NAME?</v>
      </c>
      <c r="W276" s="72" t="e">
        <f>IFERROR(INDEX(Data!$M$4:$BB$594,Data!$A269,COLUMNS($C$11:X276)),””)</f>
        <v>#NAME?</v>
      </c>
      <c r="X276" s="70" t="e">
        <f>IFERROR(INDEX(Data!$M$4:$BB$594,Data!$A269,COLUMNS($C$11:Y276)),””)</f>
        <v>#NAME?</v>
      </c>
      <c r="Y276" s="72" t="e">
        <f>IFERROR(INDEX(Data!$M$4:$BB$594,Data!$A269,COLUMNS($C$11:Z276)),””)</f>
        <v>#NAME?</v>
      </c>
      <c r="Z276" s="75" t="e">
        <f>IFERROR(INDEX(Data!$M$4:$BB$594,Data!$A269,COLUMNS($C$11:AA276)),””)</f>
        <v>#NAME?</v>
      </c>
      <c r="AA276" s="75" t="e">
        <f>IFERROR(INDEX(Data!$M$4:$BB$594,Data!$A269,COLUMNS($C$11:AB276)),””)</f>
        <v>#NAME?</v>
      </c>
      <c r="AB276" s="71" t="e">
        <f>IFERROR(INDEX(Data!$M$4:$BB$594,Data!$A269,COLUMNS($C$11:AC276)),””)</f>
        <v>#NAME?</v>
      </c>
      <c r="AC276" s="72" t="e">
        <f>IFERROR(INDEX(Data!$M$4:$BB$594,Data!$A269,COLUMNS($C$11:AD276)),””)</f>
        <v>#NAME?</v>
      </c>
      <c r="AD276" s="72" t="e">
        <f>IFERROR(INDEX(Data!$M$4:$BB$594,Data!$A269,COLUMNS($C$11:AE276)),””)</f>
        <v>#NAME?</v>
      </c>
      <c r="AE276" s="70" t="e">
        <f>IFERROR(INDEX(Data!$M$4:$BB$594,Data!$A269,COLUMNS($C$11:AF276)),””)</f>
        <v>#NAME?</v>
      </c>
      <c r="AF276" s="72" t="e">
        <f>IFERROR(INDEX(Data!$M$4:$BB$594,Data!$A269,COLUMNS($C$11:AG276)),””)</f>
        <v>#NAME?</v>
      </c>
      <c r="AG276" s="75" t="e">
        <f>IFERROR(INDEX(Data!$M$4:$BB$594,Data!$A269,COLUMNS($C$11:AH276)),””)</f>
        <v>#NAME?</v>
      </c>
      <c r="AH276" s="75" t="e">
        <f>IFERROR(INDEX(Data!$M$4:$BB$594,Data!$A269,COLUMNS($C$11:AI276)),””)</f>
        <v>#NAME?</v>
      </c>
      <c r="AI276" s="71" t="e">
        <f>IFERROR(INDEX(Data!$M$4:$BB$594,Data!$A269,COLUMNS($C$11:AJ276)),””)</f>
        <v>#NAME?</v>
      </c>
      <c r="AJ276" s="71" t="e">
        <f>IFERROR(INDEX(Data!$M$4:$BB$594,Data!$A269,COLUMNS($C$11:AK276)),””)</f>
        <v>#NAME?</v>
      </c>
      <c r="AK276" s="71" t="e">
        <f>IFERROR(INDEX(Data!$M$4:$BB$594,Data!$A269,COLUMNS($C$11:AL276)),””)</f>
        <v>#NAME?</v>
      </c>
      <c r="AL276" s="69" t="e">
        <f>IFERROR(INDEX(Data!$M$4:$BB$594,Data!$A269,COLUMNS($C$11:AM276)),””)</f>
        <v>#NAME?</v>
      </c>
      <c r="AM276" s="69" t="e">
        <f>IFERROR(INDEX(Data!$M$4:$BB$594,Data!$A269,COLUMNS($C$11:AN276)),””)</f>
        <v>#NAME?</v>
      </c>
      <c r="AN276" s="69" t="e">
        <f>IFERROR(INDEX(Data!$M$4:$BB$594,Data!$A269,COLUMNS($C$11:AO276)),””)</f>
        <v>#NAME?</v>
      </c>
      <c r="AO276" s="69" t="e">
        <f>IFERROR(INDEX(Data!$M$4:$BB$594,Data!$A269,COLUMNS($C$11:AP276)),””)</f>
        <v>#NAME?</v>
      </c>
      <c r="AP276" s="69" t="e">
        <f>IFERROR(INDEX(Data!$M$4:$BB$594,Data!$A269,COLUMNS($C$11:AQ276)),””)</f>
        <v>#NAME?</v>
      </c>
      <c r="AQ276" s="69" t="e">
        <f>IFERROR(INDEX(Data!$M$4:$BB$594,Data!$A269,COLUMNS($C$11:AR276)),””)</f>
        <v>#NAME?</v>
      </c>
    </row>
    <row r="277" spans="2:43" x14ac:dyDescent="0.25">
      <c r="B277" s="69" t="e">
        <f>IFERROR(INDEX(Data!$M$4:$BB$594,Data!$A270,COLUMNS($C$11:C277)),””)</f>
        <v>#NAME?</v>
      </c>
      <c r="C277" s="73" t="e">
        <f>IFERROR(INDEX(Data!$M$4:$BB$594,Data!$A270,COLUMNS($C$11:D277)),””)</f>
        <v>#NAME?</v>
      </c>
      <c r="D277" s="76" t="e">
        <f>IFERROR(INDEX(Data!$M$4:$BB$594,Data!$A270,COLUMNS($C$11:E277)),””)</f>
        <v>#NAME?</v>
      </c>
      <c r="E277" s="76" t="e">
        <f>IFERROR(INDEX(Data!$M$4:$BB$594,Data!$A270,COLUMNS($C$11:F277)),””)</f>
        <v>#NAME?</v>
      </c>
      <c r="F277" s="76" t="e">
        <f>IFERROR(INDEX(Data!$M$4:$BB$594,Data!$A270,COLUMNS($C$11:G277)),””)</f>
        <v>#NAME?</v>
      </c>
      <c r="G277" s="76" t="e">
        <f>IFERROR(INDEX(Data!$M$4:$BB$594,Data!$A270,COLUMNS($C$11:H277)),””)</f>
        <v>#NAME?</v>
      </c>
      <c r="H277" s="76" t="e">
        <f>IFERROR(INDEX(Data!$M$4:$BB$594,Data!$A270,COLUMNS($C$11:I277)),””)</f>
        <v>#NAME?</v>
      </c>
      <c r="I277" s="76" t="e">
        <f>IFERROR(INDEX(Data!$M$4:$BB$594,Data!$A270,COLUMNS($C$11:J277)),””)</f>
        <v>#NAME?</v>
      </c>
      <c r="J277" s="76" t="e">
        <f>IFERROR(INDEX(Data!$M$4:$BB$594,Data!$A270,COLUMNS($C$11:K277)),””)</f>
        <v>#NAME?</v>
      </c>
      <c r="K277" s="76" t="e">
        <f>IFERROR(INDEX(Data!$M$4:$BB$594,Data!$A270,COLUMNS($C$11:L277)),””)</f>
        <v>#NAME?</v>
      </c>
      <c r="L277" s="76" t="e">
        <f>IFERROR(INDEX(Data!$M$4:$BB$594,Data!$A270,COLUMNS($C$11:M277)),””)</f>
        <v>#NAME?</v>
      </c>
      <c r="M277" s="76" t="e">
        <f>IFERROR(INDEX(Data!$M$4:$BB$594,Data!$A270,COLUMNS($C$11:N277)),””)</f>
        <v>#NAME?</v>
      </c>
      <c r="N277" s="76" t="e">
        <f>IFERROR(INDEX(Data!$M$4:$BB$594,Data!$A270,COLUMNS($C$11:O277)),””)</f>
        <v>#NAME?</v>
      </c>
      <c r="O277" s="76" t="e">
        <f>IFERROR(INDEX(Data!$M$4:$BB$594,Data!$A270,COLUMNS($C$11:P277)),””)</f>
        <v>#NAME?</v>
      </c>
      <c r="P277" s="69" t="e">
        <f>IFERROR(INDEX(Data!$M$4:$BB$594,Data!$A270,COLUMNS($C$11:Q277)),””)</f>
        <v>#NAME?</v>
      </c>
      <c r="Q277" s="70" t="e">
        <f>IFERROR(INDEX(Data!$M$4:$BB$594,Data!$A270,COLUMNS($C$11:R277)),””)</f>
        <v>#NAME?</v>
      </c>
      <c r="R277" s="72" t="e">
        <f>IFERROR(INDEX(Data!$M$4:$BB$594,Data!$A270,COLUMNS($C$11:S277)),””)</f>
        <v>#NAME?</v>
      </c>
      <c r="S277" s="69" t="e">
        <f>IFERROR(INDEX(Data!$M$4:$BB$594,Data!$A270,COLUMNS($C$11:T277)),””)</f>
        <v>#NAME?</v>
      </c>
      <c r="T277" s="71" t="e">
        <f>IFERROR(INDEX(Data!$M$4:$BB$594,Data!$A270,COLUMNS($C$11:U277)),””)</f>
        <v>#NAME?</v>
      </c>
      <c r="U277" s="72" t="e">
        <f>IFERROR(INDEX(Data!$M$4:$BB$594,Data!$A270,COLUMNS($C$11:V277)),””)</f>
        <v>#NAME?</v>
      </c>
      <c r="V277" s="72" t="e">
        <f>IFERROR(INDEX(Data!$M$4:$BB$594,Data!$A270,COLUMNS($C$11:W277)),””)</f>
        <v>#NAME?</v>
      </c>
      <c r="W277" s="72" t="e">
        <f>IFERROR(INDEX(Data!$M$4:$BB$594,Data!$A270,COLUMNS($C$11:X277)),””)</f>
        <v>#NAME?</v>
      </c>
      <c r="X277" s="70" t="e">
        <f>IFERROR(INDEX(Data!$M$4:$BB$594,Data!$A270,COLUMNS($C$11:Y277)),””)</f>
        <v>#NAME?</v>
      </c>
      <c r="Y277" s="72" t="e">
        <f>IFERROR(INDEX(Data!$M$4:$BB$594,Data!$A270,COLUMNS($C$11:Z277)),””)</f>
        <v>#NAME?</v>
      </c>
      <c r="Z277" s="75" t="e">
        <f>IFERROR(INDEX(Data!$M$4:$BB$594,Data!$A270,COLUMNS($C$11:AA277)),””)</f>
        <v>#NAME?</v>
      </c>
      <c r="AA277" s="75" t="e">
        <f>IFERROR(INDEX(Data!$M$4:$BB$594,Data!$A270,COLUMNS($C$11:AB277)),””)</f>
        <v>#NAME?</v>
      </c>
      <c r="AB277" s="71" t="e">
        <f>IFERROR(INDEX(Data!$M$4:$BB$594,Data!$A270,COLUMNS($C$11:AC277)),””)</f>
        <v>#NAME?</v>
      </c>
      <c r="AC277" s="72" t="e">
        <f>IFERROR(INDEX(Data!$M$4:$BB$594,Data!$A270,COLUMNS($C$11:AD277)),””)</f>
        <v>#NAME?</v>
      </c>
      <c r="AD277" s="72" t="e">
        <f>IFERROR(INDEX(Data!$M$4:$BB$594,Data!$A270,COLUMNS($C$11:AE277)),””)</f>
        <v>#NAME?</v>
      </c>
      <c r="AE277" s="70" t="e">
        <f>IFERROR(INDEX(Data!$M$4:$BB$594,Data!$A270,COLUMNS($C$11:AF277)),””)</f>
        <v>#NAME?</v>
      </c>
      <c r="AF277" s="72" t="e">
        <f>IFERROR(INDEX(Data!$M$4:$BB$594,Data!$A270,COLUMNS($C$11:AG277)),””)</f>
        <v>#NAME?</v>
      </c>
      <c r="AG277" s="75" t="e">
        <f>IFERROR(INDEX(Data!$M$4:$BB$594,Data!$A270,COLUMNS($C$11:AH277)),””)</f>
        <v>#NAME?</v>
      </c>
      <c r="AH277" s="75" t="e">
        <f>IFERROR(INDEX(Data!$M$4:$BB$594,Data!$A270,COLUMNS($C$11:AI277)),””)</f>
        <v>#NAME?</v>
      </c>
      <c r="AI277" s="71" t="e">
        <f>IFERROR(INDEX(Data!$M$4:$BB$594,Data!$A270,COLUMNS($C$11:AJ277)),””)</f>
        <v>#NAME?</v>
      </c>
      <c r="AJ277" s="71" t="e">
        <f>IFERROR(INDEX(Data!$M$4:$BB$594,Data!$A270,COLUMNS($C$11:AK277)),””)</f>
        <v>#NAME?</v>
      </c>
      <c r="AK277" s="71" t="e">
        <f>IFERROR(INDEX(Data!$M$4:$BB$594,Data!$A270,COLUMNS($C$11:AL277)),””)</f>
        <v>#NAME?</v>
      </c>
      <c r="AL277" s="69" t="e">
        <f>IFERROR(INDEX(Data!$M$4:$BB$594,Data!$A270,COLUMNS($C$11:AM277)),””)</f>
        <v>#NAME?</v>
      </c>
      <c r="AM277" s="69" t="e">
        <f>IFERROR(INDEX(Data!$M$4:$BB$594,Data!$A270,COLUMNS($C$11:AN277)),””)</f>
        <v>#NAME?</v>
      </c>
      <c r="AN277" s="69" t="e">
        <f>IFERROR(INDEX(Data!$M$4:$BB$594,Data!$A270,COLUMNS($C$11:AO277)),””)</f>
        <v>#NAME?</v>
      </c>
      <c r="AO277" s="69" t="e">
        <f>IFERROR(INDEX(Data!$M$4:$BB$594,Data!$A270,COLUMNS($C$11:AP277)),””)</f>
        <v>#NAME?</v>
      </c>
      <c r="AP277" s="69" t="e">
        <f>IFERROR(INDEX(Data!$M$4:$BB$594,Data!$A270,COLUMNS($C$11:AQ277)),””)</f>
        <v>#NAME?</v>
      </c>
      <c r="AQ277" s="69" t="e">
        <f>IFERROR(INDEX(Data!$M$4:$BB$594,Data!$A270,COLUMNS($C$11:AR277)),””)</f>
        <v>#NAME?</v>
      </c>
    </row>
    <row r="278" spans="2:43" x14ac:dyDescent="0.25">
      <c r="B278" s="69" t="e">
        <f>IFERROR(INDEX(Data!$M$4:$BB$594,Data!$A271,COLUMNS($C$11:C278)),””)</f>
        <v>#NAME?</v>
      </c>
      <c r="C278" s="73" t="e">
        <f>IFERROR(INDEX(Data!$M$4:$BB$594,Data!$A271,COLUMNS($C$11:D278)),””)</f>
        <v>#NAME?</v>
      </c>
      <c r="D278" s="76" t="e">
        <f>IFERROR(INDEX(Data!$M$4:$BB$594,Data!$A271,COLUMNS($C$11:E278)),””)</f>
        <v>#NAME?</v>
      </c>
      <c r="E278" s="76" t="e">
        <f>IFERROR(INDEX(Data!$M$4:$BB$594,Data!$A271,COLUMNS($C$11:F278)),””)</f>
        <v>#NAME?</v>
      </c>
      <c r="F278" s="76" t="e">
        <f>IFERROR(INDEX(Data!$M$4:$BB$594,Data!$A271,COLUMNS($C$11:G278)),””)</f>
        <v>#NAME?</v>
      </c>
      <c r="G278" s="76" t="e">
        <f>IFERROR(INDEX(Data!$M$4:$BB$594,Data!$A271,COLUMNS($C$11:H278)),””)</f>
        <v>#NAME?</v>
      </c>
      <c r="H278" s="76" t="e">
        <f>IFERROR(INDEX(Data!$M$4:$BB$594,Data!$A271,COLUMNS($C$11:I278)),””)</f>
        <v>#NAME?</v>
      </c>
      <c r="I278" s="76" t="e">
        <f>IFERROR(INDEX(Data!$M$4:$BB$594,Data!$A271,COLUMNS($C$11:J278)),””)</f>
        <v>#NAME?</v>
      </c>
      <c r="J278" s="76" t="e">
        <f>IFERROR(INDEX(Data!$M$4:$BB$594,Data!$A271,COLUMNS($C$11:K278)),””)</f>
        <v>#NAME?</v>
      </c>
      <c r="K278" s="76" t="e">
        <f>IFERROR(INDEX(Data!$M$4:$BB$594,Data!$A271,COLUMNS($C$11:L278)),””)</f>
        <v>#NAME?</v>
      </c>
      <c r="L278" s="76" t="e">
        <f>IFERROR(INDEX(Data!$M$4:$BB$594,Data!$A271,COLUMNS($C$11:M278)),””)</f>
        <v>#NAME?</v>
      </c>
      <c r="M278" s="76" t="e">
        <f>IFERROR(INDEX(Data!$M$4:$BB$594,Data!$A271,COLUMNS($C$11:N278)),””)</f>
        <v>#NAME?</v>
      </c>
      <c r="N278" s="76" t="e">
        <f>IFERROR(INDEX(Data!$M$4:$BB$594,Data!$A271,COLUMNS($C$11:O278)),””)</f>
        <v>#NAME?</v>
      </c>
      <c r="O278" s="76" t="e">
        <f>IFERROR(INDEX(Data!$M$4:$BB$594,Data!$A271,COLUMNS($C$11:P278)),””)</f>
        <v>#NAME?</v>
      </c>
      <c r="P278" s="69" t="e">
        <f>IFERROR(INDEX(Data!$M$4:$BB$594,Data!$A271,COLUMNS($C$11:Q278)),””)</f>
        <v>#NAME?</v>
      </c>
      <c r="Q278" s="70" t="e">
        <f>IFERROR(INDEX(Data!$M$4:$BB$594,Data!$A271,COLUMNS($C$11:R278)),””)</f>
        <v>#NAME?</v>
      </c>
      <c r="R278" s="72" t="e">
        <f>IFERROR(INDEX(Data!$M$4:$BB$594,Data!$A271,COLUMNS($C$11:S278)),””)</f>
        <v>#NAME?</v>
      </c>
      <c r="S278" s="69" t="e">
        <f>IFERROR(INDEX(Data!$M$4:$BB$594,Data!$A271,COLUMNS($C$11:T278)),””)</f>
        <v>#NAME?</v>
      </c>
      <c r="T278" s="71" t="e">
        <f>IFERROR(INDEX(Data!$M$4:$BB$594,Data!$A271,COLUMNS($C$11:U278)),””)</f>
        <v>#NAME?</v>
      </c>
      <c r="U278" s="72" t="e">
        <f>IFERROR(INDEX(Data!$M$4:$BB$594,Data!$A271,COLUMNS($C$11:V278)),””)</f>
        <v>#NAME?</v>
      </c>
      <c r="V278" s="72" t="e">
        <f>IFERROR(INDEX(Data!$M$4:$BB$594,Data!$A271,COLUMNS($C$11:W278)),””)</f>
        <v>#NAME?</v>
      </c>
      <c r="W278" s="72" t="e">
        <f>IFERROR(INDEX(Data!$M$4:$BB$594,Data!$A271,COLUMNS($C$11:X278)),””)</f>
        <v>#NAME?</v>
      </c>
      <c r="X278" s="70" t="e">
        <f>IFERROR(INDEX(Data!$M$4:$BB$594,Data!$A271,COLUMNS($C$11:Y278)),””)</f>
        <v>#NAME?</v>
      </c>
      <c r="Y278" s="72" t="e">
        <f>IFERROR(INDEX(Data!$M$4:$BB$594,Data!$A271,COLUMNS($C$11:Z278)),””)</f>
        <v>#NAME?</v>
      </c>
      <c r="Z278" s="75" t="e">
        <f>IFERROR(INDEX(Data!$M$4:$BB$594,Data!$A271,COLUMNS($C$11:AA278)),””)</f>
        <v>#NAME?</v>
      </c>
      <c r="AA278" s="75" t="e">
        <f>IFERROR(INDEX(Data!$M$4:$BB$594,Data!$A271,COLUMNS($C$11:AB278)),””)</f>
        <v>#NAME?</v>
      </c>
      <c r="AB278" s="71" t="e">
        <f>IFERROR(INDEX(Data!$M$4:$BB$594,Data!$A271,COLUMNS($C$11:AC278)),””)</f>
        <v>#NAME?</v>
      </c>
      <c r="AC278" s="72" t="e">
        <f>IFERROR(INDEX(Data!$M$4:$BB$594,Data!$A271,COLUMNS($C$11:AD278)),””)</f>
        <v>#NAME?</v>
      </c>
      <c r="AD278" s="72" t="e">
        <f>IFERROR(INDEX(Data!$M$4:$BB$594,Data!$A271,COLUMNS($C$11:AE278)),””)</f>
        <v>#NAME?</v>
      </c>
      <c r="AE278" s="70" t="e">
        <f>IFERROR(INDEX(Data!$M$4:$BB$594,Data!$A271,COLUMNS($C$11:AF278)),””)</f>
        <v>#NAME?</v>
      </c>
      <c r="AF278" s="72" t="e">
        <f>IFERROR(INDEX(Data!$M$4:$BB$594,Data!$A271,COLUMNS($C$11:AG278)),””)</f>
        <v>#NAME?</v>
      </c>
      <c r="AG278" s="75" t="e">
        <f>IFERROR(INDEX(Data!$M$4:$BB$594,Data!$A271,COLUMNS($C$11:AH278)),””)</f>
        <v>#NAME?</v>
      </c>
      <c r="AH278" s="75" t="e">
        <f>IFERROR(INDEX(Data!$M$4:$BB$594,Data!$A271,COLUMNS($C$11:AI278)),””)</f>
        <v>#NAME?</v>
      </c>
      <c r="AI278" s="71" t="e">
        <f>IFERROR(INDEX(Data!$M$4:$BB$594,Data!$A271,COLUMNS($C$11:AJ278)),””)</f>
        <v>#NAME?</v>
      </c>
      <c r="AJ278" s="71" t="e">
        <f>IFERROR(INDEX(Data!$M$4:$BB$594,Data!$A271,COLUMNS($C$11:AK278)),””)</f>
        <v>#NAME?</v>
      </c>
      <c r="AK278" s="71" t="e">
        <f>IFERROR(INDEX(Data!$M$4:$BB$594,Data!$A271,COLUMNS($C$11:AL278)),””)</f>
        <v>#NAME?</v>
      </c>
      <c r="AL278" s="69" t="e">
        <f>IFERROR(INDEX(Data!$M$4:$BB$594,Data!$A271,COLUMNS($C$11:AM278)),””)</f>
        <v>#NAME?</v>
      </c>
      <c r="AM278" s="69" t="e">
        <f>IFERROR(INDEX(Data!$M$4:$BB$594,Data!$A271,COLUMNS($C$11:AN278)),””)</f>
        <v>#NAME?</v>
      </c>
      <c r="AN278" s="69" t="e">
        <f>IFERROR(INDEX(Data!$M$4:$BB$594,Data!$A271,COLUMNS($C$11:AO278)),””)</f>
        <v>#NAME?</v>
      </c>
      <c r="AO278" s="69" t="e">
        <f>IFERROR(INDEX(Data!$M$4:$BB$594,Data!$A271,COLUMNS($C$11:AP278)),””)</f>
        <v>#NAME?</v>
      </c>
      <c r="AP278" s="69" t="e">
        <f>IFERROR(INDEX(Data!$M$4:$BB$594,Data!$A271,COLUMNS($C$11:AQ278)),””)</f>
        <v>#NAME?</v>
      </c>
      <c r="AQ278" s="69" t="e">
        <f>IFERROR(INDEX(Data!$M$4:$BB$594,Data!$A271,COLUMNS($C$11:AR278)),””)</f>
        <v>#NAME?</v>
      </c>
    </row>
    <row r="279" spans="2:43" x14ac:dyDescent="0.25">
      <c r="B279" s="69" t="e">
        <f>IFERROR(INDEX(Data!$M$4:$BB$594,Data!$A272,COLUMNS($C$11:C279)),””)</f>
        <v>#NAME?</v>
      </c>
      <c r="C279" s="73" t="e">
        <f>IFERROR(INDEX(Data!$M$4:$BB$594,Data!$A272,COLUMNS($C$11:D279)),””)</f>
        <v>#NAME?</v>
      </c>
      <c r="D279" s="76" t="e">
        <f>IFERROR(INDEX(Data!$M$4:$BB$594,Data!$A272,COLUMNS($C$11:E279)),””)</f>
        <v>#NAME?</v>
      </c>
      <c r="E279" s="76" t="e">
        <f>IFERROR(INDEX(Data!$M$4:$BB$594,Data!$A272,COLUMNS($C$11:F279)),””)</f>
        <v>#NAME?</v>
      </c>
      <c r="F279" s="76" t="e">
        <f>IFERROR(INDEX(Data!$M$4:$BB$594,Data!$A272,COLUMNS($C$11:G279)),””)</f>
        <v>#NAME?</v>
      </c>
      <c r="G279" s="76" t="e">
        <f>IFERROR(INDEX(Data!$M$4:$BB$594,Data!$A272,COLUMNS($C$11:H279)),””)</f>
        <v>#NAME?</v>
      </c>
      <c r="H279" s="76" t="e">
        <f>IFERROR(INDEX(Data!$M$4:$BB$594,Data!$A272,COLUMNS($C$11:I279)),””)</f>
        <v>#NAME?</v>
      </c>
      <c r="I279" s="76" t="e">
        <f>IFERROR(INDEX(Data!$M$4:$BB$594,Data!$A272,COLUMNS($C$11:J279)),””)</f>
        <v>#NAME?</v>
      </c>
      <c r="J279" s="76" t="e">
        <f>IFERROR(INDEX(Data!$M$4:$BB$594,Data!$A272,COLUMNS($C$11:K279)),””)</f>
        <v>#NAME?</v>
      </c>
      <c r="K279" s="76" t="e">
        <f>IFERROR(INDEX(Data!$M$4:$BB$594,Data!$A272,COLUMNS($C$11:L279)),””)</f>
        <v>#NAME?</v>
      </c>
      <c r="L279" s="76" t="e">
        <f>IFERROR(INDEX(Data!$M$4:$BB$594,Data!$A272,COLUMNS($C$11:M279)),””)</f>
        <v>#NAME?</v>
      </c>
      <c r="M279" s="76" t="e">
        <f>IFERROR(INDEX(Data!$M$4:$BB$594,Data!$A272,COLUMNS($C$11:N279)),””)</f>
        <v>#NAME?</v>
      </c>
      <c r="N279" s="76" t="e">
        <f>IFERROR(INDEX(Data!$M$4:$BB$594,Data!$A272,COLUMNS($C$11:O279)),””)</f>
        <v>#NAME?</v>
      </c>
      <c r="O279" s="76" t="e">
        <f>IFERROR(INDEX(Data!$M$4:$BB$594,Data!$A272,COLUMNS($C$11:P279)),””)</f>
        <v>#NAME?</v>
      </c>
      <c r="P279" s="69" t="e">
        <f>IFERROR(INDEX(Data!$M$4:$BB$594,Data!$A272,COLUMNS($C$11:Q279)),””)</f>
        <v>#NAME?</v>
      </c>
      <c r="Q279" s="70" t="e">
        <f>IFERROR(INDEX(Data!$M$4:$BB$594,Data!$A272,COLUMNS($C$11:R279)),””)</f>
        <v>#NAME?</v>
      </c>
      <c r="R279" s="72" t="e">
        <f>IFERROR(INDEX(Data!$M$4:$BB$594,Data!$A272,COLUMNS($C$11:S279)),””)</f>
        <v>#NAME?</v>
      </c>
      <c r="S279" s="69" t="e">
        <f>IFERROR(INDEX(Data!$M$4:$BB$594,Data!$A272,COLUMNS($C$11:T279)),””)</f>
        <v>#NAME?</v>
      </c>
      <c r="T279" s="71" t="e">
        <f>IFERROR(INDEX(Data!$M$4:$BB$594,Data!$A272,COLUMNS($C$11:U279)),””)</f>
        <v>#NAME?</v>
      </c>
      <c r="U279" s="72" t="e">
        <f>IFERROR(INDEX(Data!$M$4:$BB$594,Data!$A272,COLUMNS($C$11:V279)),””)</f>
        <v>#NAME?</v>
      </c>
      <c r="V279" s="72" t="e">
        <f>IFERROR(INDEX(Data!$M$4:$BB$594,Data!$A272,COLUMNS($C$11:W279)),””)</f>
        <v>#NAME?</v>
      </c>
      <c r="W279" s="72" t="e">
        <f>IFERROR(INDEX(Data!$M$4:$BB$594,Data!$A272,COLUMNS($C$11:X279)),””)</f>
        <v>#NAME?</v>
      </c>
      <c r="X279" s="70" t="e">
        <f>IFERROR(INDEX(Data!$M$4:$BB$594,Data!$A272,COLUMNS($C$11:Y279)),””)</f>
        <v>#NAME?</v>
      </c>
      <c r="Y279" s="72" t="e">
        <f>IFERROR(INDEX(Data!$M$4:$BB$594,Data!$A272,COLUMNS($C$11:Z279)),””)</f>
        <v>#NAME?</v>
      </c>
      <c r="Z279" s="75" t="e">
        <f>IFERROR(INDEX(Data!$M$4:$BB$594,Data!$A272,COLUMNS($C$11:AA279)),””)</f>
        <v>#NAME?</v>
      </c>
      <c r="AA279" s="75" t="e">
        <f>IFERROR(INDEX(Data!$M$4:$BB$594,Data!$A272,COLUMNS($C$11:AB279)),””)</f>
        <v>#NAME?</v>
      </c>
      <c r="AB279" s="71" t="e">
        <f>IFERROR(INDEX(Data!$M$4:$BB$594,Data!$A272,COLUMNS($C$11:AC279)),””)</f>
        <v>#NAME?</v>
      </c>
      <c r="AC279" s="72" t="e">
        <f>IFERROR(INDEX(Data!$M$4:$BB$594,Data!$A272,COLUMNS($C$11:AD279)),””)</f>
        <v>#NAME?</v>
      </c>
      <c r="AD279" s="72" t="e">
        <f>IFERROR(INDEX(Data!$M$4:$BB$594,Data!$A272,COLUMNS($C$11:AE279)),””)</f>
        <v>#NAME?</v>
      </c>
      <c r="AE279" s="70" t="e">
        <f>IFERROR(INDEX(Data!$M$4:$BB$594,Data!$A272,COLUMNS($C$11:AF279)),””)</f>
        <v>#NAME?</v>
      </c>
      <c r="AF279" s="72" t="e">
        <f>IFERROR(INDEX(Data!$M$4:$BB$594,Data!$A272,COLUMNS($C$11:AG279)),””)</f>
        <v>#NAME?</v>
      </c>
      <c r="AG279" s="75" t="e">
        <f>IFERROR(INDEX(Data!$M$4:$BB$594,Data!$A272,COLUMNS($C$11:AH279)),””)</f>
        <v>#NAME?</v>
      </c>
      <c r="AH279" s="75" t="e">
        <f>IFERROR(INDEX(Data!$M$4:$BB$594,Data!$A272,COLUMNS($C$11:AI279)),””)</f>
        <v>#NAME?</v>
      </c>
      <c r="AI279" s="71" t="e">
        <f>IFERROR(INDEX(Data!$M$4:$BB$594,Data!$A272,COLUMNS($C$11:AJ279)),””)</f>
        <v>#NAME?</v>
      </c>
      <c r="AJ279" s="71" t="e">
        <f>IFERROR(INDEX(Data!$M$4:$BB$594,Data!$A272,COLUMNS($C$11:AK279)),””)</f>
        <v>#NAME?</v>
      </c>
      <c r="AK279" s="71" t="e">
        <f>IFERROR(INDEX(Data!$M$4:$BB$594,Data!$A272,COLUMNS($C$11:AL279)),””)</f>
        <v>#NAME?</v>
      </c>
      <c r="AL279" s="69" t="e">
        <f>IFERROR(INDEX(Data!$M$4:$BB$594,Data!$A272,COLUMNS($C$11:AM279)),””)</f>
        <v>#NAME?</v>
      </c>
      <c r="AM279" s="69" t="e">
        <f>IFERROR(INDEX(Data!$M$4:$BB$594,Data!$A272,COLUMNS($C$11:AN279)),””)</f>
        <v>#NAME?</v>
      </c>
      <c r="AN279" s="69" t="e">
        <f>IFERROR(INDEX(Data!$M$4:$BB$594,Data!$A272,COLUMNS($C$11:AO279)),””)</f>
        <v>#NAME?</v>
      </c>
      <c r="AO279" s="69" t="e">
        <f>IFERROR(INDEX(Data!$M$4:$BB$594,Data!$A272,COLUMNS($C$11:AP279)),””)</f>
        <v>#NAME?</v>
      </c>
      <c r="AP279" s="69" t="e">
        <f>IFERROR(INDEX(Data!$M$4:$BB$594,Data!$A272,COLUMNS($C$11:AQ279)),””)</f>
        <v>#NAME?</v>
      </c>
      <c r="AQ279" s="69" t="e">
        <f>IFERROR(INDEX(Data!$M$4:$BB$594,Data!$A272,COLUMNS($C$11:AR279)),””)</f>
        <v>#NAME?</v>
      </c>
    </row>
    <row r="280" spans="2:43" x14ac:dyDescent="0.25">
      <c r="B280" s="69" t="e">
        <f>IFERROR(INDEX(Data!$M$4:$BB$594,Data!$A273,COLUMNS($C$11:C280)),””)</f>
        <v>#NAME?</v>
      </c>
      <c r="C280" s="73" t="e">
        <f>IFERROR(INDEX(Data!$M$4:$BB$594,Data!$A273,COLUMNS($C$11:D280)),””)</f>
        <v>#NAME?</v>
      </c>
      <c r="D280" s="76" t="e">
        <f>IFERROR(INDEX(Data!$M$4:$BB$594,Data!$A273,COLUMNS($C$11:E280)),””)</f>
        <v>#NAME?</v>
      </c>
      <c r="E280" s="76" t="e">
        <f>IFERROR(INDEX(Data!$M$4:$BB$594,Data!$A273,COLUMNS($C$11:F280)),””)</f>
        <v>#NAME?</v>
      </c>
      <c r="F280" s="76" t="e">
        <f>IFERROR(INDEX(Data!$M$4:$BB$594,Data!$A273,COLUMNS($C$11:G280)),””)</f>
        <v>#NAME?</v>
      </c>
      <c r="G280" s="76" t="e">
        <f>IFERROR(INDEX(Data!$M$4:$BB$594,Data!$A273,COLUMNS($C$11:H280)),””)</f>
        <v>#NAME?</v>
      </c>
      <c r="H280" s="76" t="e">
        <f>IFERROR(INDEX(Data!$M$4:$BB$594,Data!$A273,COLUMNS($C$11:I280)),””)</f>
        <v>#NAME?</v>
      </c>
      <c r="I280" s="76" t="e">
        <f>IFERROR(INDEX(Data!$M$4:$BB$594,Data!$A273,COLUMNS($C$11:J280)),””)</f>
        <v>#NAME?</v>
      </c>
      <c r="J280" s="76" t="e">
        <f>IFERROR(INDEX(Data!$M$4:$BB$594,Data!$A273,COLUMNS($C$11:K280)),””)</f>
        <v>#NAME?</v>
      </c>
      <c r="K280" s="76" t="e">
        <f>IFERROR(INDEX(Data!$M$4:$BB$594,Data!$A273,COLUMNS($C$11:L280)),””)</f>
        <v>#NAME?</v>
      </c>
      <c r="L280" s="76" t="e">
        <f>IFERROR(INDEX(Data!$M$4:$BB$594,Data!$A273,COLUMNS($C$11:M280)),””)</f>
        <v>#NAME?</v>
      </c>
      <c r="M280" s="76" t="e">
        <f>IFERROR(INDEX(Data!$M$4:$BB$594,Data!$A273,COLUMNS($C$11:N280)),””)</f>
        <v>#NAME?</v>
      </c>
      <c r="N280" s="76" t="e">
        <f>IFERROR(INDEX(Data!$M$4:$BB$594,Data!$A273,COLUMNS($C$11:O280)),””)</f>
        <v>#NAME?</v>
      </c>
      <c r="O280" s="76" t="e">
        <f>IFERROR(INDEX(Data!$M$4:$BB$594,Data!$A273,COLUMNS($C$11:P280)),””)</f>
        <v>#NAME?</v>
      </c>
      <c r="P280" s="69" t="e">
        <f>IFERROR(INDEX(Data!$M$4:$BB$594,Data!$A273,COLUMNS($C$11:Q280)),””)</f>
        <v>#NAME?</v>
      </c>
      <c r="Q280" s="70" t="e">
        <f>IFERROR(INDEX(Data!$M$4:$BB$594,Data!$A273,COLUMNS($C$11:R280)),””)</f>
        <v>#NAME?</v>
      </c>
      <c r="R280" s="72" t="e">
        <f>IFERROR(INDEX(Data!$M$4:$BB$594,Data!$A273,COLUMNS($C$11:S280)),””)</f>
        <v>#NAME?</v>
      </c>
      <c r="S280" s="69" t="e">
        <f>IFERROR(INDEX(Data!$M$4:$BB$594,Data!$A273,COLUMNS($C$11:T280)),””)</f>
        <v>#NAME?</v>
      </c>
      <c r="T280" s="71" t="e">
        <f>IFERROR(INDEX(Data!$M$4:$BB$594,Data!$A273,COLUMNS($C$11:U280)),””)</f>
        <v>#NAME?</v>
      </c>
      <c r="U280" s="72" t="e">
        <f>IFERROR(INDEX(Data!$M$4:$BB$594,Data!$A273,COLUMNS($C$11:V280)),””)</f>
        <v>#NAME?</v>
      </c>
      <c r="V280" s="72" t="e">
        <f>IFERROR(INDEX(Data!$M$4:$BB$594,Data!$A273,COLUMNS($C$11:W280)),””)</f>
        <v>#NAME?</v>
      </c>
      <c r="W280" s="72" t="e">
        <f>IFERROR(INDEX(Data!$M$4:$BB$594,Data!$A273,COLUMNS($C$11:X280)),””)</f>
        <v>#NAME?</v>
      </c>
      <c r="X280" s="70" t="e">
        <f>IFERROR(INDEX(Data!$M$4:$BB$594,Data!$A273,COLUMNS($C$11:Y280)),””)</f>
        <v>#NAME?</v>
      </c>
      <c r="Y280" s="72" t="e">
        <f>IFERROR(INDEX(Data!$M$4:$BB$594,Data!$A273,COLUMNS($C$11:Z280)),””)</f>
        <v>#NAME?</v>
      </c>
      <c r="Z280" s="75" t="e">
        <f>IFERROR(INDEX(Data!$M$4:$BB$594,Data!$A273,COLUMNS($C$11:AA280)),””)</f>
        <v>#NAME?</v>
      </c>
      <c r="AA280" s="75" t="e">
        <f>IFERROR(INDEX(Data!$M$4:$BB$594,Data!$A273,COLUMNS($C$11:AB280)),””)</f>
        <v>#NAME?</v>
      </c>
      <c r="AB280" s="71" t="e">
        <f>IFERROR(INDEX(Data!$M$4:$BB$594,Data!$A273,COLUMNS($C$11:AC280)),””)</f>
        <v>#NAME?</v>
      </c>
      <c r="AC280" s="72" t="e">
        <f>IFERROR(INDEX(Data!$M$4:$BB$594,Data!$A273,COLUMNS($C$11:AD280)),””)</f>
        <v>#NAME?</v>
      </c>
      <c r="AD280" s="72" t="e">
        <f>IFERROR(INDEX(Data!$M$4:$BB$594,Data!$A273,COLUMNS($C$11:AE280)),””)</f>
        <v>#NAME?</v>
      </c>
      <c r="AE280" s="70" t="e">
        <f>IFERROR(INDEX(Data!$M$4:$BB$594,Data!$A273,COLUMNS($C$11:AF280)),””)</f>
        <v>#NAME?</v>
      </c>
      <c r="AF280" s="72" t="e">
        <f>IFERROR(INDEX(Data!$M$4:$BB$594,Data!$A273,COLUMNS($C$11:AG280)),””)</f>
        <v>#NAME?</v>
      </c>
      <c r="AG280" s="75" t="e">
        <f>IFERROR(INDEX(Data!$M$4:$BB$594,Data!$A273,COLUMNS($C$11:AH280)),””)</f>
        <v>#NAME?</v>
      </c>
      <c r="AH280" s="75" t="e">
        <f>IFERROR(INDEX(Data!$M$4:$BB$594,Data!$A273,COLUMNS($C$11:AI280)),””)</f>
        <v>#NAME?</v>
      </c>
      <c r="AI280" s="71" t="e">
        <f>IFERROR(INDEX(Data!$M$4:$BB$594,Data!$A273,COLUMNS($C$11:AJ280)),””)</f>
        <v>#NAME?</v>
      </c>
      <c r="AJ280" s="71" t="e">
        <f>IFERROR(INDEX(Data!$M$4:$BB$594,Data!$A273,COLUMNS($C$11:AK280)),””)</f>
        <v>#NAME?</v>
      </c>
      <c r="AK280" s="71" t="e">
        <f>IFERROR(INDEX(Data!$M$4:$BB$594,Data!$A273,COLUMNS($C$11:AL280)),””)</f>
        <v>#NAME?</v>
      </c>
      <c r="AL280" s="69" t="e">
        <f>IFERROR(INDEX(Data!$M$4:$BB$594,Data!$A273,COLUMNS($C$11:AM280)),””)</f>
        <v>#NAME?</v>
      </c>
      <c r="AM280" s="69" t="e">
        <f>IFERROR(INDEX(Data!$M$4:$BB$594,Data!$A273,COLUMNS($C$11:AN280)),””)</f>
        <v>#NAME?</v>
      </c>
      <c r="AN280" s="69" t="e">
        <f>IFERROR(INDEX(Data!$M$4:$BB$594,Data!$A273,COLUMNS($C$11:AO280)),””)</f>
        <v>#NAME?</v>
      </c>
      <c r="AO280" s="69" t="e">
        <f>IFERROR(INDEX(Data!$M$4:$BB$594,Data!$A273,COLUMNS($C$11:AP280)),””)</f>
        <v>#NAME?</v>
      </c>
      <c r="AP280" s="69" t="e">
        <f>IFERROR(INDEX(Data!$M$4:$BB$594,Data!$A273,COLUMNS($C$11:AQ280)),””)</f>
        <v>#NAME?</v>
      </c>
      <c r="AQ280" s="69" t="e">
        <f>IFERROR(INDEX(Data!$M$4:$BB$594,Data!$A273,COLUMNS($C$11:AR280)),””)</f>
        <v>#NAME?</v>
      </c>
    </row>
    <row r="281" spans="2:43" x14ac:dyDescent="0.25">
      <c r="B281" s="69" t="e">
        <f>IFERROR(INDEX(Data!$M$4:$BB$594,Data!$A274,COLUMNS($C$11:C281)),””)</f>
        <v>#NAME?</v>
      </c>
      <c r="C281" s="73" t="e">
        <f>IFERROR(INDEX(Data!$M$4:$BB$594,Data!$A274,COLUMNS($C$11:D281)),””)</f>
        <v>#NAME?</v>
      </c>
      <c r="D281" s="76" t="e">
        <f>IFERROR(INDEX(Data!$M$4:$BB$594,Data!$A274,COLUMNS($C$11:E281)),””)</f>
        <v>#NAME?</v>
      </c>
      <c r="E281" s="76" t="e">
        <f>IFERROR(INDEX(Data!$M$4:$BB$594,Data!$A274,COLUMNS($C$11:F281)),””)</f>
        <v>#NAME?</v>
      </c>
      <c r="F281" s="76" t="e">
        <f>IFERROR(INDEX(Data!$M$4:$BB$594,Data!$A274,COLUMNS($C$11:G281)),””)</f>
        <v>#NAME?</v>
      </c>
      <c r="G281" s="76" t="e">
        <f>IFERROR(INDEX(Data!$M$4:$BB$594,Data!$A274,COLUMNS($C$11:H281)),””)</f>
        <v>#NAME?</v>
      </c>
      <c r="H281" s="76" t="e">
        <f>IFERROR(INDEX(Data!$M$4:$BB$594,Data!$A274,COLUMNS($C$11:I281)),””)</f>
        <v>#NAME?</v>
      </c>
      <c r="I281" s="76" t="e">
        <f>IFERROR(INDEX(Data!$M$4:$BB$594,Data!$A274,COLUMNS($C$11:J281)),””)</f>
        <v>#NAME?</v>
      </c>
      <c r="J281" s="76" t="e">
        <f>IFERROR(INDEX(Data!$M$4:$BB$594,Data!$A274,COLUMNS($C$11:K281)),””)</f>
        <v>#NAME?</v>
      </c>
      <c r="K281" s="76" t="e">
        <f>IFERROR(INDEX(Data!$M$4:$BB$594,Data!$A274,COLUMNS($C$11:L281)),””)</f>
        <v>#NAME?</v>
      </c>
      <c r="L281" s="76" t="e">
        <f>IFERROR(INDEX(Data!$M$4:$BB$594,Data!$A274,COLUMNS($C$11:M281)),””)</f>
        <v>#NAME?</v>
      </c>
      <c r="M281" s="76" t="e">
        <f>IFERROR(INDEX(Data!$M$4:$BB$594,Data!$A274,COLUMNS($C$11:N281)),””)</f>
        <v>#NAME?</v>
      </c>
      <c r="N281" s="76" t="e">
        <f>IFERROR(INDEX(Data!$M$4:$BB$594,Data!$A274,COLUMNS($C$11:O281)),””)</f>
        <v>#NAME?</v>
      </c>
      <c r="O281" s="76" t="e">
        <f>IFERROR(INDEX(Data!$M$4:$BB$594,Data!$A274,COLUMNS($C$11:P281)),””)</f>
        <v>#NAME?</v>
      </c>
      <c r="P281" s="69" t="e">
        <f>IFERROR(INDEX(Data!$M$4:$BB$594,Data!$A274,COLUMNS($C$11:Q281)),””)</f>
        <v>#NAME?</v>
      </c>
      <c r="Q281" s="70" t="e">
        <f>IFERROR(INDEX(Data!$M$4:$BB$594,Data!$A274,COLUMNS($C$11:R281)),””)</f>
        <v>#NAME?</v>
      </c>
      <c r="R281" s="72" t="e">
        <f>IFERROR(INDEX(Data!$M$4:$BB$594,Data!$A274,COLUMNS($C$11:S281)),””)</f>
        <v>#NAME?</v>
      </c>
      <c r="S281" s="69" t="e">
        <f>IFERROR(INDEX(Data!$M$4:$BB$594,Data!$A274,COLUMNS($C$11:T281)),””)</f>
        <v>#NAME?</v>
      </c>
      <c r="T281" s="71" t="e">
        <f>IFERROR(INDEX(Data!$M$4:$BB$594,Data!$A274,COLUMNS($C$11:U281)),””)</f>
        <v>#NAME?</v>
      </c>
      <c r="U281" s="72" t="e">
        <f>IFERROR(INDEX(Data!$M$4:$BB$594,Data!$A274,COLUMNS($C$11:V281)),””)</f>
        <v>#NAME?</v>
      </c>
      <c r="V281" s="72" t="e">
        <f>IFERROR(INDEX(Data!$M$4:$BB$594,Data!$A274,COLUMNS($C$11:W281)),””)</f>
        <v>#NAME?</v>
      </c>
      <c r="W281" s="72" t="e">
        <f>IFERROR(INDEX(Data!$M$4:$BB$594,Data!$A274,COLUMNS($C$11:X281)),””)</f>
        <v>#NAME?</v>
      </c>
      <c r="X281" s="70" t="e">
        <f>IFERROR(INDEX(Data!$M$4:$BB$594,Data!$A274,COLUMNS($C$11:Y281)),””)</f>
        <v>#NAME?</v>
      </c>
      <c r="Y281" s="72" t="e">
        <f>IFERROR(INDEX(Data!$M$4:$BB$594,Data!$A274,COLUMNS($C$11:Z281)),””)</f>
        <v>#NAME?</v>
      </c>
      <c r="Z281" s="75" t="e">
        <f>IFERROR(INDEX(Data!$M$4:$BB$594,Data!$A274,COLUMNS($C$11:AA281)),””)</f>
        <v>#NAME?</v>
      </c>
      <c r="AA281" s="75" t="e">
        <f>IFERROR(INDEX(Data!$M$4:$BB$594,Data!$A274,COLUMNS($C$11:AB281)),””)</f>
        <v>#NAME?</v>
      </c>
      <c r="AB281" s="71" t="e">
        <f>IFERROR(INDEX(Data!$M$4:$BB$594,Data!$A274,COLUMNS($C$11:AC281)),””)</f>
        <v>#NAME?</v>
      </c>
      <c r="AC281" s="72" t="e">
        <f>IFERROR(INDEX(Data!$M$4:$BB$594,Data!$A274,COLUMNS($C$11:AD281)),””)</f>
        <v>#NAME?</v>
      </c>
      <c r="AD281" s="72" t="e">
        <f>IFERROR(INDEX(Data!$M$4:$BB$594,Data!$A274,COLUMNS($C$11:AE281)),””)</f>
        <v>#NAME?</v>
      </c>
      <c r="AE281" s="70" t="e">
        <f>IFERROR(INDEX(Data!$M$4:$BB$594,Data!$A274,COLUMNS($C$11:AF281)),””)</f>
        <v>#NAME?</v>
      </c>
      <c r="AF281" s="72" t="e">
        <f>IFERROR(INDEX(Data!$M$4:$BB$594,Data!$A274,COLUMNS($C$11:AG281)),””)</f>
        <v>#NAME?</v>
      </c>
      <c r="AG281" s="75" t="e">
        <f>IFERROR(INDEX(Data!$M$4:$BB$594,Data!$A274,COLUMNS($C$11:AH281)),””)</f>
        <v>#NAME?</v>
      </c>
      <c r="AH281" s="75" t="e">
        <f>IFERROR(INDEX(Data!$M$4:$BB$594,Data!$A274,COLUMNS($C$11:AI281)),””)</f>
        <v>#NAME?</v>
      </c>
      <c r="AI281" s="71" t="e">
        <f>IFERROR(INDEX(Data!$M$4:$BB$594,Data!$A274,COLUMNS($C$11:AJ281)),””)</f>
        <v>#NAME?</v>
      </c>
      <c r="AJ281" s="71" t="e">
        <f>IFERROR(INDEX(Data!$M$4:$BB$594,Data!$A274,COLUMNS($C$11:AK281)),””)</f>
        <v>#NAME?</v>
      </c>
      <c r="AK281" s="71" t="e">
        <f>IFERROR(INDEX(Data!$M$4:$BB$594,Data!$A274,COLUMNS($C$11:AL281)),””)</f>
        <v>#NAME?</v>
      </c>
      <c r="AL281" s="69" t="e">
        <f>IFERROR(INDEX(Data!$M$4:$BB$594,Data!$A274,COLUMNS($C$11:AM281)),””)</f>
        <v>#NAME?</v>
      </c>
      <c r="AM281" s="69" t="e">
        <f>IFERROR(INDEX(Data!$M$4:$BB$594,Data!$A274,COLUMNS($C$11:AN281)),””)</f>
        <v>#NAME?</v>
      </c>
      <c r="AN281" s="69" t="e">
        <f>IFERROR(INDEX(Data!$M$4:$BB$594,Data!$A274,COLUMNS($C$11:AO281)),””)</f>
        <v>#NAME?</v>
      </c>
      <c r="AO281" s="69" t="e">
        <f>IFERROR(INDEX(Data!$M$4:$BB$594,Data!$A274,COLUMNS($C$11:AP281)),””)</f>
        <v>#NAME?</v>
      </c>
      <c r="AP281" s="69" t="e">
        <f>IFERROR(INDEX(Data!$M$4:$BB$594,Data!$A274,COLUMNS($C$11:AQ281)),””)</f>
        <v>#NAME?</v>
      </c>
      <c r="AQ281" s="69" t="e">
        <f>IFERROR(INDEX(Data!$M$4:$BB$594,Data!$A274,COLUMNS($C$11:AR281)),””)</f>
        <v>#NAME?</v>
      </c>
    </row>
    <row r="282" spans="2:43" x14ac:dyDescent="0.25">
      <c r="B282" s="69" t="e">
        <f>IFERROR(INDEX(Data!$M$4:$BB$594,Data!$A275,COLUMNS($C$11:C282)),””)</f>
        <v>#NAME?</v>
      </c>
      <c r="C282" s="73" t="e">
        <f>IFERROR(INDEX(Data!$M$4:$BB$594,Data!$A275,COLUMNS($C$11:D282)),””)</f>
        <v>#NAME?</v>
      </c>
      <c r="D282" s="76" t="e">
        <f>IFERROR(INDEX(Data!$M$4:$BB$594,Data!$A275,COLUMNS($C$11:E282)),””)</f>
        <v>#NAME?</v>
      </c>
      <c r="E282" s="76" t="e">
        <f>IFERROR(INDEX(Data!$M$4:$BB$594,Data!$A275,COLUMNS($C$11:F282)),””)</f>
        <v>#NAME?</v>
      </c>
      <c r="F282" s="76" t="e">
        <f>IFERROR(INDEX(Data!$M$4:$BB$594,Data!$A275,COLUMNS($C$11:G282)),””)</f>
        <v>#NAME?</v>
      </c>
      <c r="G282" s="76" t="e">
        <f>IFERROR(INDEX(Data!$M$4:$BB$594,Data!$A275,COLUMNS($C$11:H282)),””)</f>
        <v>#NAME?</v>
      </c>
      <c r="H282" s="76" t="e">
        <f>IFERROR(INDEX(Data!$M$4:$BB$594,Data!$A275,COLUMNS($C$11:I282)),””)</f>
        <v>#NAME?</v>
      </c>
      <c r="I282" s="76" t="e">
        <f>IFERROR(INDEX(Data!$M$4:$BB$594,Data!$A275,COLUMNS($C$11:J282)),””)</f>
        <v>#NAME?</v>
      </c>
      <c r="J282" s="76" t="e">
        <f>IFERROR(INDEX(Data!$M$4:$BB$594,Data!$A275,COLUMNS($C$11:K282)),””)</f>
        <v>#NAME?</v>
      </c>
      <c r="K282" s="76" t="e">
        <f>IFERROR(INDEX(Data!$M$4:$BB$594,Data!$A275,COLUMNS($C$11:L282)),””)</f>
        <v>#NAME?</v>
      </c>
      <c r="L282" s="76" t="e">
        <f>IFERROR(INDEX(Data!$M$4:$BB$594,Data!$A275,COLUMNS($C$11:M282)),””)</f>
        <v>#NAME?</v>
      </c>
      <c r="M282" s="76" t="e">
        <f>IFERROR(INDEX(Data!$M$4:$BB$594,Data!$A275,COLUMNS($C$11:N282)),””)</f>
        <v>#NAME?</v>
      </c>
      <c r="N282" s="76" t="e">
        <f>IFERROR(INDEX(Data!$M$4:$BB$594,Data!$A275,COLUMNS($C$11:O282)),””)</f>
        <v>#NAME?</v>
      </c>
      <c r="O282" s="76" t="e">
        <f>IFERROR(INDEX(Data!$M$4:$BB$594,Data!$A275,COLUMNS($C$11:P282)),””)</f>
        <v>#NAME?</v>
      </c>
      <c r="P282" s="69" t="e">
        <f>IFERROR(INDEX(Data!$M$4:$BB$594,Data!$A275,COLUMNS($C$11:Q282)),””)</f>
        <v>#NAME?</v>
      </c>
      <c r="Q282" s="70" t="e">
        <f>IFERROR(INDEX(Data!$M$4:$BB$594,Data!$A275,COLUMNS($C$11:R282)),””)</f>
        <v>#NAME?</v>
      </c>
      <c r="R282" s="72" t="e">
        <f>IFERROR(INDEX(Data!$M$4:$BB$594,Data!$A275,COLUMNS($C$11:S282)),””)</f>
        <v>#NAME?</v>
      </c>
      <c r="S282" s="69" t="e">
        <f>IFERROR(INDEX(Data!$M$4:$BB$594,Data!$A275,COLUMNS($C$11:T282)),””)</f>
        <v>#NAME?</v>
      </c>
      <c r="T282" s="71" t="e">
        <f>IFERROR(INDEX(Data!$M$4:$BB$594,Data!$A275,COLUMNS($C$11:U282)),””)</f>
        <v>#NAME?</v>
      </c>
      <c r="U282" s="72" t="e">
        <f>IFERROR(INDEX(Data!$M$4:$BB$594,Data!$A275,COLUMNS($C$11:V282)),””)</f>
        <v>#NAME?</v>
      </c>
      <c r="V282" s="72" t="e">
        <f>IFERROR(INDEX(Data!$M$4:$BB$594,Data!$A275,COLUMNS($C$11:W282)),””)</f>
        <v>#NAME?</v>
      </c>
      <c r="W282" s="72" t="e">
        <f>IFERROR(INDEX(Data!$M$4:$BB$594,Data!$A275,COLUMNS($C$11:X282)),””)</f>
        <v>#NAME?</v>
      </c>
      <c r="X282" s="70" t="e">
        <f>IFERROR(INDEX(Data!$M$4:$BB$594,Data!$A275,COLUMNS($C$11:Y282)),””)</f>
        <v>#NAME?</v>
      </c>
      <c r="Y282" s="72" t="e">
        <f>IFERROR(INDEX(Data!$M$4:$BB$594,Data!$A275,COLUMNS($C$11:Z282)),””)</f>
        <v>#NAME?</v>
      </c>
      <c r="Z282" s="75" t="e">
        <f>IFERROR(INDEX(Data!$M$4:$BB$594,Data!$A275,COLUMNS($C$11:AA282)),””)</f>
        <v>#NAME?</v>
      </c>
      <c r="AA282" s="75" t="e">
        <f>IFERROR(INDEX(Data!$M$4:$BB$594,Data!$A275,COLUMNS($C$11:AB282)),””)</f>
        <v>#NAME?</v>
      </c>
      <c r="AB282" s="71" t="e">
        <f>IFERROR(INDEX(Data!$M$4:$BB$594,Data!$A275,COLUMNS($C$11:AC282)),””)</f>
        <v>#NAME?</v>
      </c>
      <c r="AC282" s="72" t="e">
        <f>IFERROR(INDEX(Data!$M$4:$BB$594,Data!$A275,COLUMNS($C$11:AD282)),””)</f>
        <v>#NAME?</v>
      </c>
      <c r="AD282" s="72" t="e">
        <f>IFERROR(INDEX(Data!$M$4:$BB$594,Data!$A275,COLUMNS($C$11:AE282)),””)</f>
        <v>#NAME?</v>
      </c>
      <c r="AE282" s="70" t="e">
        <f>IFERROR(INDEX(Data!$M$4:$BB$594,Data!$A275,COLUMNS($C$11:AF282)),””)</f>
        <v>#NAME?</v>
      </c>
      <c r="AF282" s="72" t="e">
        <f>IFERROR(INDEX(Data!$M$4:$BB$594,Data!$A275,COLUMNS($C$11:AG282)),””)</f>
        <v>#NAME?</v>
      </c>
      <c r="AG282" s="75" t="e">
        <f>IFERROR(INDEX(Data!$M$4:$BB$594,Data!$A275,COLUMNS($C$11:AH282)),””)</f>
        <v>#NAME?</v>
      </c>
      <c r="AH282" s="75" t="e">
        <f>IFERROR(INDEX(Data!$M$4:$BB$594,Data!$A275,COLUMNS($C$11:AI282)),””)</f>
        <v>#NAME?</v>
      </c>
      <c r="AI282" s="71" t="e">
        <f>IFERROR(INDEX(Data!$M$4:$BB$594,Data!$A275,COLUMNS($C$11:AJ282)),””)</f>
        <v>#NAME?</v>
      </c>
      <c r="AJ282" s="71" t="e">
        <f>IFERROR(INDEX(Data!$M$4:$BB$594,Data!$A275,COLUMNS($C$11:AK282)),””)</f>
        <v>#NAME?</v>
      </c>
      <c r="AK282" s="71" t="e">
        <f>IFERROR(INDEX(Data!$M$4:$BB$594,Data!$A275,COLUMNS($C$11:AL282)),””)</f>
        <v>#NAME?</v>
      </c>
      <c r="AL282" s="69" t="e">
        <f>IFERROR(INDEX(Data!$M$4:$BB$594,Data!$A275,COLUMNS($C$11:AM282)),””)</f>
        <v>#NAME?</v>
      </c>
      <c r="AM282" s="69" t="e">
        <f>IFERROR(INDEX(Data!$M$4:$BB$594,Data!$A275,COLUMNS($C$11:AN282)),””)</f>
        <v>#NAME?</v>
      </c>
      <c r="AN282" s="69" t="e">
        <f>IFERROR(INDEX(Data!$M$4:$BB$594,Data!$A275,COLUMNS($C$11:AO282)),””)</f>
        <v>#NAME?</v>
      </c>
      <c r="AO282" s="69" t="e">
        <f>IFERROR(INDEX(Data!$M$4:$BB$594,Data!$A275,COLUMNS($C$11:AP282)),””)</f>
        <v>#NAME?</v>
      </c>
      <c r="AP282" s="69" t="e">
        <f>IFERROR(INDEX(Data!$M$4:$BB$594,Data!$A275,COLUMNS($C$11:AQ282)),””)</f>
        <v>#NAME?</v>
      </c>
      <c r="AQ282" s="69" t="e">
        <f>IFERROR(INDEX(Data!$M$4:$BB$594,Data!$A275,COLUMNS($C$11:AR282)),””)</f>
        <v>#NAME?</v>
      </c>
    </row>
    <row r="283" spans="2:43" x14ac:dyDescent="0.25">
      <c r="B283" s="69" t="e">
        <f>IFERROR(INDEX(Data!$M$4:$BB$594,Data!$A276,COLUMNS($C$11:C283)),””)</f>
        <v>#NAME?</v>
      </c>
      <c r="C283" s="73" t="e">
        <f>IFERROR(INDEX(Data!$M$4:$BB$594,Data!$A276,COLUMNS($C$11:D283)),””)</f>
        <v>#NAME?</v>
      </c>
      <c r="D283" s="76" t="e">
        <f>IFERROR(INDEX(Data!$M$4:$BB$594,Data!$A276,COLUMNS($C$11:E283)),””)</f>
        <v>#NAME?</v>
      </c>
      <c r="E283" s="76" t="e">
        <f>IFERROR(INDEX(Data!$M$4:$BB$594,Data!$A276,COLUMNS($C$11:F283)),””)</f>
        <v>#NAME?</v>
      </c>
      <c r="F283" s="76" t="e">
        <f>IFERROR(INDEX(Data!$M$4:$BB$594,Data!$A276,COLUMNS($C$11:G283)),””)</f>
        <v>#NAME?</v>
      </c>
      <c r="G283" s="76" t="e">
        <f>IFERROR(INDEX(Data!$M$4:$BB$594,Data!$A276,COLUMNS($C$11:H283)),””)</f>
        <v>#NAME?</v>
      </c>
      <c r="H283" s="76" t="e">
        <f>IFERROR(INDEX(Data!$M$4:$BB$594,Data!$A276,COLUMNS($C$11:I283)),””)</f>
        <v>#NAME?</v>
      </c>
      <c r="I283" s="76" t="e">
        <f>IFERROR(INDEX(Data!$M$4:$BB$594,Data!$A276,COLUMNS($C$11:J283)),””)</f>
        <v>#NAME?</v>
      </c>
      <c r="J283" s="76" t="e">
        <f>IFERROR(INDEX(Data!$M$4:$BB$594,Data!$A276,COLUMNS($C$11:K283)),””)</f>
        <v>#NAME?</v>
      </c>
      <c r="K283" s="76" t="e">
        <f>IFERROR(INDEX(Data!$M$4:$BB$594,Data!$A276,COLUMNS($C$11:L283)),””)</f>
        <v>#NAME?</v>
      </c>
      <c r="L283" s="76" t="e">
        <f>IFERROR(INDEX(Data!$M$4:$BB$594,Data!$A276,COLUMNS($C$11:M283)),””)</f>
        <v>#NAME?</v>
      </c>
      <c r="M283" s="76" t="e">
        <f>IFERROR(INDEX(Data!$M$4:$BB$594,Data!$A276,COLUMNS($C$11:N283)),””)</f>
        <v>#NAME?</v>
      </c>
      <c r="N283" s="76" t="e">
        <f>IFERROR(INDEX(Data!$M$4:$BB$594,Data!$A276,COLUMNS($C$11:O283)),””)</f>
        <v>#NAME?</v>
      </c>
      <c r="O283" s="76" t="e">
        <f>IFERROR(INDEX(Data!$M$4:$BB$594,Data!$A276,COLUMNS($C$11:P283)),””)</f>
        <v>#NAME?</v>
      </c>
      <c r="P283" s="69" t="e">
        <f>IFERROR(INDEX(Data!$M$4:$BB$594,Data!$A276,COLUMNS($C$11:Q283)),””)</f>
        <v>#NAME?</v>
      </c>
      <c r="Q283" s="70" t="e">
        <f>IFERROR(INDEX(Data!$M$4:$BB$594,Data!$A276,COLUMNS($C$11:R283)),””)</f>
        <v>#NAME?</v>
      </c>
      <c r="R283" s="72" t="e">
        <f>IFERROR(INDEX(Data!$M$4:$BB$594,Data!$A276,COLUMNS($C$11:S283)),””)</f>
        <v>#NAME?</v>
      </c>
      <c r="S283" s="69" t="e">
        <f>IFERROR(INDEX(Data!$M$4:$BB$594,Data!$A276,COLUMNS($C$11:T283)),””)</f>
        <v>#NAME?</v>
      </c>
      <c r="T283" s="71" t="e">
        <f>IFERROR(INDEX(Data!$M$4:$BB$594,Data!$A276,COLUMNS($C$11:U283)),””)</f>
        <v>#NAME?</v>
      </c>
      <c r="U283" s="72" t="e">
        <f>IFERROR(INDEX(Data!$M$4:$BB$594,Data!$A276,COLUMNS($C$11:V283)),””)</f>
        <v>#NAME?</v>
      </c>
      <c r="V283" s="72" t="e">
        <f>IFERROR(INDEX(Data!$M$4:$BB$594,Data!$A276,COLUMNS($C$11:W283)),””)</f>
        <v>#NAME?</v>
      </c>
      <c r="W283" s="72" t="e">
        <f>IFERROR(INDEX(Data!$M$4:$BB$594,Data!$A276,COLUMNS($C$11:X283)),””)</f>
        <v>#NAME?</v>
      </c>
      <c r="X283" s="70" t="e">
        <f>IFERROR(INDEX(Data!$M$4:$BB$594,Data!$A276,COLUMNS($C$11:Y283)),””)</f>
        <v>#NAME?</v>
      </c>
      <c r="Y283" s="72" t="e">
        <f>IFERROR(INDEX(Data!$M$4:$BB$594,Data!$A276,COLUMNS($C$11:Z283)),””)</f>
        <v>#NAME?</v>
      </c>
      <c r="Z283" s="75" t="e">
        <f>IFERROR(INDEX(Data!$M$4:$BB$594,Data!$A276,COLUMNS($C$11:AA283)),””)</f>
        <v>#NAME?</v>
      </c>
      <c r="AA283" s="75" t="e">
        <f>IFERROR(INDEX(Data!$M$4:$BB$594,Data!$A276,COLUMNS($C$11:AB283)),””)</f>
        <v>#NAME?</v>
      </c>
      <c r="AB283" s="71" t="e">
        <f>IFERROR(INDEX(Data!$M$4:$BB$594,Data!$A276,COLUMNS($C$11:AC283)),””)</f>
        <v>#NAME?</v>
      </c>
      <c r="AC283" s="72" t="e">
        <f>IFERROR(INDEX(Data!$M$4:$BB$594,Data!$A276,COLUMNS($C$11:AD283)),””)</f>
        <v>#NAME?</v>
      </c>
      <c r="AD283" s="72" t="e">
        <f>IFERROR(INDEX(Data!$M$4:$BB$594,Data!$A276,COLUMNS($C$11:AE283)),””)</f>
        <v>#NAME?</v>
      </c>
      <c r="AE283" s="70" t="e">
        <f>IFERROR(INDEX(Data!$M$4:$BB$594,Data!$A276,COLUMNS($C$11:AF283)),””)</f>
        <v>#NAME?</v>
      </c>
      <c r="AF283" s="72" t="e">
        <f>IFERROR(INDEX(Data!$M$4:$BB$594,Data!$A276,COLUMNS($C$11:AG283)),””)</f>
        <v>#NAME?</v>
      </c>
      <c r="AG283" s="75" t="e">
        <f>IFERROR(INDEX(Data!$M$4:$BB$594,Data!$A276,COLUMNS($C$11:AH283)),””)</f>
        <v>#NAME?</v>
      </c>
      <c r="AH283" s="75" t="e">
        <f>IFERROR(INDEX(Data!$M$4:$BB$594,Data!$A276,COLUMNS($C$11:AI283)),””)</f>
        <v>#NAME?</v>
      </c>
      <c r="AI283" s="71" t="e">
        <f>IFERROR(INDEX(Data!$M$4:$BB$594,Data!$A276,COLUMNS($C$11:AJ283)),””)</f>
        <v>#NAME?</v>
      </c>
      <c r="AJ283" s="71" t="e">
        <f>IFERROR(INDEX(Data!$M$4:$BB$594,Data!$A276,COLUMNS($C$11:AK283)),””)</f>
        <v>#NAME?</v>
      </c>
      <c r="AK283" s="71" t="e">
        <f>IFERROR(INDEX(Data!$M$4:$BB$594,Data!$A276,COLUMNS($C$11:AL283)),””)</f>
        <v>#NAME?</v>
      </c>
      <c r="AL283" s="69" t="e">
        <f>IFERROR(INDEX(Data!$M$4:$BB$594,Data!$A276,COLUMNS($C$11:AM283)),””)</f>
        <v>#NAME?</v>
      </c>
      <c r="AM283" s="69" t="e">
        <f>IFERROR(INDEX(Data!$M$4:$BB$594,Data!$A276,COLUMNS($C$11:AN283)),””)</f>
        <v>#NAME?</v>
      </c>
      <c r="AN283" s="69" t="e">
        <f>IFERROR(INDEX(Data!$M$4:$BB$594,Data!$A276,COLUMNS($C$11:AO283)),””)</f>
        <v>#NAME?</v>
      </c>
      <c r="AO283" s="69" t="e">
        <f>IFERROR(INDEX(Data!$M$4:$BB$594,Data!$A276,COLUMNS($C$11:AP283)),””)</f>
        <v>#NAME?</v>
      </c>
      <c r="AP283" s="69" t="e">
        <f>IFERROR(INDEX(Data!$M$4:$BB$594,Data!$A276,COLUMNS($C$11:AQ283)),””)</f>
        <v>#NAME?</v>
      </c>
      <c r="AQ283" s="69" t="e">
        <f>IFERROR(INDEX(Data!$M$4:$BB$594,Data!$A276,COLUMNS($C$11:AR283)),””)</f>
        <v>#NAME?</v>
      </c>
    </row>
    <row r="284" spans="2:43" x14ac:dyDescent="0.25">
      <c r="B284" s="69" t="e">
        <f>IFERROR(INDEX(Data!$M$4:$BB$594,Data!$A277,COLUMNS($C$11:C284)),””)</f>
        <v>#NAME?</v>
      </c>
      <c r="C284" s="73" t="e">
        <f>IFERROR(INDEX(Data!$M$4:$BB$594,Data!$A277,COLUMNS($C$11:D284)),””)</f>
        <v>#NAME?</v>
      </c>
      <c r="D284" s="76" t="e">
        <f>IFERROR(INDEX(Data!$M$4:$BB$594,Data!$A277,COLUMNS($C$11:E284)),””)</f>
        <v>#NAME?</v>
      </c>
      <c r="E284" s="76" t="e">
        <f>IFERROR(INDEX(Data!$M$4:$BB$594,Data!$A277,COLUMNS($C$11:F284)),””)</f>
        <v>#NAME?</v>
      </c>
      <c r="F284" s="76" t="e">
        <f>IFERROR(INDEX(Data!$M$4:$BB$594,Data!$A277,COLUMNS($C$11:G284)),””)</f>
        <v>#NAME?</v>
      </c>
      <c r="G284" s="76" t="e">
        <f>IFERROR(INDEX(Data!$M$4:$BB$594,Data!$A277,COLUMNS($C$11:H284)),””)</f>
        <v>#NAME?</v>
      </c>
      <c r="H284" s="76" t="e">
        <f>IFERROR(INDEX(Data!$M$4:$BB$594,Data!$A277,COLUMNS($C$11:I284)),””)</f>
        <v>#NAME?</v>
      </c>
      <c r="I284" s="76" t="e">
        <f>IFERROR(INDEX(Data!$M$4:$BB$594,Data!$A277,COLUMNS($C$11:J284)),””)</f>
        <v>#NAME?</v>
      </c>
      <c r="J284" s="76" t="e">
        <f>IFERROR(INDEX(Data!$M$4:$BB$594,Data!$A277,COLUMNS($C$11:K284)),””)</f>
        <v>#NAME?</v>
      </c>
      <c r="K284" s="76" t="e">
        <f>IFERROR(INDEX(Data!$M$4:$BB$594,Data!$A277,COLUMNS($C$11:L284)),””)</f>
        <v>#NAME?</v>
      </c>
      <c r="L284" s="76" t="e">
        <f>IFERROR(INDEX(Data!$M$4:$BB$594,Data!$A277,COLUMNS($C$11:M284)),””)</f>
        <v>#NAME?</v>
      </c>
      <c r="M284" s="76" t="e">
        <f>IFERROR(INDEX(Data!$M$4:$BB$594,Data!$A277,COLUMNS($C$11:N284)),””)</f>
        <v>#NAME?</v>
      </c>
      <c r="N284" s="76" t="e">
        <f>IFERROR(INDEX(Data!$M$4:$BB$594,Data!$A277,COLUMNS($C$11:O284)),””)</f>
        <v>#NAME?</v>
      </c>
      <c r="O284" s="76" t="e">
        <f>IFERROR(INDEX(Data!$M$4:$BB$594,Data!$A277,COLUMNS($C$11:P284)),””)</f>
        <v>#NAME?</v>
      </c>
      <c r="P284" s="69" t="e">
        <f>IFERROR(INDEX(Data!$M$4:$BB$594,Data!$A277,COLUMNS($C$11:Q284)),””)</f>
        <v>#NAME?</v>
      </c>
      <c r="Q284" s="70" t="e">
        <f>IFERROR(INDEX(Data!$M$4:$BB$594,Data!$A277,COLUMNS($C$11:R284)),””)</f>
        <v>#NAME?</v>
      </c>
      <c r="R284" s="72" t="e">
        <f>IFERROR(INDEX(Data!$M$4:$BB$594,Data!$A277,COLUMNS($C$11:S284)),””)</f>
        <v>#NAME?</v>
      </c>
      <c r="S284" s="69" t="e">
        <f>IFERROR(INDEX(Data!$M$4:$BB$594,Data!$A277,COLUMNS($C$11:T284)),””)</f>
        <v>#NAME?</v>
      </c>
      <c r="T284" s="71" t="e">
        <f>IFERROR(INDEX(Data!$M$4:$BB$594,Data!$A277,COLUMNS($C$11:U284)),””)</f>
        <v>#NAME?</v>
      </c>
      <c r="U284" s="72" t="e">
        <f>IFERROR(INDEX(Data!$M$4:$BB$594,Data!$A277,COLUMNS($C$11:V284)),””)</f>
        <v>#NAME?</v>
      </c>
      <c r="V284" s="72" t="e">
        <f>IFERROR(INDEX(Data!$M$4:$BB$594,Data!$A277,COLUMNS($C$11:W284)),””)</f>
        <v>#NAME?</v>
      </c>
      <c r="W284" s="72" t="e">
        <f>IFERROR(INDEX(Data!$M$4:$BB$594,Data!$A277,COLUMNS($C$11:X284)),””)</f>
        <v>#NAME?</v>
      </c>
      <c r="X284" s="70" t="e">
        <f>IFERROR(INDEX(Data!$M$4:$BB$594,Data!$A277,COLUMNS($C$11:Y284)),””)</f>
        <v>#NAME?</v>
      </c>
      <c r="Y284" s="72" t="e">
        <f>IFERROR(INDEX(Data!$M$4:$BB$594,Data!$A277,COLUMNS($C$11:Z284)),””)</f>
        <v>#NAME?</v>
      </c>
      <c r="Z284" s="75" t="e">
        <f>IFERROR(INDEX(Data!$M$4:$BB$594,Data!$A277,COLUMNS($C$11:AA284)),””)</f>
        <v>#NAME?</v>
      </c>
      <c r="AA284" s="75" t="e">
        <f>IFERROR(INDEX(Data!$M$4:$BB$594,Data!$A277,COLUMNS($C$11:AB284)),””)</f>
        <v>#NAME?</v>
      </c>
      <c r="AB284" s="71" t="e">
        <f>IFERROR(INDEX(Data!$M$4:$BB$594,Data!$A277,COLUMNS($C$11:AC284)),””)</f>
        <v>#NAME?</v>
      </c>
      <c r="AC284" s="72" t="e">
        <f>IFERROR(INDEX(Data!$M$4:$BB$594,Data!$A277,COLUMNS($C$11:AD284)),””)</f>
        <v>#NAME?</v>
      </c>
      <c r="AD284" s="72" t="e">
        <f>IFERROR(INDEX(Data!$M$4:$BB$594,Data!$A277,COLUMNS($C$11:AE284)),””)</f>
        <v>#NAME?</v>
      </c>
      <c r="AE284" s="70" t="e">
        <f>IFERROR(INDEX(Data!$M$4:$BB$594,Data!$A277,COLUMNS($C$11:AF284)),””)</f>
        <v>#NAME?</v>
      </c>
      <c r="AF284" s="72" t="e">
        <f>IFERROR(INDEX(Data!$M$4:$BB$594,Data!$A277,COLUMNS($C$11:AG284)),””)</f>
        <v>#NAME?</v>
      </c>
      <c r="AG284" s="75" t="e">
        <f>IFERROR(INDEX(Data!$M$4:$BB$594,Data!$A277,COLUMNS($C$11:AH284)),””)</f>
        <v>#NAME?</v>
      </c>
      <c r="AH284" s="75" t="e">
        <f>IFERROR(INDEX(Data!$M$4:$BB$594,Data!$A277,COLUMNS($C$11:AI284)),””)</f>
        <v>#NAME?</v>
      </c>
      <c r="AI284" s="71" t="e">
        <f>IFERROR(INDEX(Data!$M$4:$BB$594,Data!$A277,COLUMNS($C$11:AJ284)),””)</f>
        <v>#NAME?</v>
      </c>
      <c r="AJ284" s="71" t="e">
        <f>IFERROR(INDEX(Data!$M$4:$BB$594,Data!$A277,COLUMNS($C$11:AK284)),””)</f>
        <v>#NAME?</v>
      </c>
      <c r="AK284" s="71" t="e">
        <f>IFERROR(INDEX(Data!$M$4:$BB$594,Data!$A277,COLUMNS($C$11:AL284)),””)</f>
        <v>#NAME?</v>
      </c>
      <c r="AL284" s="69" t="e">
        <f>IFERROR(INDEX(Data!$M$4:$BB$594,Data!$A277,COLUMNS($C$11:AM284)),””)</f>
        <v>#NAME?</v>
      </c>
      <c r="AM284" s="69" t="e">
        <f>IFERROR(INDEX(Data!$M$4:$BB$594,Data!$A277,COLUMNS($C$11:AN284)),””)</f>
        <v>#NAME?</v>
      </c>
      <c r="AN284" s="69" t="e">
        <f>IFERROR(INDEX(Data!$M$4:$BB$594,Data!$A277,COLUMNS($C$11:AO284)),””)</f>
        <v>#NAME?</v>
      </c>
      <c r="AO284" s="69" t="e">
        <f>IFERROR(INDEX(Data!$M$4:$BB$594,Data!$A277,COLUMNS($C$11:AP284)),””)</f>
        <v>#NAME?</v>
      </c>
      <c r="AP284" s="69" t="e">
        <f>IFERROR(INDEX(Data!$M$4:$BB$594,Data!$A277,COLUMNS($C$11:AQ284)),””)</f>
        <v>#NAME?</v>
      </c>
      <c r="AQ284" s="69" t="e">
        <f>IFERROR(INDEX(Data!$M$4:$BB$594,Data!$A277,COLUMNS($C$11:AR284)),””)</f>
        <v>#NAME?</v>
      </c>
    </row>
    <row r="285" spans="2:43" x14ac:dyDescent="0.25">
      <c r="B285" s="69" t="e">
        <f>IFERROR(INDEX(Data!$M$4:$BB$594,Data!$A278,COLUMNS($C$11:C285)),””)</f>
        <v>#NAME?</v>
      </c>
      <c r="C285" s="73" t="e">
        <f>IFERROR(INDEX(Data!$M$4:$BB$594,Data!$A278,COLUMNS($C$11:D285)),””)</f>
        <v>#NAME?</v>
      </c>
      <c r="D285" s="76" t="e">
        <f>IFERROR(INDEX(Data!$M$4:$BB$594,Data!$A278,COLUMNS($C$11:E285)),””)</f>
        <v>#NAME?</v>
      </c>
      <c r="E285" s="76" t="e">
        <f>IFERROR(INDEX(Data!$M$4:$BB$594,Data!$A278,COLUMNS($C$11:F285)),””)</f>
        <v>#NAME?</v>
      </c>
      <c r="F285" s="76" t="e">
        <f>IFERROR(INDEX(Data!$M$4:$BB$594,Data!$A278,COLUMNS($C$11:G285)),””)</f>
        <v>#NAME?</v>
      </c>
      <c r="G285" s="76" t="e">
        <f>IFERROR(INDEX(Data!$M$4:$BB$594,Data!$A278,COLUMNS($C$11:H285)),””)</f>
        <v>#NAME?</v>
      </c>
      <c r="H285" s="76" t="e">
        <f>IFERROR(INDEX(Data!$M$4:$BB$594,Data!$A278,COLUMNS($C$11:I285)),””)</f>
        <v>#NAME?</v>
      </c>
      <c r="I285" s="76" t="e">
        <f>IFERROR(INDEX(Data!$M$4:$BB$594,Data!$A278,COLUMNS($C$11:J285)),””)</f>
        <v>#NAME?</v>
      </c>
      <c r="J285" s="76" t="e">
        <f>IFERROR(INDEX(Data!$M$4:$BB$594,Data!$A278,COLUMNS($C$11:K285)),””)</f>
        <v>#NAME?</v>
      </c>
      <c r="K285" s="76" t="e">
        <f>IFERROR(INDEX(Data!$M$4:$BB$594,Data!$A278,COLUMNS($C$11:L285)),””)</f>
        <v>#NAME?</v>
      </c>
      <c r="L285" s="76" t="e">
        <f>IFERROR(INDEX(Data!$M$4:$BB$594,Data!$A278,COLUMNS($C$11:M285)),””)</f>
        <v>#NAME?</v>
      </c>
      <c r="M285" s="76" t="e">
        <f>IFERROR(INDEX(Data!$M$4:$BB$594,Data!$A278,COLUMNS($C$11:N285)),””)</f>
        <v>#NAME?</v>
      </c>
      <c r="N285" s="76" t="e">
        <f>IFERROR(INDEX(Data!$M$4:$BB$594,Data!$A278,COLUMNS($C$11:O285)),””)</f>
        <v>#NAME?</v>
      </c>
      <c r="O285" s="76" t="e">
        <f>IFERROR(INDEX(Data!$M$4:$BB$594,Data!$A278,COLUMNS($C$11:P285)),””)</f>
        <v>#NAME?</v>
      </c>
      <c r="P285" s="69" t="e">
        <f>IFERROR(INDEX(Data!$M$4:$BB$594,Data!$A278,COLUMNS($C$11:Q285)),””)</f>
        <v>#NAME?</v>
      </c>
      <c r="Q285" s="70" t="e">
        <f>IFERROR(INDEX(Data!$M$4:$BB$594,Data!$A278,COLUMNS($C$11:R285)),””)</f>
        <v>#NAME?</v>
      </c>
      <c r="R285" s="72" t="e">
        <f>IFERROR(INDEX(Data!$M$4:$BB$594,Data!$A278,COLUMNS($C$11:S285)),””)</f>
        <v>#NAME?</v>
      </c>
      <c r="S285" s="69" t="e">
        <f>IFERROR(INDEX(Data!$M$4:$BB$594,Data!$A278,COLUMNS($C$11:T285)),””)</f>
        <v>#NAME?</v>
      </c>
      <c r="T285" s="71" t="e">
        <f>IFERROR(INDEX(Data!$M$4:$BB$594,Data!$A278,COLUMNS($C$11:U285)),””)</f>
        <v>#NAME?</v>
      </c>
      <c r="U285" s="72" t="e">
        <f>IFERROR(INDEX(Data!$M$4:$BB$594,Data!$A278,COLUMNS($C$11:V285)),””)</f>
        <v>#NAME?</v>
      </c>
      <c r="V285" s="72" t="e">
        <f>IFERROR(INDEX(Data!$M$4:$BB$594,Data!$A278,COLUMNS($C$11:W285)),””)</f>
        <v>#NAME?</v>
      </c>
      <c r="W285" s="72" t="e">
        <f>IFERROR(INDEX(Data!$M$4:$BB$594,Data!$A278,COLUMNS($C$11:X285)),””)</f>
        <v>#NAME?</v>
      </c>
      <c r="X285" s="70" t="e">
        <f>IFERROR(INDEX(Data!$M$4:$BB$594,Data!$A278,COLUMNS($C$11:Y285)),””)</f>
        <v>#NAME?</v>
      </c>
      <c r="Y285" s="72" t="e">
        <f>IFERROR(INDEX(Data!$M$4:$BB$594,Data!$A278,COLUMNS($C$11:Z285)),””)</f>
        <v>#NAME?</v>
      </c>
      <c r="Z285" s="75" t="e">
        <f>IFERROR(INDEX(Data!$M$4:$BB$594,Data!$A278,COLUMNS($C$11:AA285)),””)</f>
        <v>#NAME?</v>
      </c>
      <c r="AA285" s="75" t="e">
        <f>IFERROR(INDEX(Data!$M$4:$BB$594,Data!$A278,COLUMNS($C$11:AB285)),””)</f>
        <v>#NAME?</v>
      </c>
      <c r="AB285" s="71" t="e">
        <f>IFERROR(INDEX(Data!$M$4:$BB$594,Data!$A278,COLUMNS($C$11:AC285)),””)</f>
        <v>#NAME?</v>
      </c>
      <c r="AC285" s="72" t="e">
        <f>IFERROR(INDEX(Data!$M$4:$BB$594,Data!$A278,COLUMNS($C$11:AD285)),””)</f>
        <v>#NAME?</v>
      </c>
      <c r="AD285" s="72" t="e">
        <f>IFERROR(INDEX(Data!$M$4:$BB$594,Data!$A278,COLUMNS($C$11:AE285)),””)</f>
        <v>#NAME?</v>
      </c>
      <c r="AE285" s="70" t="e">
        <f>IFERROR(INDEX(Data!$M$4:$BB$594,Data!$A278,COLUMNS($C$11:AF285)),””)</f>
        <v>#NAME?</v>
      </c>
      <c r="AF285" s="72" t="e">
        <f>IFERROR(INDEX(Data!$M$4:$BB$594,Data!$A278,COLUMNS($C$11:AG285)),””)</f>
        <v>#NAME?</v>
      </c>
      <c r="AG285" s="75" t="e">
        <f>IFERROR(INDEX(Data!$M$4:$BB$594,Data!$A278,COLUMNS($C$11:AH285)),””)</f>
        <v>#NAME?</v>
      </c>
      <c r="AH285" s="75" t="e">
        <f>IFERROR(INDEX(Data!$M$4:$BB$594,Data!$A278,COLUMNS($C$11:AI285)),””)</f>
        <v>#NAME?</v>
      </c>
      <c r="AI285" s="71" t="e">
        <f>IFERROR(INDEX(Data!$M$4:$BB$594,Data!$A278,COLUMNS($C$11:AJ285)),””)</f>
        <v>#NAME?</v>
      </c>
      <c r="AJ285" s="71" t="e">
        <f>IFERROR(INDEX(Data!$M$4:$BB$594,Data!$A278,COLUMNS($C$11:AK285)),””)</f>
        <v>#NAME?</v>
      </c>
      <c r="AK285" s="71" t="e">
        <f>IFERROR(INDEX(Data!$M$4:$BB$594,Data!$A278,COLUMNS($C$11:AL285)),””)</f>
        <v>#NAME?</v>
      </c>
      <c r="AL285" s="69" t="e">
        <f>IFERROR(INDEX(Data!$M$4:$BB$594,Data!$A278,COLUMNS($C$11:AM285)),””)</f>
        <v>#NAME?</v>
      </c>
      <c r="AM285" s="69" t="e">
        <f>IFERROR(INDEX(Data!$M$4:$BB$594,Data!$A278,COLUMNS($C$11:AN285)),””)</f>
        <v>#NAME?</v>
      </c>
      <c r="AN285" s="69" t="e">
        <f>IFERROR(INDEX(Data!$M$4:$BB$594,Data!$A278,COLUMNS($C$11:AO285)),””)</f>
        <v>#NAME?</v>
      </c>
      <c r="AO285" s="69" t="e">
        <f>IFERROR(INDEX(Data!$M$4:$BB$594,Data!$A278,COLUMNS($C$11:AP285)),””)</f>
        <v>#NAME?</v>
      </c>
      <c r="AP285" s="69" t="e">
        <f>IFERROR(INDEX(Data!$M$4:$BB$594,Data!$A278,COLUMNS($C$11:AQ285)),””)</f>
        <v>#NAME?</v>
      </c>
      <c r="AQ285" s="69" t="e">
        <f>IFERROR(INDEX(Data!$M$4:$BB$594,Data!$A278,COLUMNS($C$11:AR285)),””)</f>
        <v>#NAME?</v>
      </c>
    </row>
    <row r="286" spans="2:43" x14ac:dyDescent="0.25">
      <c r="B286" s="69" t="e">
        <f>IFERROR(INDEX(Data!$M$4:$BB$594,Data!$A279,COLUMNS($C$11:C286)),””)</f>
        <v>#NAME?</v>
      </c>
      <c r="C286" s="73" t="e">
        <f>IFERROR(INDEX(Data!$M$4:$BB$594,Data!$A279,COLUMNS($C$11:D286)),””)</f>
        <v>#NAME?</v>
      </c>
      <c r="D286" s="76" t="e">
        <f>IFERROR(INDEX(Data!$M$4:$BB$594,Data!$A279,COLUMNS($C$11:E286)),””)</f>
        <v>#NAME?</v>
      </c>
      <c r="E286" s="76" t="e">
        <f>IFERROR(INDEX(Data!$M$4:$BB$594,Data!$A279,COLUMNS($C$11:F286)),””)</f>
        <v>#NAME?</v>
      </c>
      <c r="F286" s="76" t="e">
        <f>IFERROR(INDEX(Data!$M$4:$BB$594,Data!$A279,COLUMNS($C$11:G286)),””)</f>
        <v>#NAME?</v>
      </c>
      <c r="G286" s="76" t="e">
        <f>IFERROR(INDEX(Data!$M$4:$BB$594,Data!$A279,COLUMNS($C$11:H286)),””)</f>
        <v>#NAME?</v>
      </c>
      <c r="H286" s="76" t="e">
        <f>IFERROR(INDEX(Data!$M$4:$BB$594,Data!$A279,COLUMNS($C$11:I286)),””)</f>
        <v>#NAME?</v>
      </c>
      <c r="I286" s="76" t="e">
        <f>IFERROR(INDEX(Data!$M$4:$BB$594,Data!$A279,COLUMNS($C$11:J286)),””)</f>
        <v>#NAME?</v>
      </c>
      <c r="J286" s="76" t="e">
        <f>IFERROR(INDEX(Data!$M$4:$BB$594,Data!$A279,COLUMNS($C$11:K286)),””)</f>
        <v>#NAME?</v>
      </c>
      <c r="K286" s="76" t="e">
        <f>IFERROR(INDEX(Data!$M$4:$BB$594,Data!$A279,COLUMNS($C$11:L286)),””)</f>
        <v>#NAME?</v>
      </c>
      <c r="L286" s="76" t="e">
        <f>IFERROR(INDEX(Data!$M$4:$BB$594,Data!$A279,COLUMNS($C$11:M286)),””)</f>
        <v>#NAME?</v>
      </c>
      <c r="M286" s="76" t="e">
        <f>IFERROR(INDEX(Data!$M$4:$BB$594,Data!$A279,COLUMNS($C$11:N286)),””)</f>
        <v>#NAME?</v>
      </c>
      <c r="N286" s="76" t="e">
        <f>IFERROR(INDEX(Data!$M$4:$BB$594,Data!$A279,COLUMNS($C$11:O286)),””)</f>
        <v>#NAME?</v>
      </c>
      <c r="O286" s="76" t="e">
        <f>IFERROR(INDEX(Data!$M$4:$BB$594,Data!$A279,COLUMNS($C$11:P286)),””)</f>
        <v>#NAME?</v>
      </c>
      <c r="P286" s="69" t="e">
        <f>IFERROR(INDEX(Data!$M$4:$BB$594,Data!$A279,COLUMNS($C$11:Q286)),””)</f>
        <v>#NAME?</v>
      </c>
      <c r="Q286" s="70" t="e">
        <f>IFERROR(INDEX(Data!$M$4:$BB$594,Data!$A279,COLUMNS($C$11:R286)),””)</f>
        <v>#NAME?</v>
      </c>
      <c r="R286" s="72" t="e">
        <f>IFERROR(INDEX(Data!$M$4:$BB$594,Data!$A279,COLUMNS($C$11:S286)),””)</f>
        <v>#NAME?</v>
      </c>
      <c r="S286" s="69" t="e">
        <f>IFERROR(INDEX(Data!$M$4:$BB$594,Data!$A279,COLUMNS($C$11:T286)),””)</f>
        <v>#NAME?</v>
      </c>
      <c r="T286" s="71" t="e">
        <f>IFERROR(INDEX(Data!$M$4:$BB$594,Data!$A279,COLUMNS($C$11:U286)),””)</f>
        <v>#NAME?</v>
      </c>
      <c r="U286" s="72" t="e">
        <f>IFERROR(INDEX(Data!$M$4:$BB$594,Data!$A279,COLUMNS($C$11:V286)),””)</f>
        <v>#NAME?</v>
      </c>
      <c r="V286" s="72" t="e">
        <f>IFERROR(INDEX(Data!$M$4:$BB$594,Data!$A279,COLUMNS($C$11:W286)),””)</f>
        <v>#NAME?</v>
      </c>
      <c r="W286" s="72" t="e">
        <f>IFERROR(INDEX(Data!$M$4:$BB$594,Data!$A279,COLUMNS($C$11:X286)),””)</f>
        <v>#NAME?</v>
      </c>
      <c r="X286" s="70" t="e">
        <f>IFERROR(INDEX(Data!$M$4:$BB$594,Data!$A279,COLUMNS($C$11:Y286)),””)</f>
        <v>#NAME?</v>
      </c>
      <c r="Y286" s="72" t="e">
        <f>IFERROR(INDEX(Data!$M$4:$BB$594,Data!$A279,COLUMNS($C$11:Z286)),””)</f>
        <v>#NAME?</v>
      </c>
      <c r="Z286" s="75" t="e">
        <f>IFERROR(INDEX(Data!$M$4:$BB$594,Data!$A279,COLUMNS($C$11:AA286)),””)</f>
        <v>#NAME?</v>
      </c>
      <c r="AA286" s="75" t="e">
        <f>IFERROR(INDEX(Data!$M$4:$BB$594,Data!$A279,COLUMNS($C$11:AB286)),””)</f>
        <v>#NAME?</v>
      </c>
      <c r="AB286" s="71" t="e">
        <f>IFERROR(INDEX(Data!$M$4:$BB$594,Data!$A279,COLUMNS($C$11:AC286)),””)</f>
        <v>#NAME?</v>
      </c>
      <c r="AC286" s="72" t="e">
        <f>IFERROR(INDEX(Data!$M$4:$BB$594,Data!$A279,COLUMNS($C$11:AD286)),””)</f>
        <v>#NAME?</v>
      </c>
      <c r="AD286" s="72" t="e">
        <f>IFERROR(INDEX(Data!$M$4:$BB$594,Data!$A279,COLUMNS($C$11:AE286)),””)</f>
        <v>#NAME?</v>
      </c>
      <c r="AE286" s="70" t="e">
        <f>IFERROR(INDEX(Data!$M$4:$BB$594,Data!$A279,COLUMNS($C$11:AF286)),””)</f>
        <v>#NAME?</v>
      </c>
      <c r="AF286" s="72" t="e">
        <f>IFERROR(INDEX(Data!$M$4:$BB$594,Data!$A279,COLUMNS($C$11:AG286)),””)</f>
        <v>#NAME?</v>
      </c>
      <c r="AG286" s="75" t="e">
        <f>IFERROR(INDEX(Data!$M$4:$BB$594,Data!$A279,COLUMNS($C$11:AH286)),””)</f>
        <v>#NAME?</v>
      </c>
      <c r="AH286" s="75" t="e">
        <f>IFERROR(INDEX(Data!$M$4:$BB$594,Data!$A279,COLUMNS($C$11:AI286)),””)</f>
        <v>#NAME?</v>
      </c>
      <c r="AI286" s="71" t="e">
        <f>IFERROR(INDEX(Data!$M$4:$BB$594,Data!$A279,COLUMNS($C$11:AJ286)),””)</f>
        <v>#NAME?</v>
      </c>
      <c r="AJ286" s="71" t="e">
        <f>IFERROR(INDEX(Data!$M$4:$BB$594,Data!$A279,COLUMNS($C$11:AK286)),””)</f>
        <v>#NAME?</v>
      </c>
      <c r="AK286" s="71" t="e">
        <f>IFERROR(INDEX(Data!$M$4:$BB$594,Data!$A279,COLUMNS($C$11:AL286)),””)</f>
        <v>#NAME?</v>
      </c>
      <c r="AL286" s="69" t="e">
        <f>IFERROR(INDEX(Data!$M$4:$BB$594,Data!$A279,COLUMNS($C$11:AM286)),””)</f>
        <v>#NAME?</v>
      </c>
      <c r="AM286" s="69" t="e">
        <f>IFERROR(INDEX(Data!$M$4:$BB$594,Data!$A279,COLUMNS($C$11:AN286)),””)</f>
        <v>#NAME?</v>
      </c>
      <c r="AN286" s="69" t="e">
        <f>IFERROR(INDEX(Data!$M$4:$BB$594,Data!$A279,COLUMNS($C$11:AO286)),””)</f>
        <v>#NAME?</v>
      </c>
      <c r="AO286" s="69" t="e">
        <f>IFERROR(INDEX(Data!$M$4:$BB$594,Data!$A279,COLUMNS($C$11:AP286)),””)</f>
        <v>#NAME?</v>
      </c>
      <c r="AP286" s="69" t="e">
        <f>IFERROR(INDEX(Data!$M$4:$BB$594,Data!$A279,COLUMNS($C$11:AQ286)),””)</f>
        <v>#NAME?</v>
      </c>
      <c r="AQ286" s="69" t="e">
        <f>IFERROR(INDEX(Data!$M$4:$BB$594,Data!$A279,COLUMNS($C$11:AR286)),””)</f>
        <v>#NAME?</v>
      </c>
    </row>
    <row r="287" spans="2:43" x14ac:dyDescent="0.25">
      <c r="B287" s="69" t="e">
        <f>IFERROR(INDEX(Data!$M$4:$BB$594,Data!$A280,COLUMNS($C$11:C287)),””)</f>
        <v>#NAME?</v>
      </c>
      <c r="C287" s="73" t="e">
        <f>IFERROR(INDEX(Data!$M$4:$BB$594,Data!$A280,COLUMNS($C$11:D287)),””)</f>
        <v>#NAME?</v>
      </c>
      <c r="D287" s="76" t="e">
        <f>IFERROR(INDEX(Data!$M$4:$BB$594,Data!$A280,COLUMNS($C$11:E287)),””)</f>
        <v>#NAME?</v>
      </c>
      <c r="E287" s="76" t="e">
        <f>IFERROR(INDEX(Data!$M$4:$BB$594,Data!$A280,COLUMNS($C$11:F287)),””)</f>
        <v>#NAME?</v>
      </c>
      <c r="F287" s="76" t="e">
        <f>IFERROR(INDEX(Data!$M$4:$BB$594,Data!$A280,COLUMNS($C$11:G287)),””)</f>
        <v>#NAME?</v>
      </c>
      <c r="G287" s="76" t="e">
        <f>IFERROR(INDEX(Data!$M$4:$BB$594,Data!$A280,COLUMNS($C$11:H287)),””)</f>
        <v>#NAME?</v>
      </c>
      <c r="H287" s="76" t="e">
        <f>IFERROR(INDEX(Data!$M$4:$BB$594,Data!$A280,COLUMNS($C$11:I287)),””)</f>
        <v>#NAME?</v>
      </c>
      <c r="I287" s="76" t="e">
        <f>IFERROR(INDEX(Data!$M$4:$BB$594,Data!$A280,COLUMNS($C$11:J287)),””)</f>
        <v>#NAME?</v>
      </c>
      <c r="J287" s="76" t="e">
        <f>IFERROR(INDEX(Data!$M$4:$BB$594,Data!$A280,COLUMNS($C$11:K287)),””)</f>
        <v>#NAME?</v>
      </c>
      <c r="K287" s="76" t="e">
        <f>IFERROR(INDEX(Data!$M$4:$BB$594,Data!$A280,COLUMNS($C$11:L287)),””)</f>
        <v>#NAME?</v>
      </c>
      <c r="L287" s="76" t="e">
        <f>IFERROR(INDEX(Data!$M$4:$BB$594,Data!$A280,COLUMNS($C$11:M287)),””)</f>
        <v>#NAME?</v>
      </c>
      <c r="M287" s="76" t="e">
        <f>IFERROR(INDEX(Data!$M$4:$BB$594,Data!$A280,COLUMNS($C$11:N287)),””)</f>
        <v>#NAME?</v>
      </c>
      <c r="N287" s="76" t="e">
        <f>IFERROR(INDEX(Data!$M$4:$BB$594,Data!$A280,COLUMNS($C$11:O287)),””)</f>
        <v>#NAME?</v>
      </c>
      <c r="O287" s="76" t="e">
        <f>IFERROR(INDEX(Data!$M$4:$BB$594,Data!$A280,COLUMNS($C$11:P287)),””)</f>
        <v>#NAME?</v>
      </c>
      <c r="P287" s="69" t="e">
        <f>IFERROR(INDEX(Data!$M$4:$BB$594,Data!$A280,COLUMNS($C$11:Q287)),””)</f>
        <v>#NAME?</v>
      </c>
      <c r="Q287" s="70" t="e">
        <f>IFERROR(INDEX(Data!$M$4:$BB$594,Data!$A280,COLUMNS($C$11:R287)),””)</f>
        <v>#NAME?</v>
      </c>
      <c r="R287" s="72" t="e">
        <f>IFERROR(INDEX(Data!$M$4:$BB$594,Data!$A280,COLUMNS($C$11:S287)),””)</f>
        <v>#NAME?</v>
      </c>
      <c r="S287" s="69" t="e">
        <f>IFERROR(INDEX(Data!$M$4:$BB$594,Data!$A280,COLUMNS($C$11:T287)),””)</f>
        <v>#NAME?</v>
      </c>
      <c r="T287" s="71" t="e">
        <f>IFERROR(INDEX(Data!$M$4:$BB$594,Data!$A280,COLUMNS($C$11:U287)),””)</f>
        <v>#NAME?</v>
      </c>
      <c r="U287" s="72" t="e">
        <f>IFERROR(INDEX(Data!$M$4:$BB$594,Data!$A280,COLUMNS($C$11:V287)),””)</f>
        <v>#NAME?</v>
      </c>
      <c r="V287" s="72" t="e">
        <f>IFERROR(INDEX(Data!$M$4:$BB$594,Data!$A280,COLUMNS($C$11:W287)),””)</f>
        <v>#NAME?</v>
      </c>
      <c r="W287" s="72" t="e">
        <f>IFERROR(INDEX(Data!$M$4:$BB$594,Data!$A280,COLUMNS($C$11:X287)),””)</f>
        <v>#NAME?</v>
      </c>
      <c r="X287" s="70" t="e">
        <f>IFERROR(INDEX(Data!$M$4:$BB$594,Data!$A280,COLUMNS($C$11:Y287)),””)</f>
        <v>#NAME?</v>
      </c>
      <c r="Y287" s="72" t="e">
        <f>IFERROR(INDEX(Data!$M$4:$BB$594,Data!$A280,COLUMNS($C$11:Z287)),””)</f>
        <v>#NAME?</v>
      </c>
      <c r="Z287" s="75" t="e">
        <f>IFERROR(INDEX(Data!$M$4:$BB$594,Data!$A280,COLUMNS($C$11:AA287)),””)</f>
        <v>#NAME?</v>
      </c>
      <c r="AA287" s="75" t="e">
        <f>IFERROR(INDEX(Data!$M$4:$BB$594,Data!$A280,COLUMNS($C$11:AB287)),””)</f>
        <v>#NAME?</v>
      </c>
      <c r="AB287" s="71" t="e">
        <f>IFERROR(INDEX(Data!$M$4:$BB$594,Data!$A280,COLUMNS($C$11:AC287)),””)</f>
        <v>#NAME?</v>
      </c>
      <c r="AC287" s="72" t="e">
        <f>IFERROR(INDEX(Data!$M$4:$BB$594,Data!$A280,COLUMNS($C$11:AD287)),””)</f>
        <v>#NAME?</v>
      </c>
      <c r="AD287" s="72" t="e">
        <f>IFERROR(INDEX(Data!$M$4:$BB$594,Data!$A280,COLUMNS($C$11:AE287)),””)</f>
        <v>#NAME?</v>
      </c>
      <c r="AE287" s="70" t="e">
        <f>IFERROR(INDEX(Data!$M$4:$BB$594,Data!$A280,COLUMNS($C$11:AF287)),””)</f>
        <v>#NAME?</v>
      </c>
      <c r="AF287" s="72" t="e">
        <f>IFERROR(INDEX(Data!$M$4:$BB$594,Data!$A280,COLUMNS($C$11:AG287)),””)</f>
        <v>#NAME?</v>
      </c>
      <c r="AG287" s="75" t="e">
        <f>IFERROR(INDEX(Data!$M$4:$BB$594,Data!$A280,COLUMNS($C$11:AH287)),””)</f>
        <v>#NAME?</v>
      </c>
      <c r="AH287" s="75" t="e">
        <f>IFERROR(INDEX(Data!$M$4:$BB$594,Data!$A280,COLUMNS($C$11:AI287)),””)</f>
        <v>#NAME?</v>
      </c>
      <c r="AI287" s="71" t="e">
        <f>IFERROR(INDEX(Data!$M$4:$BB$594,Data!$A280,COLUMNS($C$11:AJ287)),””)</f>
        <v>#NAME?</v>
      </c>
      <c r="AJ287" s="71" t="e">
        <f>IFERROR(INDEX(Data!$M$4:$BB$594,Data!$A280,COLUMNS($C$11:AK287)),””)</f>
        <v>#NAME?</v>
      </c>
      <c r="AK287" s="71" t="e">
        <f>IFERROR(INDEX(Data!$M$4:$BB$594,Data!$A280,COLUMNS($C$11:AL287)),””)</f>
        <v>#NAME?</v>
      </c>
      <c r="AL287" s="69" t="e">
        <f>IFERROR(INDEX(Data!$M$4:$BB$594,Data!$A280,COLUMNS($C$11:AM287)),””)</f>
        <v>#NAME?</v>
      </c>
      <c r="AM287" s="69" t="e">
        <f>IFERROR(INDEX(Data!$M$4:$BB$594,Data!$A280,COLUMNS($C$11:AN287)),””)</f>
        <v>#NAME?</v>
      </c>
      <c r="AN287" s="69" t="e">
        <f>IFERROR(INDEX(Data!$M$4:$BB$594,Data!$A280,COLUMNS($C$11:AO287)),””)</f>
        <v>#NAME?</v>
      </c>
      <c r="AO287" s="69" t="e">
        <f>IFERROR(INDEX(Data!$M$4:$BB$594,Data!$A280,COLUMNS($C$11:AP287)),””)</f>
        <v>#NAME?</v>
      </c>
      <c r="AP287" s="69" t="e">
        <f>IFERROR(INDEX(Data!$M$4:$BB$594,Data!$A280,COLUMNS($C$11:AQ287)),””)</f>
        <v>#NAME?</v>
      </c>
      <c r="AQ287" s="69" t="e">
        <f>IFERROR(INDEX(Data!$M$4:$BB$594,Data!$A280,COLUMNS($C$11:AR287)),””)</f>
        <v>#NAME?</v>
      </c>
    </row>
    <row r="288" spans="2:43" x14ac:dyDescent="0.25">
      <c r="B288" s="69" t="e">
        <f>IFERROR(INDEX(Data!$M$4:$BB$594,Data!$A281,COLUMNS($C$11:C288)),””)</f>
        <v>#NAME?</v>
      </c>
      <c r="C288" s="73" t="e">
        <f>IFERROR(INDEX(Data!$M$4:$BB$594,Data!$A281,COLUMNS($C$11:D288)),””)</f>
        <v>#NAME?</v>
      </c>
      <c r="D288" s="76" t="e">
        <f>IFERROR(INDEX(Data!$M$4:$BB$594,Data!$A281,COLUMNS($C$11:E288)),””)</f>
        <v>#NAME?</v>
      </c>
      <c r="E288" s="76" t="e">
        <f>IFERROR(INDEX(Data!$M$4:$BB$594,Data!$A281,COLUMNS($C$11:F288)),””)</f>
        <v>#NAME?</v>
      </c>
      <c r="F288" s="76" t="e">
        <f>IFERROR(INDEX(Data!$M$4:$BB$594,Data!$A281,COLUMNS($C$11:G288)),””)</f>
        <v>#NAME?</v>
      </c>
      <c r="G288" s="76" t="e">
        <f>IFERROR(INDEX(Data!$M$4:$BB$594,Data!$A281,COLUMNS($C$11:H288)),””)</f>
        <v>#NAME?</v>
      </c>
      <c r="H288" s="76" t="e">
        <f>IFERROR(INDEX(Data!$M$4:$BB$594,Data!$A281,COLUMNS($C$11:I288)),””)</f>
        <v>#NAME?</v>
      </c>
      <c r="I288" s="76" t="e">
        <f>IFERROR(INDEX(Data!$M$4:$BB$594,Data!$A281,COLUMNS($C$11:J288)),””)</f>
        <v>#NAME?</v>
      </c>
      <c r="J288" s="76" t="e">
        <f>IFERROR(INDEX(Data!$M$4:$BB$594,Data!$A281,COLUMNS($C$11:K288)),””)</f>
        <v>#NAME?</v>
      </c>
      <c r="K288" s="76" t="e">
        <f>IFERROR(INDEX(Data!$M$4:$BB$594,Data!$A281,COLUMNS($C$11:L288)),””)</f>
        <v>#NAME?</v>
      </c>
      <c r="L288" s="76" t="e">
        <f>IFERROR(INDEX(Data!$M$4:$BB$594,Data!$A281,COLUMNS($C$11:M288)),””)</f>
        <v>#NAME?</v>
      </c>
      <c r="M288" s="76" t="e">
        <f>IFERROR(INDEX(Data!$M$4:$BB$594,Data!$A281,COLUMNS($C$11:N288)),””)</f>
        <v>#NAME?</v>
      </c>
      <c r="N288" s="76" t="e">
        <f>IFERROR(INDEX(Data!$M$4:$BB$594,Data!$A281,COLUMNS($C$11:O288)),””)</f>
        <v>#NAME?</v>
      </c>
      <c r="O288" s="76" t="e">
        <f>IFERROR(INDEX(Data!$M$4:$BB$594,Data!$A281,COLUMNS($C$11:P288)),””)</f>
        <v>#NAME?</v>
      </c>
      <c r="P288" s="69" t="e">
        <f>IFERROR(INDEX(Data!$M$4:$BB$594,Data!$A281,COLUMNS($C$11:Q288)),””)</f>
        <v>#NAME?</v>
      </c>
      <c r="Q288" s="70" t="e">
        <f>IFERROR(INDEX(Data!$M$4:$BB$594,Data!$A281,COLUMNS($C$11:R288)),””)</f>
        <v>#NAME?</v>
      </c>
      <c r="R288" s="72" t="e">
        <f>IFERROR(INDEX(Data!$M$4:$BB$594,Data!$A281,COLUMNS($C$11:S288)),””)</f>
        <v>#NAME?</v>
      </c>
      <c r="S288" s="69" t="e">
        <f>IFERROR(INDEX(Data!$M$4:$BB$594,Data!$A281,COLUMNS($C$11:T288)),””)</f>
        <v>#NAME?</v>
      </c>
      <c r="T288" s="71" t="e">
        <f>IFERROR(INDEX(Data!$M$4:$BB$594,Data!$A281,COLUMNS($C$11:U288)),””)</f>
        <v>#NAME?</v>
      </c>
      <c r="U288" s="72" t="e">
        <f>IFERROR(INDEX(Data!$M$4:$BB$594,Data!$A281,COLUMNS($C$11:V288)),””)</f>
        <v>#NAME?</v>
      </c>
      <c r="V288" s="72" t="e">
        <f>IFERROR(INDEX(Data!$M$4:$BB$594,Data!$A281,COLUMNS($C$11:W288)),””)</f>
        <v>#NAME?</v>
      </c>
      <c r="W288" s="72" t="e">
        <f>IFERROR(INDEX(Data!$M$4:$BB$594,Data!$A281,COLUMNS($C$11:X288)),””)</f>
        <v>#NAME?</v>
      </c>
      <c r="X288" s="70" t="e">
        <f>IFERROR(INDEX(Data!$M$4:$BB$594,Data!$A281,COLUMNS($C$11:Y288)),””)</f>
        <v>#NAME?</v>
      </c>
      <c r="Y288" s="72" t="e">
        <f>IFERROR(INDEX(Data!$M$4:$BB$594,Data!$A281,COLUMNS($C$11:Z288)),””)</f>
        <v>#NAME?</v>
      </c>
      <c r="Z288" s="75" t="e">
        <f>IFERROR(INDEX(Data!$M$4:$BB$594,Data!$A281,COLUMNS($C$11:AA288)),””)</f>
        <v>#NAME?</v>
      </c>
      <c r="AA288" s="75" t="e">
        <f>IFERROR(INDEX(Data!$M$4:$BB$594,Data!$A281,COLUMNS($C$11:AB288)),””)</f>
        <v>#NAME?</v>
      </c>
      <c r="AB288" s="71" t="e">
        <f>IFERROR(INDEX(Data!$M$4:$BB$594,Data!$A281,COLUMNS($C$11:AC288)),””)</f>
        <v>#NAME?</v>
      </c>
      <c r="AC288" s="72" t="e">
        <f>IFERROR(INDEX(Data!$M$4:$BB$594,Data!$A281,COLUMNS($C$11:AD288)),””)</f>
        <v>#NAME?</v>
      </c>
      <c r="AD288" s="72" t="e">
        <f>IFERROR(INDEX(Data!$M$4:$BB$594,Data!$A281,COLUMNS($C$11:AE288)),””)</f>
        <v>#NAME?</v>
      </c>
      <c r="AE288" s="70" t="e">
        <f>IFERROR(INDEX(Data!$M$4:$BB$594,Data!$A281,COLUMNS($C$11:AF288)),””)</f>
        <v>#NAME?</v>
      </c>
      <c r="AF288" s="72" t="e">
        <f>IFERROR(INDEX(Data!$M$4:$BB$594,Data!$A281,COLUMNS($C$11:AG288)),””)</f>
        <v>#NAME?</v>
      </c>
      <c r="AG288" s="75" t="e">
        <f>IFERROR(INDEX(Data!$M$4:$BB$594,Data!$A281,COLUMNS($C$11:AH288)),””)</f>
        <v>#NAME?</v>
      </c>
      <c r="AH288" s="75" t="e">
        <f>IFERROR(INDEX(Data!$M$4:$BB$594,Data!$A281,COLUMNS($C$11:AI288)),””)</f>
        <v>#NAME?</v>
      </c>
      <c r="AI288" s="71" t="e">
        <f>IFERROR(INDEX(Data!$M$4:$BB$594,Data!$A281,COLUMNS($C$11:AJ288)),””)</f>
        <v>#NAME?</v>
      </c>
      <c r="AJ288" s="71" t="e">
        <f>IFERROR(INDEX(Data!$M$4:$BB$594,Data!$A281,COLUMNS($C$11:AK288)),””)</f>
        <v>#NAME?</v>
      </c>
      <c r="AK288" s="71" t="e">
        <f>IFERROR(INDEX(Data!$M$4:$BB$594,Data!$A281,COLUMNS($C$11:AL288)),””)</f>
        <v>#NAME?</v>
      </c>
      <c r="AL288" s="69" t="e">
        <f>IFERROR(INDEX(Data!$M$4:$BB$594,Data!$A281,COLUMNS($C$11:AM288)),””)</f>
        <v>#NAME?</v>
      </c>
      <c r="AM288" s="69" t="e">
        <f>IFERROR(INDEX(Data!$M$4:$BB$594,Data!$A281,COLUMNS($C$11:AN288)),””)</f>
        <v>#NAME?</v>
      </c>
      <c r="AN288" s="69" t="e">
        <f>IFERROR(INDEX(Data!$M$4:$BB$594,Data!$A281,COLUMNS($C$11:AO288)),””)</f>
        <v>#NAME?</v>
      </c>
      <c r="AO288" s="69" t="e">
        <f>IFERROR(INDEX(Data!$M$4:$BB$594,Data!$A281,COLUMNS($C$11:AP288)),””)</f>
        <v>#NAME?</v>
      </c>
      <c r="AP288" s="69" t="e">
        <f>IFERROR(INDEX(Data!$M$4:$BB$594,Data!$A281,COLUMNS($C$11:AQ288)),””)</f>
        <v>#NAME?</v>
      </c>
      <c r="AQ288" s="69" t="e">
        <f>IFERROR(INDEX(Data!$M$4:$BB$594,Data!$A281,COLUMNS($C$11:AR288)),””)</f>
        <v>#NAME?</v>
      </c>
    </row>
    <row r="289" spans="2:43" x14ac:dyDescent="0.25">
      <c r="B289" s="69" t="e">
        <f>IFERROR(INDEX(Data!$M$4:$BB$594,Data!$A282,COLUMNS($C$11:C289)),””)</f>
        <v>#NAME?</v>
      </c>
      <c r="C289" s="73" t="e">
        <f>IFERROR(INDEX(Data!$M$4:$BB$594,Data!$A282,COLUMNS($C$11:D289)),””)</f>
        <v>#NAME?</v>
      </c>
      <c r="D289" s="76" t="e">
        <f>IFERROR(INDEX(Data!$M$4:$BB$594,Data!$A282,COLUMNS($C$11:E289)),””)</f>
        <v>#NAME?</v>
      </c>
      <c r="E289" s="76" t="e">
        <f>IFERROR(INDEX(Data!$M$4:$BB$594,Data!$A282,COLUMNS($C$11:F289)),””)</f>
        <v>#NAME?</v>
      </c>
      <c r="F289" s="76" t="e">
        <f>IFERROR(INDEX(Data!$M$4:$BB$594,Data!$A282,COLUMNS($C$11:G289)),””)</f>
        <v>#NAME?</v>
      </c>
      <c r="G289" s="76" t="e">
        <f>IFERROR(INDEX(Data!$M$4:$BB$594,Data!$A282,COLUMNS($C$11:H289)),””)</f>
        <v>#NAME?</v>
      </c>
      <c r="H289" s="76" t="e">
        <f>IFERROR(INDEX(Data!$M$4:$BB$594,Data!$A282,COLUMNS($C$11:I289)),””)</f>
        <v>#NAME?</v>
      </c>
      <c r="I289" s="76" t="e">
        <f>IFERROR(INDEX(Data!$M$4:$BB$594,Data!$A282,COLUMNS($C$11:J289)),””)</f>
        <v>#NAME?</v>
      </c>
      <c r="J289" s="76" t="e">
        <f>IFERROR(INDEX(Data!$M$4:$BB$594,Data!$A282,COLUMNS($C$11:K289)),””)</f>
        <v>#NAME?</v>
      </c>
      <c r="K289" s="76" t="e">
        <f>IFERROR(INDEX(Data!$M$4:$BB$594,Data!$A282,COLUMNS($C$11:L289)),””)</f>
        <v>#NAME?</v>
      </c>
      <c r="L289" s="76" t="e">
        <f>IFERROR(INDEX(Data!$M$4:$BB$594,Data!$A282,COLUMNS($C$11:M289)),””)</f>
        <v>#NAME?</v>
      </c>
      <c r="M289" s="76" t="e">
        <f>IFERROR(INDEX(Data!$M$4:$BB$594,Data!$A282,COLUMNS($C$11:N289)),””)</f>
        <v>#NAME?</v>
      </c>
      <c r="N289" s="76" t="e">
        <f>IFERROR(INDEX(Data!$M$4:$BB$594,Data!$A282,COLUMNS($C$11:O289)),””)</f>
        <v>#NAME?</v>
      </c>
      <c r="O289" s="76" t="e">
        <f>IFERROR(INDEX(Data!$M$4:$BB$594,Data!$A282,COLUMNS($C$11:P289)),””)</f>
        <v>#NAME?</v>
      </c>
      <c r="P289" s="69" t="e">
        <f>IFERROR(INDEX(Data!$M$4:$BB$594,Data!$A282,COLUMNS($C$11:Q289)),””)</f>
        <v>#NAME?</v>
      </c>
      <c r="Q289" s="70" t="e">
        <f>IFERROR(INDEX(Data!$M$4:$BB$594,Data!$A282,COLUMNS($C$11:R289)),””)</f>
        <v>#NAME?</v>
      </c>
      <c r="R289" s="72" t="e">
        <f>IFERROR(INDEX(Data!$M$4:$BB$594,Data!$A282,COLUMNS($C$11:S289)),””)</f>
        <v>#NAME?</v>
      </c>
      <c r="S289" s="69" t="e">
        <f>IFERROR(INDEX(Data!$M$4:$BB$594,Data!$A282,COLUMNS($C$11:T289)),””)</f>
        <v>#NAME?</v>
      </c>
      <c r="T289" s="71" t="e">
        <f>IFERROR(INDEX(Data!$M$4:$BB$594,Data!$A282,COLUMNS($C$11:U289)),””)</f>
        <v>#NAME?</v>
      </c>
      <c r="U289" s="72" t="e">
        <f>IFERROR(INDEX(Data!$M$4:$BB$594,Data!$A282,COLUMNS($C$11:V289)),””)</f>
        <v>#NAME?</v>
      </c>
      <c r="V289" s="72" t="e">
        <f>IFERROR(INDEX(Data!$M$4:$BB$594,Data!$A282,COLUMNS($C$11:W289)),””)</f>
        <v>#NAME?</v>
      </c>
      <c r="W289" s="72" t="e">
        <f>IFERROR(INDEX(Data!$M$4:$BB$594,Data!$A282,COLUMNS($C$11:X289)),””)</f>
        <v>#NAME?</v>
      </c>
      <c r="X289" s="70" t="e">
        <f>IFERROR(INDEX(Data!$M$4:$BB$594,Data!$A282,COLUMNS($C$11:Y289)),””)</f>
        <v>#NAME?</v>
      </c>
      <c r="Y289" s="72" t="e">
        <f>IFERROR(INDEX(Data!$M$4:$BB$594,Data!$A282,COLUMNS($C$11:Z289)),””)</f>
        <v>#NAME?</v>
      </c>
      <c r="Z289" s="75" t="e">
        <f>IFERROR(INDEX(Data!$M$4:$BB$594,Data!$A282,COLUMNS($C$11:AA289)),””)</f>
        <v>#NAME?</v>
      </c>
      <c r="AA289" s="75" t="e">
        <f>IFERROR(INDEX(Data!$M$4:$BB$594,Data!$A282,COLUMNS($C$11:AB289)),””)</f>
        <v>#NAME?</v>
      </c>
      <c r="AB289" s="71" t="e">
        <f>IFERROR(INDEX(Data!$M$4:$BB$594,Data!$A282,COLUMNS($C$11:AC289)),””)</f>
        <v>#NAME?</v>
      </c>
      <c r="AC289" s="72" t="e">
        <f>IFERROR(INDEX(Data!$M$4:$BB$594,Data!$A282,COLUMNS($C$11:AD289)),””)</f>
        <v>#NAME?</v>
      </c>
      <c r="AD289" s="72" t="e">
        <f>IFERROR(INDEX(Data!$M$4:$BB$594,Data!$A282,COLUMNS($C$11:AE289)),””)</f>
        <v>#NAME?</v>
      </c>
      <c r="AE289" s="70" t="e">
        <f>IFERROR(INDEX(Data!$M$4:$BB$594,Data!$A282,COLUMNS($C$11:AF289)),””)</f>
        <v>#NAME?</v>
      </c>
      <c r="AF289" s="72" t="e">
        <f>IFERROR(INDEX(Data!$M$4:$BB$594,Data!$A282,COLUMNS($C$11:AG289)),””)</f>
        <v>#NAME?</v>
      </c>
      <c r="AG289" s="75" t="e">
        <f>IFERROR(INDEX(Data!$M$4:$BB$594,Data!$A282,COLUMNS($C$11:AH289)),””)</f>
        <v>#NAME?</v>
      </c>
      <c r="AH289" s="75" t="e">
        <f>IFERROR(INDEX(Data!$M$4:$BB$594,Data!$A282,COLUMNS($C$11:AI289)),””)</f>
        <v>#NAME?</v>
      </c>
      <c r="AI289" s="71" t="e">
        <f>IFERROR(INDEX(Data!$M$4:$BB$594,Data!$A282,COLUMNS($C$11:AJ289)),””)</f>
        <v>#NAME?</v>
      </c>
      <c r="AJ289" s="71" t="e">
        <f>IFERROR(INDEX(Data!$M$4:$BB$594,Data!$A282,COLUMNS($C$11:AK289)),””)</f>
        <v>#NAME?</v>
      </c>
      <c r="AK289" s="71" t="e">
        <f>IFERROR(INDEX(Data!$M$4:$BB$594,Data!$A282,COLUMNS($C$11:AL289)),””)</f>
        <v>#NAME?</v>
      </c>
      <c r="AL289" s="69" t="e">
        <f>IFERROR(INDEX(Data!$M$4:$BB$594,Data!$A282,COLUMNS($C$11:AM289)),””)</f>
        <v>#NAME?</v>
      </c>
      <c r="AM289" s="69" t="e">
        <f>IFERROR(INDEX(Data!$M$4:$BB$594,Data!$A282,COLUMNS($C$11:AN289)),””)</f>
        <v>#NAME?</v>
      </c>
      <c r="AN289" s="69" t="e">
        <f>IFERROR(INDEX(Data!$M$4:$BB$594,Data!$A282,COLUMNS($C$11:AO289)),””)</f>
        <v>#NAME?</v>
      </c>
      <c r="AO289" s="69" t="e">
        <f>IFERROR(INDEX(Data!$M$4:$BB$594,Data!$A282,COLUMNS($C$11:AP289)),””)</f>
        <v>#NAME?</v>
      </c>
      <c r="AP289" s="69" t="e">
        <f>IFERROR(INDEX(Data!$M$4:$BB$594,Data!$A282,COLUMNS($C$11:AQ289)),””)</f>
        <v>#NAME?</v>
      </c>
      <c r="AQ289" s="69" t="e">
        <f>IFERROR(INDEX(Data!$M$4:$BB$594,Data!$A282,COLUMNS($C$11:AR289)),””)</f>
        <v>#NAME?</v>
      </c>
    </row>
    <row r="290" spans="2:43" x14ac:dyDescent="0.25">
      <c r="B290" s="69" t="e">
        <f>IFERROR(INDEX(Data!$M$4:$BB$594,Data!$A283,COLUMNS($C$11:C290)),””)</f>
        <v>#NAME?</v>
      </c>
      <c r="C290" s="73" t="e">
        <f>IFERROR(INDEX(Data!$M$4:$BB$594,Data!$A283,COLUMNS($C$11:D290)),””)</f>
        <v>#NAME?</v>
      </c>
      <c r="D290" s="76" t="e">
        <f>IFERROR(INDEX(Data!$M$4:$BB$594,Data!$A283,COLUMNS($C$11:E290)),””)</f>
        <v>#NAME?</v>
      </c>
      <c r="E290" s="76" t="e">
        <f>IFERROR(INDEX(Data!$M$4:$BB$594,Data!$A283,COLUMNS($C$11:F290)),””)</f>
        <v>#NAME?</v>
      </c>
      <c r="F290" s="76" t="e">
        <f>IFERROR(INDEX(Data!$M$4:$BB$594,Data!$A283,COLUMNS($C$11:G290)),””)</f>
        <v>#NAME?</v>
      </c>
      <c r="G290" s="76" t="e">
        <f>IFERROR(INDEX(Data!$M$4:$BB$594,Data!$A283,COLUMNS($C$11:H290)),””)</f>
        <v>#NAME?</v>
      </c>
      <c r="H290" s="76" t="e">
        <f>IFERROR(INDEX(Data!$M$4:$BB$594,Data!$A283,COLUMNS($C$11:I290)),””)</f>
        <v>#NAME?</v>
      </c>
      <c r="I290" s="76" t="e">
        <f>IFERROR(INDEX(Data!$M$4:$BB$594,Data!$A283,COLUMNS($C$11:J290)),””)</f>
        <v>#NAME?</v>
      </c>
      <c r="J290" s="76" t="e">
        <f>IFERROR(INDEX(Data!$M$4:$BB$594,Data!$A283,COLUMNS($C$11:K290)),””)</f>
        <v>#NAME?</v>
      </c>
      <c r="K290" s="76" t="e">
        <f>IFERROR(INDEX(Data!$M$4:$BB$594,Data!$A283,COLUMNS($C$11:L290)),””)</f>
        <v>#NAME?</v>
      </c>
      <c r="L290" s="76" t="e">
        <f>IFERROR(INDEX(Data!$M$4:$BB$594,Data!$A283,COLUMNS($C$11:M290)),””)</f>
        <v>#NAME?</v>
      </c>
      <c r="M290" s="76" t="e">
        <f>IFERROR(INDEX(Data!$M$4:$BB$594,Data!$A283,COLUMNS($C$11:N290)),””)</f>
        <v>#NAME?</v>
      </c>
      <c r="N290" s="76" t="e">
        <f>IFERROR(INDEX(Data!$M$4:$BB$594,Data!$A283,COLUMNS($C$11:O290)),””)</f>
        <v>#NAME?</v>
      </c>
      <c r="O290" s="76" t="e">
        <f>IFERROR(INDEX(Data!$M$4:$BB$594,Data!$A283,COLUMNS($C$11:P290)),””)</f>
        <v>#NAME?</v>
      </c>
      <c r="P290" s="69" t="e">
        <f>IFERROR(INDEX(Data!$M$4:$BB$594,Data!$A283,COLUMNS($C$11:Q290)),””)</f>
        <v>#NAME?</v>
      </c>
      <c r="Q290" s="70" t="e">
        <f>IFERROR(INDEX(Data!$M$4:$BB$594,Data!$A283,COLUMNS($C$11:R290)),””)</f>
        <v>#NAME?</v>
      </c>
      <c r="R290" s="72" t="e">
        <f>IFERROR(INDEX(Data!$M$4:$BB$594,Data!$A283,COLUMNS($C$11:S290)),””)</f>
        <v>#NAME?</v>
      </c>
      <c r="S290" s="69" t="e">
        <f>IFERROR(INDEX(Data!$M$4:$BB$594,Data!$A283,COLUMNS($C$11:T290)),””)</f>
        <v>#NAME?</v>
      </c>
      <c r="T290" s="71" t="e">
        <f>IFERROR(INDEX(Data!$M$4:$BB$594,Data!$A283,COLUMNS($C$11:U290)),””)</f>
        <v>#NAME?</v>
      </c>
      <c r="U290" s="72" t="e">
        <f>IFERROR(INDEX(Data!$M$4:$BB$594,Data!$A283,COLUMNS($C$11:V290)),””)</f>
        <v>#NAME?</v>
      </c>
      <c r="V290" s="72" t="e">
        <f>IFERROR(INDEX(Data!$M$4:$BB$594,Data!$A283,COLUMNS($C$11:W290)),””)</f>
        <v>#NAME?</v>
      </c>
      <c r="W290" s="72" t="e">
        <f>IFERROR(INDEX(Data!$M$4:$BB$594,Data!$A283,COLUMNS($C$11:X290)),””)</f>
        <v>#NAME?</v>
      </c>
      <c r="X290" s="70" t="e">
        <f>IFERROR(INDEX(Data!$M$4:$BB$594,Data!$A283,COLUMNS($C$11:Y290)),””)</f>
        <v>#NAME?</v>
      </c>
      <c r="Y290" s="72" t="e">
        <f>IFERROR(INDEX(Data!$M$4:$BB$594,Data!$A283,COLUMNS($C$11:Z290)),””)</f>
        <v>#NAME?</v>
      </c>
      <c r="Z290" s="75" t="e">
        <f>IFERROR(INDEX(Data!$M$4:$BB$594,Data!$A283,COLUMNS($C$11:AA290)),””)</f>
        <v>#NAME?</v>
      </c>
      <c r="AA290" s="75" t="e">
        <f>IFERROR(INDEX(Data!$M$4:$BB$594,Data!$A283,COLUMNS($C$11:AB290)),””)</f>
        <v>#NAME?</v>
      </c>
      <c r="AB290" s="71" t="e">
        <f>IFERROR(INDEX(Data!$M$4:$BB$594,Data!$A283,COLUMNS($C$11:AC290)),””)</f>
        <v>#NAME?</v>
      </c>
      <c r="AC290" s="72" t="e">
        <f>IFERROR(INDEX(Data!$M$4:$BB$594,Data!$A283,COLUMNS($C$11:AD290)),””)</f>
        <v>#NAME?</v>
      </c>
      <c r="AD290" s="72" t="e">
        <f>IFERROR(INDEX(Data!$M$4:$BB$594,Data!$A283,COLUMNS($C$11:AE290)),””)</f>
        <v>#NAME?</v>
      </c>
      <c r="AE290" s="70" t="e">
        <f>IFERROR(INDEX(Data!$M$4:$BB$594,Data!$A283,COLUMNS($C$11:AF290)),””)</f>
        <v>#NAME?</v>
      </c>
      <c r="AF290" s="72" t="e">
        <f>IFERROR(INDEX(Data!$M$4:$BB$594,Data!$A283,COLUMNS($C$11:AG290)),””)</f>
        <v>#NAME?</v>
      </c>
      <c r="AG290" s="75" t="e">
        <f>IFERROR(INDEX(Data!$M$4:$BB$594,Data!$A283,COLUMNS($C$11:AH290)),””)</f>
        <v>#NAME?</v>
      </c>
      <c r="AH290" s="75" t="e">
        <f>IFERROR(INDEX(Data!$M$4:$BB$594,Data!$A283,COLUMNS($C$11:AI290)),””)</f>
        <v>#NAME?</v>
      </c>
      <c r="AI290" s="71" t="e">
        <f>IFERROR(INDEX(Data!$M$4:$BB$594,Data!$A283,COLUMNS($C$11:AJ290)),””)</f>
        <v>#NAME?</v>
      </c>
      <c r="AJ290" s="71" t="e">
        <f>IFERROR(INDEX(Data!$M$4:$BB$594,Data!$A283,COLUMNS($C$11:AK290)),””)</f>
        <v>#NAME?</v>
      </c>
      <c r="AK290" s="71" t="e">
        <f>IFERROR(INDEX(Data!$M$4:$BB$594,Data!$A283,COLUMNS($C$11:AL290)),””)</f>
        <v>#NAME?</v>
      </c>
      <c r="AL290" s="69" t="e">
        <f>IFERROR(INDEX(Data!$M$4:$BB$594,Data!$A283,COLUMNS($C$11:AM290)),””)</f>
        <v>#NAME?</v>
      </c>
      <c r="AM290" s="69" t="e">
        <f>IFERROR(INDEX(Data!$M$4:$BB$594,Data!$A283,COLUMNS($C$11:AN290)),””)</f>
        <v>#NAME?</v>
      </c>
      <c r="AN290" s="69" t="e">
        <f>IFERROR(INDEX(Data!$M$4:$BB$594,Data!$A283,COLUMNS($C$11:AO290)),””)</f>
        <v>#NAME?</v>
      </c>
      <c r="AO290" s="69" t="e">
        <f>IFERROR(INDEX(Data!$M$4:$BB$594,Data!$A283,COLUMNS($C$11:AP290)),””)</f>
        <v>#NAME?</v>
      </c>
      <c r="AP290" s="69" t="e">
        <f>IFERROR(INDEX(Data!$M$4:$BB$594,Data!$A283,COLUMNS($C$11:AQ290)),””)</f>
        <v>#NAME?</v>
      </c>
      <c r="AQ290" s="69" t="e">
        <f>IFERROR(INDEX(Data!$M$4:$BB$594,Data!$A283,COLUMNS($C$11:AR290)),””)</f>
        <v>#NAME?</v>
      </c>
    </row>
    <row r="291" spans="2:43" x14ac:dyDescent="0.25">
      <c r="B291" s="69" t="e">
        <f>IFERROR(INDEX(Data!$M$4:$BB$594,Data!$A284,COLUMNS($C$11:C291)),””)</f>
        <v>#NAME?</v>
      </c>
      <c r="C291" s="73" t="e">
        <f>IFERROR(INDEX(Data!$M$4:$BB$594,Data!$A284,COLUMNS($C$11:D291)),””)</f>
        <v>#NAME?</v>
      </c>
      <c r="D291" s="76" t="e">
        <f>IFERROR(INDEX(Data!$M$4:$BB$594,Data!$A284,COLUMNS($C$11:E291)),””)</f>
        <v>#NAME?</v>
      </c>
      <c r="E291" s="76" t="e">
        <f>IFERROR(INDEX(Data!$M$4:$BB$594,Data!$A284,COLUMNS($C$11:F291)),””)</f>
        <v>#NAME?</v>
      </c>
      <c r="F291" s="76" t="e">
        <f>IFERROR(INDEX(Data!$M$4:$BB$594,Data!$A284,COLUMNS($C$11:G291)),””)</f>
        <v>#NAME?</v>
      </c>
      <c r="G291" s="76" t="e">
        <f>IFERROR(INDEX(Data!$M$4:$BB$594,Data!$A284,COLUMNS($C$11:H291)),””)</f>
        <v>#NAME?</v>
      </c>
      <c r="H291" s="76" t="e">
        <f>IFERROR(INDEX(Data!$M$4:$BB$594,Data!$A284,COLUMNS($C$11:I291)),””)</f>
        <v>#NAME?</v>
      </c>
      <c r="I291" s="76" t="e">
        <f>IFERROR(INDEX(Data!$M$4:$BB$594,Data!$A284,COLUMNS($C$11:J291)),””)</f>
        <v>#NAME?</v>
      </c>
      <c r="J291" s="76" t="e">
        <f>IFERROR(INDEX(Data!$M$4:$BB$594,Data!$A284,COLUMNS($C$11:K291)),””)</f>
        <v>#NAME?</v>
      </c>
      <c r="K291" s="76" t="e">
        <f>IFERROR(INDEX(Data!$M$4:$BB$594,Data!$A284,COLUMNS($C$11:L291)),””)</f>
        <v>#NAME?</v>
      </c>
      <c r="L291" s="76" t="e">
        <f>IFERROR(INDEX(Data!$M$4:$BB$594,Data!$A284,COLUMNS($C$11:M291)),””)</f>
        <v>#NAME?</v>
      </c>
      <c r="M291" s="76" t="e">
        <f>IFERROR(INDEX(Data!$M$4:$BB$594,Data!$A284,COLUMNS($C$11:N291)),””)</f>
        <v>#NAME?</v>
      </c>
      <c r="N291" s="76" t="e">
        <f>IFERROR(INDEX(Data!$M$4:$BB$594,Data!$A284,COLUMNS($C$11:O291)),””)</f>
        <v>#NAME?</v>
      </c>
      <c r="O291" s="76" t="e">
        <f>IFERROR(INDEX(Data!$M$4:$BB$594,Data!$A284,COLUMNS($C$11:P291)),””)</f>
        <v>#NAME?</v>
      </c>
      <c r="P291" s="69" t="e">
        <f>IFERROR(INDEX(Data!$M$4:$BB$594,Data!$A284,COLUMNS($C$11:Q291)),””)</f>
        <v>#NAME?</v>
      </c>
      <c r="Q291" s="70" t="e">
        <f>IFERROR(INDEX(Data!$M$4:$BB$594,Data!$A284,COLUMNS($C$11:R291)),””)</f>
        <v>#NAME?</v>
      </c>
      <c r="R291" s="72" t="e">
        <f>IFERROR(INDEX(Data!$M$4:$BB$594,Data!$A284,COLUMNS($C$11:S291)),””)</f>
        <v>#NAME?</v>
      </c>
      <c r="S291" s="69" t="e">
        <f>IFERROR(INDEX(Data!$M$4:$BB$594,Data!$A284,COLUMNS($C$11:T291)),””)</f>
        <v>#NAME?</v>
      </c>
      <c r="T291" s="71" t="e">
        <f>IFERROR(INDEX(Data!$M$4:$BB$594,Data!$A284,COLUMNS($C$11:U291)),””)</f>
        <v>#NAME?</v>
      </c>
      <c r="U291" s="72" t="e">
        <f>IFERROR(INDEX(Data!$M$4:$BB$594,Data!$A284,COLUMNS($C$11:V291)),””)</f>
        <v>#NAME?</v>
      </c>
      <c r="V291" s="72" t="e">
        <f>IFERROR(INDEX(Data!$M$4:$BB$594,Data!$A284,COLUMNS($C$11:W291)),””)</f>
        <v>#NAME?</v>
      </c>
      <c r="W291" s="72" t="e">
        <f>IFERROR(INDEX(Data!$M$4:$BB$594,Data!$A284,COLUMNS($C$11:X291)),””)</f>
        <v>#NAME?</v>
      </c>
      <c r="X291" s="70" t="e">
        <f>IFERROR(INDEX(Data!$M$4:$BB$594,Data!$A284,COLUMNS($C$11:Y291)),””)</f>
        <v>#NAME?</v>
      </c>
      <c r="Y291" s="72" t="e">
        <f>IFERROR(INDEX(Data!$M$4:$BB$594,Data!$A284,COLUMNS($C$11:Z291)),””)</f>
        <v>#NAME?</v>
      </c>
      <c r="Z291" s="75" t="e">
        <f>IFERROR(INDEX(Data!$M$4:$BB$594,Data!$A284,COLUMNS($C$11:AA291)),””)</f>
        <v>#NAME?</v>
      </c>
      <c r="AA291" s="75" t="e">
        <f>IFERROR(INDEX(Data!$M$4:$BB$594,Data!$A284,COLUMNS($C$11:AB291)),””)</f>
        <v>#NAME?</v>
      </c>
      <c r="AB291" s="71" t="e">
        <f>IFERROR(INDEX(Data!$M$4:$BB$594,Data!$A284,COLUMNS($C$11:AC291)),””)</f>
        <v>#NAME?</v>
      </c>
      <c r="AC291" s="72" t="e">
        <f>IFERROR(INDEX(Data!$M$4:$BB$594,Data!$A284,COLUMNS($C$11:AD291)),””)</f>
        <v>#NAME?</v>
      </c>
      <c r="AD291" s="72" t="e">
        <f>IFERROR(INDEX(Data!$M$4:$BB$594,Data!$A284,COLUMNS($C$11:AE291)),””)</f>
        <v>#NAME?</v>
      </c>
      <c r="AE291" s="70" t="e">
        <f>IFERROR(INDEX(Data!$M$4:$BB$594,Data!$A284,COLUMNS($C$11:AF291)),””)</f>
        <v>#NAME?</v>
      </c>
      <c r="AF291" s="72" t="e">
        <f>IFERROR(INDEX(Data!$M$4:$BB$594,Data!$A284,COLUMNS($C$11:AG291)),””)</f>
        <v>#NAME?</v>
      </c>
      <c r="AG291" s="75" t="e">
        <f>IFERROR(INDEX(Data!$M$4:$BB$594,Data!$A284,COLUMNS($C$11:AH291)),””)</f>
        <v>#NAME?</v>
      </c>
      <c r="AH291" s="75" t="e">
        <f>IFERROR(INDEX(Data!$M$4:$BB$594,Data!$A284,COLUMNS($C$11:AI291)),””)</f>
        <v>#NAME?</v>
      </c>
      <c r="AI291" s="71" t="e">
        <f>IFERROR(INDEX(Data!$M$4:$BB$594,Data!$A284,COLUMNS($C$11:AJ291)),””)</f>
        <v>#NAME?</v>
      </c>
      <c r="AJ291" s="71" t="e">
        <f>IFERROR(INDEX(Data!$M$4:$BB$594,Data!$A284,COLUMNS($C$11:AK291)),””)</f>
        <v>#NAME?</v>
      </c>
      <c r="AK291" s="71" t="e">
        <f>IFERROR(INDEX(Data!$M$4:$BB$594,Data!$A284,COLUMNS($C$11:AL291)),””)</f>
        <v>#NAME?</v>
      </c>
      <c r="AL291" s="69" t="e">
        <f>IFERROR(INDEX(Data!$M$4:$BB$594,Data!$A284,COLUMNS($C$11:AM291)),””)</f>
        <v>#NAME?</v>
      </c>
      <c r="AM291" s="69" t="e">
        <f>IFERROR(INDEX(Data!$M$4:$BB$594,Data!$A284,COLUMNS($C$11:AN291)),””)</f>
        <v>#NAME?</v>
      </c>
      <c r="AN291" s="69" t="e">
        <f>IFERROR(INDEX(Data!$M$4:$BB$594,Data!$A284,COLUMNS($C$11:AO291)),””)</f>
        <v>#NAME?</v>
      </c>
      <c r="AO291" s="69" t="e">
        <f>IFERROR(INDEX(Data!$M$4:$BB$594,Data!$A284,COLUMNS($C$11:AP291)),””)</f>
        <v>#NAME?</v>
      </c>
      <c r="AP291" s="69" t="e">
        <f>IFERROR(INDEX(Data!$M$4:$BB$594,Data!$A284,COLUMNS($C$11:AQ291)),””)</f>
        <v>#NAME?</v>
      </c>
      <c r="AQ291" s="69" t="e">
        <f>IFERROR(INDEX(Data!$M$4:$BB$594,Data!$A284,COLUMNS($C$11:AR291)),””)</f>
        <v>#NAME?</v>
      </c>
    </row>
    <row r="292" spans="2:43" x14ac:dyDescent="0.25">
      <c r="B292" s="69" t="e">
        <f>IFERROR(INDEX(Data!$M$4:$BB$594,Data!$A285,COLUMNS($C$11:C292)),””)</f>
        <v>#NAME?</v>
      </c>
      <c r="C292" s="73" t="e">
        <f>IFERROR(INDEX(Data!$M$4:$BB$594,Data!$A285,COLUMNS($C$11:D292)),””)</f>
        <v>#NAME?</v>
      </c>
      <c r="D292" s="76" t="e">
        <f>IFERROR(INDEX(Data!$M$4:$BB$594,Data!$A285,COLUMNS($C$11:E292)),””)</f>
        <v>#NAME?</v>
      </c>
      <c r="E292" s="76" t="e">
        <f>IFERROR(INDEX(Data!$M$4:$BB$594,Data!$A285,COLUMNS($C$11:F292)),””)</f>
        <v>#NAME?</v>
      </c>
      <c r="F292" s="76" t="e">
        <f>IFERROR(INDEX(Data!$M$4:$BB$594,Data!$A285,COLUMNS($C$11:G292)),””)</f>
        <v>#NAME?</v>
      </c>
      <c r="G292" s="76" t="e">
        <f>IFERROR(INDEX(Data!$M$4:$BB$594,Data!$A285,COLUMNS($C$11:H292)),””)</f>
        <v>#NAME?</v>
      </c>
      <c r="H292" s="76" t="e">
        <f>IFERROR(INDEX(Data!$M$4:$BB$594,Data!$A285,COLUMNS($C$11:I292)),””)</f>
        <v>#NAME?</v>
      </c>
      <c r="I292" s="76" t="e">
        <f>IFERROR(INDEX(Data!$M$4:$BB$594,Data!$A285,COLUMNS($C$11:J292)),””)</f>
        <v>#NAME?</v>
      </c>
      <c r="J292" s="76" t="e">
        <f>IFERROR(INDEX(Data!$M$4:$BB$594,Data!$A285,COLUMNS($C$11:K292)),””)</f>
        <v>#NAME?</v>
      </c>
      <c r="K292" s="76" t="e">
        <f>IFERROR(INDEX(Data!$M$4:$BB$594,Data!$A285,COLUMNS($C$11:L292)),””)</f>
        <v>#NAME?</v>
      </c>
      <c r="L292" s="76" t="e">
        <f>IFERROR(INDEX(Data!$M$4:$BB$594,Data!$A285,COLUMNS($C$11:M292)),””)</f>
        <v>#NAME?</v>
      </c>
      <c r="M292" s="76" t="e">
        <f>IFERROR(INDEX(Data!$M$4:$BB$594,Data!$A285,COLUMNS($C$11:N292)),””)</f>
        <v>#NAME?</v>
      </c>
      <c r="N292" s="76" t="e">
        <f>IFERROR(INDEX(Data!$M$4:$BB$594,Data!$A285,COLUMNS($C$11:O292)),””)</f>
        <v>#NAME?</v>
      </c>
      <c r="O292" s="76" t="e">
        <f>IFERROR(INDEX(Data!$M$4:$BB$594,Data!$A285,COLUMNS($C$11:P292)),””)</f>
        <v>#NAME?</v>
      </c>
      <c r="P292" s="69" t="e">
        <f>IFERROR(INDEX(Data!$M$4:$BB$594,Data!$A285,COLUMNS($C$11:Q292)),””)</f>
        <v>#NAME?</v>
      </c>
      <c r="Q292" s="70" t="e">
        <f>IFERROR(INDEX(Data!$M$4:$BB$594,Data!$A285,COLUMNS($C$11:R292)),””)</f>
        <v>#NAME?</v>
      </c>
      <c r="R292" s="72" t="e">
        <f>IFERROR(INDEX(Data!$M$4:$BB$594,Data!$A285,COLUMNS($C$11:S292)),””)</f>
        <v>#NAME?</v>
      </c>
      <c r="S292" s="69" t="e">
        <f>IFERROR(INDEX(Data!$M$4:$BB$594,Data!$A285,COLUMNS($C$11:T292)),””)</f>
        <v>#NAME?</v>
      </c>
      <c r="T292" s="71" t="e">
        <f>IFERROR(INDEX(Data!$M$4:$BB$594,Data!$A285,COLUMNS($C$11:U292)),””)</f>
        <v>#NAME?</v>
      </c>
      <c r="U292" s="72" t="e">
        <f>IFERROR(INDEX(Data!$M$4:$BB$594,Data!$A285,COLUMNS($C$11:V292)),””)</f>
        <v>#NAME?</v>
      </c>
      <c r="V292" s="72" t="e">
        <f>IFERROR(INDEX(Data!$M$4:$BB$594,Data!$A285,COLUMNS($C$11:W292)),””)</f>
        <v>#NAME?</v>
      </c>
      <c r="W292" s="72" t="e">
        <f>IFERROR(INDEX(Data!$M$4:$BB$594,Data!$A285,COLUMNS($C$11:X292)),””)</f>
        <v>#NAME?</v>
      </c>
      <c r="X292" s="70" t="e">
        <f>IFERROR(INDEX(Data!$M$4:$BB$594,Data!$A285,COLUMNS($C$11:Y292)),””)</f>
        <v>#NAME?</v>
      </c>
      <c r="Y292" s="72" t="e">
        <f>IFERROR(INDEX(Data!$M$4:$BB$594,Data!$A285,COLUMNS($C$11:Z292)),””)</f>
        <v>#NAME?</v>
      </c>
      <c r="Z292" s="75" t="e">
        <f>IFERROR(INDEX(Data!$M$4:$BB$594,Data!$A285,COLUMNS($C$11:AA292)),””)</f>
        <v>#NAME?</v>
      </c>
      <c r="AA292" s="75" t="e">
        <f>IFERROR(INDEX(Data!$M$4:$BB$594,Data!$A285,COLUMNS($C$11:AB292)),””)</f>
        <v>#NAME?</v>
      </c>
      <c r="AB292" s="71" t="e">
        <f>IFERROR(INDEX(Data!$M$4:$BB$594,Data!$A285,COLUMNS($C$11:AC292)),””)</f>
        <v>#NAME?</v>
      </c>
      <c r="AC292" s="72" t="e">
        <f>IFERROR(INDEX(Data!$M$4:$BB$594,Data!$A285,COLUMNS($C$11:AD292)),””)</f>
        <v>#NAME?</v>
      </c>
      <c r="AD292" s="72" t="e">
        <f>IFERROR(INDEX(Data!$M$4:$BB$594,Data!$A285,COLUMNS($C$11:AE292)),””)</f>
        <v>#NAME?</v>
      </c>
      <c r="AE292" s="70" t="e">
        <f>IFERROR(INDEX(Data!$M$4:$BB$594,Data!$A285,COLUMNS($C$11:AF292)),””)</f>
        <v>#NAME?</v>
      </c>
      <c r="AF292" s="72" t="e">
        <f>IFERROR(INDEX(Data!$M$4:$BB$594,Data!$A285,COLUMNS($C$11:AG292)),””)</f>
        <v>#NAME?</v>
      </c>
      <c r="AG292" s="75" t="e">
        <f>IFERROR(INDEX(Data!$M$4:$BB$594,Data!$A285,COLUMNS($C$11:AH292)),””)</f>
        <v>#NAME?</v>
      </c>
      <c r="AH292" s="75" t="e">
        <f>IFERROR(INDEX(Data!$M$4:$BB$594,Data!$A285,COLUMNS($C$11:AI292)),””)</f>
        <v>#NAME?</v>
      </c>
      <c r="AI292" s="71" t="e">
        <f>IFERROR(INDEX(Data!$M$4:$BB$594,Data!$A285,COLUMNS($C$11:AJ292)),””)</f>
        <v>#NAME?</v>
      </c>
      <c r="AJ292" s="71" t="e">
        <f>IFERROR(INDEX(Data!$M$4:$BB$594,Data!$A285,COLUMNS($C$11:AK292)),””)</f>
        <v>#NAME?</v>
      </c>
      <c r="AK292" s="71" t="e">
        <f>IFERROR(INDEX(Data!$M$4:$BB$594,Data!$A285,COLUMNS($C$11:AL292)),””)</f>
        <v>#NAME?</v>
      </c>
      <c r="AL292" s="69" t="e">
        <f>IFERROR(INDEX(Data!$M$4:$BB$594,Data!$A285,COLUMNS($C$11:AM292)),””)</f>
        <v>#NAME?</v>
      </c>
      <c r="AM292" s="69" t="e">
        <f>IFERROR(INDEX(Data!$M$4:$BB$594,Data!$A285,COLUMNS($C$11:AN292)),””)</f>
        <v>#NAME?</v>
      </c>
      <c r="AN292" s="69" t="e">
        <f>IFERROR(INDEX(Data!$M$4:$BB$594,Data!$A285,COLUMNS($C$11:AO292)),””)</f>
        <v>#NAME?</v>
      </c>
      <c r="AO292" s="69" t="e">
        <f>IFERROR(INDEX(Data!$M$4:$BB$594,Data!$A285,COLUMNS($C$11:AP292)),””)</f>
        <v>#NAME?</v>
      </c>
      <c r="AP292" s="69" t="e">
        <f>IFERROR(INDEX(Data!$M$4:$BB$594,Data!$A285,COLUMNS($C$11:AQ292)),””)</f>
        <v>#NAME?</v>
      </c>
      <c r="AQ292" s="69" t="e">
        <f>IFERROR(INDEX(Data!$M$4:$BB$594,Data!$A285,COLUMNS($C$11:AR292)),””)</f>
        <v>#NAME?</v>
      </c>
    </row>
    <row r="293" spans="2:43" x14ac:dyDescent="0.25">
      <c r="B293" s="69" t="e">
        <f>IFERROR(INDEX(Data!$M$4:$BB$594,Data!$A286,COLUMNS($C$11:C293)),””)</f>
        <v>#NAME?</v>
      </c>
      <c r="C293" s="73" t="e">
        <f>IFERROR(INDEX(Data!$M$4:$BB$594,Data!$A286,COLUMNS($C$11:D293)),””)</f>
        <v>#NAME?</v>
      </c>
      <c r="D293" s="76" t="e">
        <f>IFERROR(INDEX(Data!$M$4:$BB$594,Data!$A286,COLUMNS($C$11:E293)),””)</f>
        <v>#NAME?</v>
      </c>
      <c r="E293" s="76" t="e">
        <f>IFERROR(INDEX(Data!$M$4:$BB$594,Data!$A286,COLUMNS($C$11:F293)),””)</f>
        <v>#NAME?</v>
      </c>
      <c r="F293" s="76" t="e">
        <f>IFERROR(INDEX(Data!$M$4:$BB$594,Data!$A286,COLUMNS($C$11:G293)),””)</f>
        <v>#NAME?</v>
      </c>
      <c r="G293" s="76" t="e">
        <f>IFERROR(INDEX(Data!$M$4:$BB$594,Data!$A286,COLUMNS($C$11:H293)),””)</f>
        <v>#NAME?</v>
      </c>
      <c r="H293" s="76" t="e">
        <f>IFERROR(INDEX(Data!$M$4:$BB$594,Data!$A286,COLUMNS($C$11:I293)),””)</f>
        <v>#NAME?</v>
      </c>
      <c r="I293" s="76" t="e">
        <f>IFERROR(INDEX(Data!$M$4:$BB$594,Data!$A286,COLUMNS($C$11:J293)),””)</f>
        <v>#NAME?</v>
      </c>
      <c r="J293" s="76" t="e">
        <f>IFERROR(INDEX(Data!$M$4:$BB$594,Data!$A286,COLUMNS($C$11:K293)),””)</f>
        <v>#NAME?</v>
      </c>
      <c r="K293" s="76" t="e">
        <f>IFERROR(INDEX(Data!$M$4:$BB$594,Data!$A286,COLUMNS($C$11:L293)),””)</f>
        <v>#NAME?</v>
      </c>
      <c r="L293" s="76" t="e">
        <f>IFERROR(INDEX(Data!$M$4:$BB$594,Data!$A286,COLUMNS($C$11:M293)),””)</f>
        <v>#NAME?</v>
      </c>
      <c r="M293" s="76" t="e">
        <f>IFERROR(INDEX(Data!$M$4:$BB$594,Data!$A286,COLUMNS($C$11:N293)),””)</f>
        <v>#NAME?</v>
      </c>
      <c r="N293" s="76" t="e">
        <f>IFERROR(INDEX(Data!$M$4:$BB$594,Data!$A286,COLUMNS($C$11:O293)),””)</f>
        <v>#NAME?</v>
      </c>
      <c r="O293" s="76" t="e">
        <f>IFERROR(INDEX(Data!$M$4:$BB$594,Data!$A286,COLUMNS($C$11:P293)),””)</f>
        <v>#NAME?</v>
      </c>
      <c r="P293" s="69" t="e">
        <f>IFERROR(INDEX(Data!$M$4:$BB$594,Data!$A286,COLUMNS($C$11:Q293)),””)</f>
        <v>#NAME?</v>
      </c>
      <c r="Q293" s="70" t="e">
        <f>IFERROR(INDEX(Data!$M$4:$BB$594,Data!$A286,COLUMNS($C$11:R293)),””)</f>
        <v>#NAME?</v>
      </c>
      <c r="R293" s="72" t="e">
        <f>IFERROR(INDEX(Data!$M$4:$BB$594,Data!$A286,COLUMNS($C$11:S293)),””)</f>
        <v>#NAME?</v>
      </c>
      <c r="S293" s="69" t="e">
        <f>IFERROR(INDEX(Data!$M$4:$BB$594,Data!$A286,COLUMNS($C$11:T293)),””)</f>
        <v>#NAME?</v>
      </c>
      <c r="T293" s="71" t="e">
        <f>IFERROR(INDEX(Data!$M$4:$BB$594,Data!$A286,COLUMNS($C$11:U293)),””)</f>
        <v>#NAME?</v>
      </c>
      <c r="U293" s="72" t="e">
        <f>IFERROR(INDEX(Data!$M$4:$BB$594,Data!$A286,COLUMNS($C$11:V293)),””)</f>
        <v>#NAME?</v>
      </c>
      <c r="V293" s="72" t="e">
        <f>IFERROR(INDEX(Data!$M$4:$BB$594,Data!$A286,COLUMNS($C$11:W293)),””)</f>
        <v>#NAME?</v>
      </c>
      <c r="W293" s="72" t="e">
        <f>IFERROR(INDEX(Data!$M$4:$BB$594,Data!$A286,COLUMNS($C$11:X293)),””)</f>
        <v>#NAME?</v>
      </c>
      <c r="X293" s="70" t="e">
        <f>IFERROR(INDEX(Data!$M$4:$BB$594,Data!$A286,COLUMNS($C$11:Y293)),””)</f>
        <v>#NAME?</v>
      </c>
      <c r="Y293" s="72" t="e">
        <f>IFERROR(INDEX(Data!$M$4:$BB$594,Data!$A286,COLUMNS($C$11:Z293)),””)</f>
        <v>#NAME?</v>
      </c>
      <c r="Z293" s="75" t="e">
        <f>IFERROR(INDEX(Data!$M$4:$BB$594,Data!$A286,COLUMNS($C$11:AA293)),””)</f>
        <v>#NAME?</v>
      </c>
      <c r="AA293" s="75" t="e">
        <f>IFERROR(INDEX(Data!$M$4:$BB$594,Data!$A286,COLUMNS($C$11:AB293)),””)</f>
        <v>#NAME?</v>
      </c>
      <c r="AB293" s="71" t="e">
        <f>IFERROR(INDEX(Data!$M$4:$BB$594,Data!$A286,COLUMNS($C$11:AC293)),””)</f>
        <v>#NAME?</v>
      </c>
      <c r="AC293" s="72" t="e">
        <f>IFERROR(INDEX(Data!$M$4:$BB$594,Data!$A286,COLUMNS($C$11:AD293)),””)</f>
        <v>#NAME?</v>
      </c>
      <c r="AD293" s="72" t="e">
        <f>IFERROR(INDEX(Data!$M$4:$BB$594,Data!$A286,COLUMNS($C$11:AE293)),””)</f>
        <v>#NAME?</v>
      </c>
      <c r="AE293" s="70" t="e">
        <f>IFERROR(INDEX(Data!$M$4:$BB$594,Data!$A286,COLUMNS($C$11:AF293)),””)</f>
        <v>#NAME?</v>
      </c>
      <c r="AF293" s="72" t="e">
        <f>IFERROR(INDEX(Data!$M$4:$BB$594,Data!$A286,COLUMNS($C$11:AG293)),””)</f>
        <v>#NAME?</v>
      </c>
      <c r="AG293" s="75" t="e">
        <f>IFERROR(INDEX(Data!$M$4:$BB$594,Data!$A286,COLUMNS($C$11:AH293)),””)</f>
        <v>#NAME?</v>
      </c>
      <c r="AH293" s="75" t="e">
        <f>IFERROR(INDEX(Data!$M$4:$BB$594,Data!$A286,COLUMNS($C$11:AI293)),””)</f>
        <v>#NAME?</v>
      </c>
      <c r="AI293" s="71" t="e">
        <f>IFERROR(INDEX(Data!$M$4:$BB$594,Data!$A286,COLUMNS($C$11:AJ293)),””)</f>
        <v>#NAME?</v>
      </c>
      <c r="AJ293" s="71" t="e">
        <f>IFERROR(INDEX(Data!$M$4:$BB$594,Data!$A286,COLUMNS($C$11:AK293)),””)</f>
        <v>#NAME?</v>
      </c>
      <c r="AK293" s="71" t="e">
        <f>IFERROR(INDEX(Data!$M$4:$BB$594,Data!$A286,COLUMNS($C$11:AL293)),””)</f>
        <v>#NAME?</v>
      </c>
      <c r="AL293" s="69" t="e">
        <f>IFERROR(INDEX(Data!$M$4:$BB$594,Data!$A286,COLUMNS($C$11:AM293)),””)</f>
        <v>#NAME?</v>
      </c>
      <c r="AM293" s="69" t="e">
        <f>IFERROR(INDEX(Data!$M$4:$BB$594,Data!$A286,COLUMNS($C$11:AN293)),””)</f>
        <v>#NAME?</v>
      </c>
      <c r="AN293" s="69" t="e">
        <f>IFERROR(INDEX(Data!$M$4:$BB$594,Data!$A286,COLUMNS($C$11:AO293)),””)</f>
        <v>#NAME?</v>
      </c>
      <c r="AO293" s="69" t="e">
        <f>IFERROR(INDEX(Data!$M$4:$BB$594,Data!$A286,COLUMNS($C$11:AP293)),””)</f>
        <v>#NAME?</v>
      </c>
      <c r="AP293" s="69" t="e">
        <f>IFERROR(INDEX(Data!$M$4:$BB$594,Data!$A286,COLUMNS($C$11:AQ293)),””)</f>
        <v>#NAME?</v>
      </c>
      <c r="AQ293" s="69" t="e">
        <f>IFERROR(INDEX(Data!$M$4:$BB$594,Data!$A286,COLUMNS($C$11:AR293)),””)</f>
        <v>#NAME?</v>
      </c>
    </row>
    <row r="294" spans="2:43" x14ac:dyDescent="0.25">
      <c r="B294" s="69" t="e">
        <f>IFERROR(INDEX(Data!$M$4:$BB$594,Data!$A287,COLUMNS($C$11:C294)),””)</f>
        <v>#NAME?</v>
      </c>
      <c r="C294" s="73" t="e">
        <f>IFERROR(INDEX(Data!$M$4:$BB$594,Data!$A287,COLUMNS($C$11:D294)),””)</f>
        <v>#NAME?</v>
      </c>
      <c r="D294" s="76" t="e">
        <f>IFERROR(INDEX(Data!$M$4:$BB$594,Data!$A287,COLUMNS($C$11:E294)),””)</f>
        <v>#NAME?</v>
      </c>
      <c r="E294" s="76" t="e">
        <f>IFERROR(INDEX(Data!$M$4:$BB$594,Data!$A287,COLUMNS($C$11:F294)),””)</f>
        <v>#NAME?</v>
      </c>
      <c r="F294" s="76" t="e">
        <f>IFERROR(INDEX(Data!$M$4:$BB$594,Data!$A287,COLUMNS($C$11:G294)),””)</f>
        <v>#NAME?</v>
      </c>
      <c r="G294" s="76" t="e">
        <f>IFERROR(INDEX(Data!$M$4:$BB$594,Data!$A287,COLUMNS($C$11:H294)),””)</f>
        <v>#NAME?</v>
      </c>
      <c r="H294" s="76" t="e">
        <f>IFERROR(INDEX(Data!$M$4:$BB$594,Data!$A287,COLUMNS($C$11:I294)),””)</f>
        <v>#NAME?</v>
      </c>
      <c r="I294" s="76" t="e">
        <f>IFERROR(INDEX(Data!$M$4:$BB$594,Data!$A287,COLUMNS($C$11:J294)),””)</f>
        <v>#NAME?</v>
      </c>
      <c r="J294" s="76" t="e">
        <f>IFERROR(INDEX(Data!$M$4:$BB$594,Data!$A287,COLUMNS($C$11:K294)),””)</f>
        <v>#NAME?</v>
      </c>
      <c r="K294" s="76" t="e">
        <f>IFERROR(INDEX(Data!$M$4:$BB$594,Data!$A287,COLUMNS($C$11:L294)),””)</f>
        <v>#NAME?</v>
      </c>
      <c r="L294" s="76" t="e">
        <f>IFERROR(INDEX(Data!$M$4:$BB$594,Data!$A287,COLUMNS($C$11:M294)),””)</f>
        <v>#NAME?</v>
      </c>
      <c r="M294" s="76" t="e">
        <f>IFERROR(INDEX(Data!$M$4:$BB$594,Data!$A287,COLUMNS($C$11:N294)),””)</f>
        <v>#NAME?</v>
      </c>
      <c r="N294" s="76" t="e">
        <f>IFERROR(INDEX(Data!$M$4:$BB$594,Data!$A287,COLUMNS($C$11:O294)),””)</f>
        <v>#NAME?</v>
      </c>
      <c r="O294" s="76" t="e">
        <f>IFERROR(INDEX(Data!$M$4:$BB$594,Data!$A287,COLUMNS($C$11:P294)),””)</f>
        <v>#NAME?</v>
      </c>
      <c r="P294" s="69" t="e">
        <f>IFERROR(INDEX(Data!$M$4:$BB$594,Data!$A287,COLUMNS($C$11:Q294)),””)</f>
        <v>#NAME?</v>
      </c>
      <c r="Q294" s="70" t="e">
        <f>IFERROR(INDEX(Data!$M$4:$BB$594,Data!$A287,COLUMNS($C$11:R294)),””)</f>
        <v>#NAME?</v>
      </c>
      <c r="R294" s="72" t="e">
        <f>IFERROR(INDEX(Data!$M$4:$BB$594,Data!$A287,COLUMNS($C$11:S294)),””)</f>
        <v>#NAME?</v>
      </c>
      <c r="S294" s="69" t="e">
        <f>IFERROR(INDEX(Data!$M$4:$BB$594,Data!$A287,COLUMNS($C$11:T294)),””)</f>
        <v>#NAME?</v>
      </c>
      <c r="T294" s="71" t="e">
        <f>IFERROR(INDEX(Data!$M$4:$BB$594,Data!$A287,COLUMNS($C$11:U294)),””)</f>
        <v>#NAME?</v>
      </c>
      <c r="U294" s="72" t="e">
        <f>IFERROR(INDEX(Data!$M$4:$BB$594,Data!$A287,COLUMNS($C$11:V294)),””)</f>
        <v>#NAME?</v>
      </c>
      <c r="V294" s="72" t="e">
        <f>IFERROR(INDEX(Data!$M$4:$BB$594,Data!$A287,COLUMNS($C$11:W294)),””)</f>
        <v>#NAME?</v>
      </c>
      <c r="W294" s="72" t="e">
        <f>IFERROR(INDEX(Data!$M$4:$BB$594,Data!$A287,COLUMNS($C$11:X294)),””)</f>
        <v>#NAME?</v>
      </c>
      <c r="X294" s="70" t="e">
        <f>IFERROR(INDEX(Data!$M$4:$BB$594,Data!$A287,COLUMNS($C$11:Y294)),””)</f>
        <v>#NAME?</v>
      </c>
      <c r="Y294" s="72" t="e">
        <f>IFERROR(INDEX(Data!$M$4:$BB$594,Data!$A287,COLUMNS($C$11:Z294)),””)</f>
        <v>#NAME?</v>
      </c>
      <c r="Z294" s="75" t="e">
        <f>IFERROR(INDEX(Data!$M$4:$BB$594,Data!$A287,COLUMNS($C$11:AA294)),””)</f>
        <v>#NAME?</v>
      </c>
      <c r="AA294" s="75" t="e">
        <f>IFERROR(INDEX(Data!$M$4:$BB$594,Data!$A287,COLUMNS($C$11:AB294)),””)</f>
        <v>#NAME?</v>
      </c>
      <c r="AB294" s="71" t="e">
        <f>IFERROR(INDEX(Data!$M$4:$BB$594,Data!$A287,COLUMNS($C$11:AC294)),””)</f>
        <v>#NAME?</v>
      </c>
      <c r="AC294" s="72" t="e">
        <f>IFERROR(INDEX(Data!$M$4:$BB$594,Data!$A287,COLUMNS($C$11:AD294)),””)</f>
        <v>#NAME?</v>
      </c>
      <c r="AD294" s="72" t="e">
        <f>IFERROR(INDEX(Data!$M$4:$BB$594,Data!$A287,COLUMNS($C$11:AE294)),””)</f>
        <v>#NAME?</v>
      </c>
      <c r="AE294" s="70" t="e">
        <f>IFERROR(INDEX(Data!$M$4:$BB$594,Data!$A287,COLUMNS($C$11:AF294)),””)</f>
        <v>#NAME?</v>
      </c>
      <c r="AF294" s="72" t="e">
        <f>IFERROR(INDEX(Data!$M$4:$BB$594,Data!$A287,COLUMNS($C$11:AG294)),””)</f>
        <v>#NAME?</v>
      </c>
      <c r="AG294" s="75" t="e">
        <f>IFERROR(INDEX(Data!$M$4:$BB$594,Data!$A287,COLUMNS($C$11:AH294)),””)</f>
        <v>#NAME?</v>
      </c>
      <c r="AH294" s="75" t="e">
        <f>IFERROR(INDEX(Data!$M$4:$BB$594,Data!$A287,COLUMNS($C$11:AI294)),””)</f>
        <v>#NAME?</v>
      </c>
      <c r="AI294" s="71" t="e">
        <f>IFERROR(INDEX(Data!$M$4:$BB$594,Data!$A287,COLUMNS($C$11:AJ294)),””)</f>
        <v>#NAME?</v>
      </c>
      <c r="AJ294" s="71" t="e">
        <f>IFERROR(INDEX(Data!$M$4:$BB$594,Data!$A287,COLUMNS($C$11:AK294)),””)</f>
        <v>#NAME?</v>
      </c>
      <c r="AK294" s="71" t="e">
        <f>IFERROR(INDEX(Data!$M$4:$BB$594,Data!$A287,COLUMNS($C$11:AL294)),””)</f>
        <v>#NAME?</v>
      </c>
      <c r="AL294" s="69" t="e">
        <f>IFERROR(INDEX(Data!$M$4:$BB$594,Data!$A287,COLUMNS($C$11:AM294)),””)</f>
        <v>#NAME?</v>
      </c>
      <c r="AM294" s="69" t="e">
        <f>IFERROR(INDEX(Data!$M$4:$BB$594,Data!$A287,COLUMNS($C$11:AN294)),””)</f>
        <v>#NAME?</v>
      </c>
      <c r="AN294" s="69" t="e">
        <f>IFERROR(INDEX(Data!$M$4:$BB$594,Data!$A287,COLUMNS($C$11:AO294)),””)</f>
        <v>#NAME?</v>
      </c>
      <c r="AO294" s="69" t="e">
        <f>IFERROR(INDEX(Data!$M$4:$BB$594,Data!$A287,COLUMNS($C$11:AP294)),””)</f>
        <v>#NAME?</v>
      </c>
      <c r="AP294" s="69" t="e">
        <f>IFERROR(INDEX(Data!$M$4:$BB$594,Data!$A287,COLUMNS($C$11:AQ294)),””)</f>
        <v>#NAME?</v>
      </c>
      <c r="AQ294" s="69" t="e">
        <f>IFERROR(INDEX(Data!$M$4:$BB$594,Data!$A287,COLUMNS($C$11:AR294)),””)</f>
        <v>#NAME?</v>
      </c>
    </row>
    <row r="295" spans="2:43" x14ac:dyDescent="0.25">
      <c r="B295" s="69" t="e">
        <f>IFERROR(INDEX(Data!$M$4:$BB$594,Data!$A288,COLUMNS($C$11:C295)),””)</f>
        <v>#NAME?</v>
      </c>
      <c r="C295" s="73" t="e">
        <f>IFERROR(INDEX(Data!$M$4:$BB$594,Data!$A288,COLUMNS($C$11:D295)),””)</f>
        <v>#NAME?</v>
      </c>
      <c r="D295" s="76" t="e">
        <f>IFERROR(INDEX(Data!$M$4:$BB$594,Data!$A288,COLUMNS($C$11:E295)),””)</f>
        <v>#NAME?</v>
      </c>
      <c r="E295" s="76" t="e">
        <f>IFERROR(INDEX(Data!$M$4:$BB$594,Data!$A288,COLUMNS($C$11:F295)),””)</f>
        <v>#NAME?</v>
      </c>
      <c r="F295" s="76" t="e">
        <f>IFERROR(INDEX(Data!$M$4:$BB$594,Data!$A288,COLUMNS($C$11:G295)),””)</f>
        <v>#NAME?</v>
      </c>
      <c r="G295" s="76" t="e">
        <f>IFERROR(INDEX(Data!$M$4:$BB$594,Data!$A288,COLUMNS($C$11:H295)),””)</f>
        <v>#NAME?</v>
      </c>
      <c r="H295" s="76" t="e">
        <f>IFERROR(INDEX(Data!$M$4:$BB$594,Data!$A288,COLUMNS($C$11:I295)),””)</f>
        <v>#NAME?</v>
      </c>
      <c r="I295" s="76" t="e">
        <f>IFERROR(INDEX(Data!$M$4:$BB$594,Data!$A288,COLUMNS($C$11:J295)),””)</f>
        <v>#NAME?</v>
      </c>
      <c r="J295" s="76" t="e">
        <f>IFERROR(INDEX(Data!$M$4:$BB$594,Data!$A288,COLUMNS($C$11:K295)),””)</f>
        <v>#NAME?</v>
      </c>
      <c r="K295" s="76" t="e">
        <f>IFERROR(INDEX(Data!$M$4:$BB$594,Data!$A288,COLUMNS($C$11:L295)),””)</f>
        <v>#NAME?</v>
      </c>
      <c r="L295" s="76" t="e">
        <f>IFERROR(INDEX(Data!$M$4:$BB$594,Data!$A288,COLUMNS($C$11:M295)),””)</f>
        <v>#NAME?</v>
      </c>
      <c r="M295" s="76" t="e">
        <f>IFERROR(INDEX(Data!$M$4:$BB$594,Data!$A288,COLUMNS($C$11:N295)),””)</f>
        <v>#NAME?</v>
      </c>
      <c r="N295" s="76" t="e">
        <f>IFERROR(INDEX(Data!$M$4:$BB$594,Data!$A288,COLUMNS($C$11:O295)),””)</f>
        <v>#NAME?</v>
      </c>
      <c r="O295" s="76" t="e">
        <f>IFERROR(INDEX(Data!$M$4:$BB$594,Data!$A288,COLUMNS($C$11:P295)),””)</f>
        <v>#NAME?</v>
      </c>
      <c r="P295" s="69" t="e">
        <f>IFERROR(INDEX(Data!$M$4:$BB$594,Data!$A288,COLUMNS($C$11:Q295)),””)</f>
        <v>#NAME?</v>
      </c>
      <c r="Q295" s="70" t="e">
        <f>IFERROR(INDEX(Data!$M$4:$BB$594,Data!$A288,COLUMNS($C$11:R295)),””)</f>
        <v>#NAME?</v>
      </c>
      <c r="R295" s="72" t="e">
        <f>IFERROR(INDEX(Data!$M$4:$BB$594,Data!$A288,COLUMNS($C$11:S295)),””)</f>
        <v>#NAME?</v>
      </c>
      <c r="S295" s="69" t="e">
        <f>IFERROR(INDEX(Data!$M$4:$BB$594,Data!$A288,COLUMNS($C$11:T295)),””)</f>
        <v>#NAME?</v>
      </c>
      <c r="T295" s="71" t="e">
        <f>IFERROR(INDEX(Data!$M$4:$BB$594,Data!$A288,COLUMNS($C$11:U295)),””)</f>
        <v>#NAME?</v>
      </c>
      <c r="U295" s="72" t="e">
        <f>IFERROR(INDEX(Data!$M$4:$BB$594,Data!$A288,COLUMNS($C$11:V295)),””)</f>
        <v>#NAME?</v>
      </c>
      <c r="V295" s="72" t="e">
        <f>IFERROR(INDEX(Data!$M$4:$BB$594,Data!$A288,COLUMNS($C$11:W295)),””)</f>
        <v>#NAME?</v>
      </c>
      <c r="W295" s="72" t="e">
        <f>IFERROR(INDEX(Data!$M$4:$BB$594,Data!$A288,COLUMNS($C$11:X295)),””)</f>
        <v>#NAME?</v>
      </c>
      <c r="X295" s="70" t="e">
        <f>IFERROR(INDEX(Data!$M$4:$BB$594,Data!$A288,COLUMNS($C$11:Y295)),””)</f>
        <v>#NAME?</v>
      </c>
      <c r="Y295" s="72" t="e">
        <f>IFERROR(INDEX(Data!$M$4:$BB$594,Data!$A288,COLUMNS($C$11:Z295)),””)</f>
        <v>#NAME?</v>
      </c>
      <c r="Z295" s="75" t="e">
        <f>IFERROR(INDEX(Data!$M$4:$BB$594,Data!$A288,COLUMNS($C$11:AA295)),””)</f>
        <v>#NAME?</v>
      </c>
      <c r="AA295" s="75" t="e">
        <f>IFERROR(INDEX(Data!$M$4:$BB$594,Data!$A288,COLUMNS($C$11:AB295)),””)</f>
        <v>#NAME?</v>
      </c>
      <c r="AB295" s="71" t="e">
        <f>IFERROR(INDEX(Data!$M$4:$BB$594,Data!$A288,COLUMNS($C$11:AC295)),””)</f>
        <v>#NAME?</v>
      </c>
      <c r="AC295" s="72" t="e">
        <f>IFERROR(INDEX(Data!$M$4:$BB$594,Data!$A288,COLUMNS($C$11:AD295)),””)</f>
        <v>#NAME?</v>
      </c>
      <c r="AD295" s="72" t="e">
        <f>IFERROR(INDEX(Data!$M$4:$BB$594,Data!$A288,COLUMNS($C$11:AE295)),””)</f>
        <v>#NAME?</v>
      </c>
      <c r="AE295" s="70" t="e">
        <f>IFERROR(INDEX(Data!$M$4:$BB$594,Data!$A288,COLUMNS($C$11:AF295)),””)</f>
        <v>#NAME?</v>
      </c>
      <c r="AF295" s="72" t="e">
        <f>IFERROR(INDEX(Data!$M$4:$BB$594,Data!$A288,COLUMNS($C$11:AG295)),””)</f>
        <v>#NAME?</v>
      </c>
      <c r="AG295" s="75" t="e">
        <f>IFERROR(INDEX(Data!$M$4:$BB$594,Data!$A288,COLUMNS($C$11:AH295)),””)</f>
        <v>#NAME?</v>
      </c>
      <c r="AH295" s="75" t="e">
        <f>IFERROR(INDEX(Data!$M$4:$BB$594,Data!$A288,COLUMNS($C$11:AI295)),””)</f>
        <v>#NAME?</v>
      </c>
      <c r="AI295" s="71" t="e">
        <f>IFERROR(INDEX(Data!$M$4:$BB$594,Data!$A288,COLUMNS($C$11:AJ295)),””)</f>
        <v>#NAME?</v>
      </c>
      <c r="AJ295" s="71" t="e">
        <f>IFERROR(INDEX(Data!$M$4:$BB$594,Data!$A288,COLUMNS($C$11:AK295)),””)</f>
        <v>#NAME?</v>
      </c>
      <c r="AK295" s="71" t="e">
        <f>IFERROR(INDEX(Data!$M$4:$BB$594,Data!$A288,COLUMNS($C$11:AL295)),””)</f>
        <v>#NAME?</v>
      </c>
      <c r="AL295" s="69" t="e">
        <f>IFERROR(INDEX(Data!$M$4:$BB$594,Data!$A288,COLUMNS($C$11:AM295)),””)</f>
        <v>#NAME?</v>
      </c>
      <c r="AM295" s="69" t="e">
        <f>IFERROR(INDEX(Data!$M$4:$BB$594,Data!$A288,COLUMNS($C$11:AN295)),””)</f>
        <v>#NAME?</v>
      </c>
      <c r="AN295" s="69" t="e">
        <f>IFERROR(INDEX(Data!$M$4:$BB$594,Data!$A288,COLUMNS($C$11:AO295)),””)</f>
        <v>#NAME?</v>
      </c>
      <c r="AO295" s="69" t="e">
        <f>IFERROR(INDEX(Data!$M$4:$BB$594,Data!$A288,COLUMNS($C$11:AP295)),””)</f>
        <v>#NAME?</v>
      </c>
      <c r="AP295" s="69" t="e">
        <f>IFERROR(INDEX(Data!$M$4:$BB$594,Data!$A288,COLUMNS($C$11:AQ295)),””)</f>
        <v>#NAME?</v>
      </c>
      <c r="AQ295" s="69" t="e">
        <f>IFERROR(INDEX(Data!$M$4:$BB$594,Data!$A288,COLUMNS($C$11:AR295)),””)</f>
        <v>#NAME?</v>
      </c>
    </row>
    <row r="296" spans="2:43" x14ac:dyDescent="0.25">
      <c r="B296" s="69" t="e">
        <f>IFERROR(INDEX(Data!$M$4:$BB$594,Data!$A289,COLUMNS($C$11:C296)),””)</f>
        <v>#NAME?</v>
      </c>
      <c r="C296" s="73" t="e">
        <f>IFERROR(INDEX(Data!$M$4:$BB$594,Data!$A289,COLUMNS($C$11:D296)),””)</f>
        <v>#NAME?</v>
      </c>
      <c r="D296" s="76" t="e">
        <f>IFERROR(INDEX(Data!$M$4:$BB$594,Data!$A289,COLUMNS($C$11:E296)),””)</f>
        <v>#NAME?</v>
      </c>
      <c r="E296" s="76" t="e">
        <f>IFERROR(INDEX(Data!$M$4:$BB$594,Data!$A289,COLUMNS($C$11:F296)),””)</f>
        <v>#NAME?</v>
      </c>
      <c r="F296" s="76" t="e">
        <f>IFERROR(INDEX(Data!$M$4:$BB$594,Data!$A289,COLUMNS($C$11:G296)),””)</f>
        <v>#NAME?</v>
      </c>
      <c r="G296" s="76" t="e">
        <f>IFERROR(INDEX(Data!$M$4:$BB$594,Data!$A289,COLUMNS($C$11:H296)),””)</f>
        <v>#NAME?</v>
      </c>
      <c r="H296" s="76" t="e">
        <f>IFERROR(INDEX(Data!$M$4:$BB$594,Data!$A289,COLUMNS($C$11:I296)),””)</f>
        <v>#NAME?</v>
      </c>
      <c r="I296" s="76" t="e">
        <f>IFERROR(INDEX(Data!$M$4:$BB$594,Data!$A289,COLUMNS($C$11:J296)),””)</f>
        <v>#NAME?</v>
      </c>
      <c r="J296" s="76" t="e">
        <f>IFERROR(INDEX(Data!$M$4:$BB$594,Data!$A289,COLUMNS($C$11:K296)),””)</f>
        <v>#NAME?</v>
      </c>
      <c r="K296" s="76" t="e">
        <f>IFERROR(INDEX(Data!$M$4:$BB$594,Data!$A289,COLUMNS($C$11:L296)),””)</f>
        <v>#NAME?</v>
      </c>
      <c r="L296" s="76" t="e">
        <f>IFERROR(INDEX(Data!$M$4:$BB$594,Data!$A289,COLUMNS($C$11:M296)),””)</f>
        <v>#NAME?</v>
      </c>
      <c r="M296" s="76" t="e">
        <f>IFERROR(INDEX(Data!$M$4:$BB$594,Data!$A289,COLUMNS($C$11:N296)),””)</f>
        <v>#NAME?</v>
      </c>
      <c r="N296" s="76" t="e">
        <f>IFERROR(INDEX(Data!$M$4:$BB$594,Data!$A289,COLUMNS($C$11:O296)),””)</f>
        <v>#NAME?</v>
      </c>
      <c r="O296" s="76" t="e">
        <f>IFERROR(INDEX(Data!$M$4:$BB$594,Data!$A289,COLUMNS($C$11:P296)),””)</f>
        <v>#NAME?</v>
      </c>
      <c r="P296" s="69" t="e">
        <f>IFERROR(INDEX(Data!$M$4:$BB$594,Data!$A289,COLUMNS($C$11:Q296)),””)</f>
        <v>#NAME?</v>
      </c>
      <c r="Q296" s="70" t="e">
        <f>IFERROR(INDEX(Data!$M$4:$BB$594,Data!$A289,COLUMNS($C$11:R296)),””)</f>
        <v>#NAME?</v>
      </c>
      <c r="R296" s="72" t="e">
        <f>IFERROR(INDEX(Data!$M$4:$BB$594,Data!$A289,COLUMNS($C$11:S296)),””)</f>
        <v>#NAME?</v>
      </c>
      <c r="S296" s="69" t="e">
        <f>IFERROR(INDEX(Data!$M$4:$BB$594,Data!$A289,COLUMNS($C$11:T296)),””)</f>
        <v>#NAME?</v>
      </c>
      <c r="T296" s="71" t="e">
        <f>IFERROR(INDEX(Data!$M$4:$BB$594,Data!$A289,COLUMNS($C$11:U296)),””)</f>
        <v>#NAME?</v>
      </c>
      <c r="U296" s="72" t="e">
        <f>IFERROR(INDEX(Data!$M$4:$BB$594,Data!$A289,COLUMNS($C$11:V296)),””)</f>
        <v>#NAME?</v>
      </c>
      <c r="V296" s="72" t="e">
        <f>IFERROR(INDEX(Data!$M$4:$BB$594,Data!$A289,COLUMNS($C$11:W296)),””)</f>
        <v>#NAME?</v>
      </c>
      <c r="W296" s="72" t="e">
        <f>IFERROR(INDEX(Data!$M$4:$BB$594,Data!$A289,COLUMNS($C$11:X296)),””)</f>
        <v>#NAME?</v>
      </c>
      <c r="X296" s="70" t="e">
        <f>IFERROR(INDEX(Data!$M$4:$BB$594,Data!$A289,COLUMNS($C$11:Y296)),””)</f>
        <v>#NAME?</v>
      </c>
      <c r="Y296" s="72" t="e">
        <f>IFERROR(INDEX(Data!$M$4:$BB$594,Data!$A289,COLUMNS($C$11:Z296)),””)</f>
        <v>#NAME?</v>
      </c>
      <c r="Z296" s="75" t="e">
        <f>IFERROR(INDEX(Data!$M$4:$BB$594,Data!$A289,COLUMNS($C$11:AA296)),””)</f>
        <v>#NAME?</v>
      </c>
      <c r="AA296" s="75" t="e">
        <f>IFERROR(INDEX(Data!$M$4:$BB$594,Data!$A289,COLUMNS($C$11:AB296)),””)</f>
        <v>#NAME?</v>
      </c>
      <c r="AB296" s="71" t="e">
        <f>IFERROR(INDEX(Data!$M$4:$BB$594,Data!$A289,COLUMNS($C$11:AC296)),””)</f>
        <v>#NAME?</v>
      </c>
      <c r="AC296" s="72" t="e">
        <f>IFERROR(INDEX(Data!$M$4:$BB$594,Data!$A289,COLUMNS($C$11:AD296)),””)</f>
        <v>#NAME?</v>
      </c>
      <c r="AD296" s="72" t="e">
        <f>IFERROR(INDEX(Data!$M$4:$BB$594,Data!$A289,COLUMNS($C$11:AE296)),””)</f>
        <v>#NAME?</v>
      </c>
      <c r="AE296" s="70" t="e">
        <f>IFERROR(INDEX(Data!$M$4:$BB$594,Data!$A289,COLUMNS($C$11:AF296)),””)</f>
        <v>#NAME?</v>
      </c>
      <c r="AF296" s="72" t="e">
        <f>IFERROR(INDEX(Data!$M$4:$BB$594,Data!$A289,COLUMNS($C$11:AG296)),””)</f>
        <v>#NAME?</v>
      </c>
      <c r="AG296" s="75" t="e">
        <f>IFERROR(INDEX(Data!$M$4:$BB$594,Data!$A289,COLUMNS($C$11:AH296)),””)</f>
        <v>#NAME?</v>
      </c>
      <c r="AH296" s="75" t="e">
        <f>IFERROR(INDEX(Data!$M$4:$BB$594,Data!$A289,COLUMNS($C$11:AI296)),””)</f>
        <v>#NAME?</v>
      </c>
      <c r="AI296" s="71" t="e">
        <f>IFERROR(INDEX(Data!$M$4:$BB$594,Data!$A289,COLUMNS($C$11:AJ296)),””)</f>
        <v>#NAME?</v>
      </c>
      <c r="AJ296" s="71" t="e">
        <f>IFERROR(INDEX(Data!$M$4:$BB$594,Data!$A289,COLUMNS($C$11:AK296)),””)</f>
        <v>#NAME?</v>
      </c>
      <c r="AK296" s="71" t="e">
        <f>IFERROR(INDEX(Data!$M$4:$BB$594,Data!$A289,COLUMNS($C$11:AL296)),””)</f>
        <v>#NAME?</v>
      </c>
      <c r="AL296" s="69" t="e">
        <f>IFERROR(INDEX(Data!$M$4:$BB$594,Data!$A289,COLUMNS($C$11:AM296)),””)</f>
        <v>#NAME?</v>
      </c>
      <c r="AM296" s="69" t="e">
        <f>IFERROR(INDEX(Data!$M$4:$BB$594,Data!$A289,COLUMNS($C$11:AN296)),””)</f>
        <v>#NAME?</v>
      </c>
      <c r="AN296" s="69" t="e">
        <f>IFERROR(INDEX(Data!$M$4:$BB$594,Data!$A289,COLUMNS($C$11:AO296)),””)</f>
        <v>#NAME?</v>
      </c>
      <c r="AO296" s="69" t="e">
        <f>IFERROR(INDEX(Data!$M$4:$BB$594,Data!$A289,COLUMNS($C$11:AP296)),””)</f>
        <v>#NAME?</v>
      </c>
      <c r="AP296" s="69" t="e">
        <f>IFERROR(INDEX(Data!$M$4:$BB$594,Data!$A289,COLUMNS($C$11:AQ296)),””)</f>
        <v>#NAME?</v>
      </c>
      <c r="AQ296" s="69" t="e">
        <f>IFERROR(INDEX(Data!$M$4:$BB$594,Data!$A289,COLUMNS($C$11:AR296)),””)</f>
        <v>#NAME?</v>
      </c>
    </row>
    <row r="297" spans="2:43" x14ac:dyDescent="0.25">
      <c r="B297" s="69" t="e">
        <f>IFERROR(INDEX(Data!$M$4:$BB$594,Data!$A290,COLUMNS($C$11:C297)),””)</f>
        <v>#NAME?</v>
      </c>
      <c r="C297" s="73" t="e">
        <f>IFERROR(INDEX(Data!$M$4:$BB$594,Data!$A290,COLUMNS($C$11:D297)),””)</f>
        <v>#NAME?</v>
      </c>
      <c r="D297" s="76" t="e">
        <f>IFERROR(INDEX(Data!$M$4:$BB$594,Data!$A290,COLUMNS($C$11:E297)),””)</f>
        <v>#NAME?</v>
      </c>
      <c r="E297" s="76" t="e">
        <f>IFERROR(INDEX(Data!$M$4:$BB$594,Data!$A290,COLUMNS($C$11:F297)),””)</f>
        <v>#NAME?</v>
      </c>
      <c r="F297" s="76" t="e">
        <f>IFERROR(INDEX(Data!$M$4:$BB$594,Data!$A290,COLUMNS($C$11:G297)),””)</f>
        <v>#NAME?</v>
      </c>
      <c r="G297" s="76" t="e">
        <f>IFERROR(INDEX(Data!$M$4:$BB$594,Data!$A290,COLUMNS($C$11:H297)),””)</f>
        <v>#NAME?</v>
      </c>
      <c r="H297" s="76" t="e">
        <f>IFERROR(INDEX(Data!$M$4:$BB$594,Data!$A290,COLUMNS($C$11:I297)),””)</f>
        <v>#NAME?</v>
      </c>
      <c r="I297" s="76" t="e">
        <f>IFERROR(INDEX(Data!$M$4:$BB$594,Data!$A290,COLUMNS($C$11:J297)),””)</f>
        <v>#NAME?</v>
      </c>
      <c r="J297" s="76" t="e">
        <f>IFERROR(INDEX(Data!$M$4:$BB$594,Data!$A290,COLUMNS($C$11:K297)),””)</f>
        <v>#NAME?</v>
      </c>
      <c r="K297" s="76" t="e">
        <f>IFERROR(INDEX(Data!$M$4:$BB$594,Data!$A290,COLUMNS($C$11:L297)),””)</f>
        <v>#NAME?</v>
      </c>
      <c r="L297" s="76" t="e">
        <f>IFERROR(INDEX(Data!$M$4:$BB$594,Data!$A290,COLUMNS($C$11:M297)),””)</f>
        <v>#NAME?</v>
      </c>
      <c r="M297" s="76" t="e">
        <f>IFERROR(INDEX(Data!$M$4:$BB$594,Data!$A290,COLUMNS($C$11:N297)),””)</f>
        <v>#NAME?</v>
      </c>
      <c r="N297" s="76" t="e">
        <f>IFERROR(INDEX(Data!$M$4:$BB$594,Data!$A290,COLUMNS($C$11:O297)),””)</f>
        <v>#NAME?</v>
      </c>
      <c r="O297" s="76" t="e">
        <f>IFERROR(INDEX(Data!$M$4:$BB$594,Data!$A290,COLUMNS($C$11:P297)),””)</f>
        <v>#NAME?</v>
      </c>
      <c r="P297" s="69" t="e">
        <f>IFERROR(INDEX(Data!$M$4:$BB$594,Data!$A290,COLUMNS($C$11:Q297)),””)</f>
        <v>#NAME?</v>
      </c>
      <c r="Q297" s="70" t="e">
        <f>IFERROR(INDEX(Data!$M$4:$BB$594,Data!$A290,COLUMNS($C$11:R297)),””)</f>
        <v>#NAME?</v>
      </c>
      <c r="R297" s="72" t="e">
        <f>IFERROR(INDEX(Data!$M$4:$BB$594,Data!$A290,COLUMNS($C$11:S297)),””)</f>
        <v>#NAME?</v>
      </c>
      <c r="S297" s="69" t="e">
        <f>IFERROR(INDEX(Data!$M$4:$BB$594,Data!$A290,COLUMNS($C$11:T297)),””)</f>
        <v>#NAME?</v>
      </c>
      <c r="T297" s="71" t="e">
        <f>IFERROR(INDEX(Data!$M$4:$BB$594,Data!$A290,COLUMNS($C$11:U297)),””)</f>
        <v>#NAME?</v>
      </c>
      <c r="U297" s="72" t="e">
        <f>IFERROR(INDEX(Data!$M$4:$BB$594,Data!$A290,COLUMNS($C$11:V297)),””)</f>
        <v>#NAME?</v>
      </c>
      <c r="V297" s="72" t="e">
        <f>IFERROR(INDEX(Data!$M$4:$BB$594,Data!$A290,COLUMNS($C$11:W297)),””)</f>
        <v>#NAME?</v>
      </c>
      <c r="W297" s="72" t="e">
        <f>IFERROR(INDEX(Data!$M$4:$BB$594,Data!$A290,COLUMNS($C$11:X297)),””)</f>
        <v>#NAME?</v>
      </c>
      <c r="X297" s="70" t="e">
        <f>IFERROR(INDEX(Data!$M$4:$BB$594,Data!$A290,COLUMNS($C$11:Y297)),””)</f>
        <v>#NAME?</v>
      </c>
      <c r="Y297" s="72" t="e">
        <f>IFERROR(INDEX(Data!$M$4:$BB$594,Data!$A290,COLUMNS($C$11:Z297)),””)</f>
        <v>#NAME?</v>
      </c>
      <c r="Z297" s="75" t="e">
        <f>IFERROR(INDEX(Data!$M$4:$BB$594,Data!$A290,COLUMNS($C$11:AA297)),””)</f>
        <v>#NAME?</v>
      </c>
      <c r="AA297" s="75" t="e">
        <f>IFERROR(INDEX(Data!$M$4:$BB$594,Data!$A290,COLUMNS($C$11:AB297)),””)</f>
        <v>#NAME?</v>
      </c>
      <c r="AB297" s="71" t="e">
        <f>IFERROR(INDEX(Data!$M$4:$BB$594,Data!$A290,COLUMNS($C$11:AC297)),””)</f>
        <v>#NAME?</v>
      </c>
      <c r="AC297" s="72" t="e">
        <f>IFERROR(INDEX(Data!$M$4:$BB$594,Data!$A290,COLUMNS($C$11:AD297)),””)</f>
        <v>#NAME?</v>
      </c>
      <c r="AD297" s="72" t="e">
        <f>IFERROR(INDEX(Data!$M$4:$BB$594,Data!$A290,COLUMNS($C$11:AE297)),””)</f>
        <v>#NAME?</v>
      </c>
      <c r="AE297" s="70" t="e">
        <f>IFERROR(INDEX(Data!$M$4:$BB$594,Data!$A290,COLUMNS($C$11:AF297)),””)</f>
        <v>#NAME?</v>
      </c>
      <c r="AF297" s="72" t="e">
        <f>IFERROR(INDEX(Data!$M$4:$BB$594,Data!$A290,COLUMNS($C$11:AG297)),””)</f>
        <v>#NAME?</v>
      </c>
      <c r="AG297" s="75" t="e">
        <f>IFERROR(INDEX(Data!$M$4:$BB$594,Data!$A290,COLUMNS($C$11:AH297)),””)</f>
        <v>#NAME?</v>
      </c>
      <c r="AH297" s="75" t="e">
        <f>IFERROR(INDEX(Data!$M$4:$BB$594,Data!$A290,COLUMNS($C$11:AI297)),””)</f>
        <v>#NAME?</v>
      </c>
      <c r="AI297" s="71" t="e">
        <f>IFERROR(INDEX(Data!$M$4:$BB$594,Data!$A290,COLUMNS($C$11:AJ297)),””)</f>
        <v>#NAME?</v>
      </c>
      <c r="AJ297" s="71" t="e">
        <f>IFERROR(INDEX(Data!$M$4:$BB$594,Data!$A290,COLUMNS($C$11:AK297)),””)</f>
        <v>#NAME?</v>
      </c>
      <c r="AK297" s="71" t="e">
        <f>IFERROR(INDEX(Data!$M$4:$BB$594,Data!$A290,COLUMNS($C$11:AL297)),””)</f>
        <v>#NAME?</v>
      </c>
      <c r="AL297" s="69" t="e">
        <f>IFERROR(INDEX(Data!$M$4:$BB$594,Data!$A290,COLUMNS($C$11:AM297)),””)</f>
        <v>#NAME?</v>
      </c>
      <c r="AM297" s="69" t="e">
        <f>IFERROR(INDEX(Data!$M$4:$BB$594,Data!$A290,COLUMNS($C$11:AN297)),””)</f>
        <v>#NAME?</v>
      </c>
      <c r="AN297" s="69" t="e">
        <f>IFERROR(INDEX(Data!$M$4:$BB$594,Data!$A290,COLUMNS($C$11:AO297)),””)</f>
        <v>#NAME?</v>
      </c>
      <c r="AO297" s="69" t="e">
        <f>IFERROR(INDEX(Data!$M$4:$BB$594,Data!$A290,COLUMNS($C$11:AP297)),””)</f>
        <v>#NAME?</v>
      </c>
      <c r="AP297" s="69" t="e">
        <f>IFERROR(INDEX(Data!$M$4:$BB$594,Data!$A290,COLUMNS($C$11:AQ297)),””)</f>
        <v>#NAME?</v>
      </c>
      <c r="AQ297" s="69" t="e">
        <f>IFERROR(INDEX(Data!$M$4:$BB$594,Data!$A290,COLUMNS($C$11:AR297)),””)</f>
        <v>#NAME?</v>
      </c>
    </row>
    <row r="298" spans="2:43" x14ac:dyDescent="0.25">
      <c r="B298" s="69" t="e">
        <f>IFERROR(INDEX(Data!$M$4:$BB$594,Data!$A291,COLUMNS($C$11:C298)),””)</f>
        <v>#NAME?</v>
      </c>
      <c r="C298" s="73" t="e">
        <f>IFERROR(INDEX(Data!$M$4:$BB$594,Data!$A291,COLUMNS($C$11:D298)),””)</f>
        <v>#NAME?</v>
      </c>
      <c r="D298" s="76" t="e">
        <f>IFERROR(INDEX(Data!$M$4:$BB$594,Data!$A291,COLUMNS($C$11:E298)),””)</f>
        <v>#NAME?</v>
      </c>
      <c r="E298" s="76" t="e">
        <f>IFERROR(INDEX(Data!$M$4:$BB$594,Data!$A291,COLUMNS($C$11:F298)),””)</f>
        <v>#NAME?</v>
      </c>
      <c r="F298" s="76" t="e">
        <f>IFERROR(INDEX(Data!$M$4:$BB$594,Data!$A291,COLUMNS($C$11:G298)),””)</f>
        <v>#NAME?</v>
      </c>
      <c r="G298" s="76" t="e">
        <f>IFERROR(INDEX(Data!$M$4:$BB$594,Data!$A291,COLUMNS($C$11:H298)),””)</f>
        <v>#NAME?</v>
      </c>
      <c r="H298" s="76" t="e">
        <f>IFERROR(INDEX(Data!$M$4:$BB$594,Data!$A291,COLUMNS($C$11:I298)),””)</f>
        <v>#NAME?</v>
      </c>
      <c r="I298" s="76" t="e">
        <f>IFERROR(INDEX(Data!$M$4:$BB$594,Data!$A291,COLUMNS($C$11:J298)),””)</f>
        <v>#NAME?</v>
      </c>
      <c r="J298" s="76" t="e">
        <f>IFERROR(INDEX(Data!$M$4:$BB$594,Data!$A291,COLUMNS($C$11:K298)),””)</f>
        <v>#NAME?</v>
      </c>
      <c r="K298" s="76" t="e">
        <f>IFERROR(INDEX(Data!$M$4:$BB$594,Data!$A291,COLUMNS($C$11:L298)),””)</f>
        <v>#NAME?</v>
      </c>
      <c r="L298" s="76" t="e">
        <f>IFERROR(INDEX(Data!$M$4:$BB$594,Data!$A291,COLUMNS($C$11:M298)),””)</f>
        <v>#NAME?</v>
      </c>
      <c r="M298" s="76" t="e">
        <f>IFERROR(INDEX(Data!$M$4:$BB$594,Data!$A291,COLUMNS($C$11:N298)),””)</f>
        <v>#NAME?</v>
      </c>
      <c r="N298" s="76" t="e">
        <f>IFERROR(INDEX(Data!$M$4:$BB$594,Data!$A291,COLUMNS($C$11:O298)),””)</f>
        <v>#NAME?</v>
      </c>
      <c r="O298" s="76" t="e">
        <f>IFERROR(INDEX(Data!$M$4:$BB$594,Data!$A291,COLUMNS($C$11:P298)),””)</f>
        <v>#NAME?</v>
      </c>
      <c r="P298" s="69" t="e">
        <f>IFERROR(INDEX(Data!$M$4:$BB$594,Data!$A291,COLUMNS($C$11:Q298)),””)</f>
        <v>#NAME?</v>
      </c>
      <c r="Q298" s="70" t="e">
        <f>IFERROR(INDEX(Data!$M$4:$BB$594,Data!$A291,COLUMNS($C$11:R298)),””)</f>
        <v>#NAME?</v>
      </c>
      <c r="R298" s="72" t="e">
        <f>IFERROR(INDEX(Data!$M$4:$BB$594,Data!$A291,COLUMNS($C$11:S298)),””)</f>
        <v>#NAME?</v>
      </c>
      <c r="S298" s="69" t="e">
        <f>IFERROR(INDEX(Data!$M$4:$BB$594,Data!$A291,COLUMNS($C$11:T298)),””)</f>
        <v>#NAME?</v>
      </c>
      <c r="T298" s="71" t="e">
        <f>IFERROR(INDEX(Data!$M$4:$BB$594,Data!$A291,COLUMNS($C$11:U298)),””)</f>
        <v>#NAME?</v>
      </c>
      <c r="U298" s="72" t="e">
        <f>IFERROR(INDEX(Data!$M$4:$BB$594,Data!$A291,COLUMNS($C$11:V298)),””)</f>
        <v>#NAME?</v>
      </c>
      <c r="V298" s="72" t="e">
        <f>IFERROR(INDEX(Data!$M$4:$BB$594,Data!$A291,COLUMNS($C$11:W298)),””)</f>
        <v>#NAME?</v>
      </c>
      <c r="W298" s="72" t="e">
        <f>IFERROR(INDEX(Data!$M$4:$BB$594,Data!$A291,COLUMNS($C$11:X298)),””)</f>
        <v>#NAME?</v>
      </c>
      <c r="X298" s="70" t="e">
        <f>IFERROR(INDEX(Data!$M$4:$BB$594,Data!$A291,COLUMNS($C$11:Y298)),””)</f>
        <v>#NAME?</v>
      </c>
      <c r="Y298" s="72" t="e">
        <f>IFERROR(INDEX(Data!$M$4:$BB$594,Data!$A291,COLUMNS($C$11:Z298)),””)</f>
        <v>#NAME?</v>
      </c>
      <c r="Z298" s="75" t="e">
        <f>IFERROR(INDEX(Data!$M$4:$BB$594,Data!$A291,COLUMNS($C$11:AA298)),””)</f>
        <v>#NAME?</v>
      </c>
      <c r="AA298" s="75" t="e">
        <f>IFERROR(INDEX(Data!$M$4:$BB$594,Data!$A291,COLUMNS($C$11:AB298)),””)</f>
        <v>#NAME?</v>
      </c>
      <c r="AB298" s="71" t="e">
        <f>IFERROR(INDEX(Data!$M$4:$BB$594,Data!$A291,COLUMNS($C$11:AC298)),””)</f>
        <v>#NAME?</v>
      </c>
      <c r="AC298" s="72" t="e">
        <f>IFERROR(INDEX(Data!$M$4:$BB$594,Data!$A291,COLUMNS($C$11:AD298)),””)</f>
        <v>#NAME?</v>
      </c>
      <c r="AD298" s="72" t="e">
        <f>IFERROR(INDEX(Data!$M$4:$BB$594,Data!$A291,COLUMNS($C$11:AE298)),””)</f>
        <v>#NAME?</v>
      </c>
      <c r="AE298" s="70" t="e">
        <f>IFERROR(INDEX(Data!$M$4:$BB$594,Data!$A291,COLUMNS($C$11:AF298)),””)</f>
        <v>#NAME?</v>
      </c>
      <c r="AF298" s="72" t="e">
        <f>IFERROR(INDEX(Data!$M$4:$BB$594,Data!$A291,COLUMNS($C$11:AG298)),””)</f>
        <v>#NAME?</v>
      </c>
      <c r="AG298" s="75" t="e">
        <f>IFERROR(INDEX(Data!$M$4:$BB$594,Data!$A291,COLUMNS($C$11:AH298)),””)</f>
        <v>#NAME?</v>
      </c>
      <c r="AH298" s="75" t="e">
        <f>IFERROR(INDEX(Data!$M$4:$BB$594,Data!$A291,COLUMNS($C$11:AI298)),””)</f>
        <v>#NAME?</v>
      </c>
      <c r="AI298" s="71" t="e">
        <f>IFERROR(INDEX(Data!$M$4:$BB$594,Data!$A291,COLUMNS($C$11:AJ298)),””)</f>
        <v>#NAME?</v>
      </c>
      <c r="AJ298" s="71" t="e">
        <f>IFERROR(INDEX(Data!$M$4:$BB$594,Data!$A291,COLUMNS($C$11:AK298)),””)</f>
        <v>#NAME?</v>
      </c>
      <c r="AK298" s="71" t="e">
        <f>IFERROR(INDEX(Data!$M$4:$BB$594,Data!$A291,COLUMNS($C$11:AL298)),””)</f>
        <v>#NAME?</v>
      </c>
      <c r="AL298" s="69" t="e">
        <f>IFERROR(INDEX(Data!$M$4:$BB$594,Data!$A291,COLUMNS($C$11:AM298)),””)</f>
        <v>#NAME?</v>
      </c>
      <c r="AM298" s="69" t="e">
        <f>IFERROR(INDEX(Data!$M$4:$BB$594,Data!$A291,COLUMNS($C$11:AN298)),””)</f>
        <v>#NAME?</v>
      </c>
      <c r="AN298" s="69" t="e">
        <f>IFERROR(INDEX(Data!$M$4:$BB$594,Data!$A291,COLUMNS($C$11:AO298)),””)</f>
        <v>#NAME?</v>
      </c>
      <c r="AO298" s="69" t="e">
        <f>IFERROR(INDEX(Data!$M$4:$BB$594,Data!$A291,COLUMNS($C$11:AP298)),””)</f>
        <v>#NAME?</v>
      </c>
      <c r="AP298" s="69" t="e">
        <f>IFERROR(INDEX(Data!$M$4:$BB$594,Data!$A291,COLUMNS($C$11:AQ298)),””)</f>
        <v>#NAME?</v>
      </c>
      <c r="AQ298" s="69" t="e">
        <f>IFERROR(INDEX(Data!$M$4:$BB$594,Data!$A291,COLUMNS($C$11:AR298)),””)</f>
        <v>#NAME?</v>
      </c>
    </row>
    <row r="299" spans="2:43" x14ac:dyDescent="0.25">
      <c r="B299" s="69" t="e">
        <f>IFERROR(INDEX(Data!$M$4:$BB$594,Data!$A292,COLUMNS($C$11:C299)),””)</f>
        <v>#NAME?</v>
      </c>
      <c r="C299" s="73" t="e">
        <f>IFERROR(INDEX(Data!$M$4:$BB$594,Data!$A292,COLUMNS($C$11:D299)),””)</f>
        <v>#NAME?</v>
      </c>
      <c r="D299" s="76" t="e">
        <f>IFERROR(INDEX(Data!$M$4:$BB$594,Data!$A292,COLUMNS($C$11:E299)),””)</f>
        <v>#NAME?</v>
      </c>
      <c r="E299" s="76" t="e">
        <f>IFERROR(INDEX(Data!$M$4:$BB$594,Data!$A292,COLUMNS($C$11:F299)),””)</f>
        <v>#NAME?</v>
      </c>
      <c r="F299" s="76" t="e">
        <f>IFERROR(INDEX(Data!$M$4:$BB$594,Data!$A292,COLUMNS($C$11:G299)),””)</f>
        <v>#NAME?</v>
      </c>
      <c r="G299" s="76" t="e">
        <f>IFERROR(INDEX(Data!$M$4:$BB$594,Data!$A292,COLUMNS($C$11:H299)),””)</f>
        <v>#NAME?</v>
      </c>
      <c r="H299" s="76" t="e">
        <f>IFERROR(INDEX(Data!$M$4:$BB$594,Data!$A292,COLUMNS($C$11:I299)),””)</f>
        <v>#NAME?</v>
      </c>
      <c r="I299" s="76" t="e">
        <f>IFERROR(INDEX(Data!$M$4:$BB$594,Data!$A292,COLUMNS($C$11:J299)),””)</f>
        <v>#NAME?</v>
      </c>
      <c r="J299" s="76" t="e">
        <f>IFERROR(INDEX(Data!$M$4:$BB$594,Data!$A292,COLUMNS($C$11:K299)),””)</f>
        <v>#NAME?</v>
      </c>
      <c r="K299" s="76" t="e">
        <f>IFERROR(INDEX(Data!$M$4:$BB$594,Data!$A292,COLUMNS($C$11:L299)),””)</f>
        <v>#NAME?</v>
      </c>
      <c r="L299" s="76" t="e">
        <f>IFERROR(INDEX(Data!$M$4:$BB$594,Data!$A292,COLUMNS($C$11:M299)),””)</f>
        <v>#NAME?</v>
      </c>
      <c r="M299" s="76" t="e">
        <f>IFERROR(INDEX(Data!$M$4:$BB$594,Data!$A292,COLUMNS($C$11:N299)),””)</f>
        <v>#NAME?</v>
      </c>
      <c r="N299" s="76" t="e">
        <f>IFERROR(INDEX(Data!$M$4:$BB$594,Data!$A292,COLUMNS($C$11:O299)),””)</f>
        <v>#NAME?</v>
      </c>
      <c r="O299" s="76" t="e">
        <f>IFERROR(INDEX(Data!$M$4:$BB$594,Data!$A292,COLUMNS($C$11:P299)),””)</f>
        <v>#NAME?</v>
      </c>
      <c r="P299" s="69" t="e">
        <f>IFERROR(INDEX(Data!$M$4:$BB$594,Data!$A292,COLUMNS($C$11:Q299)),””)</f>
        <v>#NAME?</v>
      </c>
      <c r="Q299" s="70" t="e">
        <f>IFERROR(INDEX(Data!$M$4:$BB$594,Data!$A292,COLUMNS($C$11:R299)),””)</f>
        <v>#NAME?</v>
      </c>
      <c r="R299" s="72" t="e">
        <f>IFERROR(INDEX(Data!$M$4:$BB$594,Data!$A292,COLUMNS($C$11:S299)),””)</f>
        <v>#NAME?</v>
      </c>
      <c r="S299" s="69" t="e">
        <f>IFERROR(INDEX(Data!$M$4:$BB$594,Data!$A292,COLUMNS($C$11:T299)),””)</f>
        <v>#NAME?</v>
      </c>
      <c r="T299" s="71" t="e">
        <f>IFERROR(INDEX(Data!$M$4:$BB$594,Data!$A292,COLUMNS($C$11:U299)),””)</f>
        <v>#NAME?</v>
      </c>
      <c r="U299" s="72" t="e">
        <f>IFERROR(INDEX(Data!$M$4:$BB$594,Data!$A292,COLUMNS($C$11:V299)),””)</f>
        <v>#NAME?</v>
      </c>
      <c r="V299" s="72" t="e">
        <f>IFERROR(INDEX(Data!$M$4:$BB$594,Data!$A292,COLUMNS($C$11:W299)),””)</f>
        <v>#NAME?</v>
      </c>
      <c r="W299" s="72" t="e">
        <f>IFERROR(INDEX(Data!$M$4:$BB$594,Data!$A292,COLUMNS($C$11:X299)),””)</f>
        <v>#NAME?</v>
      </c>
      <c r="X299" s="70" t="e">
        <f>IFERROR(INDEX(Data!$M$4:$BB$594,Data!$A292,COLUMNS($C$11:Y299)),””)</f>
        <v>#NAME?</v>
      </c>
      <c r="Y299" s="72" t="e">
        <f>IFERROR(INDEX(Data!$M$4:$BB$594,Data!$A292,COLUMNS($C$11:Z299)),””)</f>
        <v>#NAME?</v>
      </c>
      <c r="Z299" s="75" t="e">
        <f>IFERROR(INDEX(Data!$M$4:$BB$594,Data!$A292,COLUMNS($C$11:AA299)),””)</f>
        <v>#NAME?</v>
      </c>
      <c r="AA299" s="75" t="e">
        <f>IFERROR(INDEX(Data!$M$4:$BB$594,Data!$A292,COLUMNS($C$11:AB299)),””)</f>
        <v>#NAME?</v>
      </c>
      <c r="AB299" s="71" t="e">
        <f>IFERROR(INDEX(Data!$M$4:$BB$594,Data!$A292,COLUMNS($C$11:AC299)),””)</f>
        <v>#NAME?</v>
      </c>
      <c r="AC299" s="72" t="e">
        <f>IFERROR(INDEX(Data!$M$4:$BB$594,Data!$A292,COLUMNS($C$11:AD299)),””)</f>
        <v>#NAME?</v>
      </c>
      <c r="AD299" s="72" t="e">
        <f>IFERROR(INDEX(Data!$M$4:$BB$594,Data!$A292,COLUMNS($C$11:AE299)),””)</f>
        <v>#NAME?</v>
      </c>
      <c r="AE299" s="70" t="e">
        <f>IFERROR(INDEX(Data!$M$4:$BB$594,Data!$A292,COLUMNS($C$11:AF299)),””)</f>
        <v>#NAME?</v>
      </c>
      <c r="AF299" s="72" t="e">
        <f>IFERROR(INDEX(Data!$M$4:$BB$594,Data!$A292,COLUMNS($C$11:AG299)),””)</f>
        <v>#NAME?</v>
      </c>
      <c r="AG299" s="75" t="e">
        <f>IFERROR(INDEX(Data!$M$4:$BB$594,Data!$A292,COLUMNS($C$11:AH299)),””)</f>
        <v>#NAME?</v>
      </c>
      <c r="AH299" s="75" t="e">
        <f>IFERROR(INDEX(Data!$M$4:$BB$594,Data!$A292,COLUMNS($C$11:AI299)),””)</f>
        <v>#NAME?</v>
      </c>
      <c r="AI299" s="71" t="e">
        <f>IFERROR(INDEX(Data!$M$4:$BB$594,Data!$A292,COLUMNS($C$11:AJ299)),””)</f>
        <v>#NAME?</v>
      </c>
      <c r="AJ299" s="71" t="e">
        <f>IFERROR(INDEX(Data!$M$4:$BB$594,Data!$A292,COLUMNS($C$11:AK299)),””)</f>
        <v>#NAME?</v>
      </c>
      <c r="AK299" s="71" t="e">
        <f>IFERROR(INDEX(Data!$M$4:$BB$594,Data!$A292,COLUMNS($C$11:AL299)),””)</f>
        <v>#NAME?</v>
      </c>
      <c r="AL299" s="69" t="e">
        <f>IFERROR(INDEX(Data!$M$4:$BB$594,Data!$A292,COLUMNS($C$11:AM299)),””)</f>
        <v>#NAME?</v>
      </c>
      <c r="AM299" s="69" t="e">
        <f>IFERROR(INDEX(Data!$M$4:$BB$594,Data!$A292,COLUMNS($C$11:AN299)),””)</f>
        <v>#NAME?</v>
      </c>
      <c r="AN299" s="69" t="e">
        <f>IFERROR(INDEX(Data!$M$4:$BB$594,Data!$A292,COLUMNS($C$11:AO299)),””)</f>
        <v>#NAME?</v>
      </c>
      <c r="AO299" s="69" t="e">
        <f>IFERROR(INDEX(Data!$M$4:$BB$594,Data!$A292,COLUMNS($C$11:AP299)),””)</f>
        <v>#NAME?</v>
      </c>
      <c r="AP299" s="69" t="e">
        <f>IFERROR(INDEX(Data!$M$4:$BB$594,Data!$A292,COLUMNS($C$11:AQ299)),””)</f>
        <v>#NAME?</v>
      </c>
      <c r="AQ299" s="69" t="e">
        <f>IFERROR(INDEX(Data!$M$4:$BB$594,Data!$A292,COLUMNS($C$11:AR299)),””)</f>
        <v>#NAME?</v>
      </c>
    </row>
    <row r="300" spans="2:43" x14ac:dyDescent="0.25">
      <c r="B300" s="69" t="e">
        <f>IFERROR(INDEX(Data!$M$4:$BB$594,Data!$A293,COLUMNS($C$11:C300)),””)</f>
        <v>#NAME?</v>
      </c>
      <c r="C300" s="73" t="e">
        <f>IFERROR(INDEX(Data!$M$4:$BB$594,Data!$A293,COLUMNS($C$11:D300)),””)</f>
        <v>#NAME?</v>
      </c>
      <c r="D300" s="76" t="e">
        <f>IFERROR(INDEX(Data!$M$4:$BB$594,Data!$A293,COLUMNS($C$11:E300)),””)</f>
        <v>#NAME?</v>
      </c>
      <c r="E300" s="76" t="e">
        <f>IFERROR(INDEX(Data!$M$4:$BB$594,Data!$A293,COLUMNS($C$11:F300)),””)</f>
        <v>#NAME?</v>
      </c>
      <c r="F300" s="76" t="e">
        <f>IFERROR(INDEX(Data!$M$4:$BB$594,Data!$A293,COLUMNS($C$11:G300)),””)</f>
        <v>#NAME?</v>
      </c>
      <c r="G300" s="76" t="e">
        <f>IFERROR(INDEX(Data!$M$4:$BB$594,Data!$A293,COLUMNS($C$11:H300)),””)</f>
        <v>#NAME?</v>
      </c>
      <c r="H300" s="76" t="e">
        <f>IFERROR(INDEX(Data!$M$4:$BB$594,Data!$A293,COLUMNS($C$11:I300)),””)</f>
        <v>#NAME?</v>
      </c>
      <c r="I300" s="76" t="e">
        <f>IFERROR(INDEX(Data!$M$4:$BB$594,Data!$A293,COLUMNS($C$11:J300)),””)</f>
        <v>#NAME?</v>
      </c>
      <c r="J300" s="76" t="e">
        <f>IFERROR(INDEX(Data!$M$4:$BB$594,Data!$A293,COLUMNS($C$11:K300)),””)</f>
        <v>#NAME?</v>
      </c>
      <c r="K300" s="76" t="e">
        <f>IFERROR(INDEX(Data!$M$4:$BB$594,Data!$A293,COLUMNS($C$11:L300)),””)</f>
        <v>#NAME?</v>
      </c>
      <c r="L300" s="76" t="e">
        <f>IFERROR(INDEX(Data!$M$4:$BB$594,Data!$A293,COLUMNS($C$11:M300)),””)</f>
        <v>#NAME?</v>
      </c>
      <c r="M300" s="76" t="e">
        <f>IFERROR(INDEX(Data!$M$4:$BB$594,Data!$A293,COLUMNS($C$11:N300)),””)</f>
        <v>#NAME?</v>
      </c>
      <c r="N300" s="76" t="e">
        <f>IFERROR(INDEX(Data!$M$4:$BB$594,Data!$A293,COLUMNS($C$11:O300)),””)</f>
        <v>#NAME?</v>
      </c>
      <c r="O300" s="76" t="e">
        <f>IFERROR(INDEX(Data!$M$4:$BB$594,Data!$A293,COLUMNS($C$11:P300)),””)</f>
        <v>#NAME?</v>
      </c>
      <c r="P300" s="69" t="e">
        <f>IFERROR(INDEX(Data!$M$4:$BB$594,Data!$A293,COLUMNS($C$11:Q300)),””)</f>
        <v>#NAME?</v>
      </c>
      <c r="Q300" s="70" t="e">
        <f>IFERROR(INDEX(Data!$M$4:$BB$594,Data!$A293,COLUMNS($C$11:R300)),””)</f>
        <v>#NAME?</v>
      </c>
      <c r="R300" s="72" t="e">
        <f>IFERROR(INDEX(Data!$M$4:$BB$594,Data!$A293,COLUMNS($C$11:S300)),””)</f>
        <v>#NAME?</v>
      </c>
      <c r="S300" s="69" t="e">
        <f>IFERROR(INDEX(Data!$M$4:$BB$594,Data!$A293,COLUMNS($C$11:T300)),””)</f>
        <v>#NAME?</v>
      </c>
      <c r="T300" s="71" t="e">
        <f>IFERROR(INDEX(Data!$M$4:$BB$594,Data!$A293,COLUMNS($C$11:U300)),””)</f>
        <v>#NAME?</v>
      </c>
      <c r="U300" s="72" t="e">
        <f>IFERROR(INDEX(Data!$M$4:$BB$594,Data!$A293,COLUMNS($C$11:V300)),””)</f>
        <v>#NAME?</v>
      </c>
      <c r="V300" s="72" t="e">
        <f>IFERROR(INDEX(Data!$M$4:$BB$594,Data!$A293,COLUMNS($C$11:W300)),””)</f>
        <v>#NAME?</v>
      </c>
      <c r="W300" s="72" t="e">
        <f>IFERROR(INDEX(Data!$M$4:$BB$594,Data!$A293,COLUMNS($C$11:X300)),””)</f>
        <v>#NAME?</v>
      </c>
      <c r="X300" s="70" t="e">
        <f>IFERROR(INDEX(Data!$M$4:$BB$594,Data!$A293,COLUMNS($C$11:Y300)),””)</f>
        <v>#NAME?</v>
      </c>
      <c r="Y300" s="72" t="e">
        <f>IFERROR(INDEX(Data!$M$4:$BB$594,Data!$A293,COLUMNS($C$11:Z300)),””)</f>
        <v>#NAME?</v>
      </c>
      <c r="Z300" s="75" t="e">
        <f>IFERROR(INDEX(Data!$M$4:$BB$594,Data!$A293,COLUMNS($C$11:AA300)),””)</f>
        <v>#NAME?</v>
      </c>
      <c r="AA300" s="75" t="e">
        <f>IFERROR(INDEX(Data!$M$4:$BB$594,Data!$A293,COLUMNS($C$11:AB300)),””)</f>
        <v>#NAME?</v>
      </c>
      <c r="AB300" s="71" t="e">
        <f>IFERROR(INDEX(Data!$M$4:$BB$594,Data!$A293,COLUMNS($C$11:AC300)),””)</f>
        <v>#NAME?</v>
      </c>
      <c r="AC300" s="72" t="e">
        <f>IFERROR(INDEX(Data!$M$4:$BB$594,Data!$A293,COLUMNS($C$11:AD300)),””)</f>
        <v>#NAME?</v>
      </c>
      <c r="AD300" s="72" t="e">
        <f>IFERROR(INDEX(Data!$M$4:$BB$594,Data!$A293,COLUMNS($C$11:AE300)),””)</f>
        <v>#NAME?</v>
      </c>
      <c r="AE300" s="70" t="e">
        <f>IFERROR(INDEX(Data!$M$4:$BB$594,Data!$A293,COLUMNS($C$11:AF300)),””)</f>
        <v>#NAME?</v>
      </c>
      <c r="AF300" s="72" t="e">
        <f>IFERROR(INDEX(Data!$M$4:$BB$594,Data!$A293,COLUMNS($C$11:AG300)),””)</f>
        <v>#NAME?</v>
      </c>
      <c r="AG300" s="75" t="e">
        <f>IFERROR(INDEX(Data!$M$4:$BB$594,Data!$A293,COLUMNS($C$11:AH300)),””)</f>
        <v>#NAME?</v>
      </c>
      <c r="AH300" s="75" t="e">
        <f>IFERROR(INDEX(Data!$M$4:$BB$594,Data!$A293,COLUMNS($C$11:AI300)),””)</f>
        <v>#NAME?</v>
      </c>
      <c r="AI300" s="71" t="e">
        <f>IFERROR(INDEX(Data!$M$4:$BB$594,Data!$A293,COLUMNS($C$11:AJ300)),””)</f>
        <v>#NAME?</v>
      </c>
      <c r="AJ300" s="71" t="e">
        <f>IFERROR(INDEX(Data!$M$4:$BB$594,Data!$A293,COLUMNS($C$11:AK300)),””)</f>
        <v>#NAME?</v>
      </c>
      <c r="AK300" s="71" t="e">
        <f>IFERROR(INDEX(Data!$M$4:$BB$594,Data!$A293,COLUMNS($C$11:AL300)),””)</f>
        <v>#NAME?</v>
      </c>
      <c r="AL300" s="69" t="e">
        <f>IFERROR(INDEX(Data!$M$4:$BB$594,Data!$A293,COLUMNS($C$11:AM300)),””)</f>
        <v>#NAME?</v>
      </c>
      <c r="AM300" s="69" t="e">
        <f>IFERROR(INDEX(Data!$M$4:$BB$594,Data!$A293,COLUMNS($C$11:AN300)),””)</f>
        <v>#NAME?</v>
      </c>
      <c r="AN300" s="69" t="e">
        <f>IFERROR(INDEX(Data!$M$4:$BB$594,Data!$A293,COLUMNS($C$11:AO300)),””)</f>
        <v>#NAME?</v>
      </c>
      <c r="AO300" s="69" t="e">
        <f>IFERROR(INDEX(Data!$M$4:$BB$594,Data!$A293,COLUMNS($C$11:AP300)),””)</f>
        <v>#NAME?</v>
      </c>
      <c r="AP300" s="69" t="e">
        <f>IFERROR(INDEX(Data!$M$4:$BB$594,Data!$A293,COLUMNS($C$11:AQ300)),””)</f>
        <v>#NAME?</v>
      </c>
      <c r="AQ300" s="69" t="e">
        <f>IFERROR(INDEX(Data!$M$4:$BB$594,Data!$A293,COLUMNS($C$11:AR300)),””)</f>
        <v>#NAME?</v>
      </c>
    </row>
    <row r="301" spans="2:43" x14ac:dyDescent="0.25">
      <c r="B301" s="69" t="e">
        <f>IFERROR(INDEX(Data!$M$4:$BB$594,Data!$A294,COLUMNS($C$11:C301)),””)</f>
        <v>#NAME?</v>
      </c>
      <c r="C301" s="73" t="e">
        <f>IFERROR(INDEX(Data!$M$4:$BB$594,Data!$A294,COLUMNS($C$11:D301)),””)</f>
        <v>#NAME?</v>
      </c>
      <c r="D301" s="76" t="e">
        <f>IFERROR(INDEX(Data!$M$4:$BB$594,Data!$A294,COLUMNS($C$11:E301)),””)</f>
        <v>#NAME?</v>
      </c>
      <c r="E301" s="76" t="e">
        <f>IFERROR(INDEX(Data!$M$4:$BB$594,Data!$A294,COLUMNS($C$11:F301)),””)</f>
        <v>#NAME?</v>
      </c>
      <c r="F301" s="76" t="e">
        <f>IFERROR(INDEX(Data!$M$4:$BB$594,Data!$A294,COLUMNS($C$11:G301)),””)</f>
        <v>#NAME?</v>
      </c>
      <c r="G301" s="76" t="e">
        <f>IFERROR(INDEX(Data!$M$4:$BB$594,Data!$A294,COLUMNS($C$11:H301)),””)</f>
        <v>#NAME?</v>
      </c>
      <c r="H301" s="76" t="e">
        <f>IFERROR(INDEX(Data!$M$4:$BB$594,Data!$A294,COLUMNS($C$11:I301)),””)</f>
        <v>#NAME?</v>
      </c>
      <c r="I301" s="76" t="e">
        <f>IFERROR(INDEX(Data!$M$4:$BB$594,Data!$A294,COLUMNS($C$11:J301)),””)</f>
        <v>#NAME?</v>
      </c>
      <c r="J301" s="76" t="e">
        <f>IFERROR(INDEX(Data!$M$4:$BB$594,Data!$A294,COLUMNS($C$11:K301)),””)</f>
        <v>#NAME?</v>
      </c>
      <c r="K301" s="76" t="e">
        <f>IFERROR(INDEX(Data!$M$4:$BB$594,Data!$A294,COLUMNS($C$11:L301)),””)</f>
        <v>#NAME?</v>
      </c>
      <c r="L301" s="76" t="e">
        <f>IFERROR(INDEX(Data!$M$4:$BB$594,Data!$A294,COLUMNS($C$11:M301)),””)</f>
        <v>#NAME?</v>
      </c>
      <c r="M301" s="76" t="e">
        <f>IFERROR(INDEX(Data!$M$4:$BB$594,Data!$A294,COLUMNS($C$11:N301)),””)</f>
        <v>#NAME?</v>
      </c>
      <c r="N301" s="76" t="e">
        <f>IFERROR(INDEX(Data!$M$4:$BB$594,Data!$A294,COLUMNS($C$11:O301)),””)</f>
        <v>#NAME?</v>
      </c>
      <c r="O301" s="76" t="e">
        <f>IFERROR(INDEX(Data!$M$4:$BB$594,Data!$A294,COLUMNS($C$11:P301)),””)</f>
        <v>#NAME?</v>
      </c>
      <c r="P301" s="69" t="e">
        <f>IFERROR(INDEX(Data!$M$4:$BB$594,Data!$A294,COLUMNS($C$11:Q301)),””)</f>
        <v>#NAME?</v>
      </c>
      <c r="Q301" s="70" t="e">
        <f>IFERROR(INDEX(Data!$M$4:$BB$594,Data!$A294,COLUMNS($C$11:R301)),””)</f>
        <v>#NAME?</v>
      </c>
      <c r="R301" s="72" t="e">
        <f>IFERROR(INDEX(Data!$M$4:$BB$594,Data!$A294,COLUMNS($C$11:S301)),””)</f>
        <v>#NAME?</v>
      </c>
      <c r="S301" s="69" t="e">
        <f>IFERROR(INDEX(Data!$M$4:$BB$594,Data!$A294,COLUMNS($C$11:T301)),””)</f>
        <v>#NAME?</v>
      </c>
      <c r="T301" s="71" t="e">
        <f>IFERROR(INDEX(Data!$M$4:$BB$594,Data!$A294,COLUMNS($C$11:U301)),””)</f>
        <v>#NAME?</v>
      </c>
      <c r="U301" s="72" t="e">
        <f>IFERROR(INDEX(Data!$M$4:$BB$594,Data!$A294,COLUMNS($C$11:V301)),””)</f>
        <v>#NAME?</v>
      </c>
      <c r="V301" s="72" t="e">
        <f>IFERROR(INDEX(Data!$M$4:$BB$594,Data!$A294,COLUMNS($C$11:W301)),””)</f>
        <v>#NAME?</v>
      </c>
      <c r="W301" s="72" t="e">
        <f>IFERROR(INDEX(Data!$M$4:$BB$594,Data!$A294,COLUMNS($C$11:X301)),””)</f>
        <v>#NAME?</v>
      </c>
      <c r="X301" s="70" t="e">
        <f>IFERROR(INDEX(Data!$M$4:$BB$594,Data!$A294,COLUMNS($C$11:Y301)),””)</f>
        <v>#NAME?</v>
      </c>
      <c r="Y301" s="72" t="e">
        <f>IFERROR(INDEX(Data!$M$4:$BB$594,Data!$A294,COLUMNS($C$11:Z301)),””)</f>
        <v>#NAME?</v>
      </c>
      <c r="Z301" s="75" t="e">
        <f>IFERROR(INDEX(Data!$M$4:$BB$594,Data!$A294,COLUMNS($C$11:AA301)),””)</f>
        <v>#NAME?</v>
      </c>
      <c r="AA301" s="75" t="e">
        <f>IFERROR(INDEX(Data!$M$4:$BB$594,Data!$A294,COLUMNS($C$11:AB301)),””)</f>
        <v>#NAME?</v>
      </c>
      <c r="AB301" s="71" t="e">
        <f>IFERROR(INDEX(Data!$M$4:$BB$594,Data!$A294,COLUMNS($C$11:AC301)),””)</f>
        <v>#NAME?</v>
      </c>
      <c r="AC301" s="72" t="e">
        <f>IFERROR(INDEX(Data!$M$4:$BB$594,Data!$A294,COLUMNS($C$11:AD301)),””)</f>
        <v>#NAME?</v>
      </c>
      <c r="AD301" s="72" t="e">
        <f>IFERROR(INDEX(Data!$M$4:$BB$594,Data!$A294,COLUMNS($C$11:AE301)),””)</f>
        <v>#NAME?</v>
      </c>
      <c r="AE301" s="70" t="e">
        <f>IFERROR(INDEX(Data!$M$4:$BB$594,Data!$A294,COLUMNS($C$11:AF301)),””)</f>
        <v>#NAME?</v>
      </c>
      <c r="AF301" s="72" t="e">
        <f>IFERROR(INDEX(Data!$M$4:$BB$594,Data!$A294,COLUMNS($C$11:AG301)),””)</f>
        <v>#NAME?</v>
      </c>
      <c r="AG301" s="75" t="e">
        <f>IFERROR(INDEX(Data!$M$4:$BB$594,Data!$A294,COLUMNS($C$11:AH301)),””)</f>
        <v>#NAME?</v>
      </c>
      <c r="AH301" s="75" t="e">
        <f>IFERROR(INDEX(Data!$M$4:$BB$594,Data!$A294,COLUMNS($C$11:AI301)),””)</f>
        <v>#NAME?</v>
      </c>
      <c r="AI301" s="71" t="e">
        <f>IFERROR(INDEX(Data!$M$4:$BB$594,Data!$A294,COLUMNS($C$11:AJ301)),””)</f>
        <v>#NAME?</v>
      </c>
      <c r="AJ301" s="71" t="e">
        <f>IFERROR(INDEX(Data!$M$4:$BB$594,Data!$A294,COLUMNS($C$11:AK301)),””)</f>
        <v>#NAME?</v>
      </c>
      <c r="AK301" s="71" t="e">
        <f>IFERROR(INDEX(Data!$M$4:$BB$594,Data!$A294,COLUMNS($C$11:AL301)),””)</f>
        <v>#NAME?</v>
      </c>
      <c r="AL301" s="69" t="e">
        <f>IFERROR(INDEX(Data!$M$4:$BB$594,Data!$A294,COLUMNS($C$11:AM301)),””)</f>
        <v>#NAME?</v>
      </c>
      <c r="AM301" s="69" t="e">
        <f>IFERROR(INDEX(Data!$M$4:$BB$594,Data!$A294,COLUMNS($C$11:AN301)),””)</f>
        <v>#NAME?</v>
      </c>
      <c r="AN301" s="69" t="e">
        <f>IFERROR(INDEX(Data!$M$4:$BB$594,Data!$A294,COLUMNS($C$11:AO301)),””)</f>
        <v>#NAME?</v>
      </c>
      <c r="AO301" s="69" t="e">
        <f>IFERROR(INDEX(Data!$M$4:$BB$594,Data!$A294,COLUMNS($C$11:AP301)),””)</f>
        <v>#NAME?</v>
      </c>
      <c r="AP301" s="69" t="e">
        <f>IFERROR(INDEX(Data!$M$4:$BB$594,Data!$A294,COLUMNS($C$11:AQ301)),””)</f>
        <v>#NAME?</v>
      </c>
      <c r="AQ301" s="69" t="e">
        <f>IFERROR(INDEX(Data!$M$4:$BB$594,Data!$A294,COLUMNS($C$11:AR301)),””)</f>
        <v>#NAME?</v>
      </c>
    </row>
    <row r="302" spans="2:43" x14ac:dyDescent="0.25">
      <c r="B302" s="69" t="e">
        <f>IFERROR(INDEX(Data!$M$4:$BB$594,Data!$A295,COLUMNS($C$11:C302)),””)</f>
        <v>#NAME?</v>
      </c>
      <c r="C302" s="73" t="e">
        <f>IFERROR(INDEX(Data!$M$4:$BB$594,Data!$A295,COLUMNS($C$11:D302)),””)</f>
        <v>#NAME?</v>
      </c>
      <c r="D302" s="76" t="e">
        <f>IFERROR(INDEX(Data!$M$4:$BB$594,Data!$A295,COLUMNS($C$11:E302)),””)</f>
        <v>#NAME?</v>
      </c>
      <c r="E302" s="76" t="e">
        <f>IFERROR(INDEX(Data!$M$4:$BB$594,Data!$A295,COLUMNS($C$11:F302)),””)</f>
        <v>#NAME?</v>
      </c>
      <c r="F302" s="76" t="e">
        <f>IFERROR(INDEX(Data!$M$4:$BB$594,Data!$A295,COLUMNS($C$11:G302)),””)</f>
        <v>#NAME?</v>
      </c>
      <c r="G302" s="76" t="e">
        <f>IFERROR(INDEX(Data!$M$4:$BB$594,Data!$A295,COLUMNS($C$11:H302)),””)</f>
        <v>#NAME?</v>
      </c>
      <c r="H302" s="76" t="e">
        <f>IFERROR(INDEX(Data!$M$4:$BB$594,Data!$A295,COLUMNS($C$11:I302)),””)</f>
        <v>#NAME?</v>
      </c>
      <c r="I302" s="76" t="e">
        <f>IFERROR(INDEX(Data!$M$4:$BB$594,Data!$A295,COLUMNS($C$11:J302)),””)</f>
        <v>#NAME?</v>
      </c>
      <c r="J302" s="76" t="e">
        <f>IFERROR(INDEX(Data!$M$4:$BB$594,Data!$A295,COLUMNS($C$11:K302)),””)</f>
        <v>#NAME?</v>
      </c>
      <c r="K302" s="76" t="e">
        <f>IFERROR(INDEX(Data!$M$4:$BB$594,Data!$A295,COLUMNS($C$11:L302)),””)</f>
        <v>#NAME?</v>
      </c>
      <c r="L302" s="76" t="e">
        <f>IFERROR(INDEX(Data!$M$4:$BB$594,Data!$A295,COLUMNS($C$11:M302)),””)</f>
        <v>#NAME?</v>
      </c>
      <c r="M302" s="76" t="e">
        <f>IFERROR(INDEX(Data!$M$4:$BB$594,Data!$A295,COLUMNS($C$11:N302)),””)</f>
        <v>#NAME?</v>
      </c>
      <c r="N302" s="76" t="e">
        <f>IFERROR(INDEX(Data!$M$4:$BB$594,Data!$A295,COLUMNS($C$11:O302)),””)</f>
        <v>#NAME?</v>
      </c>
      <c r="O302" s="76" t="e">
        <f>IFERROR(INDEX(Data!$M$4:$BB$594,Data!$A295,COLUMNS($C$11:P302)),””)</f>
        <v>#NAME?</v>
      </c>
      <c r="P302" s="69" t="e">
        <f>IFERROR(INDEX(Data!$M$4:$BB$594,Data!$A295,COLUMNS($C$11:Q302)),””)</f>
        <v>#NAME?</v>
      </c>
      <c r="Q302" s="70" t="e">
        <f>IFERROR(INDEX(Data!$M$4:$BB$594,Data!$A295,COLUMNS($C$11:R302)),””)</f>
        <v>#NAME?</v>
      </c>
      <c r="R302" s="72" t="e">
        <f>IFERROR(INDEX(Data!$M$4:$BB$594,Data!$A295,COLUMNS($C$11:S302)),””)</f>
        <v>#NAME?</v>
      </c>
      <c r="S302" s="69" t="e">
        <f>IFERROR(INDEX(Data!$M$4:$BB$594,Data!$A295,COLUMNS($C$11:T302)),””)</f>
        <v>#NAME?</v>
      </c>
      <c r="T302" s="71" t="e">
        <f>IFERROR(INDEX(Data!$M$4:$BB$594,Data!$A295,COLUMNS($C$11:U302)),””)</f>
        <v>#NAME?</v>
      </c>
      <c r="U302" s="72" t="e">
        <f>IFERROR(INDEX(Data!$M$4:$BB$594,Data!$A295,COLUMNS($C$11:V302)),””)</f>
        <v>#NAME?</v>
      </c>
      <c r="V302" s="72" t="e">
        <f>IFERROR(INDEX(Data!$M$4:$BB$594,Data!$A295,COLUMNS($C$11:W302)),””)</f>
        <v>#NAME?</v>
      </c>
      <c r="W302" s="72" t="e">
        <f>IFERROR(INDEX(Data!$M$4:$BB$594,Data!$A295,COLUMNS($C$11:X302)),””)</f>
        <v>#NAME?</v>
      </c>
      <c r="X302" s="70" t="e">
        <f>IFERROR(INDEX(Data!$M$4:$BB$594,Data!$A295,COLUMNS($C$11:Y302)),””)</f>
        <v>#NAME?</v>
      </c>
      <c r="Y302" s="72" t="e">
        <f>IFERROR(INDEX(Data!$M$4:$BB$594,Data!$A295,COLUMNS($C$11:Z302)),””)</f>
        <v>#NAME?</v>
      </c>
      <c r="Z302" s="75" t="e">
        <f>IFERROR(INDEX(Data!$M$4:$BB$594,Data!$A295,COLUMNS($C$11:AA302)),””)</f>
        <v>#NAME?</v>
      </c>
      <c r="AA302" s="75" t="e">
        <f>IFERROR(INDEX(Data!$M$4:$BB$594,Data!$A295,COLUMNS($C$11:AB302)),””)</f>
        <v>#NAME?</v>
      </c>
      <c r="AB302" s="71" t="e">
        <f>IFERROR(INDEX(Data!$M$4:$BB$594,Data!$A295,COLUMNS($C$11:AC302)),””)</f>
        <v>#NAME?</v>
      </c>
      <c r="AC302" s="72" t="e">
        <f>IFERROR(INDEX(Data!$M$4:$BB$594,Data!$A295,COLUMNS($C$11:AD302)),””)</f>
        <v>#NAME?</v>
      </c>
      <c r="AD302" s="72" t="e">
        <f>IFERROR(INDEX(Data!$M$4:$BB$594,Data!$A295,COLUMNS($C$11:AE302)),””)</f>
        <v>#NAME?</v>
      </c>
      <c r="AE302" s="70" t="e">
        <f>IFERROR(INDEX(Data!$M$4:$BB$594,Data!$A295,COLUMNS($C$11:AF302)),””)</f>
        <v>#NAME?</v>
      </c>
      <c r="AF302" s="72" t="e">
        <f>IFERROR(INDEX(Data!$M$4:$BB$594,Data!$A295,COLUMNS($C$11:AG302)),””)</f>
        <v>#NAME?</v>
      </c>
      <c r="AG302" s="75" t="e">
        <f>IFERROR(INDEX(Data!$M$4:$BB$594,Data!$A295,COLUMNS($C$11:AH302)),””)</f>
        <v>#NAME?</v>
      </c>
      <c r="AH302" s="75" t="e">
        <f>IFERROR(INDEX(Data!$M$4:$BB$594,Data!$A295,COLUMNS($C$11:AI302)),””)</f>
        <v>#NAME?</v>
      </c>
      <c r="AI302" s="71" t="e">
        <f>IFERROR(INDEX(Data!$M$4:$BB$594,Data!$A295,COLUMNS($C$11:AJ302)),””)</f>
        <v>#NAME?</v>
      </c>
      <c r="AJ302" s="71" t="e">
        <f>IFERROR(INDEX(Data!$M$4:$BB$594,Data!$A295,COLUMNS($C$11:AK302)),””)</f>
        <v>#NAME?</v>
      </c>
      <c r="AK302" s="71" t="e">
        <f>IFERROR(INDEX(Data!$M$4:$BB$594,Data!$A295,COLUMNS($C$11:AL302)),””)</f>
        <v>#NAME?</v>
      </c>
      <c r="AL302" s="69" t="e">
        <f>IFERROR(INDEX(Data!$M$4:$BB$594,Data!$A295,COLUMNS($C$11:AM302)),””)</f>
        <v>#NAME?</v>
      </c>
      <c r="AM302" s="69" t="e">
        <f>IFERROR(INDEX(Data!$M$4:$BB$594,Data!$A295,COLUMNS($C$11:AN302)),””)</f>
        <v>#NAME?</v>
      </c>
      <c r="AN302" s="69" t="e">
        <f>IFERROR(INDEX(Data!$M$4:$BB$594,Data!$A295,COLUMNS($C$11:AO302)),””)</f>
        <v>#NAME?</v>
      </c>
      <c r="AO302" s="69" t="e">
        <f>IFERROR(INDEX(Data!$M$4:$BB$594,Data!$A295,COLUMNS($C$11:AP302)),””)</f>
        <v>#NAME?</v>
      </c>
      <c r="AP302" s="69" t="e">
        <f>IFERROR(INDEX(Data!$M$4:$BB$594,Data!$A295,COLUMNS($C$11:AQ302)),””)</f>
        <v>#NAME?</v>
      </c>
      <c r="AQ302" s="69" t="e">
        <f>IFERROR(INDEX(Data!$M$4:$BB$594,Data!$A295,COLUMNS($C$11:AR302)),””)</f>
        <v>#NAME?</v>
      </c>
    </row>
    <row r="303" spans="2:43" x14ac:dyDescent="0.25">
      <c r="B303" s="69" t="e">
        <f>IFERROR(INDEX(Data!$M$4:$BB$594,Data!$A296,COLUMNS($C$11:C303)),””)</f>
        <v>#NAME?</v>
      </c>
      <c r="C303" s="73" t="e">
        <f>IFERROR(INDEX(Data!$M$4:$BB$594,Data!$A296,COLUMNS($C$11:D303)),””)</f>
        <v>#NAME?</v>
      </c>
      <c r="D303" s="76" t="e">
        <f>IFERROR(INDEX(Data!$M$4:$BB$594,Data!$A296,COLUMNS($C$11:E303)),””)</f>
        <v>#NAME?</v>
      </c>
      <c r="E303" s="76" t="e">
        <f>IFERROR(INDEX(Data!$M$4:$BB$594,Data!$A296,COLUMNS($C$11:F303)),””)</f>
        <v>#NAME?</v>
      </c>
      <c r="F303" s="76" t="e">
        <f>IFERROR(INDEX(Data!$M$4:$BB$594,Data!$A296,COLUMNS($C$11:G303)),””)</f>
        <v>#NAME?</v>
      </c>
      <c r="G303" s="76" t="e">
        <f>IFERROR(INDEX(Data!$M$4:$BB$594,Data!$A296,COLUMNS($C$11:H303)),””)</f>
        <v>#NAME?</v>
      </c>
      <c r="H303" s="76" t="e">
        <f>IFERROR(INDEX(Data!$M$4:$BB$594,Data!$A296,COLUMNS($C$11:I303)),””)</f>
        <v>#NAME?</v>
      </c>
      <c r="I303" s="76" t="e">
        <f>IFERROR(INDEX(Data!$M$4:$BB$594,Data!$A296,COLUMNS($C$11:J303)),””)</f>
        <v>#NAME?</v>
      </c>
      <c r="J303" s="76" t="e">
        <f>IFERROR(INDEX(Data!$M$4:$BB$594,Data!$A296,COLUMNS($C$11:K303)),””)</f>
        <v>#NAME?</v>
      </c>
      <c r="K303" s="76" t="e">
        <f>IFERROR(INDEX(Data!$M$4:$BB$594,Data!$A296,COLUMNS($C$11:L303)),””)</f>
        <v>#NAME?</v>
      </c>
      <c r="L303" s="76" t="e">
        <f>IFERROR(INDEX(Data!$M$4:$BB$594,Data!$A296,COLUMNS($C$11:M303)),””)</f>
        <v>#NAME?</v>
      </c>
      <c r="M303" s="76" t="e">
        <f>IFERROR(INDEX(Data!$M$4:$BB$594,Data!$A296,COLUMNS($C$11:N303)),””)</f>
        <v>#NAME?</v>
      </c>
      <c r="N303" s="76" t="e">
        <f>IFERROR(INDEX(Data!$M$4:$BB$594,Data!$A296,COLUMNS($C$11:O303)),””)</f>
        <v>#NAME?</v>
      </c>
      <c r="O303" s="76" t="e">
        <f>IFERROR(INDEX(Data!$M$4:$BB$594,Data!$A296,COLUMNS($C$11:P303)),””)</f>
        <v>#NAME?</v>
      </c>
      <c r="P303" s="69" t="e">
        <f>IFERROR(INDEX(Data!$M$4:$BB$594,Data!$A296,COLUMNS($C$11:Q303)),””)</f>
        <v>#NAME?</v>
      </c>
      <c r="Q303" s="70" t="e">
        <f>IFERROR(INDEX(Data!$M$4:$BB$594,Data!$A296,COLUMNS($C$11:R303)),””)</f>
        <v>#NAME?</v>
      </c>
      <c r="R303" s="72" t="e">
        <f>IFERROR(INDEX(Data!$M$4:$BB$594,Data!$A296,COLUMNS($C$11:S303)),””)</f>
        <v>#NAME?</v>
      </c>
      <c r="S303" s="69" t="e">
        <f>IFERROR(INDEX(Data!$M$4:$BB$594,Data!$A296,COLUMNS($C$11:T303)),””)</f>
        <v>#NAME?</v>
      </c>
      <c r="T303" s="71" t="e">
        <f>IFERROR(INDEX(Data!$M$4:$BB$594,Data!$A296,COLUMNS($C$11:U303)),””)</f>
        <v>#NAME?</v>
      </c>
      <c r="U303" s="72" t="e">
        <f>IFERROR(INDEX(Data!$M$4:$BB$594,Data!$A296,COLUMNS($C$11:V303)),””)</f>
        <v>#NAME?</v>
      </c>
      <c r="V303" s="72" t="e">
        <f>IFERROR(INDEX(Data!$M$4:$BB$594,Data!$A296,COLUMNS($C$11:W303)),””)</f>
        <v>#NAME?</v>
      </c>
      <c r="W303" s="72" t="e">
        <f>IFERROR(INDEX(Data!$M$4:$BB$594,Data!$A296,COLUMNS($C$11:X303)),””)</f>
        <v>#NAME?</v>
      </c>
      <c r="X303" s="70" t="e">
        <f>IFERROR(INDEX(Data!$M$4:$BB$594,Data!$A296,COLUMNS($C$11:Y303)),””)</f>
        <v>#NAME?</v>
      </c>
      <c r="Y303" s="72" t="e">
        <f>IFERROR(INDEX(Data!$M$4:$BB$594,Data!$A296,COLUMNS($C$11:Z303)),””)</f>
        <v>#NAME?</v>
      </c>
      <c r="Z303" s="75" t="e">
        <f>IFERROR(INDEX(Data!$M$4:$BB$594,Data!$A296,COLUMNS($C$11:AA303)),””)</f>
        <v>#NAME?</v>
      </c>
      <c r="AA303" s="75" t="e">
        <f>IFERROR(INDEX(Data!$M$4:$BB$594,Data!$A296,COLUMNS($C$11:AB303)),””)</f>
        <v>#NAME?</v>
      </c>
      <c r="AB303" s="71" t="e">
        <f>IFERROR(INDEX(Data!$M$4:$BB$594,Data!$A296,COLUMNS($C$11:AC303)),””)</f>
        <v>#NAME?</v>
      </c>
      <c r="AC303" s="72" t="e">
        <f>IFERROR(INDEX(Data!$M$4:$BB$594,Data!$A296,COLUMNS($C$11:AD303)),””)</f>
        <v>#NAME?</v>
      </c>
      <c r="AD303" s="72" t="e">
        <f>IFERROR(INDEX(Data!$M$4:$BB$594,Data!$A296,COLUMNS($C$11:AE303)),””)</f>
        <v>#NAME?</v>
      </c>
      <c r="AE303" s="70" t="e">
        <f>IFERROR(INDEX(Data!$M$4:$BB$594,Data!$A296,COLUMNS($C$11:AF303)),””)</f>
        <v>#NAME?</v>
      </c>
      <c r="AF303" s="72" t="e">
        <f>IFERROR(INDEX(Data!$M$4:$BB$594,Data!$A296,COLUMNS($C$11:AG303)),””)</f>
        <v>#NAME?</v>
      </c>
      <c r="AG303" s="75" t="e">
        <f>IFERROR(INDEX(Data!$M$4:$BB$594,Data!$A296,COLUMNS($C$11:AH303)),””)</f>
        <v>#NAME?</v>
      </c>
      <c r="AH303" s="75" t="e">
        <f>IFERROR(INDEX(Data!$M$4:$BB$594,Data!$A296,COLUMNS($C$11:AI303)),””)</f>
        <v>#NAME?</v>
      </c>
      <c r="AI303" s="71" t="e">
        <f>IFERROR(INDEX(Data!$M$4:$BB$594,Data!$A296,COLUMNS($C$11:AJ303)),””)</f>
        <v>#NAME?</v>
      </c>
      <c r="AJ303" s="71" t="e">
        <f>IFERROR(INDEX(Data!$M$4:$BB$594,Data!$A296,COLUMNS($C$11:AK303)),””)</f>
        <v>#NAME?</v>
      </c>
      <c r="AK303" s="71" t="e">
        <f>IFERROR(INDEX(Data!$M$4:$BB$594,Data!$A296,COLUMNS($C$11:AL303)),””)</f>
        <v>#NAME?</v>
      </c>
      <c r="AL303" s="69" t="e">
        <f>IFERROR(INDEX(Data!$M$4:$BB$594,Data!$A296,COLUMNS($C$11:AM303)),””)</f>
        <v>#NAME?</v>
      </c>
      <c r="AM303" s="69" t="e">
        <f>IFERROR(INDEX(Data!$M$4:$BB$594,Data!$A296,COLUMNS($C$11:AN303)),””)</f>
        <v>#NAME?</v>
      </c>
      <c r="AN303" s="69" t="e">
        <f>IFERROR(INDEX(Data!$M$4:$BB$594,Data!$A296,COLUMNS($C$11:AO303)),””)</f>
        <v>#NAME?</v>
      </c>
      <c r="AO303" s="69" t="e">
        <f>IFERROR(INDEX(Data!$M$4:$BB$594,Data!$A296,COLUMNS($C$11:AP303)),””)</f>
        <v>#NAME?</v>
      </c>
      <c r="AP303" s="69" t="e">
        <f>IFERROR(INDEX(Data!$M$4:$BB$594,Data!$A296,COLUMNS($C$11:AQ303)),””)</f>
        <v>#NAME?</v>
      </c>
      <c r="AQ303" s="69" t="e">
        <f>IFERROR(INDEX(Data!$M$4:$BB$594,Data!$A296,COLUMNS($C$11:AR303)),””)</f>
        <v>#NAME?</v>
      </c>
    </row>
    <row r="304" spans="2:43" x14ac:dyDescent="0.25">
      <c r="B304" s="69" t="e">
        <f>IFERROR(INDEX(Data!$M$4:$BB$594,Data!$A297,COLUMNS($C$11:C304)),””)</f>
        <v>#NAME?</v>
      </c>
      <c r="C304" s="73" t="e">
        <f>IFERROR(INDEX(Data!$M$4:$BB$594,Data!$A297,COLUMNS($C$11:D304)),””)</f>
        <v>#NAME?</v>
      </c>
      <c r="D304" s="76" t="e">
        <f>IFERROR(INDEX(Data!$M$4:$BB$594,Data!$A297,COLUMNS($C$11:E304)),””)</f>
        <v>#NAME?</v>
      </c>
      <c r="E304" s="76" t="e">
        <f>IFERROR(INDEX(Data!$M$4:$BB$594,Data!$A297,COLUMNS($C$11:F304)),””)</f>
        <v>#NAME?</v>
      </c>
      <c r="F304" s="76" t="e">
        <f>IFERROR(INDEX(Data!$M$4:$BB$594,Data!$A297,COLUMNS($C$11:G304)),””)</f>
        <v>#NAME?</v>
      </c>
      <c r="G304" s="76" t="e">
        <f>IFERROR(INDEX(Data!$M$4:$BB$594,Data!$A297,COLUMNS($C$11:H304)),””)</f>
        <v>#NAME?</v>
      </c>
      <c r="H304" s="76" t="e">
        <f>IFERROR(INDEX(Data!$M$4:$BB$594,Data!$A297,COLUMNS($C$11:I304)),””)</f>
        <v>#NAME?</v>
      </c>
      <c r="I304" s="76" t="e">
        <f>IFERROR(INDEX(Data!$M$4:$BB$594,Data!$A297,COLUMNS($C$11:J304)),””)</f>
        <v>#NAME?</v>
      </c>
      <c r="J304" s="76" t="e">
        <f>IFERROR(INDEX(Data!$M$4:$BB$594,Data!$A297,COLUMNS($C$11:K304)),””)</f>
        <v>#NAME?</v>
      </c>
      <c r="K304" s="76" t="e">
        <f>IFERROR(INDEX(Data!$M$4:$BB$594,Data!$A297,COLUMNS($C$11:L304)),””)</f>
        <v>#NAME?</v>
      </c>
      <c r="L304" s="76" t="e">
        <f>IFERROR(INDEX(Data!$M$4:$BB$594,Data!$A297,COLUMNS($C$11:M304)),””)</f>
        <v>#NAME?</v>
      </c>
      <c r="M304" s="76" t="e">
        <f>IFERROR(INDEX(Data!$M$4:$BB$594,Data!$A297,COLUMNS($C$11:N304)),””)</f>
        <v>#NAME?</v>
      </c>
      <c r="N304" s="76" t="e">
        <f>IFERROR(INDEX(Data!$M$4:$BB$594,Data!$A297,COLUMNS($C$11:O304)),””)</f>
        <v>#NAME?</v>
      </c>
      <c r="O304" s="76" t="e">
        <f>IFERROR(INDEX(Data!$M$4:$BB$594,Data!$A297,COLUMNS($C$11:P304)),””)</f>
        <v>#NAME?</v>
      </c>
      <c r="P304" s="69" t="e">
        <f>IFERROR(INDEX(Data!$M$4:$BB$594,Data!$A297,COLUMNS($C$11:Q304)),””)</f>
        <v>#NAME?</v>
      </c>
      <c r="Q304" s="70" t="e">
        <f>IFERROR(INDEX(Data!$M$4:$BB$594,Data!$A297,COLUMNS($C$11:R304)),””)</f>
        <v>#NAME?</v>
      </c>
      <c r="R304" s="72" t="e">
        <f>IFERROR(INDEX(Data!$M$4:$BB$594,Data!$A297,COLUMNS($C$11:S304)),””)</f>
        <v>#NAME?</v>
      </c>
      <c r="S304" s="69" t="e">
        <f>IFERROR(INDEX(Data!$M$4:$BB$594,Data!$A297,COLUMNS($C$11:T304)),””)</f>
        <v>#NAME?</v>
      </c>
      <c r="T304" s="71" t="e">
        <f>IFERROR(INDEX(Data!$M$4:$BB$594,Data!$A297,COLUMNS($C$11:U304)),””)</f>
        <v>#NAME?</v>
      </c>
      <c r="U304" s="72" t="e">
        <f>IFERROR(INDEX(Data!$M$4:$BB$594,Data!$A297,COLUMNS($C$11:V304)),””)</f>
        <v>#NAME?</v>
      </c>
      <c r="V304" s="72" t="e">
        <f>IFERROR(INDEX(Data!$M$4:$BB$594,Data!$A297,COLUMNS($C$11:W304)),””)</f>
        <v>#NAME?</v>
      </c>
      <c r="W304" s="72" t="e">
        <f>IFERROR(INDEX(Data!$M$4:$BB$594,Data!$A297,COLUMNS($C$11:X304)),””)</f>
        <v>#NAME?</v>
      </c>
      <c r="X304" s="70" t="e">
        <f>IFERROR(INDEX(Data!$M$4:$BB$594,Data!$A297,COLUMNS($C$11:Y304)),””)</f>
        <v>#NAME?</v>
      </c>
      <c r="Y304" s="72" t="e">
        <f>IFERROR(INDEX(Data!$M$4:$BB$594,Data!$A297,COLUMNS($C$11:Z304)),””)</f>
        <v>#NAME?</v>
      </c>
      <c r="Z304" s="75" t="e">
        <f>IFERROR(INDEX(Data!$M$4:$BB$594,Data!$A297,COLUMNS($C$11:AA304)),””)</f>
        <v>#NAME?</v>
      </c>
      <c r="AA304" s="75" t="e">
        <f>IFERROR(INDEX(Data!$M$4:$BB$594,Data!$A297,COLUMNS($C$11:AB304)),””)</f>
        <v>#NAME?</v>
      </c>
      <c r="AB304" s="71" t="e">
        <f>IFERROR(INDEX(Data!$M$4:$BB$594,Data!$A297,COLUMNS($C$11:AC304)),””)</f>
        <v>#NAME?</v>
      </c>
      <c r="AC304" s="72" t="e">
        <f>IFERROR(INDEX(Data!$M$4:$BB$594,Data!$A297,COLUMNS($C$11:AD304)),””)</f>
        <v>#NAME?</v>
      </c>
      <c r="AD304" s="72" t="e">
        <f>IFERROR(INDEX(Data!$M$4:$BB$594,Data!$A297,COLUMNS($C$11:AE304)),””)</f>
        <v>#NAME?</v>
      </c>
      <c r="AE304" s="70" t="e">
        <f>IFERROR(INDEX(Data!$M$4:$BB$594,Data!$A297,COLUMNS($C$11:AF304)),””)</f>
        <v>#NAME?</v>
      </c>
      <c r="AF304" s="72" t="e">
        <f>IFERROR(INDEX(Data!$M$4:$BB$594,Data!$A297,COLUMNS($C$11:AG304)),””)</f>
        <v>#NAME?</v>
      </c>
      <c r="AG304" s="75" t="e">
        <f>IFERROR(INDEX(Data!$M$4:$BB$594,Data!$A297,COLUMNS($C$11:AH304)),””)</f>
        <v>#NAME?</v>
      </c>
      <c r="AH304" s="75" t="e">
        <f>IFERROR(INDEX(Data!$M$4:$BB$594,Data!$A297,COLUMNS($C$11:AI304)),””)</f>
        <v>#NAME?</v>
      </c>
      <c r="AI304" s="71" t="e">
        <f>IFERROR(INDEX(Data!$M$4:$BB$594,Data!$A297,COLUMNS($C$11:AJ304)),””)</f>
        <v>#NAME?</v>
      </c>
      <c r="AJ304" s="71" t="e">
        <f>IFERROR(INDEX(Data!$M$4:$BB$594,Data!$A297,COLUMNS($C$11:AK304)),””)</f>
        <v>#NAME?</v>
      </c>
      <c r="AK304" s="71" t="e">
        <f>IFERROR(INDEX(Data!$M$4:$BB$594,Data!$A297,COLUMNS($C$11:AL304)),””)</f>
        <v>#NAME?</v>
      </c>
      <c r="AL304" s="69" t="e">
        <f>IFERROR(INDEX(Data!$M$4:$BB$594,Data!$A297,COLUMNS($C$11:AM304)),””)</f>
        <v>#NAME?</v>
      </c>
      <c r="AM304" s="69" t="e">
        <f>IFERROR(INDEX(Data!$M$4:$BB$594,Data!$A297,COLUMNS($C$11:AN304)),””)</f>
        <v>#NAME?</v>
      </c>
      <c r="AN304" s="69" t="e">
        <f>IFERROR(INDEX(Data!$M$4:$BB$594,Data!$A297,COLUMNS($C$11:AO304)),””)</f>
        <v>#NAME?</v>
      </c>
      <c r="AO304" s="69" t="e">
        <f>IFERROR(INDEX(Data!$M$4:$BB$594,Data!$A297,COLUMNS($C$11:AP304)),””)</f>
        <v>#NAME?</v>
      </c>
      <c r="AP304" s="69" t="e">
        <f>IFERROR(INDEX(Data!$M$4:$BB$594,Data!$A297,COLUMNS($C$11:AQ304)),””)</f>
        <v>#NAME?</v>
      </c>
      <c r="AQ304" s="69" t="e">
        <f>IFERROR(INDEX(Data!$M$4:$BB$594,Data!$A297,COLUMNS($C$11:AR304)),””)</f>
        <v>#NAME?</v>
      </c>
    </row>
    <row r="305" spans="2:43" x14ac:dyDescent="0.25">
      <c r="B305" s="69" t="e">
        <f>IFERROR(INDEX(Data!$M$4:$BB$594,Data!$A298,COLUMNS($C$11:C305)),””)</f>
        <v>#NAME?</v>
      </c>
      <c r="C305" s="73" t="e">
        <f>IFERROR(INDEX(Data!$M$4:$BB$594,Data!$A298,COLUMNS($C$11:D305)),””)</f>
        <v>#NAME?</v>
      </c>
      <c r="D305" s="76" t="e">
        <f>IFERROR(INDEX(Data!$M$4:$BB$594,Data!$A298,COLUMNS($C$11:E305)),””)</f>
        <v>#NAME?</v>
      </c>
      <c r="E305" s="76" t="e">
        <f>IFERROR(INDEX(Data!$M$4:$BB$594,Data!$A298,COLUMNS($C$11:F305)),””)</f>
        <v>#NAME?</v>
      </c>
      <c r="F305" s="76" t="e">
        <f>IFERROR(INDEX(Data!$M$4:$BB$594,Data!$A298,COLUMNS($C$11:G305)),””)</f>
        <v>#NAME?</v>
      </c>
      <c r="G305" s="76" t="e">
        <f>IFERROR(INDEX(Data!$M$4:$BB$594,Data!$A298,COLUMNS($C$11:H305)),””)</f>
        <v>#NAME?</v>
      </c>
      <c r="H305" s="76" t="e">
        <f>IFERROR(INDEX(Data!$M$4:$BB$594,Data!$A298,COLUMNS($C$11:I305)),””)</f>
        <v>#NAME?</v>
      </c>
      <c r="I305" s="76" t="e">
        <f>IFERROR(INDEX(Data!$M$4:$BB$594,Data!$A298,COLUMNS($C$11:J305)),””)</f>
        <v>#NAME?</v>
      </c>
      <c r="J305" s="76" t="e">
        <f>IFERROR(INDEX(Data!$M$4:$BB$594,Data!$A298,COLUMNS($C$11:K305)),””)</f>
        <v>#NAME?</v>
      </c>
      <c r="K305" s="76" t="e">
        <f>IFERROR(INDEX(Data!$M$4:$BB$594,Data!$A298,COLUMNS($C$11:L305)),””)</f>
        <v>#NAME?</v>
      </c>
      <c r="L305" s="76" t="e">
        <f>IFERROR(INDEX(Data!$M$4:$BB$594,Data!$A298,COLUMNS($C$11:M305)),””)</f>
        <v>#NAME?</v>
      </c>
      <c r="M305" s="76" t="e">
        <f>IFERROR(INDEX(Data!$M$4:$BB$594,Data!$A298,COLUMNS($C$11:N305)),””)</f>
        <v>#NAME?</v>
      </c>
      <c r="N305" s="76" t="e">
        <f>IFERROR(INDEX(Data!$M$4:$BB$594,Data!$A298,COLUMNS($C$11:O305)),””)</f>
        <v>#NAME?</v>
      </c>
      <c r="O305" s="76" t="e">
        <f>IFERROR(INDEX(Data!$M$4:$BB$594,Data!$A298,COLUMNS($C$11:P305)),””)</f>
        <v>#NAME?</v>
      </c>
      <c r="P305" s="69" t="e">
        <f>IFERROR(INDEX(Data!$M$4:$BB$594,Data!$A298,COLUMNS($C$11:Q305)),””)</f>
        <v>#NAME?</v>
      </c>
      <c r="Q305" s="70" t="e">
        <f>IFERROR(INDEX(Data!$M$4:$BB$594,Data!$A298,COLUMNS($C$11:R305)),””)</f>
        <v>#NAME?</v>
      </c>
      <c r="R305" s="72" t="e">
        <f>IFERROR(INDEX(Data!$M$4:$BB$594,Data!$A298,COLUMNS($C$11:S305)),””)</f>
        <v>#NAME?</v>
      </c>
      <c r="S305" s="69" t="e">
        <f>IFERROR(INDEX(Data!$M$4:$BB$594,Data!$A298,COLUMNS($C$11:T305)),””)</f>
        <v>#NAME?</v>
      </c>
      <c r="T305" s="71" t="e">
        <f>IFERROR(INDEX(Data!$M$4:$BB$594,Data!$A298,COLUMNS($C$11:U305)),””)</f>
        <v>#NAME?</v>
      </c>
      <c r="U305" s="72" t="e">
        <f>IFERROR(INDEX(Data!$M$4:$BB$594,Data!$A298,COLUMNS($C$11:V305)),””)</f>
        <v>#NAME?</v>
      </c>
      <c r="V305" s="72" t="e">
        <f>IFERROR(INDEX(Data!$M$4:$BB$594,Data!$A298,COLUMNS($C$11:W305)),””)</f>
        <v>#NAME?</v>
      </c>
      <c r="W305" s="72" t="e">
        <f>IFERROR(INDEX(Data!$M$4:$BB$594,Data!$A298,COLUMNS($C$11:X305)),””)</f>
        <v>#NAME?</v>
      </c>
      <c r="X305" s="70" t="e">
        <f>IFERROR(INDEX(Data!$M$4:$BB$594,Data!$A298,COLUMNS($C$11:Y305)),””)</f>
        <v>#NAME?</v>
      </c>
      <c r="Y305" s="72" t="e">
        <f>IFERROR(INDEX(Data!$M$4:$BB$594,Data!$A298,COLUMNS($C$11:Z305)),””)</f>
        <v>#NAME?</v>
      </c>
      <c r="Z305" s="75" t="e">
        <f>IFERROR(INDEX(Data!$M$4:$BB$594,Data!$A298,COLUMNS($C$11:AA305)),””)</f>
        <v>#NAME?</v>
      </c>
      <c r="AA305" s="75" t="e">
        <f>IFERROR(INDEX(Data!$M$4:$BB$594,Data!$A298,COLUMNS($C$11:AB305)),””)</f>
        <v>#NAME?</v>
      </c>
      <c r="AB305" s="71" t="e">
        <f>IFERROR(INDEX(Data!$M$4:$BB$594,Data!$A298,COLUMNS($C$11:AC305)),””)</f>
        <v>#NAME?</v>
      </c>
      <c r="AC305" s="72" t="e">
        <f>IFERROR(INDEX(Data!$M$4:$BB$594,Data!$A298,COLUMNS($C$11:AD305)),””)</f>
        <v>#NAME?</v>
      </c>
      <c r="AD305" s="72" t="e">
        <f>IFERROR(INDEX(Data!$M$4:$BB$594,Data!$A298,COLUMNS($C$11:AE305)),””)</f>
        <v>#NAME?</v>
      </c>
      <c r="AE305" s="70" t="e">
        <f>IFERROR(INDEX(Data!$M$4:$BB$594,Data!$A298,COLUMNS($C$11:AF305)),””)</f>
        <v>#NAME?</v>
      </c>
      <c r="AF305" s="72" t="e">
        <f>IFERROR(INDEX(Data!$M$4:$BB$594,Data!$A298,COLUMNS($C$11:AG305)),””)</f>
        <v>#NAME?</v>
      </c>
      <c r="AG305" s="75" t="e">
        <f>IFERROR(INDEX(Data!$M$4:$BB$594,Data!$A298,COLUMNS($C$11:AH305)),””)</f>
        <v>#NAME?</v>
      </c>
      <c r="AH305" s="75" t="e">
        <f>IFERROR(INDEX(Data!$M$4:$BB$594,Data!$A298,COLUMNS($C$11:AI305)),””)</f>
        <v>#NAME?</v>
      </c>
      <c r="AI305" s="71" t="e">
        <f>IFERROR(INDEX(Data!$M$4:$BB$594,Data!$A298,COLUMNS($C$11:AJ305)),””)</f>
        <v>#NAME?</v>
      </c>
      <c r="AJ305" s="71" t="e">
        <f>IFERROR(INDEX(Data!$M$4:$BB$594,Data!$A298,COLUMNS($C$11:AK305)),””)</f>
        <v>#NAME?</v>
      </c>
      <c r="AK305" s="71" t="e">
        <f>IFERROR(INDEX(Data!$M$4:$BB$594,Data!$A298,COLUMNS($C$11:AL305)),””)</f>
        <v>#NAME?</v>
      </c>
      <c r="AL305" s="69" t="e">
        <f>IFERROR(INDEX(Data!$M$4:$BB$594,Data!$A298,COLUMNS($C$11:AM305)),””)</f>
        <v>#NAME?</v>
      </c>
      <c r="AM305" s="69" t="e">
        <f>IFERROR(INDEX(Data!$M$4:$BB$594,Data!$A298,COLUMNS($C$11:AN305)),””)</f>
        <v>#NAME?</v>
      </c>
      <c r="AN305" s="69" t="e">
        <f>IFERROR(INDEX(Data!$M$4:$BB$594,Data!$A298,COLUMNS($C$11:AO305)),””)</f>
        <v>#NAME?</v>
      </c>
      <c r="AO305" s="69" t="e">
        <f>IFERROR(INDEX(Data!$M$4:$BB$594,Data!$A298,COLUMNS($C$11:AP305)),””)</f>
        <v>#NAME?</v>
      </c>
      <c r="AP305" s="69" t="e">
        <f>IFERROR(INDEX(Data!$M$4:$BB$594,Data!$A298,COLUMNS($C$11:AQ305)),””)</f>
        <v>#NAME?</v>
      </c>
      <c r="AQ305" s="69" t="e">
        <f>IFERROR(INDEX(Data!$M$4:$BB$594,Data!$A298,COLUMNS($C$11:AR305)),””)</f>
        <v>#NAME?</v>
      </c>
    </row>
    <row r="306" spans="2:43" x14ac:dyDescent="0.25">
      <c r="B306" s="69" t="e">
        <f>IFERROR(INDEX(Data!$M$4:$BB$594,Data!$A299,COLUMNS($C$11:C306)),””)</f>
        <v>#NAME?</v>
      </c>
      <c r="C306" s="73" t="e">
        <f>IFERROR(INDEX(Data!$M$4:$BB$594,Data!$A299,COLUMNS($C$11:D306)),””)</f>
        <v>#NAME?</v>
      </c>
      <c r="D306" s="76" t="e">
        <f>IFERROR(INDEX(Data!$M$4:$BB$594,Data!$A299,COLUMNS($C$11:E306)),””)</f>
        <v>#NAME?</v>
      </c>
      <c r="E306" s="76" t="e">
        <f>IFERROR(INDEX(Data!$M$4:$BB$594,Data!$A299,COLUMNS($C$11:F306)),””)</f>
        <v>#NAME?</v>
      </c>
      <c r="F306" s="76" t="e">
        <f>IFERROR(INDEX(Data!$M$4:$BB$594,Data!$A299,COLUMNS($C$11:G306)),””)</f>
        <v>#NAME?</v>
      </c>
      <c r="G306" s="76" t="e">
        <f>IFERROR(INDEX(Data!$M$4:$BB$594,Data!$A299,COLUMNS($C$11:H306)),””)</f>
        <v>#NAME?</v>
      </c>
      <c r="H306" s="76" t="e">
        <f>IFERROR(INDEX(Data!$M$4:$BB$594,Data!$A299,COLUMNS($C$11:I306)),””)</f>
        <v>#NAME?</v>
      </c>
      <c r="I306" s="76" t="e">
        <f>IFERROR(INDEX(Data!$M$4:$BB$594,Data!$A299,COLUMNS($C$11:J306)),””)</f>
        <v>#NAME?</v>
      </c>
      <c r="J306" s="76" t="e">
        <f>IFERROR(INDEX(Data!$M$4:$BB$594,Data!$A299,COLUMNS($C$11:K306)),””)</f>
        <v>#NAME?</v>
      </c>
      <c r="K306" s="76" t="e">
        <f>IFERROR(INDEX(Data!$M$4:$BB$594,Data!$A299,COLUMNS($C$11:L306)),””)</f>
        <v>#NAME?</v>
      </c>
      <c r="L306" s="76" t="e">
        <f>IFERROR(INDEX(Data!$M$4:$BB$594,Data!$A299,COLUMNS($C$11:M306)),””)</f>
        <v>#NAME?</v>
      </c>
      <c r="M306" s="76" t="e">
        <f>IFERROR(INDEX(Data!$M$4:$BB$594,Data!$A299,COLUMNS($C$11:N306)),””)</f>
        <v>#NAME?</v>
      </c>
      <c r="N306" s="76" t="e">
        <f>IFERROR(INDEX(Data!$M$4:$BB$594,Data!$A299,COLUMNS($C$11:O306)),””)</f>
        <v>#NAME?</v>
      </c>
      <c r="O306" s="76" t="e">
        <f>IFERROR(INDEX(Data!$M$4:$BB$594,Data!$A299,COLUMNS($C$11:P306)),””)</f>
        <v>#NAME?</v>
      </c>
      <c r="P306" s="69" t="e">
        <f>IFERROR(INDEX(Data!$M$4:$BB$594,Data!$A299,COLUMNS($C$11:Q306)),””)</f>
        <v>#NAME?</v>
      </c>
      <c r="Q306" s="70" t="e">
        <f>IFERROR(INDEX(Data!$M$4:$BB$594,Data!$A299,COLUMNS($C$11:R306)),””)</f>
        <v>#NAME?</v>
      </c>
      <c r="R306" s="72" t="e">
        <f>IFERROR(INDEX(Data!$M$4:$BB$594,Data!$A299,COLUMNS($C$11:S306)),””)</f>
        <v>#NAME?</v>
      </c>
      <c r="S306" s="69" t="e">
        <f>IFERROR(INDEX(Data!$M$4:$BB$594,Data!$A299,COLUMNS($C$11:T306)),””)</f>
        <v>#NAME?</v>
      </c>
      <c r="T306" s="71" t="e">
        <f>IFERROR(INDEX(Data!$M$4:$BB$594,Data!$A299,COLUMNS($C$11:U306)),””)</f>
        <v>#NAME?</v>
      </c>
      <c r="U306" s="72" t="e">
        <f>IFERROR(INDEX(Data!$M$4:$BB$594,Data!$A299,COLUMNS($C$11:V306)),””)</f>
        <v>#NAME?</v>
      </c>
      <c r="V306" s="72" t="e">
        <f>IFERROR(INDEX(Data!$M$4:$BB$594,Data!$A299,COLUMNS($C$11:W306)),””)</f>
        <v>#NAME?</v>
      </c>
      <c r="W306" s="72" t="e">
        <f>IFERROR(INDEX(Data!$M$4:$BB$594,Data!$A299,COLUMNS($C$11:X306)),””)</f>
        <v>#NAME?</v>
      </c>
      <c r="X306" s="70" t="e">
        <f>IFERROR(INDEX(Data!$M$4:$BB$594,Data!$A299,COLUMNS($C$11:Y306)),””)</f>
        <v>#NAME?</v>
      </c>
      <c r="Y306" s="72" t="e">
        <f>IFERROR(INDEX(Data!$M$4:$BB$594,Data!$A299,COLUMNS($C$11:Z306)),””)</f>
        <v>#NAME?</v>
      </c>
      <c r="Z306" s="75" t="e">
        <f>IFERROR(INDEX(Data!$M$4:$BB$594,Data!$A299,COLUMNS($C$11:AA306)),””)</f>
        <v>#NAME?</v>
      </c>
      <c r="AA306" s="75" t="e">
        <f>IFERROR(INDEX(Data!$M$4:$BB$594,Data!$A299,COLUMNS($C$11:AB306)),””)</f>
        <v>#NAME?</v>
      </c>
      <c r="AB306" s="71" t="e">
        <f>IFERROR(INDEX(Data!$M$4:$BB$594,Data!$A299,COLUMNS($C$11:AC306)),””)</f>
        <v>#NAME?</v>
      </c>
      <c r="AC306" s="72" t="e">
        <f>IFERROR(INDEX(Data!$M$4:$BB$594,Data!$A299,COLUMNS($C$11:AD306)),””)</f>
        <v>#NAME?</v>
      </c>
      <c r="AD306" s="72" t="e">
        <f>IFERROR(INDEX(Data!$M$4:$BB$594,Data!$A299,COLUMNS($C$11:AE306)),””)</f>
        <v>#NAME?</v>
      </c>
      <c r="AE306" s="70" t="e">
        <f>IFERROR(INDEX(Data!$M$4:$BB$594,Data!$A299,COLUMNS($C$11:AF306)),””)</f>
        <v>#NAME?</v>
      </c>
      <c r="AF306" s="72" t="e">
        <f>IFERROR(INDEX(Data!$M$4:$BB$594,Data!$A299,COLUMNS($C$11:AG306)),””)</f>
        <v>#NAME?</v>
      </c>
      <c r="AG306" s="75" t="e">
        <f>IFERROR(INDEX(Data!$M$4:$BB$594,Data!$A299,COLUMNS($C$11:AH306)),””)</f>
        <v>#NAME?</v>
      </c>
      <c r="AH306" s="75" t="e">
        <f>IFERROR(INDEX(Data!$M$4:$BB$594,Data!$A299,COLUMNS($C$11:AI306)),””)</f>
        <v>#NAME?</v>
      </c>
      <c r="AI306" s="71" t="e">
        <f>IFERROR(INDEX(Data!$M$4:$BB$594,Data!$A299,COLUMNS($C$11:AJ306)),””)</f>
        <v>#NAME?</v>
      </c>
      <c r="AJ306" s="71" t="e">
        <f>IFERROR(INDEX(Data!$M$4:$BB$594,Data!$A299,COLUMNS($C$11:AK306)),””)</f>
        <v>#NAME?</v>
      </c>
      <c r="AK306" s="71" t="e">
        <f>IFERROR(INDEX(Data!$M$4:$BB$594,Data!$A299,COLUMNS($C$11:AL306)),””)</f>
        <v>#NAME?</v>
      </c>
      <c r="AL306" s="69" t="e">
        <f>IFERROR(INDEX(Data!$M$4:$BB$594,Data!$A299,COLUMNS($C$11:AM306)),””)</f>
        <v>#NAME?</v>
      </c>
      <c r="AM306" s="69" t="e">
        <f>IFERROR(INDEX(Data!$M$4:$BB$594,Data!$A299,COLUMNS($C$11:AN306)),””)</f>
        <v>#NAME?</v>
      </c>
      <c r="AN306" s="69" t="e">
        <f>IFERROR(INDEX(Data!$M$4:$BB$594,Data!$A299,COLUMNS($C$11:AO306)),””)</f>
        <v>#NAME?</v>
      </c>
      <c r="AO306" s="69" t="e">
        <f>IFERROR(INDEX(Data!$M$4:$BB$594,Data!$A299,COLUMNS($C$11:AP306)),””)</f>
        <v>#NAME?</v>
      </c>
      <c r="AP306" s="69" t="e">
        <f>IFERROR(INDEX(Data!$M$4:$BB$594,Data!$A299,COLUMNS($C$11:AQ306)),””)</f>
        <v>#NAME?</v>
      </c>
      <c r="AQ306" s="69" t="e">
        <f>IFERROR(INDEX(Data!$M$4:$BB$594,Data!$A299,COLUMNS($C$11:AR306)),””)</f>
        <v>#NAME?</v>
      </c>
    </row>
    <row r="307" spans="2:43" x14ac:dyDescent="0.25">
      <c r="B307" s="69" t="e">
        <f>IFERROR(INDEX(Data!$M$4:$BB$594,Data!$A300,COLUMNS($C$11:C307)),””)</f>
        <v>#NAME?</v>
      </c>
      <c r="C307" s="73" t="e">
        <f>IFERROR(INDEX(Data!$M$4:$BB$594,Data!$A300,COLUMNS($C$11:D307)),””)</f>
        <v>#NAME?</v>
      </c>
      <c r="D307" s="76" t="e">
        <f>IFERROR(INDEX(Data!$M$4:$BB$594,Data!$A300,COLUMNS($C$11:E307)),””)</f>
        <v>#NAME?</v>
      </c>
      <c r="E307" s="76" t="e">
        <f>IFERROR(INDEX(Data!$M$4:$BB$594,Data!$A300,COLUMNS($C$11:F307)),””)</f>
        <v>#NAME?</v>
      </c>
      <c r="F307" s="76" t="e">
        <f>IFERROR(INDEX(Data!$M$4:$BB$594,Data!$A300,COLUMNS($C$11:G307)),””)</f>
        <v>#NAME?</v>
      </c>
      <c r="G307" s="76" t="e">
        <f>IFERROR(INDEX(Data!$M$4:$BB$594,Data!$A300,COLUMNS($C$11:H307)),””)</f>
        <v>#NAME?</v>
      </c>
      <c r="H307" s="76" t="e">
        <f>IFERROR(INDEX(Data!$M$4:$BB$594,Data!$A300,COLUMNS($C$11:I307)),””)</f>
        <v>#NAME?</v>
      </c>
      <c r="I307" s="76" t="e">
        <f>IFERROR(INDEX(Data!$M$4:$BB$594,Data!$A300,COLUMNS($C$11:J307)),””)</f>
        <v>#NAME?</v>
      </c>
      <c r="J307" s="76" t="e">
        <f>IFERROR(INDEX(Data!$M$4:$BB$594,Data!$A300,COLUMNS($C$11:K307)),””)</f>
        <v>#NAME?</v>
      </c>
      <c r="K307" s="76" t="e">
        <f>IFERROR(INDEX(Data!$M$4:$BB$594,Data!$A300,COLUMNS($C$11:L307)),””)</f>
        <v>#NAME?</v>
      </c>
      <c r="L307" s="76" t="e">
        <f>IFERROR(INDEX(Data!$M$4:$BB$594,Data!$A300,COLUMNS($C$11:M307)),””)</f>
        <v>#NAME?</v>
      </c>
      <c r="M307" s="76" t="e">
        <f>IFERROR(INDEX(Data!$M$4:$BB$594,Data!$A300,COLUMNS($C$11:N307)),””)</f>
        <v>#NAME?</v>
      </c>
      <c r="N307" s="76" t="e">
        <f>IFERROR(INDEX(Data!$M$4:$BB$594,Data!$A300,COLUMNS($C$11:O307)),””)</f>
        <v>#NAME?</v>
      </c>
      <c r="O307" s="76" t="e">
        <f>IFERROR(INDEX(Data!$M$4:$BB$594,Data!$A300,COLUMNS($C$11:P307)),””)</f>
        <v>#NAME?</v>
      </c>
      <c r="P307" s="69" t="e">
        <f>IFERROR(INDEX(Data!$M$4:$BB$594,Data!$A300,COLUMNS($C$11:Q307)),””)</f>
        <v>#NAME?</v>
      </c>
      <c r="Q307" s="70" t="e">
        <f>IFERROR(INDEX(Data!$M$4:$BB$594,Data!$A300,COLUMNS($C$11:R307)),””)</f>
        <v>#NAME?</v>
      </c>
      <c r="R307" s="72" t="e">
        <f>IFERROR(INDEX(Data!$M$4:$BB$594,Data!$A300,COLUMNS($C$11:S307)),””)</f>
        <v>#NAME?</v>
      </c>
      <c r="S307" s="69" t="e">
        <f>IFERROR(INDEX(Data!$M$4:$BB$594,Data!$A300,COLUMNS($C$11:T307)),””)</f>
        <v>#NAME?</v>
      </c>
      <c r="T307" s="71" t="e">
        <f>IFERROR(INDEX(Data!$M$4:$BB$594,Data!$A300,COLUMNS($C$11:U307)),””)</f>
        <v>#NAME?</v>
      </c>
      <c r="U307" s="72" t="e">
        <f>IFERROR(INDEX(Data!$M$4:$BB$594,Data!$A300,COLUMNS($C$11:V307)),””)</f>
        <v>#NAME?</v>
      </c>
      <c r="V307" s="72" t="e">
        <f>IFERROR(INDEX(Data!$M$4:$BB$594,Data!$A300,COLUMNS($C$11:W307)),””)</f>
        <v>#NAME?</v>
      </c>
      <c r="W307" s="72" t="e">
        <f>IFERROR(INDEX(Data!$M$4:$BB$594,Data!$A300,COLUMNS($C$11:X307)),””)</f>
        <v>#NAME?</v>
      </c>
      <c r="X307" s="70" t="e">
        <f>IFERROR(INDEX(Data!$M$4:$BB$594,Data!$A300,COLUMNS($C$11:Y307)),””)</f>
        <v>#NAME?</v>
      </c>
      <c r="Y307" s="72" t="e">
        <f>IFERROR(INDEX(Data!$M$4:$BB$594,Data!$A300,COLUMNS($C$11:Z307)),””)</f>
        <v>#NAME?</v>
      </c>
      <c r="Z307" s="75" t="e">
        <f>IFERROR(INDEX(Data!$M$4:$BB$594,Data!$A300,COLUMNS($C$11:AA307)),””)</f>
        <v>#NAME?</v>
      </c>
      <c r="AA307" s="75" t="e">
        <f>IFERROR(INDEX(Data!$M$4:$BB$594,Data!$A300,COLUMNS($C$11:AB307)),””)</f>
        <v>#NAME?</v>
      </c>
      <c r="AB307" s="71" t="e">
        <f>IFERROR(INDEX(Data!$M$4:$BB$594,Data!$A300,COLUMNS($C$11:AC307)),””)</f>
        <v>#NAME?</v>
      </c>
      <c r="AC307" s="72" t="e">
        <f>IFERROR(INDEX(Data!$M$4:$BB$594,Data!$A300,COLUMNS($C$11:AD307)),””)</f>
        <v>#NAME?</v>
      </c>
      <c r="AD307" s="72" t="e">
        <f>IFERROR(INDEX(Data!$M$4:$BB$594,Data!$A300,COLUMNS($C$11:AE307)),””)</f>
        <v>#NAME?</v>
      </c>
      <c r="AE307" s="70" t="e">
        <f>IFERROR(INDEX(Data!$M$4:$BB$594,Data!$A300,COLUMNS($C$11:AF307)),””)</f>
        <v>#NAME?</v>
      </c>
      <c r="AF307" s="72" t="e">
        <f>IFERROR(INDEX(Data!$M$4:$BB$594,Data!$A300,COLUMNS($C$11:AG307)),””)</f>
        <v>#NAME?</v>
      </c>
      <c r="AG307" s="75" t="e">
        <f>IFERROR(INDEX(Data!$M$4:$BB$594,Data!$A300,COLUMNS($C$11:AH307)),””)</f>
        <v>#NAME?</v>
      </c>
      <c r="AH307" s="75" t="e">
        <f>IFERROR(INDEX(Data!$M$4:$BB$594,Data!$A300,COLUMNS($C$11:AI307)),””)</f>
        <v>#NAME?</v>
      </c>
      <c r="AI307" s="71" t="e">
        <f>IFERROR(INDEX(Data!$M$4:$BB$594,Data!$A300,COLUMNS($C$11:AJ307)),””)</f>
        <v>#NAME?</v>
      </c>
      <c r="AJ307" s="71" t="e">
        <f>IFERROR(INDEX(Data!$M$4:$BB$594,Data!$A300,COLUMNS($C$11:AK307)),””)</f>
        <v>#NAME?</v>
      </c>
      <c r="AK307" s="71" t="e">
        <f>IFERROR(INDEX(Data!$M$4:$BB$594,Data!$A300,COLUMNS($C$11:AL307)),””)</f>
        <v>#NAME?</v>
      </c>
      <c r="AL307" s="69" t="e">
        <f>IFERROR(INDEX(Data!$M$4:$BB$594,Data!$A300,COLUMNS($C$11:AM307)),””)</f>
        <v>#NAME?</v>
      </c>
      <c r="AM307" s="69" t="e">
        <f>IFERROR(INDEX(Data!$M$4:$BB$594,Data!$A300,COLUMNS($C$11:AN307)),””)</f>
        <v>#NAME?</v>
      </c>
      <c r="AN307" s="69" t="e">
        <f>IFERROR(INDEX(Data!$M$4:$BB$594,Data!$A300,COLUMNS($C$11:AO307)),””)</f>
        <v>#NAME?</v>
      </c>
      <c r="AO307" s="69" t="e">
        <f>IFERROR(INDEX(Data!$M$4:$BB$594,Data!$A300,COLUMNS($C$11:AP307)),””)</f>
        <v>#NAME?</v>
      </c>
      <c r="AP307" s="69" t="e">
        <f>IFERROR(INDEX(Data!$M$4:$BB$594,Data!$A300,COLUMNS($C$11:AQ307)),””)</f>
        <v>#NAME?</v>
      </c>
      <c r="AQ307" s="69" t="e">
        <f>IFERROR(INDEX(Data!$M$4:$BB$594,Data!$A300,COLUMNS($C$11:AR307)),””)</f>
        <v>#NAME?</v>
      </c>
    </row>
    <row r="308" spans="2:43" x14ac:dyDescent="0.25">
      <c r="B308" s="69" t="e">
        <f>IFERROR(INDEX(Data!$M$4:$BB$594,Data!$A301,COLUMNS($C$11:C308)),””)</f>
        <v>#NAME?</v>
      </c>
      <c r="C308" s="73" t="e">
        <f>IFERROR(INDEX(Data!$M$4:$BB$594,Data!$A301,COLUMNS($C$11:D308)),””)</f>
        <v>#NAME?</v>
      </c>
      <c r="D308" s="76" t="e">
        <f>IFERROR(INDEX(Data!$M$4:$BB$594,Data!$A301,COLUMNS($C$11:E308)),””)</f>
        <v>#NAME?</v>
      </c>
      <c r="E308" s="76" t="e">
        <f>IFERROR(INDEX(Data!$M$4:$BB$594,Data!$A301,COLUMNS($C$11:F308)),””)</f>
        <v>#NAME?</v>
      </c>
      <c r="F308" s="76" t="e">
        <f>IFERROR(INDEX(Data!$M$4:$BB$594,Data!$A301,COLUMNS($C$11:G308)),””)</f>
        <v>#NAME?</v>
      </c>
      <c r="G308" s="76" t="e">
        <f>IFERROR(INDEX(Data!$M$4:$BB$594,Data!$A301,COLUMNS($C$11:H308)),””)</f>
        <v>#NAME?</v>
      </c>
      <c r="H308" s="76" t="e">
        <f>IFERROR(INDEX(Data!$M$4:$BB$594,Data!$A301,COLUMNS($C$11:I308)),””)</f>
        <v>#NAME?</v>
      </c>
      <c r="I308" s="76" t="e">
        <f>IFERROR(INDEX(Data!$M$4:$BB$594,Data!$A301,COLUMNS($C$11:J308)),””)</f>
        <v>#NAME?</v>
      </c>
      <c r="J308" s="76" t="e">
        <f>IFERROR(INDEX(Data!$M$4:$BB$594,Data!$A301,COLUMNS($C$11:K308)),””)</f>
        <v>#NAME?</v>
      </c>
      <c r="K308" s="76" t="e">
        <f>IFERROR(INDEX(Data!$M$4:$BB$594,Data!$A301,COLUMNS($C$11:L308)),””)</f>
        <v>#NAME?</v>
      </c>
      <c r="L308" s="76" t="e">
        <f>IFERROR(INDEX(Data!$M$4:$BB$594,Data!$A301,COLUMNS($C$11:M308)),””)</f>
        <v>#NAME?</v>
      </c>
      <c r="M308" s="76" t="e">
        <f>IFERROR(INDEX(Data!$M$4:$BB$594,Data!$A301,COLUMNS($C$11:N308)),””)</f>
        <v>#NAME?</v>
      </c>
      <c r="N308" s="76" t="e">
        <f>IFERROR(INDEX(Data!$M$4:$BB$594,Data!$A301,COLUMNS($C$11:O308)),””)</f>
        <v>#NAME?</v>
      </c>
      <c r="O308" s="76" t="e">
        <f>IFERROR(INDEX(Data!$M$4:$BB$594,Data!$A301,COLUMNS($C$11:P308)),””)</f>
        <v>#NAME?</v>
      </c>
      <c r="P308" s="69" t="e">
        <f>IFERROR(INDEX(Data!$M$4:$BB$594,Data!$A301,COLUMNS($C$11:Q308)),””)</f>
        <v>#NAME?</v>
      </c>
      <c r="Q308" s="70" t="e">
        <f>IFERROR(INDEX(Data!$M$4:$BB$594,Data!$A301,COLUMNS($C$11:R308)),””)</f>
        <v>#NAME?</v>
      </c>
      <c r="R308" s="72" t="e">
        <f>IFERROR(INDEX(Data!$M$4:$BB$594,Data!$A301,COLUMNS($C$11:S308)),””)</f>
        <v>#NAME?</v>
      </c>
      <c r="S308" s="69" t="e">
        <f>IFERROR(INDEX(Data!$M$4:$BB$594,Data!$A301,COLUMNS($C$11:T308)),””)</f>
        <v>#NAME?</v>
      </c>
      <c r="T308" s="71" t="e">
        <f>IFERROR(INDEX(Data!$M$4:$BB$594,Data!$A301,COLUMNS($C$11:U308)),””)</f>
        <v>#NAME?</v>
      </c>
      <c r="U308" s="72" t="e">
        <f>IFERROR(INDEX(Data!$M$4:$BB$594,Data!$A301,COLUMNS($C$11:V308)),””)</f>
        <v>#NAME?</v>
      </c>
      <c r="V308" s="72" t="e">
        <f>IFERROR(INDEX(Data!$M$4:$BB$594,Data!$A301,COLUMNS($C$11:W308)),””)</f>
        <v>#NAME?</v>
      </c>
      <c r="W308" s="72" t="e">
        <f>IFERROR(INDEX(Data!$M$4:$BB$594,Data!$A301,COLUMNS($C$11:X308)),””)</f>
        <v>#NAME?</v>
      </c>
      <c r="X308" s="70" t="e">
        <f>IFERROR(INDEX(Data!$M$4:$BB$594,Data!$A301,COLUMNS($C$11:Y308)),””)</f>
        <v>#NAME?</v>
      </c>
      <c r="Y308" s="72" t="e">
        <f>IFERROR(INDEX(Data!$M$4:$BB$594,Data!$A301,COLUMNS($C$11:Z308)),””)</f>
        <v>#NAME?</v>
      </c>
      <c r="Z308" s="75" t="e">
        <f>IFERROR(INDEX(Data!$M$4:$BB$594,Data!$A301,COLUMNS($C$11:AA308)),””)</f>
        <v>#NAME?</v>
      </c>
      <c r="AA308" s="75" t="e">
        <f>IFERROR(INDEX(Data!$M$4:$BB$594,Data!$A301,COLUMNS($C$11:AB308)),””)</f>
        <v>#NAME?</v>
      </c>
      <c r="AB308" s="71" t="e">
        <f>IFERROR(INDEX(Data!$M$4:$BB$594,Data!$A301,COLUMNS($C$11:AC308)),””)</f>
        <v>#NAME?</v>
      </c>
      <c r="AC308" s="72" t="e">
        <f>IFERROR(INDEX(Data!$M$4:$BB$594,Data!$A301,COLUMNS($C$11:AD308)),””)</f>
        <v>#NAME?</v>
      </c>
      <c r="AD308" s="72" t="e">
        <f>IFERROR(INDEX(Data!$M$4:$BB$594,Data!$A301,COLUMNS($C$11:AE308)),””)</f>
        <v>#NAME?</v>
      </c>
      <c r="AE308" s="70" t="e">
        <f>IFERROR(INDEX(Data!$M$4:$BB$594,Data!$A301,COLUMNS($C$11:AF308)),””)</f>
        <v>#NAME?</v>
      </c>
      <c r="AF308" s="72" t="e">
        <f>IFERROR(INDEX(Data!$M$4:$BB$594,Data!$A301,COLUMNS($C$11:AG308)),””)</f>
        <v>#NAME?</v>
      </c>
      <c r="AG308" s="75" t="e">
        <f>IFERROR(INDEX(Data!$M$4:$BB$594,Data!$A301,COLUMNS($C$11:AH308)),””)</f>
        <v>#NAME?</v>
      </c>
      <c r="AH308" s="75" t="e">
        <f>IFERROR(INDEX(Data!$M$4:$BB$594,Data!$A301,COLUMNS($C$11:AI308)),””)</f>
        <v>#NAME?</v>
      </c>
      <c r="AI308" s="71" t="e">
        <f>IFERROR(INDEX(Data!$M$4:$BB$594,Data!$A301,COLUMNS($C$11:AJ308)),””)</f>
        <v>#NAME?</v>
      </c>
      <c r="AJ308" s="71" t="e">
        <f>IFERROR(INDEX(Data!$M$4:$BB$594,Data!$A301,COLUMNS($C$11:AK308)),””)</f>
        <v>#NAME?</v>
      </c>
      <c r="AK308" s="71" t="e">
        <f>IFERROR(INDEX(Data!$M$4:$BB$594,Data!$A301,COLUMNS($C$11:AL308)),””)</f>
        <v>#NAME?</v>
      </c>
      <c r="AL308" s="69" t="e">
        <f>IFERROR(INDEX(Data!$M$4:$BB$594,Data!$A301,COLUMNS($C$11:AM308)),””)</f>
        <v>#NAME?</v>
      </c>
      <c r="AM308" s="69" t="e">
        <f>IFERROR(INDEX(Data!$M$4:$BB$594,Data!$A301,COLUMNS($C$11:AN308)),””)</f>
        <v>#NAME?</v>
      </c>
      <c r="AN308" s="69" t="e">
        <f>IFERROR(INDEX(Data!$M$4:$BB$594,Data!$A301,COLUMNS($C$11:AO308)),””)</f>
        <v>#NAME?</v>
      </c>
      <c r="AO308" s="69" t="e">
        <f>IFERROR(INDEX(Data!$M$4:$BB$594,Data!$A301,COLUMNS($C$11:AP308)),””)</f>
        <v>#NAME?</v>
      </c>
      <c r="AP308" s="69" t="e">
        <f>IFERROR(INDEX(Data!$M$4:$BB$594,Data!$A301,COLUMNS($C$11:AQ308)),””)</f>
        <v>#NAME?</v>
      </c>
      <c r="AQ308" s="69" t="e">
        <f>IFERROR(INDEX(Data!$M$4:$BB$594,Data!$A301,COLUMNS($C$11:AR308)),””)</f>
        <v>#NAME?</v>
      </c>
    </row>
    <row r="309" spans="2:43" x14ac:dyDescent="0.25">
      <c r="B309" s="69" t="e">
        <f>IFERROR(INDEX(Data!$M$4:$BB$594,Data!$A302,COLUMNS($C$11:C309)),””)</f>
        <v>#NAME?</v>
      </c>
      <c r="C309" s="73" t="e">
        <f>IFERROR(INDEX(Data!$M$4:$BB$594,Data!$A302,COLUMNS($C$11:D309)),””)</f>
        <v>#NAME?</v>
      </c>
      <c r="D309" s="76" t="e">
        <f>IFERROR(INDEX(Data!$M$4:$BB$594,Data!$A302,COLUMNS($C$11:E309)),””)</f>
        <v>#NAME?</v>
      </c>
      <c r="E309" s="76" t="e">
        <f>IFERROR(INDEX(Data!$M$4:$BB$594,Data!$A302,COLUMNS($C$11:F309)),””)</f>
        <v>#NAME?</v>
      </c>
      <c r="F309" s="76" t="e">
        <f>IFERROR(INDEX(Data!$M$4:$BB$594,Data!$A302,COLUMNS($C$11:G309)),””)</f>
        <v>#NAME?</v>
      </c>
      <c r="G309" s="76" t="e">
        <f>IFERROR(INDEX(Data!$M$4:$BB$594,Data!$A302,COLUMNS($C$11:H309)),””)</f>
        <v>#NAME?</v>
      </c>
      <c r="H309" s="76" t="e">
        <f>IFERROR(INDEX(Data!$M$4:$BB$594,Data!$A302,COLUMNS($C$11:I309)),””)</f>
        <v>#NAME?</v>
      </c>
      <c r="I309" s="76" t="e">
        <f>IFERROR(INDEX(Data!$M$4:$BB$594,Data!$A302,COLUMNS($C$11:J309)),””)</f>
        <v>#NAME?</v>
      </c>
      <c r="J309" s="76" t="e">
        <f>IFERROR(INDEX(Data!$M$4:$BB$594,Data!$A302,COLUMNS($C$11:K309)),””)</f>
        <v>#NAME?</v>
      </c>
      <c r="K309" s="76" t="e">
        <f>IFERROR(INDEX(Data!$M$4:$BB$594,Data!$A302,COLUMNS($C$11:L309)),””)</f>
        <v>#NAME?</v>
      </c>
      <c r="L309" s="76" t="e">
        <f>IFERROR(INDEX(Data!$M$4:$BB$594,Data!$A302,COLUMNS($C$11:M309)),””)</f>
        <v>#NAME?</v>
      </c>
      <c r="M309" s="76" t="e">
        <f>IFERROR(INDEX(Data!$M$4:$BB$594,Data!$A302,COLUMNS($C$11:N309)),””)</f>
        <v>#NAME?</v>
      </c>
      <c r="N309" s="76" t="e">
        <f>IFERROR(INDEX(Data!$M$4:$BB$594,Data!$A302,COLUMNS($C$11:O309)),””)</f>
        <v>#NAME?</v>
      </c>
      <c r="O309" s="76" t="e">
        <f>IFERROR(INDEX(Data!$M$4:$BB$594,Data!$A302,COLUMNS($C$11:P309)),””)</f>
        <v>#NAME?</v>
      </c>
      <c r="P309" s="69" t="e">
        <f>IFERROR(INDEX(Data!$M$4:$BB$594,Data!$A302,COLUMNS($C$11:Q309)),””)</f>
        <v>#NAME?</v>
      </c>
      <c r="Q309" s="70" t="e">
        <f>IFERROR(INDEX(Data!$M$4:$BB$594,Data!$A302,COLUMNS($C$11:R309)),””)</f>
        <v>#NAME?</v>
      </c>
      <c r="R309" s="72" t="e">
        <f>IFERROR(INDEX(Data!$M$4:$BB$594,Data!$A302,COLUMNS($C$11:S309)),””)</f>
        <v>#NAME?</v>
      </c>
      <c r="S309" s="69" t="e">
        <f>IFERROR(INDEX(Data!$M$4:$BB$594,Data!$A302,COLUMNS($C$11:T309)),””)</f>
        <v>#NAME?</v>
      </c>
      <c r="T309" s="71" t="e">
        <f>IFERROR(INDEX(Data!$M$4:$BB$594,Data!$A302,COLUMNS($C$11:U309)),””)</f>
        <v>#NAME?</v>
      </c>
      <c r="U309" s="72" t="e">
        <f>IFERROR(INDEX(Data!$M$4:$BB$594,Data!$A302,COLUMNS($C$11:V309)),””)</f>
        <v>#NAME?</v>
      </c>
      <c r="V309" s="72" t="e">
        <f>IFERROR(INDEX(Data!$M$4:$BB$594,Data!$A302,COLUMNS($C$11:W309)),””)</f>
        <v>#NAME?</v>
      </c>
      <c r="W309" s="72" t="e">
        <f>IFERROR(INDEX(Data!$M$4:$BB$594,Data!$A302,COLUMNS($C$11:X309)),””)</f>
        <v>#NAME?</v>
      </c>
      <c r="X309" s="70" t="e">
        <f>IFERROR(INDEX(Data!$M$4:$BB$594,Data!$A302,COLUMNS($C$11:Y309)),””)</f>
        <v>#NAME?</v>
      </c>
      <c r="Y309" s="72" t="e">
        <f>IFERROR(INDEX(Data!$M$4:$BB$594,Data!$A302,COLUMNS($C$11:Z309)),””)</f>
        <v>#NAME?</v>
      </c>
      <c r="Z309" s="75" t="e">
        <f>IFERROR(INDEX(Data!$M$4:$BB$594,Data!$A302,COLUMNS($C$11:AA309)),””)</f>
        <v>#NAME?</v>
      </c>
      <c r="AA309" s="75" t="e">
        <f>IFERROR(INDEX(Data!$M$4:$BB$594,Data!$A302,COLUMNS($C$11:AB309)),””)</f>
        <v>#NAME?</v>
      </c>
      <c r="AB309" s="71" t="e">
        <f>IFERROR(INDEX(Data!$M$4:$BB$594,Data!$A302,COLUMNS($C$11:AC309)),””)</f>
        <v>#NAME?</v>
      </c>
      <c r="AC309" s="72" t="e">
        <f>IFERROR(INDEX(Data!$M$4:$BB$594,Data!$A302,COLUMNS($C$11:AD309)),””)</f>
        <v>#NAME?</v>
      </c>
      <c r="AD309" s="72" t="e">
        <f>IFERROR(INDEX(Data!$M$4:$BB$594,Data!$A302,COLUMNS($C$11:AE309)),””)</f>
        <v>#NAME?</v>
      </c>
      <c r="AE309" s="70" t="e">
        <f>IFERROR(INDEX(Data!$M$4:$BB$594,Data!$A302,COLUMNS($C$11:AF309)),””)</f>
        <v>#NAME?</v>
      </c>
      <c r="AF309" s="72" t="e">
        <f>IFERROR(INDEX(Data!$M$4:$BB$594,Data!$A302,COLUMNS($C$11:AG309)),””)</f>
        <v>#NAME?</v>
      </c>
      <c r="AG309" s="75" t="e">
        <f>IFERROR(INDEX(Data!$M$4:$BB$594,Data!$A302,COLUMNS($C$11:AH309)),””)</f>
        <v>#NAME?</v>
      </c>
      <c r="AH309" s="75" t="e">
        <f>IFERROR(INDEX(Data!$M$4:$BB$594,Data!$A302,COLUMNS($C$11:AI309)),””)</f>
        <v>#NAME?</v>
      </c>
      <c r="AI309" s="71" t="e">
        <f>IFERROR(INDEX(Data!$M$4:$BB$594,Data!$A302,COLUMNS($C$11:AJ309)),””)</f>
        <v>#NAME?</v>
      </c>
      <c r="AJ309" s="71" t="e">
        <f>IFERROR(INDEX(Data!$M$4:$BB$594,Data!$A302,COLUMNS($C$11:AK309)),””)</f>
        <v>#NAME?</v>
      </c>
      <c r="AK309" s="71" t="e">
        <f>IFERROR(INDEX(Data!$M$4:$BB$594,Data!$A302,COLUMNS($C$11:AL309)),””)</f>
        <v>#NAME?</v>
      </c>
      <c r="AL309" s="69" t="e">
        <f>IFERROR(INDEX(Data!$M$4:$BB$594,Data!$A302,COLUMNS($C$11:AM309)),””)</f>
        <v>#NAME?</v>
      </c>
      <c r="AM309" s="69" t="e">
        <f>IFERROR(INDEX(Data!$M$4:$BB$594,Data!$A302,COLUMNS($C$11:AN309)),””)</f>
        <v>#NAME?</v>
      </c>
      <c r="AN309" s="69" t="e">
        <f>IFERROR(INDEX(Data!$M$4:$BB$594,Data!$A302,COLUMNS($C$11:AO309)),””)</f>
        <v>#NAME?</v>
      </c>
      <c r="AO309" s="69" t="e">
        <f>IFERROR(INDEX(Data!$M$4:$BB$594,Data!$A302,COLUMNS($C$11:AP309)),””)</f>
        <v>#NAME?</v>
      </c>
      <c r="AP309" s="69" t="e">
        <f>IFERROR(INDEX(Data!$M$4:$BB$594,Data!$A302,COLUMNS($C$11:AQ309)),””)</f>
        <v>#NAME?</v>
      </c>
      <c r="AQ309" s="69" t="e">
        <f>IFERROR(INDEX(Data!$M$4:$BB$594,Data!$A302,COLUMNS($C$11:AR309)),””)</f>
        <v>#NAME?</v>
      </c>
    </row>
    <row r="310" spans="2:43" x14ac:dyDescent="0.25">
      <c r="B310" s="69" t="e">
        <f>IFERROR(INDEX(Data!$M$4:$BB$594,Data!$A303,COLUMNS($C$11:C310)),””)</f>
        <v>#NAME?</v>
      </c>
      <c r="C310" s="73" t="e">
        <f>IFERROR(INDEX(Data!$M$4:$BB$594,Data!$A303,COLUMNS($C$11:D310)),””)</f>
        <v>#NAME?</v>
      </c>
      <c r="D310" s="76" t="e">
        <f>IFERROR(INDEX(Data!$M$4:$BB$594,Data!$A303,COLUMNS($C$11:E310)),””)</f>
        <v>#NAME?</v>
      </c>
      <c r="E310" s="76" t="e">
        <f>IFERROR(INDEX(Data!$M$4:$BB$594,Data!$A303,COLUMNS($C$11:F310)),””)</f>
        <v>#NAME?</v>
      </c>
      <c r="F310" s="76" t="e">
        <f>IFERROR(INDEX(Data!$M$4:$BB$594,Data!$A303,COLUMNS($C$11:G310)),””)</f>
        <v>#NAME?</v>
      </c>
      <c r="G310" s="76" t="e">
        <f>IFERROR(INDEX(Data!$M$4:$BB$594,Data!$A303,COLUMNS($C$11:H310)),””)</f>
        <v>#NAME?</v>
      </c>
      <c r="H310" s="76" t="e">
        <f>IFERROR(INDEX(Data!$M$4:$BB$594,Data!$A303,COLUMNS($C$11:I310)),””)</f>
        <v>#NAME?</v>
      </c>
      <c r="I310" s="76" t="e">
        <f>IFERROR(INDEX(Data!$M$4:$BB$594,Data!$A303,COLUMNS($C$11:J310)),””)</f>
        <v>#NAME?</v>
      </c>
      <c r="J310" s="76" t="e">
        <f>IFERROR(INDEX(Data!$M$4:$BB$594,Data!$A303,COLUMNS($C$11:K310)),””)</f>
        <v>#NAME?</v>
      </c>
      <c r="K310" s="76" t="e">
        <f>IFERROR(INDEX(Data!$M$4:$BB$594,Data!$A303,COLUMNS($C$11:L310)),””)</f>
        <v>#NAME?</v>
      </c>
      <c r="L310" s="76" t="e">
        <f>IFERROR(INDEX(Data!$M$4:$BB$594,Data!$A303,COLUMNS($C$11:M310)),””)</f>
        <v>#NAME?</v>
      </c>
      <c r="M310" s="76" t="e">
        <f>IFERROR(INDEX(Data!$M$4:$BB$594,Data!$A303,COLUMNS($C$11:N310)),””)</f>
        <v>#NAME?</v>
      </c>
      <c r="N310" s="76" t="e">
        <f>IFERROR(INDEX(Data!$M$4:$BB$594,Data!$A303,COLUMNS($C$11:O310)),””)</f>
        <v>#NAME?</v>
      </c>
      <c r="O310" s="76" t="e">
        <f>IFERROR(INDEX(Data!$M$4:$BB$594,Data!$A303,COLUMNS($C$11:P310)),””)</f>
        <v>#NAME?</v>
      </c>
      <c r="P310" s="69" t="e">
        <f>IFERROR(INDEX(Data!$M$4:$BB$594,Data!$A303,COLUMNS($C$11:Q310)),””)</f>
        <v>#NAME?</v>
      </c>
      <c r="Q310" s="70" t="e">
        <f>IFERROR(INDEX(Data!$M$4:$BB$594,Data!$A303,COLUMNS($C$11:R310)),””)</f>
        <v>#NAME?</v>
      </c>
      <c r="R310" s="72" t="e">
        <f>IFERROR(INDEX(Data!$M$4:$BB$594,Data!$A303,COLUMNS($C$11:S310)),””)</f>
        <v>#NAME?</v>
      </c>
      <c r="S310" s="69" t="e">
        <f>IFERROR(INDEX(Data!$M$4:$BB$594,Data!$A303,COLUMNS($C$11:T310)),””)</f>
        <v>#NAME?</v>
      </c>
      <c r="T310" s="71" t="e">
        <f>IFERROR(INDEX(Data!$M$4:$BB$594,Data!$A303,COLUMNS($C$11:U310)),””)</f>
        <v>#NAME?</v>
      </c>
      <c r="U310" s="72" t="e">
        <f>IFERROR(INDEX(Data!$M$4:$BB$594,Data!$A303,COLUMNS($C$11:V310)),””)</f>
        <v>#NAME?</v>
      </c>
      <c r="V310" s="72" t="e">
        <f>IFERROR(INDEX(Data!$M$4:$BB$594,Data!$A303,COLUMNS($C$11:W310)),””)</f>
        <v>#NAME?</v>
      </c>
      <c r="W310" s="72" t="e">
        <f>IFERROR(INDEX(Data!$M$4:$BB$594,Data!$A303,COLUMNS($C$11:X310)),””)</f>
        <v>#NAME?</v>
      </c>
      <c r="X310" s="70" t="e">
        <f>IFERROR(INDEX(Data!$M$4:$BB$594,Data!$A303,COLUMNS($C$11:Y310)),””)</f>
        <v>#NAME?</v>
      </c>
      <c r="Y310" s="72" t="e">
        <f>IFERROR(INDEX(Data!$M$4:$BB$594,Data!$A303,COLUMNS($C$11:Z310)),””)</f>
        <v>#NAME?</v>
      </c>
      <c r="Z310" s="75" t="e">
        <f>IFERROR(INDEX(Data!$M$4:$BB$594,Data!$A303,COLUMNS($C$11:AA310)),””)</f>
        <v>#NAME?</v>
      </c>
      <c r="AA310" s="75" t="e">
        <f>IFERROR(INDEX(Data!$M$4:$BB$594,Data!$A303,COLUMNS($C$11:AB310)),””)</f>
        <v>#NAME?</v>
      </c>
      <c r="AB310" s="71" t="e">
        <f>IFERROR(INDEX(Data!$M$4:$BB$594,Data!$A303,COLUMNS($C$11:AC310)),””)</f>
        <v>#NAME?</v>
      </c>
      <c r="AC310" s="72" t="e">
        <f>IFERROR(INDEX(Data!$M$4:$BB$594,Data!$A303,COLUMNS($C$11:AD310)),””)</f>
        <v>#NAME?</v>
      </c>
      <c r="AD310" s="72" t="e">
        <f>IFERROR(INDEX(Data!$M$4:$BB$594,Data!$A303,COLUMNS($C$11:AE310)),””)</f>
        <v>#NAME?</v>
      </c>
      <c r="AE310" s="70" t="e">
        <f>IFERROR(INDEX(Data!$M$4:$BB$594,Data!$A303,COLUMNS($C$11:AF310)),””)</f>
        <v>#NAME?</v>
      </c>
      <c r="AF310" s="72" t="e">
        <f>IFERROR(INDEX(Data!$M$4:$BB$594,Data!$A303,COLUMNS($C$11:AG310)),””)</f>
        <v>#NAME?</v>
      </c>
      <c r="AG310" s="75" t="e">
        <f>IFERROR(INDEX(Data!$M$4:$BB$594,Data!$A303,COLUMNS($C$11:AH310)),””)</f>
        <v>#NAME?</v>
      </c>
      <c r="AH310" s="75" t="e">
        <f>IFERROR(INDEX(Data!$M$4:$BB$594,Data!$A303,COLUMNS($C$11:AI310)),””)</f>
        <v>#NAME?</v>
      </c>
      <c r="AI310" s="71" t="e">
        <f>IFERROR(INDEX(Data!$M$4:$BB$594,Data!$A303,COLUMNS($C$11:AJ310)),””)</f>
        <v>#NAME?</v>
      </c>
      <c r="AJ310" s="71" t="e">
        <f>IFERROR(INDEX(Data!$M$4:$BB$594,Data!$A303,COLUMNS($C$11:AK310)),””)</f>
        <v>#NAME?</v>
      </c>
      <c r="AK310" s="71" t="e">
        <f>IFERROR(INDEX(Data!$M$4:$BB$594,Data!$A303,COLUMNS($C$11:AL310)),””)</f>
        <v>#NAME?</v>
      </c>
      <c r="AL310" s="69" t="e">
        <f>IFERROR(INDEX(Data!$M$4:$BB$594,Data!$A303,COLUMNS($C$11:AM310)),””)</f>
        <v>#NAME?</v>
      </c>
      <c r="AM310" s="69" t="e">
        <f>IFERROR(INDEX(Data!$M$4:$BB$594,Data!$A303,COLUMNS($C$11:AN310)),””)</f>
        <v>#NAME?</v>
      </c>
      <c r="AN310" s="69" t="e">
        <f>IFERROR(INDEX(Data!$M$4:$BB$594,Data!$A303,COLUMNS($C$11:AO310)),””)</f>
        <v>#NAME?</v>
      </c>
      <c r="AO310" s="69" t="e">
        <f>IFERROR(INDEX(Data!$M$4:$BB$594,Data!$A303,COLUMNS($C$11:AP310)),””)</f>
        <v>#NAME?</v>
      </c>
      <c r="AP310" s="69" t="e">
        <f>IFERROR(INDEX(Data!$M$4:$BB$594,Data!$A303,COLUMNS($C$11:AQ310)),””)</f>
        <v>#NAME?</v>
      </c>
      <c r="AQ310" s="69" t="e">
        <f>IFERROR(INDEX(Data!$M$4:$BB$594,Data!$A303,COLUMNS($C$11:AR310)),””)</f>
        <v>#NAME?</v>
      </c>
    </row>
    <row r="311" spans="2:43" x14ac:dyDescent="0.25">
      <c r="B311" s="69" t="e">
        <f>IFERROR(INDEX(Data!$M$4:$BB$594,Data!$A304,COLUMNS($C$11:C311)),””)</f>
        <v>#NAME?</v>
      </c>
      <c r="C311" s="73" t="e">
        <f>IFERROR(INDEX(Data!$M$4:$BB$594,Data!$A304,COLUMNS($C$11:D311)),””)</f>
        <v>#NAME?</v>
      </c>
      <c r="D311" s="76" t="e">
        <f>IFERROR(INDEX(Data!$M$4:$BB$594,Data!$A304,COLUMNS($C$11:E311)),””)</f>
        <v>#NAME?</v>
      </c>
      <c r="E311" s="76" t="e">
        <f>IFERROR(INDEX(Data!$M$4:$BB$594,Data!$A304,COLUMNS($C$11:F311)),””)</f>
        <v>#NAME?</v>
      </c>
      <c r="F311" s="76" t="e">
        <f>IFERROR(INDEX(Data!$M$4:$BB$594,Data!$A304,COLUMNS($C$11:G311)),””)</f>
        <v>#NAME?</v>
      </c>
      <c r="G311" s="76" t="e">
        <f>IFERROR(INDEX(Data!$M$4:$BB$594,Data!$A304,COLUMNS($C$11:H311)),””)</f>
        <v>#NAME?</v>
      </c>
      <c r="H311" s="76" t="e">
        <f>IFERROR(INDEX(Data!$M$4:$BB$594,Data!$A304,COLUMNS($C$11:I311)),””)</f>
        <v>#NAME?</v>
      </c>
      <c r="I311" s="76" t="e">
        <f>IFERROR(INDEX(Data!$M$4:$BB$594,Data!$A304,COLUMNS($C$11:J311)),””)</f>
        <v>#NAME?</v>
      </c>
      <c r="J311" s="76" t="e">
        <f>IFERROR(INDEX(Data!$M$4:$BB$594,Data!$A304,COLUMNS($C$11:K311)),””)</f>
        <v>#NAME?</v>
      </c>
      <c r="K311" s="76" t="e">
        <f>IFERROR(INDEX(Data!$M$4:$BB$594,Data!$A304,COLUMNS($C$11:L311)),””)</f>
        <v>#NAME?</v>
      </c>
      <c r="L311" s="76" t="e">
        <f>IFERROR(INDEX(Data!$M$4:$BB$594,Data!$A304,COLUMNS($C$11:M311)),””)</f>
        <v>#NAME?</v>
      </c>
      <c r="M311" s="76" t="e">
        <f>IFERROR(INDEX(Data!$M$4:$BB$594,Data!$A304,COLUMNS($C$11:N311)),””)</f>
        <v>#NAME?</v>
      </c>
      <c r="N311" s="76" t="e">
        <f>IFERROR(INDEX(Data!$M$4:$BB$594,Data!$A304,COLUMNS($C$11:O311)),””)</f>
        <v>#NAME?</v>
      </c>
      <c r="O311" s="76" t="e">
        <f>IFERROR(INDEX(Data!$M$4:$BB$594,Data!$A304,COLUMNS($C$11:P311)),””)</f>
        <v>#NAME?</v>
      </c>
      <c r="P311" s="69" t="e">
        <f>IFERROR(INDEX(Data!$M$4:$BB$594,Data!$A304,COLUMNS($C$11:Q311)),””)</f>
        <v>#NAME?</v>
      </c>
      <c r="Q311" s="70" t="e">
        <f>IFERROR(INDEX(Data!$M$4:$BB$594,Data!$A304,COLUMNS($C$11:R311)),””)</f>
        <v>#NAME?</v>
      </c>
      <c r="R311" s="72" t="e">
        <f>IFERROR(INDEX(Data!$M$4:$BB$594,Data!$A304,COLUMNS($C$11:S311)),””)</f>
        <v>#NAME?</v>
      </c>
      <c r="S311" s="69" t="e">
        <f>IFERROR(INDEX(Data!$M$4:$BB$594,Data!$A304,COLUMNS($C$11:T311)),””)</f>
        <v>#NAME?</v>
      </c>
      <c r="T311" s="71" t="e">
        <f>IFERROR(INDEX(Data!$M$4:$BB$594,Data!$A304,COLUMNS($C$11:U311)),””)</f>
        <v>#NAME?</v>
      </c>
      <c r="U311" s="72" t="e">
        <f>IFERROR(INDEX(Data!$M$4:$BB$594,Data!$A304,COLUMNS($C$11:V311)),””)</f>
        <v>#NAME?</v>
      </c>
      <c r="V311" s="72" t="e">
        <f>IFERROR(INDEX(Data!$M$4:$BB$594,Data!$A304,COLUMNS($C$11:W311)),””)</f>
        <v>#NAME?</v>
      </c>
      <c r="W311" s="72" t="e">
        <f>IFERROR(INDEX(Data!$M$4:$BB$594,Data!$A304,COLUMNS($C$11:X311)),””)</f>
        <v>#NAME?</v>
      </c>
      <c r="X311" s="70" t="e">
        <f>IFERROR(INDEX(Data!$M$4:$BB$594,Data!$A304,COLUMNS($C$11:Y311)),””)</f>
        <v>#NAME?</v>
      </c>
      <c r="Y311" s="72" t="e">
        <f>IFERROR(INDEX(Data!$M$4:$BB$594,Data!$A304,COLUMNS($C$11:Z311)),””)</f>
        <v>#NAME?</v>
      </c>
      <c r="Z311" s="75" t="e">
        <f>IFERROR(INDEX(Data!$M$4:$BB$594,Data!$A304,COLUMNS($C$11:AA311)),””)</f>
        <v>#NAME?</v>
      </c>
      <c r="AA311" s="75" t="e">
        <f>IFERROR(INDEX(Data!$M$4:$BB$594,Data!$A304,COLUMNS($C$11:AB311)),””)</f>
        <v>#NAME?</v>
      </c>
      <c r="AB311" s="71" t="e">
        <f>IFERROR(INDEX(Data!$M$4:$BB$594,Data!$A304,COLUMNS($C$11:AC311)),””)</f>
        <v>#NAME?</v>
      </c>
      <c r="AC311" s="72" t="e">
        <f>IFERROR(INDEX(Data!$M$4:$BB$594,Data!$A304,COLUMNS($C$11:AD311)),””)</f>
        <v>#NAME?</v>
      </c>
      <c r="AD311" s="72" t="e">
        <f>IFERROR(INDEX(Data!$M$4:$BB$594,Data!$A304,COLUMNS($C$11:AE311)),””)</f>
        <v>#NAME?</v>
      </c>
      <c r="AE311" s="70" t="e">
        <f>IFERROR(INDEX(Data!$M$4:$BB$594,Data!$A304,COLUMNS($C$11:AF311)),””)</f>
        <v>#NAME?</v>
      </c>
      <c r="AF311" s="72" t="e">
        <f>IFERROR(INDEX(Data!$M$4:$BB$594,Data!$A304,COLUMNS($C$11:AG311)),””)</f>
        <v>#NAME?</v>
      </c>
      <c r="AG311" s="75" t="e">
        <f>IFERROR(INDEX(Data!$M$4:$BB$594,Data!$A304,COLUMNS($C$11:AH311)),””)</f>
        <v>#NAME?</v>
      </c>
      <c r="AH311" s="75" t="e">
        <f>IFERROR(INDEX(Data!$M$4:$BB$594,Data!$A304,COLUMNS($C$11:AI311)),””)</f>
        <v>#NAME?</v>
      </c>
      <c r="AI311" s="71" t="e">
        <f>IFERROR(INDEX(Data!$M$4:$BB$594,Data!$A304,COLUMNS($C$11:AJ311)),””)</f>
        <v>#NAME?</v>
      </c>
      <c r="AJ311" s="71" t="e">
        <f>IFERROR(INDEX(Data!$M$4:$BB$594,Data!$A304,COLUMNS($C$11:AK311)),””)</f>
        <v>#NAME?</v>
      </c>
      <c r="AK311" s="71" t="e">
        <f>IFERROR(INDEX(Data!$M$4:$BB$594,Data!$A304,COLUMNS($C$11:AL311)),””)</f>
        <v>#NAME?</v>
      </c>
      <c r="AL311" s="69" t="e">
        <f>IFERROR(INDEX(Data!$M$4:$BB$594,Data!$A304,COLUMNS($C$11:AM311)),””)</f>
        <v>#NAME?</v>
      </c>
      <c r="AM311" s="69" t="e">
        <f>IFERROR(INDEX(Data!$M$4:$BB$594,Data!$A304,COLUMNS($C$11:AN311)),””)</f>
        <v>#NAME?</v>
      </c>
      <c r="AN311" s="69" t="e">
        <f>IFERROR(INDEX(Data!$M$4:$BB$594,Data!$A304,COLUMNS($C$11:AO311)),””)</f>
        <v>#NAME?</v>
      </c>
      <c r="AO311" s="69" t="e">
        <f>IFERROR(INDEX(Data!$M$4:$BB$594,Data!$A304,COLUMNS($C$11:AP311)),””)</f>
        <v>#NAME?</v>
      </c>
      <c r="AP311" s="69" t="e">
        <f>IFERROR(INDEX(Data!$M$4:$BB$594,Data!$A304,COLUMNS($C$11:AQ311)),””)</f>
        <v>#NAME?</v>
      </c>
      <c r="AQ311" s="69" t="e">
        <f>IFERROR(INDEX(Data!$M$4:$BB$594,Data!$A304,COLUMNS($C$11:AR311)),””)</f>
        <v>#NAME?</v>
      </c>
    </row>
    <row r="312" spans="2:43" x14ac:dyDescent="0.25">
      <c r="B312" s="69" t="e">
        <f>IFERROR(INDEX(Data!$M$4:$BB$594,Data!$A305,COLUMNS($C$11:C312)),””)</f>
        <v>#NAME?</v>
      </c>
      <c r="C312" s="73" t="e">
        <f>IFERROR(INDEX(Data!$M$4:$BB$594,Data!$A305,COLUMNS($C$11:D312)),””)</f>
        <v>#NAME?</v>
      </c>
      <c r="D312" s="76" t="e">
        <f>IFERROR(INDEX(Data!$M$4:$BB$594,Data!$A305,COLUMNS($C$11:E312)),””)</f>
        <v>#NAME?</v>
      </c>
      <c r="E312" s="76" t="e">
        <f>IFERROR(INDEX(Data!$M$4:$BB$594,Data!$A305,COLUMNS($C$11:F312)),””)</f>
        <v>#NAME?</v>
      </c>
      <c r="F312" s="76" t="e">
        <f>IFERROR(INDEX(Data!$M$4:$BB$594,Data!$A305,COLUMNS($C$11:G312)),””)</f>
        <v>#NAME?</v>
      </c>
      <c r="G312" s="76" t="e">
        <f>IFERROR(INDEX(Data!$M$4:$BB$594,Data!$A305,COLUMNS($C$11:H312)),””)</f>
        <v>#NAME?</v>
      </c>
      <c r="H312" s="76" t="e">
        <f>IFERROR(INDEX(Data!$M$4:$BB$594,Data!$A305,COLUMNS($C$11:I312)),””)</f>
        <v>#NAME?</v>
      </c>
      <c r="I312" s="76" t="e">
        <f>IFERROR(INDEX(Data!$M$4:$BB$594,Data!$A305,COLUMNS($C$11:J312)),””)</f>
        <v>#NAME?</v>
      </c>
      <c r="J312" s="76" t="e">
        <f>IFERROR(INDEX(Data!$M$4:$BB$594,Data!$A305,COLUMNS($C$11:K312)),””)</f>
        <v>#NAME?</v>
      </c>
      <c r="K312" s="76" t="e">
        <f>IFERROR(INDEX(Data!$M$4:$BB$594,Data!$A305,COLUMNS($C$11:L312)),””)</f>
        <v>#NAME?</v>
      </c>
      <c r="L312" s="76" t="e">
        <f>IFERROR(INDEX(Data!$M$4:$BB$594,Data!$A305,COLUMNS($C$11:M312)),””)</f>
        <v>#NAME?</v>
      </c>
      <c r="M312" s="76" t="e">
        <f>IFERROR(INDEX(Data!$M$4:$BB$594,Data!$A305,COLUMNS($C$11:N312)),””)</f>
        <v>#NAME?</v>
      </c>
      <c r="N312" s="76" t="e">
        <f>IFERROR(INDEX(Data!$M$4:$BB$594,Data!$A305,COLUMNS($C$11:O312)),””)</f>
        <v>#NAME?</v>
      </c>
      <c r="O312" s="76" t="e">
        <f>IFERROR(INDEX(Data!$M$4:$BB$594,Data!$A305,COLUMNS($C$11:P312)),””)</f>
        <v>#NAME?</v>
      </c>
      <c r="P312" s="69" t="e">
        <f>IFERROR(INDEX(Data!$M$4:$BB$594,Data!$A305,COLUMNS($C$11:Q312)),””)</f>
        <v>#NAME?</v>
      </c>
      <c r="Q312" s="70" t="e">
        <f>IFERROR(INDEX(Data!$M$4:$BB$594,Data!$A305,COLUMNS($C$11:R312)),””)</f>
        <v>#NAME?</v>
      </c>
      <c r="R312" s="72" t="e">
        <f>IFERROR(INDEX(Data!$M$4:$BB$594,Data!$A305,COLUMNS($C$11:S312)),””)</f>
        <v>#NAME?</v>
      </c>
      <c r="S312" s="69" t="e">
        <f>IFERROR(INDEX(Data!$M$4:$BB$594,Data!$A305,COLUMNS($C$11:T312)),””)</f>
        <v>#NAME?</v>
      </c>
      <c r="T312" s="71" t="e">
        <f>IFERROR(INDEX(Data!$M$4:$BB$594,Data!$A305,COLUMNS($C$11:U312)),””)</f>
        <v>#NAME?</v>
      </c>
      <c r="U312" s="72" t="e">
        <f>IFERROR(INDEX(Data!$M$4:$BB$594,Data!$A305,COLUMNS($C$11:V312)),””)</f>
        <v>#NAME?</v>
      </c>
      <c r="V312" s="72" t="e">
        <f>IFERROR(INDEX(Data!$M$4:$BB$594,Data!$A305,COLUMNS($C$11:W312)),””)</f>
        <v>#NAME?</v>
      </c>
      <c r="W312" s="72" t="e">
        <f>IFERROR(INDEX(Data!$M$4:$BB$594,Data!$A305,COLUMNS($C$11:X312)),””)</f>
        <v>#NAME?</v>
      </c>
      <c r="X312" s="70" t="e">
        <f>IFERROR(INDEX(Data!$M$4:$BB$594,Data!$A305,COLUMNS($C$11:Y312)),””)</f>
        <v>#NAME?</v>
      </c>
      <c r="Y312" s="72" t="e">
        <f>IFERROR(INDEX(Data!$M$4:$BB$594,Data!$A305,COLUMNS($C$11:Z312)),””)</f>
        <v>#NAME?</v>
      </c>
      <c r="Z312" s="75" t="e">
        <f>IFERROR(INDEX(Data!$M$4:$BB$594,Data!$A305,COLUMNS($C$11:AA312)),””)</f>
        <v>#NAME?</v>
      </c>
      <c r="AA312" s="75" t="e">
        <f>IFERROR(INDEX(Data!$M$4:$BB$594,Data!$A305,COLUMNS($C$11:AB312)),””)</f>
        <v>#NAME?</v>
      </c>
      <c r="AB312" s="71" t="e">
        <f>IFERROR(INDEX(Data!$M$4:$BB$594,Data!$A305,COLUMNS($C$11:AC312)),””)</f>
        <v>#NAME?</v>
      </c>
      <c r="AC312" s="72" t="e">
        <f>IFERROR(INDEX(Data!$M$4:$BB$594,Data!$A305,COLUMNS($C$11:AD312)),””)</f>
        <v>#NAME?</v>
      </c>
      <c r="AD312" s="72" t="e">
        <f>IFERROR(INDEX(Data!$M$4:$BB$594,Data!$A305,COLUMNS($C$11:AE312)),””)</f>
        <v>#NAME?</v>
      </c>
      <c r="AE312" s="70" t="e">
        <f>IFERROR(INDEX(Data!$M$4:$BB$594,Data!$A305,COLUMNS($C$11:AF312)),””)</f>
        <v>#NAME?</v>
      </c>
      <c r="AF312" s="72" t="e">
        <f>IFERROR(INDEX(Data!$M$4:$BB$594,Data!$A305,COLUMNS($C$11:AG312)),””)</f>
        <v>#NAME?</v>
      </c>
      <c r="AG312" s="75" t="e">
        <f>IFERROR(INDEX(Data!$M$4:$BB$594,Data!$A305,COLUMNS($C$11:AH312)),””)</f>
        <v>#NAME?</v>
      </c>
      <c r="AH312" s="75" t="e">
        <f>IFERROR(INDEX(Data!$M$4:$BB$594,Data!$A305,COLUMNS($C$11:AI312)),””)</f>
        <v>#NAME?</v>
      </c>
      <c r="AI312" s="71" t="e">
        <f>IFERROR(INDEX(Data!$M$4:$BB$594,Data!$A305,COLUMNS($C$11:AJ312)),””)</f>
        <v>#NAME?</v>
      </c>
      <c r="AJ312" s="71" t="e">
        <f>IFERROR(INDEX(Data!$M$4:$BB$594,Data!$A305,COLUMNS($C$11:AK312)),””)</f>
        <v>#NAME?</v>
      </c>
      <c r="AK312" s="71" t="e">
        <f>IFERROR(INDEX(Data!$M$4:$BB$594,Data!$A305,COLUMNS($C$11:AL312)),””)</f>
        <v>#NAME?</v>
      </c>
      <c r="AL312" s="69" t="e">
        <f>IFERROR(INDEX(Data!$M$4:$BB$594,Data!$A305,COLUMNS($C$11:AM312)),””)</f>
        <v>#NAME?</v>
      </c>
      <c r="AM312" s="69" t="e">
        <f>IFERROR(INDEX(Data!$M$4:$BB$594,Data!$A305,COLUMNS($C$11:AN312)),””)</f>
        <v>#NAME?</v>
      </c>
      <c r="AN312" s="69" t="e">
        <f>IFERROR(INDEX(Data!$M$4:$BB$594,Data!$A305,COLUMNS($C$11:AO312)),””)</f>
        <v>#NAME?</v>
      </c>
      <c r="AO312" s="69" t="e">
        <f>IFERROR(INDEX(Data!$M$4:$BB$594,Data!$A305,COLUMNS($C$11:AP312)),””)</f>
        <v>#NAME?</v>
      </c>
      <c r="AP312" s="69" t="e">
        <f>IFERROR(INDEX(Data!$M$4:$BB$594,Data!$A305,COLUMNS($C$11:AQ312)),””)</f>
        <v>#NAME?</v>
      </c>
      <c r="AQ312" s="69" t="e">
        <f>IFERROR(INDEX(Data!$M$4:$BB$594,Data!$A305,COLUMNS($C$11:AR312)),””)</f>
        <v>#NAME?</v>
      </c>
    </row>
    <row r="313" spans="2:43" x14ac:dyDescent="0.25">
      <c r="B313" s="69" t="e">
        <f>IFERROR(INDEX(Data!$M$4:$BB$594,Data!$A306,COLUMNS($C$11:C313)),””)</f>
        <v>#NAME?</v>
      </c>
      <c r="C313" s="73" t="e">
        <f>IFERROR(INDEX(Data!$M$4:$BB$594,Data!$A306,COLUMNS($C$11:D313)),””)</f>
        <v>#NAME?</v>
      </c>
      <c r="D313" s="76" t="e">
        <f>IFERROR(INDEX(Data!$M$4:$BB$594,Data!$A306,COLUMNS($C$11:E313)),””)</f>
        <v>#NAME?</v>
      </c>
      <c r="E313" s="76" t="e">
        <f>IFERROR(INDEX(Data!$M$4:$BB$594,Data!$A306,COLUMNS($C$11:F313)),””)</f>
        <v>#NAME?</v>
      </c>
      <c r="F313" s="76" t="e">
        <f>IFERROR(INDEX(Data!$M$4:$BB$594,Data!$A306,COLUMNS($C$11:G313)),””)</f>
        <v>#NAME?</v>
      </c>
      <c r="G313" s="76" t="e">
        <f>IFERROR(INDEX(Data!$M$4:$BB$594,Data!$A306,COLUMNS($C$11:H313)),””)</f>
        <v>#NAME?</v>
      </c>
      <c r="H313" s="76" t="e">
        <f>IFERROR(INDEX(Data!$M$4:$BB$594,Data!$A306,COLUMNS($C$11:I313)),””)</f>
        <v>#NAME?</v>
      </c>
      <c r="I313" s="76" t="e">
        <f>IFERROR(INDEX(Data!$M$4:$BB$594,Data!$A306,COLUMNS($C$11:J313)),””)</f>
        <v>#NAME?</v>
      </c>
      <c r="J313" s="76" t="e">
        <f>IFERROR(INDEX(Data!$M$4:$BB$594,Data!$A306,COLUMNS($C$11:K313)),””)</f>
        <v>#NAME?</v>
      </c>
      <c r="K313" s="76" t="e">
        <f>IFERROR(INDEX(Data!$M$4:$BB$594,Data!$A306,COLUMNS($C$11:L313)),””)</f>
        <v>#NAME?</v>
      </c>
      <c r="L313" s="76" t="e">
        <f>IFERROR(INDEX(Data!$M$4:$BB$594,Data!$A306,COLUMNS($C$11:M313)),””)</f>
        <v>#NAME?</v>
      </c>
      <c r="M313" s="76" t="e">
        <f>IFERROR(INDEX(Data!$M$4:$BB$594,Data!$A306,COLUMNS($C$11:N313)),””)</f>
        <v>#NAME?</v>
      </c>
      <c r="N313" s="76" t="e">
        <f>IFERROR(INDEX(Data!$M$4:$BB$594,Data!$A306,COLUMNS($C$11:O313)),””)</f>
        <v>#NAME?</v>
      </c>
      <c r="O313" s="76" t="e">
        <f>IFERROR(INDEX(Data!$M$4:$BB$594,Data!$A306,COLUMNS($C$11:P313)),””)</f>
        <v>#NAME?</v>
      </c>
      <c r="P313" s="69" t="e">
        <f>IFERROR(INDEX(Data!$M$4:$BB$594,Data!$A306,COLUMNS($C$11:Q313)),””)</f>
        <v>#NAME?</v>
      </c>
      <c r="Q313" s="70" t="e">
        <f>IFERROR(INDEX(Data!$M$4:$BB$594,Data!$A306,COLUMNS($C$11:R313)),””)</f>
        <v>#NAME?</v>
      </c>
      <c r="R313" s="72" t="e">
        <f>IFERROR(INDEX(Data!$M$4:$BB$594,Data!$A306,COLUMNS($C$11:S313)),””)</f>
        <v>#NAME?</v>
      </c>
      <c r="S313" s="69" t="e">
        <f>IFERROR(INDEX(Data!$M$4:$BB$594,Data!$A306,COLUMNS($C$11:T313)),””)</f>
        <v>#NAME?</v>
      </c>
      <c r="T313" s="71" t="e">
        <f>IFERROR(INDEX(Data!$M$4:$BB$594,Data!$A306,COLUMNS($C$11:U313)),””)</f>
        <v>#NAME?</v>
      </c>
      <c r="U313" s="72" t="e">
        <f>IFERROR(INDEX(Data!$M$4:$BB$594,Data!$A306,COLUMNS($C$11:V313)),””)</f>
        <v>#NAME?</v>
      </c>
      <c r="V313" s="72" t="e">
        <f>IFERROR(INDEX(Data!$M$4:$BB$594,Data!$A306,COLUMNS($C$11:W313)),””)</f>
        <v>#NAME?</v>
      </c>
      <c r="W313" s="72" t="e">
        <f>IFERROR(INDEX(Data!$M$4:$BB$594,Data!$A306,COLUMNS($C$11:X313)),””)</f>
        <v>#NAME?</v>
      </c>
      <c r="X313" s="70" t="e">
        <f>IFERROR(INDEX(Data!$M$4:$BB$594,Data!$A306,COLUMNS($C$11:Y313)),””)</f>
        <v>#NAME?</v>
      </c>
      <c r="Y313" s="72" t="e">
        <f>IFERROR(INDEX(Data!$M$4:$BB$594,Data!$A306,COLUMNS($C$11:Z313)),””)</f>
        <v>#NAME?</v>
      </c>
      <c r="Z313" s="75" t="e">
        <f>IFERROR(INDEX(Data!$M$4:$BB$594,Data!$A306,COLUMNS($C$11:AA313)),””)</f>
        <v>#NAME?</v>
      </c>
      <c r="AA313" s="75" t="e">
        <f>IFERROR(INDEX(Data!$M$4:$BB$594,Data!$A306,COLUMNS($C$11:AB313)),””)</f>
        <v>#NAME?</v>
      </c>
      <c r="AB313" s="71" t="e">
        <f>IFERROR(INDEX(Data!$M$4:$BB$594,Data!$A306,COLUMNS($C$11:AC313)),””)</f>
        <v>#NAME?</v>
      </c>
      <c r="AC313" s="72" t="e">
        <f>IFERROR(INDEX(Data!$M$4:$BB$594,Data!$A306,COLUMNS($C$11:AD313)),””)</f>
        <v>#NAME?</v>
      </c>
      <c r="AD313" s="72" t="e">
        <f>IFERROR(INDEX(Data!$M$4:$BB$594,Data!$A306,COLUMNS($C$11:AE313)),””)</f>
        <v>#NAME?</v>
      </c>
      <c r="AE313" s="70" t="e">
        <f>IFERROR(INDEX(Data!$M$4:$BB$594,Data!$A306,COLUMNS($C$11:AF313)),””)</f>
        <v>#NAME?</v>
      </c>
      <c r="AF313" s="72" t="e">
        <f>IFERROR(INDEX(Data!$M$4:$BB$594,Data!$A306,COLUMNS($C$11:AG313)),””)</f>
        <v>#NAME?</v>
      </c>
      <c r="AG313" s="75" t="e">
        <f>IFERROR(INDEX(Data!$M$4:$BB$594,Data!$A306,COLUMNS($C$11:AH313)),””)</f>
        <v>#NAME?</v>
      </c>
      <c r="AH313" s="75" t="e">
        <f>IFERROR(INDEX(Data!$M$4:$BB$594,Data!$A306,COLUMNS($C$11:AI313)),””)</f>
        <v>#NAME?</v>
      </c>
      <c r="AI313" s="71" t="e">
        <f>IFERROR(INDEX(Data!$M$4:$BB$594,Data!$A306,COLUMNS($C$11:AJ313)),””)</f>
        <v>#NAME?</v>
      </c>
      <c r="AJ313" s="71" t="e">
        <f>IFERROR(INDEX(Data!$M$4:$BB$594,Data!$A306,COLUMNS($C$11:AK313)),””)</f>
        <v>#NAME?</v>
      </c>
      <c r="AK313" s="71" t="e">
        <f>IFERROR(INDEX(Data!$M$4:$BB$594,Data!$A306,COLUMNS($C$11:AL313)),””)</f>
        <v>#NAME?</v>
      </c>
      <c r="AL313" s="69" t="e">
        <f>IFERROR(INDEX(Data!$M$4:$BB$594,Data!$A306,COLUMNS($C$11:AM313)),””)</f>
        <v>#NAME?</v>
      </c>
      <c r="AM313" s="69" t="e">
        <f>IFERROR(INDEX(Data!$M$4:$BB$594,Data!$A306,COLUMNS($C$11:AN313)),””)</f>
        <v>#NAME?</v>
      </c>
      <c r="AN313" s="69" t="e">
        <f>IFERROR(INDEX(Data!$M$4:$BB$594,Data!$A306,COLUMNS($C$11:AO313)),””)</f>
        <v>#NAME?</v>
      </c>
      <c r="AO313" s="69" t="e">
        <f>IFERROR(INDEX(Data!$M$4:$BB$594,Data!$A306,COLUMNS($C$11:AP313)),””)</f>
        <v>#NAME?</v>
      </c>
      <c r="AP313" s="69" t="e">
        <f>IFERROR(INDEX(Data!$M$4:$BB$594,Data!$A306,COLUMNS($C$11:AQ313)),””)</f>
        <v>#NAME?</v>
      </c>
      <c r="AQ313" s="69" t="e">
        <f>IFERROR(INDEX(Data!$M$4:$BB$594,Data!$A306,COLUMNS($C$11:AR313)),””)</f>
        <v>#NAME?</v>
      </c>
    </row>
    <row r="314" spans="2:43" x14ac:dyDescent="0.25">
      <c r="B314" s="69" t="e">
        <f>IFERROR(INDEX(Data!$M$4:$BB$594,Data!$A307,COLUMNS($C$11:C314)),””)</f>
        <v>#NAME?</v>
      </c>
      <c r="C314" s="73" t="e">
        <f>IFERROR(INDEX(Data!$M$4:$BB$594,Data!$A307,COLUMNS($C$11:D314)),””)</f>
        <v>#NAME?</v>
      </c>
      <c r="D314" s="76" t="e">
        <f>IFERROR(INDEX(Data!$M$4:$BB$594,Data!$A307,COLUMNS($C$11:E314)),””)</f>
        <v>#NAME?</v>
      </c>
      <c r="E314" s="76" t="e">
        <f>IFERROR(INDEX(Data!$M$4:$BB$594,Data!$A307,COLUMNS($C$11:F314)),””)</f>
        <v>#NAME?</v>
      </c>
      <c r="F314" s="76" t="e">
        <f>IFERROR(INDEX(Data!$M$4:$BB$594,Data!$A307,COLUMNS($C$11:G314)),””)</f>
        <v>#NAME?</v>
      </c>
      <c r="G314" s="76" t="e">
        <f>IFERROR(INDEX(Data!$M$4:$BB$594,Data!$A307,COLUMNS($C$11:H314)),””)</f>
        <v>#NAME?</v>
      </c>
      <c r="H314" s="76" t="e">
        <f>IFERROR(INDEX(Data!$M$4:$BB$594,Data!$A307,COLUMNS($C$11:I314)),””)</f>
        <v>#NAME?</v>
      </c>
      <c r="I314" s="76" t="e">
        <f>IFERROR(INDEX(Data!$M$4:$BB$594,Data!$A307,COLUMNS($C$11:J314)),””)</f>
        <v>#NAME?</v>
      </c>
      <c r="J314" s="76" t="e">
        <f>IFERROR(INDEX(Data!$M$4:$BB$594,Data!$A307,COLUMNS($C$11:K314)),””)</f>
        <v>#NAME?</v>
      </c>
      <c r="K314" s="76" t="e">
        <f>IFERROR(INDEX(Data!$M$4:$BB$594,Data!$A307,COLUMNS($C$11:L314)),””)</f>
        <v>#NAME?</v>
      </c>
      <c r="L314" s="76" t="e">
        <f>IFERROR(INDEX(Data!$M$4:$BB$594,Data!$A307,COLUMNS($C$11:M314)),””)</f>
        <v>#NAME?</v>
      </c>
      <c r="M314" s="76" t="e">
        <f>IFERROR(INDEX(Data!$M$4:$BB$594,Data!$A307,COLUMNS($C$11:N314)),””)</f>
        <v>#NAME?</v>
      </c>
      <c r="N314" s="76" t="e">
        <f>IFERROR(INDEX(Data!$M$4:$BB$594,Data!$A307,COLUMNS($C$11:O314)),””)</f>
        <v>#NAME?</v>
      </c>
      <c r="O314" s="76" t="e">
        <f>IFERROR(INDEX(Data!$M$4:$BB$594,Data!$A307,COLUMNS($C$11:P314)),””)</f>
        <v>#NAME?</v>
      </c>
      <c r="P314" s="69" t="e">
        <f>IFERROR(INDEX(Data!$M$4:$BB$594,Data!$A307,COLUMNS($C$11:Q314)),””)</f>
        <v>#NAME?</v>
      </c>
      <c r="Q314" s="70" t="e">
        <f>IFERROR(INDEX(Data!$M$4:$BB$594,Data!$A307,COLUMNS($C$11:R314)),””)</f>
        <v>#NAME?</v>
      </c>
      <c r="R314" s="72" t="e">
        <f>IFERROR(INDEX(Data!$M$4:$BB$594,Data!$A307,COLUMNS($C$11:S314)),””)</f>
        <v>#NAME?</v>
      </c>
      <c r="S314" s="69" t="e">
        <f>IFERROR(INDEX(Data!$M$4:$BB$594,Data!$A307,COLUMNS($C$11:T314)),””)</f>
        <v>#NAME?</v>
      </c>
      <c r="T314" s="71" t="e">
        <f>IFERROR(INDEX(Data!$M$4:$BB$594,Data!$A307,COLUMNS($C$11:U314)),””)</f>
        <v>#NAME?</v>
      </c>
      <c r="U314" s="72" t="e">
        <f>IFERROR(INDEX(Data!$M$4:$BB$594,Data!$A307,COLUMNS($C$11:V314)),””)</f>
        <v>#NAME?</v>
      </c>
      <c r="V314" s="72" t="e">
        <f>IFERROR(INDEX(Data!$M$4:$BB$594,Data!$A307,COLUMNS($C$11:W314)),””)</f>
        <v>#NAME?</v>
      </c>
      <c r="W314" s="72" t="e">
        <f>IFERROR(INDEX(Data!$M$4:$BB$594,Data!$A307,COLUMNS($C$11:X314)),””)</f>
        <v>#NAME?</v>
      </c>
      <c r="X314" s="70" t="e">
        <f>IFERROR(INDEX(Data!$M$4:$BB$594,Data!$A307,COLUMNS($C$11:Y314)),””)</f>
        <v>#NAME?</v>
      </c>
      <c r="Y314" s="72" t="e">
        <f>IFERROR(INDEX(Data!$M$4:$BB$594,Data!$A307,COLUMNS($C$11:Z314)),””)</f>
        <v>#NAME?</v>
      </c>
      <c r="Z314" s="75" t="e">
        <f>IFERROR(INDEX(Data!$M$4:$BB$594,Data!$A307,COLUMNS($C$11:AA314)),””)</f>
        <v>#NAME?</v>
      </c>
      <c r="AA314" s="75" t="e">
        <f>IFERROR(INDEX(Data!$M$4:$BB$594,Data!$A307,COLUMNS($C$11:AB314)),””)</f>
        <v>#NAME?</v>
      </c>
      <c r="AB314" s="71" t="e">
        <f>IFERROR(INDEX(Data!$M$4:$BB$594,Data!$A307,COLUMNS($C$11:AC314)),””)</f>
        <v>#NAME?</v>
      </c>
      <c r="AC314" s="72" t="e">
        <f>IFERROR(INDEX(Data!$M$4:$BB$594,Data!$A307,COLUMNS($C$11:AD314)),””)</f>
        <v>#NAME?</v>
      </c>
      <c r="AD314" s="72" t="e">
        <f>IFERROR(INDEX(Data!$M$4:$BB$594,Data!$A307,COLUMNS($C$11:AE314)),””)</f>
        <v>#NAME?</v>
      </c>
      <c r="AE314" s="70" t="e">
        <f>IFERROR(INDEX(Data!$M$4:$BB$594,Data!$A307,COLUMNS($C$11:AF314)),””)</f>
        <v>#NAME?</v>
      </c>
      <c r="AF314" s="72" t="e">
        <f>IFERROR(INDEX(Data!$M$4:$BB$594,Data!$A307,COLUMNS($C$11:AG314)),””)</f>
        <v>#NAME?</v>
      </c>
      <c r="AG314" s="75" t="e">
        <f>IFERROR(INDEX(Data!$M$4:$BB$594,Data!$A307,COLUMNS($C$11:AH314)),””)</f>
        <v>#NAME?</v>
      </c>
      <c r="AH314" s="75" t="e">
        <f>IFERROR(INDEX(Data!$M$4:$BB$594,Data!$A307,COLUMNS($C$11:AI314)),””)</f>
        <v>#NAME?</v>
      </c>
      <c r="AI314" s="71" t="e">
        <f>IFERROR(INDEX(Data!$M$4:$BB$594,Data!$A307,COLUMNS($C$11:AJ314)),””)</f>
        <v>#NAME?</v>
      </c>
      <c r="AJ314" s="71" t="e">
        <f>IFERROR(INDEX(Data!$M$4:$BB$594,Data!$A307,COLUMNS($C$11:AK314)),””)</f>
        <v>#NAME?</v>
      </c>
      <c r="AK314" s="71" t="e">
        <f>IFERROR(INDEX(Data!$M$4:$BB$594,Data!$A307,COLUMNS($C$11:AL314)),””)</f>
        <v>#NAME?</v>
      </c>
      <c r="AL314" s="69" t="e">
        <f>IFERROR(INDEX(Data!$M$4:$BB$594,Data!$A307,COLUMNS($C$11:AM314)),””)</f>
        <v>#NAME?</v>
      </c>
      <c r="AM314" s="69" t="e">
        <f>IFERROR(INDEX(Data!$M$4:$BB$594,Data!$A307,COLUMNS($C$11:AN314)),””)</f>
        <v>#NAME?</v>
      </c>
      <c r="AN314" s="69" t="e">
        <f>IFERROR(INDEX(Data!$M$4:$BB$594,Data!$A307,COLUMNS($C$11:AO314)),””)</f>
        <v>#NAME?</v>
      </c>
      <c r="AO314" s="69" t="e">
        <f>IFERROR(INDEX(Data!$M$4:$BB$594,Data!$A307,COLUMNS($C$11:AP314)),””)</f>
        <v>#NAME?</v>
      </c>
      <c r="AP314" s="69" t="e">
        <f>IFERROR(INDEX(Data!$M$4:$BB$594,Data!$A307,COLUMNS($C$11:AQ314)),””)</f>
        <v>#NAME?</v>
      </c>
      <c r="AQ314" s="69" t="e">
        <f>IFERROR(INDEX(Data!$M$4:$BB$594,Data!$A307,COLUMNS($C$11:AR314)),””)</f>
        <v>#NAME?</v>
      </c>
    </row>
    <row r="315" spans="2:43" x14ac:dyDescent="0.25">
      <c r="B315" s="69" t="e">
        <f>IFERROR(INDEX(Data!$M$4:$BB$594,Data!$A308,COLUMNS($C$11:C315)),””)</f>
        <v>#NAME?</v>
      </c>
      <c r="C315" s="73" t="e">
        <f>IFERROR(INDEX(Data!$M$4:$BB$594,Data!$A308,COLUMNS($C$11:D315)),””)</f>
        <v>#NAME?</v>
      </c>
      <c r="D315" s="76" t="e">
        <f>IFERROR(INDEX(Data!$M$4:$BB$594,Data!$A308,COLUMNS($C$11:E315)),””)</f>
        <v>#NAME?</v>
      </c>
      <c r="E315" s="76" t="e">
        <f>IFERROR(INDEX(Data!$M$4:$BB$594,Data!$A308,COLUMNS($C$11:F315)),””)</f>
        <v>#NAME?</v>
      </c>
      <c r="F315" s="76" t="e">
        <f>IFERROR(INDEX(Data!$M$4:$BB$594,Data!$A308,COLUMNS($C$11:G315)),””)</f>
        <v>#NAME?</v>
      </c>
      <c r="G315" s="76" t="e">
        <f>IFERROR(INDEX(Data!$M$4:$BB$594,Data!$A308,COLUMNS($C$11:H315)),””)</f>
        <v>#NAME?</v>
      </c>
      <c r="H315" s="76" t="e">
        <f>IFERROR(INDEX(Data!$M$4:$BB$594,Data!$A308,COLUMNS($C$11:I315)),””)</f>
        <v>#NAME?</v>
      </c>
      <c r="I315" s="76" t="e">
        <f>IFERROR(INDEX(Data!$M$4:$BB$594,Data!$A308,COLUMNS($C$11:J315)),””)</f>
        <v>#NAME?</v>
      </c>
      <c r="J315" s="76" t="e">
        <f>IFERROR(INDEX(Data!$M$4:$BB$594,Data!$A308,COLUMNS($C$11:K315)),””)</f>
        <v>#NAME?</v>
      </c>
      <c r="K315" s="76" t="e">
        <f>IFERROR(INDEX(Data!$M$4:$BB$594,Data!$A308,COLUMNS($C$11:L315)),””)</f>
        <v>#NAME?</v>
      </c>
      <c r="L315" s="76" t="e">
        <f>IFERROR(INDEX(Data!$M$4:$BB$594,Data!$A308,COLUMNS($C$11:M315)),””)</f>
        <v>#NAME?</v>
      </c>
      <c r="M315" s="76" t="e">
        <f>IFERROR(INDEX(Data!$M$4:$BB$594,Data!$A308,COLUMNS($C$11:N315)),””)</f>
        <v>#NAME?</v>
      </c>
      <c r="N315" s="76" t="e">
        <f>IFERROR(INDEX(Data!$M$4:$BB$594,Data!$A308,COLUMNS($C$11:O315)),””)</f>
        <v>#NAME?</v>
      </c>
      <c r="O315" s="76" t="e">
        <f>IFERROR(INDEX(Data!$M$4:$BB$594,Data!$A308,COLUMNS($C$11:P315)),””)</f>
        <v>#NAME?</v>
      </c>
      <c r="P315" s="69" t="e">
        <f>IFERROR(INDEX(Data!$M$4:$BB$594,Data!$A308,COLUMNS($C$11:Q315)),””)</f>
        <v>#NAME?</v>
      </c>
      <c r="Q315" s="70" t="e">
        <f>IFERROR(INDEX(Data!$M$4:$BB$594,Data!$A308,COLUMNS($C$11:R315)),””)</f>
        <v>#NAME?</v>
      </c>
      <c r="R315" s="72" t="e">
        <f>IFERROR(INDEX(Data!$M$4:$BB$594,Data!$A308,COLUMNS($C$11:S315)),””)</f>
        <v>#NAME?</v>
      </c>
      <c r="S315" s="69" t="e">
        <f>IFERROR(INDEX(Data!$M$4:$BB$594,Data!$A308,COLUMNS($C$11:T315)),””)</f>
        <v>#NAME?</v>
      </c>
      <c r="T315" s="71" t="e">
        <f>IFERROR(INDEX(Data!$M$4:$BB$594,Data!$A308,COLUMNS($C$11:U315)),””)</f>
        <v>#NAME?</v>
      </c>
      <c r="U315" s="72" t="e">
        <f>IFERROR(INDEX(Data!$M$4:$BB$594,Data!$A308,COLUMNS($C$11:V315)),””)</f>
        <v>#NAME?</v>
      </c>
      <c r="V315" s="72" t="e">
        <f>IFERROR(INDEX(Data!$M$4:$BB$594,Data!$A308,COLUMNS($C$11:W315)),””)</f>
        <v>#NAME?</v>
      </c>
      <c r="W315" s="72" t="e">
        <f>IFERROR(INDEX(Data!$M$4:$BB$594,Data!$A308,COLUMNS($C$11:X315)),””)</f>
        <v>#NAME?</v>
      </c>
      <c r="X315" s="70" t="e">
        <f>IFERROR(INDEX(Data!$M$4:$BB$594,Data!$A308,COLUMNS($C$11:Y315)),””)</f>
        <v>#NAME?</v>
      </c>
      <c r="Y315" s="72" t="e">
        <f>IFERROR(INDEX(Data!$M$4:$BB$594,Data!$A308,COLUMNS($C$11:Z315)),””)</f>
        <v>#NAME?</v>
      </c>
      <c r="Z315" s="75" t="e">
        <f>IFERROR(INDEX(Data!$M$4:$BB$594,Data!$A308,COLUMNS($C$11:AA315)),””)</f>
        <v>#NAME?</v>
      </c>
      <c r="AA315" s="75" t="e">
        <f>IFERROR(INDEX(Data!$M$4:$BB$594,Data!$A308,COLUMNS($C$11:AB315)),””)</f>
        <v>#NAME?</v>
      </c>
      <c r="AB315" s="71" t="e">
        <f>IFERROR(INDEX(Data!$M$4:$BB$594,Data!$A308,COLUMNS($C$11:AC315)),””)</f>
        <v>#NAME?</v>
      </c>
      <c r="AC315" s="72" t="e">
        <f>IFERROR(INDEX(Data!$M$4:$BB$594,Data!$A308,COLUMNS($C$11:AD315)),””)</f>
        <v>#NAME?</v>
      </c>
      <c r="AD315" s="72" t="e">
        <f>IFERROR(INDEX(Data!$M$4:$BB$594,Data!$A308,COLUMNS($C$11:AE315)),””)</f>
        <v>#NAME?</v>
      </c>
      <c r="AE315" s="70" t="e">
        <f>IFERROR(INDEX(Data!$M$4:$BB$594,Data!$A308,COLUMNS($C$11:AF315)),””)</f>
        <v>#NAME?</v>
      </c>
      <c r="AF315" s="72" t="e">
        <f>IFERROR(INDEX(Data!$M$4:$BB$594,Data!$A308,COLUMNS($C$11:AG315)),””)</f>
        <v>#NAME?</v>
      </c>
      <c r="AG315" s="75" t="e">
        <f>IFERROR(INDEX(Data!$M$4:$BB$594,Data!$A308,COLUMNS($C$11:AH315)),””)</f>
        <v>#NAME?</v>
      </c>
      <c r="AH315" s="75" t="e">
        <f>IFERROR(INDEX(Data!$M$4:$BB$594,Data!$A308,COLUMNS($C$11:AI315)),””)</f>
        <v>#NAME?</v>
      </c>
      <c r="AI315" s="71" t="e">
        <f>IFERROR(INDEX(Data!$M$4:$BB$594,Data!$A308,COLUMNS($C$11:AJ315)),””)</f>
        <v>#NAME?</v>
      </c>
      <c r="AJ315" s="71" t="e">
        <f>IFERROR(INDEX(Data!$M$4:$BB$594,Data!$A308,COLUMNS($C$11:AK315)),””)</f>
        <v>#NAME?</v>
      </c>
      <c r="AK315" s="71" t="e">
        <f>IFERROR(INDEX(Data!$M$4:$BB$594,Data!$A308,COLUMNS($C$11:AL315)),””)</f>
        <v>#NAME?</v>
      </c>
      <c r="AL315" s="69" t="e">
        <f>IFERROR(INDEX(Data!$M$4:$BB$594,Data!$A308,COLUMNS($C$11:AM315)),””)</f>
        <v>#NAME?</v>
      </c>
      <c r="AM315" s="69" t="e">
        <f>IFERROR(INDEX(Data!$M$4:$BB$594,Data!$A308,COLUMNS($C$11:AN315)),””)</f>
        <v>#NAME?</v>
      </c>
      <c r="AN315" s="69" t="e">
        <f>IFERROR(INDEX(Data!$M$4:$BB$594,Data!$A308,COLUMNS($C$11:AO315)),””)</f>
        <v>#NAME?</v>
      </c>
      <c r="AO315" s="69" t="e">
        <f>IFERROR(INDEX(Data!$M$4:$BB$594,Data!$A308,COLUMNS($C$11:AP315)),””)</f>
        <v>#NAME?</v>
      </c>
      <c r="AP315" s="69" t="e">
        <f>IFERROR(INDEX(Data!$M$4:$BB$594,Data!$A308,COLUMNS($C$11:AQ315)),””)</f>
        <v>#NAME?</v>
      </c>
      <c r="AQ315" s="69" t="e">
        <f>IFERROR(INDEX(Data!$M$4:$BB$594,Data!$A308,COLUMNS($C$11:AR315)),””)</f>
        <v>#NAME?</v>
      </c>
    </row>
    <row r="316" spans="2:43" x14ac:dyDescent="0.25">
      <c r="B316" s="69" t="e">
        <f>IFERROR(INDEX(Data!$M$4:$BB$594,Data!$A309,COLUMNS($C$11:C316)),””)</f>
        <v>#NAME?</v>
      </c>
      <c r="C316" s="73" t="e">
        <f>IFERROR(INDEX(Data!$M$4:$BB$594,Data!$A309,COLUMNS($C$11:D316)),””)</f>
        <v>#NAME?</v>
      </c>
      <c r="D316" s="76" t="e">
        <f>IFERROR(INDEX(Data!$M$4:$BB$594,Data!$A309,COLUMNS($C$11:E316)),””)</f>
        <v>#NAME?</v>
      </c>
      <c r="E316" s="76" t="e">
        <f>IFERROR(INDEX(Data!$M$4:$BB$594,Data!$A309,COLUMNS($C$11:F316)),””)</f>
        <v>#NAME?</v>
      </c>
      <c r="F316" s="76" t="e">
        <f>IFERROR(INDEX(Data!$M$4:$BB$594,Data!$A309,COLUMNS($C$11:G316)),””)</f>
        <v>#NAME?</v>
      </c>
      <c r="G316" s="76" t="e">
        <f>IFERROR(INDEX(Data!$M$4:$BB$594,Data!$A309,COLUMNS($C$11:H316)),””)</f>
        <v>#NAME?</v>
      </c>
      <c r="H316" s="76" t="e">
        <f>IFERROR(INDEX(Data!$M$4:$BB$594,Data!$A309,COLUMNS($C$11:I316)),””)</f>
        <v>#NAME?</v>
      </c>
      <c r="I316" s="76" t="e">
        <f>IFERROR(INDEX(Data!$M$4:$BB$594,Data!$A309,COLUMNS($C$11:J316)),””)</f>
        <v>#NAME?</v>
      </c>
      <c r="J316" s="76" t="e">
        <f>IFERROR(INDEX(Data!$M$4:$BB$594,Data!$A309,COLUMNS($C$11:K316)),””)</f>
        <v>#NAME?</v>
      </c>
      <c r="K316" s="76" t="e">
        <f>IFERROR(INDEX(Data!$M$4:$BB$594,Data!$A309,COLUMNS($C$11:L316)),””)</f>
        <v>#NAME?</v>
      </c>
      <c r="L316" s="76" t="e">
        <f>IFERROR(INDEX(Data!$M$4:$BB$594,Data!$A309,COLUMNS($C$11:M316)),””)</f>
        <v>#NAME?</v>
      </c>
      <c r="M316" s="76" t="e">
        <f>IFERROR(INDEX(Data!$M$4:$BB$594,Data!$A309,COLUMNS($C$11:N316)),””)</f>
        <v>#NAME?</v>
      </c>
      <c r="N316" s="76" t="e">
        <f>IFERROR(INDEX(Data!$M$4:$BB$594,Data!$A309,COLUMNS($C$11:O316)),””)</f>
        <v>#NAME?</v>
      </c>
      <c r="O316" s="76" t="e">
        <f>IFERROR(INDEX(Data!$M$4:$BB$594,Data!$A309,COLUMNS($C$11:P316)),””)</f>
        <v>#NAME?</v>
      </c>
      <c r="P316" s="69" t="e">
        <f>IFERROR(INDEX(Data!$M$4:$BB$594,Data!$A309,COLUMNS($C$11:Q316)),””)</f>
        <v>#NAME?</v>
      </c>
      <c r="Q316" s="70" t="e">
        <f>IFERROR(INDEX(Data!$M$4:$BB$594,Data!$A309,COLUMNS($C$11:R316)),””)</f>
        <v>#NAME?</v>
      </c>
      <c r="R316" s="72" t="e">
        <f>IFERROR(INDEX(Data!$M$4:$BB$594,Data!$A309,COLUMNS($C$11:S316)),””)</f>
        <v>#NAME?</v>
      </c>
      <c r="S316" s="69" t="e">
        <f>IFERROR(INDEX(Data!$M$4:$BB$594,Data!$A309,COLUMNS($C$11:T316)),””)</f>
        <v>#NAME?</v>
      </c>
      <c r="T316" s="71" t="e">
        <f>IFERROR(INDEX(Data!$M$4:$BB$594,Data!$A309,COLUMNS($C$11:U316)),””)</f>
        <v>#NAME?</v>
      </c>
      <c r="U316" s="72" t="e">
        <f>IFERROR(INDEX(Data!$M$4:$BB$594,Data!$A309,COLUMNS($C$11:V316)),””)</f>
        <v>#NAME?</v>
      </c>
      <c r="V316" s="72" t="e">
        <f>IFERROR(INDEX(Data!$M$4:$BB$594,Data!$A309,COLUMNS($C$11:W316)),””)</f>
        <v>#NAME?</v>
      </c>
      <c r="W316" s="72" t="e">
        <f>IFERROR(INDEX(Data!$M$4:$BB$594,Data!$A309,COLUMNS($C$11:X316)),””)</f>
        <v>#NAME?</v>
      </c>
      <c r="X316" s="70" t="e">
        <f>IFERROR(INDEX(Data!$M$4:$BB$594,Data!$A309,COLUMNS($C$11:Y316)),””)</f>
        <v>#NAME?</v>
      </c>
      <c r="Y316" s="72" t="e">
        <f>IFERROR(INDEX(Data!$M$4:$BB$594,Data!$A309,COLUMNS($C$11:Z316)),””)</f>
        <v>#NAME?</v>
      </c>
      <c r="Z316" s="75" t="e">
        <f>IFERROR(INDEX(Data!$M$4:$BB$594,Data!$A309,COLUMNS($C$11:AA316)),””)</f>
        <v>#NAME?</v>
      </c>
      <c r="AA316" s="75" t="e">
        <f>IFERROR(INDEX(Data!$M$4:$BB$594,Data!$A309,COLUMNS($C$11:AB316)),””)</f>
        <v>#NAME?</v>
      </c>
      <c r="AB316" s="71" t="e">
        <f>IFERROR(INDEX(Data!$M$4:$BB$594,Data!$A309,COLUMNS($C$11:AC316)),””)</f>
        <v>#NAME?</v>
      </c>
      <c r="AC316" s="72" t="e">
        <f>IFERROR(INDEX(Data!$M$4:$BB$594,Data!$A309,COLUMNS($C$11:AD316)),””)</f>
        <v>#NAME?</v>
      </c>
      <c r="AD316" s="72" t="e">
        <f>IFERROR(INDEX(Data!$M$4:$BB$594,Data!$A309,COLUMNS($C$11:AE316)),””)</f>
        <v>#NAME?</v>
      </c>
      <c r="AE316" s="70" t="e">
        <f>IFERROR(INDEX(Data!$M$4:$BB$594,Data!$A309,COLUMNS($C$11:AF316)),””)</f>
        <v>#NAME?</v>
      </c>
      <c r="AF316" s="72" t="e">
        <f>IFERROR(INDEX(Data!$M$4:$BB$594,Data!$A309,COLUMNS($C$11:AG316)),””)</f>
        <v>#NAME?</v>
      </c>
      <c r="AG316" s="75" t="e">
        <f>IFERROR(INDEX(Data!$M$4:$BB$594,Data!$A309,COLUMNS($C$11:AH316)),””)</f>
        <v>#NAME?</v>
      </c>
      <c r="AH316" s="75" t="e">
        <f>IFERROR(INDEX(Data!$M$4:$BB$594,Data!$A309,COLUMNS($C$11:AI316)),””)</f>
        <v>#NAME?</v>
      </c>
      <c r="AI316" s="71" t="e">
        <f>IFERROR(INDEX(Data!$M$4:$BB$594,Data!$A309,COLUMNS($C$11:AJ316)),””)</f>
        <v>#NAME?</v>
      </c>
      <c r="AJ316" s="71" t="e">
        <f>IFERROR(INDEX(Data!$M$4:$BB$594,Data!$A309,COLUMNS($C$11:AK316)),””)</f>
        <v>#NAME?</v>
      </c>
      <c r="AK316" s="71" t="e">
        <f>IFERROR(INDEX(Data!$M$4:$BB$594,Data!$A309,COLUMNS($C$11:AL316)),””)</f>
        <v>#NAME?</v>
      </c>
      <c r="AL316" s="69" t="e">
        <f>IFERROR(INDEX(Data!$M$4:$BB$594,Data!$A309,COLUMNS($C$11:AM316)),””)</f>
        <v>#NAME?</v>
      </c>
      <c r="AM316" s="69" t="e">
        <f>IFERROR(INDEX(Data!$M$4:$BB$594,Data!$A309,COLUMNS($C$11:AN316)),””)</f>
        <v>#NAME?</v>
      </c>
      <c r="AN316" s="69" t="e">
        <f>IFERROR(INDEX(Data!$M$4:$BB$594,Data!$A309,COLUMNS($C$11:AO316)),””)</f>
        <v>#NAME?</v>
      </c>
      <c r="AO316" s="69" t="e">
        <f>IFERROR(INDEX(Data!$M$4:$BB$594,Data!$A309,COLUMNS($C$11:AP316)),””)</f>
        <v>#NAME?</v>
      </c>
      <c r="AP316" s="69" t="e">
        <f>IFERROR(INDEX(Data!$M$4:$BB$594,Data!$A309,COLUMNS($C$11:AQ316)),””)</f>
        <v>#NAME?</v>
      </c>
      <c r="AQ316" s="69" t="e">
        <f>IFERROR(INDEX(Data!$M$4:$BB$594,Data!$A309,COLUMNS($C$11:AR316)),””)</f>
        <v>#NAME?</v>
      </c>
    </row>
    <row r="317" spans="2:43" x14ac:dyDescent="0.25">
      <c r="B317" s="69" t="e">
        <f>IFERROR(INDEX(Data!$M$4:$BB$594,Data!$A310,COLUMNS($C$11:C317)),””)</f>
        <v>#NAME?</v>
      </c>
      <c r="C317" s="73" t="e">
        <f>IFERROR(INDEX(Data!$M$4:$BB$594,Data!$A310,COLUMNS($C$11:D317)),””)</f>
        <v>#NAME?</v>
      </c>
      <c r="D317" s="76" t="e">
        <f>IFERROR(INDEX(Data!$M$4:$BB$594,Data!$A310,COLUMNS($C$11:E317)),””)</f>
        <v>#NAME?</v>
      </c>
      <c r="E317" s="76" t="e">
        <f>IFERROR(INDEX(Data!$M$4:$BB$594,Data!$A310,COLUMNS($C$11:F317)),””)</f>
        <v>#NAME?</v>
      </c>
      <c r="F317" s="76" t="e">
        <f>IFERROR(INDEX(Data!$M$4:$BB$594,Data!$A310,COLUMNS($C$11:G317)),””)</f>
        <v>#NAME?</v>
      </c>
      <c r="G317" s="76" t="e">
        <f>IFERROR(INDEX(Data!$M$4:$BB$594,Data!$A310,COLUMNS($C$11:H317)),””)</f>
        <v>#NAME?</v>
      </c>
      <c r="H317" s="76" t="e">
        <f>IFERROR(INDEX(Data!$M$4:$BB$594,Data!$A310,COLUMNS($C$11:I317)),””)</f>
        <v>#NAME?</v>
      </c>
      <c r="I317" s="76" t="e">
        <f>IFERROR(INDEX(Data!$M$4:$BB$594,Data!$A310,COLUMNS($C$11:J317)),””)</f>
        <v>#NAME?</v>
      </c>
      <c r="J317" s="76" t="e">
        <f>IFERROR(INDEX(Data!$M$4:$BB$594,Data!$A310,COLUMNS($C$11:K317)),””)</f>
        <v>#NAME?</v>
      </c>
      <c r="K317" s="76" t="e">
        <f>IFERROR(INDEX(Data!$M$4:$BB$594,Data!$A310,COLUMNS($C$11:L317)),””)</f>
        <v>#NAME?</v>
      </c>
      <c r="L317" s="76" t="e">
        <f>IFERROR(INDEX(Data!$M$4:$BB$594,Data!$A310,COLUMNS($C$11:M317)),””)</f>
        <v>#NAME?</v>
      </c>
      <c r="M317" s="76" t="e">
        <f>IFERROR(INDEX(Data!$M$4:$BB$594,Data!$A310,COLUMNS($C$11:N317)),””)</f>
        <v>#NAME?</v>
      </c>
      <c r="N317" s="76" t="e">
        <f>IFERROR(INDEX(Data!$M$4:$BB$594,Data!$A310,COLUMNS($C$11:O317)),””)</f>
        <v>#NAME?</v>
      </c>
      <c r="O317" s="76" t="e">
        <f>IFERROR(INDEX(Data!$M$4:$BB$594,Data!$A310,COLUMNS($C$11:P317)),””)</f>
        <v>#NAME?</v>
      </c>
      <c r="P317" s="69" t="e">
        <f>IFERROR(INDEX(Data!$M$4:$BB$594,Data!$A310,COLUMNS($C$11:Q317)),””)</f>
        <v>#NAME?</v>
      </c>
      <c r="Q317" s="70" t="e">
        <f>IFERROR(INDEX(Data!$M$4:$BB$594,Data!$A310,COLUMNS($C$11:R317)),””)</f>
        <v>#NAME?</v>
      </c>
      <c r="R317" s="72" t="e">
        <f>IFERROR(INDEX(Data!$M$4:$BB$594,Data!$A310,COLUMNS($C$11:S317)),””)</f>
        <v>#NAME?</v>
      </c>
      <c r="S317" s="69" t="e">
        <f>IFERROR(INDEX(Data!$M$4:$BB$594,Data!$A310,COLUMNS($C$11:T317)),””)</f>
        <v>#NAME?</v>
      </c>
      <c r="T317" s="71" t="e">
        <f>IFERROR(INDEX(Data!$M$4:$BB$594,Data!$A310,COLUMNS($C$11:U317)),””)</f>
        <v>#NAME?</v>
      </c>
      <c r="U317" s="72" t="e">
        <f>IFERROR(INDEX(Data!$M$4:$BB$594,Data!$A310,COLUMNS($C$11:V317)),””)</f>
        <v>#NAME?</v>
      </c>
      <c r="V317" s="72" t="e">
        <f>IFERROR(INDEX(Data!$M$4:$BB$594,Data!$A310,COLUMNS($C$11:W317)),””)</f>
        <v>#NAME?</v>
      </c>
      <c r="W317" s="72" t="e">
        <f>IFERROR(INDEX(Data!$M$4:$BB$594,Data!$A310,COLUMNS($C$11:X317)),””)</f>
        <v>#NAME?</v>
      </c>
      <c r="X317" s="70" t="e">
        <f>IFERROR(INDEX(Data!$M$4:$BB$594,Data!$A310,COLUMNS($C$11:Y317)),””)</f>
        <v>#NAME?</v>
      </c>
      <c r="Y317" s="72" t="e">
        <f>IFERROR(INDEX(Data!$M$4:$BB$594,Data!$A310,COLUMNS($C$11:Z317)),””)</f>
        <v>#NAME?</v>
      </c>
      <c r="Z317" s="75" t="e">
        <f>IFERROR(INDEX(Data!$M$4:$BB$594,Data!$A310,COLUMNS($C$11:AA317)),””)</f>
        <v>#NAME?</v>
      </c>
      <c r="AA317" s="75" t="e">
        <f>IFERROR(INDEX(Data!$M$4:$BB$594,Data!$A310,COLUMNS($C$11:AB317)),””)</f>
        <v>#NAME?</v>
      </c>
      <c r="AB317" s="71" t="e">
        <f>IFERROR(INDEX(Data!$M$4:$BB$594,Data!$A310,COLUMNS($C$11:AC317)),””)</f>
        <v>#NAME?</v>
      </c>
      <c r="AC317" s="72" t="e">
        <f>IFERROR(INDEX(Data!$M$4:$BB$594,Data!$A310,COLUMNS($C$11:AD317)),””)</f>
        <v>#NAME?</v>
      </c>
      <c r="AD317" s="72" t="e">
        <f>IFERROR(INDEX(Data!$M$4:$BB$594,Data!$A310,COLUMNS($C$11:AE317)),””)</f>
        <v>#NAME?</v>
      </c>
      <c r="AE317" s="70" t="e">
        <f>IFERROR(INDEX(Data!$M$4:$BB$594,Data!$A310,COLUMNS($C$11:AF317)),””)</f>
        <v>#NAME?</v>
      </c>
      <c r="AF317" s="72" t="e">
        <f>IFERROR(INDEX(Data!$M$4:$BB$594,Data!$A310,COLUMNS($C$11:AG317)),””)</f>
        <v>#NAME?</v>
      </c>
      <c r="AG317" s="75" t="e">
        <f>IFERROR(INDEX(Data!$M$4:$BB$594,Data!$A310,COLUMNS($C$11:AH317)),””)</f>
        <v>#NAME?</v>
      </c>
      <c r="AH317" s="75" t="e">
        <f>IFERROR(INDEX(Data!$M$4:$BB$594,Data!$A310,COLUMNS($C$11:AI317)),””)</f>
        <v>#NAME?</v>
      </c>
      <c r="AI317" s="71" t="e">
        <f>IFERROR(INDEX(Data!$M$4:$BB$594,Data!$A310,COLUMNS($C$11:AJ317)),””)</f>
        <v>#NAME?</v>
      </c>
      <c r="AJ317" s="71" t="e">
        <f>IFERROR(INDEX(Data!$M$4:$BB$594,Data!$A310,COLUMNS($C$11:AK317)),””)</f>
        <v>#NAME?</v>
      </c>
      <c r="AK317" s="71" t="e">
        <f>IFERROR(INDEX(Data!$M$4:$BB$594,Data!$A310,COLUMNS($C$11:AL317)),””)</f>
        <v>#NAME?</v>
      </c>
      <c r="AL317" s="69" t="e">
        <f>IFERROR(INDEX(Data!$M$4:$BB$594,Data!$A310,COLUMNS($C$11:AM317)),””)</f>
        <v>#NAME?</v>
      </c>
      <c r="AM317" s="69" t="e">
        <f>IFERROR(INDEX(Data!$M$4:$BB$594,Data!$A310,COLUMNS($C$11:AN317)),””)</f>
        <v>#NAME?</v>
      </c>
      <c r="AN317" s="69" t="e">
        <f>IFERROR(INDEX(Data!$M$4:$BB$594,Data!$A310,COLUMNS($C$11:AO317)),””)</f>
        <v>#NAME?</v>
      </c>
      <c r="AO317" s="69" t="e">
        <f>IFERROR(INDEX(Data!$M$4:$BB$594,Data!$A310,COLUMNS($C$11:AP317)),””)</f>
        <v>#NAME?</v>
      </c>
      <c r="AP317" s="69" t="e">
        <f>IFERROR(INDEX(Data!$M$4:$BB$594,Data!$A310,COLUMNS($C$11:AQ317)),””)</f>
        <v>#NAME?</v>
      </c>
      <c r="AQ317" s="69" t="e">
        <f>IFERROR(INDEX(Data!$M$4:$BB$594,Data!$A310,COLUMNS($C$11:AR317)),””)</f>
        <v>#NAME?</v>
      </c>
    </row>
    <row r="318" spans="2:43" x14ac:dyDescent="0.25">
      <c r="B318" s="69" t="e">
        <f>IFERROR(INDEX(Data!$M$4:$BB$594,Data!$A311,COLUMNS($C$11:C318)),””)</f>
        <v>#NAME?</v>
      </c>
      <c r="C318" s="73" t="e">
        <f>IFERROR(INDEX(Data!$M$4:$BB$594,Data!$A311,COLUMNS($C$11:D318)),””)</f>
        <v>#NAME?</v>
      </c>
      <c r="D318" s="76" t="e">
        <f>IFERROR(INDEX(Data!$M$4:$BB$594,Data!$A311,COLUMNS($C$11:E318)),””)</f>
        <v>#NAME?</v>
      </c>
      <c r="E318" s="76" t="e">
        <f>IFERROR(INDEX(Data!$M$4:$BB$594,Data!$A311,COLUMNS($C$11:F318)),””)</f>
        <v>#NAME?</v>
      </c>
      <c r="F318" s="76" t="e">
        <f>IFERROR(INDEX(Data!$M$4:$BB$594,Data!$A311,COLUMNS($C$11:G318)),””)</f>
        <v>#NAME?</v>
      </c>
      <c r="G318" s="76" t="e">
        <f>IFERROR(INDEX(Data!$M$4:$BB$594,Data!$A311,COLUMNS($C$11:H318)),””)</f>
        <v>#NAME?</v>
      </c>
      <c r="H318" s="76" t="e">
        <f>IFERROR(INDEX(Data!$M$4:$BB$594,Data!$A311,COLUMNS($C$11:I318)),””)</f>
        <v>#NAME?</v>
      </c>
      <c r="I318" s="76" t="e">
        <f>IFERROR(INDEX(Data!$M$4:$BB$594,Data!$A311,COLUMNS($C$11:J318)),””)</f>
        <v>#NAME?</v>
      </c>
      <c r="J318" s="76" t="e">
        <f>IFERROR(INDEX(Data!$M$4:$BB$594,Data!$A311,COLUMNS($C$11:K318)),””)</f>
        <v>#NAME?</v>
      </c>
      <c r="K318" s="76" t="e">
        <f>IFERROR(INDEX(Data!$M$4:$BB$594,Data!$A311,COLUMNS($C$11:L318)),””)</f>
        <v>#NAME?</v>
      </c>
      <c r="L318" s="76" t="e">
        <f>IFERROR(INDEX(Data!$M$4:$BB$594,Data!$A311,COLUMNS($C$11:M318)),””)</f>
        <v>#NAME?</v>
      </c>
      <c r="M318" s="76" t="e">
        <f>IFERROR(INDEX(Data!$M$4:$BB$594,Data!$A311,COLUMNS($C$11:N318)),””)</f>
        <v>#NAME?</v>
      </c>
      <c r="N318" s="76" t="e">
        <f>IFERROR(INDEX(Data!$M$4:$BB$594,Data!$A311,COLUMNS($C$11:O318)),””)</f>
        <v>#NAME?</v>
      </c>
      <c r="O318" s="76" t="e">
        <f>IFERROR(INDEX(Data!$M$4:$BB$594,Data!$A311,COLUMNS($C$11:P318)),””)</f>
        <v>#NAME?</v>
      </c>
      <c r="P318" s="69" t="e">
        <f>IFERROR(INDEX(Data!$M$4:$BB$594,Data!$A311,COLUMNS($C$11:Q318)),””)</f>
        <v>#NAME?</v>
      </c>
      <c r="Q318" s="70" t="e">
        <f>IFERROR(INDEX(Data!$M$4:$BB$594,Data!$A311,COLUMNS($C$11:R318)),””)</f>
        <v>#NAME?</v>
      </c>
      <c r="R318" s="72" t="e">
        <f>IFERROR(INDEX(Data!$M$4:$BB$594,Data!$A311,COLUMNS($C$11:S318)),””)</f>
        <v>#NAME?</v>
      </c>
      <c r="S318" s="69" t="e">
        <f>IFERROR(INDEX(Data!$M$4:$BB$594,Data!$A311,COLUMNS($C$11:T318)),””)</f>
        <v>#NAME?</v>
      </c>
      <c r="T318" s="71" t="e">
        <f>IFERROR(INDEX(Data!$M$4:$BB$594,Data!$A311,COLUMNS($C$11:U318)),””)</f>
        <v>#NAME?</v>
      </c>
      <c r="U318" s="72" t="e">
        <f>IFERROR(INDEX(Data!$M$4:$BB$594,Data!$A311,COLUMNS($C$11:V318)),””)</f>
        <v>#NAME?</v>
      </c>
      <c r="V318" s="72" t="e">
        <f>IFERROR(INDEX(Data!$M$4:$BB$594,Data!$A311,COLUMNS($C$11:W318)),””)</f>
        <v>#NAME?</v>
      </c>
      <c r="W318" s="72" t="e">
        <f>IFERROR(INDEX(Data!$M$4:$BB$594,Data!$A311,COLUMNS($C$11:X318)),””)</f>
        <v>#NAME?</v>
      </c>
      <c r="X318" s="70" t="e">
        <f>IFERROR(INDEX(Data!$M$4:$BB$594,Data!$A311,COLUMNS($C$11:Y318)),””)</f>
        <v>#NAME?</v>
      </c>
      <c r="Y318" s="72" t="e">
        <f>IFERROR(INDEX(Data!$M$4:$BB$594,Data!$A311,COLUMNS($C$11:Z318)),””)</f>
        <v>#NAME?</v>
      </c>
      <c r="Z318" s="75" t="e">
        <f>IFERROR(INDEX(Data!$M$4:$BB$594,Data!$A311,COLUMNS($C$11:AA318)),””)</f>
        <v>#NAME?</v>
      </c>
      <c r="AA318" s="75" t="e">
        <f>IFERROR(INDEX(Data!$M$4:$BB$594,Data!$A311,COLUMNS($C$11:AB318)),””)</f>
        <v>#NAME?</v>
      </c>
      <c r="AB318" s="71" t="e">
        <f>IFERROR(INDEX(Data!$M$4:$BB$594,Data!$A311,COLUMNS($C$11:AC318)),””)</f>
        <v>#NAME?</v>
      </c>
      <c r="AC318" s="72" t="e">
        <f>IFERROR(INDEX(Data!$M$4:$BB$594,Data!$A311,COLUMNS($C$11:AD318)),””)</f>
        <v>#NAME?</v>
      </c>
      <c r="AD318" s="72" t="e">
        <f>IFERROR(INDEX(Data!$M$4:$BB$594,Data!$A311,COLUMNS($C$11:AE318)),””)</f>
        <v>#NAME?</v>
      </c>
      <c r="AE318" s="70" t="e">
        <f>IFERROR(INDEX(Data!$M$4:$BB$594,Data!$A311,COLUMNS($C$11:AF318)),””)</f>
        <v>#NAME?</v>
      </c>
      <c r="AF318" s="72" t="e">
        <f>IFERROR(INDEX(Data!$M$4:$BB$594,Data!$A311,COLUMNS($C$11:AG318)),””)</f>
        <v>#NAME?</v>
      </c>
      <c r="AG318" s="75" t="e">
        <f>IFERROR(INDEX(Data!$M$4:$BB$594,Data!$A311,COLUMNS($C$11:AH318)),””)</f>
        <v>#NAME?</v>
      </c>
      <c r="AH318" s="75" t="e">
        <f>IFERROR(INDEX(Data!$M$4:$BB$594,Data!$A311,COLUMNS($C$11:AI318)),””)</f>
        <v>#NAME?</v>
      </c>
      <c r="AI318" s="71" t="e">
        <f>IFERROR(INDEX(Data!$M$4:$BB$594,Data!$A311,COLUMNS($C$11:AJ318)),””)</f>
        <v>#NAME?</v>
      </c>
      <c r="AJ318" s="71" t="e">
        <f>IFERROR(INDEX(Data!$M$4:$BB$594,Data!$A311,COLUMNS($C$11:AK318)),””)</f>
        <v>#NAME?</v>
      </c>
      <c r="AK318" s="71" t="e">
        <f>IFERROR(INDEX(Data!$M$4:$BB$594,Data!$A311,COLUMNS($C$11:AL318)),””)</f>
        <v>#NAME?</v>
      </c>
      <c r="AL318" s="69" t="e">
        <f>IFERROR(INDEX(Data!$M$4:$BB$594,Data!$A311,COLUMNS($C$11:AM318)),””)</f>
        <v>#NAME?</v>
      </c>
      <c r="AM318" s="69" t="e">
        <f>IFERROR(INDEX(Data!$M$4:$BB$594,Data!$A311,COLUMNS($C$11:AN318)),””)</f>
        <v>#NAME?</v>
      </c>
      <c r="AN318" s="69" t="e">
        <f>IFERROR(INDEX(Data!$M$4:$BB$594,Data!$A311,COLUMNS($C$11:AO318)),””)</f>
        <v>#NAME?</v>
      </c>
      <c r="AO318" s="69" t="e">
        <f>IFERROR(INDEX(Data!$M$4:$BB$594,Data!$A311,COLUMNS($C$11:AP318)),””)</f>
        <v>#NAME?</v>
      </c>
      <c r="AP318" s="69" t="e">
        <f>IFERROR(INDEX(Data!$M$4:$BB$594,Data!$A311,COLUMNS($C$11:AQ318)),””)</f>
        <v>#NAME?</v>
      </c>
      <c r="AQ318" s="69" t="e">
        <f>IFERROR(INDEX(Data!$M$4:$BB$594,Data!$A311,COLUMNS($C$11:AR318)),””)</f>
        <v>#NAME?</v>
      </c>
    </row>
    <row r="319" spans="2:43" x14ac:dyDescent="0.25">
      <c r="B319" s="69" t="e">
        <f>IFERROR(INDEX(Data!$M$4:$BB$594,Data!$A312,COLUMNS($C$11:C319)),””)</f>
        <v>#NAME?</v>
      </c>
      <c r="C319" s="73" t="e">
        <f>IFERROR(INDEX(Data!$M$4:$BB$594,Data!$A312,COLUMNS($C$11:D319)),””)</f>
        <v>#NAME?</v>
      </c>
      <c r="D319" s="76" t="e">
        <f>IFERROR(INDEX(Data!$M$4:$BB$594,Data!$A312,COLUMNS($C$11:E319)),””)</f>
        <v>#NAME?</v>
      </c>
      <c r="E319" s="76" t="e">
        <f>IFERROR(INDEX(Data!$M$4:$BB$594,Data!$A312,COLUMNS($C$11:F319)),””)</f>
        <v>#NAME?</v>
      </c>
      <c r="F319" s="76" t="e">
        <f>IFERROR(INDEX(Data!$M$4:$BB$594,Data!$A312,COLUMNS($C$11:G319)),””)</f>
        <v>#NAME?</v>
      </c>
      <c r="G319" s="76" t="e">
        <f>IFERROR(INDEX(Data!$M$4:$BB$594,Data!$A312,COLUMNS($C$11:H319)),””)</f>
        <v>#NAME?</v>
      </c>
      <c r="H319" s="76" t="e">
        <f>IFERROR(INDEX(Data!$M$4:$BB$594,Data!$A312,COLUMNS($C$11:I319)),””)</f>
        <v>#NAME?</v>
      </c>
      <c r="I319" s="76" t="e">
        <f>IFERROR(INDEX(Data!$M$4:$BB$594,Data!$A312,COLUMNS($C$11:J319)),””)</f>
        <v>#NAME?</v>
      </c>
      <c r="J319" s="76" t="e">
        <f>IFERROR(INDEX(Data!$M$4:$BB$594,Data!$A312,COLUMNS($C$11:K319)),””)</f>
        <v>#NAME?</v>
      </c>
      <c r="K319" s="76" t="e">
        <f>IFERROR(INDEX(Data!$M$4:$BB$594,Data!$A312,COLUMNS($C$11:L319)),””)</f>
        <v>#NAME?</v>
      </c>
      <c r="L319" s="76" t="e">
        <f>IFERROR(INDEX(Data!$M$4:$BB$594,Data!$A312,COLUMNS($C$11:M319)),””)</f>
        <v>#NAME?</v>
      </c>
      <c r="M319" s="76" t="e">
        <f>IFERROR(INDEX(Data!$M$4:$BB$594,Data!$A312,COLUMNS($C$11:N319)),””)</f>
        <v>#NAME?</v>
      </c>
      <c r="N319" s="76" t="e">
        <f>IFERROR(INDEX(Data!$M$4:$BB$594,Data!$A312,COLUMNS($C$11:O319)),””)</f>
        <v>#NAME?</v>
      </c>
      <c r="O319" s="76" t="e">
        <f>IFERROR(INDEX(Data!$M$4:$BB$594,Data!$A312,COLUMNS($C$11:P319)),””)</f>
        <v>#NAME?</v>
      </c>
      <c r="P319" s="69" t="e">
        <f>IFERROR(INDEX(Data!$M$4:$BB$594,Data!$A312,COLUMNS($C$11:Q319)),””)</f>
        <v>#NAME?</v>
      </c>
      <c r="Q319" s="70" t="e">
        <f>IFERROR(INDEX(Data!$M$4:$BB$594,Data!$A312,COLUMNS($C$11:R319)),””)</f>
        <v>#NAME?</v>
      </c>
      <c r="R319" s="72" t="e">
        <f>IFERROR(INDEX(Data!$M$4:$BB$594,Data!$A312,COLUMNS($C$11:S319)),””)</f>
        <v>#NAME?</v>
      </c>
      <c r="S319" s="69" t="e">
        <f>IFERROR(INDEX(Data!$M$4:$BB$594,Data!$A312,COLUMNS($C$11:T319)),””)</f>
        <v>#NAME?</v>
      </c>
      <c r="T319" s="71" t="e">
        <f>IFERROR(INDEX(Data!$M$4:$BB$594,Data!$A312,COLUMNS($C$11:U319)),””)</f>
        <v>#NAME?</v>
      </c>
      <c r="U319" s="72" t="e">
        <f>IFERROR(INDEX(Data!$M$4:$BB$594,Data!$A312,COLUMNS($C$11:V319)),””)</f>
        <v>#NAME?</v>
      </c>
      <c r="V319" s="72" t="e">
        <f>IFERROR(INDEX(Data!$M$4:$BB$594,Data!$A312,COLUMNS($C$11:W319)),””)</f>
        <v>#NAME?</v>
      </c>
      <c r="W319" s="72" t="e">
        <f>IFERROR(INDEX(Data!$M$4:$BB$594,Data!$A312,COLUMNS($C$11:X319)),””)</f>
        <v>#NAME?</v>
      </c>
      <c r="X319" s="70" t="e">
        <f>IFERROR(INDEX(Data!$M$4:$BB$594,Data!$A312,COLUMNS($C$11:Y319)),””)</f>
        <v>#NAME?</v>
      </c>
      <c r="Y319" s="72" t="e">
        <f>IFERROR(INDEX(Data!$M$4:$BB$594,Data!$A312,COLUMNS($C$11:Z319)),””)</f>
        <v>#NAME?</v>
      </c>
      <c r="Z319" s="75" t="e">
        <f>IFERROR(INDEX(Data!$M$4:$BB$594,Data!$A312,COLUMNS($C$11:AA319)),””)</f>
        <v>#NAME?</v>
      </c>
      <c r="AA319" s="75" t="e">
        <f>IFERROR(INDEX(Data!$M$4:$BB$594,Data!$A312,COLUMNS($C$11:AB319)),””)</f>
        <v>#NAME?</v>
      </c>
      <c r="AB319" s="71" t="e">
        <f>IFERROR(INDEX(Data!$M$4:$BB$594,Data!$A312,COLUMNS($C$11:AC319)),””)</f>
        <v>#NAME?</v>
      </c>
      <c r="AC319" s="72" t="e">
        <f>IFERROR(INDEX(Data!$M$4:$BB$594,Data!$A312,COLUMNS($C$11:AD319)),””)</f>
        <v>#NAME?</v>
      </c>
      <c r="AD319" s="72" t="e">
        <f>IFERROR(INDEX(Data!$M$4:$BB$594,Data!$A312,COLUMNS($C$11:AE319)),””)</f>
        <v>#NAME?</v>
      </c>
      <c r="AE319" s="70" t="e">
        <f>IFERROR(INDEX(Data!$M$4:$BB$594,Data!$A312,COLUMNS($C$11:AF319)),””)</f>
        <v>#NAME?</v>
      </c>
      <c r="AF319" s="72" t="e">
        <f>IFERROR(INDEX(Data!$M$4:$BB$594,Data!$A312,COLUMNS($C$11:AG319)),””)</f>
        <v>#NAME?</v>
      </c>
      <c r="AG319" s="75" t="e">
        <f>IFERROR(INDEX(Data!$M$4:$BB$594,Data!$A312,COLUMNS($C$11:AH319)),””)</f>
        <v>#NAME?</v>
      </c>
      <c r="AH319" s="75" t="e">
        <f>IFERROR(INDEX(Data!$M$4:$BB$594,Data!$A312,COLUMNS($C$11:AI319)),””)</f>
        <v>#NAME?</v>
      </c>
      <c r="AI319" s="71" t="e">
        <f>IFERROR(INDEX(Data!$M$4:$BB$594,Data!$A312,COLUMNS($C$11:AJ319)),””)</f>
        <v>#NAME?</v>
      </c>
      <c r="AJ319" s="71" t="e">
        <f>IFERROR(INDEX(Data!$M$4:$BB$594,Data!$A312,COLUMNS($C$11:AK319)),””)</f>
        <v>#NAME?</v>
      </c>
      <c r="AK319" s="71" t="e">
        <f>IFERROR(INDEX(Data!$M$4:$BB$594,Data!$A312,COLUMNS($C$11:AL319)),””)</f>
        <v>#NAME?</v>
      </c>
      <c r="AL319" s="69" t="e">
        <f>IFERROR(INDEX(Data!$M$4:$BB$594,Data!$A312,COLUMNS($C$11:AM319)),””)</f>
        <v>#NAME?</v>
      </c>
      <c r="AM319" s="69" t="e">
        <f>IFERROR(INDEX(Data!$M$4:$BB$594,Data!$A312,COLUMNS($C$11:AN319)),””)</f>
        <v>#NAME?</v>
      </c>
      <c r="AN319" s="69" t="e">
        <f>IFERROR(INDEX(Data!$M$4:$BB$594,Data!$A312,COLUMNS($C$11:AO319)),””)</f>
        <v>#NAME?</v>
      </c>
      <c r="AO319" s="69" t="e">
        <f>IFERROR(INDEX(Data!$M$4:$BB$594,Data!$A312,COLUMNS($C$11:AP319)),””)</f>
        <v>#NAME?</v>
      </c>
      <c r="AP319" s="69" t="e">
        <f>IFERROR(INDEX(Data!$M$4:$BB$594,Data!$A312,COLUMNS($C$11:AQ319)),””)</f>
        <v>#NAME?</v>
      </c>
      <c r="AQ319" s="69" t="e">
        <f>IFERROR(INDEX(Data!$M$4:$BB$594,Data!$A312,COLUMNS($C$11:AR319)),””)</f>
        <v>#NAME?</v>
      </c>
    </row>
    <row r="320" spans="2:43" x14ac:dyDescent="0.25">
      <c r="B320" s="69" t="e">
        <f>IFERROR(INDEX(Data!$M$4:$BB$594,Data!$A313,COLUMNS($C$11:C320)),””)</f>
        <v>#NAME?</v>
      </c>
      <c r="C320" s="73" t="e">
        <f>IFERROR(INDEX(Data!$M$4:$BB$594,Data!$A313,COLUMNS($C$11:D320)),””)</f>
        <v>#NAME?</v>
      </c>
      <c r="D320" s="76" t="e">
        <f>IFERROR(INDEX(Data!$M$4:$BB$594,Data!$A313,COLUMNS($C$11:E320)),””)</f>
        <v>#NAME?</v>
      </c>
      <c r="E320" s="76" t="e">
        <f>IFERROR(INDEX(Data!$M$4:$BB$594,Data!$A313,COLUMNS($C$11:F320)),””)</f>
        <v>#NAME?</v>
      </c>
      <c r="F320" s="76" t="e">
        <f>IFERROR(INDEX(Data!$M$4:$BB$594,Data!$A313,COLUMNS($C$11:G320)),””)</f>
        <v>#NAME?</v>
      </c>
      <c r="G320" s="76" t="e">
        <f>IFERROR(INDEX(Data!$M$4:$BB$594,Data!$A313,COLUMNS($C$11:H320)),””)</f>
        <v>#NAME?</v>
      </c>
      <c r="H320" s="76" t="e">
        <f>IFERROR(INDEX(Data!$M$4:$BB$594,Data!$A313,COLUMNS($C$11:I320)),””)</f>
        <v>#NAME?</v>
      </c>
      <c r="I320" s="76" t="e">
        <f>IFERROR(INDEX(Data!$M$4:$BB$594,Data!$A313,COLUMNS($C$11:J320)),””)</f>
        <v>#NAME?</v>
      </c>
      <c r="J320" s="76" t="e">
        <f>IFERROR(INDEX(Data!$M$4:$BB$594,Data!$A313,COLUMNS($C$11:K320)),””)</f>
        <v>#NAME?</v>
      </c>
      <c r="K320" s="76" t="e">
        <f>IFERROR(INDEX(Data!$M$4:$BB$594,Data!$A313,COLUMNS($C$11:L320)),””)</f>
        <v>#NAME?</v>
      </c>
      <c r="L320" s="76" t="e">
        <f>IFERROR(INDEX(Data!$M$4:$BB$594,Data!$A313,COLUMNS($C$11:M320)),””)</f>
        <v>#NAME?</v>
      </c>
      <c r="M320" s="76" t="e">
        <f>IFERROR(INDEX(Data!$M$4:$BB$594,Data!$A313,COLUMNS($C$11:N320)),””)</f>
        <v>#NAME?</v>
      </c>
      <c r="N320" s="76" t="e">
        <f>IFERROR(INDEX(Data!$M$4:$BB$594,Data!$A313,COLUMNS($C$11:O320)),””)</f>
        <v>#NAME?</v>
      </c>
      <c r="O320" s="76" t="e">
        <f>IFERROR(INDEX(Data!$M$4:$BB$594,Data!$A313,COLUMNS($C$11:P320)),””)</f>
        <v>#NAME?</v>
      </c>
      <c r="P320" s="69" t="e">
        <f>IFERROR(INDEX(Data!$M$4:$BB$594,Data!$A313,COLUMNS($C$11:Q320)),””)</f>
        <v>#NAME?</v>
      </c>
      <c r="Q320" s="70" t="e">
        <f>IFERROR(INDEX(Data!$M$4:$BB$594,Data!$A313,COLUMNS($C$11:R320)),””)</f>
        <v>#NAME?</v>
      </c>
      <c r="R320" s="72" t="e">
        <f>IFERROR(INDEX(Data!$M$4:$BB$594,Data!$A313,COLUMNS($C$11:S320)),””)</f>
        <v>#NAME?</v>
      </c>
      <c r="S320" s="69" t="e">
        <f>IFERROR(INDEX(Data!$M$4:$BB$594,Data!$A313,COLUMNS($C$11:T320)),””)</f>
        <v>#NAME?</v>
      </c>
      <c r="T320" s="71" t="e">
        <f>IFERROR(INDEX(Data!$M$4:$BB$594,Data!$A313,COLUMNS($C$11:U320)),””)</f>
        <v>#NAME?</v>
      </c>
      <c r="U320" s="72" t="e">
        <f>IFERROR(INDEX(Data!$M$4:$BB$594,Data!$A313,COLUMNS($C$11:V320)),””)</f>
        <v>#NAME?</v>
      </c>
      <c r="V320" s="72" t="e">
        <f>IFERROR(INDEX(Data!$M$4:$BB$594,Data!$A313,COLUMNS($C$11:W320)),””)</f>
        <v>#NAME?</v>
      </c>
      <c r="W320" s="72" t="e">
        <f>IFERROR(INDEX(Data!$M$4:$BB$594,Data!$A313,COLUMNS($C$11:X320)),””)</f>
        <v>#NAME?</v>
      </c>
      <c r="X320" s="70" t="e">
        <f>IFERROR(INDEX(Data!$M$4:$BB$594,Data!$A313,COLUMNS($C$11:Y320)),””)</f>
        <v>#NAME?</v>
      </c>
      <c r="Y320" s="72" t="e">
        <f>IFERROR(INDEX(Data!$M$4:$BB$594,Data!$A313,COLUMNS($C$11:Z320)),””)</f>
        <v>#NAME?</v>
      </c>
      <c r="Z320" s="75" t="e">
        <f>IFERROR(INDEX(Data!$M$4:$BB$594,Data!$A313,COLUMNS($C$11:AA320)),””)</f>
        <v>#NAME?</v>
      </c>
      <c r="AA320" s="75" t="e">
        <f>IFERROR(INDEX(Data!$M$4:$BB$594,Data!$A313,COLUMNS($C$11:AB320)),””)</f>
        <v>#NAME?</v>
      </c>
      <c r="AB320" s="71" t="e">
        <f>IFERROR(INDEX(Data!$M$4:$BB$594,Data!$A313,COLUMNS($C$11:AC320)),””)</f>
        <v>#NAME?</v>
      </c>
      <c r="AC320" s="72" t="e">
        <f>IFERROR(INDEX(Data!$M$4:$BB$594,Data!$A313,COLUMNS($C$11:AD320)),””)</f>
        <v>#NAME?</v>
      </c>
      <c r="AD320" s="72" t="e">
        <f>IFERROR(INDEX(Data!$M$4:$BB$594,Data!$A313,COLUMNS($C$11:AE320)),””)</f>
        <v>#NAME?</v>
      </c>
      <c r="AE320" s="70" t="e">
        <f>IFERROR(INDEX(Data!$M$4:$BB$594,Data!$A313,COLUMNS($C$11:AF320)),””)</f>
        <v>#NAME?</v>
      </c>
      <c r="AF320" s="72" t="e">
        <f>IFERROR(INDEX(Data!$M$4:$BB$594,Data!$A313,COLUMNS($C$11:AG320)),””)</f>
        <v>#NAME?</v>
      </c>
      <c r="AG320" s="75" t="e">
        <f>IFERROR(INDEX(Data!$M$4:$BB$594,Data!$A313,COLUMNS($C$11:AH320)),””)</f>
        <v>#NAME?</v>
      </c>
      <c r="AH320" s="75" t="e">
        <f>IFERROR(INDEX(Data!$M$4:$BB$594,Data!$A313,COLUMNS($C$11:AI320)),””)</f>
        <v>#NAME?</v>
      </c>
      <c r="AI320" s="71" t="e">
        <f>IFERROR(INDEX(Data!$M$4:$BB$594,Data!$A313,COLUMNS($C$11:AJ320)),””)</f>
        <v>#NAME?</v>
      </c>
      <c r="AJ320" s="71" t="e">
        <f>IFERROR(INDEX(Data!$M$4:$BB$594,Data!$A313,COLUMNS($C$11:AK320)),””)</f>
        <v>#NAME?</v>
      </c>
      <c r="AK320" s="71" t="e">
        <f>IFERROR(INDEX(Data!$M$4:$BB$594,Data!$A313,COLUMNS($C$11:AL320)),””)</f>
        <v>#NAME?</v>
      </c>
      <c r="AL320" s="69" t="e">
        <f>IFERROR(INDEX(Data!$M$4:$BB$594,Data!$A313,COLUMNS($C$11:AM320)),””)</f>
        <v>#NAME?</v>
      </c>
      <c r="AM320" s="69" t="e">
        <f>IFERROR(INDEX(Data!$M$4:$BB$594,Data!$A313,COLUMNS($C$11:AN320)),””)</f>
        <v>#NAME?</v>
      </c>
      <c r="AN320" s="69" t="e">
        <f>IFERROR(INDEX(Data!$M$4:$BB$594,Data!$A313,COLUMNS($C$11:AO320)),””)</f>
        <v>#NAME?</v>
      </c>
      <c r="AO320" s="69" t="e">
        <f>IFERROR(INDEX(Data!$M$4:$BB$594,Data!$A313,COLUMNS($C$11:AP320)),””)</f>
        <v>#NAME?</v>
      </c>
      <c r="AP320" s="69" t="e">
        <f>IFERROR(INDEX(Data!$M$4:$BB$594,Data!$A313,COLUMNS($C$11:AQ320)),””)</f>
        <v>#NAME?</v>
      </c>
      <c r="AQ320" s="69" t="e">
        <f>IFERROR(INDEX(Data!$M$4:$BB$594,Data!$A313,COLUMNS($C$11:AR320)),””)</f>
        <v>#NAME?</v>
      </c>
    </row>
    <row r="321" spans="2:43" x14ac:dyDescent="0.25">
      <c r="B321" s="69" t="e">
        <f>IFERROR(INDEX(Data!$M$4:$BB$594,Data!$A314,COLUMNS($C$11:C321)),””)</f>
        <v>#NAME?</v>
      </c>
      <c r="C321" s="73" t="e">
        <f>IFERROR(INDEX(Data!$M$4:$BB$594,Data!$A314,COLUMNS($C$11:D321)),””)</f>
        <v>#NAME?</v>
      </c>
      <c r="D321" s="76" t="e">
        <f>IFERROR(INDEX(Data!$M$4:$BB$594,Data!$A314,COLUMNS($C$11:E321)),””)</f>
        <v>#NAME?</v>
      </c>
      <c r="E321" s="76" t="e">
        <f>IFERROR(INDEX(Data!$M$4:$BB$594,Data!$A314,COLUMNS($C$11:F321)),””)</f>
        <v>#NAME?</v>
      </c>
      <c r="F321" s="76" t="e">
        <f>IFERROR(INDEX(Data!$M$4:$BB$594,Data!$A314,COLUMNS($C$11:G321)),””)</f>
        <v>#NAME?</v>
      </c>
      <c r="G321" s="76" t="e">
        <f>IFERROR(INDEX(Data!$M$4:$BB$594,Data!$A314,COLUMNS($C$11:H321)),””)</f>
        <v>#NAME?</v>
      </c>
      <c r="H321" s="76" t="e">
        <f>IFERROR(INDEX(Data!$M$4:$BB$594,Data!$A314,COLUMNS($C$11:I321)),””)</f>
        <v>#NAME?</v>
      </c>
      <c r="I321" s="76" t="e">
        <f>IFERROR(INDEX(Data!$M$4:$BB$594,Data!$A314,COLUMNS($C$11:J321)),””)</f>
        <v>#NAME?</v>
      </c>
      <c r="J321" s="76" t="e">
        <f>IFERROR(INDEX(Data!$M$4:$BB$594,Data!$A314,COLUMNS($C$11:K321)),””)</f>
        <v>#NAME?</v>
      </c>
      <c r="K321" s="76" t="e">
        <f>IFERROR(INDEX(Data!$M$4:$BB$594,Data!$A314,COLUMNS($C$11:L321)),””)</f>
        <v>#NAME?</v>
      </c>
      <c r="L321" s="76" t="e">
        <f>IFERROR(INDEX(Data!$M$4:$BB$594,Data!$A314,COLUMNS($C$11:M321)),””)</f>
        <v>#NAME?</v>
      </c>
      <c r="M321" s="76" t="e">
        <f>IFERROR(INDEX(Data!$M$4:$BB$594,Data!$A314,COLUMNS($C$11:N321)),””)</f>
        <v>#NAME?</v>
      </c>
      <c r="N321" s="76" t="e">
        <f>IFERROR(INDEX(Data!$M$4:$BB$594,Data!$A314,COLUMNS($C$11:O321)),””)</f>
        <v>#NAME?</v>
      </c>
      <c r="O321" s="76" t="e">
        <f>IFERROR(INDEX(Data!$M$4:$BB$594,Data!$A314,COLUMNS($C$11:P321)),””)</f>
        <v>#NAME?</v>
      </c>
      <c r="P321" s="69" t="e">
        <f>IFERROR(INDEX(Data!$M$4:$BB$594,Data!$A314,COLUMNS($C$11:Q321)),””)</f>
        <v>#NAME?</v>
      </c>
      <c r="Q321" s="70" t="e">
        <f>IFERROR(INDEX(Data!$M$4:$BB$594,Data!$A314,COLUMNS($C$11:R321)),””)</f>
        <v>#NAME?</v>
      </c>
      <c r="R321" s="72" t="e">
        <f>IFERROR(INDEX(Data!$M$4:$BB$594,Data!$A314,COLUMNS($C$11:S321)),””)</f>
        <v>#NAME?</v>
      </c>
      <c r="S321" s="69" t="e">
        <f>IFERROR(INDEX(Data!$M$4:$BB$594,Data!$A314,COLUMNS($C$11:T321)),””)</f>
        <v>#NAME?</v>
      </c>
      <c r="T321" s="71" t="e">
        <f>IFERROR(INDEX(Data!$M$4:$BB$594,Data!$A314,COLUMNS($C$11:U321)),””)</f>
        <v>#NAME?</v>
      </c>
      <c r="U321" s="72" t="e">
        <f>IFERROR(INDEX(Data!$M$4:$BB$594,Data!$A314,COLUMNS($C$11:V321)),””)</f>
        <v>#NAME?</v>
      </c>
      <c r="V321" s="72" t="e">
        <f>IFERROR(INDEX(Data!$M$4:$BB$594,Data!$A314,COLUMNS($C$11:W321)),””)</f>
        <v>#NAME?</v>
      </c>
      <c r="W321" s="72" t="e">
        <f>IFERROR(INDEX(Data!$M$4:$BB$594,Data!$A314,COLUMNS($C$11:X321)),””)</f>
        <v>#NAME?</v>
      </c>
      <c r="X321" s="70" t="e">
        <f>IFERROR(INDEX(Data!$M$4:$BB$594,Data!$A314,COLUMNS($C$11:Y321)),””)</f>
        <v>#NAME?</v>
      </c>
      <c r="Y321" s="72" t="e">
        <f>IFERROR(INDEX(Data!$M$4:$BB$594,Data!$A314,COLUMNS($C$11:Z321)),””)</f>
        <v>#NAME?</v>
      </c>
      <c r="Z321" s="75" t="e">
        <f>IFERROR(INDEX(Data!$M$4:$BB$594,Data!$A314,COLUMNS($C$11:AA321)),””)</f>
        <v>#NAME?</v>
      </c>
      <c r="AA321" s="75" t="e">
        <f>IFERROR(INDEX(Data!$M$4:$BB$594,Data!$A314,COLUMNS($C$11:AB321)),””)</f>
        <v>#NAME?</v>
      </c>
      <c r="AB321" s="71" t="e">
        <f>IFERROR(INDEX(Data!$M$4:$BB$594,Data!$A314,COLUMNS($C$11:AC321)),””)</f>
        <v>#NAME?</v>
      </c>
      <c r="AC321" s="72" t="e">
        <f>IFERROR(INDEX(Data!$M$4:$BB$594,Data!$A314,COLUMNS($C$11:AD321)),””)</f>
        <v>#NAME?</v>
      </c>
      <c r="AD321" s="72" t="e">
        <f>IFERROR(INDEX(Data!$M$4:$BB$594,Data!$A314,COLUMNS($C$11:AE321)),””)</f>
        <v>#NAME?</v>
      </c>
      <c r="AE321" s="70" t="e">
        <f>IFERROR(INDEX(Data!$M$4:$BB$594,Data!$A314,COLUMNS($C$11:AF321)),””)</f>
        <v>#NAME?</v>
      </c>
      <c r="AF321" s="72" t="e">
        <f>IFERROR(INDEX(Data!$M$4:$BB$594,Data!$A314,COLUMNS($C$11:AG321)),””)</f>
        <v>#NAME?</v>
      </c>
      <c r="AG321" s="75" t="e">
        <f>IFERROR(INDEX(Data!$M$4:$BB$594,Data!$A314,COLUMNS($C$11:AH321)),””)</f>
        <v>#NAME?</v>
      </c>
      <c r="AH321" s="75" t="e">
        <f>IFERROR(INDEX(Data!$M$4:$BB$594,Data!$A314,COLUMNS($C$11:AI321)),””)</f>
        <v>#NAME?</v>
      </c>
      <c r="AI321" s="71" t="e">
        <f>IFERROR(INDEX(Data!$M$4:$BB$594,Data!$A314,COLUMNS($C$11:AJ321)),””)</f>
        <v>#NAME?</v>
      </c>
      <c r="AJ321" s="71" t="e">
        <f>IFERROR(INDEX(Data!$M$4:$BB$594,Data!$A314,COLUMNS($C$11:AK321)),””)</f>
        <v>#NAME?</v>
      </c>
      <c r="AK321" s="71" t="e">
        <f>IFERROR(INDEX(Data!$M$4:$BB$594,Data!$A314,COLUMNS($C$11:AL321)),””)</f>
        <v>#NAME?</v>
      </c>
      <c r="AL321" s="69" t="e">
        <f>IFERROR(INDEX(Data!$M$4:$BB$594,Data!$A314,COLUMNS($C$11:AM321)),””)</f>
        <v>#NAME?</v>
      </c>
      <c r="AM321" s="69" t="e">
        <f>IFERROR(INDEX(Data!$M$4:$BB$594,Data!$A314,COLUMNS($C$11:AN321)),””)</f>
        <v>#NAME?</v>
      </c>
      <c r="AN321" s="69" t="e">
        <f>IFERROR(INDEX(Data!$M$4:$BB$594,Data!$A314,COLUMNS($C$11:AO321)),””)</f>
        <v>#NAME?</v>
      </c>
      <c r="AO321" s="69" t="e">
        <f>IFERROR(INDEX(Data!$M$4:$BB$594,Data!$A314,COLUMNS($C$11:AP321)),””)</f>
        <v>#NAME?</v>
      </c>
      <c r="AP321" s="69" t="e">
        <f>IFERROR(INDEX(Data!$M$4:$BB$594,Data!$A314,COLUMNS($C$11:AQ321)),””)</f>
        <v>#NAME?</v>
      </c>
      <c r="AQ321" s="69" t="e">
        <f>IFERROR(INDEX(Data!$M$4:$BB$594,Data!$A314,COLUMNS($C$11:AR321)),””)</f>
        <v>#NAME?</v>
      </c>
    </row>
    <row r="322" spans="2:43" x14ac:dyDescent="0.25">
      <c r="B322" s="69" t="e">
        <f>IFERROR(INDEX(Data!$M$4:$BB$594,Data!$A315,COLUMNS($C$11:C322)),””)</f>
        <v>#NAME?</v>
      </c>
      <c r="C322" s="73" t="e">
        <f>IFERROR(INDEX(Data!$M$4:$BB$594,Data!$A315,COLUMNS($C$11:D322)),””)</f>
        <v>#NAME?</v>
      </c>
      <c r="D322" s="76" t="e">
        <f>IFERROR(INDEX(Data!$M$4:$BB$594,Data!$A315,COLUMNS($C$11:E322)),””)</f>
        <v>#NAME?</v>
      </c>
      <c r="E322" s="76" t="e">
        <f>IFERROR(INDEX(Data!$M$4:$BB$594,Data!$A315,COLUMNS($C$11:F322)),””)</f>
        <v>#NAME?</v>
      </c>
      <c r="F322" s="76" t="e">
        <f>IFERROR(INDEX(Data!$M$4:$BB$594,Data!$A315,COLUMNS($C$11:G322)),””)</f>
        <v>#NAME?</v>
      </c>
      <c r="G322" s="76" t="e">
        <f>IFERROR(INDEX(Data!$M$4:$BB$594,Data!$A315,COLUMNS($C$11:H322)),””)</f>
        <v>#NAME?</v>
      </c>
      <c r="H322" s="76" t="e">
        <f>IFERROR(INDEX(Data!$M$4:$BB$594,Data!$A315,COLUMNS($C$11:I322)),””)</f>
        <v>#NAME?</v>
      </c>
      <c r="I322" s="76" t="e">
        <f>IFERROR(INDEX(Data!$M$4:$BB$594,Data!$A315,COLUMNS($C$11:J322)),””)</f>
        <v>#NAME?</v>
      </c>
      <c r="J322" s="76" t="e">
        <f>IFERROR(INDEX(Data!$M$4:$BB$594,Data!$A315,COLUMNS($C$11:K322)),””)</f>
        <v>#NAME?</v>
      </c>
      <c r="K322" s="76" t="e">
        <f>IFERROR(INDEX(Data!$M$4:$BB$594,Data!$A315,COLUMNS($C$11:L322)),””)</f>
        <v>#NAME?</v>
      </c>
      <c r="L322" s="76" t="e">
        <f>IFERROR(INDEX(Data!$M$4:$BB$594,Data!$A315,COLUMNS($C$11:M322)),””)</f>
        <v>#NAME?</v>
      </c>
      <c r="M322" s="76" t="e">
        <f>IFERROR(INDEX(Data!$M$4:$BB$594,Data!$A315,COLUMNS($C$11:N322)),””)</f>
        <v>#NAME?</v>
      </c>
      <c r="N322" s="76" t="e">
        <f>IFERROR(INDEX(Data!$M$4:$BB$594,Data!$A315,COLUMNS($C$11:O322)),””)</f>
        <v>#NAME?</v>
      </c>
      <c r="O322" s="76" t="e">
        <f>IFERROR(INDEX(Data!$M$4:$BB$594,Data!$A315,COLUMNS($C$11:P322)),””)</f>
        <v>#NAME?</v>
      </c>
      <c r="P322" s="69" t="e">
        <f>IFERROR(INDEX(Data!$M$4:$BB$594,Data!$A315,COLUMNS($C$11:Q322)),””)</f>
        <v>#NAME?</v>
      </c>
      <c r="Q322" s="70" t="e">
        <f>IFERROR(INDEX(Data!$M$4:$BB$594,Data!$A315,COLUMNS($C$11:R322)),””)</f>
        <v>#NAME?</v>
      </c>
      <c r="R322" s="72" t="e">
        <f>IFERROR(INDEX(Data!$M$4:$BB$594,Data!$A315,COLUMNS($C$11:S322)),””)</f>
        <v>#NAME?</v>
      </c>
      <c r="S322" s="69" t="e">
        <f>IFERROR(INDEX(Data!$M$4:$BB$594,Data!$A315,COLUMNS($C$11:T322)),””)</f>
        <v>#NAME?</v>
      </c>
      <c r="T322" s="71" t="e">
        <f>IFERROR(INDEX(Data!$M$4:$BB$594,Data!$A315,COLUMNS($C$11:U322)),””)</f>
        <v>#NAME?</v>
      </c>
      <c r="U322" s="72" t="e">
        <f>IFERROR(INDEX(Data!$M$4:$BB$594,Data!$A315,COLUMNS($C$11:V322)),””)</f>
        <v>#NAME?</v>
      </c>
      <c r="V322" s="72" t="e">
        <f>IFERROR(INDEX(Data!$M$4:$BB$594,Data!$A315,COLUMNS($C$11:W322)),””)</f>
        <v>#NAME?</v>
      </c>
      <c r="W322" s="72" t="e">
        <f>IFERROR(INDEX(Data!$M$4:$BB$594,Data!$A315,COLUMNS($C$11:X322)),””)</f>
        <v>#NAME?</v>
      </c>
      <c r="X322" s="70" t="e">
        <f>IFERROR(INDEX(Data!$M$4:$BB$594,Data!$A315,COLUMNS($C$11:Y322)),””)</f>
        <v>#NAME?</v>
      </c>
      <c r="Y322" s="72" t="e">
        <f>IFERROR(INDEX(Data!$M$4:$BB$594,Data!$A315,COLUMNS($C$11:Z322)),””)</f>
        <v>#NAME?</v>
      </c>
      <c r="Z322" s="75" t="e">
        <f>IFERROR(INDEX(Data!$M$4:$BB$594,Data!$A315,COLUMNS($C$11:AA322)),””)</f>
        <v>#NAME?</v>
      </c>
      <c r="AA322" s="75" t="e">
        <f>IFERROR(INDEX(Data!$M$4:$BB$594,Data!$A315,COLUMNS($C$11:AB322)),””)</f>
        <v>#NAME?</v>
      </c>
      <c r="AB322" s="71" t="e">
        <f>IFERROR(INDEX(Data!$M$4:$BB$594,Data!$A315,COLUMNS($C$11:AC322)),””)</f>
        <v>#NAME?</v>
      </c>
      <c r="AC322" s="72" t="e">
        <f>IFERROR(INDEX(Data!$M$4:$BB$594,Data!$A315,COLUMNS($C$11:AD322)),””)</f>
        <v>#NAME?</v>
      </c>
      <c r="AD322" s="72" t="e">
        <f>IFERROR(INDEX(Data!$M$4:$BB$594,Data!$A315,COLUMNS($C$11:AE322)),””)</f>
        <v>#NAME?</v>
      </c>
      <c r="AE322" s="70" t="e">
        <f>IFERROR(INDEX(Data!$M$4:$BB$594,Data!$A315,COLUMNS($C$11:AF322)),””)</f>
        <v>#NAME?</v>
      </c>
      <c r="AF322" s="72" t="e">
        <f>IFERROR(INDEX(Data!$M$4:$BB$594,Data!$A315,COLUMNS($C$11:AG322)),””)</f>
        <v>#NAME?</v>
      </c>
      <c r="AG322" s="75" t="e">
        <f>IFERROR(INDEX(Data!$M$4:$BB$594,Data!$A315,COLUMNS($C$11:AH322)),””)</f>
        <v>#NAME?</v>
      </c>
      <c r="AH322" s="75" t="e">
        <f>IFERROR(INDEX(Data!$M$4:$BB$594,Data!$A315,COLUMNS($C$11:AI322)),””)</f>
        <v>#NAME?</v>
      </c>
      <c r="AI322" s="71" t="e">
        <f>IFERROR(INDEX(Data!$M$4:$BB$594,Data!$A315,COLUMNS($C$11:AJ322)),””)</f>
        <v>#NAME?</v>
      </c>
      <c r="AJ322" s="71" t="e">
        <f>IFERROR(INDEX(Data!$M$4:$BB$594,Data!$A315,COLUMNS($C$11:AK322)),””)</f>
        <v>#NAME?</v>
      </c>
      <c r="AK322" s="71" t="e">
        <f>IFERROR(INDEX(Data!$M$4:$BB$594,Data!$A315,COLUMNS($C$11:AL322)),””)</f>
        <v>#NAME?</v>
      </c>
      <c r="AL322" s="69" t="e">
        <f>IFERROR(INDEX(Data!$M$4:$BB$594,Data!$A315,COLUMNS($C$11:AM322)),””)</f>
        <v>#NAME?</v>
      </c>
      <c r="AM322" s="69" t="e">
        <f>IFERROR(INDEX(Data!$M$4:$BB$594,Data!$A315,COLUMNS($C$11:AN322)),””)</f>
        <v>#NAME?</v>
      </c>
      <c r="AN322" s="69" t="e">
        <f>IFERROR(INDEX(Data!$M$4:$BB$594,Data!$A315,COLUMNS($C$11:AO322)),””)</f>
        <v>#NAME?</v>
      </c>
      <c r="AO322" s="69" t="e">
        <f>IFERROR(INDEX(Data!$M$4:$BB$594,Data!$A315,COLUMNS($C$11:AP322)),””)</f>
        <v>#NAME?</v>
      </c>
      <c r="AP322" s="69" t="e">
        <f>IFERROR(INDEX(Data!$M$4:$BB$594,Data!$A315,COLUMNS($C$11:AQ322)),””)</f>
        <v>#NAME?</v>
      </c>
      <c r="AQ322" s="69" t="e">
        <f>IFERROR(INDEX(Data!$M$4:$BB$594,Data!$A315,COLUMNS($C$11:AR322)),””)</f>
        <v>#NAME?</v>
      </c>
    </row>
    <row r="323" spans="2:43" x14ac:dyDescent="0.25">
      <c r="B323" s="69" t="e">
        <f>IFERROR(INDEX(Data!$M$4:$BB$594,Data!$A316,COLUMNS($C$11:C323)),””)</f>
        <v>#NAME?</v>
      </c>
      <c r="C323" s="73" t="e">
        <f>IFERROR(INDEX(Data!$M$4:$BB$594,Data!$A316,COLUMNS($C$11:D323)),””)</f>
        <v>#NAME?</v>
      </c>
      <c r="D323" s="76" t="e">
        <f>IFERROR(INDEX(Data!$M$4:$BB$594,Data!$A316,COLUMNS($C$11:E323)),””)</f>
        <v>#NAME?</v>
      </c>
      <c r="E323" s="76" t="e">
        <f>IFERROR(INDEX(Data!$M$4:$BB$594,Data!$A316,COLUMNS($C$11:F323)),””)</f>
        <v>#NAME?</v>
      </c>
      <c r="F323" s="76" t="e">
        <f>IFERROR(INDEX(Data!$M$4:$BB$594,Data!$A316,COLUMNS($C$11:G323)),””)</f>
        <v>#NAME?</v>
      </c>
      <c r="G323" s="76" t="e">
        <f>IFERROR(INDEX(Data!$M$4:$BB$594,Data!$A316,COLUMNS($C$11:H323)),””)</f>
        <v>#NAME?</v>
      </c>
      <c r="H323" s="76" t="e">
        <f>IFERROR(INDEX(Data!$M$4:$BB$594,Data!$A316,COLUMNS($C$11:I323)),””)</f>
        <v>#NAME?</v>
      </c>
      <c r="I323" s="76" t="e">
        <f>IFERROR(INDEX(Data!$M$4:$BB$594,Data!$A316,COLUMNS($C$11:J323)),””)</f>
        <v>#NAME?</v>
      </c>
      <c r="J323" s="76" t="e">
        <f>IFERROR(INDEX(Data!$M$4:$BB$594,Data!$A316,COLUMNS($C$11:K323)),””)</f>
        <v>#NAME?</v>
      </c>
      <c r="K323" s="76" t="e">
        <f>IFERROR(INDEX(Data!$M$4:$BB$594,Data!$A316,COLUMNS($C$11:L323)),””)</f>
        <v>#NAME?</v>
      </c>
      <c r="L323" s="76" t="e">
        <f>IFERROR(INDEX(Data!$M$4:$BB$594,Data!$A316,COLUMNS($C$11:M323)),””)</f>
        <v>#NAME?</v>
      </c>
      <c r="M323" s="76" t="e">
        <f>IFERROR(INDEX(Data!$M$4:$BB$594,Data!$A316,COLUMNS($C$11:N323)),””)</f>
        <v>#NAME?</v>
      </c>
      <c r="N323" s="76" t="e">
        <f>IFERROR(INDEX(Data!$M$4:$BB$594,Data!$A316,COLUMNS($C$11:O323)),””)</f>
        <v>#NAME?</v>
      </c>
      <c r="O323" s="76" t="e">
        <f>IFERROR(INDEX(Data!$M$4:$BB$594,Data!$A316,COLUMNS($C$11:P323)),””)</f>
        <v>#NAME?</v>
      </c>
      <c r="P323" s="69" t="e">
        <f>IFERROR(INDEX(Data!$M$4:$BB$594,Data!$A316,COLUMNS($C$11:Q323)),””)</f>
        <v>#NAME?</v>
      </c>
      <c r="Q323" s="70" t="e">
        <f>IFERROR(INDEX(Data!$M$4:$BB$594,Data!$A316,COLUMNS($C$11:R323)),””)</f>
        <v>#NAME?</v>
      </c>
      <c r="R323" s="72" t="e">
        <f>IFERROR(INDEX(Data!$M$4:$BB$594,Data!$A316,COLUMNS($C$11:S323)),””)</f>
        <v>#NAME?</v>
      </c>
      <c r="S323" s="69" t="e">
        <f>IFERROR(INDEX(Data!$M$4:$BB$594,Data!$A316,COLUMNS($C$11:T323)),””)</f>
        <v>#NAME?</v>
      </c>
      <c r="T323" s="71" t="e">
        <f>IFERROR(INDEX(Data!$M$4:$BB$594,Data!$A316,COLUMNS($C$11:U323)),””)</f>
        <v>#NAME?</v>
      </c>
      <c r="U323" s="72" t="e">
        <f>IFERROR(INDEX(Data!$M$4:$BB$594,Data!$A316,COLUMNS($C$11:V323)),””)</f>
        <v>#NAME?</v>
      </c>
      <c r="V323" s="72" t="e">
        <f>IFERROR(INDEX(Data!$M$4:$BB$594,Data!$A316,COLUMNS($C$11:W323)),””)</f>
        <v>#NAME?</v>
      </c>
      <c r="W323" s="72" t="e">
        <f>IFERROR(INDEX(Data!$M$4:$BB$594,Data!$A316,COLUMNS($C$11:X323)),””)</f>
        <v>#NAME?</v>
      </c>
      <c r="X323" s="70" t="e">
        <f>IFERROR(INDEX(Data!$M$4:$BB$594,Data!$A316,COLUMNS($C$11:Y323)),””)</f>
        <v>#NAME?</v>
      </c>
      <c r="Y323" s="72" t="e">
        <f>IFERROR(INDEX(Data!$M$4:$BB$594,Data!$A316,COLUMNS($C$11:Z323)),””)</f>
        <v>#NAME?</v>
      </c>
      <c r="Z323" s="75" t="e">
        <f>IFERROR(INDEX(Data!$M$4:$BB$594,Data!$A316,COLUMNS($C$11:AA323)),””)</f>
        <v>#NAME?</v>
      </c>
      <c r="AA323" s="75" t="e">
        <f>IFERROR(INDEX(Data!$M$4:$BB$594,Data!$A316,COLUMNS($C$11:AB323)),””)</f>
        <v>#NAME?</v>
      </c>
      <c r="AB323" s="71" t="e">
        <f>IFERROR(INDEX(Data!$M$4:$BB$594,Data!$A316,COLUMNS($C$11:AC323)),””)</f>
        <v>#NAME?</v>
      </c>
      <c r="AC323" s="72" t="e">
        <f>IFERROR(INDEX(Data!$M$4:$BB$594,Data!$A316,COLUMNS($C$11:AD323)),””)</f>
        <v>#NAME?</v>
      </c>
      <c r="AD323" s="72" t="e">
        <f>IFERROR(INDEX(Data!$M$4:$BB$594,Data!$A316,COLUMNS($C$11:AE323)),””)</f>
        <v>#NAME?</v>
      </c>
      <c r="AE323" s="70" t="e">
        <f>IFERROR(INDEX(Data!$M$4:$BB$594,Data!$A316,COLUMNS($C$11:AF323)),””)</f>
        <v>#NAME?</v>
      </c>
      <c r="AF323" s="72" t="e">
        <f>IFERROR(INDEX(Data!$M$4:$BB$594,Data!$A316,COLUMNS($C$11:AG323)),””)</f>
        <v>#NAME?</v>
      </c>
      <c r="AG323" s="75" t="e">
        <f>IFERROR(INDEX(Data!$M$4:$BB$594,Data!$A316,COLUMNS($C$11:AH323)),””)</f>
        <v>#NAME?</v>
      </c>
      <c r="AH323" s="75" t="e">
        <f>IFERROR(INDEX(Data!$M$4:$BB$594,Data!$A316,COLUMNS($C$11:AI323)),””)</f>
        <v>#NAME?</v>
      </c>
      <c r="AI323" s="71" t="e">
        <f>IFERROR(INDEX(Data!$M$4:$BB$594,Data!$A316,COLUMNS($C$11:AJ323)),””)</f>
        <v>#NAME?</v>
      </c>
      <c r="AJ323" s="71" t="e">
        <f>IFERROR(INDEX(Data!$M$4:$BB$594,Data!$A316,COLUMNS($C$11:AK323)),””)</f>
        <v>#NAME?</v>
      </c>
      <c r="AK323" s="71" t="e">
        <f>IFERROR(INDEX(Data!$M$4:$BB$594,Data!$A316,COLUMNS($C$11:AL323)),””)</f>
        <v>#NAME?</v>
      </c>
      <c r="AL323" s="69" t="e">
        <f>IFERROR(INDEX(Data!$M$4:$BB$594,Data!$A316,COLUMNS($C$11:AM323)),””)</f>
        <v>#NAME?</v>
      </c>
      <c r="AM323" s="69" t="e">
        <f>IFERROR(INDEX(Data!$M$4:$BB$594,Data!$A316,COLUMNS($C$11:AN323)),””)</f>
        <v>#NAME?</v>
      </c>
      <c r="AN323" s="69" t="e">
        <f>IFERROR(INDEX(Data!$M$4:$BB$594,Data!$A316,COLUMNS($C$11:AO323)),””)</f>
        <v>#NAME?</v>
      </c>
      <c r="AO323" s="69" t="e">
        <f>IFERROR(INDEX(Data!$M$4:$BB$594,Data!$A316,COLUMNS($C$11:AP323)),””)</f>
        <v>#NAME?</v>
      </c>
      <c r="AP323" s="69" t="e">
        <f>IFERROR(INDEX(Data!$M$4:$BB$594,Data!$A316,COLUMNS($C$11:AQ323)),””)</f>
        <v>#NAME?</v>
      </c>
      <c r="AQ323" s="69" t="e">
        <f>IFERROR(INDEX(Data!$M$4:$BB$594,Data!$A316,COLUMNS($C$11:AR323)),””)</f>
        <v>#NAME?</v>
      </c>
    </row>
    <row r="324" spans="2:43" x14ac:dyDescent="0.25">
      <c r="B324" s="69" t="e">
        <f>IFERROR(INDEX(Data!$M$4:$BB$594,Data!$A317,COLUMNS($C$11:C324)),””)</f>
        <v>#NAME?</v>
      </c>
      <c r="C324" s="73" t="e">
        <f>IFERROR(INDEX(Data!$M$4:$BB$594,Data!$A317,COLUMNS($C$11:D324)),””)</f>
        <v>#NAME?</v>
      </c>
      <c r="D324" s="76" t="e">
        <f>IFERROR(INDEX(Data!$M$4:$BB$594,Data!$A317,COLUMNS($C$11:E324)),””)</f>
        <v>#NAME?</v>
      </c>
      <c r="E324" s="76" t="e">
        <f>IFERROR(INDEX(Data!$M$4:$BB$594,Data!$A317,COLUMNS($C$11:F324)),””)</f>
        <v>#NAME?</v>
      </c>
      <c r="F324" s="76" t="e">
        <f>IFERROR(INDEX(Data!$M$4:$BB$594,Data!$A317,COLUMNS($C$11:G324)),””)</f>
        <v>#NAME?</v>
      </c>
      <c r="G324" s="76" t="e">
        <f>IFERROR(INDEX(Data!$M$4:$BB$594,Data!$A317,COLUMNS($C$11:H324)),””)</f>
        <v>#NAME?</v>
      </c>
      <c r="H324" s="76" t="e">
        <f>IFERROR(INDEX(Data!$M$4:$BB$594,Data!$A317,COLUMNS($C$11:I324)),””)</f>
        <v>#NAME?</v>
      </c>
      <c r="I324" s="76" t="e">
        <f>IFERROR(INDEX(Data!$M$4:$BB$594,Data!$A317,COLUMNS($C$11:J324)),””)</f>
        <v>#NAME?</v>
      </c>
      <c r="J324" s="76" t="e">
        <f>IFERROR(INDEX(Data!$M$4:$BB$594,Data!$A317,COLUMNS($C$11:K324)),””)</f>
        <v>#NAME?</v>
      </c>
      <c r="K324" s="76" t="e">
        <f>IFERROR(INDEX(Data!$M$4:$BB$594,Data!$A317,COLUMNS($C$11:L324)),””)</f>
        <v>#NAME?</v>
      </c>
      <c r="L324" s="76" t="e">
        <f>IFERROR(INDEX(Data!$M$4:$BB$594,Data!$A317,COLUMNS($C$11:M324)),””)</f>
        <v>#NAME?</v>
      </c>
      <c r="M324" s="76" t="e">
        <f>IFERROR(INDEX(Data!$M$4:$BB$594,Data!$A317,COLUMNS($C$11:N324)),””)</f>
        <v>#NAME?</v>
      </c>
      <c r="N324" s="76" t="e">
        <f>IFERROR(INDEX(Data!$M$4:$BB$594,Data!$A317,COLUMNS($C$11:O324)),””)</f>
        <v>#NAME?</v>
      </c>
      <c r="O324" s="76" t="e">
        <f>IFERROR(INDEX(Data!$M$4:$BB$594,Data!$A317,COLUMNS($C$11:P324)),””)</f>
        <v>#NAME?</v>
      </c>
      <c r="P324" s="69" t="e">
        <f>IFERROR(INDEX(Data!$M$4:$BB$594,Data!$A317,COLUMNS($C$11:Q324)),””)</f>
        <v>#NAME?</v>
      </c>
      <c r="Q324" s="70" t="e">
        <f>IFERROR(INDEX(Data!$M$4:$BB$594,Data!$A317,COLUMNS($C$11:R324)),””)</f>
        <v>#NAME?</v>
      </c>
      <c r="R324" s="72" t="e">
        <f>IFERROR(INDEX(Data!$M$4:$BB$594,Data!$A317,COLUMNS($C$11:S324)),””)</f>
        <v>#NAME?</v>
      </c>
      <c r="S324" s="69" t="e">
        <f>IFERROR(INDEX(Data!$M$4:$BB$594,Data!$A317,COLUMNS($C$11:T324)),””)</f>
        <v>#NAME?</v>
      </c>
      <c r="T324" s="71" t="e">
        <f>IFERROR(INDEX(Data!$M$4:$BB$594,Data!$A317,COLUMNS($C$11:U324)),””)</f>
        <v>#NAME?</v>
      </c>
      <c r="U324" s="72" t="e">
        <f>IFERROR(INDEX(Data!$M$4:$BB$594,Data!$A317,COLUMNS($C$11:V324)),””)</f>
        <v>#NAME?</v>
      </c>
      <c r="V324" s="72" t="e">
        <f>IFERROR(INDEX(Data!$M$4:$BB$594,Data!$A317,COLUMNS($C$11:W324)),””)</f>
        <v>#NAME?</v>
      </c>
      <c r="W324" s="72" t="e">
        <f>IFERROR(INDEX(Data!$M$4:$BB$594,Data!$A317,COLUMNS($C$11:X324)),””)</f>
        <v>#NAME?</v>
      </c>
      <c r="X324" s="70" t="e">
        <f>IFERROR(INDEX(Data!$M$4:$BB$594,Data!$A317,COLUMNS($C$11:Y324)),””)</f>
        <v>#NAME?</v>
      </c>
      <c r="Y324" s="72" t="e">
        <f>IFERROR(INDEX(Data!$M$4:$BB$594,Data!$A317,COLUMNS($C$11:Z324)),””)</f>
        <v>#NAME?</v>
      </c>
      <c r="Z324" s="75" t="e">
        <f>IFERROR(INDEX(Data!$M$4:$BB$594,Data!$A317,COLUMNS($C$11:AA324)),””)</f>
        <v>#NAME?</v>
      </c>
      <c r="AA324" s="75" t="e">
        <f>IFERROR(INDEX(Data!$M$4:$BB$594,Data!$A317,COLUMNS($C$11:AB324)),””)</f>
        <v>#NAME?</v>
      </c>
      <c r="AB324" s="71" t="e">
        <f>IFERROR(INDEX(Data!$M$4:$BB$594,Data!$A317,COLUMNS($C$11:AC324)),””)</f>
        <v>#NAME?</v>
      </c>
      <c r="AC324" s="72" t="e">
        <f>IFERROR(INDEX(Data!$M$4:$BB$594,Data!$A317,COLUMNS($C$11:AD324)),””)</f>
        <v>#NAME?</v>
      </c>
      <c r="AD324" s="72" t="e">
        <f>IFERROR(INDEX(Data!$M$4:$BB$594,Data!$A317,COLUMNS($C$11:AE324)),””)</f>
        <v>#NAME?</v>
      </c>
      <c r="AE324" s="70" t="e">
        <f>IFERROR(INDEX(Data!$M$4:$BB$594,Data!$A317,COLUMNS($C$11:AF324)),””)</f>
        <v>#NAME?</v>
      </c>
      <c r="AF324" s="72" t="e">
        <f>IFERROR(INDEX(Data!$M$4:$BB$594,Data!$A317,COLUMNS($C$11:AG324)),””)</f>
        <v>#NAME?</v>
      </c>
      <c r="AG324" s="75" t="e">
        <f>IFERROR(INDEX(Data!$M$4:$BB$594,Data!$A317,COLUMNS($C$11:AH324)),””)</f>
        <v>#NAME?</v>
      </c>
      <c r="AH324" s="75" t="e">
        <f>IFERROR(INDEX(Data!$M$4:$BB$594,Data!$A317,COLUMNS($C$11:AI324)),””)</f>
        <v>#NAME?</v>
      </c>
      <c r="AI324" s="71" t="e">
        <f>IFERROR(INDEX(Data!$M$4:$BB$594,Data!$A317,COLUMNS($C$11:AJ324)),””)</f>
        <v>#NAME?</v>
      </c>
      <c r="AJ324" s="71" t="e">
        <f>IFERROR(INDEX(Data!$M$4:$BB$594,Data!$A317,COLUMNS($C$11:AK324)),””)</f>
        <v>#NAME?</v>
      </c>
      <c r="AK324" s="71" t="e">
        <f>IFERROR(INDEX(Data!$M$4:$BB$594,Data!$A317,COLUMNS($C$11:AL324)),””)</f>
        <v>#NAME?</v>
      </c>
      <c r="AL324" s="69" t="e">
        <f>IFERROR(INDEX(Data!$M$4:$BB$594,Data!$A317,COLUMNS($C$11:AM324)),””)</f>
        <v>#NAME?</v>
      </c>
      <c r="AM324" s="69" t="e">
        <f>IFERROR(INDEX(Data!$M$4:$BB$594,Data!$A317,COLUMNS($C$11:AN324)),””)</f>
        <v>#NAME?</v>
      </c>
      <c r="AN324" s="69" t="e">
        <f>IFERROR(INDEX(Data!$M$4:$BB$594,Data!$A317,COLUMNS($C$11:AO324)),””)</f>
        <v>#NAME?</v>
      </c>
      <c r="AO324" s="69" t="e">
        <f>IFERROR(INDEX(Data!$M$4:$BB$594,Data!$A317,COLUMNS($C$11:AP324)),””)</f>
        <v>#NAME?</v>
      </c>
      <c r="AP324" s="69" t="e">
        <f>IFERROR(INDEX(Data!$M$4:$BB$594,Data!$A317,COLUMNS($C$11:AQ324)),””)</f>
        <v>#NAME?</v>
      </c>
      <c r="AQ324" s="69" t="e">
        <f>IFERROR(INDEX(Data!$M$4:$BB$594,Data!$A317,COLUMNS($C$11:AR324)),””)</f>
        <v>#NAME?</v>
      </c>
    </row>
    <row r="325" spans="2:43" x14ac:dyDescent="0.25">
      <c r="B325" s="69" t="e">
        <f>IFERROR(INDEX(Data!$M$4:$BB$594,Data!$A318,COLUMNS($C$11:C325)),””)</f>
        <v>#NAME?</v>
      </c>
      <c r="C325" s="73" t="e">
        <f>IFERROR(INDEX(Data!$M$4:$BB$594,Data!$A318,COLUMNS($C$11:D325)),””)</f>
        <v>#NAME?</v>
      </c>
      <c r="D325" s="76" t="e">
        <f>IFERROR(INDEX(Data!$M$4:$BB$594,Data!$A318,COLUMNS($C$11:E325)),””)</f>
        <v>#NAME?</v>
      </c>
      <c r="E325" s="76" t="e">
        <f>IFERROR(INDEX(Data!$M$4:$BB$594,Data!$A318,COLUMNS($C$11:F325)),””)</f>
        <v>#NAME?</v>
      </c>
      <c r="F325" s="76" t="e">
        <f>IFERROR(INDEX(Data!$M$4:$BB$594,Data!$A318,COLUMNS($C$11:G325)),””)</f>
        <v>#NAME?</v>
      </c>
      <c r="G325" s="76" t="e">
        <f>IFERROR(INDEX(Data!$M$4:$BB$594,Data!$A318,COLUMNS($C$11:H325)),””)</f>
        <v>#NAME?</v>
      </c>
      <c r="H325" s="76" t="e">
        <f>IFERROR(INDEX(Data!$M$4:$BB$594,Data!$A318,COLUMNS($C$11:I325)),””)</f>
        <v>#NAME?</v>
      </c>
      <c r="I325" s="76" t="e">
        <f>IFERROR(INDEX(Data!$M$4:$BB$594,Data!$A318,COLUMNS($C$11:J325)),””)</f>
        <v>#NAME?</v>
      </c>
      <c r="J325" s="76" t="e">
        <f>IFERROR(INDEX(Data!$M$4:$BB$594,Data!$A318,COLUMNS($C$11:K325)),””)</f>
        <v>#NAME?</v>
      </c>
      <c r="K325" s="76" t="e">
        <f>IFERROR(INDEX(Data!$M$4:$BB$594,Data!$A318,COLUMNS($C$11:L325)),””)</f>
        <v>#NAME?</v>
      </c>
      <c r="L325" s="76" t="e">
        <f>IFERROR(INDEX(Data!$M$4:$BB$594,Data!$A318,COLUMNS($C$11:M325)),””)</f>
        <v>#NAME?</v>
      </c>
      <c r="M325" s="76" t="e">
        <f>IFERROR(INDEX(Data!$M$4:$BB$594,Data!$A318,COLUMNS($C$11:N325)),””)</f>
        <v>#NAME?</v>
      </c>
      <c r="N325" s="76" t="e">
        <f>IFERROR(INDEX(Data!$M$4:$BB$594,Data!$A318,COLUMNS($C$11:O325)),””)</f>
        <v>#NAME?</v>
      </c>
      <c r="O325" s="76" t="e">
        <f>IFERROR(INDEX(Data!$M$4:$BB$594,Data!$A318,COLUMNS($C$11:P325)),””)</f>
        <v>#NAME?</v>
      </c>
      <c r="P325" s="69" t="e">
        <f>IFERROR(INDEX(Data!$M$4:$BB$594,Data!$A318,COLUMNS($C$11:Q325)),””)</f>
        <v>#NAME?</v>
      </c>
      <c r="Q325" s="70" t="e">
        <f>IFERROR(INDEX(Data!$M$4:$BB$594,Data!$A318,COLUMNS($C$11:R325)),””)</f>
        <v>#NAME?</v>
      </c>
      <c r="R325" s="72" t="e">
        <f>IFERROR(INDEX(Data!$M$4:$BB$594,Data!$A318,COLUMNS($C$11:S325)),””)</f>
        <v>#NAME?</v>
      </c>
      <c r="S325" s="69" t="e">
        <f>IFERROR(INDEX(Data!$M$4:$BB$594,Data!$A318,COLUMNS($C$11:T325)),””)</f>
        <v>#NAME?</v>
      </c>
      <c r="T325" s="71" t="e">
        <f>IFERROR(INDEX(Data!$M$4:$BB$594,Data!$A318,COLUMNS($C$11:U325)),””)</f>
        <v>#NAME?</v>
      </c>
      <c r="U325" s="72" t="e">
        <f>IFERROR(INDEX(Data!$M$4:$BB$594,Data!$A318,COLUMNS($C$11:V325)),””)</f>
        <v>#NAME?</v>
      </c>
      <c r="V325" s="72" t="e">
        <f>IFERROR(INDEX(Data!$M$4:$BB$594,Data!$A318,COLUMNS($C$11:W325)),””)</f>
        <v>#NAME?</v>
      </c>
      <c r="W325" s="72" t="e">
        <f>IFERROR(INDEX(Data!$M$4:$BB$594,Data!$A318,COLUMNS($C$11:X325)),””)</f>
        <v>#NAME?</v>
      </c>
      <c r="X325" s="70" t="e">
        <f>IFERROR(INDEX(Data!$M$4:$BB$594,Data!$A318,COLUMNS($C$11:Y325)),””)</f>
        <v>#NAME?</v>
      </c>
      <c r="Y325" s="72" t="e">
        <f>IFERROR(INDEX(Data!$M$4:$BB$594,Data!$A318,COLUMNS($C$11:Z325)),””)</f>
        <v>#NAME?</v>
      </c>
      <c r="Z325" s="75" t="e">
        <f>IFERROR(INDEX(Data!$M$4:$BB$594,Data!$A318,COLUMNS($C$11:AA325)),””)</f>
        <v>#NAME?</v>
      </c>
      <c r="AA325" s="75" t="e">
        <f>IFERROR(INDEX(Data!$M$4:$BB$594,Data!$A318,COLUMNS($C$11:AB325)),””)</f>
        <v>#NAME?</v>
      </c>
      <c r="AB325" s="71" t="e">
        <f>IFERROR(INDEX(Data!$M$4:$BB$594,Data!$A318,COLUMNS($C$11:AC325)),””)</f>
        <v>#NAME?</v>
      </c>
      <c r="AC325" s="72" t="e">
        <f>IFERROR(INDEX(Data!$M$4:$BB$594,Data!$A318,COLUMNS($C$11:AD325)),””)</f>
        <v>#NAME?</v>
      </c>
      <c r="AD325" s="72" t="e">
        <f>IFERROR(INDEX(Data!$M$4:$BB$594,Data!$A318,COLUMNS($C$11:AE325)),””)</f>
        <v>#NAME?</v>
      </c>
      <c r="AE325" s="70" t="e">
        <f>IFERROR(INDEX(Data!$M$4:$BB$594,Data!$A318,COLUMNS($C$11:AF325)),””)</f>
        <v>#NAME?</v>
      </c>
      <c r="AF325" s="72" t="e">
        <f>IFERROR(INDEX(Data!$M$4:$BB$594,Data!$A318,COLUMNS($C$11:AG325)),””)</f>
        <v>#NAME?</v>
      </c>
      <c r="AG325" s="75" t="e">
        <f>IFERROR(INDEX(Data!$M$4:$BB$594,Data!$A318,COLUMNS($C$11:AH325)),””)</f>
        <v>#NAME?</v>
      </c>
      <c r="AH325" s="75" t="e">
        <f>IFERROR(INDEX(Data!$M$4:$BB$594,Data!$A318,COLUMNS($C$11:AI325)),””)</f>
        <v>#NAME?</v>
      </c>
      <c r="AI325" s="71" t="e">
        <f>IFERROR(INDEX(Data!$M$4:$BB$594,Data!$A318,COLUMNS($C$11:AJ325)),””)</f>
        <v>#NAME?</v>
      </c>
      <c r="AJ325" s="71" t="e">
        <f>IFERROR(INDEX(Data!$M$4:$BB$594,Data!$A318,COLUMNS($C$11:AK325)),””)</f>
        <v>#NAME?</v>
      </c>
      <c r="AK325" s="71" t="e">
        <f>IFERROR(INDEX(Data!$M$4:$BB$594,Data!$A318,COLUMNS($C$11:AL325)),””)</f>
        <v>#NAME?</v>
      </c>
      <c r="AL325" s="69" t="e">
        <f>IFERROR(INDEX(Data!$M$4:$BB$594,Data!$A318,COLUMNS($C$11:AM325)),””)</f>
        <v>#NAME?</v>
      </c>
      <c r="AM325" s="69" t="e">
        <f>IFERROR(INDEX(Data!$M$4:$BB$594,Data!$A318,COLUMNS($C$11:AN325)),””)</f>
        <v>#NAME?</v>
      </c>
      <c r="AN325" s="69" t="e">
        <f>IFERROR(INDEX(Data!$M$4:$BB$594,Data!$A318,COLUMNS($C$11:AO325)),””)</f>
        <v>#NAME?</v>
      </c>
      <c r="AO325" s="69" t="e">
        <f>IFERROR(INDEX(Data!$M$4:$BB$594,Data!$A318,COLUMNS($C$11:AP325)),””)</f>
        <v>#NAME?</v>
      </c>
      <c r="AP325" s="69" t="e">
        <f>IFERROR(INDEX(Data!$M$4:$BB$594,Data!$A318,COLUMNS($C$11:AQ325)),””)</f>
        <v>#NAME?</v>
      </c>
      <c r="AQ325" s="69" t="e">
        <f>IFERROR(INDEX(Data!$M$4:$BB$594,Data!$A318,COLUMNS($C$11:AR325)),””)</f>
        <v>#NAME?</v>
      </c>
    </row>
    <row r="326" spans="2:43" x14ac:dyDescent="0.25">
      <c r="B326" s="69" t="e">
        <f>IFERROR(INDEX(Data!$M$4:$BB$594,Data!$A319,COLUMNS($C$11:C326)),””)</f>
        <v>#NAME?</v>
      </c>
      <c r="C326" s="73" t="e">
        <f>IFERROR(INDEX(Data!$M$4:$BB$594,Data!$A319,COLUMNS($C$11:D326)),””)</f>
        <v>#NAME?</v>
      </c>
      <c r="D326" s="76" t="e">
        <f>IFERROR(INDEX(Data!$M$4:$BB$594,Data!$A319,COLUMNS($C$11:E326)),””)</f>
        <v>#NAME?</v>
      </c>
      <c r="E326" s="76" t="e">
        <f>IFERROR(INDEX(Data!$M$4:$BB$594,Data!$A319,COLUMNS($C$11:F326)),””)</f>
        <v>#NAME?</v>
      </c>
      <c r="F326" s="76" t="e">
        <f>IFERROR(INDEX(Data!$M$4:$BB$594,Data!$A319,COLUMNS($C$11:G326)),””)</f>
        <v>#NAME?</v>
      </c>
      <c r="G326" s="76" t="e">
        <f>IFERROR(INDEX(Data!$M$4:$BB$594,Data!$A319,COLUMNS($C$11:H326)),””)</f>
        <v>#NAME?</v>
      </c>
      <c r="H326" s="76" t="e">
        <f>IFERROR(INDEX(Data!$M$4:$BB$594,Data!$A319,COLUMNS($C$11:I326)),””)</f>
        <v>#NAME?</v>
      </c>
      <c r="I326" s="76" t="e">
        <f>IFERROR(INDEX(Data!$M$4:$BB$594,Data!$A319,COLUMNS($C$11:J326)),””)</f>
        <v>#NAME?</v>
      </c>
      <c r="J326" s="76" t="e">
        <f>IFERROR(INDEX(Data!$M$4:$BB$594,Data!$A319,COLUMNS($C$11:K326)),””)</f>
        <v>#NAME?</v>
      </c>
      <c r="K326" s="76" t="e">
        <f>IFERROR(INDEX(Data!$M$4:$BB$594,Data!$A319,COLUMNS($C$11:L326)),””)</f>
        <v>#NAME?</v>
      </c>
      <c r="L326" s="76" t="e">
        <f>IFERROR(INDEX(Data!$M$4:$BB$594,Data!$A319,COLUMNS($C$11:M326)),””)</f>
        <v>#NAME?</v>
      </c>
      <c r="M326" s="76" t="e">
        <f>IFERROR(INDEX(Data!$M$4:$BB$594,Data!$A319,COLUMNS($C$11:N326)),””)</f>
        <v>#NAME?</v>
      </c>
      <c r="N326" s="76" t="e">
        <f>IFERROR(INDEX(Data!$M$4:$BB$594,Data!$A319,COLUMNS($C$11:O326)),””)</f>
        <v>#NAME?</v>
      </c>
      <c r="O326" s="76" t="e">
        <f>IFERROR(INDEX(Data!$M$4:$BB$594,Data!$A319,COLUMNS($C$11:P326)),””)</f>
        <v>#NAME?</v>
      </c>
      <c r="P326" s="69" t="e">
        <f>IFERROR(INDEX(Data!$M$4:$BB$594,Data!$A319,COLUMNS($C$11:Q326)),””)</f>
        <v>#NAME?</v>
      </c>
      <c r="Q326" s="70" t="e">
        <f>IFERROR(INDEX(Data!$M$4:$BB$594,Data!$A319,COLUMNS($C$11:R326)),””)</f>
        <v>#NAME?</v>
      </c>
      <c r="R326" s="72" t="e">
        <f>IFERROR(INDEX(Data!$M$4:$BB$594,Data!$A319,COLUMNS($C$11:S326)),””)</f>
        <v>#NAME?</v>
      </c>
      <c r="S326" s="69" t="e">
        <f>IFERROR(INDEX(Data!$M$4:$BB$594,Data!$A319,COLUMNS($C$11:T326)),””)</f>
        <v>#NAME?</v>
      </c>
      <c r="T326" s="71" t="e">
        <f>IFERROR(INDEX(Data!$M$4:$BB$594,Data!$A319,COLUMNS($C$11:U326)),””)</f>
        <v>#NAME?</v>
      </c>
      <c r="U326" s="72" t="e">
        <f>IFERROR(INDEX(Data!$M$4:$BB$594,Data!$A319,COLUMNS($C$11:V326)),””)</f>
        <v>#NAME?</v>
      </c>
      <c r="V326" s="72" t="e">
        <f>IFERROR(INDEX(Data!$M$4:$BB$594,Data!$A319,COLUMNS($C$11:W326)),””)</f>
        <v>#NAME?</v>
      </c>
      <c r="W326" s="72" t="e">
        <f>IFERROR(INDEX(Data!$M$4:$BB$594,Data!$A319,COLUMNS($C$11:X326)),””)</f>
        <v>#NAME?</v>
      </c>
      <c r="X326" s="70" t="e">
        <f>IFERROR(INDEX(Data!$M$4:$BB$594,Data!$A319,COLUMNS($C$11:Y326)),””)</f>
        <v>#NAME?</v>
      </c>
      <c r="Y326" s="72" t="e">
        <f>IFERROR(INDEX(Data!$M$4:$BB$594,Data!$A319,COLUMNS($C$11:Z326)),””)</f>
        <v>#NAME?</v>
      </c>
      <c r="Z326" s="75" t="e">
        <f>IFERROR(INDEX(Data!$M$4:$BB$594,Data!$A319,COLUMNS($C$11:AA326)),””)</f>
        <v>#NAME?</v>
      </c>
      <c r="AA326" s="75" t="e">
        <f>IFERROR(INDEX(Data!$M$4:$BB$594,Data!$A319,COLUMNS($C$11:AB326)),””)</f>
        <v>#NAME?</v>
      </c>
      <c r="AB326" s="71" t="e">
        <f>IFERROR(INDEX(Data!$M$4:$BB$594,Data!$A319,COLUMNS($C$11:AC326)),””)</f>
        <v>#NAME?</v>
      </c>
      <c r="AC326" s="72" t="e">
        <f>IFERROR(INDEX(Data!$M$4:$BB$594,Data!$A319,COLUMNS($C$11:AD326)),””)</f>
        <v>#NAME?</v>
      </c>
      <c r="AD326" s="72" t="e">
        <f>IFERROR(INDEX(Data!$M$4:$BB$594,Data!$A319,COLUMNS($C$11:AE326)),””)</f>
        <v>#NAME?</v>
      </c>
      <c r="AE326" s="70" t="e">
        <f>IFERROR(INDEX(Data!$M$4:$BB$594,Data!$A319,COLUMNS($C$11:AF326)),””)</f>
        <v>#NAME?</v>
      </c>
      <c r="AF326" s="72" t="e">
        <f>IFERROR(INDEX(Data!$M$4:$BB$594,Data!$A319,COLUMNS($C$11:AG326)),””)</f>
        <v>#NAME?</v>
      </c>
      <c r="AG326" s="75" t="e">
        <f>IFERROR(INDEX(Data!$M$4:$BB$594,Data!$A319,COLUMNS($C$11:AH326)),””)</f>
        <v>#NAME?</v>
      </c>
      <c r="AH326" s="75" t="e">
        <f>IFERROR(INDEX(Data!$M$4:$BB$594,Data!$A319,COLUMNS($C$11:AI326)),””)</f>
        <v>#NAME?</v>
      </c>
      <c r="AI326" s="71" t="e">
        <f>IFERROR(INDEX(Data!$M$4:$BB$594,Data!$A319,COLUMNS($C$11:AJ326)),””)</f>
        <v>#NAME?</v>
      </c>
      <c r="AJ326" s="71" t="e">
        <f>IFERROR(INDEX(Data!$M$4:$BB$594,Data!$A319,COLUMNS($C$11:AK326)),””)</f>
        <v>#NAME?</v>
      </c>
      <c r="AK326" s="71" t="e">
        <f>IFERROR(INDEX(Data!$M$4:$BB$594,Data!$A319,COLUMNS($C$11:AL326)),””)</f>
        <v>#NAME?</v>
      </c>
      <c r="AL326" s="69" t="e">
        <f>IFERROR(INDEX(Data!$M$4:$BB$594,Data!$A319,COLUMNS($C$11:AM326)),””)</f>
        <v>#NAME?</v>
      </c>
      <c r="AM326" s="69" t="e">
        <f>IFERROR(INDEX(Data!$M$4:$BB$594,Data!$A319,COLUMNS($C$11:AN326)),””)</f>
        <v>#NAME?</v>
      </c>
      <c r="AN326" s="69" t="e">
        <f>IFERROR(INDEX(Data!$M$4:$BB$594,Data!$A319,COLUMNS($C$11:AO326)),””)</f>
        <v>#NAME?</v>
      </c>
      <c r="AO326" s="69" t="e">
        <f>IFERROR(INDEX(Data!$M$4:$BB$594,Data!$A319,COLUMNS($C$11:AP326)),””)</f>
        <v>#NAME?</v>
      </c>
      <c r="AP326" s="69" t="e">
        <f>IFERROR(INDEX(Data!$M$4:$BB$594,Data!$A319,COLUMNS($C$11:AQ326)),””)</f>
        <v>#NAME?</v>
      </c>
      <c r="AQ326" s="69" t="e">
        <f>IFERROR(INDEX(Data!$M$4:$BB$594,Data!$A319,COLUMNS($C$11:AR326)),””)</f>
        <v>#NAME?</v>
      </c>
    </row>
    <row r="327" spans="2:43" x14ac:dyDescent="0.25">
      <c r="B327" s="69" t="e">
        <f>IFERROR(INDEX(Data!$M$4:$BB$594,Data!$A320,COLUMNS($C$11:C327)),””)</f>
        <v>#NAME?</v>
      </c>
      <c r="C327" s="73" t="e">
        <f>IFERROR(INDEX(Data!$M$4:$BB$594,Data!$A320,COLUMNS($C$11:D327)),””)</f>
        <v>#NAME?</v>
      </c>
      <c r="D327" s="76" t="e">
        <f>IFERROR(INDEX(Data!$M$4:$BB$594,Data!$A320,COLUMNS($C$11:E327)),””)</f>
        <v>#NAME?</v>
      </c>
      <c r="E327" s="76" t="e">
        <f>IFERROR(INDEX(Data!$M$4:$BB$594,Data!$A320,COLUMNS($C$11:F327)),””)</f>
        <v>#NAME?</v>
      </c>
      <c r="F327" s="76" t="e">
        <f>IFERROR(INDEX(Data!$M$4:$BB$594,Data!$A320,COLUMNS($C$11:G327)),””)</f>
        <v>#NAME?</v>
      </c>
      <c r="G327" s="76" t="e">
        <f>IFERROR(INDEX(Data!$M$4:$BB$594,Data!$A320,COLUMNS($C$11:H327)),””)</f>
        <v>#NAME?</v>
      </c>
      <c r="H327" s="76" t="e">
        <f>IFERROR(INDEX(Data!$M$4:$BB$594,Data!$A320,COLUMNS($C$11:I327)),””)</f>
        <v>#NAME?</v>
      </c>
      <c r="I327" s="76" t="e">
        <f>IFERROR(INDEX(Data!$M$4:$BB$594,Data!$A320,COLUMNS($C$11:J327)),””)</f>
        <v>#NAME?</v>
      </c>
      <c r="J327" s="76" t="e">
        <f>IFERROR(INDEX(Data!$M$4:$BB$594,Data!$A320,COLUMNS($C$11:K327)),””)</f>
        <v>#NAME?</v>
      </c>
      <c r="K327" s="76" t="e">
        <f>IFERROR(INDEX(Data!$M$4:$BB$594,Data!$A320,COLUMNS($C$11:L327)),””)</f>
        <v>#NAME?</v>
      </c>
      <c r="L327" s="76" t="e">
        <f>IFERROR(INDEX(Data!$M$4:$BB$594,Data!$A320,COLUMNS($C$11:M327)),””)</f>
        <v>#NAME?</v>
      </c>
      <c r="M327" s="76" t="e">
        <f>IFERROR(INDEX(Data!$M$4:$BB$594,Data!$A320,COLUMNS($C$11:N327)),””)</f>
        <v>#NAME?</v>
      </c>
      <c r="N327" s="76" t="e">
        <f>IFERROR(INDEX(Data!$M$4:$BB$594,Data!$A320,COLUMNS($C$11:O327)),””)</f>
        <v>#NAME?</v>
      </c>
      <c r="O327" s="76" t="e">
        <f>IFERROR(INDEX(Data!$M$4:$BB$594,Data!$A320,COLUMNS($C$11:P327)),””)</f>
        <v>#NAME?</v>
      </c>
      <c r="P327" s="69" t="e">
        <f>IFERROR(INDEX(Data!$M$4:$BB$594,Data!$A320,COLUMNS($C$11:Q327)),””)</f>
        <v>#NAME?</v>
      </c>
      <c r="Q327" s="70" t="e">
        <f>IFERROR(INDEX(Data!$M$4:$BB$594,Data!$A320,COLUMNS($C$11:R327)),””)</f>
        <v>#NAME?</v>
      </c>
      <c r="R327" s="72" t="e">
        <f>IFERROR(INDEX(Data!$M$4:$BB$594,Data!$A320,COLUMNS($C$11:S327)),””)</f>
        <v>#NAME?</v>
      </c>
      <c r="S327" s="69" t="e">
        <f>IFERROR(INDEX(Data!$M$4:$BB$594,Data!$A320,COLUMNS($C$11:T327)),””)</f>
        <v>#NAME?</v>
      </c>
      <c r="T327" s="71" t="e">
        <f>IFERROR(INDEX(Data!$M$4:$BB$594,Data!$A320,COLUMNS($C$11:U327)),””)</f>
        <v>#NAME?</v>
      </c>
      <c r="U327" s="72" t="e">
        <f>IFERROR(INDEX(Data!$M$4:$BB$594,Data!$A320,COLUMNS($C$11:V327)),””)</f>
        <v>#NAME?</v>
      </c>
      <c r="V327" s="72" t="e">
        <f>IFERROR(INDEX(Data!$M$4:$BB$594,Data!$A320,COLUMNS($C$11:W327)),””)</f>
        <v>#NAME?</v>
      </c>
      <c r="W327" s="72" t="e">
        <f>IFERROR(INDEX(Data!$M$4:$BB$594,Data!$A320,COLUMNS($C$11:X327)),””)</f>
        <v>#NAME?</v>
      </c>
      <c r="X327" s="70" t="e">
        <f>IFERROR(INDEX(Data!$M$4:$BB$594,Data!$A320,COLUMNS($C$11:Y327)),””)</f>
        <v>#NAME?</v>
      </c>
      <c r="Y327" s="72" t="e">
        <f>IFERROR(INDEX(Data!$M$4:$BB$594,Data!$A320,COLUMNS($C$11:Z327)),””)</f>
        <v>#NAME?</v>
      </c>
      <c r="Z327" s="75" t="e">
        <f>IFERROR(INDEX(Data!$M$4:$BB$594,Data!$A320,COLUMNS($C$11:AA327)),””)</f>
        <v>#NAME?</v>
      </c>
      <c r="AA327" s="75" t="e">
        <f>IFERROR(INDEX(Data!$M$4:$BB$594,Data!$A320,COLUMNS($C$11:AB327)),””)</f>
        <v>#NAME?</v>
      </c>
      <c r="AB327" s="71" t="e">
        <f>IFERROR(INDEX(Data!$M$4:$BB$594,Data!$A320,COLUMNS($C$11:AC327)),””)</f>
        <v>#NAME?</v>
      </c>
      <c r="AC327" s="72" t="e">
        <f>IFERROR(INDEX(Data!$M$4:$BB$594,Data!$A320,COLUMNS($C$11:AD327)),””)</f>
        <v>#NAME?</v>
      </c>
      <c r="AD327" s="72" t="e">
        <f>IFERROR(INDEX(Data!$M$4:$BB$594,Data!$A320,COLUMNS($C$11:AE327)),””)</f>
        <v>#NAME?</v>
      </c>
      <c r="AE327" s="70" t="e">
        <f>IFERROR(INDEX(Data!$M$4:$BB$594,Data!$A320,COLUMNS($C$11:AF327)),””)</f>
        <v>#NAME?</v>
      </c>
      <c r="AF327" s="72" t="e">
        <f>IFERROR(INDEX(Data!$M$4:$BB$594,Data!$A320,COLUMNS($C$11:AG327)),””)</f>
        <v>#NAME?</v>
      </c>
      <c r="AG327" s="75" t="e">
        <f>IFERROR(INDEX(Data!$M$4:$BB$594,Data!$A320,COLUMNS($C$11:AH327)),””)</f>
        <v>#NAME?</v>
      </c>
      <c r="AH327" s="75" t="e">
        <f>IFERROR(INDEX(Data!$M$4:$BB$594,Data!$A320,COLUMNS($C$11:AI327)),””)</f>
        <v>#NAME?</v>
      </c>
      <c r="AI327" s="71" t="e">
        <f>IFERROR(INDEX(Data!$M$4:$BB$594,Data!$A320,COLUMNS($C$11:AJ327)),””)</f>
        <v>#NAME?</v>
      </c>
      <c r="AJ327" s="71" t="e">
        <f>IFERROR(INDEX(Data!$M$4:$BB$594,Data!$A320,COLUMNS($C$11:AK327)),””)</f>
        <v>#NAME?</v>
      </c>
      <c r="AK327" s="71" t="e">
        <f>IFERROR(INDEX(Data!$M$4:$BB$594,Data!$A320,COLUMNS($C$11:AL327)),””)</f>
        <v>#NAME?</v>
      </c>
      <c r="AL327" s="69" t="e">
        <f>IFERROR(INDEX(Data!$M$4:$BB$594,Data!$A320,COLUMNS($C$11:AM327)),””)</f>
        <v>#NAME?</v>
      </c>
      <c r="AM327" s="69" t="e">
        <f>IFERROR(INDEX(Data!$M$4:$BB$594,Data!$A320,COLUMNS($C$11:AN327)),””)</f>
        <v>#NAME?</v>
      </c>
      <c r="AN327" s="69" t="e">
        <f>IFERROR(INDEX(Data!$M$4:$BB$594,Data!$A320,COLUMNS($C$11:AO327)),””)</f>
        <v>#NAME?</v>
      </c>
      <c r="AO327" s="69" t="e">
        <f>IFERROR(INDEX(Data!$M$4:$BB$594,Data!$A320,COLUMNS($C$11:AP327)),””)</f>
        <v>#NAME?</v>
      </c>
      <c r="AP327" s="69" t="e">
        <f>IFERROR(INDEX(Data!$M$4:$BB$594,Data!$A320,COLUMNS($C$11:AQ327)),””)</f>
        <v>#NAME?</v>
      </c>
      <c r="AQ327" s="69" t="e">
        <f>IFERROR(INDEX(Data!$M$4:$BB$594,Data!$A320,COLUMNS($C$11:AR327)),””)</f>
        <v>#NAME?</v>
      </c>
    </row>
    <row r="328" spans="2:43" x14ac:dyDescent="0.25">
      <c r="B328" s="69" t="e">
        <f>IFERROR(INDEX(Data!$M$4:$BB$594,Data!$A321,COLUMNS($C$11:C328)),””)</f>
        <v>#NAME?</v>
      </c>
      <c r="C328" s="73" t="e">
        <f>IFERROR(INDEX(Data!$M$4:$BB$594,Data!$A321,COLUMNS($C$11:D328)),””)</f>
        <v>#NAME?</v>
      </c>
      <c r="D328" s="76" t="e">
        <f>IFERROR(INDEX(Data!$M$4:$BB$594,Data!$A321,COLUMNS($C$11:E328)),””)</f>
        <v>#NAME?</v>
      </c>
      <c r="E328" s="76" t="e">
        <f>IFERROR(INDEX(Data!$M$4:$BB$594,Data!$A321,COLUMNS($C$11:F328)),””)</f>
        <v>#NAME?</v>
      </c>
      <c r="F328" s="76" t="e">
        <f>IFERROR(INDEX(Data!$M$4:$BB$594,Data!$A321,COLUMNS($C$11:G328)),””)</f>
        <v>#NAME?</v>
      </c>
      <c r="G328" s="76" t="e">
        <f>IFERROR(INDEX(Data!$M$4:$BB$594,Data!$A321,COLUMNS($C$11:H328)),””)</f>
        <v>#NAME?</v>
      </c>
      <c r="H328" s="76" t="e">
        <f>IFERROR(INDEX(Data!$M$4:$BB$594,Data!$A321,COLUMNS($C$11:I328)),””)</f>
        <v>#NAME?</v>
      </c>
      <c r="I328" s="76" t="e">
        <f>IFERROR(INDEX(Data!$M$4:$BB$594,Data!$A321,COLUMNS($C$11:J328)),””)</f>
        <v>#NAME?</v>
      </c>
      <c r="J328" s="76" t="e">
        <f>IFERROR(INDEX(Data!$M$4:$BB$594,Data!$A321,COLUMNS($C$11:K328)),””)</f>
        <v>#NAME?</v>
      </c>
      <c r="K328" s="76" t="e">
        <f>IFERROR(INDEX(Data!$M$4:$BB$594,Data!$A321,COLUMNS($C$11:L328)),””)</f>
        <v>#NAME?</v>
      </c>
      <c r="L328" s="76" t="e">
        <f>IFERROR(INDEX(Data!$M$4:$BB$594,Data!$A321,COLUMNS($C$11:M328)),””)</f>
        <v>#NAME?</v>
      </c>
      <c r="M328" s="76" t="e">
        <f>IFERROR(INDEX(Data!$M$4:$BB$594,Data!$A321,COLUMNS($C$11:N328)),””)</f>
        <v>#NAME?</v>
      </c>
      <c r="N328" s="76" t="e">
        <f>IFERROR(INDEX(Data!$M$4:$BB$594,Data!$A321,COLUMNS($C$11:O328)),””)</f>
        <v>#NAME?</v>
      </c>
      <c r="O328" s="76" t="e">
        <f>IFERROR(INDEX(Data!$M$4:$BB$594,Data!$A321,COLUMNS($C$11:P328)),””)</f>
        <v>#NAME?</v>
      </c>
      <c r="P328" s="69" t="e">
        <f>IFERROR(INDEX(Data!$M$4:$BB$594,Data!$A321,COLUMNS($C$11:Q328)),””)</f>
        <v>#NAME?</v>
      </c>
      <c r="Q328" s="70" t="e">
        <f>IFERROR(INDEX(Data!$M$4:$BB$594,Data!$A321,COLUMNS($C$11:R328)),””)</f>
        <v>#NAME?</v>
      </c>
      <c r="R328" s="72" t="e">
        <f>IFERROR(INDEX(Data!$M$4:$BB$594,Data!$A321,COLUMNS($C$11:S328)),””)</f>
        <v>#NAME?</v>
      </c>
      <c r="S328" s="69" t="e">
        <f>IFERROR(INDEX(Data!$M$4:$BB$594,Data!$A321,COLUMNS($C$11:T328)),””)</f>
        <v>#NAME?</v>
      </c>
      <c r="T328" s="71" t="e">
        <f>IFERROR(INDEX(Data!$M$4:$BB$594,Data!$A321,COLUMNS($C$11:U328)),””)</f>
        <v>#NAME?</v>
      </c>
      <c r="U328" s="72" t="e">
        <f>IFERROR(INDEX(Data!$M$4:$BB$594,Data!$A321,COLUMNS($C$11:V328)),””)</f>
        <v>#NAME?</v>
      </c>
      <c r="V328" s="72" t="e">
        <f>IFERROR(INDEX(Data!$M$4:$BB$594,Data!$A321,COLUMNS($C$11:W328)),””)</f>
        <v>#NAME?</v>
      </c>
      <c r="W328" s="72" t="e">
        <f>IFERROR(INDEX(Data!$M$4:$BB$594,Data!$A321,COLUMNS($C$11:X328)),””)</f>
        <v>#NAME?</v>
      </c>
      <c r="X328" s="70" t="e">
        <f>IFERROR(INDEX(Data!$M$4:$BB$594,Data!$A321,COLUMNS($C$11:Y328)),””)</f>
        <v>#NAME?</v>
      </c>
      <c r="Y328" s="72" t="e">
        <f>IFERROR(INDEX(Data!$M$4:$BB$594,Data!$A321,COLUMNS($C$11:Z328)),””)</f>
        <v>#NAME?</v>
      </c>
      <c r="Z328" s="75" t="e">
        <f>IFERROR(INDEX(Data!$M$4:$BB$594,Data!$A321,COLUMNS($C$11:AA328)),””)</f>
        <v>#NAME?</v>
      </c>
      <c r="AA328" s="75" t="e">
        <f>IFERROR(INDEX(Data!$M$4:$BB$594,Data!$A321,COLUMNS($C$11:AB328)),””)</f>
        <v>#NAME?</v>
      </c>
      <c r="AB328" s="71" t="e">
        <f>IFERROR(INDEX(Data!$M$4:$BB$594,Data!$A321,COLUMNS($C$11:AC328)),””)</f>
        <v>#NAME?</v>
      </c>
      <c r="AC328" s="72" t="e">
        <f>IFERROR(INDEX(Data!$M$4:$BB$594,Data!$A321,COLUMNS($C$11:AD328)),””)</f>
        <v>#NAME?</v>
      </c>
      <c r="AD328" s="72" t="e">
        <f>IFERROR(INDEX(Data!$M$4:$BB$594,Data!$A321,COLUMNS($C$11:AE328)),””)</f>
        <v>#NAME?</v>
      </c>
      <c r="AE328" s="70" t="e">
        <f>IFERROR(INDEX(Data!$M$4:$BB$594,Data!$A321,COLUMNS($C$11:AF328)),””)</f>
        <v>#NAME?</v>
      </c>
      <c r="AF328" s="72" t="e">
        <f>IFERROR(INDEX(Data!$M$4:$BB$594,Data!$A321,COLUMNS($C$11:AG328)),””)</f>
        <v>#NAME?</v>
      </c>
      <c r="AG328" s="75" t="e">
        <f>IFERROR(INDEX(Data!$M$4:$BB$594,Data!$A321,COLUMNS($C$11:AH328)),””)</f>
        <v>#NAME?</v>
      </c>
      <c r="AH328" s="75" t="e">
        <f>IFERROR(INDEX(Data!$M$4:$BB$594,Data!$A321,COLUMNS($C$11:AI328)),””)</f>
        <v>#NAME?</v>
      </c>
      <c r="AI328" s="71" t="e">
        <f>IFERROR(INDEX(Data!$M$4:$BB$594,Data!$A321,COLUMNS($C$11:AJ328)),””)</f>
        <v>#NAME?</v>
      </c>
      <c r="AJ328" s="71" t="e">
        <f>IFERROR(INDEX(Data!$M$4:$BB$594,Data!$A321,COLUMNS($C$11:AK328)),””)</f>
        <v>#NAME?</v>
      </c>
      <c r="AK328" s="71" t="e">
        <f>IFERROR(INDEX(Data!$M$4:$BB$594,Data!$A321,COLUMNS($C$11:AL328)),””)</f>
        <v>#NAME?</v>
      </c>
      <c r="AL328" s="69" t="e">
        <f>IFERROR(INDEX(Data!$M$4:$BB$594,Data!$A321,COLUMNS($C$11:AM328)),””)</f>
        <v>#NAME?</v>
      </c>
      <c r="AM328" s="69" t="e">
        <f>IFERROR(INDEX(Data!$M$4:$BB$594,Data!$A321,COLUMNS($C$11:AN328)),””)</f>
        <v>#NAME?</v>
      </c>
      <c r="AN328" s="69" t="e">
        <f>IFERROR(INDEX(Data!$M$4:$BB$594,Data!$A321,COLUMNS($C$11:AO328)),””)</f>
        <v>#NAME?</v>
      </c>
      <c r="AO328" s="69" t="e">
        <f>IFERROR(INDEX(Data!$M$4:$BB$594,Data!$A321,COLUMNS($C$11:AP328)),””)</f>
        <v>#NAME?</v>
      </c>
      <c r="AP328" s="69" t="e">
        <f>IFERROR(INDEX(Data!$M$4:$BB$594,Data!$A321,COLUMNS($C$11:AQ328)),””)</f>
        <v>#NAME?</v>
      </c>
      <c r="AQ328" s="69" t="e">
        <f>IFERROR(INDEX(Data!$M$4:$BB$594,Data!$A321,COLUMNS($C$11:AR328)),””)</f>
        <v>#NAME?</v>
      </c>
    </row>
    <row r="329" spans="2:43" x14ac:dyDescent="0.25">
      <c r="B329" s="69" t="e">
        <f>IFERROR(INDEX(Data!$M$4:$BB$594,Data!$A322,COLUMNS($C$11:C329)),””)</f>
        <v>#NAME?</v>
      </c>
      <c r="C329" s="73" t="e">
        <f>IFERROR(INDEX(Data!$M$4:$BB$594,Data!$A322,COLUMNS($C$11:D329)),””)</f>
        <v>#NAME?</v>
      </c>
      <c r="D329" s="76" t="e">
        <f>IFERROR(INDEX(Data!$M$4:$BB$594,Data!$A322,COLUMNS($C$11:E329)),””)</f>
        <v>#NAME?</v>
      </c>
      <c r="E329" s="76" t="e">
        <f>IFERROR(INDEX(Data!$M$4:$BB$594,Data!$A322,COLUMNS($C$11:F329)),””)</f>
        <v>#NAME?</v>
      </c>
      <c r="F329" s="76" t="e">
        <f>IFERROR(INDEX(Data!$M$4:$BB$594,Data!$A322,COLUMNS($C$11:G329)),””)</f>
        <v>#NAME?</v>
      </c>
      <c r="G329" s="76" t="e">
        <f>IFERROR(INDEX(Data!$M$4:$BB$594,Data!$A322,COLUMNS($C$11:H329)),””)</f>
        <v>#NAME?</v>
      </c>
      <c r="H329" s="76" t="e">
        <f>IFERROR(INDEX(Data!$M$4:$BB$594,Data!$A322,COLUMNS($C$11:I329)),””)</f>
        <v>#NAME?</v>
      </c>
      <c r="I329" s="76" t="e">
        <f>IFERROR(INDEX(Data!$M$4:$BB$594,Data!$A322,COLUMNS($C$11:J329)),””)</f>
        <v>#NAME?</v>
      </c>
      <c r="J329" s="76" t="e">
        <f>IFERROR(INDEX(Data!$M$4:$BB$594,Data!$A322,COLUMNS($C$11:K329)),””)</f>
        <v>#NAME?</v>
      </c>
      <c r="K329" s="76" t="e">
        <f>IFERROR(INDEX(Data!$M$4:$BB$594,Data!$A322,COLUMNS($C$11:L329)),””)</f>
        <v>#NAME?</v>
      </c>
      <c r="L329" s="76" t="e">
        <f>IFERROR(INDEX(Data!$M$4:$BB$594,Data!$A322,COLUMNS($C$11:M329)),””)</f>
        <v>#NAME?</v>
      </c>
      <c r="M329" s="76" t="e">
        <f>IFERROR(INDEX(Data!$M$4:$BB$594,Data!$A322,COLUMNS($C$11:N329)),””)</f>
        <v>#NAME?</v>
      </c>
      <c r="N329" s="76" t="e">
        <f>IFERROR(INDEX(Data!$M$4:$BB$594,Data!$A322,COLUMNS($C$11:O329)),””)</f>
        <v>#NAME?</v>
      </c>
      <c r="O329" s="76" t="e">
        <f>IFERROR(INDEX(Data!$M$4:$BB$594,Data!$A322,COLUMNS($C$11:P329)),””)</f>
        <v>#NAME?</v>
      </c>
      <c r="P329" s="69" t="e">
        <f>IFERROR(INDEX(Data!$M$4:$BB$594,Data!$A322,COLUMNS($C$11:Q329)),””)</f>
        <v>#NAME?</v>
      </c>
      <c r="Q329" s="70" t="e">
        <f>IFERROR(INDEX(Data!$M$4:$BB$594,Data!$A322,COLUMNS($C$11:R329)),””)</f>
        <v>#NAME?</v>
      </c>
      <c r="R329" s="72" t="e">
        <f>IFERROR(INDEX(Data!$M$4:$BB$594,Data!$A322,COLUMNS($C$11:S329)),””)</f>
        <v>#NAME?</v>
      </c>
      <c r="S329" s="69" t="e">
        <f>IFERROR(INDEX(Data!$M$4:$BB$594,Data!$A322,COLUMNS($C$11:T329)),””)</f>
        <v>#NAME?</v>
      </c>
      <c r="T329" s="71" t="e">
        <f>IFERROR(INDEX(Data!$M$4:$BB$594,Data!$A322,COLUMNS($C$11:U329)),””)</f>
        <v>#NAME?</v>
      </c>
      <c r="U329" s="72" t="e">
        <f>IFERROR(INDEX(Data!$M$4:$BB$594,Data!$A322,COLUMNS($C$11:V329)),””)</f>
        <v>#NAME?</v>
      </c>
      <c r="V329" s="72" t="e">
        <f>IFERROR(INDEX(Data!$M$4:$BB$594,Data!$A322,COLUMNS($C$11:W329)),””)</f>
        <v>#NAME?</v>
      </c>
      <c r="W329" s="72" t="e">
        <f>IFERROR(INDEX(Data!$M$4:$BB$594,Data!$A322,COLUMNS($C$11:X329)),””)</f>
        <v>#NAME?</v>
      </c>
      <c r="X329" s="70" t="e">
        <f>IFERROR(INDEX(Data!$M$4:$BB$594,Data!$A322,COLUMNS($C$11:Y329)),””)</f>
        <v>#NAME?</v>
      </c>
      <c r="Y329" s="72" t="e">
        <f>IFERROR(INDEX(Data!$M$4:$BB$594,Data!$A322,COLUMNS($C$11:Z329)),””)</f>
        <v>#NAME?</v>
      </c>
      <c r="Z329" s="75" t="e">
        <f>IFERROR(INDEX(Data!$M$4:$BB$594,Data!$A322,COLUMNS($C$11:AA329)),””)</f>
        <v>#NAME?</v>
      </c>
      <c r="AA329" s="75" t="e">
        <f>IFERROR(INDEX(Data!$M$4:$BB$594,Data!$A322,COLUMNS($C$11:AB329)),””)</f>
        <v>#NAME?</v>
      </c>
      <c r="AB329" s="71" t="e">
        <f>IFERROR(INDEX(Data!$M$4:$BB$594,Data!$A322,COLUMNS($C$11:AC329)),””)</f>
        <v>#NAME?</v>
      </c>
      <c r="AC329" s="72" t="e">
        <f>IFERROR(INDEX(Data!$M$4:$BB$594,Data!$A322,COLUMNS($C$11:AD329)),””)</f>
        <v>#NAME?</v>
      </c>
      <c r="AD329" s="72" t="e">
        <f>IFERROR(INDEX(Data!$M$4:$BB$594,Data!$A322,COLUMNS($C$11:AE329)),””)</f>
        <v>#NAME?</v>
      </c>
      <c r="AE329" s="70" t="e">
        <f>IFERROR(INDEX(Data!$M$4:$BB$594,Data!$A322,COLUMNS($C$11:AF329)),””)</f>
        <v>#NAME?</v>
      </c>
      <c r="AF329" s="72" t="e">
        <f>IFERROR(INDEX(Data!$M$4:$BB$594,Data!$A322,COLUMNS($C$11:AG329)),””)</f>
        <v>#NAME?</v>
      </c>
      <c r="AG329" s="75" t="e">
        <f>IFERROR(INDEX(Data!$M$4:$BB$594,Data!$A322,COLUMNS($C$11:AH329)),””)</f>
        <v>#NAME?</v>
      </c>
      <c r="AH329" s="75" t="e">
        <f>IFERROR(INDEX(Data!$M$4:$BB$594,Data!$A322,COLUMNS($C$11:AI329)),””)</f>
        <v>#NAME?</v>
      </c>
      <c r="AI329" s="71" t="e">
        <f>IFERROR(INDEX(Data!$M$4:$BB$594,Data!$A322,COLUMNS($C$11:AJ329)),””)</f>
        <v>#NAME?</v>
      </c>
      <c r="AJ329" s="71" t="e">
        <f>IFERROR(INDEX(Data!$M$4:$BB$594,Data!$A322,COLUMNS($C$11:AK329)),””)</f>
        <v>#NAME?</v>
      </c>
      <c r="AK329" s="71" t="e">
        <f>IFERROR(INDEX(Data!$M$4:$BB$594,Data!$A322,COLUMNS($C$11:AL329)),””)</f>
        <v>#NAME?</v>
      </c>
      <c r="AL329" s="69" t="e">
        <f>IFERROR(INDEX(Data!$M$4:$BB$594,Data!$A322,COLUMNS($C$11:AM329)),””)</f>
        <v>#NAME?</v>
      </c>
      <c r="AM329" s="69" t="e">
        <f>IFERROR(INDEX(Data!$M$4:$BB$594,Data!$A322,COLUMNS($C$11:AN329)),””)</f>
        <v>#NAME?</v>
      </c>
      <c r="AN329" s="69" t="e">
        <f>IFERROR(INDEX(Data!$M$4:$BB$594,Data!$A322,COLUMNS($C$11:AO329)),””)</f>
        <v>#NAME?</v>
      </c>
      <c r="AO329" s="69" t="e">
        <f>IFERROR(INDEX(Data!$M$4:$BB$594,Data!$A322,COLUMNS($C$11:AP329)),””)</f>
        <v>#NAME?</v>
      </c>
      <c r="AP329" s="69" t="e">
        <f>IFERROR(INDEX(Data!$M$4:$BB$594,Data!$A322,COLUMNS($C$11:AQ329)),””)</f>
        <v>#NAME?</v>
      </c>
      <c r="AQ329" s="69" t="e">
        <f>IFERROR(INDEX(Data!$M$4:$BB$594,Data!$A322,COLUMNS($C$11:AR329)),””)</f>
        <v>#NAME?</v>
      </c>
    </row>
    <row r="330" spans="2:43" x14ac:dyDescent="0.25">
      <c r="B330" s="69" t="e">
        <f>IFERROR(INDEX(Data!$M$4:$BB$594,Data!$A323,COLUMNS($C$11:C330)),””)</f>
        <v>#NAME?</v>
      </c>
      <c r="C330" s="73" t="e">
        <f>IFERROR(INDEX(Data!$M$4:$BB$594,Data!$A323,COLUMNS($C$11:D330)),””)</f>
        <v>#NAME?</v>
      </c>
      <c r="D330" s="76" t="e">
        <f>IFERROR(INDEX(Data!$M$4:$BB$594,Data!$A323,COLUMNS($C$11:E330)),””)</f>
        <v>#NAME?</v>
      </c>
      <c r="E330" s="76" t="e">
        <f>IFERROR(INDEX(Data!$M$4:$BB$594,Data!$A323,COLUMNS($C$11:F330)),””)</f>
        <v>#NAME?</v>
      </c>
      <c r="F330" s="76" t="e">
        <f>IFERROR(INDEX(Data!$M$4:$BB$594,Data!$A323,COLUMNS($C$11:G330)),””)</f>
        <v>#NAME?</v>
      </c>
      <c r="G330" s="76" t="e">
        <f>IFERROR(INDEX(Data!$M$4:$BB$594,Data!$A323,COLUMNS($C$11:H330)),””)</f>
        <v>#NAME?</v>
      </c>
      <c r="H330" s="76" t="e">
        <f>IFERROR(INDEX(Data!$M$4:$BB$594,Data!$A323,COLUMNS($C$11:I330)),””)</f>
        <v>#NAME?</v>
      </c>
      <c r="I330" s="76" t="e">
        <f>IFERROR(INDEX(Data!$M$4:$BB$594,Data!$A323,COLUMNS($C$11:J330)),””)</f>
        <v>#NAME?</v>
      </c>
      <c r="J330" s="76" t="e">
        <f>IFERROR(INDEX(Data!$M$4:$BB$594,Data!$A323,COLUMNS($C$11:K330)),””)</f>
        <v>#NAME?</v>
      </c>
      <c r="K330" s="76" t="e">
        <f>IFERROR(INDEX(Data!$M$4:$BB$594,Data!$A323,COLUMNS($C$11:L330)),””)</f>
        <v>#NAME?</v>
      </c>
      <c r="L330" s="76" t="e">
        <f>IFERROR(INDEX(Data!$M$4:$BB$594,Data!$A323,COLUMNS($C$11:M330)),””)</f>
        <v>#NAME?</v>
      </c>
      <c r="M330" s="76" t="e">
        <f>IFERROR(INDEX(Data!$M$4:$BB$594,Data!$A323,COLUMNS($C$11:N330)),””)</f>
        <v>#NAME?</v>
      </c>
      <c r="N330" s="76" t="e">
        <f>IFERROR(INDEX(Data!$M$4:$BB$594,Data!$A323,COLUMNS($C$11:O330)),””)</f>
        <v>#NAME?</v>
      </c>
      <c r="O330" s="76" t="e">
        <f>IFERROR(INDEX(Data!$M$4:$BB$594,Data!$A323,COLUMNS($C$11:P330)),””)</f>
        <v>#NAME?</v>
      </c>
      <c r="P330" s="69" t="e">
        <f>IFERROR(INDEX(Data!$M$4:$BB$594,Data!$A323,COLUMNS($C$11:Q330)),””)</f>
        <v>#NAME?</v>
      </c>
      <c r="Q330" s="70" t="e">
        <f>IFERROR(INDEX(Data!$M$4:$BB$594,Data!$A323,COLUMNS($C$11:R330)),””)</f>
        <v>#NAME?</v>
      </c>
      <c r="R330" s="72" t="e">
        <f>IFERROR(INDEX(Data!$M$4:$BB$594,Data!$A323,COLUMNS($C$11:S330)),””)</f>
        <v>#NAME?</v>
      </c>
      <c r="S330" s="69" t="e">
        <f>IFERROR(INDEX(Data!$M$4:$BB$594,Data!$A323,COLUMNS($C$11:T330)),””)</f>
        <v>#NAME?</v>
      </c>
      <c r="T330" s="71" t="e">
        <f>IFERROR(INDEX(Data!$M$4:$BB$594,Data!$A323,COLUMNS($C$11:U330)),””)</f>
        <v>#NAME?</v>
      </c>
      <c r="U330" s="72" t="e">
        <f>IFERROR(INDEX(Data!$M$4:$BB$594,Data!$A323,COLUMNS($C$11:V330)),””)</f>
        <v>#NAME?</v>
      </c>
      <c r="V330" s="72" t="e">
        <f>IFERROR(INDEX(Data!$M$4:$BB$594,Data!$A323,COLUMNS($C$11:W330)),””)</f>
        <v>#NAME?</v>
      </c>
      <c r="W330" s="72" t="e">
        <f>IFERROR(INDEX(Data!$M$4:$BB$594,Data!$A323,COLUMNS($C$11:X330)),””)</f>
        <v>#NAME?</v>
      </c>
      <c r="X330" s="70" t="e">
        <f>IFERROR(INDEX(Data!$M$4:$BB$594,Data!$A323,COLUMNS($C$11:Y330)),””)</f>
        <v>#NAME?</v>
      </c>
      <c r="Y330" s="72" t="e">
        <f>IFERROR(INDEX(Data!$M$4:$BB$594,Data!$A323,COLUMNS($C$11:Z330)),””)</f>
        <v>#NAME?</v>
      </c>
      <c r="Z330" s="75" t="e">
        <f>IFERROR(INDEX(Data!$M$4:$BB$594,Data!$A323,COLUMNS($C$11:AA330)),””)</f>
        <v>#NAME?</v>
      </c>
      <c r="AA330" s="75" t="e">
        <f>IFERROR(INDEX(Data!$M$4:$BB$594,Data!$A323,COLUMNS($C$11:AB330)),””)</f>
        <v>#NAME?</v>
      </c>
      <c r="AB330" s="71" t="e">
        <f>IFERROR(INDEX(Data!$M$4:$BB$594,Data!$A323,COLUMNS($C$11:AC330)),””)</f>
        <v>#NAME?</v>
      </c>
      <c r="AC330" s="72" t="e">
        <f>IFERROR(INDEX(Data!$M$4:$BB$594,Data!$A323,COLUMNS($C$11:AD330)),””)</f>
        <v>#NAME?</v>
      </c>
      <c r="AD330" s="72" t="e">
        <f>IFERROR(INDEX(Data!$M$4:$BB$594,Data!$A323,COLUMNS($C$11:AE330)),””)</f>
        <v>#NAME?</v>
      </c>
      <c r="AE330" s="70" t="e">
        <f>IFERROR(INDEX(Data!$M$4:$BB$594,Data!$A323,COLUMNS($C$11:AF330)),””)</f>
        <v>#NAME?</v>
      </c>
      <c r="AF330" s="72" t="e">
        <f>IFERROR(INDEX(Data!$M$4:$BB$594,Data!$A323,COLUMNS($C$11:AG330)),””)</f>
        <v>#NAME?</v>
      </c>
      <c r="AG330" s="75" t="e">
        <f>IFERROR(INDEX(Data!$M$4:$BB$594,Data!$A323,COLUMNS($C$11:AH330)),””)</f>
        <v>#NAME?</v>
      </c>
      <c r="AH330" s="75" t="e">
        <f>IFERROR(INDEX(Data!$M$4:$BB$594,Data!$A323,COLUMNS($C$11:AI330)),””)</f>
        <v>#NAME?</v>
      </c>
      <c r="AI330" s="71" t="e">
        <f>IFERROR(INDEX(Data!$M$4:$BB$594,Data!$A323,COLUMNS($C$11:AJ330)),””)</f>
        <v>#NAME?</v>
      </c>
      <c r="AJ330" s="71" t="e">
        <f>IFERROR(INDEX(Data!$M$4:$BB$594,Data!$A323,COLUMNS($C$11:AK330)),””)</f>
        <v>#NAME?</v>
      </c>
      <c r="AK330" s="71" t="e">
        <f>IFERROR(INDEX(Data!$M$4:$BB$594,Data!$A323,COLUMNS($C$11:AL330)),””)</f>
        <v>#NAME?</v>
      </c>
      <c r="AL330" s="69" t="e">
        <f>IFERROR(INDEX(Data!$M$4:$BB$594,Data!$A323,COLUMNS($C$11:AM330)),””)</f>
        <v>#NAME?</v>
      </c>
      <c r="AM330" s="69" t="e">
        <f>IFERROR(INDEX(Data!$M$4:$BB$594,Data!$A323,COLUMNS($C$11:AN330)),””)</f>
        <v>#NAME?</v>
      </c>
      <c r="AN330" s="69" t="e">
        <f>IFERROR(INDEX(Data!$M$4:$BB$594,Data!$A323,COLUMNS($C$11:AO330)),””)</f>
        <v>#NAME?</v>
      </c>
      <c r="AO330" s="69" t="e">
        <f>IFERROR(INDEX(Data!$M$4:$BB$594,Data!$A323,COLUMNS($C$11:AP330)),””)</f>
        <v>#NAME?</v>
      </c>
      <c r="AP330" s="69" t="e">
        <f>IFERROR(INDEX(Data!$M$4:$BB$594,Data!$A323,COLUMNS($C$11:AQ330)),””)</f>
        <v>#NAME?</v>
      </c>
      <c r="AQ330" s="69" t="e">
        <f>IFERROR(INDEX(Data!$M$4:$BB$594,Data!$A323,COLUMNS($C$11:AR330)),””)</f>
        <v>#NAME?</v>
      </c>
    </row>
    <row r="331" spans="2:43" x14ac:dyDescent="0.25">
      <c r="B331" s="69" t="e">
        <f>IFERROR(INDEX(Data!$M$4:$BB$594,Data!$A324,COLUMNS($C$11:C331)),””)</f>
        <v>#NAME?</v>
      </c>
      <c r="C331" s="73" t="e">
        <f>IFERROR(INDEX(Data!$M$4:$BB$594,Data!$A324,COLUMNS($C$11:D331)),””)</f>
        <v>#NAME?</v>
      </c>
      <c r="D331" s="76" t="e">
        <f>IFERROR(INDEX(Data!$M$4:$BB$594,Data!$A324,COLUMNS($C$11:E331)),””)</f>
        <v>#NAME?</v>
      </c>
      <c r="E331" s="76" t="e">
        <f>IFERROR(INDEX(Data!$M$4:$BB$594,Data!$A324,COLUMNS($C$11:F331)),””)</f>
        <v>#NAME?</v>
      </c>
      <c r="F331" s="76" t="e">
        <f>IFERROR(INDEX(Data!$M$4:$BB$594,Data!$A324,COLUMNS($C$11:G331)),””)</f>
        <v>#NAME?</v>
      </c>
      <c r="G331" s="76" t="e">
        <f>IFERROR(INDEX(Data!$M$4:$BB$594,Data!$A324,COLUMNS($C$11:H331)),””)</f>
        <v>#NAME?</v>
      </c>
      <c r="H331" s="76" t="e">
        <f>IFERROR(INDEX(Data!$M$4:$BB$594,Data!$A324,COLUMNS($C$11:I331)),””)</f>
        <v>#NAME?</v>
      </c>
      <c r="I331" s="76" t="e">
        <f>IFERROR(INDEX(Data!$M$4:$BB$594,Data!$A324,COLUMNS($C$11:J331)),””)</f>
        <v>#NAME?</v>
      </c>
      <c r="J331" s="76" t="e">
        <f>IFERROR(INDEX(Data!$M$4:$BB$594,Data!$A324,COLUMNS($C$11:K331)),””)</f>
        <v>#NAME?</v>
      </c>
      <c r="K331" s="76" t="e">
        <f>IFERROR(INDEX(Data!$M$4:$BB$594,Data!$A324,COLUMNS($C$11:L331)),””)</f>
        <v>#NAME?</v>
      </c>
      <c r="L331" s="76" t="e">
        <f>IFERROR(INDEX(Data!$M$4:$BB$594,Data!$A324,COLUMNS($C$11:M331)),””)</f>
        <v>#NAME?</v>
      </c>
      <c r="M331" s="76" t="e">
        <f>IFERROR(INDEX(Data!$M$4:$BB$594,Data!$A324,COLUMNS($C$11:N331)),””)</f>
        <v>#NAME?</v>
      </c>
      <c r="N331" s="76" t="e">
        <f>IFERROR(INDEX(Data!$M$4:$BB$594,Data!$A324,COLUMNS($C$11:O331)),””)</f>
        <v>#NAME?</v>
      </c>
      <c r="O331" s="76" t="e">
        <f>IFERROR(INDEX(Data!$M$4:$BB$594,Data!$A324,COLUMNS($C$11:P331)),””)</f>
        <v>#NAME?</v>
      </c>
      <c r="P331" s="69" t="e">
        <f>IFERROR(INDEX(Data!$M$4:$BB$594,Data!$A324,COLUMNS($C$11:Q331)),””)</f>
        <v>#NAME?</v>
      </c>
      <c r="Q331" s="70" t="e">
        <f>IFERROR(INDEX(Data!$M$4:$BB$594,Data!$A324,COLUMNS($C$11:R331)),””)</f>
        <v>#NAME?</v>
      </c>
      <c r="R331" s="72" t="e">
        <f>IFERROR(INDEX(Data!$M$4:$BB$594,Data!$A324,COLUMNS($C$11:S331)),””)</f>
        <v>#NAME?</v>
      </c>
      <c r="S331" s="69" t="e">
        <f>IFERROR(INDEX(Data!$M$4:$BB$594,Data!$A324,COLUMNS($C$11:T331)),””)</f>
        <v>#NAME?</v>
      </c>
      <c r="T331" s="71" t="e">
        <f>IFERROR(INDEX(Data!$M$4:$BB$594,Data!$A324,COLUMNS($C$11:U331)),””)</f>
        <v>#NAME?</v>
      </c>
      <c r="U331" s="72" t="e">
        <f>IFERROR(INDEX(Data!$M$4:$BB$594,Data!$A324,COLUMNS($C$11:V331)),””)</f>
        <v>#NAME?</v>
      </c>
      <c r="V331" s="72" t="e">
        <f>IFERROR(INDEX(Data!$M$4:$BB$594,Data!$A324,COLUMNS($C$11:W331)),””)</f>
        <v>#NAME?</v>
      </c>
      <c r="W331" s="72" t="e">
        <f>IFERROR(INDEX(Data!$M$4:$BB$594,Data!$A324,COLUMNS($C$11:X331)),””)</f>
        <v>#NAME?</v>
      </c>
      <c r="X331" s="70" t="e">
        <f>IFERROR(INDEX(Data!$M$4:$BB$594,Data!$A324,COLUMNS($C$11:Y331)),””)</f>
        <v>#NAME?</v>
      </c>
      <c r="Y331" s="72" t="e">
        <f>IFERROR(INDEX(Data!$M$4:$BB$594,Data!$A324,COLUMNS($C$11:Z331)),””)</f>
        <v>#NAME?</v>
      </c>
      <c r="Z331" s="75" t="e">
        <f>IFERROR(INDEX(Data!$M$4:$BB$594,Data!$A324,COLUMNS($C$11:AA331)),””)</f>
        <v>#NAME?</v>
      </c>
      <c r="AA331" s="75" t="e">
        <f>IFERROR(INDEX(Data!$M$4:$BB$594,Data!$A324,COLUMNS($C$11:AB331)),””)</f>
        <v>#NAME?</v>
      </c>
      <c r="AB331" s="71" t="e">
        <f>IFERROR(INDEX(Data!$M$4:$BB$594,Data!$A324,COLUMNS($C$11:AC331)),””)</f>
        <v>#NAME?</v>
      </c>
      <c r="AC331" s="72" t="e">
        <f>IFERROR(INDEX(Data!$M$4:$BB$594,Data!$A324,COLUMNS($C$11:AD331)),””)</f>
        <v>#NAME?</v>
      </c>
      <c r="AD331" s="72" t="e">
        <f>IFERROR(INDEX(Data!$M$4:$BB$594,Data!$A324,COLUMNS($C$11:AE331)),””)</f>
        <v>#NAME?</v>
      </c>
      <c r="AE331" s="70" t="e">
        <f>IFERROR(INDEX(Data!$M$4:$BB$594,Data!$A324,COLUMNS($C$11:AF331)),””)</f>
        <v>#NAME?</v>
      </c>
      <c r="AF331" s="72" t="e">
        <f>IFERROR(INDEX(Data!$M$4:$BB$594,Data!$A324,COLUMNS($C$11:AG331)),””)</f>
        <v>#NAME?</v>
      </c>
      <c r="AG331" s="75" t="e">
        <f>IFERROR(INDEX(Data!$M$4:$BB$594,Data!$A324,COLUMNS($C$11:AH331)),””)</f>
        <v>#NAME?</v>
      </c>
      <c r="AH331" s="75" t="e">
        <f>IFERROR(INDEX(Data!$M$4:$BB$594,Data!$A324,COLUMNS($C$11:AI331)),””)</f>
        <v>#NAME?</v>
      </c>
      <c r="AI331" s="71" t="e">
        <f>IFERROR(INDEX(Data!$M$4:$BB$594,Data!$A324,COLUMNS($C$11:AJ331)),””)</f>
        <v>#NAME?</v>
      </c>
      <c r="AJ331" s="71" t="e">
        <f>IFERROR(INDEX(Data!$M$4:$BB$594,Data!$A324,COLUMNS($C$11:AK331)),””)</f>
        <v>#NAME?</v>
      </c>
      <c r="AK331" s="71" t="e">
        <f>IFERROR(INDEX(Data!$M$4:$BB$594,Data!$A324,COLUMNS($C$11:AL331)),””)</f>
        <v>#NAME?</v>
      </c>
      <c r="AL331" s="69" t="e">
        <f>IFERROR(INDEX(Data!$M$4:$BB$594,Data!$A324,COLUMNS($C$11:AM331)),””)</f>
        <v>#NAME?</v>
      </c>
      <c r="AM331" s="69" t="e">
        <f>IFERROR(INDEX(Data!$M$4:$BB$594,Data!$A324,COLUMNS($C$11:AN331)),””)</f>
        <v>#NAME?</v>
      </c>
      <c r="AN331" s="69" t="e">
        <f>IFERROR(INDEX(Data!$M$4:$BB$594,Data!$A324,COLUMNS($C$11:AO331)),””)</f>
        <v>#NAME?</v>
      </c>
      <c r="AO331" s="69" t="e">
        <f>IFERROR(INDEX(Data!$M$4:$BB$594,Data!$A324,COLUMNS($C$11:AP331)),””)</f>
        <v>#NAME?</v>
      </c>
      <c r="AP331" s="69" t="e">
        <f>IFERROR(INDEX(Data!$M$4:$BB$594,Data!$A324,COLUMNS($C$11:AQ331)),””)</f>
        <v>#NAME?</v>
      </c>
      <c r="AQ331" s="69" t="e">
        <f>IFERROR(INDEX(Data!$M$4:$BB$594,Data!$A324,COLUMNS($C$11:AR331)),””)</f>
        <v>#NAME?</v>
      </c>
    </row>
    <row r="332" spans="2:43" x14ac:dyDescent="0.25">
      <c r="B332" s="69" t="e">
        <f>IFERROR(INDEX(Data!$M$4:$BB$594,Data!$A325,COLUMNS($C$11:C332)),””)</f>
        <v>#NAME?</v>
      </c>
      <c r="C332" s="73" t="e">
        <f>IFERROR(INDEX(Data!$M$4:$BB$594,Data!$A325,COLUMNS($C$11:D332)),””)</f>
        <v>#NAME?</v>
      </c>
      <c r="D332" s="76" t="e">
        <f>IFERROR(INDEX(Data!$M$4:$BB$594,Data!$A325,COLUMNS($C$11:E332)),””)</f>
        <v>#NAME?</v>
      </c>
      <c r="E332" s="76" t="e">
        <f>IFERROR(INDEX(Data!$M$4:$BB$594,Data!$A325,COLUMNS($C$11:F332)),””)</f>
        <v>#NAME?</v>
      </c>
      <c r="F332" s="76" t="e">
        <f>IFERROR(INDEX(Data!$M$4:$BB$594,Data!$A325,COLUMNS($C$11:G332)),””)</f>
        <v>#NAME?</v>
      </c>
      <c r="G332" s="76" t="e">
        <f>IFERROR(INDEX(Data!$M$4:$BB$594,Data!$A325,COLUMNS($C$11:H332)),””)</f>
        <v>#NAME?</v>
      </c>
      <c r="H332" s="76" t="e">
        <f>IFERROR(INDEX(Data!$M$4:$BB$594,Data!$A325,COLUMNS($C$11:I332)),””)</f>
        <v>#NAME?</v>
      </c>
      <c r="I332" s="76" t="e">
        <f>IFERROR(INDEX(Data!$M$4:$BB$594,Data!$A325,COLUMNS($C$11:J332)),””)</f>
        <v>#NAME?</v>
      </c>
      <c r="J332" s="76" t="e">
        <f>IFERROR(INDEX(Data!$M$4:$BB$594,Data!$A325,COLUMNS($C$11:K332)),””)</f>
        <v>#NAME?</v>
      </c>
      <c r="K332" s="76" t="e">
        <f>IFERROR(INDEX(Data!$M$4:$BB$594,Data!$A325,COLUMNS($C$11:L332)),””)</f>
        <v>#NAME?</v>
      </c>
      <c r="L332" s="76" t="e">
        <f>IFERROR(INDEX(Data!$M$4:$BB$594,Data!$A325,COLUMNS($C$11:M332)),””)</f>
        <v>#NAME?</v>
      </c>
      <c r="M332" s="76" t="e">
        <f>IFERROR(INDEX(Data!$M$4:$BB$594,Data!$A325,COLUMNS($C$11:N332)),””)</f>
        <v>#NAME?</v>
      </c>
      <c r="N332" s="76" t="e">
        <f>IFERROR(INDEX(Data!$M$4:$BB$594,Data!$A325,COLUMNS($C$11:O332)),””)</f>
        <v>#NAME?</v>
      </c>
      <c r="O332" s="76" t="e">
        <f>IFERROR(INDEX(Data!$M$4:$BB$594,Data!$A325,COLUMNS($C$11:P332)),””)</f>
        <v>#NAME?</v>
      </c>
      <c r="P332" s="69" t="e">
        <f>IFERROR(INDEX(Data!$M$4:$BB$594,Data!$A325,COLUMNS($C$11:Q332)),””)</f>
        <v>#NAME?</v>
      </c>
      <c r="Q332" s="70" t="e">
        <f>IFERROR(INDEX(Data!$M$4:$BB$594,Data!$A325,COLUMNS($C$11:R332)),””)</f>
        <v>#NAME?</v>
      </c>
      <c r="R332" s="72" t="e">
        <f>IFERROR(INDEX(Data!$M$4:$BB$594,Data!$A325,COLUMNS($C$11:S332)),””)</f>
        <v>#NAME?</v>
      </c>
      <c r="S332" s="69" t="e">
        <f>IFERROR(INDEX(Data!$M$4:$BB$594,Data!$A325,COLUMNS($C$11:T332)),””)</f>
        <v>#NAME?</v>
      </c>
      <c r="T332" s="71" t="e">
        <f>IFERROR(INDEX(Data!$M$4:$BB$594,Data!$A325,COLUMNS($C$11:U332)),””)</f>
        <v>#NAME?</v>
      </c>
      <c r="U332" s="72" t="e">
        <f>IFERROR(INDEX(Data!$M$4:$BB$594,Data!$A325,COLUMNS($C$11:V332)),””)</f>
        <v>#NAME?</v>
      </c>
      <c r="V332" s="72" t="e">
        <f>IFERROR(INDEX(Data!$M$4:$BB$594,Data!$A325,COLUMNS($C$11:W332)),””)</f>
        <v>#NAME?</v>
      </c>
      <c r="W332" s="72" t="e">
        <f>IFERROR(INDEX(Data!$M$4:$BB$594,Data!$A325,COLUMNS($C$11:X332)),””)</f>
        <v>#NAME?</v>
      </c>
      <c r="X332" s="70" t="e">
        <f>IFERROR(INDEX(Data!$M$4:$BB$594,Data!$A325,COLUMNS($C$11:Y332)),””)</f>
        <v>#NAME?</v>
      </c>
      <c r="Y332" s="72" t="e">
        <f>IFERROR(INDEX(Data!$M$4:$BB$594,Data!$A325,COLUMNS($C$11:Z332)),””)</f>
        <v>#NAME?</v>
      </c>
      <c r="Z332" s="75" t="e">
        <f>IFERROR(INDEX(Data!$M$4:$BB$594,Data!$A325,COLUMNS($C$11:AA332)),””)</f>
        <v>#NAME?</v>
      </c>
      <c r="AA332" s="75" t="e">
        <f>IFERROR(INDEX(Data!$M$4:$BB$594,Data!$A325,COLUMNS($C$11:AB332)),””)</f>
        <v>#NAME?</v>
      </c>
      <c r="AB332" s="71" t="e">
        <f>IFERROR(INDEX(Data!$M$4:$BB$594,Data!$A325,COLUMNS($C$11:AC332)),””)</f>
        <v>#NAME?</v>
      </c>
      <c r="AC332" s="72" t="e">
        <f>IFERROR(INDEX(Data!$M$4:$BB$594,Data!$A325,COLUMNS($C$11:AD332)),””)</f>
        <v>#NAME?</v>
      </c>
      <c r="AD332" s="72" t="e">
        <f>IFERROR(INDEX(Data!$M$4:$BB$594,Data!$A325,COLUMNS($C$11:AE332)),””)</f>
        <v>#NAME?</v>
      </c>
      <c r="AE332" s="70" t="e">
        <f>IFERROR(INDEX(Data!$M$4:$BB$594,Data!$A325,COLUMNS($C$11:AF332)),””)</f>
        <v>#NAME?</v>
      </c>
      <c r="AF332" s="72" t="e">
        <f>IFERROR(INDEX(Data!$M$4:$BB$594,Data!$A325,COLUMNS($C$11:AG332)),””)</f>
        <v>#NAME?</v>
      </c>
      <c r="AG332" s="75" t="e">
        <f>IFERROR(INDEX(Data!$M$4:$BB$594,Data!$A325,COLUMNS($C$11:AH332)),””)</f>
        <v>#NAME?</v>
      </c>
      <c r="AH332" s="75" t="e">
        <f>IFERROR(INDEX(Data!$M$4:$BB$594,Data!$A325,COLUMNS($C$11:AI332)),””)</f>
        <v>#NAME?</v>
      </c>
      <c r="AI332" s="71" t="e">
        <f>IFERROR(INDEX(Data!$M$4:$BB$594,Data!$A325,COLUMNS($C$11:AJ332)),””)</f>
        <v>#NAME?</v>
      </c>
      <c r="AJ332" s="71" t="e">
        <f>IFERROR(INDEX(Data!$M$4:$BB$594,Data!$A325,COLUMNS($C$11:AK332)),””)</f>
        <v>#NAME?</v>
      </c>
      <c r="AK332" s="71" t="e">
        <f>IFERROR(INDEX(Data!$M$4:$BB$594,Data!$A325,COLUMNS($C$11:AL332)),””)</f>
        <v>#NAME?</v>
      </c>
      <c r="AL332" s="69" t="e">
        <f>IFERROR(INDEX(Data!$M$4:$BB$594,Data!$A325,COLUMNS($C$11:AM332)),””)</f>
        <v>#NAME?</v>
      </c>
      <c r="AM332" s="69" t="e">
        <f>IFERROR(INDEX(Data!$M$4:$BB$594,Data!$A325,COLUMNS($C$11:AN332)),””)</f>
        <v>#NAME?</v>
      </c>
      <c r="AN332" s="69" t="e">
        <f>IFERROR(INDEX(Data!$M$4:$BB$594,Data!$A325,COLUMNS($C$11:AO332)),””)</f>
        <v>#NAME?</v>
      </c>
      <c r="AO332" s="69" t="e">
        <f>IFERROR(INDEX(Data!$M$4:$BB$594,Data!$A325,COLUMNS($C$11:AP332)),””)</f>
        <v>#NAME?</v>
      </c>
      <c r="AP332" s="69" t="e">
        <f>IFERROR(INDEX(Data!$M$4:$BB$594,Data!$A325,COLUMNS($C$11:AQ332)),””)</f>
        <v>#NAME?</v>
      </c>
      <c r="AQ332" s="69" t="e">
        <f>IFERROR(INDEX(Data!$M$4:$BB$594,Data!$A325,COLUMNS($C$11:AR332)),””)</f>
        <v>#NAME?</v>
      </c>
    </row>
    <row r="333" spans="2:43" x14ac:dyDescent="0.25">
      <c r="B333" s="69" t="e">
        <f>IFERROR(INDEX(Data!$M$4:$BB$594,Data!$A326,COLUMNS($C$11:C333)),””)</f>
        <v>#NAME?</v>
      </c>
      <c r="C333" s="73" t="e">
        <f>IFERROR(INDEX(Data!$M$4:$BB$594,Data!$A326,COLUMNS($C$11:D333)),””)</f>
        <v>#NAME?</v>
      </c>
      <c r="D333" s="76" t="e">
        <f>IFERROR(INDEX(Data!$M$4:$BB$594,Data!$A326,COLUMNS($C$11:E333)),””)</f>
        <v>#NAME?</v>
      </c>
      <c r="E333" s="76" t="e">
        <f>IFERROR(INDEX(Data!$M$4:$BB$594,Data!$A326,COLUMNS($C$11:F333)),””)</f>
        <v>#NAME?</v>
      </c>
      <c r="F333" s="76" t="e">
        <f>IFERROR(INDEX(Data!$M$4:$BB$594,Data!$A326,COLUMNS($C$11:G333)),””)</f>
        <v>#NAME?</v>
      </c>
      <c r="G333" s="76" t="e">
        <f>IFERROR(INDEX(Data!$M$4:$BB$594,Data!$A326,COLUMNS($C$11:H333)),””)</f>
        <v>#NAME?</v>
      </c>
      <c r="H333" s="76" t="e">
        <f>IFERROR(INDEX(Data!$M$4:$BB$594,Data!$A326,COLUMNS($C$11:I333)),””)</f>
        <v>#NAME?</v>
      </c>
      <c r="I333" s="76" t="e">
        <f>IFERROR(INDEX(Data!$M$4:$BB$594,Data!$A326,COLUMNS($C$11:J333)),””)</f>
        <v>#NAME?</v>
      </c>
      <c r="J333" s="76" t="e">
        <f>IFERROR(INDEX(Data!$M$4:$BB$594,Data!$A326,COLUMNS($C$11:K333)),””)</f>
        <v>#NAME?</v>
      </c>
      <c r="K333" s="76" t="e">
        <f>IFERROR(INDEX(Data!$M$4:$BB$594,Data!$A326,COLUMNS($C$11:L333)),””)</f>
        <v>#NAME?</v>
      </c>
      <c r="L333" s="76" t="e">
        <f>IFERROR(INDEX(Data!$M$4:$BB$594,Data!$A326,COLUMNS($C$11:M333)),””)</f>
        <v>#NAME?</v>
      </c>
      <c r="M333" s="76" t="e">
        <f>IFERROR(INDEX(Data!$M$4:$BB$594,Data!$A326,COLUMNS($C$11:N333)),””)</f>
        <v>#NAME?</v>
      </c>
      <c r="N333" s="76" t="e">
        <f>IFERROR(INDEX(Data!$M$4:$BB$594,Data!$A326,COLUMNS($C$11:O333)),””)</f>
        <v>#NAME?</v>
      </c>
      <c r="O333" s="76" t="e">
        <f>IFERROR(INDEX(Data!$M$4:$BB$594,Data!$A326,COLUMNS($C$11:P333)),””)</f>
        <v>#NAME?</v>
      </c>
      <c r="P333" s="69" t="e">
        <f>IFERROR(INDEX(Data!$M$4:$BB$594,Data!$A326,COLUMNS($C$11:Q333)),””)</f>
        <v>#NAME?</v>
      </c>
      <c r="Q333" s="70" t="e">
        <f>IFERROR(INDEX(Data!$M$4:$BB$594,Data!$A326,COLUMNS($C$11:R333)),””)</f>
        <v>#NAME?</v>
      </c>
      <c r="R333" s="72" t="e">
        <f>IFERROR(INDEX(Data!$M$4:$BB$594,Data!$A326,COLUMNS($C$11:S333)),””)</f>
        <v>#NAME?</v>
      </c>
      <c r="S333" s="69" t="e">
        <f>IFERROR(INDEX(Data!$M$4:$BB$594,Data!$A326,COLUMNS($C$11:T333)),””)</f>
        <v>#NAME?</v>
      </c>
      <c r="T333" s="71" t="e">
        <f>IFERROR(INDEX(Data!$M$4:$BB$594,Data!$A326,COLUMNS($C$11:U333)),””)</f>
        <v>#NAME?</v>
      </c>
      <c r="U333" s="72" t="e">
        <f>IFERROR(INDEX(Data!$M$4:$BB$594,Data!$A326,COLUMNS($C$11:V333)),””)</f>
        <v>#NAME?</v>
      </c>
      <c r="V333" s="72" t="e">
        <f>IFERROR(INDEX(Data!$M$4:$BB$594,Data!$A326,COLUMNS($C$11:W333)),””)</f>
        <v>#NAME?</v>
      </c>
      <c r="W333" s="72" t="e">
        <f>IFERROR(INDEX(Data!$M$4:$BB$594,Data!$A326,COLUMNS($C$11:X333)),””)</f>
        <v>#NAME?</v>
      </c>
      <c r="X333" s="70" t="e">
        <f>IFERROR(INDEX(Data!$M$4:$BB$594,Data!$A326,COLUMNS($C$11:Y333)),””)</f>
        <v>#NAME?</v>
      </c>
      <c r="Y333" s="72" t="e">
        <f>IFERROR(INDEX(Data!$M$4:$BB$594,Data!$A326,COLUMNS($C$11:Z333)),””)</f>
        <v>#NAME?</v>
      </c>
      <c r="Z333" s="75" t="e">
        <f>IFERROR(INDEX(Data!$M$4:$BB$594,Data!$A326,COLUMNS($C$11:AA333)),””)</f>
        <v>#NAME?</v>
      </c>
      <c r="AA333" s="75" t="e">
        <f>IFERROR(INDEX(Data!$M$4:$BB$594,Data!$A326,COLUMNS($C$11:AB333)),””)</f>
        <v>#NAME?</v>
      </c>
      <c r="AB333" s="71" t="e">
        <f>IFERROR(INDEX(Data!$M$4:$BB$594,Data!$A326,COLUMNS($C$11:AC333)),””)</f>
        <v>#NAME?</v>
      </c>
      <c r="AC333" s="72" t="e">
        <f>IFERROR(INDEX(Data!$M$4:$BB$594,Data!$A326,COLUMNS($C$11:AD333)),””)</f>
        <v>#NAME?</v>
      </c>
      <c r="AD333" s="72" t="e">
        <f>IFERROR(INDEX(Data!$M$4:$BB$594,Data!$A326,COLUMNS($C$11:AE333)),””)</f>
        <v>#NAME?</v>
      </c>
      <c r="AE333" s="70" t="e">
        <f>IFERROR(INDEX(Data!$M$4:$BB$594,Data!$A326,COLUMNS($C$11:AF333)),””)</f>
        <v>#NAME?</v>
      </c>
      <c r="AF333" s="72" t="e">
        <f>IFERROR(INDEX(Data!$M$4:$BB$594,Data!$A326,COLUMNS($C$11:AG333)),””)</f>
        <v>#NAME?</v>
      </c>
      <c r="AG333" s="75" t="e">
        <f>IFERROR(INDEX(Data!$M$4:$BB$594,Data!$A326,COLUMNS($C$11:AH333)),””)</f>
        <v>#NAME?</v>
      </c>
      <c r="AH333" s="75" t="e">
        <f>IFERROR(INDEX(Data!$M$4:$BB$594,Data!$A326,COLUMNS($C$11:AI333)),””)</f>
        <v>#NAME?</v>
      </c>
      <c r="AI333" s="71" t="e">
        <f>IFERROR(INDEX(Data!$M$4:$BB$594,Data!$A326,COLUMNS($C$11:AJ333)),””)</f>
        <v>#NAME?</v>
      </c>
      <c r="AJ333" s="71" t="e">
        <f>IFERROR(INDEX(Data!$M$4:$BB$594,Data!$A326,COLUMNS($C$11:AK333)),””)</f>
        <v>#NAME?</v>
      </c>
      <c r="AK333" s="71" t="e">
        <f>IFERROR(INDEX(Data!$M$4:$BB$594,Data!$A326,COLUMNS($C$11:AL333)),””)</f>
        <v>#NAME?</v>
      </c>
      <c r="AL333" s="69" t="e">
        <f>IFERROR(INDEX(Data!$M$4:$BB$594,Data!$A326,COLUMNS($C$11:AM333)),””)</f>
        <v>#NAME?</v>
      </c>
      <c r="AM333" s="69" t="e">
        <f>IFERROR(INDEX(Data!$M$4:$BB$594,Data!$A326,COLUMNS($C$11:AN333)),””)</f>
        <v>#NAME?</v>
      </c>
      <c r="AN333" s="69" t="e">
        <f>IFERROR(INDEX(Data!$M$4:$BB$594,Data!$A326,COLUMNS($C$11:AO333)),””)</f>
        <v>#NAME?</v>
      </c>
      <c r="AO333" s="69" t="e">
        <f>IFERROR(INDEX(Data!$M$4:$BB$594,Data!$A326,COLUMNS($C$11:AP333)),””)</f>
        <v>#NAME?</v>
      </c>
      <c r="AP333" s="69" t="e">
        <f>IFERROR(INDEX(Data!$M$4:$BB$594,Data!$A326,COLUMNS($C$11:AQ333)),””)</f>
        <v>#NAME?</v>
      </c>
      <c r="AQ333" s="69" t="e">
        <f>IFERROR(INDEX(Data!$M$4:$BB$594,Data!$A326,COLUMNS($C$11:AR333)),””)</f>
        <v>#NAME?</v>
      </c>
    </row>
    <row r="334" spans="2:43" x14ac:dyDescent="0.25">
      <c r="B334" s="69" t="e">
        <f>IFERROR(INDEX(Data!$M$4:$BB$594,Data!$A327,COLUMNS($C$11:C334)),””)</f>
        <v>#NAME?</v>
      </c>
      <c r="C334" s="73" t="e">
        <f>IFERROR(INDEX(Data!$M$4:$BB$594,Data!$A327,COLUMNS($C$11:D334)),””)</f>
        <v>#NAME?</v>
      </c>
      <c r="D334" s="76" t="e">
        <f>IFERROR(INDEX(Data!$M$4:$BB$594,Data!$A327,COLUMNS($C$11:E334)),””)</f>
        <v>#NAME?</v>
      </c>
      <c r="E334" s="76" t="e">
        <f>IFERROR(INDEX(Data!$M$4:$BB$594,Data!$A327,COLUMNS($C$11:F334)),””)</f>
        <v>#NAME?</v>
      </c>
      <c r="F334" s="76" t="e">
        <f>IFERROR(INDEX(Data!$M$4:$BB$594,Data!$A327,COLUMNS($C$11:G334)),””)</f>
        <v>#NAME?</v>
      </c>
      <c r="G334" s="76" t="e">
        <f>IFERROR(INDEX(Data!$M$4:$BB$594,Data!$A327,COLUMNS($C$11:H334)),””)</f>
        <v>#NAME?</v>
      </c>
      <c r="H334" s="76" t="e">
        <f>IFERROR(INDEX(Data!$M$4:$BB$594,Data!$A327,COLUMNS($C$11:I334)),””)</f>
        <v>#NAME?</v>
      </c>
      <c r="I334" s="76" t="e">
        <f>IFERROR(INDEX(Data!$M$4:$BB$594,Data!$A327,COLUMNS($C$11:J334)),””)</f>
        <v>#NAME?</v>
      </c>
      <c r="J334" s="76" t="e">
        <f>IFERROR(INDEX(Data!$M$4:$BB$594,Data!$A327,COLUMNS($C$11:K334)),””)</f>
        <v>#NAME?</v>
      </c>
      <c r="K334" s="76" t="e">
        <f>IFERROR(INDEX(Data!$M$4:$BB$594,Data!$A327,COLUMNS($C$11:L334)),””)</f>
        <v>#NAME?</v>
      </c>
      <c r="L334" s="76" t="e">
        <f>IFERROR(INDEX(Data!$M$4:$BB$594,Data!$A327,COLUMNS($C$11:M334)),””)</f>
        <v>#NAME?</v>
      </c>
      <c r="M334" s="76" t="e">
        <f>IFERROR(INDEX(Data!$M$4:$BB$594,Data!$A327,COLUMNS($C$11:N334)),””)</f>
        <v>#NAME?</v>
      </c>
      <c r="N334" s="76" t="e">
        <f>IFERROR(INDEX(Data!$M$4:$BB$594,Data!$A327,COLUMNS($C$11:O334)),””)</f>
        <v>#NAME?</v>
      </c>
      <c r="O334" s="76" t="e">
        <f>IFERROR(INDEX(Data!$M$4:$BB$594,Data!$A327,COLUMNS($C$11:P334)),””)</f>
        <v>#NAME?</v>
      </c>
      <c r="P334" s="69" t="e">
        <f>IFERROR(INDEX(Data!$M$4:$BB$594,Data!$A327,COLUMNS($C$11:Q334)),””)</f>
        <v>#NAME?</v>
      </c>
      <c r="Q334" s="70" t="e">
        <f>IFERROR(INDEX(Data!$M$4:$BB$594,Data!$A327,COLUMNS($C$11:R334)),””)</f>
        <v>#NAME?</v>
      </c>
      <c r="R334" s="72" t="e">
        <f>IFERROR(INDEX(Data!$M$4:$BB$594,Data!$A327,COLUMNS($C$11:S334)),””)</f>
        <v>#NAME?</v>
      </c>
      <c r="S334" s="69" t="e">
        <f>IFERROR(INDEX(Data!$M$4:$BB$594,Data!$A327,COLUMNS($C$11:T334)),””)</f>
        <v>#NAME?</v>
      </c>
      <c r="T334" s="71" t="e">
        <f>IFERROR(INDEX(Data!$M$4:$BB$594,Data!$A327,COLUMNS($C$11:U334)),””)</f>
        <v>#NAME?</v>
      </c>
      <c r="U334" s="72" t="e">
        <f>IFERROR(INDEX(Data!$M$4:$BB$594,Data!$A327,COLUMNS($C$11:V334)),””)</f>
        <v>#NAME?</v>
      </c>
      <c r="V334" s="72" t="e">
        <f>IFERROR(INDEX(Data!$M$4:$BB$594,Data!$A327,COLUMNS($C$11:W334)),””)</f>
        <v>#NAME?</v>
      </c>
      <c r="W334" s="72" t="e">
        <f>IFERROR(INDEX(Data!$M$4:$BB$594,Data!$A327,COLUMNS($C$11:X334)),””)</f>
        <v>#NAME?</v>
      </c>
      <c r="X334" s="70" t="e">
        <f>IFERROR(INDEX(Data!$M$4:$BB$594,Data!$A327,COLUMNS($C$11:Y334)),””)</f>
        <v>#NAME?</v>
      </c>
      <c r="Y334" s="72" t="e">
        <f>IFERROR(INDEX(Data!$M$4:$BB$594,Data!$A327,COLUMNS($C$11:Z334)),””)</f>
        <v>#NAME?</v>
      </c>
      <c r="Z334" s="75" t="e">
        <f>IFERROR(INDEX(Data!$M$4:$BB$594,Data!$A327,COLUMNS($C$11:AA334)),””)</f>
        <v>#NAME?</v>
      </c>
      <c r="AA334" s="75" t="e">
        <f>IFERROR(INDEX(Data!$M$4:$BB$594,Data!$A327,COLUMNS($C$11:AB334)),””)</f>
        <v>#NAME?</v>
      </c>
      <c r="AB334" s="71" t="e">
        <f>IFERROR(INDEX(Data!$M$4:$BB$594,Data!$A327,COLUMNS($C$11:AC334)),””)</f>
        <v>#NAME?</v>
      </c>
      <c r="AC334" s="72" t="e">
        <f>IFERROR(INDEX(Data!$M$4:$BB$594,Data!$A327,COLUMNS($C$11:AD334)),””)</f>
        <v>#NAME?</v>
      </c>
      <c r="AD334" s="72" t="e">
        <f>IFERROR(INDEX(Data!$M$4:$BB$594,Data!$A327,COLUMNS($C$11:AE334)),””)</f>
        <v>#NAME?</v>
      </c>
      <c r="AE334" s="70" t="e">
        <f>IFERROR(INDEX(Data!$M$4:$BB$594,Data!$A327,COLUMNS($C$11:AF334)),””)</f>
        <v>#NAME?</v>
      </c>
      <c r="AF334" s="72" t="e">
        <f>IFERROR(INDEX(Data!$M$4:$BB$594,Data!$A327,COLUMNS($C$11:AG334)),””)</f>
        <v>#NAME?</v>
      </c>
      <c r="AG334" s="75" t="e">
        <f>IFERROR(INDEX(Data!$M$4:$BB$594,Data!$A327,COLUMNS($C$11:AH334)),””)</f>
        <v>#NAME?</v>
      </c>
      <c r="AH334" s="75" t="e">
        <f>IFERROR(INDEX(Data!$M$4:$BB$594,Data!$A327,COLUMNS($C$11:AI334)),””)</f>
        <v>#NAME?</v>
      </c>
      <c r="AI334" s="71" t="e">
        <f>IFERROR(INDEX(Data!$M$4:$BB$594,Data!$A327,COLUMNS($C$11:AJ334)),””)</f>
        <v>#NAME?</v>
      </c>
      <c r="AJ334" s="71" t="e">
        <f>IFERROR(INDEX(Data!$M$4:$BB$594,Data!$A327,COLUMNS($C$11:AK334)),””)</f>
        <v>#NAME?</v>
      </c>
      <c r="AK334" s="71" t="e">
        <f>IFERROR(INDEX(Data!$M$4:$BB$594,Data!$A327,COLUMNS($C$11:AL334)),””)</f>
        <v>#NAME?</v>
      </c>
      <c r="AL334" s="69" t="e">
        <f>IFERROR(INDEX(Data!$M$4:$BB$594,Data!$A327,COLUMNS($C$11:AM334)),””)</f>
        <v>#NAME?</v>
      </c>
      <c r="AM334" s="69" t="e">
        <f>IFERROR(INDEX(Data!$M$4:$BB$594,Data!$A327,COLUMNS($C$11:AN334)),””)</f>
        <v>#NAME?</v>
      </c>
      <c r="AN334" s="69" t="e">
        <f>IFERROR(INDEX(Data!$M$4:$BB$594,Data!$A327,COLUMNS($C$11:AO334)),””)</f>
        <v>#NAME?</v>
      </c>
      <c r="AO334" s="69" t="e">
        <f>IFERROR(INDEX(Data!$M$4:$BB$594,Data!$A327,COLUMNS($C$11:AP334)),””)</f>
        <v>#NAME?</v>
      </c>
      <c r="AP334" s="69" t="e">
        <f>IFERROR(INDEX(Data!$M$4:$BB$594,Data!$A327,COLUMNS($C$11:AQ334)),””)</f>
        <v>#NAME?</v>
      </c>
      <c r="AQ334" s="69" t="e">
        <f>IFERROR(INDEX(Data!$M$4:$BB$594,Data!$A327,COLUMNS($C$11:AR334)),””)</f>
        <v>#NAME?</v>
      </c>
    </row>
    <row r="335" spans="2:43" x14ac:dyDescent="0.25">
      <c r="B335" s="69" t="e">
        <f>IFERROR(INDEX(Data!$M$4:$BB$594,Data!$A328,COLUMNS($C$11:C335)),””)</f>
        <v>#NAME?</v>
      </c>
      <c r="C335" s="73" t="e">
        <f>IFERROR(INDEX(Data!$M$4:$BB$594,Data!$A328,COLUMNS($C$11:D335)),””)</f>
        <v>#NAME?</v>
      </c>
      <c r="D335" s="76" t="e">
        <f>IFERROR(INDEX(Data!$M$4:$BB$594,Data!$A328,COLUMNS($C$11:E335)),””)</f>
        <v>#NAME?</v>
      </c>
      <c r="E335" s="76" t="e">
        <f>IFERROR(INDEX(Data!$M$4:$BB$594,Data!$A328,COLUMNS($C$11:F335)),””)</f>
        <v>#NAME?</v>
      </c>
      <c r="F335" s="76" t="e">
        <f>IFERROR(INDEX(Data!$M$4:$BB$594,Data!$A328,COLUMNS($C$11:G335)),””)</f>
        <v>#NAME?</v>
      </c>
      <c r="G335" s="76" t="e">
        <f>IFERROR(INDEX(Data!$M$4:$BB$594,Data!$A328,COLUMNS($C$11:H335)),””)</f>
        <v>#NAME?</v>
      </c>
      <c r="H335" s="76" t="e">
        <f>IFERROR(INDEX(Data!$M$4:$BB$594,Data!$A328,COLUMNS($C$11:I335)),””)</f>
        <v>#NAME?</v>
      </c>
      <c r="I335" s="76" t="e">
        <f>IFERROR(INDEX(Data!$M$4:$BB$594,Data!$A328,COLUMNS($C$11:J335)),””)</f>
        <v>#NAME?</v>
      </c>
      <c r="J335" s="76" t="e">
        <f>IFERROR(INDEX(Data!$M$4:$BB$594,Data!$A328,COLUMNS($C$11:K335)),””)</f>
        <v>#NAME?</v>
      </c>
      <c r="K335" s="76" t="e">
        <f>IFERROR(INDEX(Data!$M$4:$BB$594,Data!$A328,COLUMNS($C$11:L335)),””)</f>
        <v>#NAME?</v>
      </c>
      <c r="L335" s="76" t="e">
        <f>IFERROR(INDEX(Data!$M$4:$BB$594,Data!$A328,COLUMNS($C$11:M335)),””)</f>
        <v>#NAME?</v>
      </c>
      <c r="M335" s="76" t="e">
        <f>IFERROR(INDEX(Data!$M$4:$BB$594,Data!$A328,COLUMNS($C$11:N335)),””)</f>
        <v>#NAME?</v>
      </c>
      <c r="N335" s="76" t="e">
        <f>IFERROR(INDEX(Data!$M$4:$BB$594,Data!$A328,COLUMNS($C$11:O335)),””)</f>
        <v>#NAME?</v>
      </c>
      <c r="O335" s="76" t="e">
        <f>IFERROR(INDEX(Data!$M$4:$BB$594,Data!$A328,COLUMNS($C$11:P335)),””)</f>
        <v>#NAME?</v>
      </c>
      <c r="P335" s="69" t="e">
        <f>IFERROR(INDEX(Data!$M$4:$BB$594,Data!$A328,COLUMNS($C$11:Q335)),””)</f>
        <v>#NAME?</v>
      </c>
      <c r="Q335" s="70" t="e">
        <f>IFERROR(INDEX(Data!$M$4:$BB$594,Data!$A328,COLUMNS($C$11:R335)),””)</f>
        <v>#NAME?</v>
      </c>
      <c r="R335" s="72" t="e">
        <f>IFERROR(INDEX(Data!$M$4:$BB$594,Data!$A328,COLUMNS($C$11:S335)),””)</f>
        <v>#NAME?</v>
      </c>
      <c r="S335" s="69" t="e">
        <f>IFERROR(INDEX(Data!$M$4:$BB$594,Data!$A328,COLUMNS($C$11:T335)),””)</f>
        <v>#NAME?</v>
      </c>
      <c r="T335" s="71" t="e">
        <f>IFERROR(INDEX(Data!$M$4:$BB$594,Data!$A328,COLUMNS($C$11:U335)),””)</f>
        <v>#NAME?</v>
      </c>
      <c r="U335" s="72" t="e">
        <f>IFERROR(INDEX(Data!$M$4:$BB$594,Data!$A328,COLUMNS($C$11:V335)),””)</f>
        <v>#NAME?</v>
      </c>
      <c r="V335" s="72" t="e">
        <f>IFERROR(INDEX(Data!$M$4:$BB$594,Data!$A328,COLUMNS($C$11:W335)),””)</f>
        <v>#NAME?</v>
      </c>
      <c r="W335" s="72" t="e">
        <f>IFERROR(INDEX(Data!$M$4:$BB$594,Data!$A328,COLUMNS($C$11:X335)),””)</f>
        <v>#NAME?</v>
      </c>
      <c r="X335" s="70" t="e">
        <f>IFERROR(INDEX(Data!$M$4:$BB$594,Data!$A328,COLUMNS($C$11:Y335)),””)</f>
        <v>#NAME?</v>
      </c>
      <c r="Y335" s="72" t="e">
        <f>IFERROR(INDEX(Data!$M$4:$BB$594,Data!$A328,COLUMNS($C$11:Z335)),””)</f>
        <v>#NAME?</v>
      </c>
      <c r="Z335" s="75" t="e">
        <f>IFERROR(INDEX(Data!$M$4:$BB$594,Data!$A328,COLUMNS($C$11:AA335)),””)</f>
        <v>#NAME?</v>
      </c>
      <c r="AA335" s="75" t="e">
        <f>IFERROR(INDEX(Data!$M$4:$BB$594,Data!$A328,COLUMNS($C$11:AB335)),””)</f>
        <v>#NAME?</v>
      </c>
      <c r="AB335" s="71" t="e">
        <f>IFERROR(INDEX(Data!$M$4:$BB$594,Data!$A328,COLUMNS($C$11:AC335)),””)</f>
        <v>#NAME?</v>
      </c>
      <c r="AC335" s="72" t="e">
        <f>IFERROR(INDEX(Data!$M$4:$BB$594,Data!$A328,COLUMNS($C$11:AD335)),””)</f>
        <v>#NAME?</v>
      </c>
      <c r="AD335" s="72" t="e">
        <f>IFERROR(INDEX(Data!$M$4:$BB$594,Data!$A328,COLUMNS($C$11:AE335)),””)</f>
        <v>#NAME?</v>
      </c>
      <c r="AE335" s="70" t="e">
        <f>IFERROR(INDEX(Data!$M$4:$BB$594,Data!$A328,COLUMNS($C$11:AF335)),””)</f>
        <v>#NAME?</v>
      </c>
      <c r="AF335" s="72" t="e">
        <f>IFERROR(INDEX(Data!$M$4:$BB$594,Data!$A328,COLUMNS($C$11:AG335)),””)</f>
        <v>#NAME?</v>
      </c>
      <c r="AG335" s="75" t="e">
        <f>IFERROR(INDEX(Data!$M$4:$BB$594,Data!$A328,COLUMNS($C$11:AH335)),””)</f>
        <v>#NAME?</v>
      </c>
      <c r="AH335" s="75" t="e">
        <f>IFERROR(INDEX(Data!$M$4:$BB$594,Data!$A328,COLUMNS($C$11:AI335)),””)</f>
        <v>#NAME?</v>
      </c>
      <c r="AI335" s="71" t="e">
        <f>IFERROR(INDEX(Data!$M$4:$BB$594,Data!$A328,COLUMNS($C$11:AJ335)),””)</f>
        <v>#NAME?</v>
      </c>
      <c r="AJ335" s="71" t="e">
        <f>IFERROR(INDEX(Data!$M$4:$BB$594,Data!$A328,COLUMNS($C$11:AK335)),””)</f>
        <v>#NAME?</v>
      </c>
      <c r="AK335" s="71" t="e">
        <f>IFERROR(INDEX(Data!$M$4:$BB$594,Data!$A328,COLUMNS($C$11:AL335)),””)</f>
        <v>#NAME?</v>
      </c>
      <c r="AL335" s="69" t="e">
        <f>IFERROR(INDEX(Data!$M$4:$BB$594,Data!$A328,COLUMNS($C$11:AM335)),””)</f>
        <v>#NAME?</v>
      </c>
      <c r="AM335" s="69" t="e">
        <f>IFERROR(INDEX(Data!$M$4:$BB$594,Data!$A328,COLUMNS($C$11:AN335)),””)</f>
        <v>#NAME?</v>
      </c>
      <c r="AN335" s="69" t="e">
        <f>IFERROR(INDEX(Data!$M$4:$BB$594,Data!$A328,COLUMNS($C$11:AO335)),””)</f>
        <v>#NAME?</v>
      </c>
      <c r="AO335" s="69" t="e">
        <f>IFERROR(INDEX(Data!$M$4:$BB$594,Data!$A328,COLUMNS($C$11:AP335)),””)</f>
        <v>#NAME?</v>
      </c>
      <c r="AP335" s="69" t="e">
        <f>IFERROR(INDEX(Data!$M$4:$BB$594,Data!$A328,COLUMNS($C$11:AQ335)),””)</f>
        <v>#NAME?</v>
      </c>
      <c r="AQ335" s="69" t="e">
        <f>IFERROR(INDEX(Data!$M$4:$BB$594,Data!$A328,COLUMNS($C$11:AR335)),””)</f>
        <v>#NAME?</v>
      </c>
    </row>
    <row r="336" spans="2:43" x14ac:dyDescent="0.25">
      <c r="B336" s="69" t="e">
        <f>IFERROR(INDEX(Data!$M$4:$BB$594,Data!$A329,COLUMNS($C$11:C336)),””)</f>
        <v>#NAME?</v>
      </c>
      <c r="C336" s="73" t="e">
        <f>IFERROR(INDEX(Data!$M$4:$BB$594,Data!$A329,COLUMNS($C$11:D336)),””)</f>
        <v>#NAME?</v>
      </c>
      <c r="D336" s="76" t="e">
        <f>IFERROR(INDEX(Data!$M$4:$BB$594,Data!$A329,COLUMNS($C$11:E336)),””)</f>
        <v>#NAME?</v>
      </c>
      <c r="E336" s="76" t="e">
        <f>IFERROR(INDEX(Data!$M$4:$BB$594,Data!$A329,COLUMNS($C$11:F336)),””)</f>
        <v>#NAME?</v>
      </c>
      <c r="F336" s="76" t="e">
        <f>IFERROR(INDEX(Data!$M$4:$BB$594,Data!$A329,COLUMNS($C$11:G336)),””)</f>
        <v>#NAME?</v>
      </c>
      <c r="G336" s="76" t="e">
        <f>IFERROR(INDEX(Data!$M$4:$BB$594,Data!$A329,COLUMNS($C$11:H336)),””)</f>
        <v>#NAME?</v>
      </c>
      <c r="H336" s="76" t="e">
        <f>IFERROR(INDEX(Data!$M$4:$BB$594,Data!$A329,COLUMNS($C$11:I336)),””)</f>
        <v>#NAME?</v>
      </c>
      <c r="I336" s="76" t="e">
        <f>IFERROR(INDEX(Data!$M$4:$BB$594,Data!$A329,COLUMNS($C$11:J336)),””)</f>
        <v>#NAME?</v>
      </c>
      <c r="J336" s="76" t="e">
        <f>IFERROR(INDEX(Data!$M$4:$BB$594,Data!$A329,COLUMNS($C$11:K336)),””)</f>
        <v>#NAME?</v>
      </c>
      <c r="K336" s="76" t="e">
        <f>IFERROR(INDEX(Data!$M$4:$BB$594,Data!$A329,COLUMNS($C$11:L336)),””)</f>
        <v>#NAME?</v>
      </c>
      <c r="L336" s="76" t="e">
        <f>IFERROR(INDEX(Data!$M$4:$BB$594,Data!$A329,COLUMNS($C$11:M336)),””)</f>
        <v>#NAME?</v>
      </c>
      <c r="M336" s="76" t="e">
        <f>IFERROR(INDEX(Data!$M$4:$BB$594,Data!$A329,COLUMNS($C$11:N336)),””)</f>
        <v>#NAME?</v>
      </c>
      <c r="N336" s="76" t="e">
        <f>IFERROR(INDEX(Data!$M$4:$BB$594,Data!$A329,COLUMNS($C$11:O336)),””)</f>
        <v>#NAME?</v>
      </c>
      <c r="O336" s="76" t="e">
        <f>IFERROR(INDEX(Data!$M$4:$BB$594,Data!$A329,COLUMNS($C$11:P336)),””)</f>
        <v>#NAME?</v>
      </c>
      <c r="P336" s="69" t="e">
        <f>IFERROR(INDEX(Data!$M$4:$BB$594,Data!$A329,COLUMNS($C$11:Q336)),””)</f>
        <v>#NAME?</v>
      </c>
      <c r="Q336" s="70" t="e">
        <f>IFERROR(INDEX(Data!$M$4:$BB$594,Data!$A329,COLUMNS($C$11:R336)),””)</f>
        <v>#NAME?</v>
      </c>
      <c r="R336" s="72" t="e">
        <f>IFERROR(INDEX(Data!$M$4:$BB$594,Data!$A329,COLUMNS($C$11:S336)),””)</f>
        <v>#NAME?</v>
      </c>
      <c r="S336" s="69" t="e">
        <f>IFERROR(INDEX(Data!$M$4:$BB$594,Data!$A329,COLUMNS($C$11:T336)),””)</f>
        <v>#NAME?</v>
      </c>
      <c r="T336" s="71" t="e">
        <f>IFERROR(INDEX(Data!$M$4:$BB$594,Data!$A329,COLUMNS($C$11:U336)),””)</f>
        <v>#NAME?</v>
      </c>
      <c r="U336" s="72" t="e">
        <f>IFERROR(INDEX(Data!$M$4:$BB$594,Data!$A329,COLUMNS($C$11:V336)),””)</f>
        <v>#NAME?</v>
      </c>
      <c r="V336" s="72" t="e">
        <f>IFERROR(INDEX(Data!$M$4:$BB$594,Data!$A329,COLUMNS($C$11:W336)),””)</f>
        <v>#NAME?</v>
      </c>
      <c r="W336" s="72" t="e">
        <f>IFERROR(INDEX(Data!$M$4:$BB$594,Data!$A329,COLUMNS($C$11:X336)),””)</f>
        <v>#NAME?</v>
      </c>
      <c r="X336" s="70" t="e">
        <f>IFERROR(INDEX(Data!$M$4:$BB$594,Data!$A329,COLUMNS($C$11:Y336)),””)</f>
        <v>#NAME?</v>
      </c>
      <c r="Y336" s="72" t="e">
        <f>IFERROR(INDEX(Data!$M$4:$BB$594,Data!$A329,COLUMNS($C$11:Z336)),””)</f>
        <v>#NAME?</v>
      </c>
      <c r="Z336" s="75" t="e">
        <f>IFERROR(INDEX(Data!$M$4:$BB$594,Data!$A329,COLUMNS($C$11:AA336)),””)</f>
        <v>#NAME?</v>
      </c>
      <c r="AA336" s="75" t="e">
        <f>IFERROR(INDEX(Data!$M$4:$BB$594,Data!$A329,COLUMNS($C$11:AB336)),””)</f>
        <v>#NAME?</v>
      </c>
      <c r="AB336" s="71" t="e">
        <f>IFERROR(INDEX(Data!$M$4:$BB$594,Data!$A329,COLUMNS($C$11:AC336)),””)</f>
        <v>#NAME?</v>
      </c>
      <c r="AC336" s="72" t="e">
        <f>IFERROR(INDEX(Data!$M$4:$BB$594,Data!$A329,COLUMNS($C$11:AD336)),””)</f>
        <v>#NAME?</v>
      </c>
      <c r="AD336" s="72" t="e">
        <f>IFERROR(INDEX(Data!$M$4:$BB$594,Data!$A329,COLUMNS($C$11:AE336)),””)</f>
        <v>#NAME?</v>
      </c>
      <c r="AE336" s="70" t="e">
        <f>IFERROR(INDEX(Data!$M$4:$BB$594,Data!$A329,COLUMNS($C$11:AF336)),””)</f>
        <v>#NAME?</v>
      </c>
      <c r="AF336" s="72" t="e">
        <f>IFERROR(INDEX(Data!$M$4:$BB$594,Data!$A329,COLUMNS($C$11:AG336)),””)</f>
        <v>#NAME?</v>
      </c>
      <c r="AG336" s="75" t="e">
        <f>IFERROR(INDEX(Data!$M$4:$BB$594,Data!$A329,COLUMNS($C$11:AH336)),””)</f>
        <v>#NAME?</v>
      </c>
      <c r="AH336" s="75" t="e">
        <f>IFERROR(INDEX(Data!$M$4:$BB$594,Data!$A329,COLUMNS($C$11:AI336)),””)</f>
        <v>#NAME?</v>
      </c>
      <c r="AI336" s="71" t="e">
        <f>IFERROR(INDEX(Data!$M$4:$BB$594,Data!$A329,COLUMNS($C$11:AJ336)),””)</f>
        <v>#NAME?</v>
      </c>
      <c r="AJ336" s="71" t="e">
        <f>IFERROR(INDEX(Data!$M$4:$BB$594,Data!$A329,COLUMNS($C$11:AK336)),””)</f>
        <v>#NAME?</v>
      </c>
      <c r="AK336" s="71" t="e">
        <f>IFERROR(INDEX(Data!$M$4:$BB$594,Data!$A329,COLUMNS($C$11:AL336)),””)</f>
        <v>#NAME?</v>
      </c>
      <c r="AL336" s="69" t="e">
        <f>IFERROR(INDEX(Data!$M$4:$BB$594,Data!$A329,COLUMNS($C$11:AM336)),””)</f>
        <v>#NAME?</v>
      </c>
      <c r="AM336" s="69" t="e">
        <f>IFERROR(INDEX(Data!$M$4:$BB$594,Data!$A329,COLUMNS($C$11:AN336)),””)</f>
        <v>#NAME?</v>
      </c>
      <c r="AN336" s="69" t="e">
        <f>IFERROR(INDEX(Data!$M$4:$BB$594,Data!$A329,COLUMNS($C$11:AO336)),””)</f>
        <v>#NAME?</v>
      </c>
      <c r="AO336" s="69" t="e">
        <f>IFERROR(INDEX(Data!$M$4:$BB$594,Data!$A329,COLUMNS($C$11:AP336)),””)</f>
        <v>#NAME?</v>
      </c>
      <c r="AP336" s="69" t="e">
        <f>IFERROR(INDEX(Data!$M$4:$BB$594,Data!$A329,COLUMNS($C$11:AQ336)),””)</f>
        <v>#NAME?</v>
      </c>
      <c r="AQ336" s="69" t="e">
        <f>IFERROR(INDEX(Data!$M$4:$BB$594,Data!$A329,COLUMNS($C$11:AR336)),””)</f>
        <v>#NAME?</v>
      </c>
    </row>
    <row r="337" spans="2:43" x14ac:dyDescent="0.25">
      <c r="B337" s="69" t="e">
        <f>IFERROR(INDEX(Data!$M$4:$BB$594,Data!$A330,COLUMNS($C$11:C337)),””)</f>
        <v>#NAME?</v>
      </c>
      <c r="C337" s="73" t="e">
        <f>IFERROR(INDEX(Data!$M$4:$BB$594,Data!$A330,COLUMNS($C$11:D337)),””)</f>
        <v>#NAME?</v>
      </c>
      <c r="D337" s="76" t="e">
        <f>IFERROR(INDEX(Data!$M$4:$BB$594,Data!$A330,COLUMNS($C$11:E337)),””)</f>
        <v>#NAME?</v>
      </c>
      <c r="E337" s="76" t="e">
        <f>IFERROR(INDEX(Data!$M$4:$BB$594,Data!$A330,COLUMNS($C$11:F337)),””)</f>
        <v>#NAME?</v>
      </c>
      <c r="F337" s="76" t="e">
        <f>IFERROR(INDEX(Data!$M$4:$BB$594,Data!$A330,COLUMNS($C$11:G337)),””)</f>
        <v>#NAME?</v>
      </c>
      <c r="G337" s="76" t="e">
        <f>IFERROR(INDEX(Data!$M$4:$BB$594,Data!$A330,COLUMNS($C$11:H337)),””)</f>
        <v>#NAME?</v>
      </c>
      <c r="H337" s="76" t="e">
        <f>IFERROR(INDEX(Data!$M$4:$BB$594,Data!$A330,COLUMNS($C$11:I337)),””)</f>
        <v>#NAME?</v>
      </c>
      <c r="I337" s="76" t="e">
        <f>IFERROR(INDEX(Data!$M$4:$BB$594,Data!$A330,COLUMNS($C$11:J337)),””)</f>
        <v>#NAME?</v>
      </c>
      <c r="J337" s="76" t="e">
        <f>IFERROR(INDEX(Data!$M$4:$BB$594,Data!$A330,COLUMNS($C$11:K337)),””)</f>
        <v>#NAME?</v>
      </c>
      <c r="K337" s="76" t="e">
        <f>IFERROR(INDEX(Data!$M$4:$BB$594,Data!$A330,COLUMNS($C$11:L337)),””)</f>
        <v>#NAME?</v>
      </c>
      <c r="L337" s="76" t="e">
        <f>IFERROR(INDEX(Data!$M$4:$BB$594,Data!$A330,COLUMNS($C$11:M337)),””)</f>
        <v>#NAME?</v>
      </c>
      <c r="M337" s="76" t="e">
        <f>IFERROR(INDEX(Data!$M$4:$BB$594,Data!$A330,COLUMNS($C$11:N337)),””)</f>
        <v>#NAME?</v>
      </c>
      <c r="N337" s="76" t="e">
        <f>IFERROR(INDEX(Data!$M$4:$BB$594,Data!$A330,COLUMNS($C$11:O337)),””)</f>
        <v>#NAME?</v>
      </c>
      <c r="O337" s="76" t="e">
        <f>IFERROR(INDEX(Data!$M$4:$BB$594,Data!$A330,COLUMNS($C$11:P337)),””)</f>
        <v>#NAME?</v>
      </c>
      <c r="P337" s="69" t="e">
        <f>IFERROR(INDEX(Data!$M$4:$BB$594,Data!$A330,COLUMNS($C$11:Q337)),””)</f>
        <v>#NAME?</v>
      </c>
      <c r="Q337" s="70" t="e">
        <f>IFERROR(INDEX(Data!$M$4:$BB$594,Data!$A330,COLUMNS($C$11:R337)),””)</f>
        <v>#NAME?</v>
      </c>
      <c r="R337" s="72" t="e">
        <f>IFERROR(INDEX(Data!$M$4:$BB$594,Data!$A330,COLUMNS($C$11:S337)),””)</f>
        <v>#NAME?</v>
      </c>
      <c r="S337" s="69" t="e">
        <f>IFERROR(INDEX(Data!$M$4:$BB$594,Data!$A330,COLUMNS($C$11:T337)),””)</f>
        <v>#NAME?</v>
      </c>
      <c r="T337" s="71" t="e">
        <f>IFERROR(INDEX(Data!$M$4:$BB$594,Data!$A330,COLUMNS($C$11:U337)),””)</f>
        <v>#NAME?</v>
      </c>
      <c r="U337" s="72" t="e">
        <f>IFERROR(INDEX(Data!$M$4:$BB$594,Data!$A330,COLUMNS($C$11:V337)),””)</f>
        <v>#NAME?</v>
      </c>
      <c r="V337" s="72" t="e">
        <f>IFERROR(INDEX(Data!$M$4:$BB$594,Data!$A330,COLUMNS($C$11:W337)),””)</f>
        <v>#NAME?</v>
      </c>
      <c r="W337" s="72" t="e">
        <f>IFERROR(INDEX(Data!$M$4:$BB$594,Data!$A330,COLUMNS($C$11:X337)),””)</f>
        <v>#NAME?</v>
      </c>
      <c r="X337" s="70" t="e">
        <f>IFERROR(INDEX(Data!$M$4:$BB$594,Data!$A330,COLUMNS($C$11:Y337)),””)</f>
        <v>#NAME?</v>
      </c>
      <c r="Y337" s="72" t="e">
        <f>IFERROR(INDEX(Data!$M$4:$BB$594,Data!$A330,COLUMNS($C$11:Z337)),””)</f>
        <v>#NAME?</v>
      </c>
      <c r="Z337" s="75" t="e">
        <f>IFERROR(INDEX(Data!$M$4:$BB$594,Data!$A330,COLUMNS($C$11:AA337)),””)</f>
        <v>#NAME?</v>
      </c>
      <c r="AA337" s="75" t="e">
        <f>IFERROR(INDEX(Data!$M$4:$BB$594,Data!$A330,COLUMNS($C$11:AB337)),””)</f>
        <v>#NAME?</v>
      </c>
      <c r="AB337" s="71" t="e">
        <f>IFERROR(INDEX(Data!$M$4:$BB$594,Data!$A330,COLUMNS($C$11:AC337)),””)</f>
        <v>#NAME?</v>
      </c>
      <c r="AC337" s="72" t="e">
        <f>IFERROR(INDEX(Data!$M$4:$BB$594,Data!$A330,COLUMNS($C$11:AD337)),””)</f>
        <v>#NAME?</v>
      </c>
      <c r="AD337" s="72" t="e">
        <f>IFERROR(INDEX(Data!$M$4:$BB$594,Data!$A330,COLUMNS($C$11:AE337)),””)</f>
        <v>#NAME?</v>
      </c>
      <c r="AE337" s="70" t="e">
        <f>IFERROR(INDEX(Data!$M$4:$BB$594,Data!$A330,COLUMNS($C$11:AF337)),””)</f>
        <v>#NAME?</v>
      </c>
      <c r="AF337" s="72" t="e">
        <f>IFERROR(INDEX(Data!$M$4:$BB$594,Data!$A330,COLUMNS($C$11:AG337)),””)</f>
        <v>#NAME?</v>
      </c>
      <c r="AG337" s="75" t="e">
        <f>IFERROR(INDEX(Data!$M$4:$BB$594,Data!$A330,COLUMNS($C$11:AH337)),””)</f>
        <v>#NAME?</v>
      </c>
      <c r="AH337" s="75" t="e">
        <f>IFERROR(INDEX(Data!$M$4:$BB$594,Data!$A330,COLUMNS($C$11:AI337)),””)</f>
        <v>#NAME?</v>
      </c>
      <c r="AI337" s="71" t="e">
        <f>IFERROR(INDEX(Data!$M$4:$BB$594,Data!$A330,COLUMNS($C$11:AJ337)),””)</f>
        <v>#NAME?</v>
      </c>
      <c r="AJ337" s="71" t="e">
        <f>IFERROR(INDEX(Data!$M$4:$BB$594,Data!$A330,COLUMNS($C$11:AK337)),””)</f>
        <v>#NAME?</v>
      </c>
      <c r="AK337" s="71" t="e">
        <f>IFERROR(INDEX(Data!$M$4:$BB$594,Data!$A330,COLUMNS($C$11:AL337)),””)</f>
        <v>#NAME?</v>
      </c>
      <c r="AL337" s="69" t="e">
        <f>IFERROR(INDEX(Data!$M$4:$BB$594,Data!$A330,COLUMNS($C$11:AM337)),””)</f>
        <v>#NAME?</v>
      </c>
      <c r="AM337" s="69" t="e">
        <f>IFERROR(INDEX(Data!$M$4:$BB$594,Data!$A330,COLUMNS($C$11:AN337)),””)</f>
        <v>#NAME?</v>
      </c>
      <c r="AN337" s="69" t="e">
        <f>IFERROR(INDEX(Data!$M$4:$BB$594,Data!$A330,COLUMNS($C$11:AO337)),””)</f>
        <v>#NAME?</v>
      </c>
      <c r="AO337" s="69" t="e">
        <f>IFERROR(INDEX(Data!$M$4:$BB$594,Data!$A330,COLUMNS($C$11:AP337)),””)</f>
        <v>#NAME?</v>
      </c>
      <c r="AP337" s="69" t="e">
        <f>IFERROR(INDEX(Data!$M$4:$BB$594,Data!$A330,COLUMNS($C$11:AQ337)),””)</f>
        <v>#NAME?</v>
      </c>
      <c r="AQ337" s="69" t="e">
        <f>IFERROR(INDEX(Data!$M$4:$BB$594,Data!$A330,COLUMNS($C$11:AR337)),””)</f>
        <v>#NAME?</v>
      </c>
    </row>
    <row r="338" spans="2:43" x14ac:dyDescent="0.25">
      <c r="B338" s="69" t="e">
        <f>IFERROR(INDEX(Data!$M$4:$BB$594,Data!$A331,COLUMNS($C$11:C338)),””)</f>
        <v>#NAME?</v>
      </c>
      <c r="C338" s="73" t="e">
        <f>IFERROR(INDEX(Data!$M$4:$BB$594,Data!$A331,COLUMNS($C$11:D338)),””)</f>
        <v>#NAME?</v>
      </c>
      <c r="D338" s="76" t="e">
        <f>IFERROR(INDEX(Data!$M$4:$BB$594,Data!$A331,COLUMNS($C$11:E338)),””)</f>
        <v>#NAME?</v>
      </c>
      <c r="E338" s="76" t="e">
        <f>IFERROR(INDEX(Data!$M$4:$BB$594,Data!$A331,COLUMNS($C$11:F338)),””)</f>
        <v>#NAME?</v>
      </c>
      <c r="F338" s="76" t="e">
        <f>IFERROR(INDEX(Data!$M$4:$BB$594,Data!$A331,COLUMNS($C$11:G338)),””)</f>
        <v>#NAME?</v>
      </c>
      <c r="G338" s="76" t="e">
        <f>IFERROR(INDEX(Data!$M$4:$BB$594,Data!$A331,COLUMNS($C$11:H338)),””)</f>
        <v>#NAME?</v>
      </c>
      <c r="H338" s="76" t="e">
        <f>IFERROR(INDEX(Data!$M$4:$BB$594,Data!$A331,COLUMNS($C$11:I338)),””)</f>
        <v>#NAME?</v>
      </c>
      <c r="I338" s="76" t="e">
        <f>IFERROR(INDEX(Data!$M$4:$BB$594,Data!$A331,COLUMNS($C$11:J338)),””)</f>
        <v>#NAME?</v>
      </c>
      <c r="J338" s="76" t="e">
        <f>IFERROR(INDEX(Data!$M$4:$BB$594,Data!$A331,COLUMNS($C$11:K338)),””)</f>
        <v>#NAME?</v>
      </c>
      <c r="K338" s="76" t="e">
        <f>IFERROR(INDEX(Data!$M$4:$BB$594,Data!$A331,COLUMNS($C$11:L338)),””)</f>
        <v>#NAME?</v>
      </c>
      <c r="L338" s="76" t="e">
        <f>IFERROR(INDEX(Data!$M$4:$BB$594,Data!$A331,COLUMNS($C$11:M338)),””)</f>
        <v>#NAME?</v>
      </c>
      <c r="M338" s="76" t="e">
        <f>IFERROR(INDEX(Data!$M$4:$BB$594,Data!$A331,COLUMNS($C$11:N338)),””)</f>
        <v>#NAME?</v>
      </c>
      <c r="N338" s="76" t="e">
        <f>IFERROR(INDEX(Data!$M$4:$BB$594,Data!$A331,COLUMNS($C$11:O338)),””)</f>
        <v>#NAME?</v>
      </c>
      <c r="O338" s="76" t="e">
        <f>IFERROR(INDEX(Data!$M$4:$BB$594,Data!$A331,COLUMNS($C$11:P338)),””)</f>
        <v>#NAME?</v>
      </c>
      <c r="P338" s="69" t="e">
        <f>IFERROR(INDEX(Data!$M$4:$BB$594,Data!$A331,COLUMNS($C$11:Q338)),””)</f>
        <v>#NAME?</v>
      </c>
      <c r="Q338" s="70" t="e">
        <f>IFERROR(INDEX(Data!$M$4:$BB$594,Data!$A331,COLUMNS($C$11:R338)),””)</f>
        <v>#NAME?</v>
      </c>
      <c r="R338" s="72" t="e">
        <f>IFERROR(INDEX(Data!$M$4:$BB$594,Data!$A331,COLUMNS($C$11:S338)),””)</f>
        <v>#NAME?</v>
      </c>
      <c r="S338" s="69" t="e">
        <f>IFERROR(INDEX(Data!$M$4:$BB$594,Data!$A331,COLUMNS($C$11:T338)),””)</f>
        <v>#NAME?</v>
      </c>
      <c r="T338" s="71" t="e">
        <f>IFERROR(INDEX(Data!$M$4:$BB$594,Data!$A331,COLUMNS($C$11:U338)),””)</f>
        <v>#NAME?</v>
      </c>
      <c r="U338" s="72" t="e">
        <f>IFERROR(INDEX(Data!$M$4:$BB$594,Data!$A331,COLUMNS($C$11:V338)),””)</f>
        <v>#NAME?</v>
      </c>
      <c r="V338" s="72" t="e">
        <f>IFERROR(INDEX(Data!$M$4:$BB$594,Data!$A331,COLUMNS($C$11:W338)),””)</f>
        <v>#NAME?</v>
      </c>
      <c r="W338" s="72" t="e">
        <f>IFERROR(INDEX(Data!$M$4:$BB$594,Data!$A331,COLUMNS($C$11:X338)),””)</f>
        <v>#NAME?</v>
      </c>
      <c r="X338" s="70" t="e">
        <f>IFERROR(INDEX(Data!$M$4:$BB$594,Data!$A331,COLUMNS($C$11:Y338)),””)</f>
        <v>#NAME?</v>
      </c>
      <c r="Y338" s="72" t="e">
        <f>IFERROR(INDEX(Data!$M$4:$BB$594,Data!$A331,COLUMNS($C$11:Z338)),””)</f>
        <v>#NAME?</v>
      </c>
      <c r="Z338" s="75" t="e">
        <f>IFERROR(INDEX(Data!$M$4:$BB$594,Data!$A331,COLUMNS($C$11:AA338)),””)</f>
        <v>#NAME?</v>
      </c>
      <c r="AA338" s="75" t="e">
        <f>IFERROR(INDEX(Data!$M$4:$BB$594,Data!$A331,COLUMNS($C$11:AB338)),””)</f>
        <v>#NAME?</v>
      </c>
      <c r="AB338" s="71" t="e">
        <f>IFERROR(INDEX(Data!$M$4:$BB$594,Data!$A331,COLUMNS($C$11:AC338)),””)</f>
        <v>#NAME?</v>
      </c>
      <c r="AC338" s="72" t="e">
        <f>IFERROR(INDEX(Data!$M$4:$BB$594,Data!$A331,COLUMNS($C$11:AD338)),””)</f>
        <v>#NAME?</v>
      </c>
      <c r="AD338" s="72" t="e">
        <f>IFERROR(INDEX(Data!$M$4:$BB$594,Data!$A331,COLUMNS($C$11:AE338)),””)</f>
        <v>#NAME?</v>
      </c>
      <c r="AE338" s="70" t="e">
        <f>IFERROR(INDEX(Data!$M$4:$BB$594,Data!$A331,COLUMNS($C$11:AF338)),””)</f>
        <v>#NAME?</v>
      </c>
      <c r="AF338" s="72" t="e">
        <f>IFERROR(INDEX(Data!$M$4:$BB$594,Data!$A331,COLUMNS($C$11:AG338)),””)</f>
        <v>#NAME?</v>
      </c>
      <c r="AG338" s="75" t="e">
        <f>IFERROR(INDEX(Data!$M$4:$BB$594,Data!$A331,COLUMNS($C$11:AH338)),””)</f>
        <v>#NAME?</v>
      </c>
      <c r="AH338" s="75" t="e">
        <f>IFERROR(INDEX(Data!$M$4:$BB$594,Data!$A331,COLUMNS($C$11:AI338)),””)</f>
        <v>#NAME?</v>
      </c>
      <c r="AI338" s="71" t="e">
        <f>IFERROR(INDEX(Data!$M$4:$BB$594,Data!$A331,COLUMNS($C$11:AJ338)),””)</f>
        <v>#NAME?</v>
      </c>
      <c r="AJ338" s="71" t="e">
        <f>IFERROR(INDEX(Data!$M$4:$BB$594,Data!$A331,COLUMNS($C$11:AK338)),””)</f>
        <v>#NAME?</v>
      </c>
      <c r="AK338" s="71" t="e">
        <f>IFERROR(INDEX(Data!$M$4:$BB$594,Data!$A331,COLUMNS($C$11:AL338)),””)</f>
        <v>#NAME?</v>
      </c>
      <c r="AL338" s="69" t="e">
        <f>IFERROR(INDEX(Data!$M$4:$BB$594,Data!$A331,COLUMNS($C$11:AM338)),””)</f>
        <v>#NAME?</v>
      </c>
      <c r="AM338" s="69" t="e">
        <f>IFERROR(INDEX(Data!$M$4:$BB$594,Data!$A331,COLUMNS($C$11:AN338)),””)</f>
        <v>#NAME?</v>
      </c>
      <c r="AN338" s="69" t="e">
        <f>IFERROR(INDEX(Data!$M$4:$BB$594,Data!$A331,COLUMNS($C$11:AO338)),””)</f>
        <v>#NAME?</v>
      </c>
      <c r="AO338" s="69" t="e">
        <f>IFERROR(INDEX(Data!$M$4:$BB$594,Data!$A331,COLUMNS($C$11:AP338)),””)</f>
        <v>#NAME?</v>
      </c>
      <c r="AP338" s="69" t="e">
        <f>IFERROR(INDEX(Data!$M$4:$BB$594,Data!$A331,COLUMNS($C$11:AQ338)),””)</f>
        <v>#NAME?</v>
      </c>
      <c r="AQ338" s="69" t="e">
        <f>IFERROR(INDEX(Data!$M$4:$BB$594,Data!$A331,COLUMNS($C$11:AR338)),””)</f>
        <v>#NAME?</v>
      </c>
    </row>
    <row r="339" spans="2:43" x14ac:dyDescent="0.25">
      <c r="B339" s="69" t="e">
        <f>IFERROR(INDEX(Data!$M$4:$BB$594,Data!$A332,COLUMNS($C$11:C339)),””)</f>
        <v>#NAME?</v>
      </c>
      <c r="C339" s="73" t="e">
        <f>IFERROR(INDEX(Data!$M$4:$BB$594,Data!$A332,COLUMNS($C$11:D339)),””)</f>
        <v>#NAME?</v>
      </c>
      <c r="D339" s="76" t="e">
        <f>IFERROR(INDEX(Data!$M$4:$BB$594,Data!$A332,COLUMNS($C$11:E339)),””)</f>
        <v>#NAME?</v>
      </c>
      <c r="E339" s="76" t="e">
        <f>IFERROR(INDEX(Data!$M$4:$BB$594,Data!$A332,COLUMNS($C$11:F339)),””)</f>
        <v>#NAME?</v>
      </c>
      <c r="F339" s="76" t="e">
        <f>IFERROR(INDEX(Data!$M$4:$BB$594,Data!$A332,COLUMNS($C$11:G339)),””)</f>
        <v>#NAME?</v>
      </c>
      <c r="G339" s="76" t="e">
        <f>IFERROR(INDEX(Data!$M$4:$BB$594,Data!$A332,COLUMNS($C$11:H339)),””)</f>
        <v>#NAME?</v>
      </c>
      <c r="H339" s="76" t="e">
        <f>IFERROR(INDEX(Data!$M$4:$BB$594,Data!$A332,COLUMNS($C$11:I339)),””)</f>
        <v>#NAME?</v>
      </c>
      <c r="I339" s="76" t="e">
        <f>IFERROR(INDEX(Data!$M$4:$BB$594,Data!$A332,COLUMNS($C$11:J339)),””)</f>
        <v>#NAME?</v>
      </c>
      <c r="J339" s="76" t="e">
        <f>IFERROR(INDEX(Data!$M$4:$BB$594,Data!$A332,COLUMNS($C$11:K339)),””)</f>
        <v>#NAME?</v>
      </c>
      <c r="K339" s="76" t="e">
        <f>IFERROR(INDEX(Data!$M$4:$BB$594,Data!$A332,COLUMNS($C$11:L339)),””)</f>
        <v>#NAME?</v>
      </c>
      <c r="L339" s="76" t="e">
        <f>IFERROR(INDEX(Data!$M$4:$BB$594,Data!$A332,COLUMNS($C$11:M339)),””)</f>
        <v>#NAME?</v>
      </c>
      <c r="M339" s="76" t="e">
        <f>IFERROR(INDEX(Data!$M$4:$BB$594,Data!$A332,COLUMNS($C$11:N339)),””)</f>
        <v>#NAME?</v>
      </c>
      <c r="N339" s="76" t="e">
        <f>IFERROR(INDEX(Data!$M$4:$BB$594,Data!$A332,COLUMNS($C$11:O339)),””)</f>
        <v>#NAME?</v>
      </c>
      <c r="O339" s="76" t="e">
        <f>IFERROR(INDEX(Data!$M$4:$BB$594,Data!$A332,COLUMNS($C$11:P339)),””)</f>
        <v>#NAME?</v>
      </c>
      <c r="P339" s="69" t="e">
        <f>IFERROR(INDEX(Data!$M$4:$BB$594,Data!$A332,COLUMNS($C$11:Q339)),””)</f>
        <v>#NAME?</v>
      </c>
      <c r="Q339" s="70" t="e">
        <f>IFERROR(INDEX(Data!$M$4:$BB$594,Data!$A332,COLUMNS($C$11:R339)),””)</f>
        <v>#NAME?</v>
      </c>
      <c r="R339" s="72" t="e">
        <f>IFERROR(INDEX(Data!$M$4:$BB$594,Data!$A332,COLUMNS($C$11:S339)),””)</f>
        <v>#NAME?</v>
      </c>
      <c r="S339" s="69" t="e">
        <f>IFERROR(INDEX(Data!$M$4:$BB$594,Data!$A332,COLUMNS($C$11:T339)),””)</f>
        <v>#NAME?</v>
      </c>
      <c r="T339" s="71" t="e">
        <f>IFERROR(INDEX(Data!$M$4:$BB$594,Data!$A332,COLUMNS($C$11:U339)),””)</f>
        <v>#NAME?</v>
      </c>
      <c r="U339" s="72" t="e">
        <f>IFERROR(INDEX(Data!$M$4:$BB$594,Data!$A332,COLUMNS($C$11:V339)),””)</f>
        <v>#NAME?</v>
      </c>
      <c r="V339" s="72" t="e">
        <f>IFERROR(INDEX(Data!$M$4:$BB$594,Data!$A332,COLUMNS($C$11:W339)),””)</f>
        <v>#NAME?</v>
      </c>
      <c r="W339" s="72" t="e">
        <f>IFERROR(INDEX(Data!$M$4:$BB$594,Data!$A332,COLUMNS($C$11:X339)),””)</f>
        <v>#NAME?</v>
      </c>
      <c r="X339" s="70" t="e">
        <f>IFERROR(INDEX(Data!$M$4:$BB$594,Data!$A332,COLUMNS($C$11:Y339)),””)</f>
        <v>#NAME?</v>
      </c>
      <c r="Y339" s="72" t="e">
        <f>IFERROR(INDEX(Data!$M$4:$BB$594,Data!$A332,COLUMNS($C$11:Z339)),””)</f>
        <v>#NAME?</v>
      </c>
      <c r="Z339" s="75" t="e">
        <f>IFERROR(INDEX(Data!$M$4:$BB$594,Data!$A332,COLUMNS($C$11:AA339)),””)</f>
        <v>#NAME?</v>
      </c>
      <c r="AA339" s="75" t="e">
        <f>IFERROR(INDEX(Data!$M$4:$BB$594,Data!$A332,COLUMNS($C$11:AB339)),””)</f>
        <v>#NAME?</v>
      </c>
      <c r="AB339" s="71" t="e">
        <f>IFERROR(INDEX(Data!$M$4:$BB$594,Data!$A332,COLUMNS($C$11:AC339)),””)</f>
        <v>#NAME?</v>
      </c>
      <c r="AC339" s="72" t="e">
        <f>IFERROR(INDEX(Data!$M$4:$BB$594,Data!$A332,COLUMNS($C$11:AD339)),””)</f>
        <v>#NAME?</v>
      </c>
      <c r="AD339" s="72" t="e">
        <f>IFERROR(INDEX(Data!$M$4:$BB$594,Data!$A332,COLUMNS($C$11:AE339)),””)</f>
        <v>#NAME?</v>
      </c>
      <c r="AE339" s="70" t="e">
        <f>IFERROR(INDEX(Data!$M$4:$BB$594,Data!$A332,COLUMNS($C$11:AF339)),””)</f>
        <v>#NAME?</v>
      </c>
      <c r="AF339" s="72" t="e">
        <f>IFERROR(INDEX(Data!$M$4:$BB$594,Data!$A332,COLUMNS($C$11:AG339)),””)</f>
        <v>#NAME?</v>
      </c>
      <c r="AG339" s="75" t="e">
        <f>IFERROR(INDEX(Data!$M$4:$BB$594,Data!$A332,COLUMNS($C$11:AH339)),””)</f>
        <v>#NAME?</v>
      </c>
      <c r="AH339" s="75" t="e">
        <f>IFERROR(INDEX(Data!$M$4:$BB$594,Data!$A332,COLUMNS($C$11:AI339)),””)</f>
        <v>#NAME?</v>
      </c>
      <c r="AI339" s="71" t="e">
        <f>IFERROR(INDEX(Data!$M$4:$BB$594,Data!$A332,COLUMNS($C$11:AJ339)),””)</f>
        <v>#NAME?</v>
      </c>
      <c r="AJ339" s="71" t="e">
        <f>IFERROR(INDEX(Data!$M$4:$BB$594,Data!$A332,COLUMNS($C$11:AK339)),””)</f>
        <v>#NAME?</v>
      </c>
      <c r="AK339" s="71" t="e">
        <f>IFERROR(INDEX(Data!$M$4:$BB$594,Data!$A332,COLUMNS($C$11:AL339)),””)</f>
        <v>#NAME?</v>
      </c>
      <c r="AL339" s="69" t="e">
        <f>IFERROR(INDEX(Data!$M$4:$BB$594,Data!$A332,COLUMNS($C$11:AM339)),””)</f>
        <v>#NAME?</v>
      </c>
      <c r="AM339" s="69" t="e">
        <f>IFERROR(INDEX(Data!$M$4:$BB$594,Data!$A332,COLUMNS($C$11:AN339)),””)</f>
        <v>#NAME?</v>
      </c>
      <c r="AN339" s="69" t="e">
        <f>IFERROR(INDEX(Data!$M$4:$BB$594,Data!$A332,COLUMNS($C$11:AO339)),””)</f>
        <v>#NAME?</v>
      </c>
      <c r="AO339" s="69" t="e">
        <f>IFERROR(INDEX(Data!$M$4:$BB$594,Data!$A332,COLUMNS($C$11:AP339)),””)</f>
        <v>#NAME?</v>
      </c>
      <c r="AP339" s="69" t="e">
        <f>IFERROR(INDEX(Data!$M$4:$BB$594,Data!$A332,COLUMNS($C$11:AQ339)),””)</f>
        <v>#NAME?</v>
      </c>
      <c r="AQ339" s="69" t="e">
        <f>IFERROR(INDEX(Data!$M$4:$BB$594,Data!$A332,COLUMNS($C$11:AR339)),””)</f>
        <v>#NAME?</v>
      </c>
    </row>
    <row r="340" spans="2:43" x14ac:dyDescent="0.25">
      <c r="B340" s="69" t="e">
        <f>IFERROR(INDEX(Data!$M$4:$BB$594,Data!$A333,COLUMNS($C$11:C340)),””)</f>
        <v>#NAME?</v>
      </c>
      <c r="C340" s="73" t="e">
        <f>IFERROR(INDEX(Data!$M$4:$BB$594,Data!$A333,COLUMNS($C$11:D340)),””)</f>
        <v>#NAME?</v>
      </c>
      <c r="D340" s="76" t="e">
        <f>IFERROR(INDEX(Data!$M$4:$BB$594,Data!$A333,COLUMNS($C$11:E340)),””)</f>
        <v>#NAME?</v>
      </c>
      <c r="E340" s="76" t="e">
        <f>IFERROR(INDEX(Data!$M$4:$BB$594,Data!$A333,COLUMNS($C$11:F340)),””)</f>
        <v>#NAME?</v>
      </c>
      <c r="F340" s="76" t="e">
        <f>IFERROR(INDEX(Data!$M$4:$BB$594,Data!$A333,COLUMNS($C$11:G340)),””)</f>
        <v>#NAME?</v>
      </c>
      <c r="G340" s="76" t="e">
        <f>IFERROR(INDEX(Data!$M$4:$BB$594,Data!$A333,COLUMNS($C$11:H340)),””)</f>
        <v>#NAME?</v>
      </c>
      <c r="H340" s="76" t="e">
        <f>IFERROR(INDEX(Data!$M$4:$BB$594,Data!$A333,COLUMNS($C$11:I340)),””)</f>
        <v>#NAME?</v>
      </c>
      <c r="I340" s="76" t="e">
        <f>IFERROR(INDEX(Data!$M$4:$BB$594,Data!$A333,COLUMNS($C$11:J340)),””)</f>
        <v>#NAME?</v>
      </c>
      <c r="J340" s="76" t="e">
        <f>IFERROR(INDEX(Data!$M$4:$BB$594,Data!$A333,COLUMNS($C$11:K340)),””)</f>
        <v>#NAME?</v>
      </c>
      <c r="K340" s="76" t="e">
        <f>IFERROR(INDEX(Data!$M$4:$BB$594,Data!$A333,COLUMNS($C$11:L340)),””)</f>
        <v>#NAME?</v>
      </c>
      <c r="L340" s="76" t="e">
        <f>IFERROR(INDEX(Data!$M$4:$BB$594,Data!$A333,COLUMNS($C$11:M340)),””)</f>
        <v>#NAME?</v>
      </c>
      <c r="M340" s="76" t="e">
        <f>IFERROR(INDEX(Data!$M$4:$BB$594,Data!$A333,COLUMNS($C$11:N340)),””)</f>
        <v>#NAME?</v>
      </c>
      <c r="N340" s="76" t="e">
        <f>IFERROR(INDEX(Data!$M$4:$BB$594,Data!$A333,COLUMNS($C$11:O340)),””)</f>
        <v>#NAME?</v>
      </c>
      <c r="O340" s="76" t="e">
        <f>IFERROR(INDEX(Data!$M$4:$BB$594,Data!$A333,COLUMNS($C$11:P340)),””)</f>
        <v>#NAME?</v>
      </c>
      <c r="P340" s="69" t="e">
        <f>IFERROR(INDEX(Data!$M$4:$BB$594,Data!$A333,COLUMNS($C$11:Q340)),””)</f>
        <v>#NAME?</v>
      </c>
      <c r="Q340" s="70" t="e">
        <f>IFERROR(INDEX(Data!$M$4:$BB$594,Data!$A333,COLUMNS($C$11:R340)),””)</f>
        <v>#NAME?</v>
      </c>
      <c r="R340" s="72" t="e">
        <f>IFERROR(INDEX(Data!$M$4:$BB$594,Data!$A333,COLUMNS($C$11:S340)),””)</f>
        <v>#NAME?</v>
      </c>
      <c r="S340" s="69" t="e">
        <f>IFERROR(INDEX(Data!$M$4:$BB$594,Data!$A333,COLUMNS($C$11:T340)),””)</f>
        <v>#NAME?</v>
      </c>
      <c r="T340" s="71" t="e">
        <f>IFERROR(INDEX(Data!$M$4:$BB$594,Data!$A333,COLUMNS($C$11:U340)),””)</f>
        <v>#NAME?</v>
      </c>
      <c r="U340" s="72" t="e">
        <f>IFERROR(INDEX(Data!$M$4:$BB$594,Data!$A333,COLUMNS($C$11:V340)),””)</f>
        <v>#NAME?</v>
      </c>
      <c r="V340" s="72" t="e">
        <f>IFERROR(INDEX(Data!$M$4:$BB$594,Data!$A333,COLUMNS($C$11:W340)),””)</f>
        <v>#NAME?</v>
      </c>
      <c r="W340" s="72" t="e">
        <f>IFERROR(INDEX(Data!$M$4:$BB$594,Data!$A333,COLUMNS($C$11:X340)),””)</f>
        <v>#NAME?</v>
      </c>
      <c r="X340" s="70" t="e">
        <f>IFERROR(INDEX(Data!$M$4:$BB$594,Data!$A333,COLUMNS($C$11:Y340)),””)</f>
        <v>#NAME?</v>
      </c>
      <c r="Y340" s="72" t="e">
        <f>IFERROR(INDEX(Data!$M$4:$BB$594,Data!$A333,COLUMNS($C$11:Z340)),””)</f>
        <v>#NAME?</v>
      </c>
      <c r="Z340" s="75" t="e">
        <f>IFERROR(INDEX(Data!$M$4:$BB$594,Data!$A333,COLUMNS($C$11:AA340)),””)</f>
        <v>#NAME?</v>
      </c>
      <c r="AA340" s="75" t="e">
        <f>IFERROR(INDEX(Data!$M$4:$BB$594,Data!$A333,COLUMNS($C$11:AB340)),””)</f>
        <v>#NAME?</v>
      </c>
      <c r="AB340" s="71" t="e">
        <f>IFERROR(INDEX(Data!$M$4:$BB$594,Data!$A333,COLUMNS($C$11:AC340)),””)</f>
        <v>#NAME?</v>
      </c>
      <c r="AC340" s="72" t="e">
        <f>IFERROR(INDEX(Data!$M$4:$BB$594,Data!$A333,COLUMNS($C$11:AD340)),””)</f>
        <v>#NAME?</v>
      </c>
      <c r="AD340" s="72" t="e">
        <f>IFERROR(INDEX(Data!$M$4:$BB$594,Data!$A333,COLUMNS($C$11:AE340)),””)</f>
        <v>#NAME?</v>
      </c>
      <c r="AE340" s="70" t="e">
        <f>IFERROR(INDEX(Data!$M$4:$BB$594,Data!$A333,COLUMNS($C$11:AF340)),””)</f>
        <v>#NAME?</v>
      </c>
      <c r="AF340" s="72" t="e">
        <f>IFERROR(INDEX(Data!$M$4:$BB$594,Data!$A333,COLUMNS($C$11:AG340)),””)</f>
        <v>#NAME?</v>
      </c>
      <c r="AG340" s="75" t="e">
        <f>IFERROR(INDEX(Data!$M$4:$BB$594,Data!$A333,COLUMNS($C$11:AH340)),””)</f>
        <v>#NAME?</v>
      </c>
      <c r="AH340" s="75" t="e">
        <f>IFERROR(INDEX(Data!$M$4:$BB$594,Data!$A333,COLUMNS($C$11:AI340)),””)</f>
        <v>#NAME?</v>
      </c>
      <c r="AI340" s="71" t="e">
        <f>IFERROR(INDEX(Data!$M$4:$BB$594,Data!$A333,COLUMNS($C$11:AJ340)),””)</f>
        <v>#NAME?</v>
      </c>
      <c r="AJ340" s="71" t="e">
        <f>IFERROR(INDEX(Data!$M$4:$BB$594,Data!$A333,COLUMNS($C$11:AK340)),””)</f>
        <v>#NAME?</v>
      </c>
      <c r="AK340" s="71" t="e">
        <f>IFERROR(INDEX(Data!$M$4:$BB$594,Data!$A333,COLUMNS($C$11:AL340)),””)</f>
        <v>#NAME?</v>
      </c>
      <c r="AL340" s="69" t="e">
        <f>IFERROR(INDEX(Data!$M$4:$BB$594,Data!$A333,COLUMNS($C$11:AM340)),””)</f>
        <v>#NAME?</v>
      </c>
      <c r="AM340" s="69" t="e">
        <f>IFERROR(INDEX(Data!$M$4:$BB$594,Data!$A333,COLUMNS($C$11:AN340)),””)</f>
        <v>#NAME?</v>
      </c>
      <c r="AN340" s="69" t="e">
        <f>IFERROR(INDEX(Data!$M$4:$BB$594,Data!$A333,COLUMNS($C$11:AO340)),””)</f>
        <v>#NAME?</v>
      </c>
      <c r="AO340" s="69" t="e">
        <f>IFERROR(INDEX(Data!$M$4:$BB$594,Data!$A333,COLUMNS($C$11:AP340)),””)</f>
        <v>#NAME?</v>
      </c>
      <c r="AP340" s="69" t="e">
        <f>IFERROR(INDEX(Data!$M$4:$BB$594,Data!$A333,COLUMNS($C$11:AQ340)),””)</f>
        <v>#NAME?</v>
      </c>
      <c r="AQ340" s="69" t="e">
        <f>IFERROR(INDEX(Data!$M$4:$BB$594,Data!$A333,COLUMNS($C$11:AR340)),””)</f>
        <v>#NAME?</v>
      </c>
    </row>
    <row r="341" spans="2:43" x14ac:dyDescent="0.25">
      <c r="B341" s="69" t="e">
        <f>IFERROR(INDEX(Data!$M$4:$BB$594,Data!$A334,COLUMNS($C$11:C341)),””)</f>
        <v>#NAME?</v>
      </c>
      <c r="C341" s="73" t="e">
        <f>IFERROR(INDEX(Data!$M$4:$BB$594,Data!$A334,COLUMNS($C$11:D341)),””)</f>
        <v>#NAME?</v>
      </c>
      <c r="D341" s="76" t="e">
        <f>IFERROR(INDEX(Data!$M$4:$BB$594,Data!$A334,COLUMNS($C$11:E341)),””)</f>
        <v>#NAME?</v>
      </c>
      <c r="E341" s="76" t="e">
        <f>IFERROR(INDEX(Data!$M$4:$BB$594,Data!$A334,COLUMNS($C$11:F341)),””)</f>
        <v>#NAME?</v>
      </c>
      <c r="F341" s="76" t="e">
        <f>IFERROR(INDEX(Data!$M$4:$BB$594,Data!$A334,COLUMNS($C$11:G341)),””)</f>
        <v>#NAME?</v>
      </c>
      <c r="G341" s="76" t="e">
        <f>IFERROR(INDEX(Data!$M$4:$BB$594,Data!$A334,COLUMNS($C$11:H341)),””)</f>
        <v>#NAME?</v>
      </c>
      <c r="H341" s="76" t="e">
        <f>IFERROR(INDEX(Data!$M$4:$BB$594,Data!$A334,COLUMNS($C$11:I341)),””)</f>
        <v>#NAME?</v>
      </c>
      <c r="I341" s="76" t="e">
        <f>IFERROR(INDEX(Data!$M$4:$BB$594,Data!$A334,COLUMNS($C$11:J341)),””)</f>
        <v>#NAME?</v>
      </c>
      <c r="J341" s="76" t="e">
        <f>IFERROR(INDEX(Data!$M$4:$BB$594,Data!$A334,COLUMNS($C$11:K341)),””)</f>
        <v>#NAME?</v>
      </c>
      <c r="K341" s="76" t="e">
        <f>IFERROR(INDEX(Data!$M$4:$BB$594,Data!$A334,COLUMNS($C$11:L341)),””)</f>
        <v>#NAME?</v>
      </c>
      <c r="L341" s="76" t="e">
        <f>IFERROR(INDEX(Data!$M$4:$BB$594,Data!$A334,COLUMNS($C$11:M341)),””)</f>
        <v>#NAME?</v>
      </c>
      <c r="M341" s="76" t="e">
        <f>IFERROR(INDEX(Data!$M$4:$BB$594,Data!$A334,COLUMNS($C$11:N341)),””)</f>
        <v>#NAME?</v>
      </c>
      <c r="N341" s="76" t="e">
        <f>IFERROR(INDEX(Data!$M$4:$BB$594,Data!$A334,COLUMNS($C$11:O341)),””)</f>
        <v>#NAME?</v>
      </c>
      <c r="O341" s="76" t="e">
        <f>IFERROR(INDEX(Data!$M$4:$BB$594,Data!$A334,COLUMNS($C$11:P341)),””)</f>
        <v>#NAME?</v>
      </c>
      <c r="P341" s="69" t="e">
        <f>IFERROR(INDEX(Data!$M$4:$BB$594,Data!$A334,COLUMNS($C$11:Q341)),””)</f>
        <v>#NAME?</v>
      </c>
      <c r="Q341" s="70" t="e">
        <f>IFERROR(INDEX(Data!$M$4:$BB$594,Data!$A334,COLUMNS($C$11:R341)),””)</f>
        <v>#NAME?</v>
      </c>
      <c r="R341" s="72" t="e">
        <f>IFERROR(INDEX(Data!$M$4:$BB$594,Data!$A334,COLUMNS($C$11:S341)),””)</f>
        <v>#NAME?</v>
      </c>
      <c r="S341" s="69" t="e">
        <f>IFERROR(INDEX(Data!$M$4:$BB$594,Data!$A334,COLUMNS($C$11:T341)),””)</f>
        <v>#NAME?</v>
      </c>
      <c r="T341" s="71" t="e">
        <f>IFERROR(INDEX(Data!$M$4:$BB$594,Data!$A334,COLUMNS($C$11:U341)),””)</f>
        <v>#NAME?</v>
      </c>
      <c r="U341" s="72" t="e">
        <f>IFERROR(INDEX(Data!$M$4:$BB$594,Data!$A334,COLUMNS($C$11:V341)),””)</f>
        <v>#NAME?</v>
      </c>
      <c r="V341" s="72" t="e">
        <f>IFERROR(INDEX(Data!$M$4:$BB$594,Data!$A334,COLUMNS($C$11:W341)),””)</f>
        <v>#NAME?</v>
      </c>
      <c r="W341" s="72" t="e">
        <f>IFERROR(INDEX(Data!$M$4:$BB$594,Data!$A334,COLUMNS($C$11:X341)),””)</f>
        <v>#NAME?</v>
      </c>
      <c r="X341" s="70" t="e">
        <f>IFERROR(INDEX(Data!$M$4:$BB$594,Data!$A334,COLUMNS($C$11:Y341)),””)</f>
        <v>#NAME?</v>
      </c>
      <c r="Y341" s="72" t="e">
        <f>IFERROR(INDEX(Data!$M$4:$BB$594,Data!$A334,COLUMNS($C$11:Z341)),””)</f>
        <v>#NAME?</v>
      </c>
      <c r="Z341" s="75" t="e">
        <f>IFERROR(INDEX(Data!$M$4:$BB$594,Data!$A334,COLUMNS($C$11:AA341)),””)</f>
        <v>#NAME?</v>
      </c>
      <c r="AA341" s="75" t="e">
        <f>IFERROR(INDEX(Data!$M$4:$BB$594,Data!$A334,COLUMNS($C$11:AB341)),””)</f>
        <v>#NAME?</v>
      </c>
      <c r="AB341" s="71" t="e">
        <f>IFERROR(INDEX(Data!$M$4:$BB$594,Data!$A334,COLUMNS($C$11:AC341)),””)</f>
        <v>#NAME?</v>
      </c>
      <c r="AC341" s="72" t="e">
        <f>IFERROR(INDEX(Data!$M$4:$BB$594,Data!$A334,COLUMNS($C$11:AD341)),””)</f>
        <v>#NAME?</v>
      </c>
      <c r="AD341" s="72" t="e">
        <f>IFERROR(INDEX(Data!$M$4:$BB$594,Data!$A334,COLUMNS($C$11:AE341)),””)</f>
        <v>#NAME?</v>
      </c>
      <c r="AE341" s="70" t="e">
        <f>IFERROR(INDEX(Data!$M$4:$BB$594,Data!$A334,COLUMNS($C$11:AF341)),””)</f>
        <v>#NAME?</v>
      </c>
      <c r="AF341" s="72" t="e">
        <f>IFERROR(INDEX(Data!$M$4:$BB$594,Data!$A334,COLUMNS($C$11:AG341)),””)</f>
        <v>#NAME?</v>
      </c>
      <c r="AG341" s="75" t="e">
        <f>IFERROR(INDEX(Data!$M$4:$BB$594,Data!$A334,COLUMNS($C$11:AH341)),””)</f>
        <v>#NAME?</v>
      </c>
      <c r="AH341" s="75" t="e">
        <f>IFERROR(INDEX(Data!$M$4:$BB$594,Data!$A334,COLUMNS($C$11:AI341)),””)</f>
        <v>#NAME?</v>
      </c>
      <c r="AI341" s="71" t="e">
        <f>IFERROR(INDEX(Data!$M$4:$BB$594,Data!$A334,COLUMNS($C$11:AJ341)),””)</f>
        <v>#NAME?</v>
      </c>
      <c r="AJ341" s="71" t="e">
        <f>IFERROR(INDEX(Data!$M$4:$BB$594,Data!$A334,COLUMNS($C$11:AK341)),””)</f>
        <v>#NAME?</v>
      </c>
      <c r="AK341" s="71" t="e">
        <f>IFERROR(INDEX(Data!$M$4:$BB$594,Data!$A334,COLUMNS($C$11:AL341)),””)</f>
        <v>#NAME?</v>
      </c>
      <c r="AL341" s="69" t="e">
        <f>IFERROR(INDEX(Data!$M$4:$BB$594,Data!$A334,COLUMNS($C$11:AM341)),””)</f>
        <v>#NAME?</v>
      </c>
      <c r="AM341" s="69" t="e">
        <f>IFERROR(INDEX(Data!$M$4:$BB$594,Data!$A334,COLUMNS($C$11:AN341)),””)</f>
        <v>#NAME?</v>
      </c>
      <c r="AN341" s="69" t="e">
        <f>IFERROR(INDEX(Data!$M$4:$BB$594,Data!$A334,COLUMNS($C$11:AO341)),””)</f>
        <v>#NAME?</v>
      </c>
      <c r="AO341" s="69" t="e">
        <f>IFERROR(INDEX(Data!$M$4:$BB$594,Data!$A334,COLUMNS($C$11:AP341)),””)</f>
        <v>#NAME?</v>
      </c>
      <c r="AP341" s="69" t="e">
        <f>IFERROR(INDEX(Data!$M$4:$BB$594,Data!$A334,COLUMNS($C$11:AQ341)),””)</f>
        <v>#NAME?</v>
      </c>
      <c r="AQ341" s="69" t="e">
        <f>IFERROR(INDEX(Data!$M$4:$BB$594,Data!$A334,COLUMNS($C$11:AR341)),””)</f>
        <v>#NAME?</v>
      </c>
    </row>
    <row r="342" spans="2:43" x14ac:dyDescent="0.25">
      <c r="B342" s="69" t="e">
        <f>IFERROR(INDEX(Data!$M$4:$BB$594,Data!$A335,COLUMNS($C$11:C342)),””)</f>
        <v>#NAME?</v>
      </c>
      <c r="C342" s="73" t="e">
        <f>IFERROR(INDEX(Data!$M$4:$BB$594,Data!$A335,COLUMNS($C$11:D342)),””)</f>
        <v>#NAME?</v>
      </c>
      <c r="D342" s="76" t="e">
        <f>IFERROR(INDEX(Data!$M$4:$BB$594,Data!$A335,COLUMNS($C$11:E342)),””)</f>
        <v>#NAME?</v>
      </c>
      <c r="E342" s="76" t="e">
        <f>IFERROR(INDEX(Data!$M$4:$BB$594,Data!$A335,COLUMNS($C$11:F342)),””)</f>
        <v>#NAME?</v>
      </c>
      <c r="F342" s="76" t="e">
        <f>IFERROR(INDEX(Data!$M$4:$BB$594,Data!$A335,COLUMNS($C$11:G342)),””)</f>
        <v>#NAME?</v>
      </c>
      <c r="G342" s="76" t="e">
        <f>IFERROR(INDEX(Data!$M$4:$BB$594,Data!$A335,COLUMNS($C$11:H342)),””)</f>
        <v>#NAME?</v>
      </c>
      <c r="H342" s="76" t="e">
        <f>IFERROR(INDEX(Data!$M$4:$BB$594,Data!$A335,COLUMNS($C$11:I342)),””)</f>
        <v>#NAME?</v>
      </c>
      <c r="I342" s="76" t="e">
        <f>IFERROR(INDEX(Data!$M$4:$BB$594,Data!$A335,COLUMNS($C$11:J342)),””)</f>
        <v>#NAME?</v>
      </c>
      <c r="J342" s="76" t="e">
        <f>IFERROR(INDEX(Data!$M$4:$BB$594,Data!$A335,COLUMNS($C$11:K342)),””)</f>
        <v>#NAME?</v>
      </c>
      <c r="K342" s="76" t="e">
        <f>IFERROR(INDEX(Data!$M$4:$BB$594,Data!$A335,COLUMNS($C$11:L342)),””)</f>
        <v>#NAME?</v>
      </c>
      <c r="L342" s="76" t="e">
        <f>IFERROR(INDEX(Data!$M$4:$BB$594,Data!$A335,COLUMNS($C$11:M342)),””)</f>
        <v>#NAME?</v>
      </c>
      <c r="M342" s="76" t="e">
        <f>IFERROR(INDEX(Data!$M$4:$BB$594,Data!$A335,COLUMNS($C$11:N342)),””)</f>
        <v>#NAME?</v>
      </c>
      <c r="N342" s="76" t="e">
        <f>IFERROR(INDEX(Data!$M$4:$BB$594,Data!$A335,COLUMNS($C$11:O342)),””)</f>
        <v>#NAME?</v>
      </c>
      <c r="O342" s="76" t="e">
        <f>IFERROR(INDEX(Data!$M$4:$BB$594,Data!$A335,COLUMNS($C$11:P342)),””)</f>
        <v>#NAME?</v>
      </c>
      <c r="P342" s="69" t="e">
        <f>IFERROR(INDEX(Data!$M$4:$BB$594,Data!$A335,COLUMNS($C$11:Q342)),””)</f>
        <v>#NAME?</v>
      </c>
      <c r="Q342" s="70" t="e">
        <f>IFERROR(INDEX(Data!$M$4:$BB$594,Data!$A335,COLUMNS($C$11:R342)),””)</f>
        <v>#NAME?</v>
      </c>
      <c r="R342" s="72" t="e">
        <f>IFERROR(INDEX(Data!$M$4:$BB$594,Data!$A335,COLUMNS($C$11:S342)),””)</f>
        <v>#NAME?</v>
      </c>
      <c r="S342" s="69" t="e">
        <f>IFERROR(INDEX(Data!$M$4:$BB$594,Data!$A335,COLUMNS($C$11:T342)),””)</f>
        <v>#NAME?</v>
      </c>
      <c r="T342" s="71" t="e">
        <f>IFERROR(INDEX(Data!$M$4:$BB$594,Data!$A335,COLUMNS($C$11:U342)),””)</f>
        <v>#NAME?</v>
      </c>
      <c r="U342" s="72" t="e">
        <f>IFERROR(INDEX(Data!$M$4:$BB$594,Data!$A335,COLUMNS($C$11:V342)),””)</f>
        <v>#NAME?</v>
      </c>
      <c r="V342" s="72" t="e">
        <f>IFERROR(INDEX(Data!$M$4:$BB$594,Data!$A335,COLUMNS($C$11:W342)),””)</f>
        <v>#NAME?</v>
      </c>
      <c r="W342" s="72" t="e">
        <f>IFERROR(INDEX(Data!$M$4:$BB$594,Data!$A335,COLUMNS($C$11:X342)),””)</f>
        <v>#NAME?</v>
      </c>
      <c r="X342" s="70" t="e">
        <f>IFERROR(INDEX(Data!$M$4:$BB$594,Data!$A335,COLUMNS($C$11:Y342)),””)</f>
        <v>#NAME?</v>
      </c>
      <c r="Y342" s="72" t="e">
        <f>IFERROR(INDEX(Data!$M$4:$BB$594,Data!$A335,COLUMNS($C$11:Z342)),””)</f>
        <v>#NAME?</v>
      </c>
      <c r="Z342" s="75" t="e">
        <f>IFERROR(INDEX(Data!$M$4:$BB$594,Data!$A335,COLUMNS($C$11:AA342)),””)</f>
        <v>#NAME?</v>
      </c>
      <c r="AA342" s="75" t="e">
        <f>IFERROR(INDEX(Data!$M$4:$BB$594,Data!$A335,COLUMNS($C$11:AB342)),””)</f>
        <v>#NAME?</v>
      </c>
      <c r="AB342" s="71" t="e">
        <f>IFERROR(INDEX(Data!$M$4:$BB$594,Data!$A335,COLUMNS($C$11:AC342)),””)</f>
        <v>#NAME?</v>
      </c>
      <c r="AC342" s="72" t="e">
        <f>IFERROR(INDEX(Data!$M$4:$BB$594,Data!$A335,COLUMNS($C$11:AD342)),””)</f>
        <v>#NAME?</v>
      </c>
      <c r="AD342" s="72" t="e">
        <f>IFERROR(INDEX(Data!$M$4:$BB$594,Data!$A335,COLUMNS($C$11:AE342)),””)</f>
        <v>#NAME?</v>
      </c>
      <c r="AE342" s="70" t="e">
        <f>IFERROR(INDEX(Data!$M$4:$BB$594,Data!$A335,COLUMNS($C$11:AF342)),””)</f>
        <v>#NAME?</v>
      </c>
      <c r="AF342" s="72" t="e">
        <f>IFERROR(INDEX(Data!$M$4:$BB$594,Data!$A335,COLUMNS($C$11:AG342)),””)</f>
        <v>#NAME?</v>
      </c>
      <c r="AG342" s="75" t="e">
        <f>IFERROR(INDEX(Data!$M$4:$BB$594,Data!$A335,COLUMNS($C$11:AH342)),””)</f>
        <v>#NAME?</v>
      </c>
      <c r="AH342" s="75" t="e">
        <f>IFERROR(INDEX(Data!$M$4:$BB$594,Data!$A335,COLUMNS($C$11:AI342)),””)</f>
        <v>#NAME?</v>
      </c>
      <c r="AI342" s="71" t="e">
        <f>IFERROR(INDEX(Data!$M$4:$BB$594,Data!$A335,COLUMNS($C$11:AJ342)),””)</f>
        <v>#NAME?</v>
      </c>
      <c r="AJ342" s="71" t="e">
        <f>IFERROR(INDEX(Data!$M$4:$BB$594,Data!$A335,COLUMNS($C$11:AK342)),””)</f>
        <v>#NAME?</v>
      </c>
      <c r="AK342" s="71" t="e">
        <f>IFERROR(INDEX(Data!$M$4:$BB$594,Data!$A335,COLUMNS($C$11:AL342)),””)</f>
        <v>#NAME?</v>
      </c>
      <c r="AL342" s="69" t="e">
        <f>IFERROR(INDEX(Data!$M$4:$BB$594,Data!$A335,COLUMNS($C$11:AM342)),””)</f>
        <v>#NAME?</v>
      </c>
      <c r="AM342" s="69" t="e">
        <f>IFERROR(INDEX(Data!$M$4:$BB$594,Data!$A335,COLUMNS($C$11:AN342)),””)</f>
        <v>#NAME?</v>
      </c>
      <c r="AN342" s="69" t="e">
        <f>IFERROR(INDEX(Data!$M$4:$BB$594,Data!$A335,COLUMNS($C$11:AO342)),””)</f>
        <v>#NAME?</v>
      </c>
      <c r="AO342" s="69" t="e">
        <f>IFERROR(INDEX(Data!$M$4:$BB$594,Data!$A335,COLUMNS($C$11:AP342)),””)</f>
        <v>#NAME?</v>
      </c>
      <c r="AP342" s="69" t="e">
        <f>IFERROR(INDEX(Data!$M$4:$BB$594,Data!$A335,COLUMNS($C$11:AQ342)),””)</f>
        <v>#NAME?</v>
      </c>
      <c r="AQ342" s="69" t="e">
        <f>IFERROR(INDEX(Data!$M$4:$BB$594,Data!$A335,COLUMNS($C$11:AR342)),””)</f>
        <v>#NAME?</v>
      </c>
    </row>
    <row r="343" spans="2:43" x14ac:dyDescent="0.25">
      <c r="B343" s="69" t="e">
        <f>IFERROR(INDEX(Data!$M$4:$BB$594,Data!$A336,COLUMNS($C$11:C343)),””)</f>
        <v>#NAME?</v>
      </c>
      <c r="C343" s="73" t="e">
        <f>IFERROR(INDEX(Data!$M$4:$BB$594,Data!$A336,COLUMNS($C$11:D343)),””)</f>
        <v>#NAME?</v>
      </c>
      <c r="D343" s="76" t="e">
        <f>IFERROR(INDEX(Data!$M$4:$BB$594,Data!$A336,COLUMNS($C$11:E343)),””)</f>
        <v>#NAME?</v>
      </c>
      <c r="E343" s="76" t="e">
        <f>IFERROR(INDEX(Data!$M$4:$BB$594,Data!$A336,COLUMNS($C$11:F343)),””)</f>
        <v>#NAME?</v>
      </c>
      <c r="F343" s="76" t="e">
        <f>IFERROR(INDEX(Data!$M$4:$BB$594,Data!$A336,COLUMNS($C$11:G343)),””)</f>
        <v>#NAME?</v>
      </c>
      <c r="G343" s="76" t="e">
        <f>IFERROR(INDEX(Data!$M$4:$BB$594,Data!$A336,COLUMNS($C$11:H343)),””)</f>
        <v>#NAME?</v>
      </c>
      <c r="H343" s="76" t="e">
        <f>IFERROR(INDEX(Data!$M$4:$BB$594,Data!$A336,COLUMNS($C$11:I343)),””)</f>
        <v>#NAME?</v>
      </c>
      <c r="I343" s="76" t="e">
        <f>IFERROR(INDEX(Data!$M$4:$BB$594,Data!$A336,COLUMNS($C$11:J343)),””)</f>
        <v>#NAME?</v>
      </c>
      <c r="J343" s="76" t="e">
        <f>IFERROR(INDEX(Data!$M$4:$BB$594,Data!$A336,COLUMNS($C$11:K343)),””)</f>
        <v>#NAME?</v>
      </c>
      <c r="K343" s="76" t="e">
        <f>IFERROR(INDEX(Data!$M$4:$BB$594,Data!$A336,COLUMNS($C$11:L343)),””)</f>
        <v>#NAME?</v>
      </c>
      <c r="L343" s="76" t="e">
        <f>IFERROR(INDEX(Data!$M$4:$BB$594,Data!$A336,COLUMNS($C$11:M343)),””)</f>
        <v>#NAME?</v>
      </c>
      <c r="M343" s="76" t="e">
        <f>IFERROR(INDEX(Data!$M$4:$BB$594,Data!$A336,COLUMNS($C$11:N343)),””)</f>
        <v>#NAME?</v>
      </c>
      <c r="N343" s="76" t="e">
        <f>IFERROR(INDEX(Data!$M$4:$BB$594,Data!$A336,COLUMNS($C$11:O343)),””)</f>
        <v>#NAME?</v>
      </c>
      <c r="O343" s="76" t="e">
        <f>IFERROR(INDEX(Data!$M$4:$BB$594,Data!$A336,COLUMNS($C$11:P343)),””)</f>
        <v>#NAME?</v>
      </c>
      <c r="P343" s="69" t="e">
        <f>IFERROR(INDEX(Data!$M$4:$BB$594,Data!$A336,COLUMNS($C$11:Q343)),””)</f>
        <v>#NAME?</v>
      </c>
      <c r="Q343" s="70" t="e">
        <f>IFERROR(INDEX(Data!$M$4:$BB$594,Data!$A336,COLUMNS($C$11:R343)),””)</f>
        <v>#NAME?</v>
      </c>
      <c r="R343" s="72" t="e">
        <f>IFERROR(INDEX(Data!$M$4:$BB$594,Data!$A336,COLUMNS($C$11:S343)),””)</f>
        <v>#NAME?</v>
      </c>
      <c r="S343" s="69" t="e">
        <f>IFERROR(INDEX(Data!$M$4:$BB$594,Data!$A336,COLUMNS($C$11:T343)),””)</f>
        <v>#NAME?</v>
      </c>
      <c r="T343" s="71" t="e">
        <f>IFERROR(INDEX(Data!$M$4:$BB$594,Data!$A336,COLUMNS($C$11:U343)),””)</f>
        <v>#NAME?</v>
      </c>
      <c r="U343" s="72" t="e">
        <f>IFERROR(INDEX(Data!$M$4:$BB$594,Data!$A336,COLUMNS($C$11:V343)),””)</f>
        <v>#NAME?</v>
      </c>
      <c r="V343" s="72" t="e">
        <f>IFERROR(INDEX(Data!$M$4:$BB$594,Data!$A336,COLUMNS($C$11:W343)),””)</f>
        <v>#NAME?</v>
      </c>
      <c r="W343" s="72" t="e">
        <f>IFERROR(INDEX(Data!$M$4:$BB$594,Data!$A336,COLUMNS($C$11:X343)),””)</f>
        <v>#NAME?</v>
      </c>
      <c r="X343" s="70" t="e">
        <f>IFERROR(INDEX(Data!$M$4:$BB$594,Data!$A336,COLUMNS($C$11:Y343)),””)</f>
        <v>#NAME?</v>
      </c>
      <c r="Y343" s="72" t="e">
        <f>IFERROR(INDEX(Data!$M$4:$BB$594,Data!$A336,COLUMNS($C$11:Z343)),””)</f>
        <v>#NAME?</v>
      </c>
      <c r="Z343" s="75" t="e">
        <f>IFERROR(INDEX(Data!$M$4:$BB$594,Data!$A336,COLUMNS($C$11:AA343)),””)</f>
        <v>#NAME?</v>
      </c>
      <c r="AA343" s="75" t="e">
        <f>IFERROR(INDEX(Data!$M$4:$BB$594,Data!$A336,COLUMNS($C$11:AB343)),””)</f>
        <v>#NAME?</v>
      </c>
      <c r="AB343" s="71" t="e">
        <f>IFERROR(INDEX(Data!$M$4:$BB$594,Data!$A336,COLUMNS($C$11:AC343)),””)</f>
        <v>#NAME?</v>
      </c>
      <c r="AC343" s="72" t="e">
        <f>IFERROR(INDEX(Data!$M$4:$BB$594,Data!$A336,COLUMNS($C$11:AD343)),””)</f>
        <v>#NAME?</v>
      </c>
      <c r="AD343" s="72" t="e">
        <f>IFERROR(INDEX(Data!$M$4:$BB$594,Data!$A336,COLUMNS($C$11:AE343)),””)</f>
        <v>#NAME?</v>
      </c>
      <c r="AE343" s="70" t="e">
        <f>IFERROR(INDEX(Data!$M$4:$BB$594,Data!$A336,COLUMNS($C$11:AF343)),””)</f>
        <v>#NAME?</v>
      </c>
      <c r="AF343" s="72" t="e">
        <f>IFERROR(INDEX(Data!$M$4:$BB$594,Data!$A336,COLUMNS($C$11:AG343)),””)</f>
        <v>#NAME?</v>
      </c>
      <c r="AG343" s="75" t="e">
        <f>IFERROR(INDEX(Data!$M$4:$BB$594,Data!$A336,COLUMNS($C$11:AH343)),””)</f>
        <v>#NAME?</v>
      </c>
      <c r="AH343" s="75" t="e">
        <f>IFERROR(INDEX(Data!$M$4:$BB$594,Data!$A336,COLUMNS($C$11:AI343)),””)</f>
        <v>#NAME?</v>
      </c>
      <c r="AI343" s="71" t="e">
        <f>IFERROR(INDEX(Data!$M$4:$BB$594,Data!$A336,COLUMNS($C$11:AJ343)),””)</f>
        <v>#NAME?</v>
      </c>
      <c r="AJ343" s="71" t="e">
        <f>IFERROR(INDEX(Data!$M$4:$BB$594,Data!$A336,COLUMNS($C$11:AK343)),””)</f>
        <v>#NAME?</v>
      </c>
      <c r="AK343" s="71" t="e">
        <f>IFERROR(INDEX(Data!$M$4:$BB$594,Data!$A336,COLUMNS($C$11:AL343)),””)</f>
        <v>#NAME?</v>
      </c>
      <c r="AL343" s="69" t="e">
        <f>IFERROR(INDEX(Data!$M$4:$BB$594,Data!$A336,COLUMNS($C$11:AM343)),””)</f>
        <v>#NAME?</v>
      </c>
      <c r="AM343" s="69" t="e">
        <f>IFERROR(INDEX(Data!$M$4:$BB$594,Data!$A336,COLUMNS($C$11:AN343)),””)</f>
        <v>#NAME?</v>
      </c>
      <c r="AN343" s="69" t="e">
        <f>IFERROR(INDEX(Data!$M$4:$BB$594,Data!$A336,COLUMNS($C$11:AO343)),””)</f>
        <v>#NAME?</v>
      </c>
      <c r="AO343" s="69" t="e">
        <f>IFERROR(INDEX(Data!$M$4:$BB$594,Data!$A336,COLUMNS($C$11:AP343)),””)</f>
        <v>#NAME?</v>
      </c>
      <c r="AP343" s="69" t="e">
        <f>IFERROR(INDEX(Data!$M$4:$BB$594,Data!$A336,COLUMNS($C$11:AQ343)),””)</f>
        <v>#NAME?</v>
      </c>
      <c r="AQ343" s="69" t="e">
        <f>IFERROR(INDEX(Data!$M$4:$BB$594,Data!$A336,COLUMNS($C$11:AR343)),””)</f>
        <v>#NAME?</v>
      </c>
    </row>
    <row r="344" spans="2:43" x14ac:dyDescent="0.25">
      <c r="B344" s="69" t="e">
        <f>IFERROR(INDEX(Data!$M$4:$BB$594,Data!$A337,COLUMNS($C$11:C344)),””)</f>
        <v>#NAME?</v>
      </c>
      <c r="C344" s="73" t="e">
        <f>IFERROR(INDEX(Data!$M$4:$BB$594,Data!$A337,COLUMNS($C$11:D344)),””)</f>
        <v>#NAME?</v>
      </c>
      <c r="D344" s="76" t="e">
        <f>IFERROR(INDEX(Data!$M$4:$BB$594,Data!$A337,COLUMNS($C$11:E344)),””)</f>
        <v>#NAME?</v>
      </c>
      <c r="E344" s="76" t="e">
        <f>IFERROR(INDEX(Data!$M$4:$BB$594,Data!$A337,COLUMNS($C$11:F344)),””)</f>
        <v>#NAME?</v>
      </c>
      <c r="F344" s="76" t="e">
        <f>IFERROR(INDEX(Data!$M$4:$BB$594,Data!$A337,COLUMNS($C$11:G344)),””)</f>
        <v>#NAME?</v>
      </c>
      <c r="G344" s="76" t="e">
        <f>IFERROR(INDEX(Data!$M$4:$BB$594,Data!$A337,COLUMNS($C$11:H344)),””)</f>
        <v>#NAME?</v>
      </c>
      <c r="H344" s="76" t="e">
        <f>IFERROR(INDEX(Data!$M$4:$BB$594,Data!$A337,COLUMNS($C$11:I344)),””)</f>
        <v>#NAME?</v>
      </c>
      <c r="I344" s="76" t="e">
        <f>IFERROR(INDEX(Data!$M$4:$BB$594,Data!$A337,COLUMNS($C$11:J344)),””)</f>
        <v>#NAME?</v>
      </c>
      <c r="J344" s="76" t="e">
        <f>IFERROR(INDEX(Data!$M$4:$BB$594,Data!$A337,COLUMNS($C$11:K344)),””)</f>
        <v>#NAME?</v>
      </c>
      <c r="K344" s="76" t="e">
        <f>IFERROR(INDEX(Data!$M$4:$BB$594,Data!$A337,COLUMNS($C$11:L344)),””)</f>
        <v>#NAME?</v>
      </c>
      <c r="L344" s="76" t="e">
        <f>IFERROR(INDEX(Data!$M$4:$BB$594,Data!$A337,COLUMNS($C$11:M344)),””)</f>
        <v>#NAME?</v>
      </c>
      <c r="M344" s="76" t="e">
        <f>IFERROR(INDEX(Data!$M$4:$BB$594,Data!$A337,COLUMNS($C$11:N344)),””)</f>
        <v>#NAME?</v>
      </c>
      <c r="N344" s="76" t="e">
        <f>IFERROR(INDEX(Data!$M$4:$BB$594,Data!$A337,COLUMNS($C$11:O344)),””)</f>
        <v>#NAME?</v>
      </c>
      <c r="O344" s="76" t="e">
        <f>IFERROR(INDEX(Data!$M$4:$BB$594,Data!$A337,COLUMNS($C$11:P344)),””)</f>
        <v>#NAME?</v>
      </c>
      <c r="P344" s="69" t="e">
        <f>IFERROR(INDEX(Data!$M$4:$BB$594,Data!$A337,COLUMNS($C$11:Q344)),””)</f>
        <v>#NAME?</v>
      </c>
      <c r="Q344" s="70" t="e">
        <f>IFERROR(INDEX(Data!$M$4:$BB$594,Data!$A337,COLUMNS($C$11:R344)),””)</f>
        <v>#NAME?</v>
      </c>
      <c r="R344" s="72" t="e">
        <f>IFERROR(INDEX(Data!$M$4:$BB$594,Data!$A337,COLUMNS($C$11:S344)),””)</f>
        <v>#NAME?</v>
      </c>
      <c r="S344" s="69" t="e">
        <f>IFERROR(INDEX(Data!$M$4:$BB$594,Data!$A337,COLUMNS($C$11:T344)),””)</f>
        <v>#NAME?</v>
      </c>
      <c r="T344" s="71" t="e">
        <f>IFERROR(INDEX(Data!$M$4:$BB$594,Data!$A337,COLUMNS($C$11:U344)),””)</f>
        <v>#NAME?</v>
      </c>
      <c r="U344" s="72" t="e">
        <f>IFERROR(INDEX(Data!$M$4:$BB$594,Data!$A337,COLUMNS($C$11:V344)),””)</f>
        <v>#NAME?</v>
      </c>
      <c r="V344" s="72" t="e">
        <f>IFERROR(INDEX(Data!$M$4:$BB$594,Data!$A337,COLUMNS($C$11:W344)),””)</f>
        <v>#NAME?</v>
      </c>
      <c r="W344" s="72" t="e">
        <f>IFERROR(INDEX(Data!$M$4:$BB$594,Data!$A337,COLUMNS($C$11:X344)),””)</f>
        <v>#NAME?</v>
      </c>
      <c r="X344" s="70" t="e">
        <f>IFERROR(INDEX(Data!$M$4:$BB$594,Data!$A337,COLUMNS($C$11:Y344)),””)</f>
        <v>#NAME?</v>
      </c>
      <c r="Y344" s="72" t="e">
        <f>IFERROR(INDEX(Data!$M$4:$BB$594,Data!$A337,COLUMNS($C$11:Z344)),””)</f>
        <v>#NAME?</v>
      </c>
      <c r="Z344" s="75" t="e">
        <f>IFERROR(INDEX(Data!$M$4:$BB$594,Data!$A337,COLUMNS($C$11:AA344)),””)</f>
        <v>#NAME?</v>
      </c>
      <c r="AA344" s="75" t="e">
        <f>IFERROR(INDEX(Data!$M$4:$BB$594,Data!$A337,COLUMNS($C$11:AB344)),””)</f>
        <v>#NAME?</v>
      </c>
      <c r="AB344" s="71" t="e">
        <f>IFERROR(INDEX(Data!$M$4:$BB$594,Data!$A337,COLUMNS($C$11:AC344)),””)</f>
        <v>#NAME?</v>
      </c>
      <c r="AC344" s="72" t="e">
        <f>IFERROR(INDEX(Data!$M$4:$BB$594,Data!$A337,COLUMNS($C$11:AD344)),””)</f>
        <v>#NAME?</v>
      </c>
      <c r="AD344" s="72" t="e">
        <f>IFERROR(INDEX(Data!$M$4:$BB$594,Data!$A337,COLUMNS($C$11:AE344)),””)</f>
        <v>#NAME?</v>
      </c>
      <c r="AE344" s="70" t="e">
        <f>IFERROR(INDEX(Data!$M$4:$BB$594,Data!$A337,COLUMNS($C$11:AF344)),””)</f>
        <v>#NAME?</v>
      </c>
      <c r="AF344" s="72" t="e">
        <f>IFERROR(INDEX(Data!$M$4:$BB$594,Data!$A337,COLUMNS($C$11:AG344)),””)</f>
        <v>#NAME?</v>
      </c>
      <c r="AG344" s="75" t="e">
        <f>IFERROR(INDEX(Data!$M$4:$BB$594,Data!$A337,COLUMNS($C$11:AH344)),””)</f>
        <v>#NAME?</v>
      </c>
      <c r="AH344" s="75" t="e">
        <f>IFERROR(INDEX(Data!$M$4:$BB$594,Data!$A337,COLUMNS($C$11:AI344)),””)</f>
        <v>#NAME?</v>
      </c>
      <c r="AI344" s="71" t="e">
        <f>IFERROR(INDEX(Data!$M$4:$BB$594,Data!$A337,COLUMNS($C$11:AJ344)),””)</f>
        <v>#NAME?</v>
      </c>
      <c r="AJ344" s="71" t="e">
        <f>IFERROR(INDEX(Data!$M$4:$BB$594,Data!$A337,COLUMNS($C$11:AK344)),””)</f>
        <v>#NAME?</v>
      </c>
      <c r="AK344" s="71" t="e">
        <f>IFERROR(INDEX(Data!$M$4:$BB$594,Data!$A337,COLUMNS($C$11:AL344)),””)</f>
        <v>#NAME?</v>
      </c>
      <c r="AL344" s="69" t="e">
        <f>IFERROR(INDEX(Data!$M$4:$BB$594,Data!$A337,COLUMNS($C$11:AM344)),””)</f>
        <v>#NAME?</v>
      </c>
      <c r="AM344" s="69" t="e">
        <f>IFERROR(INDEX(Data!$M$4:$BB$594,Data!$A337,COLUMNS($C$11:AN344)),””)</f>
        <v>#NAME?</v>
      </c>
      <c r="AN344" s="69" t="e">
        <f>IFERROR(INDEX(Data!$M$4:$BB$594,Data!$A337,COLUMNS($C$11:AO344)),””)</f>
        <v>#NAME?</v>
      </c>
      <c r="AO344" s="69" t="e">
        <f>IFERROR(INDEX(Data!$M$4:$BB$594,Data!$A337,COLUMNS($C$11:AP344)),””)</f>
        <v>#NAME?</v>
      </c>
      <c r="AP344" s="69" t="e">
        <f>IFERROR(INDEX(Data!$M$4:$BB$594,Data!$A337,COLUMNS($C$11:AQ344)),””)</f>
        <v>#NAME?</v>
      </c>
      <c r="AQ344" s="69" t="e">
        <f>IFERROR(INDEX(Data!$M$4:$BB$594,Data!$A337,COLUMNS($C$11:AR344)),””)</f>
        <v>#NAME?</v>
      </c>
    </row>
    <row r="345" spans="2:43" x14ac:dyDescent="0.25">
      <c r="B345" s="69" t="e">
        <f>IFERROR(INDEX(Data!$M$4:$BB$594,Data!$A338,COLUMNS($C$11:C345)),””)</f>
        <v>#NAME?</v>
      </c>
      <c r="C345" s="73" t="e">
        <f>IFERROR(INDEX(Data!$M$4:$BB$594,Data!$A338,COLUMNS($C$11:D345)),””)</f>
        <v>#NAME?</v>
      </c>
      <c r="D345" s="76" t="e">
        <f>IFERROR(INDEX(Data!$M$4:$BB$594,Data!$A338,COLUMNS($C$11:E345)),””)</f>
        <v>#NAME?</v>
      </c>
      <c r="E345" s="76" t="e">
        <f>IFERROR(INDEX(Data!$M$4:$BB$594,Data!$A338,COLUMNS($C$11:F345)),””)</f>
        <v>#NAME?</v>
      </c>
      <c r="F345" s="76" t="e">
        <f>IFERROR(INDEX(Data!$M$4:$BB$594,Data!$A338,COLUMNS($C$11:G345)),””)</f>
        <v>#NAME?</v>
      </c>
      <c r="G345" s="76" t="e">
        <f>IFERROR(INDEX(Data!$M$4:$BB$594,Data!$A338,COLUMNS($C$11:H345)),””)</f>
        <v>#NAME?</v>
      </c>
      <c r="H345" s="76" t="e">
        <f>IFERROR(INDEX(Data!$M$4:$BB$594,Data!$A338,COLUMNS($C$11:I345)),””)</f>
        <v>#NAME?</v>
      </c>
      <c r="I345" s="76" t="e">
        <f>IFERROR(INDEX(Data!$M$4:$BB$594,Data!$A338,COLUMNS($C$11:J345)),””)</f>
        <v>#NAME?</v>
      </c>
      <c r="J345" s="76" t="e">
        <f>IFERROR(INDEX(Data!$M$4:$BB$594,Data!$A338,COLUMNS($C$11:K345)),””)</f>
        <v>#NAME?</v>
      </c>
      <c r="K345" s="76" t="e">
        <f>IFERROR(INDEX(Data!$M$4:$BB$594,Data!$A338,COLUMNS($C$11:L345)),””)</f>
        <v>#NAME?</v>
      </c>
      <c r="L345" s="76" t="e">
        <f>IFERROR(INDEX(Data!$M$4:$BB$594,Data!$A338,COLUMNS($C$11:M345)),””)</f>
        <v>#NAME?</v>
      </c>
      <c r="M345" s="76" t="e">
        <f>IFERROR(INDEX(Data!$M$4:$BB$594,Data!$A338,COLUMNS($C$11:N345)),””)</f>
        <v>#NAME?</v>
      </c>
      <c r="N345" s="76" t="e">
        <f>IFERROR(INDEX(Data!$M$4:$BB$594,Data!$A338,COLUMNS($C$11:O345)),””)</f>
        <v>#NAME?</v>
      </c>
      <c r="O345" s="76" t="e">
        <f>IFERROR(INDEX(Data!$M$4:$BB$594,Data!$A338,COLUMNS($C$11:P345)),””)</f>
        <v>#NAME?</v>
      </c>
      <c r="P345" s="69" t="e">
        <f>IFERROR(INDEX(Data!$M$4:$BB$594,Data!$A338,COLUMNS($C$11:Q345)),””)</f>
        <v>#NAME?</v>
      </c>
      <c r="Q345" s="70" t="e">
        <f>IFERROR(INDEX(Data!$M$4:$BB$594,Data!$A338,COLUMNS($C$11:R345)),””)</f>
        <v>#NAME?</v>
      </c>
      <c r="R345" s="72" t="e">
        <f>IFERROR(INDEX(Data!$M$4:$BB$594,Data!$A338,COLUMNS($C$11:S345)),””)</f>
        <v>#NAME?</v>
      </c>
      <c r="S345" s="69" t="e">
        <f>IFERROR(INDEX(Data!$M$4:$BB$594,Data!$A338,COLUMNS($C$11:T345)),””)</f>
        <v>#NAME?</v>
      </c>
      <c r="T345" s="71" t="e">
        <f>IFERROR(INDEX(Data!$M$4:$BB$594,Data!$A338,COLUMNS($C$11:U345)),””)</f>
        <v>#NAME?</v>
      </c>
      <c r="U345" s="72" t="e">
        <f>IFERROR(INDEX(Data!$M$4:$BB$594,Data!$A338,COLUMNS($C$11:V345)),””)</f>
        <v>#NAME?</v>
      </c>
      <c r="V345" s="72" t="e">
        <f>IFERROR(INDEX(Data!$M$4:$BB$594,Data!$A338,COLUMNS($C$11:W345)),””)</f>
        <v>#NAME?</v>
      </c>
      <c r="W345" s="72" t="e">
        <f>IFERROR(INDEX(Data!$M$4:$BB$594,Data!$A338,COLUMNS($C$11:X345)),””)</f>
        <v>#NAME?</v>
      </c>
      <c r="X345" s="70" t="e">
        <f>IFERROR(INDEX(Data!$M$4:$BB$594,Data!$A338,COLUMNS($C$11:Y345)),””)</f>
        <v>#NAME?</v>
      </c>
      <c r="Y345" s="72" t="e">
        <f>IFERROR(INDEX(Data!$M$4:$BB$594,Data!$A338,COLUMNS($C$11:Z345)),””)</f>
        <v>#NAME?</v>
      </c>
      <c r="Z345" s="75" t="e">
        <f>IFERROR(INDEX(Data!$M$4:$BB$594,Data!$A338,COLUMNS($C$11:AA345)),””)</f>
        <v>#NAME?</v>
      </c>
      <c r="AA345" s="75" t="e">
        <f>IFERROR(INDEX(Data!$M$4:$BB$594,Data!$A338,COLUMNS($C$11:AB345)),””)</f>
        <v>#NAME?</v>
      </c>
      <c r="AB345" s="71" t="e">
        <f>IFERROR(INDEX(Data!$M$4:$BB$594,Data!$A338,COLUMNS($C$11:AC345)),””)</f>
        <v>#NAME?</v>
      </c>
      <c r="AC345" s="72" t="e">
        <f>IFERROR(INDEX(Data!$M$4:$BB$594,Data!$A338,COLUMNS($C$11:AD345)),””)</f>
        <v>#NAME?</v>
      </c>
      <c r="AD345" s="72" t="e">
        <f>IFERROR(INDEX(Data!$M$4:$BB$594,Data!$A338,COLUMNS($C$11:AE345)),””)</f>
        <v>#NAME?</v>
      </c>
      <c r="AE345" s="70" t="e">
        <f>IFERROR(INDEX(Data!$M$4:$BB$594,Data!$A338,COLUMNS($C$11:AF345)),””)</f>
        <v>#NAME?</v>
      </c>
      <c r="AF345" s="72" t="e">
        <f>IFERROR(INDEX(Data!$M$4:$BB$594,Data!$A338,COLUMNS($C$11:AG345)),””)</f>
        <v>#NAME?</v>
      </c>
      <c r="AG345" s="75" t="e">
        <f>IFERROR(INDEX(Data!$M$4:$BB$594,Data!$A338,COLUMNS($C$11:AH345)),””)</f>
        <v>#NAME?</v>
      </c>
      <c r="AH345" s="75" t="e">
        <f>IFERROR(INDEX(Data!$M$4:$BB$594,Data!$A338,COLUMNS($C$11:AI345)),””)</f>
        <v>#NAME?</v>
      </c>
      <c r="AI345" s="71" t="e">
        <f>IFERROR(INDEX(Data!$M$4:$BB$594,Data!$A338,COLUMNS($C$11:AJ345)),””)</f>
        <v>#NAME?</v>
      </c>
      <c r="AJ345" s="71" t="e">
        <f>IFERROR(INDEX(Data!$M$4:$BB$594,Data!$A338,COLUMNS($C$11:AK345)),””)</f>
        <v>#NAME?</v>
      </c>
      <c r="AK345" s="71" t="e">
        <f>IFERROR(INDEX(Data!$M$4:$BB$594,Data!$A338,COLUMNS($C$11:AL345)),””)</f>
        <v>#NAME?</v>
      </c>
      <c r="AL345" s="69" t="e">
        <f>IFERROR(INDEX(Data!$M$4:$BB$594,Data!$A338,COLUMNS($C$11:AM345)),””)</f>
        <v>#NAME?</v>
      </c>
      <c r="AM345" s="69" t="e">
        <f>IFERROR(INDEX(Data!$M$4:$BB$594,Data!$A338,COLUMNS($C$11:AN345)),””)</f>
        <v>#NAME?</v>
      </c>
      <c r="AN345" s="69" t="e">
        <f>IFERROR(INDEX(Data!$M$4:$BB$594,Data!$A338,COLUMNS($C$11:AO345)),””)</f>
        <v>#NAME?</v>
      </c>
      <c r="AO345" s="69" t="e">
        <f>IFERROR(INDEX(Data!$M$4:$BB$594,Data!$A338,COLUMNS($C$11:AP345)),””)</f>
        <v>#NAME?</v>
      </c>
      <c r="AP345" s="69" t="e">
        <f>IFERROR(INDEX(Data!$M$4:$BB$594,Data!$A338,COLUMNS($C$11:AQ345)),””)</f>
        <v>#NAME?</v>
      </c>
      <c r="AQ345" s="69" t="e">
        <f>IFERROR(INDEX(Data!$M$4:$BB$594,Data!$A338,COLUMNS($C$11:AR345)),””)</f>
        <v>#NAME?</v>
      </c>
    </row>
    <row r="346" spans="2:43" x14ac:dyDescent="0.25">
      <c r="B346" s="69" t="e">
        <f>IFERROR(INDEX(Data!$M$4:$BB$594,Data!$A339,COLUMNS($C$11:C346)),””)</f>
        <v>#NAME?</v>
      </c>
      <c r="C346" s="73" t="e">
        <f>IFERROR(INDEX(Data!$M$4:$BB$594,Data!$A339,COLUMNS($C$11:D346)),””)</f>
        <v>#NAME?</v>
      </c>
      <c r="D346" s="76" t="e">
        <f>IFERROR(INDEX(Data!$M$4:$BB$594,Data!$A339,COLUMNS($C$11:E346)),””)</f>
        <v>#NAME?</v>
      </c>
      <c r="E346" s="76" t="e">
        <f>IFERROR(INDEX(Data!$M$4:$BB$594,Data!$A339,COLUMNS($C$11:F346)),””)</f>
        <v>#NAME?</v>
      </c>
      <c r="F346" s="76" t="e">
        <f>IFERROR(INDEX(Data!$M$4:$BB$594,Data!$A339,COLUMNS($C$11:G346)),””)</f>
        <v>#NAME?</v>
      </c>
      <c r="G346" s="76" t="e">
        <f>IFERROR(INDEX(Data!$M$4:$BB$594,Data!$A339,COLUMNS($C$11:H346)),””)</f>
        <v>#NAME?</v>
      </c>
      <c r="H346" s="76" t="e">
        <f>IFERROR(INDEX(Data!$M$4:$BB$594,Data!$A339,COLUMNS($C$11:I346)),””)</f>
        <v>#NAME?</v>
      </c>
      <c r="I346" s="76" t="e">
        <f>IFERROR(INDEX(Data!$M$4:$BB$594,Data!$A339,COLUMNS($C$11:J346)),””)</f>
        <v>#NAME?</v>
      </c>
      <c r="J346" s="76" t="e">
        <f>IFERROR(INDEX(Data!$M$4:$BB$594,Data!$A339,COLUMNS($C$11:K346)),””)</f>
        <v>#NAME?</v>
      </c>
      <c r="K346" s="76" t="e">
        <f>IFERROR(INDEX(Data!$M$4:$BB$594,Data!$A339,COLUMNS($C$11:L346)),””)</f>
        <v>#NAME?</v>
      </c>
      <c r="L346" s="76" t="e">
        <f>IFERROR(INDEX(Data!$M$4:$BB$594,Data!$A339,COLUMNS($C$11:M346)),””)</f>
        <v>#NAME?</v>
      </c>
      <c r="M346" s="76" t="e">
        <f>IFERROR(INDEX(Data!$M$4:$BB$594,Data!$A339,COLUMNS($C$11:N346)),””)</f>
        <v>#NAME?</v>
      </c>
      <c r="N346" s="76" t="e">
        <f>IFERROR(INDEX(Data!$M$4:$BB$594,Data!$A339,COLUMNS($C$11:O346)),””)</f>
        <v>#NAME?</v>
      </c>
      <c r="O346" s="76" t="e">
        <f>IFERROR(INDEX(Data!$M$4:$BB$594,Data!$A339,COLUMNS($C$11:P346)),””)</f>
        <v>#NAME?</v>
      </c>
      <c r="P346" s="69" t="e">
        <f>IFERROR(INDEX(Data!$M$4:$BB$594,Data!$A339,COLUMNS($C$11:Q346)),””)</f>
        <v>#NAME?</v>
      </c>
      <c r="Q346" s="70" t="e">
        <f>IFERROR(INDEX(Data!$M$4:$BB$594,Data!$A339,COLUMNS($C$11:R346)),””)</f>
        <v>#NAME?</v>
      </c>
      <c r="R346" s="72" t="e">
        <f>IFERROR(INDEX(Data!$M$4:$BB$594,Data!$A339,COLUMNS($C$11:S346)),””)</f>
        <v>#NAME?</v>
      </c>
      <c r="S346" s="69" t="e">
        <f>IFERROR(INDEX(Data!$M$4:$BB$594,Data!$A339,COLUMNS($C$11:T346)),””)</f>
        <v>#NAME?</v>
      </c>
      <c r="T346" s="71" t="e">
        <f>IFERROR(INDEX(Data!$M$4:$BB$594,Data!$A339,COLUMNS($C$11:U346)),””)</f>
        <v>#NAME?</v>
      </c>
      <c r="U346" s="72" t="e">
        <f>IFERROR(INDEX(Data!$M$4:$BB$594,Data!$A339,COLUMNS($C$11:V346)),””)</f>
        <v>#NAME?</v>
      </c>
      <c r="V346" s="72" t="e">
        <f>IFERROR(INDEX(Data!$M$4:$BB$594,Data!$A339,COLUMNS($C$11:W346)),””)</f>
        <v>#NAME?</v>
      </c>
      <c r="W346" s="72" t="e">
        <f>IFERROR(INDEX(Data!$M$4:$BB$594,Data!$A339,COLUMNS($C$11:X346)),””)</f>
        <v>#NAME?</v>
      </c>
      <c r="X346" s="70" t="e">
        <f>IFERROR(INDEX(Data!$M$4:$BB$594,Data!$A339,COLUMNS($C$11:Y346)),””)</f>
        <v>#NAME?</v>
      </c>
      <c r="Y346" s="72" t="e">
        <f>IFERROR(INDEX(Data!$M$4:$BB$594,Data!$A339,COLUMNS($C$11:Z346)),””)</f>
        <v>#NAME?</v>
      </c>
      <c r="Z346" s="75" t="e">
        <f>IFERROR(INDEX(Data!$M$4:$BB$594,Data!$A339,COLUMNS($C$11:AA346)),””)</f>
        <v>#NAME?</v>
      </c>
      <c r="AA346" s="75" t="e">
        <f>IFERROR(INDEX(Data!$M$4:$BB$594,Data!$A339,COLUMNS($C$11:AB346)),””)</f>
        <v>#NAME?</v>
      </c>
      <c r="AB346" s="71" t="e">
        <f>IFERROR(INDEX(Data!$M$4:$BB$594,Data!$A339,COLUMNS($C$11:AC346)),””)</f>
        <v>#NAME?</v>
      </c>
      <c r="AC346" s="72" t="e">
        <f>IFERROR(INDEX(Data!$M$4:$BB$594,Data!$A339,COLUMNS($C$11:AD346)),””)</f>
        <v>#NAME?</v>
      </c>
      <c r="AD346" s="72" t="e">
        <f>IFERROR(INDEX(Data!$M$4:$BB$594,Data!$A339,COLUMNS($C$11:AE346)),””)</f>
        <v>#NAME?</v>
      </c>
      <c r="AE346" s="70" t="e">
        <f>IFERROR(INDEX(Data!$M$4:$BB$594,Data!$A339,COLUMNS($C$11:AF346)),””)</f>
        <v>#NAME?</v>
      </c>
      <c r="AF346" s="72" t="e">
        <f>IFERROR(INDEX(Data!$M$4:$BB$594,Data!$A339,COLUMNS($C$11:AG346)),””)</f>
        <v>#NAME?</v>
      </c>
      <c r="AG346" s="75" t="e">
        <f>IFERROR(INDEX(Data!$M$4:$BB$594,Data!$A339,COLUMNS($C$11:AH346)),””)</f>
        <v>#NAME?</v>
      </c>
      <c r="AH346" s="75" t="e">
        <f>IFERROR(INDEX(Data!$M$4:$BB$594,Data!$A339,COLUMNS($C$11:AI346)),””)</f>
        <v>#NAME?</v>
      </c>
      <c r="AI346" s="71" t="e">
        <f>IFERROR(INDEX(Data!$M$4:$BB$594,Data!$A339,COLUMNS($C$11:AJ346)),””)</f>
        <v>#NAME?</v>
      </c>
      <c r="AJ346" s="71" t="e">
        <f>IFERROR(INDEX(Data!$M$4:$BB$594,Data!$A339,COLUMNS($C$11:AK346)),””)</f>
        <v>#NAME?</v>
      </c>
      <c r="AK346" s="71" t="e">
        <f>IFERROR(INDEX(Data!$M$4:$BB$594,Data!$A339,COLUMNS($C$11:AL346)),””)</f>
        <v>#NAME?</v>
      </c>
      <c r="AL346" s="69" t="e">
        <f>IFERROR(INDEX(Data!$M$4:$BB$594,Data!$A339,COLUMNS($C$11:AM346)),””)</f>
        <v>#NAME?</v>
      </c>
      <c r="AM346" s="69" t="e">
        <f>IFERROR(INDEX(Data!$M$4:$BB$594,Data!$A339,COLUMNS($C$11:AN346)),””)</f>
        <v>#NAME?</v>
      </c>
      <c r="AN346" s="69" t="e">
        <f>IFERROR(INDEX(Data!$M$4:$BB$594,Data!$A339,COLUMNS($C$11:AO346)),””)</f>
        <v>#NAME?</v>
      </c>
      <c r="AO346" s="69" t="e">
        <f>IFERROR(INDEX(Data!$M$4:$BB$594,Data!$A339,COLUMNS($C$11:AP346)),””)</f>
        <v>#NAME?</v>
      </c>
      <c r="AP346" s="69" t="e">
        <f>IFERROR(INDEX(Data!$M$4:$BB$594,Data!$A339,COLUMNS($C$11:AQ346)),””)</f>
        <v>#NAME?</v>
      </c>
      <c r="AQ346" s="69" t="e">
        <f>IFERROR(INDEX(Data!$M$4:$BB$594,Data!$A339,COLUMNS($C$11:AR346)),””)</f>
        <v>#NAME?</v>
      </c>
    </row>
    <row r="347" spans="2:43" x14ac:dyDescent="0.25">
      <c r="B347" s="69" t="e">
        <f>IFERROR(INDEX(Data!$M$4:$BB$594,Data!$A340,COLUMNS($C$11:C347)),””)</f>
        <v>#NAME?</v>
      </c>
      <c r="C347" s="73" t="e">
        <f>IFERROR(INDEX(Data!$M$4:$BB$594,Data!$A340,COLUMNS($C$11:D347)),””)</f>
        <v>#NAME?</v>
      </c>
      <c r="D347" s="76" t="e">
        <f>IFERROR(INDEX(Data!$M$4:$BB$594,Data!$A340,COLUMNS($C$11:E347)),””)</f>
        <v>#NAME?</v>
      </c>
      <c r="E347" s="76" t="e">
        <f>IFERROR(INDEX(Data!$M$4:$BB$594,Data!$A340,COLUMNS($C$11:F347)),””)</f>
        <v>#NAME?</v>
      </c>
      <c r="F347" s="76" t="e">
        <f>IFERROR(INDEX(Data!$M$4:$BB$594,Data!$A340,COLUMNS($C$11:G347)),””)</f>
        <v>#NAME?</v>
      </c>
      <c r="G347" s="76" t="e">
        <f>IFERROR(INDEX(Data!$M$4:$BB$594,Data!$A340,COLUMNS($C$11:H347)),””)</f>
        <v>#NAME?</v>
      </c>
      <c r="H347" s="76" t="e">
        <f>IFERROR(INDEX(Data!$M$4:$BB$594,Data!$A340,COLUMNS($C$11:I347)),””)</f>
        <v>#NAME?</v>
      </c>
      <c r="I347" s="76" t="e">
        <f>IFERROR(INDEX(Data!$M$4:$BB$594,Data!$A340,COLUMNS($C$11:J347)),””)</f>
        <v>#NAME?</v>
      </c>
      <c r="J347" s="76" t="e">
        <f>IFERROR(INDEX(Data!$M$4:$BB$594,Data!$A340,COLUMNS($C$11:K347)),””)</f>
        <v>#NAME?</v>
      </c>
      <c r="K347" s="76" t="e">
        <f>IFERROR(INDEX(Data!$M$4:$BB$594,Data!$A340,COLUMNS($C$11:L347)),””)</f>
        <v>#NAME?</v>
      </c>
      <c r="L347" s="76" t="e">
        <f>IFERROR(INDEX(Data!$M$4:$BB$594,Data!$A340,COLUMNS($C$11:M347)),””)</f>
        <v>#NAME?</v>
      </c>
      <c r="M347" s="76" t="e">
        <f>IFERROR(INDEX(Data!$M$4:$BB$594,Data!$A340,COLUMNS($C$11:N347)),””)</f>
        <v>#NAME?</v>
      </c>
      <c r="N347" s="76" t="e">
        <f>IFERROR(INDEX(Data!$M$4:$BB$594,Data!$A340,COLUMNS($C$11:O347)),””)</f>
        <v>#NAME?</v>
      </c>
      <c r="O347" s="76" t="e">
        <f>IFERROR(INDEX(Data!$M$4:$BB$594,Data!$A340,COLUMNS($C$11:P347)),””)</f>
        <v>#NAME?</v>
      </c>
      <c r="P347" s="69" t="e">
        <f>IFERROR(INDEX(Data!$M$4:$BB$594,Data!$A340,COLUMNS($C$11:Q347)),””)</f>
        <v>#NAME?</v>
      </c>
      <c r="Q347" s="70" t="e">
        <f>IFERROR(INDEX(Data!$M$4:$BB$594,Data!$A340,COLUMNS($C$11:R347)),””)</f>
        <v>#NAME?</v>
      </c>
      <c r="R347" s="72" t="e">
        <f>IFERROR(INDEX(Data!$M$4:$BB$594,Data!$A340,COLUMNS($C$11:S347)),””)</f>
        <v>#NAME?</v>
      </c>
      <c r="S347" s="69" t="e">
        <f>IFERROR(INDEX(Data!$M$4:$BB$594,Data!$A340,COLUMNS($C$11:T347)),””)</f>
        <v>#NAME?</v>
      </c>
      <c r="T347" s="71" t="e">
        <f>IFERROR(INDEX(Data!$M$4:$BB$594,Data!$A340,COLUMNS($C$11:U347)),””)</f>
        <v>#NAME?</v>
      </c>
      <c r="U347" s="72" t="e">
        <f>IFERROR(INDEX(Data!$M$4:$BB$594,Data!$A340,COLUMNS($C$11:V347)),””)</f>
        <v>#NAME?</v>
      </c>
      <c r="V347" s="72" t="e">
        <f>IFERROR(INDEX(Data!$M$4:$BB$594,Data!$A340,COLUMNS($C$11:W347)),””)</f>
        <v>#NAME?</v>
      </c>
      <c r="W347" s="72" t="e">
        <f>IFERROR(INDEX(Data!$M$4:$BB$594,Data!$A340,COLUMNS($C$11:X347)),””)</f>
        <v>#NAME?</v>
      </c>
      <c r="X347" s="70" t="e">
        <f>IFERROR(INDEX(Data!$M$4:$BB$594,Data!$A340,COLUMNS($C$11:Y347)),””)</f>
        <v>#NAME?</v>
      </c>
      <c r="Y347" s="72" t="e">
        <f>IFERROR(INDEX(Data!$M$4:$BB$594,Data!$A340,COLUMNS($C$11:Z347)),””)</f>
        <v>#NAME?</v>
      </c>
      <c r="Z347" s="75" t="e">
        <f>IFERROR(INDEX(Data!$M$4:$BB$594,Data!$A340,COLUMNS($C$11:AA347)),””)</f>
        <v>#NAME?</v>
      </c>
      <c r="AA347" s="75" t="e">
        <f>IFERROR(INDEX(Data!$M$4:$BB$594,Data!$A340,COLUMNS($C$11:AB347)),””)</f>
        <v>#NAME?</v>
      </c>
      <c r="AB347" s="71" t="e">
        <f>IFERROR(INDEX(Data!$M$4:$BB$594,Data!$A340,COLUMNS($C$11:AC347)),””)</f>
        <v>#NAME?</v>
      </c>
      <c r="AC347" s="72" t="e">
        <f>IFERROR(INDEX(Data!$M$4:$BB$594,Data!$A340,COLUMNS($C$11:AD347)),””)</f>
        <v>#NAME?</v>
      </c>
      <c r="AD347" s="72" t="e">
        <f>IFERROR(INDEX(Data!$M$4:$BB$594,Data!$A340,COLUMNS($C$11:AE347)),””)</f>
        <v>#NAME?</v>
      </c>
      <c r="AE347" s="70" t="e">
        <f>IFERROR(INDEX(Data!$M$4:$BB$594,Data!$A340,COLUMNS($C$11:AF347)),””)</f>
        <v>#NAME?</v>
      </c>
      <c r="AF347" s="72" t="e">
        <f>IFERROR(INDEX(Data!$M$4:$BB$594,Data!$A340,COLUMNS($C$11:AG347)),””)</f>
        <v>#NAME?</v>
      </c>
      <c r="AG347" s="75" t="e">
        <f>IFERROR(INDEX(Data!$M$4:$BB$594,Data!$A340,COLUMNS($C$11:AH347)),””)</f>
        <v>#NAME?</v>
      </c>
      <c r="AH347" s="75" t="e">
        <f>IFERROR(INDEX(Data!$M$4:$BB$594,Data!$A340,COLUMNS($C$11:AI347)),””)</f>
        <v>#NAME?</v>
      </c>
      <c r="AI347" s="71" t="e">
        <f>IFERROR(INDEX(Data!$M$4:$BB$594,Data!$A340,COLUMNS($C$11:AJ347)),””)</f>
        <v>#NAME?</v>
      </c>
      <c r="AJ347" s="71" t="e">
        <f>IFERROR(INDEX(Data!$M$4:$BB$594,Data!$A340,COLUMNS($C$11:AK347)),””)</f>
        <v>#NAME?</v>
      </c>
      <c r="AK347" s="71" t="e">
        <f>IFERROR(INDEX(Data!$M$4:$BB$594,Data!$A340,COLUMNS($C$11:AL347)),””)</f>
        <v>#NAME?</v>
      </c>
      <c r="AL347" s="69" t="e">
        <f>IFERROR(INDEX(Data!$M$4:$BB$594,Data!$A340,COLUMNS($C$11:AM347)),””)</f>
        <v>#NAME?</v>
      </c>
      <c r="AM347" s="69" t="e">
        <f>IFERROR(INDEX(Data!$M$4:$BB$594,Data!$A340,COLUMNS($C$11:AN347)),””)</f>
        <v>#NAME?</v>
      </c>
      <c r="AN347" s="69" t="e">
        <f>IFERROR(INDEX(Data!$M$4:$BB$594,Data!$A340,COLUMNS($C$11:AO347)),””)</f>
        <v>#NAME?</v>
      </c>
      <c r="AO347" s="69" t="e">
        <f>IFERROR(INDEX(Data!$M$4:$BB$594,Data!$A340,COLUMNS($C$11:AP347)),””)</f>
        <v>#NAME?</v>
      </c>
      <c r="AP347" s="69" t="e">
        <f>IFERROR(INDEX(Data!$M$4:$BB$594,Data!$A340,COLUMNS($C$11:AQ347)),””)</f>
        <v>#NAME?</v>
      </c>
      <c r="AQ347" s="69" t="e">
        <f>IFERROR(INDEX(Data!$M$4:$BB$594,Data!$A340,COLUMNS($C$11:AR347)),””)</f>
        <v>#NAME?</v>
      </c>
    </row>
    <row r="348" spans="2:43" x14ac:dyDescent="0.25">
      <c r="B348" s="69" t="e">
        <f>IFERROR(INDEX(Data!$M$4:$BB$594,Data!$A341,COLUMNS($C$11:C348)),””)</f>
        <v>#NAME?</v>
      </c>
      <c r="C348" s="73" t="e">
        <f>IFERROR(INDEX(Data!$M$4:$BB$594,Data!$A341,COLUMNS($C$11:D348)),””)</f>
        <v>#NAME?</v>
      </c>
      <c r="D348" s="76" t="e">
        <f>IFERROR(INDEX(Data!$M$4:$BB$594,Data!$A341,COLUMNS($C$11:E348)),””)</f>
        <v>#NAME?</v>
      </c>
      <c r="E348" s="76" t="e">
        <f>IFERROR(INDEX(Data!$M$4:$BB$594,Data!$A341,COLUMNS($C$11:F348)),””)</f>
        <v>#NAME?</v>
      </c>
      <c r="F348" s="76" t="e">
        <f>IFERROR(INDEX(Data!$M$4:$BB$594,Data!$A341,COLUMNS($C$11:G348)),””)</f>
        <v>#NAME?</v>
      </c>
      <c r="G348" s="76" t="e">
        <f>IFERROR(INDEX(Data!$M$4:$BB$594,Data!$A341,COLUMNS($C$11:H348)),””)</f>
        <v>#NAME?</v>
      </c>
      <c r="H348" s="76" t="e">
        <f>IFERROR(INDEX(Data!$M$4:$BB$594,Data!$A341,COLUMNS($C$11:I348)),””)</f>
        <v>#NAME?</v>
      </c>
      <c r="I348" s="76" t="e">
        <f>IFERROR(INDEX(Data!$M$4:$BB$594,Data!$A341,COLUMNS($C$11:J348)),””)</f>
        <v>#NAME?</v>
      </c>
      <c r="J348" s="76" t="e">
        <f>IFERROR(INDEX(Data!$M$4:$BB$594,Data!$A341,COLUMNS($C$11:K348)),””)</f>
        <v>#NAME?</v>
      </c>
      <c r="K348" s="76" t="e">
        <f>IFERROR(INDEX(Data!$M$4:$BB$594,Data!$A341,COLUMNS($C$11:L348)),””)</f>
        <v>#NAME?</v>
      </c>
      <c r="L348" s="76" t="e">
        <f>IFERROR(INDEX(Data!$M$4:$BB$594,Data!$A341,COLUMNS($C$11:M348)),””)</f>
        <v>#NAME?</v>
      </c>
      <c r="M348" s="76" t="e">
        <f>IFERROR(INDEX(Data!$M$4:$BB$594,Data!$A341,COLUMNS($C$11:N348)),””)</f>
        <v>#NAME?</v>
      </c>
      <c r="N348" s="76" t="e">
        <f>IFERROR(INDEX(Data!$M$4:$BB$594,Data!$A341,COLUMNS($C$11:O348)),””)</f>
        <v>#NAME?</v>
      </c>
      <c r="O348" s="76" t="e">
        <f>IFERROR(INDEX(Data!$M$4:$BB$594,Data!$A341,COLUMNS($C$11:P348)),””)</f>
        <v>#NAME?</v>
      </c>
      <c r="P348" s="69" t="e">
        <f>IFERROR(INDEX(Data!$M$4:$BB$594,Data!$A341,COLUMNS($C$11:Q348)),””)</f>
        <v>#NAME?</v>
      </c>
      <c r="Q348" s="70" t="e">
        <f>IFERROR(INDEX(Data!$M$4:$BB$594,Data!$A341,COLUMNS($C$11:R348)),””)</f>
        <v>#NAME?</v>
      </c>
      <c r="R348" s="72" t="e">
        <f>IFERROR(INDEX(Data!$M$4:$BB$594,Data!$A341,COLUMNS($C$11:S348)),””)</f>
        <v>#NAME?</v>
      </c>
      <c r="S348" s="69" t="e">
        <f>IFERROR(INDEX(Data!$M$4:$BB$594,Data!$A341,COLUMNS($C$11:T348)),””)</f>
        <v>#NAME?</v>
      </c>
      <c r="T348" s="71" t="e">
        <f>IFERROR(INDEX(Data!$M$4:$BB$594,Data!$A341,COLUMNS($C$11:U348)),””)</f>
        <v>#NAME?</v>
      </c>
      <c r="U348" s="72" t="e">
        <f>IFERROR(INDEX(Data!$M$4:$BB$594,Data!$A341,COLUMNS($C$11:V348)),””)</f>
        <v>#NAME?</v>
      </c>
      <c r="V348" s="72" t="e">
        <f>IFERROR(INDEX(Data!$M$4:$BB$594,Data!$A341,COLUMNS($C$11:W348)),””)</f>
        <v>#NAME?</v>
      </c>
      <c r="W348" s="72" t="e">
        <f>IFERROR(INDEX(Data!$M$4:$BB$594,Data!$A341,COLUMNS($C$11:X348)),””)</f>
        <v>#NAME?</v>
      </c>
      <c r="X348" s="70" t="e">
        <f>IFERROR(INDEX(Data!$M$4:$BB$594,Data!$A341,COLUMNS($C$11:Y348)),””)</f>
        <v>#NAME?</v>
      </c>
      <c r="Y348" s="72" t="e">
        <f>IFERROR(INDEX(Data!$M$4:$BB$594,Data!$A341,COLUMNS($C$11:Z348)),””)</f>
        <v>#NAME?</v>
      </c>
      <c r="Z348" s="75" t="e">
        <f>IFERROR(INDEX(Data!$M$4:$BB$594,Data!$A341,COLUMNS($C$11:AA348)),””)</f>
        <v>#NAME?</v>
      </c>
      <c r="AA348" s="75" t="e">
        <f>IFERROR(INDEX(Data!$M$4:$BB$594,Data!$A341,COLUMNS($C$11:AB348)),””)</f>
        <v>#NAME?</v>
      </c>
      <c r="AB348" s="71" t="e">
        <f>IFERROR(INDEX(Data!$M$4:$BB$594,Data!$A341,COLUMNS($C$11:AC348)),””)</f>
        <v>#NAME?</v>
      </c>
      <c r="AC348" s="72" t="e">
        <f>IFERROR(INDEX(Data!$M$4:$BB$594,Data!$A341,COLUMNS($C$11:AD348)),””)</f>
        <v>#NAME?</v>
      </c>
      <c r="AD348" s="72" t="e">
        <f>IFERROR(INDEX(Data!$M$4:$BB$594,Data!$A341,COLUMNS($C$11:AE348)),””)</f>
        <v>#NAME?</v>
      </c>
      <c r="AE348" s="70" t="e">
        <f>IFERROR(INDEX(Data!$M$4:$BB$594,Data!$A341,COLUMNS($C$11:AF348)),””)</f>
        <v>#NAME?</v>
      </c>
      <c r="AF348" s="72" t="e">
        <f>IFERROR(INDEX(Data!$M$4:$BB$594,Data!$A341,COLUMNS($C$11:AG348)),””)</f>
        <v>#NAME?</v>
      </c>
      <c r="AG348" s="75" t="e">
        <f>IFERROR(INDEX(Data!$M$4:$BB$594,Data!$A341,COLUMNS($C$11:AH348)),””)</f>
        <v>#NAME?</v>
      </c>
      <c r="AH348" s="75" t="e">
        <f>IFERROR(INDEX(Data!$M$4:$BB$594,Data!$A341,COLUMNS($C$11:AI348)),””)</f>
        <v>#NAME?</v>
      </c>
      <c r="AI348" s="71" t="e">
        <f>IFERROR(INDEX(Data!$M$4:$BB$594,Data!$A341,COLUMNS($C$11:AJ348)),””)</f>
        <v>#NAME?</v>
      </c>
      <c r="AJ348" s="71" t="e">
        <f>IFERROR(INDEX(Data!$M$4:$BB$594,Data!$A341,COLUMNS($C$11:AK348)),””)</f>
        <v>#NAME?</v>
      </c>
      <c r="AK348" s="71" t="e">
        <f>IFERROR(INDEX(Data!$M$4:$BB$594,Data!$A341,COLUMNS($C$11:AL348)),””)</f>
        <v>#NAME?</v>
      </c>
      <c r="AL348" s="69" t="e">
        <f>IFERROR(INDEX(Data!$M$4:$BB$594,Data!$A341,COLUMNS($C$11:AM348)),””)</f>
        <v>#NAME?</v>
      </c>
      <c r="AM348" s="69" t="e">
        <f>IFERROR(INDEX(Data!$M$4:$BB$594,Data!$A341,COLUMNS($C$11:AN348)),””)</f>
        <v>#NAME?</v>
      </c>
      <c r="AN348" s="69" t="e">
        <f>IFERROR(INDEX(Data!$M$4:$BB$594,Data!$A341,COLUMNS($C$11:AO348)),””)</f>
        <v>#NAME?</v>
      </c>
      <c r="AO348" s="69" t="e">
        <f>IFERROR(INDEX(Data!$M$4:$BB$594,Data!$A341,COLUMNS($C$11:AP348)),””)</f>
        <v>#NAME?</v>
      </c>
      <c r="AP348" s="69" t="e">
        <f>IFERROR(INDEX(Data!$M$4:$BB$594,Data!$A341,COLUMNS($C$11:AQ348)),””)</f>
        <v>#NAME?</v>
      </c>
      <c r="AQ348" s="69" t="e">
        <f>IFERROR(INDEX(Data!$M$4:$BB$594,Data!$A341,COLUMNS($C$11:AR348)),””)</f>
        <v>#NAME?</v>
      </c>
    </row>
    <row r="349" spans="2:43" x14ac:dyDescent="0.25">
      <c r="B349" s="69" t="e">
        <f>IFERROR(INDEX(Data!$M$4:$BB$594,Data!$A342,COLUMNS($C$11:C349)),””)</f>
        <v>#NAME?</v>
      </c>
      <c r="C349" s="73" t="e">
        <f>IFERROR(INDEX(Data!$M$4:$BB$594,Data!$A342,COLUMNS($C$11:D349)),””)</f>
        <v>#NAME?</v>
      </c>
      <c r="D349" s="76" t="e">
        <f>IFERROR(INDEX(Data!$M$4:$BB$594,Data!$A342,COLUMNS($C$11:E349)),””)</f>
        <v>#NAME?</v>
      </c>
      <c r="E349" s="76" t="e">
        <f>IFERROR(INDEX(Data!$M$4:$BB$594,Data!$A342,COLUMNS($C$11:F349)),””)</f>
        <v>#NAME?</v>
      </c>
      <c r="F349" s="76" t="e">
        <f>IFERROR(INDEX(Data!$M$4:$BB$594,Data!$A342,COLUMNS($C$11:G349)),””)</f>
        <v>#NAME?</v>
      </c>
      <c r="G349" s="76" t="e">
        <f>IFERROR(INDEX(Data!$M$4:$BB$594,Data!$A342,COLUMNS($C$11:H349)),””)</f>
        <v>#NAME?</v>
      </c>
      <c r="H349" s="76" t="e">
        <f>IFERROR(INDEX(Data!$M$4:$BB$594,Data!$A342,COLUMNS($C$11:I349)),””)</f>
        <v>#NAME?</v>
      </c>
      <c r="I349" s="76" t="e">
        <f>IFERROR(INDEX(Data!$M$4:$BB$594,Data!$A342,COLUMNS($C$11:J349)),””)</f>
        <v>#NAME?</v>
      </c>
      <c r="J349" s="76" t="e">
        <f>IFERROR(INDEX(Data!$M$4:$BB$594,Data!$A342,COLUMNS($C$11:K349)),””)</f>
        <v>#NAME?</v>
      </c>
      <c r="K349" s="76" t="e">
        <f>IFERROR(INDEX(Data!$M$4:$BB$594,Data!$A342,COLUMNS($C$11:L349)),””)</f>
        <v>#NAME?</v>
      </c>
      <c r="L349" s="76" t="e">
        <f>IFERROR(INDEX(Data!$M$4:$BB$594,Data!$A342,COLUMNS($C$11:M349)),””)</f>
        <v>#NAME?</v>
      </c>
      <c r="M349" s="76" t="e">
        <f>IFERROR(INDEX(Data!$M$4:$BB$594,Data!$A342,COLUMNS($C$11:N349)),””)</f>
        <v>#NAME?</v>
      </c>
      <c r="N349" s="76" t="e">
        <f>IFERROR(INDEX(Data!$M$4:$BB$594,Data!$A342,COLUMNS($C$11:O349)),””)</f>
        <v>#NAME?</v>
      </c>
      <c r="O349" s="76" t="e">
        <f>IFERROR(INDEX(Data!$M$4:$BB$594,Data!$A342,COLUMNS($C$11:P349)),””)</f>
        <v>#NAME?</v>
      </c>
      <c r="P349" s="69" t="e">
        <f>IFERROR(INDEX(Data!$M$4:$BB$594,Data!$A342,COLUMNS($C$11:Q349)),””)</f>
        <v>#NAME?</v>
      </c>
      <c r="Q349" s="70" t="e">
        <f>IFERROR(INDEX(Data!$M$4:$BB$594,Data!$A342,COLUMNS($C$11:R349)),””)</f>
        <v>#NAME?</v>
      </c>
      <c r="R349" s="72" t="e">
        <f>IFERROR(INDEX(Data!$M$4:$BB$594,Data!$A342,COLUMNS($C$11:S349)),””)</f>
        <v>#NAME?</v>
      </c>
      <c r="S349" s="69" t="e">
        <f>IFERROR(INDEX(Data!$M$4:$BB$594,Data!$A342,COLUMNS($C$11:T349)),””)</f>
        <v>#NAME?</v>
      </c>
      <c r="T349" s="71" t="e">
        <f>IFERROR(INDEX(Data!$M$4:$BB$594,Data!$A342,COLUMNS($C$11:U349)),””)</f>
        <v>#NAME?</v>
      </c>
      <c r="U349" s="72" t="e">
        <f>IFERROR(INDEX(Data!$M$4:$BB$594,Data!$A342,COLUMNS($C$11:V349)),””)</f>
        <v>#NAME?</v>
      </c>
      <c r="V349" s="72" t="e">
        <f>IFERROR(INDEX(Data!$M$4:$BB$594,Data!$A342,COLUMNS($C$11:W349)),””)</f>
        <v>#NAME?</v>
      </c>
      <c r="W349" s="72" t="e">
        <f>IFERROR(INDEX(Data!$M$4:$BB$594,Data!$A342,COLUMNS($C$11:X349)),””)</f>
        <v>#NAME?</v>
      </c>
      <c r="X349" s="70" t="e">
        <f>IFERROR(INDEX(Data!$M$4:$BB$594,Data!$A342,COLUMNS($C$11:Y349)),””)</f>
        <v>#NAME?</v>
      </c>
      <c r="Y349" s="72" t="e">
        <f>IFERROR(INDEX(Data!$M$4:$BB$594,Data!$A342,COLUMNS($C$11:Z349)),””)</f>
        <v>#NAME?</v>
      </c>
      <c r="Z349" s="75" t="e">
        <f>IFERROR(INDEX(Data!$M$4:$BB$594,Data!$A342,COLUMNS($C$11:AA349)),””)</f>
        <v>#NAME?</v>
      </c>
      <c r="AA349" s="75" t="e">
        <f>IFERROR(INDEX(Data!$M$4:$BB$594,Data!$A342,COLUMNS($C$11:AB349)),””)</f>
        <v>#NAME?</v>
      </c>
      <c r="AB349" s="71" t="e">
        <f>IFERROR(INDEX(Data!$M$4:$BB$594,Data!$A342,COLUMNS($C$11:AC349)),””)</f>
        <v>#NAME?</v>
      </c>
      <c r="AC349" s="72" t="e">
        <f>IFERROR(INDEX(Data!$M$4:$BB$594,Data!$A342,COLUMNS($C$11:AD349)),””)</f>
        <v>#NAME?</v>
      </c>
      <c r="AD349" s="72" t="e">
        <f>IFERROR(INDEX(Data!$M$4:$BB$594,Data!$A342,COLUMNS($C$11:AE349)),””)</f>
        <v>#NAME?</v>
      </c>
      <c r="AE349" s="70" t="e">
        <f>IFERROR(INDEX(Data!$M$4:$BB$594,Data!$A342,COLUMNS($C$11:AF349)),””)</f>
        <v>#NAME?</v>
      </c>
      <c r="AF349" s="72" t="e">
        <f>IFERROR(INDEX(Data!$M$4:$BB$594,Data!$A342,COLUMNS($C$11:AG349)),””)</f>
        <v>#NAME?</v>
      </c>
      <c r="AG349" s="75" t="e">
        <f>IFERROR(INDEX(Data!$M$4:$BB$594,Data!$A342,COLUMNS($C$11:AH349)),””)</f>
        <v>#NAME?</v>
      </c>
      <c r="AH349" s="75" t="e">
        <f>IFERROR(INDEX(Data!$M$4:$BB$594,Data!$A342,COLUMNS($C$11:AI349)),””)</f>
        <v>#NAME?</v>
      </c>
      <c r="AI349" s="71" t="e">
        <f>IFERROR(INDEX(Data!$M$4:$BB$594,Data!$A342,COLUMNS($C$11:AJ349)),””)</f>
        <v>#NAME?</v>
      </c>
      <c r="AJ349" s="71" t="e">
        <f>IFERROR(INDEX(Data!$M$4:$BB$594,Data!$A342,COLUMNS($C$11:AK349)),””)</f>
        <v>#NAME?</v>
      </c>
      <c r="AK349" s="71" t="e">
        <f>IFERROR(INDEX(Data!$M$4:$BB$594,Data!$A342,COLUMNS($C$11:AL349)),””)</f>
        <v>#NAME?</v>
      </c>
      <c r="AL349" s="69" t="e">
        <f>IFERROR(INDEX(Data!$M$4:$BB$594,Data!$A342,COLUMNS($C$11:AM349)),””)</f>
        <v>#NAME?</v>
      </c>
      <c r="AM349" s="69" t="e">
        <f>IFERROR(INDEX(Data!$M$4:$BB$594,Data!$A342,COLUMNS($C$11:AN349)),””)</f>
        <v>#NAME?</v>
      </c>
      <c r="AN349" s="69" t="e">
        <f>IFERROR(INDEX(Data!$M$4:$BB$594,Data!$A342,COLUMNS($C$11:AO349)),””)</f>
        <v>#NAME?</v>
      </c>
      <c r="AO349" s="69" t="e">
        <f>IFERROR(INDEX(Data!$M$4:$BB$594,Data!$A342,COLUMNS($C$11:AP349)),””)</f>
        <v>#NAME?</v>
      </c>
      <c r="AP349" s="69" t="e">
        <f>IFERROR(INDEX(Data!$M$4:$BB$594,Data!$A342,COLUMNS($C$11:AQ349)),””)</f>
        <v>#NAME?</v>
      </c>
      <c r="AQ349" s="69" t="e">
        <f>IFERROR(INDEX(Data!$M$4:$BB$594,Data!$A342,COLUMNS($C$11:AR349)),””)</f>
        <v>#NAME?</v>
      </c>
    </row>
    <row r="350" spans="2:43" x14ac:dyDescent="0.25">
      <c r="B350" s="69" t="e">
        <f>IFERROR(INDEX(Data!$M$4:$BB$594,Data!$A343,COLUMNS($C$11:C350)),””)</f>
        <v>#NAME?</v>
      </c>
      <c r="C350" s="73" t="e">
        <f>IFERROR(INDEX(Data!$M$4:$BB$594,Data!$A343,COLUMNS($C$11:D350)),””)</f>
        <v>#NAME?</v>
      </c>
      <c r="D350" s="76" t="e">
        <f>IFERROR(INDEX(Data!$M$4:$BB$594,Data!$A343,COLUMNS($C$11:E350)),””)</f>
        <v>#NAME?</v>
      </c>
      <c r="E350" s="76" t="e">
        <f>IFERROR(INDEX(Data!$M$4:$BB$594,Data!$A343,COLUMNS($C$11:F350)),””)</f>
        <v>#NAME?</v>
      </c>
      <c r="F350" s="76" t="e">
        <f>IFERROR(INDEX(Data!$M$4:$BB$594,Data!$A343,COLUMNS($C$11:G350)),””)</f>
        <v>#NAME?</v>
      </c>
      <c r="G350" s="76" t="e">
        <f>IFERROR(INDEX(Data!$M$4:$BB$594,Data!$A343,COLUMNS($C$11:H350)),””)</f>
        <v>#NAME?</v>
      </c>
      <c r="H350" s="76" t="e">
        <f>IFERROR(INDEX(Data!$M$4:$BB$594,Data!$A343,COLUMNS($C$11:I350)),””)</f>
        <v>#NAME?</v>
      </c>
      <c r="I350" s="76" t="e">
        <f>IFERROR(INDEX(Data!$M$4:$BB$594,Data!$A343,COLUMNS($C$11:J350)),””)</f>
        <v>#NAME?</v>
      </c>
      <c r="J350" s="76" t="e">
        <f>IFERROR(INDEX(Data!$M$4:$BB$594,Data!$A343,COLUMNS($C$11:K350)),””)</f>
        <v>#NAME?</v>
      </c>
      <c r="K350" s="76" t="e">
        <f>IFERROR(INDEX(Data!$M$4:$BB$594,Data!$A343,COLUMNS($C$11:L350)),””)</f>
        <v>#NAME?</v>
      </c>
      <c r="L350" s="76" t="e">
        <f>IFERROR(INDEX(Data!$M$4:$BB$594,Data!$A343,COLUMNS($C$11:M350)),””)</f>
        <v>#NAME?</v>
      </c>
      <c r="M350" s="76" t="e">
        <f>IFERROR(INDEX(Data!$M$4:$BB$594,Data!$A343,COLUMNS($C$11:N350)),””)</f>
        <v>#NAME?</v>
      </c>
      <c r="N350" s="76" t="e">
        <f>IFERROR(INDEX(Data!$M$4:$BB$594,Data!$A343,COLUMNS($C$11:O350)),””)</f>
        <v>#NAME?</v>
      </c>
      <c r="O350" s="76" t="e">
        <f>IFERROR(INDEX(Data!$M$4:$BB$594,Data!$A343,COLUMNS($C$11:P350)),””)</f>
        <v>#NAME?</v>
      </c>
      <c r="P350" s="69" t="e">
        <f>IFERROR(INDEX(Data!$M$4:$BB$594,Data!$A343,COLUMNS($C$11:Q350)),””)</f>
        <v>#NAME?</v>
      </c>
      <c r="Q350" s="70" t="e">
        <f>IFERROR(INDEX(Data!$M$4:$BB$594,Data!$A343,COLUMNS($C$11:R350)),””)</f>
        <v>#NAME?</v>
      </c>
      <c r="R350" s="72" t="e">
        <f>IFERROR(INDEX(Data!$M$4:$BB$594,Data!$A343,COLUMNS($C$11:S350)),””)</f>
        <v>#NAME?</v>
      </c>
      <c r="S350" s="69" t="e">
        <f>IFERROR(INDEX(Data!$M$4:$BB$594,Data!$A343,COLUMNS($C$11:T350)),””)</f>
        <v>#NAME?</v>
      </c>
      <c r="T350" s="71" t="e">
        <f>IFERROR(INDEX(Data!$M$4:$BB$594,Data!$A343,COLUMNS($C$11:U350)),””)</f>
        <v>#NAME?</v>
      </c>
      <c r="U350" s="72" t="e">
        <f>IFERROR(INDEX(Data!$M$4:$BB$594,Data!$A343,COLUMNS($C$11:V350)),””)</f>
        <v>#NAME?</v>
      </c>
      <c r="V350" s="72" t="e">
        <f>IFERROR(INDEX(Data!$M$4:$BB$594,Data!$A343,COLUMNS($C$11:W350)),””)</f>
        <v>#NAME?</v>
      </c>
      <c r="W350" s="72" t="e">
        <f>IFERROR(INDEX(Data!$M$4:$BB$594,Data!$A343,COLUMNS($C$11:X350)),””)</f>
        <v>#NAME?</v>
      </c>
      <c r="X350" s="70" t="e">
        <f>IFERROR(INDEX(Data!$M$4:$BB$594,Data!$A343,COLUMNS($C$11:Y350)),””)</f>
        <v>#NAME?</v>
      </c>
      <c r="Y350" s="72" t="e">
        <f>IFERROR(INDEX(Data!$M$4:$BB$594,Data!$A343,COLUMNS($C$11:Z350)),””)</f>
        <v>#NAME?</v>
      </c>
      <c r="Z350" s="75" t="e">
        <f>IFERROR(INDEX(Data!$M$4:$BB$594,Data!$A343,COLUMNS($C$11:AA350)),””)</f>
        <v>#NAME?</v>
      </c>
      <c r="AA350" s="75" t="e">
        <f>IFERROR(INDEX(Data!$M$4:$BB$594,Data!$A343,COLUMNS($C$11:AB350)),””)</f>
        <v>#NAME?</v>
      </c>
      <c r="AB350" s="71" t="e">
        <f>IFERROR(INDEX(Data!$M$4:$BB$594,Data!$A343,COLUMNS($C$11:AC350)),””)</f>
        <v>#NAME?</v>
      </c>
      <c r="AC350" s="72" t="e">
        <f>IFERROR(INDEX(Data!$M$4:$BB$594,Data!$A343,COLUMNS($C$11:AD350)),””)</f>
        <v>#NAME?</v>
      </c>
      <c r="AD350" s="72" t="e">
        <f>IFERROR(INDEX(Data!$M$4:$BB$594,Data!$A343,COLUMNS($C$11:AE350)),””)</f>
        <v>#NAME?</v>
      </c>
      <c r="AE350" s="70" t="e">
        <f>IFERROR(INDEX(Data!$M$4:$BB$594,Data!$A343,COLUMNS($C$11:AF350)),””)</f>
        <v>#NAME?</v>
      </c>
      <c r="AF350" s="72" t="e">
        <f>IFERROR(INDEX(Data!$M$4:$BB$594,Data!$A343,COLUMNS($C$11:AG350)),””)</f>
        <v>#NAME?</v>
      </c>
      <c r="AG350" s="75" t="e">
        <f>IFERROR(INDEX(Data!$M$4:$BB$594,Data!$A343,COLUMNS($C$11:AH350)),””)</f>
        <v>#NAME?</v>
      </c>
      <c r="AH350" s="75" t="e">
        <f>IFERROR(INDEX(Data!$M$4:$BB$594,Data!$A343,COLUMNS($C$11:AI350)),””)</f>
        <v>#NAME?</v>
      </c>
      <c r="AI350" s="71" t="e">
        <f>IFERROR(INDEX(Data!$M$4:$BB$594,Data!$A343,COLUMNS($C$11:AJ350)),””)</f>
        <v>#NAME?</v>
      </c>
      <c r="AJ350" s="71" t="e">
        <f>IFERROR(INDEX(Data!$M$4:$BB$594,Data!$A343,COLUMNS($C$11:AK350)),””)</f>
        <v>#NAME?</v>
      </c>
      <c r="AK350" s="71" t="e">
        <f>IFERROR(INDEX(Data!$M$4:$BB$594,Data!$A343,COLUMNS($C$11:AL350)),””)</f>
        <v>#NAME?</v>
      </c>
      <c r="AL350" s="69" t="e">
        <f>IFERROR(INDEX(Data!$M$4:$BB$594,Data!$A343,COLUMNS($C$11:AM350)),””)</f>
        <v>#NAME?</v>
      </c>
      <c r="AM350" s="69" t="e">
        <f>IFERROR(INDEX(Data!$M$4:$BB$594,Data!$A343,COLUMNS($C$11:AN350)),””)</f>
        <v>#NAME?</v>
      </c>
      <c r="AN350" s="69" t="e">
        <f>IFERROR(INDEX(Data!$M$4:$BB$594,Data!$A343,COLUMNS($C$11:AO350)),””)</f>
        <v>#NAME?</v>
      </c>
      <c r="AO350" s="69" t="e">
        <f>IFERROR(INDEX(Data!$M$4:$BB$594,Data!$A343,COLUMNS($C$11:AP350)),””)</f>
        <v>#NAME?</v>
      </c>
      <c r="AP350" s="69" t="e">
        <f>IFERROR(INDEX(Data!$M$4:$BB$594,Data!$A343,COLUMNS($C$11:AQ350)),””)</f>
        <v>#NAME?</v>
      </c>
      <c r="AQ350" s="69" t="e">
        <f>IFERROR(INDEX(Data!$M$4:$BB$594,Data!$A343,COLUMNS($C$11:AR350)),””)</f>
        <v>#NAME?</v>
      </c>
    </row>
    <row r="351" spans="2:43" x14ac:dyDescent="0.25">
      <c r="B351" s="69" t="e">
        <f>IFERROR(INDEX(Data!$M$4:$BB$594,Data!$A344,COLUMNS($C$11:C351)),””)</f>
        <v>#NAME?</v>
      </c>
      <c r="C351" s="73" t="e">
        <f>IFERROR(INDEX(Data!$M$4:$BB$594,Data!$A344,COLUMNS($C$11:D351)),””)</f>
        <v>#NAME?</v>
      </c>
      <c r="D351" s="76" t="e">
        <f>IFERROR(INDEX(Data!$M$4:$BB$594,Data!$A344,COLUMNS($C$11:E351)),””)</f>
        <v>#NAME?</v>
      </c>
      <c r="E351" s="76" t="e">
        <f>IFERROR(INDEX(Data!$M$4:$BB$594,Data!$A344,COLUMNS($C$11:F351)),””)</f>
        <v>#NAME?</v>
      </c>
      <c r="F351" s="76" t="e">
        <f>IFERROR(INDEX(Data!$M$4:$BB$594,Data!$A344,COLUMNS($C$11:G351)),””)</f>
        <v>#NAME?</v>
      </c>
      <c r="G351" s="76" t="e">
        <f>IFERROR(INDEX(Data!$M$4:$BB$594,Data!$A344,COLUMNS($C$11:H351)),””)</f>
        <v>#NAME?</v>
      </c>
      <c r="H351" s="76" t="e">
        <f>IFERROR(INDEX(Data!$M$4:$BB$594,Data!$A344,COLUMNS($C$11:I351)),””)</f>
        <v>#NAME?</v>
      </c>
      <c r="I351" s="76" t="e">
        <f>IFERROR(INDEX(Data!$M$4:$BB$594,Data!$A344,COLUMNS($C$11:J351)),””)</f>
        <v>#NAME?</v>
      </c>
      <c r="J351" s="76" t="e">
        <f>IFERROR(INDEX(Data!$M$4:$BB$594,Data!$A344,COLUMNS($C$11:K351)),””)</f>
        <v>#NAME?</v>
      </c>
      <c r="K351" s="76" t="e">
        <f>IFERROR(INDEX(Data!$M$4:$BB$594,Data!$A344,COLUMNS($C$11:L351)),””)</f>
        <v>#NAME?</v>
      </c>
      <c r="L351" s="76" t="e">
        <f>IFERROR(INDEX(Data!$M$4:$BB$594,Data!$A344,COLUMNS($C$11:M351)),””)</f>
        <v>#NAME?</v>
      </c>
      <c r="M351" s="76" t="e">
        <f>IFERROR(INDEX(Data!$M$4:$BB$594,Data!$A344,COLUMNS($C$11:N351)),””)</f>
        <v>#NAME?</v>
      </c>
      <c r="N351" s="76" t="e">
        <f>IFERROR(INDEX(Data!$M$4:$BB$594,Data!$A344,COLUMNS($C$11:O351)),””)</f>
        <v>#NAME?</v>
      </c>
      <c r="O351" s="76" t="e">
        <f>IFERROR(INDEX(Data!$M$4:$BB$594,Data!$A344,COLUMNS($C$11:P351)),””)</f>
        <v>#NAME?</v>
      </c>
      <c r="P351" s="69" t="e">
        <f>IFERROR(INDEX(Data!$M$4:$BB$594,Data!$A344,COLUMNS($C$11:Q351)),””)</f>
        <v>#NAME?</v>
      </c>
      <c r="Q351" s="70" t="e">
        <f>IFERROR(INDEX(Data!$M$4:$BB$594,Data!$A344,COLUMNS($C$11:R351)),””)</f>
        <v>#NAME?</v>
      </c>
      <c r="R351" s="72" t="e">
        <f>IFERROR(INDEX(Data!$M$4:$BB$594,Data!$A344,COLUMNS($C$11:S351)),””)</f>
        <v>#NAME?</v>
      </c>
      <c r="S351" s="69" t="e">
        <f>IFERROR(INDEX(Data!$M$4:$BB$594,Data!$A344,COLUMNS($C$11:T351)),””)</f>
        <v>#NAME?</v>
      </c>
      <c r="T351" s="71" t="e">
        <f>IFERROR(INDEX(Data!$M$4:$BB$594,Data!$A344,COLUMNS($C$11:U351)),””)</f>
        <v>#NAME?</v>
      </c>
      <c r="U351" s="72" t="e">
        <f>IFERROR(INDEX(Data!$M$4:$BB$594,Data!$A344,COLUMNS($C$11:V351)),””)</f>
        <v>#NAME?</v>
      </c>
      <c r="V351" s="72" t="e">
        <f>IFERROR(INDEX(Data!$M$4:$BB$594,Data!$A344,COLUMNS($C$11:W351)),””)</f>
        <v>#NAME?</v>
      </c>
      <c r="W351" s="72" t="e">
        <f>IFERROR(INDEX(Data!$M$4:$BB$594,Data!$A344,COLUMNS($C$11:X351)),””)</f>
        <v>#NAME?</v>
      </c>
      <c r="X351" s="70" t="e">
        <f>IFERROR(INDEX(Data!$M$4:$BB$594,Data!$A344,COLUMNS($C$11:Y351)),””)</f>
        <v>#NAME?</v>
      </c>
      <c r="Y351" s="72" t="e">
        <f>IFERROR(INDEX(Data!$M$4:$BB$594,Data!$A344,COLUMNS($C$11:Z351)),””)</f>
        <v>#NAME?</v>
      </c>
      <c r="Z351" s="75" t="e">
        <f>IFERROR(INDEX(Data!$M$4:$BB$594,Data!$A344,COLUMNS($C$11:AA351)),””)</f>
        <v>#NAME?</v>
      </c>
      <c r="AA351" s="75" t="e">
        <f>IFERROR(INDEX(Data!$M$4:$BB$594,Data!$A344,COLUMNS($C$11:AB351)),””)</f>
        <v>#NAME?</v>
      </c>
      <c r="AB351" s="71" t="e">
        <f>IFERROR(INDEX(Data!$M$4:$BB$594,Data!$A344,COLUMNS($C$11:AC351)),””)</f>
        <v>#NAME?</v>
      </c>
      <c r="AC351" s="72" t="e">
        <f>IFERROR(INDEX(Data!$M$4:$BB$594,Data!$A344,COLUMNS($C$11:AD351)),””)</f>
        <v>#NAME?</v>
      </c>
      <c r="AD351" s="72" t="e">
        <f>IFERROR(INDEX(Data!$M$4:$BB$594,Data!$A344,COLUMNS($C$11:AE351)),””)</f>
        <v>#NAME?</v>
      </c>
      <c r="AE351" s="70" t="e">
        <f>IFERROR(INDEX(Data!$M$4:$BB$594,Data!$A344,COLUMNS($C$11:AF351)),””)</f>
        <v>#NAME?</v>
      </c>
      <c r="AF351" s="72" t="e">
        <f>IFERROR(INDEX(Data!$M$4:$BB$594,Data!$A344,COLUMNS($C$11:AG351)),””)</f>
        <v>#NAME?</v>
      </c>
      <c r="AG351" s="75" t="e">
        <f>IFERROR(INDEX(Data!$M$4:$BB$594,Data!$A344,COLUMNS($C$11:AH351)),””)</f>
        <v>#NAME?</v>
      </c>
      <c r="AH351" s="75" t="e">
        <f>IFERROR(INDEX(Data!$M$4:$BB$594,Data!$A344,COLUMNS($C$11:AI351)),””)</f>
        <v>#NAME?</v>
      </c>
      <c r="AI351" s="71" t="e">
        <f>IFERROR(INDEX(Data!$M$4:$BB$594,Data!$A344,COLUMNS($C$11:AJ351)),””)</f>
        <v>#NAME?</v>
      </c>
      <c r="AJ351" s="71" t="e">
        <f>IFERROR(INDEX(Data!$M$4:$BB$594,Data!$A344,COLUMNS($C$11:AK351)),””)</f>
        <v>#NAME?</v>
      </c>
      <c r="AK351" s="71" t="e">
        <f>IFERROR(INDEX(Data!$M$4:$BB$594,Data!$A344,COLUMNS($C$11:AL351)),””)</f>
        <v>#NAME?</v>
      </c>
      <c r="AL351" s="69" t="e">
        <f>IFERROR(INDEX(Data!$M$4:$BB$594,Data!$A344,COLUMNS($C$11:AM351)),””)</f>
        <v>#NAME?</v>
      </c>
      <c r="AM351" s="69" t="e">
        <f>IFERROR(INDEX(Data!$M$4:$BB$594,Data!$A344,COLUMNS($C$11:AN351)),””)</f>
        <v>#NAME?</v>
      </c>
      <c r="AN351" s="69" t="e">
        <f>IFERROR(INDEX(Data!$M$4:$BB$594,Data!$A344,COLUMNS($C$11:AO351)),””)</f>
        <v>#NAME?</v>
      </c>
      <c r="AO351" s="69" t="e">
        <f>IFERROR(INDEX(Data!$M$4:$BB$594,Data!$A344,COLUMNS($C$11:AP351)),””)</f>
        <v>#NAME?</v>
      </c>
      <c r="AP351" s="69" t="e">
        <f>IFERROR(INDEX(Data!$M$4:$BB$594,Data!$A344,COLUMNS($C$11:AQ351)),””)</f>
        <v>#NAME?</v>
      </c>
      <c r="AQ351" s="69" t="e">
        <f>IFERROR(INDEX(Data!$M$4:$BB$594,Data!$A344,COLUMNS($C$11:AR351)),””)</f>
        <v>#NAME?</v>
      </c>
    </row>
    <row r="352" spans="2:43" x14ac:dyDescent="0.25">
      <c r="B352" s="69" t="e">
        <f>IFERROR(INDEX(Data!$M$4:$BB$594,Data!$A345,COLUMNS($C$11:C352)),””)</f>
        <v>#NAME?</v>
      </c>
      <c r="C352" s="73" t="e">
        <f>IFERROR(INDEX(Data!$M$4:$BB$594,Data!$A345,COLUMNS($C$11:D352)),””)</f>
        <v>#NAME?</v>
      </c>
      <c r="D352" s="76" t="e">
        <f>IFERROR(INDEX(Data!$M$4:$BB$594,Data!$A345,COLUMNS($C$11:E352)),””)</f>
        <v>#NAME?</v>
      </c>
      <c r="E352" s="76" t="e">
        <f>IFERROR(INDEX(Data!$M$4:$BB$594,Data!$A345,COLUMNS($C$11:F352)),””)</f>
        <v>#NAME?</v>
      </c>
      <c r="F352" s="76" t="e">
        <f>IFERROR(INDEX(Data!$M$4:$BB$594,Data!$A345,COLUMNS($C$11:G352)),””)</f>
        <v>#NAME?</v>
      </c>
      <c r="G352" s="76" t="e">
        <f>IFERROR(INDEX(Data!$M$4:$BB$594,Data!$A345,COLUMNS($C$11:H352)),””)</f>
        <v>#NAME?</v>
      </c>
      <c r="H352" s="76" t="e">
        <f>IFERROR(INDEX(Data!$M$4:$BB$594,Data!$A345,COLUMNS($C$11:I352)),””)</f>
        <v>#NAME?</v>
      </c>
      <c r="I352" s="76" t="e">
        <f>IFERROR(INDEX(Data!$M$4:$BB$594,Data!$A345,COLUMNS($C$11:J352)),””)</f>
        <v>#NAME?</v>
      </c>
      <c r="J352" s="76" t="e">
        <f>IFERROR(INDEX(Data!$M$4:$BB$594,Data!$A345,COLUMNS($C$11:K352)),””)</f>
        <v>#NAME?</v>
      </c>
      <c r="K352" s="76" t="e">
        <f>IFERROR(INDEX(Data!$M$4:$BB$594,Data!$A345,COLUMNS($C$11:L352)),””)</f>
        <v>#NAME?</v>
      </c>
      <c r="L352" s="76" t="e">
        <f>IFERROR(INDEX(Data!$M$4:$BB$594,Data!$A345,COLUMNS($C$11:M352)),””)</f>
        <v>#NAME?</v>
      </c>
      <c r="M352" s="76" t="e">
        <f>IFERROR(INDEX(Data!$M$4:$BB$594,Data!$A345,COLUMNS($C$11:N352)),””)</f>
        <v>#NAME?</v>
      </c>
      <c r="N352" s="76" t="e">
        <f>IFERROR(INDEX(Data!$M$4:$BB$594,Data!$A345,COLUMNS($C$11:O352)),””)</f>
        <v>#NAME?</v>
      </c>
      <c r="O352" s="76" t="e">
        <f>IFERROR(INDEX(Data!$M$4:$BB$594,Data!$A345,COLUMNS($C$11:P352)),””)</f>
        <v>#NAME?</v>
      </c>
      <c r="P352" s="69" t="e">
        <f>IFERROR(INDEX(Data!$M$4:$BB$594,Data!$A345,COLUMNS($C$11:Q352)),””)</f>
        <v>#NAME?</v>
      </c>
      <c r="Q352" s="70" t="e">
        <f>IFERROR(INDEX(Data!$M$4:$BB$594,Data!$A345,COLUMNS($C$11:R352)),””)</f>
        <v>#NAME?</v>
      </c>
      <c r="R352" s="72" t="e">
        <f>IFERROR(INDEX(Data!$M$4:$BB$594,Data!$A345,COLUMNS($C$11:S352)),””)</f>
        <v>#NAME?</v>
      </c>
      <c r="S352" s="69" t="e">
        <f>IFERROR(INDEX(Data!$M$4:$BB$594,Data!$A345,COLUMNS($C$11:T352)),””)</f>
        <v>#NAME?</v>
      </c>
      <c r="T352" s="71" t="e">
        <f>IFERROR(INDEX(Data!$M$4:$BB$594,Data!$A345,COLUMNS($C$11:U352)),””)</f>
        <v>#NAME?</v>
      </c>
      <c r="U352" s="72" t="e">
        <f>IFERROR(INDEX(Data!$M$4:$BB$594,Data!$A345,COLUMNS($C$11:V352)),””)</f>
        <v>#NAME?</v>
      </c>
      <c r="V352" s="72" t="e">
        <f>IFERROR(INDEX(Data!$M$4:$BB$594,Data!$A345,COLUMNS($C$11:W352)),””)</f>
        <v>#NAME?</v>
      </c>
      <c r="W352" s="72" t="e">
        <f>IFERROR(INDEX(Data!$M$4:$BB$594,Data!$A345,COLUMNS($C$11:X352)),””)</f>
        <v>#NAME?</v>
      </c>
      <c r="X352" s="70" t="e">
        <f>IFERROR(INDEX(Data!$M$4:$BB$594,Data!$A345,COLUMNS($C$11:Y352)),””)</f>
        <v>#NAME?</v>
      </c>
      <c r="Y352" s="72" t="e">
        <f>IFERROR(INDEX(Data!$M$4:$BB$594,Data!$A345,COLUMNS($C$11:Z352)),””)</f>
        <v>#NAME?</v>
      </c>
      <c r="Z352" s="75" t="e">
        <f>IFERROR(INDEX(Data!$M$4:$BB$594,Data!$A345,COLUMNS($C$11:AA352)),””)</f>
        <v>#NAME?</v>
      </c>
      <c r="AA352" s="75" t="e">
        <f>IFERROR(INDEX(Data!$M$4:$BB$594,Data!$A345,COLUMNS($C$11:AB352)),””)</f>
        <v>#NAME?</v>
      </c>
      <c r="AB352" s="71" t="e">
        <f>IFERROR(INDEX(Data!$M$4:$BB$594,Data!$A345,COLUMNS($C$11:AC352)),””)</f>
        <v>#NAME?</v>
      </c>
      <c r="AC352" s="72" t="e">
        <f>IFERROR(INDEX(Data!$M$4:$BB$594,Data!$A345,COLUMNS($C$11:AD352)),””)</f>
        <v>#NAME?</v>
      </c>
      <c r="AD352" s="72" t="e">
        <f>IFERROR(INDEX(Data!$M$4:$BB$594,Data!$A345,COLUMNS($C$11:AE352)),””)</f>
        <v>#NAME?</v>
      </c>
      <c r="AE352" s="70" t="e">
        <f>IFERROR(INDEX(Data!$M$4:$BB$594,Data!$A345,COLUMNS($C$11:AF352)),””)</f>
        <v>#NAME?</v>
      </c>
      <c r="AF352" s="72" t="e">
        <f>IFERROR(INDEX(Data!$M$4:$BB$594,Data!$A345,COLUMNS($C$11:AG352)),””)</f>
        <v>#NAME?</v>
      </c>
      <c r="AG352" s="75" t="e">
        <f>IFERROR(INDEX(Data!$M$4:$BB$594,Data!$A345,COLUMNS($C$11:AH352)),””)</f>
        <v>#NAME?</v>
      </c>
      <c r="AH352" s="75" t="e">
        <f>IFERROR(INDEX(Data!$M$4:$BB$594,Data!$A345,COLUMNS($C$11:AI352)),””)</f>
        <v>#NAME?</v>
      </c>
      <c r="AI352" s="71" t="e">
        <f>IFERROR(INDEX(Data!$M$4:$BB$594,Data!$A345,COLUMNS($C$11:AJ352)),””)</f>
        <v>#NAME?</v>
      </c>
      <c r="AJ352" s="71" t="e">
        <f>IFERROR(INDEX(Data!$M$4:$BB$594,Data!$A345,COLUMNS($C$11:AK352)),””)</f>
        <v>#NAME?</v>
      </c>
      <c r="AK352" s="71" t="e">
        <f>IFERROR(INDEX(Data!$M$4:$BB$594,Data!$A345,COLUMNS($C$11:AL352)),””)</f>
        <v>#NAME?</v>
      </c>
      <c r="AL352" s="69" t="e">
        <f>IFERROR(INDEX(Data!$M$4:$BB$594,Data!$A345,COLUMNS($C$11:AM352)),””)</f>
        <v>#NAME?</v>
      </c>
      <c r="AM352" s="69" t="e">
        <f>IFERROR(INDEX(Data!$M$4:$BB$594,Data!$A345,COLUMNS($C$11:AN352)),””)</f>
        <v>#NAME?</v>
      </c>
      <c r="AN352" s="69" t="e">
        <f>IFERROR(INDEX(Data!$M$4:$BB$594,Data!$A345,COLUMNS($C$11:AO352)),””)</f>
        <v>#NAME?</v>
      </c>
      <c r="AO352" s="69" t="e">
        <f>IFERROR(INDEX(Data!$M$4:$BB$594,Data!$A345,COLUMNS($C$11:AP352)),””)</f>
        <v>#NAME?</v>
      </c>
      <c r="AP352" s="69" t="e">
        <f>IFERROR(INDEX(Data!$M$4:$BB$594,Data!$A345,COLUMNS($C$11:AQ352)),””)</f>
        <v>#NAME?</v>
      </c>
      <c r="AQ352" s="69" t="e">
        <f>IFERROR(INDEX(Data!$M$4:$BB$594,Data!$A345,COLUMNS($C$11:AR352)),””)</f>
        <v>#NAME?</v>
      </c>
    </row>
    <row r="353" spans="2:43" x14ac:dyDescent="0.25">
      <c r="B353" s="69" t="e">
        <f>IFERROR(INDEX(Data!$M$4:$BB$594,Data!$A346,COLUMNS($C$11:C353)),””)</f>
        <v>#NAME?</v>
      </c>
      <c r="C353" s="73" t="e">
        <f>IFERROR(INDEX(Data!$M$4:$BB$594,Data!$A346,COLUMNS($C$11:D353)),””)</f>
        <v>#NAME?</v>
      </c>
      <c r="D353" s="76" t="e">
        <f>IFERROR(INDEX(Data!$M$4:$BB$594,Data!$A346,COLUMNS($C$11:E353)),””)</f>
        <v>#NAME?</v>
      </c>
      <c r="E353" s="76" t="e">
        <f>IFERROR(INDEX(Data!$M$4:$BB$594,Data!$A346,COLUMNS($C$11:F353)),””)</f>
        <v>#NAME?</v>
      </c>
      <c r="F353" s="76" t="e">
        <f>IFERROR(INDEX(Data!$M$4:$BB$594,Data!$A346,COLUMNS($C$11:G353)),””)</f>
        <v>#NAME?</v>
      </c>
      <c r="G353" s="76" t="e">
        <f>IFERROR(INDEX(Data!$M$4:$BB$594,Data!$A346,COLUMNS($C$11:H353)),””)</f>
        <v>#NAME?</v>
      </c>
      <c r="H353" s="76" t="e">
        <f>IFERROR(INDEX(Data!$M$4:$BB$594,Data!$A346,COLUMNS($C$11:I353)),””)</f>
        <v>#NAME?</v>
      </c>
      <c r="I353" s="76" t="e">
        <f>IFERROR(INDEX(Data!$M$4:$BB$594,Data!$A346,COLUMNS($C$11:J353)),””)</f>
        <v>#NAME?</v>
      </c>
      <c r="J353" s="76" t="e">
        <f>IFERROR(INDEX(Data!$M$4:$BB$594,Data!$A346,COLUMNS($C$11:K353)),””)</f>
        <v>#NAME?</v>
      </c>
      <c r="K353" s="76" t="e">
        <f>IFERROR(INDEX(Data!$M$4:$BB$594,Data!$A346,COLUMNS($C$11:L353)),””)</f>
        <v>#NAME?</v>
      </c>
      <c r="L353" s="76" t="e">
        <f>IFERROR(INDEX(Data!$M$4:$BB$594,Data!$A346,COLUMNS($C$11:M353)),””)</f>
        <v>#NAME?</v>
      </c>
      <c r="M353" s="76" t="e">
        <f>IFERROR(INDEX(Data!$M$4:$BB$594,Data!$A346,COLUMNS($C$11:N353)),””)</f>
        <v>#NAME?</v>
      </c>
      <c r="N353" s="76" t="e">
        <f>IFERROR(INDEX(Data!$M$4:$BB$594,Data!$A346,COLUMNS($C$11:O353)),””)</f>
        <v>#NAME?</v>
      </c>
      <c r="O353" s="76" t="e">
        <f>IFERROR(INDEX(Data!$M$4:$BB$594,Data!$A346,COLUMNS($C$11:P353)),””)</f>
        <v>#NAME?</v>
      </c>
      <c r="P353" s="69" t="e">
        <f>IFERROR(INDEX(Data!$M$4:$BB$594,Data!$A346,COLUMNS($C$11:Q353)),””)</f>
        <v>#NAME?</v>
      </c>
      <c r="Q353" s="70" t="e">
        <f>IFERROR(INDEX(Data!$M$4:$BB$594,Data!$A346,COLUMNS($C$11:R353)),””)</f>
        <v>#NAME?</v>
      </c>
      <c r="R353" s="72" t="e">
        <f>IFERROR(INDEX(Data!$M$4:$BB$594,Data!$A346,COLUMNS($C$11:S353)),””)</f>
        <v>#NAME?</v>
      </c>
      <c r="S353" s="69" t="e">
        <f>IFERROR(INDEX(Data!$M$4:$BB$594,Data!$A346,COLUMNS($C$11:T353)),””)</f>
        <v>#NAME?</v>
      </c>
      <c r="T353" s="71" t="e">
        <f>IFERROR(INDEX(Data!$M$4:$BB$594,Data!$A346,COLUMNS($C$11:U353)),””)</f>
        <v>#NAME?</v>
      </c>
      <c r="U353" s="72" t="e">
        <f>IFERROR(INDEX(Data!$M$4:$BB$594,Data!$A346,COLUMNS($C$11:V353)),””)</f>
        <v>#NAME?</v>
      </c>
      <c r="V353" s="72" t="e">
        <f>IFERROR(INDEX(Data!$M$4:$BB$594,Data!$A346,COLUMNS($C$11:W353)),””)</f>
        <v>#NAME?</v>
      </c>
      <c r="W353" s="72" t="e">
        <f>IFERROR(INDEX(Data!$M$4:$BB$594,Data!$A346,COLUMNS($C$11:X353)),””)</f>
        <v>#NAME?</v>
      </c>
      <c r="X353" s="70" t="e">
        <f>IFERROR(INDEX(Data!$M$4:$BB$594,Data!$A346,COLUMNS($C$11:Y353)),””)</f>
        <v>#NAME?</v>
      </c>
      <c r="Y353" s="72" t="e">
        <f>IFERROR(INDEX(Data!$M$4:$BB$594,Data!$A346,COLUMNS($C$11:Z353)),””)</f>
        <v>#NAME?</v>
      </c>
      <c r="Z353" s="75" t="e">
        <f>IFERROR(INDEX(Data!$M$4:$BB$594,Data!$A346,COLUMNS($C$11:AA353)),””)</f>
        <v>#NAME?</v>
      </c>
      <c r="AA353" s="75" t="e">
        <f>IFERROR(INDEX(Data!$M$4:$BB$594,Data!$A346,COLUMNS($C$11:AB353)),””)</f>
        <v>#NAME?</v>
      </c>
      <c r="AB353" s="71" t="e">
        <f>IFERROR(INDEX(Data!$M$4:$BB$594,Data!$A346,COLUMNS($C$11:AC353)),””)</f>
        <v>#NAME?</v>
      </c>
      <c r="AC353" s="72" t="e">
        <f>IFERROR(INDEX(Data!$M$4:$BB$594,Data!$A346,COLUMNS($C$11:AD353)),””)</f>
        <v>#NAME?</v>
      </c>
      <c r="AD353" s="72" t="e">
        <f>IFERROR(INDEX(Data!$M$4:$BB$594,Data!$A346,COLUMNS($C$11:AE353)),””)</f>
        <v>#NAME?</v>
      </c>
      <c r="AE353" s="70" t="e">
        <f>IFERROR(INDEX(Data!$M$4:$BB$594,Data!$A346,COLUMNS($C$11:AF353)),””)</f>
        <v>#NAME?</v>
      </c>
      <c r="AF353" s="72" t="e">
        <f>IFERROR(INDEX(Data!$M$4:$BB$594,Data!$A346,COLUMNS($C$11:AG353)),””)</f>
        <v>#NAME?</v>
      </c>
      <c r="AG353" s="75" t="e">
        <f>IFERROR(INDEX(Data!$M$4:$BB$594,Data!$A346,COLUMNS($C$11:AH353)),””)</f>
        <v>#NAME?</v>
      </c>
      <c r="AH353" s="75" t="e">
        <f>IFERROR(INDEX(Data!$M$4:$BB$594,Data!$A346,COLUMNS($C$11:AI353)),””)</f>
        <v>#NAME?</v>
      </c>
      <c r="AI353" s="71" t="e">
        <f>IFERROR(INDEX(Data!$M$4:$BB$594,Data!$A346,COLUMNS($C$11:AJ353)),””)</f>
        <v>#NAME?</v>
      </c>
      <c r="AJ353" s="71" t="e">
        <f>IFERROR(INDEX(Data!$M$4:$BB$594,Data!$A346,COLUMNS($C$11:AK353)),””)</f>
        <v>#NAME?</v>
      </c>
      <c r="AK353" s="71" t="e">
        <f>IFERROR(INDEX(Data!$M$4:$BB$594,Data!$A346,COLUMNS($C$11:AL353)),””)</f>
        <v>#NAME?</v>
      </c>
      <c r="AL353" s="69" t="e">
        <f>IFERROR(INDEX(Data!$M$4:$BB$594,Data!$A346,COLUMNS($C$11:AM353)),””)</f>
        <v>#NAME?</v>
      </c>
      <c r="AM353" s="69" t="e">
        <f>IFERROR(INDEX(Data!$M$4:$BB$594,Data!$A346,COLUMNS($C$11:AN353)),””)</f>
        <v>#NAME?</v>
      </c>
      <c r="AN353" s="69" t="e">
        <f>IFERROR(INDEX(Data!$M$4:$BB$594,Data!$A346,COLUMNS($C$11:AO353)),””)</f>
        <v>#NAME?</v>
      </c>
      <c r="AO353" s="69" t="e">
        <f>IFERROR(INDEX(Data!$M$4:$BB$594,Data!$A346,COLUMNS($C$11:AP353)),””)</f>
        <v>#NAME?</v>
      </c>
      <c r="AP353" s="69" t="e">
        <f>IFERROR(INDEX(Data!$M$4:$BB$594,Data!$A346,COLUMNS($C$11:AQ353)),””)</f>
        <v>#NAME?</v>
      </c>
      <c r="AQ353" s="69" t="e">
        <f>IFERROR(INDEX(Data!$M$4:$BB$594,Data!$A346,COLUMNS($C$11:AR353)),””)</f>
        <v>#NAME?</v>
      </c>
    </row>
    <row r="354" spans="2:43" x14ac:dyDescent="0.25">
      <c r="B354" s="69" t="e">
        <f>IFERROR(INDEX(Data!$M$4:$BB$594,Data!$A347,COLUMNS($C$11:C354)),””)</f>
        <v>#NAME?</v>
      </c>
      <c r="C354" s="73" t="e">
        <f>IFERROR(INDEX(Data!$M$4:$BB$594,Data!$A347,COLUMNS($C$11:D354)),””)</f>
        <v>#NAME?</v>
      </c>
      <c r="D354" s="76" t="e">
        <f>IFERROR(INDEX(Data!$M$4:$BB$594,Data!$A347,COLUMNS($C$11:E354)),””)</f>
        <v>#NAME?</v>
      </c>
      <c r="E354" s="76" t="e">
        <f>IFERROR(INDEX(Data!$M$4:$BB$594,Data!$A347,COLUMNS($C$11:F354)),””)</f>
        <v>#NAME?</v>
      </c>
      <c r="F354" s="76" t="e">
        <f>IFERROR(INDEX(Data!$M$4:$BB$594,Data!$A347,COLUMNS($C$11:G354)),””)</f>
        <v>#NAME?</v>
      </c>
      <c r="G354" s="76" t="e">
        <f>IFERROR(INDEX(Data!$M$4:$BB$594,Data!$A347,COLUMNS($C$11:H354)),””)</f>
        <v>#NAME?</v>
      </c>
      <c r="H354" s="76" t="e">
        <f>IFERROR(INDEX(Data!$M$4:$BB$594,Data!$A347,COLUMNS($C$11:I354)),””)</f>
        <v>#NAME?</v>
      </c>
      <c r="I354" s="76" t="e">
        <f>IFERROR(INDEX(Data!$M$4:$BB$594,Data!$A347,COLUMNS($C$11:J354)),””)</f>
        <v>#NAME?</v>
      </c>
      <c r="J354" s="76" t="e">
        <f>IFERROR(INDEX(Data!$M$4:$BB$594,Data!$A347,COLUMNS($C$11:K354)),””)</f>
        <v>#NAME?</v>
      </c>
      <c r="K354" s="76" t="e">
        <f>IFERROR(INDEX(Data!$M$4:$BB$594,Data!$A347,COLUMNS($C$11:L354)),””)</f>
        <v>#NAME?</v>
      </c>
      <c r="L354" s="76" t="e">
        <f>IFERROR(INDEX(Data!$M$4:$BB$594,Data!$A347,COLUMNS($C$11:M354)),””)</f>
        <v>#NAME?</v>
      </c>
      <c r="M354" s="76" t="e">
        <f>IFERROR(INDEX(Data!$M$4:$BB$594,Data!$A347,COLUMNS($C$11:N354)),””)</f>
        <v>#NAME?</v>
      </c>
      <c r="N354" s="76" t="e">
        <f>IFERROR(INDEX(Data!$M$4:$BB$594,Data!$A347,COLUMNS($C$11:O354)),””)</f>
        <v>#NAME?</v>
      </c>
      <c r="O354" s="76" t="e">
        <f>IFERROR(INDEX(Data!$M$4:$BB$594,Data!$A347,COLUMNS($C$11:P354)),””)</f>
        <v>#NAME?</v>
      </c>
      <c r="P354" s="69" t="e">
        <f>IFERROR(INDEX(Data!$M$4:$BB$594,Data!$A347,COLUMNS($C$11:Q354)),””)</f>
        <v>#NAME?</v>
      </c>
      <c r="Q354" s="70" t="e">
        <f>IFERROR(INDEX(Data!$M$4:$BB$594,Data!$A347,COLUMNS($C$11:R354)),””)</f>
        <v>#NAME?</v>
      </c>
      <c r="R354" s="72" t="e">
        <f>IFERROR(INDEX(Data!$M$4:$BB$594,Data!$A347,COLUMNS($C$11:S354)),””)</f>
        <v>#NAME?</v>
      </c>
      <c r="S354" s="69" t="e">
        <f>IFERROR(INDEX(Data!$M$4:$BB$594,Data!$A347,COLUMNS($C$11:T354)),””)</f>
        <v>#NAME?</v>
      </c>
      <c r="T354" s="71" t="e">
        <f>IFERROR(INDEX(Data!$M$4:$BB$594,Data!$A347,COLUMNS($C$11:U354)),””)</f>
        <v>#NAME?</v>
      </c>
      <c r="U354" s="72" t="e">
        <f>IFERROR(INDEX(Data!$M$4:$BB$594,Data!$A347,COLUMNS($C$11:V354)),””)</f>
        <v>#NAME?</v>
      </c>
      <c r="V354" s="72" t="e">
        <f>IFERROR(INDEX(Data!$M$4:$BB$594,Data!$A347,COLUMNS($C$11:W354)),””)</f>
        <v>#NAME?</v>
      </c>
      <c r="W354" s="72" t="e">
        <f>IFERROR(INDEX(Data!$M$4:$BB$594,Data!$A347,COLUMNS($C$11:X354)),””)</f>
        <v>#NAME?</v>
      </c>
      <c r="X354" s="70" t="e">
        <f>IFERROR(INDEX(Data!$M$4:$BB$594,Data!$A347,COLUMNS($C$11:Y354)),””)</f>
        <v>#NAME?</v>
      </c>
      <c r="Y354" s="72" t="e">
        <f>IFERROR(INDEX(Data!$M$4:$BB$594,Data!$A347,COLUMNS($C$11:Z354)),””)</f>
        <v>#NAME?</v>
      </c>
      <c r="Z354" s="75" t="e">
        <f>IFERROR(INDEX(Data!$M$4:$BB$594,Data!$A347,COLUMNS($C$11:AA354)),””)</f>
        <v>#NAME?</v>
      </c>
      <c r="AA354" s="75" t="e">
        <f>IFERROR(INDEX(Data!$M$4:$BB$594,Data!$A347,COLUMNS($C$11:AB354)),””)</f>
        <v>#NAME?</v>
      </c>
      <c r="AB354" s="71" t="e">
        <f>IFERROR(INDEX(Data!$M$4:$BB$594,Data!$A347,COLUMNS($C$11:AC354)),””)</f>
        <v>#NAME?</v>
      </c>
      <c r="AC354" s="72" t="e">
        <f>IFERROR(INDEX(Data!$M$4:$BB$594,Data!$A347,COLUMNS($C$11:AD354)),””)</f>
        <v>#NAME?</v>
      </c>
      <c r="AD354" s="72" t="e">
        <f>IFERROR(INDEX(Data!$M$4:$BB$594,Data!$A347,COLUMNS($C$11:AE354)),””)</f>
        <v>#NAME?</v>
      </c>
      <c r="AE354" s="70" t="e">
        <f>IFERROR(INDEX(Data!$M$4:$BB$594,Data!$A347,COLUMNS($C$11:AF354)),””)</f>
        <v>#NAME?</v>
      </c>
      <c r="AF354" s="72" t="e">
        <f>IFERROR(INDEX(Data!$M$4:$BB$594,Data!$A347,COLUMNS($C$11:AG354)),””)</f>
        <v>#NAME?</v>
      </c>
      <c r="AG354" s="75" t="e">
        <f>IFERROR(INDEX(Data!$M$4:$BB$594,Data!$A347,COLUMNS($C$11:AH354)),””)</f>
        <v>#NAME?</v>
      </c>
      <c r="AH354" s="75" t="e">
        <f>IFERROR(INDEX(Data!$M$4:$BB$594,Data!$A347,COLUMNS($C$11:AI354)),””)</f>
        <v>#NAME?</v>
      </c>
      <c r="AI354" s="71" t="e">
        <f>IFERROR(INDEX(Data!$M$4:$BB$594,Data!$A347,COLUMNS($C$11:AJ354)),””)</f>
        <v>#NAME?</v>
      </c>
      <c r="AJ354" s="71" t="e">
        <f>IFERROR(INDEX(Data!$M$4:$BB$594,Data!$A347,COLUMNS($C$11:AK354)),””)</f>
        <v>#NAME?</v>
      </c>
      <c r="AK354" s="71" t="e">
        <f>IFERROR(INDEX(Data!$M$4:$BB$594,Data!$A347,COLUMNS($C$11:AL354)),””)</f>
        <v>#NAME?</v>
      </c>
      <c r="AL354" s="69" t="e">
        <f>IFERROR(INDEX(Data!$M$4:$BB$594,Data!$A347,COLUMNS($C$11:AM354)),””)</f>
        <v>#NAME?</v>
      </c>
      <c r="AM354" s="69" t="e">
        <f>IFERROR(INDEX(Data!$M$4:$BB$594,Data!$A347,COLUMNS($C$11:AN354)),””)</f>
        <v>#NAME?</v>
      </c>
      <c r="AN354" s="69" t="e">
        <f>IFERROR(INDEX(Data!$M$4:$BB$594,Data!$A347,COLUMNS($C$11:AO354)),””)</f>
        <v>#NAME?</v>
      </c>
      <c r="AO354" s="69" t="e">
        <f>IFERROR(INDEX(Data!$M$4:$BB$594,Data!$A347,COLUMNS($C$11:AP354)),””)</f>
        <v>#NAME?</v>
      </c>
      <c r="AP354" s="69" t="e">
        <f>IFERROR(INDEX(Data!$M$4:$BB$594,Data!$A347,COLUMNS($C$11:AQ354)),””)</f>
        <v>#NAME?</v>
      </c>
      <c r="AQ354" s="69" t="e">
        <f>IFERROR(INDEX(Data!$M$4:$BB$594,Data!$A347,COLUMNS($C$11:AR354)),””)</f>
        <v>#NAME?</v>
      </c>
    </row>
    <row r="355" spans="2:43" x14ac:dyDescent="0.25">
      <c r="B355" s="69" t="e">
        <f>IFERROR(INDEX(Data!$M$4:$BB$594,Data!$A348,COLUMNS($C$11:C355)),””)</f>
        <v>#NAME?</v>
      </c>
      <c r="C355" s="73" t="e">
        <f>IFERROR(INDEX(Data!$M$4:$BB$594,Data!$A348,COLUMNS($C$11:D355)),””)</f>
        <v>#NAME?</v>
      </c>
      <c r="D355" s="76" t="e">
        <f>IFERROR(INDEX(Data!$M$4:$BB$594,Data!$A348,COLUMNS($C$11:E355)),””)</f>
        <v>#NAME?</v>
      </c>
      <c r="E355" s="76" t="e">
        <f>IFERROR(INDEX(Data!$M$4:$BB$594,Data!$A348,COLUMNS($C$11:F355)),””)</f>
        <v>#NAME?</v>
      </c>
      <c r="F355" s="76" t="e">
        <f>IFERROR(INDEX(Data!$M$4:$BB$594,Data!$A348,COLUMNS($C$11:G355)),””)</f>
        <v>#NAME?</v>
      </c>
      <c r="G355" s="76" t="e">
        <f>IFERROR(INDEX(Data!$M$4:$BB$594,Data!$A348,COLUMNS($C$11:H355)),””)</f>
        <v>#NAME?</v>
      </c>
      <c r="H355" s="76" t="e">
        <f>IFERROR(INDEX(Data!$M$4:$BB$594,Data!$A348,COLUMNS($C$11:I355)),””)</f>
        <v>#NAME?</v>
      </c>
      <c r="I355" s="76" t="e">
        <f>IFERROR(INDEX(Data!$M$4:$BB$594,Data!$A348,COLUMNS($C$11:J355)),””)</f>
        <v>#NAME?</v>
      </c>
      <c r="J355" s="76" t="e">
        <f>IFERROR(INDEX(Data!$M$4:$BB$594,Data!$A348,COLUMNS($C$11:K355)),””)</f>
        <v>#NAME?</v>
      </c>
      <c r="K355" s="76" t="e">
        <f>IFERROR(INDEX(Data!$M$4:$BB$594,Data!$A348,COLUMNS($C$11:L355)),””)</f>
        <v>#NAME?</v>
      </c>
      <c r="L355" s="76" t="e">
        <f>IFERROR(INDEX(Data!$M$4:$BB$594,Data!$A348,COLUMNS($C$11:M355)),””)</f>
        <v>#NAME?</v>
      </c>
      <c r="M355" s="76" t="e">
        <f>IFERROR(INDEX(Data!$M$4:$BB$594,Data!$A348,COLUMNS($C$11:N355)),””)</f>
        <v>#NAME?</v>
      </c>
      <c r="N355" s="76" t="e">
        <f>IFERROR(INDEX(Data!$M$4:$BB$594,Data!$A348,COLUMNS($C$11:O355)),””)</f>
        <v>#NAME?</v>
      </c>
      <c r="O355" s="76" t="e">
        <f>IFERROR(INDEX(Data!$M$4:$BB$594,Data!$A348,COLUMNS($C$11:P355)),””)</f>
        <v>#NAME?</v>
      </c>
      <c r="P355" s="69" t="e">
        <f>IFERROR(INDEX(Data!$M$4:$BB$594,Data!$A348,COLUMNS($C$11:Q355)),””)</f>
        <v>#NAME?</v>
      </c>
      <c r="Q355" s="70" t="e">
        <f>IFERROR(INDEX(Data!$M$4:$BB$594,Data!$A348,COLUMNS($C$11:R355)),””)</f>
        <v>#NAME?</v>
      </c>
      <c r="R355" s="72" t="e">
        <f>IFERROR(INDEX(Data!$M$4:$BB$594,Data!$A348,COLUMNS($C$11:S355)),””)</f>
        <v>#NAME?</v>
      </c>
      <c r="S355" s="69" t="e">
        <f>IFERROR(INDEX(Data!$M$4:$BB$594,Data!$A348,COLUMNS($C$11:T355)),””)</f>
        <v>#NAME?</v>
      </c>
      <c r="T355" s="71" t="e">
        <f>IFERROR(INDEX(Data!$M$4:$BB$594,Data!$A348,COLUMNS($C$11:U355)),””)</f>
        <v>#NAME?</v>
      </c>
      <c r="U355" s="72" t="e">
        <f>IFERROR(INDEX(Data!$M$4:$BB$594,Data!$A348,COLUMNS($C$11:V355)),””)</f>
        <v>#NAME?</v>
      </c>
      <c r="V355" s="72" t="e">
        <f>IFERROR(INDEX(Data!$M$4:$BB$594,Data!$A348,COLUMNS($C$11:W355)),””)</f>
        <v>#NAME?</v>
      </c>
      <c r="W355" s="72" t="e">
        <f>IFERROR(INDEX(Data!$M$4:$BB$594,Data!$A348,COLUMNS($C$11:X355)),””)</f>
        <v>#NAME?</v>
      </c>
      <c r="X355" s="70" t="e">
        <f>IFERROR(INDEX(Data!$M$4:$BB$594,Data!$A348,COLUMNS($C$11:Y355)),””)</f>
        <v>#NAME?</v>
      </c>
      <c r="Y355" s="72" t="e">
        <f>IFERROR(INDEX(Data!$M$4:$BB$594,Data!$A348,COLUMNS($C$11:Z355)),””)</f>
        <v>#NAME?</v>
      </c>
      <c r="Z355" s="75" t="e">
        <f>IFERROR(INDEX(Data!$M$4:$BB$594,Data!$A348,COLUMNS($C$11:AA355)),””)</f>
        <v>#NAME?</v>
      </c>
      <c r="AA355" s="75" t="e">
        <f>IFERROR(INDEX(Data!$M$4:$BB$594,Data!$A348,COLUMNS($C$11:AB355)),””)</f>
        <v>#NAME?</v>
      </c>
      <c r="AB355" s="71" t="e">
        <f>IFERROR(INDEX(Data!$M$4:$BB$594,Data!$A348,COLUMNS($C$11:AC355)),””)</f>
        <v>#NAME?</v>
      </c>
      <c r="AC355" s="72" t="e">
        <f>IFERROR(INDEX(Data!$M$4:$BB$594,Data!$A348,COLUMNS($C$11:AD355)),””)</f>
        <v>#NAME?</v>
      </c>
      <c r="AD355" s="72" t="e">
        <f>IFERROR(INDEX(Data!$M$4:$BB$594,Data!$A348,COLUMNS($C$11:AE355)),””)</f>
        <v>#NAME?</v>
      </c>
      <c r="AE355" s="70" t="e">
        <f>IFERROR(INDEX(Data!$M$4:$BB$594,Data!$A348,COLUMNS($C$11:AF355)),””)</f>
        <v>#NAME?</v>
      </c>
      <c r="AF355" s="72" t="e">
        <f>IFERROR(INDEX(Data!$M$4:$BB$594,Data!$A348,COLUMNS($C$11:AG355)),””)</f>
        <v>#NAME?</v>
      </c>
      <c r="AG355" s="75" t="e">
        <f>IFERROR(INDEX(Data!$M$4:$BB$594,Data!$A348,COLUMNS($C$11:AH355)),””)</f>
        <v>#NAME?</v>
      </c>
      <c r="AH355" s="75" t="e">
        <f>IFERROR(INDEX(Data!$M$4:$BB$594,Data!$A348,COLUMNS($C$11:AI355)),””)</f>
        <v>#NAME?</v>
      </c>
      <c r="AI355" s="71" t="e">
        <f>IFERROR(INDEX(Data!$M$4:$BB$594,Data!$A348,COLUMNS($C$11:AJ355)),””)</f>
        <v>#NAME?</v>
      </c>
      <c r="AJ355" s="71" t="e">
        <f>IFERROR(INDEX(Data!$M$4:$BB$594,Data!$A348,COLUMNS($C$11:AK355)),””)</f>
        <v>#NAME?</v>
      </c>
      <c r="AK355" s="71" t="e">
        <f>IFERROR(INDEX(Data!$M$4:$BB$594,Data!$A348,COLUMNS($C$11:AL355)),””)</f>
        <v>#NAME?</v>
      </c>
      <c r="AL355" s="69" t="e">
        <f>IFERROR(INDEX(Data!$M$4:$BB$594,Data!$A348,COLUMNS($C$11:AM355)),””)</f>
        <v>#NAME?</v>
      </c>
      <c r="AM355" s="69" t="e">
        <f>IFERROR(INDEX(Data!$M$4:$BB$594,Data!$A348,COLUMNS($C$11:AN355)),””)</f>
        <v>#NAME?</v>
      </c>
      <c r="AN355" s="69" t="e">
        <f>IFERROR(INDEX(Data!$M$4:$BB$594,Data!$A348,COLUMNS($C$11:AO355)),””)</f>
        <v>#NAME?</v>
      </c>
      <c r="AO355" s="69" t="e">
        <f>IFERROR(INDEX(Data!$M$4:$BB$594,Data!$A348,COLUMNS($C$11:AP355)),””)</f>
        <v>#NAME?</v>
      </c>
      <c r="AP355" s="69" t="e">
        <f>IFERROR(INDEX(Data!$M$4:$BB$594,Data!$A348,COLUMNS($C$11:AQ355)),””)</f>
        <v>#NAME?</v>
      </c>
      <c r="AQ355" s="69" t="e">
        <f>IFERROR(INDEX(Data!$M$4:$BB$594,Data!$A348,COLUMNS($C$11:AR355)),””)</f>
        <v>#NAME?</v>
      </c>
    </row>
    <row r="356" spans="2:43" x14ac:dyDescent="0.25">
      <c r="B356" s="69" t="e">
        <f>IFERROR(INDEX(Data!$M$4:$BB$594,Data!$A349,COLUMNS($C$11:C356)),””)</f>
        <v>#NAME?</v>
      </c>
      <c r="C356" s="73" t="e">
        <f>IFERROR(INDEX(Data!$M$4:$BB$594,Data!$A349,COLUMNS($C$11:D356)),””)</f>
        <v>#NAME?</v>
      </c>
      <c r="D356" s="76" t="e">
        <f>IFERROR(INDEX(Data!$M$4:$BB$594,Data!$A349,COLUMNS($C$11:E356)),””)</f>
        <v>#NAME?</v>
      </c>
      <c r="E356" s="76" t="e">
        <f>IFERROR(INDEX(Data!$M$4:$BB$594,Data!$A349,COLUMNS($C$11:F356)),””)</f>
        <v>#NAME?</v>
      </c>
      <c r="F356" s="76" t="e">
        <f>IFERROR(INDEX(Data!$M$4:$BB$594,Data!$A349,COLUMNS($C$11:G356)),””)</f>
        <v>#NAME?</v>
      </c>
      <c r="G356" s="76" t="e">
        <f>IFERROR(INDEX(Data!$M$4:$BB$594,Data!$A349,COLUMNS($C$11:H356)),””)</f>
        <v>#NAME?</v>
      </c>
      <c r="H356" s="76" t="e">
        <f>IFERROR(INDEX(Data!$M$4:$BB$594,Data!$A349,COLUMNS($C$11:I356)),””)</f>
        <v>#NAME?</v>
      </c>
      <c r="I356" s="76" t="e">
        <f>IFERROR(INDEX(Data!$M$4:$BB$594,Data!$A349,COLUMNS($C$11:J356)),””)</f>
        <v>#NAME?</v>
      </c>
      <c r="J356" s="76" t="e">
        <f>IFERROR(INDEX(Data!$M$4:$BB$594,Data!$A349,COLUMNS($C$11:K356)),””)</f>
        <v>#NAME?</v>
      </c>
      <c r="K356" s="76" t="e">
        <f>IFERROR(INDEX(Data!$M$4:$BB$594,Data!$A349,COLUMNS($C$11:L356)),””)</f>
        <v>#NAME?</v>
      </c>
      <c r="L356" s="76" t="e">
        <f>IFERROR(INDEX(Data!$M$4:$BB$594,Data!$A349,COLUMNS($C$11:M356)),””)</f>
        <v>#NAME?</v>
      </c>
      <c r="M356" s="76" t="e">
        <f>IFERROR(INDEX(Data!$M$4:$BB$594,Data!$A349,COLUMNS($C$11:N356)),””)</f>
        <v>#NAME?</v>
      </c>
      <c r="N356" s="76" t="e">
        <f>IFERROR(INDEX(Data!$M$4:$BB$594,Data!$A349,COLUMNS($C$11:O356)),””)</f>
        <v>#NAME?</v>
      </c>
      <c r="O356" s="76" t="e">
        <f>IFERROR(INDEX(Data!$M$4:$BB$594,Data!$A349,COLUMNS($C$11:P356)),””)</f>
        <v>#NAME?</v>
      </c>
      <c r="P356" s="69" t="e">
        <f>IFERROR(INDEX(Data!$M$4:$BB$594,Data!$A349,COLUMNS($C$11:Q356)),””)</f>
        <v>#NAME?</v>
      </c>
      <c r="Q356" s="70" t="e">
        <f>IFERROR(INDEX(Data!$M$4:$BB$594,Data!$A349,COLUMNS($C$11:R356)),””)</f>
        <v>#NAME?</v>
      </c>
      <c r="R356" s="72" t="e">
        <f>IFERROR(INDEX(Data!$M$4:$BB$594,Data!$A349,COLUMNS($C$11:S356)),””)</f>
        <v>#NAME?</v>
      </c>
      <c r="S356" s="69" t="e">
        <f>IFERROR(INDEX(Data!$M$4:$BB$594,Data!$A349,COLUMNS($C$11:T356)),””)</f>
        <v>#NAME?</v>
      </c>
      <c r="T356" s="71" t="e">
        <f>IFERROR(INDEX(Data!$M$4:$BB$594,Data!$A349,COLUMNS($C$11:U356)),””)</f>
        <v>#NAME?</v>
      </c>
      <c r="U356" s="72" t="e">
        <f>IFERROR(INDEX(Data!$M$4:$BB$594,Data!$A349,COLUMNS($C$11:V356)),””)</f>
        <v>#NAME?</v>
      </c>
      <c r="V356" s="72" t="e">
        <f>IFERROR(INDEX(Data!$M$4:$BB$594,Data!$A349,COLUMNS($C$11:W356)),””)</f>
        <v>#NAME?</v>
      </c>
      <c r="W356" s="72" t="e">
        <f>IFERROR(INDEX(Data!$M$4:$BB$594,Data!$A349,COLUMNS($C$11:X356)),””)</f>
        <v>#NAME?</v>
      </c>
      <c r="X356" s="70" t="e">
        <f>IFERROR(INDEX(Data!$M$4:$BB$594,Data!$A349,COLUMNS($C$11:Y356)),””)</f>
        <v>#NAME?</v>
      </c>
      <c r="Y356" s="72" t="e">
        <f>IFERROR(INDEX(Data!$M$4:$BB$594,Data!$A349,COLUMNS($C$11:Z356)),””)</f>
        <v>#NAME?</v>
      </c>
      <c r="Z356" s="75" t="e">
        <f>IFERROR(INDEX(Data!$M$4:$BB$594,Data!$A349,COLUMNS($C$11:AA356)),””)</f>
        <v>#NAME?</v>
      </c>
      <c r="AA356" s="75" t="e">
        <f>IFERROR(INDEX(Data!$M$4:$BB$594,Data!$A349,COLUMNS($C$11:AB356)),””)</f>
        <v>#NAME?</v>
      </c>
      <c r="AB356" s="71" t="e">
        <f>IFERROR(INDEX(Data!$M$4:$BB$594,Data!$A349,COLUMNS($C$11:AC356)),””)</f>
        <v>#NAME?</v>
      </c>
      <c r="AC356" s="72" t="e">
        <f>IFERROR(INDEX(Data!$M$4:$BB$594,Data!$A349,COLUMNS($C$11:AD356)),””)</f>
        <v>#NAME?</v>
      </c>
      <c r="AD356" s="72" t="e">
        <f>IFERROR(INDEX(Data!$M$4:$BB$594,Data!$A349,COLUMNS($C$11:AE356)),””)</f>
        <v>#NAME?</v>
      </c>
      <c r="AE356" s="70" t="e">
        <f>IFERROR(INDEX(Data!$M$4:$BB$594,Data!$A349,COLUMNS($C$11:AF356)),””)</f>
        <v>#NAME?</v>
      </c>
      <c r="AF356" s="72" t="e">
        <f>IFERROR(INDEX(Data!$M$4:$BB$594,Data!$A349,COLUMNS($C$11:AG356)),””)</f>
        <v>#NAME?</v>
      </c>
      <c r="AG356" s="75" t="e">
        <f>IFERROR(INDEX(Data!$M$4:$BB$594,Data!$A349,COLUMNS($C$11:AH356)),””)</f>
        <v>#NAME?</v>
      </c>
      <c r="AH356" s="75" t="e">
        <f>IFERROR(INDEX(Data!$M$4:$BB$594,Data!$A349,COLUMNS($C$11:AI356)),””)</f>
        <v>#NAME?</v>
      </c>
      <c r="AI356" s="71" t="e">
        <f>IFERROR(INDEX(Data!$M$4:$BB$594,Data!$A349,COLUMNS($C$11:AJ356)),””)</f>
        <v>#NAME?</v>
      </c>
      <c r="AJ356" s="71" t="e">
        <f>IFERROR(INDEX(Data!$M$4:$BB$594,Data!$A349,COLUMNS($C$11:AK356)),””)</f>
        <v>#NAME?</v>
      </c>
      <c r="AK356" s="71" t="e">
        <f>IFERROR(INDEX(Data!$M$4:$BB$594,Data!$A349,COLUMNS($C$11:AL356)),””)</f>
        <v>#NAME?</v>
      </c>
      <c r="AL356" s="69" t="e">
        <f>IFERROR(INDEX(Data!$M$4:$BB$594,Data!$A349,COLUMNS($C$11:AM356)),””)</f>
        <v>#NAME?</v>
      </c>
      <c r="AM356" s="69" t="e">
        <f>IFERROR(INDEX(Data!$M$4:$BB$594,Data!$A349,COLUMNS($C$11:AN356)),””)</f>
        <v>#NAME?</v>
      </c>
      <c r="AN356" s="69" t="e">
        <f>IFERROR(INDEX(Data!$M$4:$BB$594,Data!$A349,COLUMNS($C$11:AO356)),””)</f>
        <v>#NAME?</v>
      </c>
      <c r="AO356" s="69" t="e">
        <f>IFERROR(INDEX(Data!$M$4:$BB$594,Data!$A349,COLUMNS($C$11:AP356)),””)</f>
        <v>#NAME?</v>
      </c>
      <c r="AP356" s="69" t="e">
        <f>IFERROR(INDEX(Data!$M$4:$BB$594,Data!$A349,COLUMNS($C$11:AQ356)),””)</f>
        <v>#NAME?</v>
      </c>
      <c r="AQ356" s="69" t="e">
        <f>IFERROR(INDEX(Data!$M$4:$BB$594,Data!$A349,COLUMNS($C$11:AR356)),””)</f>
        <v>#NAME?</v>
      </c>
    </row>
    <row r="357" spans="2:43" x14ac:dyDescent="0.25">
      <c r="B357" s="69" t="e">
        <f>IFERROR(INDEX(Data!$M$4:$BB$594,Data!$A350,COLUMNS($C$11:C357)),””)</f>
        <v>#NAME?</v>
      </c>
      <c r="C357" s="73" t="e">
        <f>IFERROR(INDEX(Data!$M$4:$BB$594,Data!$A350,COLUMNS($C$11:D357)),””)</f>
        <v>#NAME?</v>
      </c>
      <c r="D357" s="76" t="e">
        <f>IFERROR(INDEX(Data!$M$4:$BB$594,Data!$A350,COLUMNS($C$11:E357)),””)</f>
        <v>#NAME?</v>
      </c>
      <c r="E357" s="76" t="e">
        <f>IFERROR(INDEX(Data!$M$4:$BB$594,Data!$A350,COLUMNS($C$11:F357)),””)</f>
        <v>#NAME?</v>
      </c>
      <c r="F357" s="76" t="e">
        <f>IFERROR(INDEX(Data!$M$4:$BB$594,Data!$A350,COLUMNS($C$11:G357)),””)</f>
        <v>#NAME?</v>
      </c>
      <c r="G357" s="76" t="e">
        <f>IFERROR(INDEX(Data!$M$4:$BB$594,Data!$A350,COLUMNS($C$11:H357)),””)</f>
        <v>#NAME?</v>
      </c>
      <c r="H357" s="76" t="e">
        <f>IFERROR(INDEX(Data!$M$4:$BB$594,Data!$A350,COLUMNS($C$11:I357)),””)</f>
        <v>#NAME?</v>
      </c>
      <c r="I357" s="76" t="e">
        <f>IFERROR(INDEX(Data!$M$4:$BB$594,Data!$A350,COLUMNS($C$11:J357)),””)</f>
        <v>#NAME?</v>
      </c>
      <c r="J357" s="76" t="e">
        <f>IFERROR(INDEX(Data!$M$4:$BB$594,Data!$A350,COLUMNS($C$11:K357)),””)</f>
        <v>#NAME?</v>
      </c>
      <c r="K357" s="76" t="e">
        <f>IFERROR(INDEX(Data!$M$4:$BB$594,Data!$A350,COLUMNS($C$11:L357)),””)</f>
        <v>#NAME?</v>
      </c>
      <c r="L357" s="76" t="e">
        <f>IFERROR(INDEX(Data!$M$4:$BB$594,Data!$A350,COLUMNS($C$11:M357)),””)</f>
        <v>#NAME?</v>
      </c>
      <c r="M357" s="76" t="e">
        <f>IFERROR(INDEX(Data!$M$4:$BB$594,Data!$A350,COLUMNS($C$11:N357)),””)</f>
        <v>#NAME?</v>
      </c>
      <c r="N357" s="76" t="e">
        <f>IFERROR(INDEX(Data!$M$4:$BB$594,Data!$A350,COLUMNS($C$11:O357)),””)</f>
        <v>#NAME?</v>
      </c>
      <c r="O357" s="76" t="e">
        <f>IFERROR(INDEX(Data!$M$4:$BB$594,Data!$A350,COLUMNS($C$11:P357)),””)</f>
        <v>#NAME?</v>
      </c>
      <c r="P357" s="69" t="e">
        <f>IFERROR(INDEX(Data!$M$4:$BB$594,Data!$A350,COLUMNS($C$11:Q357)),””)</f>
        <v>#NAME?</v>
      </c>
      <c r="Q357" s="70" t="e">
        <f>IFERROR(INDEX(Data!$M$4:$BB$594,Data!$A350,COLUMNS($C$11:R357)),””)</f>
        <v>#NAME?</v>
      </c>
      <c r="R357" s="72" t="e">
        <f>IFERROR(INDEX(Data!$M$4:$BB$594,Data!$A350,COLUMNS($C$11:S357)),””)</f>
        <v>#NAME?</v>
      </c>
      <c r="S357" s="69" t="e">
        <f>IFERROR(INDEX(Data!$M$4:$BB$594,Data!$A350,COLUMNS($C$11:T357)),””)</f>
        <v>#NAME?</v>
      </c>
      <c r="T357" s="71" t="e">
        <f>IFERROR(INDEX(Data!$M$4:$BB$594,Data!$A350,COLUMNS($C$11:U357)),””)</f>
        <v>#NAME?</v>
      </c>
      <c r="U357" s="72" t="e">
        <f>IFERROR(INDEX(Data!$M$4:$BB$594,Data!$A350,COLUMNS($C$11:V357)),””)</f>
        <v>#NAME?</v>
      </c>
      <c r="V357" s="72" t="e">
        <f>IFERROR(INDEX(Data!$M$4:$BB$594,Data!$A350,COLUMNS($C$11:W357)),””)</f>
        <v>#NAME?</v>
      </c>
      <c r="W357" s="72" t="e">
        <f>IFERROR(INDEX(Data!$M$4:$BB$594,Data!$A350,COLUMNS($C$11:X357)),””)</f>
        <v>#NAME?</v>
      </c>
      <c r="X357" s="70" t="e">
        <f>IFERROR(INDEX(Data!$M$4:$BB$594,Data!$A350,COLUMNS($C$11:Y357)),””)</f>
        <v>#NAME?</v>
      </c>
      <c r="Y357" s="72" t="e">
        <f>IFERROR(INDEX(Data!$M$4:$BB$594,Data!$A350,COLUMNS($C$11:Z357)),””)</f>
        <v>#NAME?</v>
      </c>
      <c r="Z357" s="75" t="e">
        <f>IFERROR(INDEX(Data!$M$4:$BB$594,Data!$A350,COLUMNS($C$11:AA357)),””)</f>
        <v>#NAME?</v>
      </c>
      <c r="AA357" s="75" t="e">
        <f>IFERROR(INDEX(Data!$M$4:$BB$594,Data!$A350,COLUMNS($C$11:AB357)),””)</f>
        <v>#NAME?</v>
      </c>
      <c r="AB357" s="71" t="e">
        <f>IFERROR(INDEX(Data!$M$4:$BB$594,Data!$A350,COLUMNS($C$11:AC357)),””)</f>
        <v>#NAME?</v>
      </c>
      <c r="AC357" s="72" t="e">
        <f>IFERROR(INDEX(Data!$M$4:$BB$594,Data!$A350,COLUMNS($C$11:AD357)),””)</f>
        <v>#NAME?</v>
      </c>
      <c r="AD357" s="72" t="e">
        <f>IFERROR(INDEX(Data!$M$4:$BB$594,Data!$A350,COLUMNS($C$11:AE357)),””)</f>
        <v>#NAME?</v>
      </c>
      <c r="AE357" s="70" t="e">
        <f>IFERROR(INDEX(Data!$M$4:$BB$594,Data!$A350,COLUMNS($C$11:AF357)),””)</f>
        <v>#NAME?</v>
      </c>
      <c r="AF357" s="72" t="e">
        <f>IFERROR(INDEX(Data!$M$4:$BB$594,Data!$A350,COLUMNS($C$11:AG357)),””)</f>
        <v>#NAME?</v>
      </c>
      <c r="AG357" s="75" t="e">
        <f>IFERROR(INDEX(Data!$M$4:$BB$594,Data!$A350,COLUMNS($C$11:AH357)),””)</f>
        <v>#NAME?</v>
      </c>
      <c r="AH357" s="75" t="e">
        <f>IFERROR(INDEX(Data!$M$4:$BB$594,Data!$A350,COLUMNS($C$11:AI357)),””)</f>
        <v>#NAME?</v>
      </c>
      <c r="AI357" s="71" t="e">
        <f>IFERROR(INDEX(Data!$M$4:$BB$594,Data!$A350,COLUMNS($C$11:AJ357)),””)</f>
        <v>#NAME?</v>
      </c>
      <c r="AJ357" s="71" t="e">
        <f>IFERROR(INDEX(Data!$M$4:$BB$594,Data!$A350,COLUMNS($C$11:AK357)),””)</f>
        <v>#NAME?</v>
      </c>
      <c r="AK357" s="71" t="e">
        <f>IFERROR(INDEX(Data!$M$4:$BB$594,Data!$A350,COLUMNS($C$11:AL357)),””)</f>
        <v>#NAME?</v>
      </c>
      <c r="AL357" s="69" t="e">
        <f>IFERROR(INDEX(Data!$M$4:$BB$594,Data!$A350,COLUMNS($C$11:AM357)),””)</f>
        <v>#NAME?</v>
      </c>
      <c r="AM357" s="69" t="e">
        <f>IFERROR(INDEX(Data!$M$4:$BB$594,Data!$A350,COLUMNS($C$11:AN357)),””)</f>
        <v>#NAME?</v>
      </c>
      <c r="AN357" s="69" t="e">
        <f>IFERROR(INDEX(Data!$M$4:$BB$594,Data!$A350,COLUMNS($C$11:AO357)),””)</f>
        <v>#NAME?</v>
      </c>
      <c r="AO357" s="69" t="e">
        <f>IFERROR(INDEX(Data!$M$4:$BB$594,Data!$A350,COLUMNS($C$11:AP357)),””)</f>
        <v>#NAME?</v>
      </c>
      <c r="AP357" s="69" t="e">
        <f>IFERROR(INDEX(Data!$M$4:$BB$594,Data!$A350,COLUMNS($C$11:AQ357)),””)</f>
        <v>#NAME?</v>
      </c>
      <c r="AQ357" s="69" t="e">
        <f>IFERROR(INDEX(Data!$M$4:$BB$594,Data!$A350,COLUMNS($C$11:AR357)),””)</f>
        <v>#NAME?</v>
      </c>
    </row>
    <row r="358" spans="2:43" x14ac:dyDescent="0.25">
      <c r="B358" s="69" t="e">
        <f>IFERROR(INDEX(Data!$M$4:$BB$594,Data!$A351,COLUMNS($C$11:C358)),””)</f>
        <v>#NAME?</v>
      </c>
      <c r="C358" s="73" t="e">
        <f>IFERROR(INDEX(Data!$M$4:$BB$594,Data!$A351,COLUMNS($C$11:D358)),””)</f>
        <v>#NAME?</v>
      </c>
      <c r="D358" s="76" t="e">
        <f>IFERROR(INDEX(Data!$M$4:$BB$594,Data!$A351,COLUMNS($C$11:E358)),””)</f>
        <v>#NAME?</v>
      </c>
      <c r="E358" s="76" t="e">
        <f>IFERROR(INDEX(Data!$M$4:$BB$594,Data!$A351,COLUMNS($C$11:F358)),””)</f>
        <v>#NAME?</v>
      </c>
      <c r="F358" s="76" t="e">
        <f>IFERROR(INDEX(Data!$M$4:$BB$594,Data!$A351,COLUMNS($C$11:G358)),””)</f>
        <v>#NAME?</v>
      </c>
      <c r="G358" s="76" t="e">
        <f>IFERROR(INDEX(Data!$M$4:$BB$594,Data!$A351,COLUMNS($C$11:H358)),””)</f>
        <v>#NAME?</v>
      </c>
      <c r="H358" s="76" t="e">
        <f>IFERROR(INDEX(Data!$M$4:$BB$594,Data!$A351,COLUMNS($C$11:I358)),””)</f>
        <v>#NAME?</v>
      </c>
      <c r="I358" s="76" t="e">
        <f>IFERROR(INDEX(Data!$M$4:$BB$594,Data!$A351,COLUMNS($C$11:J358)),””)</f>
        <v>#NAME?</v>
      </c>
      <c r="J358" s="76" t="e">
        <f>IFERROR(INDEX(Data!$M$4:$BB$594,Data!$A351,COLUMNS($C$11:K358)),””)</f>
        <v>#NAME?</v>
      </c>
      <c r="K358" s="76" t="e">
        <f>IFERROR(INDEX(Data!$M$4:$BB$594,Data!$A351,COLUMNS($C$11:L358)),””)</f>
        <v>#NAME?</v>
      </c>
      <c r="L358" s="76" t="e">
        <f>IFERROR(INDEX(Data!$M$4:$BB$594,Data!$A351,COLUMNS($C$11:M358)),””)</f>
        <v>#NAME?</v>
      </c>
      <c r="M358" s="76" t="e">
        <f>IFERROR(INDEX(Data!$M$4:$BB$594,Data!$A351,COLUMNS($C$11:N358)),””)</f>
        <v>#NAME?</v>
      </c>
      <c r="N358" s="76" t="e">
        <f>IFERROR(INDEX(Data!$M$4:$BB$594,Data!$A351,COLUMNS($C$11:O358)),””)</f>
        <v>#NAME?</v>
      </c>
      <c r="O358" s="76" t="e">
        <f>IFERROR(INDEX(Data!$M$4:$BB$594,Data!$A351,COLUMNS($C$11:P358)),””)</f>
        <v>#NAME?</v>
      </c>
      <c r="P358" s="69" t="e">
        <f>IFERROR(INDEX(Data!$M$4:$BB$594,Data!$A351,COLUMNS($C$11:Q358)),””)</f>
        <v>#NAME?</v>
      </c>
      <c r="Q358" s="70" t="e">
        <f>IFERROR(INDEX(Data!$M$4:$BB$594,Data!$A351,COLUMNS($C$11:R358)),””)</f>
        <v>#NAME?</v>
      </c>
      <c r="R358" s="72" t="e">
        <f>IFERROR(INDEX(Data!$M$4:$BB$594,Data!$A351,COLUMNS($C$11:S358)),””)</f>
        <v>#NAME?</v>
      </c>
      <c r="S358" s="69" t="e">
        <f>IFERROR(INDEX(Data!$M$4:$BB$594,Data!$A351,COLUMNS($C$11:T358)),””)</f>
        <v>#NAME?</v>
      </c>
      <c r="T358" s="71" t="e">
        <f>IFERROR(INDEX(Data!$M$4:$BB$594,Data!$A351,COLUMNS($C$11:U358)),””)</f>
        <v>#NAME?</v>
      </c>
      <c r="U358" s="72" t="e">
        <f>IFERROR(INDEX(Data!$M$4:$BB$594,Data!$A351,COLUMNS($C$11:V358)),””)</f>
        <v>#NAME?</v>
      </c>
      <c r="V358" s="72" t="e">
        <f>IFERROR(INDEX(Data!$M$4:$BB$594,Data!$A351,COLUMNS($C$11:W358)),””)</f>
        <v>#NAME?</v>
      </c>
      <c r="W358" s="72" t="e">
        <f>IFERROR(INDEX(Data!$M$4:$BB$594,Data!$A351,COLUMNS($C$11:X358)),””)</f>
        <v>#NAME?</v>
      </c>
      <c r="X358" s="70" t="e">
        <f>IFERROR(INDEX(Data!$M$4:$BB$594,Data!$A351,COLUMNS($C$11:Y358)),””)</f>
        <v>#NAME?</v>
      </c>
      <c r="Y358" s="72" t="e">
        <f>IFERROR(INDEX(Data!$M$4:$BB$594,Data!$A351,COLUMNS($C$11:Z358)),””)</f>
        <v>#NAME?</v>
      </c>
      <c r="Z358" s="75" t="e">
        <f>IFERROR(INDEX(Data!$M$4:$BB$594,Data!$A351,COLUMNS($C$11:AA358)),””)</f>
        <v>#NAME?</v>
      </c>
      <c r="AA358" s="75" t="e">
        <f>IFERROR(INDEX(Data!$M$4:$BB$594,Data!$A351,COLUMNS($C$11:AB358)),””)</f>
        <v>#NAME?</v>
      </c>
      <c r="AB358" s="71" t="e">
        <f>IFERROR(INDEX(Data!$M$4:$BB$594,Data!$A351,COLUMNS($C$11:AC358)),””)</f>
        <v>#NAME?</v>
      </c>
      <c r="AC358" s="72" t="e">
        <f>IFERROR(INDEX(Data!$M$4:$BB$594,Data!$A351,COLUMNS($C$11:AD358)),””)</f>
        <v>#NAME?</v>
      </c>
      <c r="AD358" s="72" t="e">
        <f>IFERROR(INDEX(Data!$M$4:$BB$594,Data!$A351,COLUMNS($C$11:AE358)),””)</f>
        <v>#NAME?</v>
      </c>
      <c r="AE358" s="70" t="e">
        <f>IFERROR(INDEX(Data!$M$4:$BB$594,Data!$A351,COLUMNS($C$11:AF358)),””)</f>
        <v>#NAME?</v>
      </c>
      <c r="AF358" s="72" t="e">
        <f>IFERROR(INDEX(Data!$M$4:$BB$594,Data!$A351,COLUMNS($C$11:AG358)),””)</f>
        <v>#NAME?</v>
      </c>
      <c r="AG358" s="75" t="e">
        <f>IFERROR(INDEX(Data!$M$4:$BB$594,Data!$A351,COLUMNS($C$11:AH358)),””)</f>
        <v>#NAME?</v>
      </c>
      <c r="AH358" s="75" t="e">
        <f>IFERROR(INDEX(Data!$M$4:$BB$594,Data!$A351,COLUMNS($C$11:AI358)),””)</f>
        <v>#NAME?</v>
      </c>
      <c r="AI358" s="71" t="e">
        <f>IFERROR(INDEX(Data!$M$4:$BB$594,Data!$A351,COLUMNS($C$11:AJ358)),””)</f>
        <v>#NAME?</v>
      </c>
      <c r="AJ358" s="71" t="e">
        <f>IFERROR(INDEX(Data!$M$4:$BB$594,Data!$A351,COLUMNS($C$11:AK358)),””)</f>
        <v>#NAME?</v>
      </c>
      <c r="AK358" s="71" t="e">
        <f>IFERROR(INDEX(Data!$M$4:$BB$594,Data!$A351,COLUMNS($C$11:AL358)),””)</f>
        <v>#NAME?</v>
      </c>
      <c r="AL358" s="69" t="e">
        <f>IFERROR(INDEX(Data!$M$4:$BB$594,Data!$A351,COLUMNS($C$11:AM358)),””)</f>
        <v>#NAME?</v>
      </c>
      <c r="AM358" s="69" t="e">
        <f>IFERROR(INDEX(Data!$M$4:$BB$594,Data!$A351,COLUMNS($C$11:AN358)),””)</f>
        <v>#NAME?</v>
      </c>
      <c r="AN358" s="69" t="e">
        <f>IFERROR(INDEX(Data!$M$4:$BB$594,Data!$A351,COLUMNS($C$11:AO358)),””)</f>
        <v>#NAME?</v>
      </c>
      <c r="AO358" s="69" t="e">
        <f>IFERROR(INDEX(Data!$M$4:$BB$594,Data!$A351,COLUMNS($C$11:AP358)),””)</f>
        <v>#NAME?</v>
      </c>
      <c r="AP358" s="69" t="e">
        <f>IFERROR(INDEX(Data!$M$4:$BB$594,Data!$A351,COLUMNS($C$11:AQ358)),””)</f>
        <v>#NAME?</v>
      </c>
      <c r="AQ358" s="69" t="e">
        <f>IFERROR(INDEX(Data!$M$4:$BB$594,Data!$A351,COLUMNS($C$11:AR358)),””)</f>
        <v>#NAME?</v>
      </c>
    </row>
    <row r="359" spans="2:43" x14ac:dyDescent="0.25">
      <c r="B359" s="69" t="e">
        <f>IFERROR(INDEX(Data!$M$4:$BB$594,Data!$A352,COLUMNS($C$11:C359)),””)</f>
        <v>#NAME?</v>
      </c>
      <c r="C359" s="73" t="e">
        <f>IFERROR(INDEX(Data!$M$4:$BB$594,Data!$A352,COLUMNS($C$11:D359)),””)</f>
        <v>#NAME?</v>
      </c>
      <c r="D359" s="76" t="e">
        <f>IFERROR(INDEX(Data!$M$4:$BB$594,Data!$A352,COLUMNS($C$11:E359)),””)</f>
        <v>#NAME?</v>
      </c>
      <c r="E359" s="76" t="e">
        <f>IFERROR(INDEX(Data!$M$4:$BB$594,Data!$A352,COLUMNS($C$11:F359)),””)</f>
        <v>#NAME?</v>
      </c>
      <c r="F359" s="76" t="e">
        <f>IFERROR(INDEX(Data!$M$4:$BB$594,Data!$A352,COLUMNS($C$11:G359)),””)</f>
        <v>#NAME?</v>
      </c>
      <c r="G359" s="76" t="e">
        <f>IFERROR(INDEX(Data!$M$4:$BB$594,Data!$A352,COLUMNS($C$11:H359)),””)</f>
        <v>#NAME?</v>
      </c>
      <c r="H359" s="76" t="e">
        <f>IFERROR(INDEX(Data!$M$4:$BB$594,Data!$A352,COLUMNS($C$11:I359)),””)</f>
        <v>#NAME?</v>
      </c>
      <c r="I359" s="76" t="e">
        <f>IFERROR(INDEX(Data!$M$4:$BB$594,Data!$A352,COLUMNS($C$11:J359)),””)</f>
        <v>#NAME?</v>
      </c>
      <c r="J359" s="76" t="e">
        <f>IFERROR(INDEX(Data!$M$4:$BB$594,Data!$A352,COLUMNS($C$11:K359)),””)</f>
        <v>#NAME?</v>
      </c>
      <c r="K359" s="76" t="e">
        <f>IFERROR(INDEX(Data!$M$4:$BB$594,Data!$A352,COLUMNS($C$11:L359)),””)</f>
        <v>#NAME?</v>
      </c>
      <c r="L359" s="76" t="e">
        <f>IFERROR(INDEX(Data!$M$4:$BB$594,Data!$A352,COLUMNS($C$11:M359)),””)</f>
        <v>#NAME?</v>
      </c>
      <c r="M359" s="76" t="e">
        <f>IFERROR(INDEX(Data!$M$4:$BB$594,Data!$A352,COLUMNS($C$11:N359)),””)</f>
        <v>#NAME?</v>
      </c>
      <c r="N359" s="76" t="e">
        <f>IFERROR(INDEX(Data!$M$4:$BB$594,Data!$A352,COLUMNS($C$11:O359)),””)</f>
        <v>#NAME?</v>
      </c>
      <c r="O359" s="76" t="e">
        <f>IFERROR(INDEX(Data!$M$4:$BB$594,Data!$A352,COLUMNS($C$11:P359)),””)</f>
        <v>#NAME?</v>
      </c>
      <c r="P359" s="69" t="e">
        <f>IFERROR(INDEX(Data!$M$4:$BB$594,Data!$A352,COLUMNS($C$11:Q359)),””)</f>
        <v>#NAME?</v>
      </c>
      <c r="Q359" s="70" t="e">
        <f>IFERROR(INDEX(Data!$M$4:$BB$594,Data!$A352,COLUMNS($C$11:R359)),””)</f>
        <v>#NAME?</v>
      </c>
      <c r="R359" s="72" t="e">
        <f>IFERROR(INDEX(Data!$M$4:$BB$594,Data!$A352,COLUMNS($C$11:S359)),””)</f>
        <v>#NAME?</v>
      </c>
      <c r="S359" s="69" t="e">
        <f>IFERROR(INDEX(Data!$M$4:$BB$594,Data!$A352,COLUMNS($C$11:T359)),””)</f>
        <v>#NAME?</v>
      </c>
      <c r="T359" s="71" t="e">
        <f>IFERROR(INDEX(Data!$M$4:$BB$594,Data!$A352,COLUMNS($C$11:U359)),””)</f>
        <v>#NAME?</v>
      </c>
      <c r="U359" s="72" t="e">
        <f>IFERROR(INDEX(Data!$M$4:$BB$594,Data!$A352,COLUMNS($C$11:V359)),””)</f>
        <v>#NAME?</v>
      </c>
      <c r="V359" s="72" t="e">
        <f>IFERROR(INDEX(Data!$M$4:$BB$594,Data!$A352,COLUMNS($C$11:W359)),””)</f>
        <v>#NAME?</v>
      </c>
      <c r="W359" s="72" t="e">
        <f>IFERROR(INDEX(Data!$M$4:$BB$594,Data!$A352,COLUMNS($C$11:X359)),””)</f>
        <v>#NAME?</v>
      </c>
      <c r="X359" s="70" t="e">
        <f>IFERROR(INDEX(Data!$M$4:$BB$594,Data!$A352,COLUMNS($C$11:Y359)),””)</f>
        <v>#NAME?</v>
      </c>
      <c r="Y359" s="72" t="e">
        <f>IFERROR(INDEX(Data!$M$4:$BB$594,Data!$A352,COLUMNS($C$11:Z359)),””)</f>
        <v>#NAME?</v>
      </c>
      <c r="Z359" s="75" t="e">
        <f>IFERROR(INDEX(Data!$M$4:$BB$594,Data!$A352,COLUMNS($C$11:AA359)),””)</f>
        <v>#NAME?</v>
      </c>
      <c r="AA359" s="75" t="e">
        <f>IFERROR(INDEX(Data!$M$4:$BB$594,Data!$A352,COLUMNS($C$11:AB359)),””)</f>
        <v>#NAME?</v>
      </c>
      <c r="AB359" s="71" t="e">
        <f>IFERROR(INDEX(Data!$M$4:$BB$594,Data!$A352,COLUMNS($C$11:AC359)),””)</f>
        <v>#NAME?</v>
      </c>
      <c r="AC359" s="72" t="e">
        <f>IFERROR(INDEX(Data!$M$4:$BB$594,Data!$A352,COLUMNS($C$11:AD359)),””)</f>
        <v>#NAME?</v>
      </c>
      <c r="AD359" s="72" t="e">
        <f>IFERROR(INDEX(Data!$M$4:$BB$594,Data!$A352,COLUMNS($C$11:AE359)),””)</f>
        <v>#NAME?</v>
      </c>
      <c r="AE359" s="70" t="e">
        <f>IFERROR(INDEX(Data!$M$4:$BB$594,Data!$A352,COLUMNS($C$11:AF359)),””)</f>
        <v>#NAME?</v>
      </c>
      <c r="AF359" s="72" t="e">
        <f>IFERROR(INDEX(Data!$M$4:$BB$594,Data!$A352,COLUMNS($C$11:AG359)),””)</f>
        <v>#NAME?</v>
      </c>
      <c r="AG359" s="75" t="e">
        <f>IFERROR(INDEX(Data!$M$4:$BB$594,Data!$A352,COLUMNS($C$11:AH359)),””)</f>
        <v>#NAME?</v>
      </c>
      <c r="AH359" s="75" t="e">
        <f>IFERROR(INDEX(Data!$M$4:$BB$594,Data!$A352,COLUMNS($C$11:AI359)),””)</f>
        <v>#NAME?</v>
      </c>
      <c r="AI359" s="71" t="e">
        <f>IFERROR(INDEX(Data!$M$4:$BB$594,Data!$A352,COLUMNS($C$11:AJ359)),””)</f>
        <v>#NAME?</v>
      </c>
      <c r="AJ359" s="71" t="e">
        <f>IFERROR(INDEX(Data!$M$4:$BB$594,Data!$A352,COLUMNS($C$11:AK359)),””)</f>
        <v>#NAME?</v>
      </c>
      <c r="AK359" s="71" t="e">
        <f>IFERROR(INDEX(Data!$M$4:$BB$594,Data!$A352,COLUMNS($C$11:AL359)),””)</f>
        <v>#NAME?</v>
      </c>
      <c r="AL359" s="69" t="e">
        <f>IFERROR(INDEX(Data!$M$4:$BB$594,Data!$A352,COLUMNS($C$11:AM359)),””)</f>
        <v>#NAME?</v>
      </c>
      <c r="AM359" s="69" t="e">
        <f>IFERROR(INDEX(Data!$M$4:$BB$594,Data!$A352,COLUMNS($C$11:AN359)),””)</f>
        <v>#NAME?</v>
      </c>
      <c r="AN359" s="69" t="e">
        <f>IFERROR(INDEX(Data!$M$4:$BB$594,Data!$A352,COLUMNS($C$11:AO359)),””)</f>
        <v>#NAME?</v>
      </c>
      <c r="AO359" s="69" t="e">
        <f>IFERROR(INDEX(Data!$M$4:$BB$594,Data!$A352,COLUMNS($C$11:AP359)),””)</f>
        <v>#NAME?</v>
      </c>
      <c r="AP359" s="69" t="e">
        <f>IFERROR(INDEX(Data!$M$4:$BB$594,Data!$A352,COLUMNS($C$11:AQ359)),””)</f>
        <v>#NAME?</v>
      </c>
      <c r="AQ359" s="69" t="e">
        <f>IFERROR(INDEX(Data!$M$4:$BB$594,Data!$A352,COLUMNS($C$11:AR359)),””)</f>
        <v>#NAME?</v>
      </c>
    </row>
    <row r="360" spans="2:43" x14ac:dyDescent="0.25">
      <c r="B360" s="69" t="e">
        <f>IFERROR(INDEX(Data!$M$4:$BB$594,Data!$A353,COLUMNS($C$11:C360)),””)</f>
        <v>#NAME?</v>
      </c>
      <c r="C360" s="73" t="e">
        <f>IFERROR(INDEX(Data!$M$4:$BB$594,Data!$A353,COLUMNS($C$11:D360)),””)</f>
        <v>#NAME?</v>
      </c>
      <c r="D360" s="76" t="e">
        <f>IFERROR(INDEX(Data!$M$4:$BB$594,Data!$A353,COLUMNS($C$11:E360)),””)</f>
        <v>#NAME?</v>
      </c>
      <c r="E360" s="76" t="e">
        <f>IFERROR(INDEX(Data!$M$4:$BB$594,Data!$A353,COLUMNS($C$11:F360)),””)</f>
        <v>#NAME?</v>
      </c>
      <c r="F360" s="76" t="e">
        <f>IFERROR(INDEX(Data!$M$4:$BB$594,Data!$A353,COLUMNS($C$11:G360)),””)</f>
        <v>#NAME?</v>
      </c>
      <c r="G360" s="76" t="e">
        <f>IFERROR(INDEX(Data!$M$4:$BB$594,Data!$A353,COLUMNS($C$11:H360)),””)</f>
        <v>#NAME?</v>
      </c>
      <c r="H360" s="76" t="e">
        <f>IFERROR(INDEX(Data!$M$4:$BB$594,Data!$A353,COLUMNS($C$11:I360)),””)</f>
        <v>#NAME?</v>
      </c>
      <c r="I360" s="76" t="e">
        <f>IFERROR(INDEX(Data!$M$4:$BB$594,Data!$A353,COLUMNS($C$11:J360)),””)</f>
        <v>#NAME?</v>
      </c>
      <c r="J360" s="76" t="e">
        <f>IFERROR(INDEX(Data!$M$4:$BB$594,Data!$A353,COLUMNS($C$11:K360)),””)</f>
        <v>#NAME?</v>
      </c>
      <c r="K360" s="76" t="e">
        <f>IFERROR(INDEX(Data!$M$4:$BB$594,Data!$A353,COLUMNS($C$11:L360)),””)</f>
        <v>#NAME?</v>
      </c>
      <c r="L360" s="76" t="e">
        <f>IFERROR(INDEX(Data!$M$4:$BB$594,Data!$A353,COLUMNS($C$11:M360)),””)</f>
        <v>#NAME?</v>
      </c>
      <c r="M360" s="76" t="e">
        <f>IFERROR(INDEX(Data!$M$4:$BB$594,Data!$A353,COLUMNS($C$11:N360)),””)</f>
        <v>#NAME?</v>
      </c>
      <c r="N360" s="76" t="e">
        <f>IFERROR(INDEX(Data!$M$4:$BB$594,Data!$A353,COLUMNS($C$11:O360)),””)</f>
        <v>#NAME?</v>
      </c>
      <c r="O360" s="76" t="e">
        <f>IFERROR(INDEX(Data!$M$4:$BB$594,Data!$A353,COLUMNS($C$11:P360)),””)</f>
        <v>#NAME?</v>
      </c>
      <c r="P360" s="69" t="e">
        <f>IFERROR(INDEX(Data!$M$4:$BB$594,Data!$A353,COLUMNS($C$11:Q360)),””)</f>
        <v>#NAME?</v>
      </c>
      <c r="Q360" s="70" t="e">
        <f>IFERROR(INDEX(Data!$M$4:$BB$594,Data!$A353,COLUMNS($C$11:R360)),””)</f>
        <v>#NAME?</v>
      </c>
      <c r="R360" s="72" t="e">
        <f>IFERROR(INDEX(Data!$M$4:$BB$594,Data!$A353,COLUMNS($C$11:S360)),””)</f>
        <v>#NAME?</v>
      </c>
      <c r="S360" s="69" t="e">
        <f>IFERROR(INDEX(Data!$M$4:$BB$594,Data!$A353,COLUMNS($C$11:T360)),””)</f>
        <v>#NAME?</v>
      </c>
      <c r="T360" s="71" t="e">
        <f>IFERROR(INDEX(Data!$M$4:$BB$594,Data!$A353,COLUMNS($C$11:U360)),””)</f>
        <v>#NAME?</v>
      </c>
      <c r="U360" s="72" t="e">
        <f>IFERROR(INDEX(Data!$M$4:$BB$594,Data!$A353,COLUMNS($C$11:V360)),””)</f>
        <v>#NAME?</v>
      </c>
      <c r="V360" s="72" t="e">
        <f>IFERROR(INDEX(Data!$M$4:$BB$594,Data!$A353,COLUMNS($C$11:W360)),””)</f>
        <v>#NAME?</v>
      </c>
      <c r="W360" s="72" t="e">
        <f>IFERROR(INDEX(Data!$M$4:$BB$594,Data!$A353,COLUMNS($C$11:X360)),””)</f>
        <v>#NAME?</v>
      </c>
      <c r="X360" s="70" t="e">
        <f>IFERROR(INDEX(Data!$M$4:$BB$594,Data!$A353,COLUMNS($C$11:Y360)),””)</f>
        <v>#NAME?</v>
      </c>
      <c r="Y360" s="72" t="e">
        <f>IFERROR(INDEX(Data!$M$4:$BB$594,Data!$A353,COLUMNS($C$11:Z360)),””)</f>
        <v>#NAME?</v>
      </c>
      <c r="Z360" s="75" t="e">
        <f>IFERROR(INDEX(Data!$M$4:$BB$594,Data!$A353,COLUMNS($C$11:AA360)),””)</f>
        <v>#NAME?</v>
      </c>
      <c r="AA360" s="75" t="e">
        <f>IFERROR(INDEX(Data!$M$4:$BB$594,Data!$A353,COLUMNS($C$11:AB360)),””)</f>
        <v>#NAME?</v>
      </c>
      <c r="AB360" s="71" t="e">
        <f>IFERROR(INDEX(Data!$M$4:$BB$594,Data!$A353,COLUMNS($C$11:AC360)),””)</f>
        <v>#NAME?</v>
      </c>
      <c r="AC360" s="72" t="e">
        <f>IFERROR(INDEX(Data!$M$4:$BB$594,Data!$A353,COLUMNS($C$11:AD360)),””)</f>
        <v>#NAME?</v>
      </c>
      <c r="AD360" s="72" t="e">
        <f>IFERROR(INDEX(Data!$M$4:$BB$594,Data!$A353,COLUMNS($C$11:AE360)),””)</f>
        <v>#NAME?</v>
      </c>
      <c r="AE360" s="70" t="e">
        <f>IFERROR(INDEX(Data!$M$4:$BB$594,Data!$A353,COLUMNS($C$11:AF360)),””)</f>
        <v>#NAME?</v>
      </c>
      <c r="AF360" s="72" t="e">
        <f>IFERROR(INDEX(Data!$M$4:$BB$594,Data!$A353,COLUMNS($C$11:AG360)),””)</f>
        <v>#NAME?</v>
      </c>
      <c r="AG360" s="75" t="e">
        <f>IFERROR(INDEX(Data!$M$4:$BB$594,Data!$A353,COLUMNS($C$11:AH360)),””)</f>
        <v>#NAME?</v>
      </c>
      <c r="AH360" s="75" t="e">
        <f>IFERROR(INDEX(Data!$M$4:$BB$594,Data!$A353,COLUMNS($C$11:AI360)),””)</f>
        <v>#NAME?</v>
      </c>
      <c r="AI360" s="71" t="e">
        <f>IFERROR(INDEX(Data!$M$4:$BB$594,Data!$A353,COLUMNS($C$11:AJ360)),””)</f>
        <v>#NAME?</v>
      </c>
      <c r="AJ360" s="71" t="e">
        <f>IFERROR(INDEX(Data!$M$4:$BB$594,Data!$A353,COLUMNS($C$11:AK360)),””)</f>
        <v>#NAME?</v>
      </c>
      <c r="AK360" s="71" t="e">
        <f>IFERROR(INDEX(Data!$M$4:$BB$594,Data!$A353,COLUMNS($C$11:AL360)),””)</f>
        <v>#NAME?</v>
      </c>
      <c r="AL360" s="69" t="e">
        <f>IFERROR(INDEX(Data!$M$4:$BB$594,Data!$A353,COLUMNS($C$11:AM360)),””)</f>
        <v>#NAME?</v>
      </c>
      <c r="AM360" s="69" t="e">
        <f>IFERROR(INDEX(Data!$M$4:$BB$594,Data!$A353,COLUMNS($C$11:AN360)),””)</f>
        <v>#NAME?</v>
      </c>
      <c r="AN360" s="69" t="e">
        <f>IFERROR(INDEX(Data!$M$4:$BB$594,Data!$A353,COLUMNS($C$11:AO360)),””)</f>
        <v>#NAME?</v>
      </c>
      <c r="AO360" s="69" t="e">
        <f>IFERROR(INDEX(Data!$M$4:$BB$594,Data!$A353,COLUMNS($C$11:AP360)),””)</f>
        <v>#NAME?</v>
      </c>
      <c r="AP360" s="69" t="e">
        <f>IFERROR(INDEX(Data!$M$4:$BB$594,Data!$A353,COLUMNS($C$11:AQ360)),””)</f>
        <v>#NAME?</v>
      </c>
      <c r="AQ360" s="69" t="e">
        <f>IFERROR(INDEX(Data!$M$4:$BB$594,Data!$A353,COLUMNS($C$11:AR360)),””)</f>
        <v>#NAME?</v>
      </c>
    </row>
    <row r="361" spans="2:43" x14ac:dyDescent="0.25">
      <c r="B361" s="69" t="e">
        <f>IFERROR(INDEX(Data!$M$4:$BB$594,Data!$A354,COLUMNS($C$11:C361)),””)</f>
        <v>#NAME?</v>
      </c>
      <c r="C361" s="73" t="e">
        <f>IFERROR(INDEX(Data!$M$4:$BB$594,Data!$A354,COLUMNS($C$11:D361)),””)</f>
        <v>#NAME?</v>
      </c>
      <c r="D361" s="76" t="e">
        <f>IFERROR(INDEX(Data!$M$4:$BB$594,Data!$A354,COLUMNS($C$11:E361)),””)</f>
        <v>#NAME?</v>
      </c>
      <c r="E361" s="76" t="e">
        <f>IFERROR(INDEX(Data!$M$4:$BB$594,Data!$A354,COLUMNS($C$11:F361)),””)</f>
        <v>#NAME?</v>
      </c>
      <c r="F361" s="76" t="e">
        <f>IFERROR(INDEX(Data!$M$4:$BB$594,Data!$A354,COLUMNS($C$11:G361)),””)</f>
        <v>#NAME?</v>
      </c>
      <c r="G361" s="76" t="e">
        <f>IFERROR(INDEX(Data!$M$4:$BB$594,Data!$A354,COLUMNS($C$11:H361)),””)</f>
        <v>#NAME?</v>
      </c>
      <c r="H361" s="76" t="e">
        <f>IFERROR(INDEX(Data!$M$4:$BB$594,Data!$A354,COLUMNS($C$11:I361)),””)</f>
        <v>#NAME?</v>
      </c>
      <c r="I361" s="76" t="e">
        <f>IFERROR(INDEX(Data!$M$4:$BB$594,Data!$A354,COLUMNS($C$11:J361)),””)</f>
        <v>#NAME?</v>
      </c>
      <c r="J361" s="76" t="e">
        <f>IFERROR(INDEX(Data!$M$4:$BB$594,Data!$A354,COLUMNS($C$11:K361)),””)</f>
        <v>#NAME?</v>
      </c>
      <c r="K361" s="76" t="e">
        <f>IFERROR(INDEX(Data!$M$4:$BB$594,Data!$A354,COLUMNS($C$11:L361)),””)</f>
        <v>#NAME?</v>
      </c>
      <c r="L361" s="76" t="e">
        <f>IFERROR(INDEX(Data!$M$4:$BB$594,Data!$A354,COLUMNS($C$11:M361)),””)</f>
        <v>#NAME?</v>
      </c>
      <c r="M361" s="76" t="e">
        <f>IFERROR(INDEX(Data!$M$4:$BB$594,Data!$A354,COLUMNS($C$11:N361)),””)</f>
        <v>#NAME?</v>
      </c>
      <c r="N361" s="76" t="e">
        <f>IFERROR(INDEX(Data!$M$4:$BB$594,Data!$A354,COLUMNS($C$11:O361)),””)</f>
        <v>#NAME?</v>
      </c>
      <c r="O361" s="76" t="e">
        <f>IFERROR(INDEX(Data!$M$4:$BB$594,Data!$A354,COLUMNS($C$11:P361)),””)</f>
        <v>#NAME?</v>
      </c>
      <c r="P361" s="69" t="e">
        <f>IFERROR(INDEX(Data!$M$4:$BB$594,Data!$A354,COLUMNS($C$11:Q361)),””)</f>
        <v>#NAME?</v>
      </c>
      <c r="Q361" s="70" t="e">
        <f>IFERROR(INDEX(Data!$M$4:$BB$594,Data!$A354,COLUMNS($C$11:R361)),””)</f>
        <v>#NAME?</v>
      </c>
      <c r="R361" s="72" t="e">
        <f>IFERROR(INDEX(Data!$M$4:$BB$594,Data!$A354,COLUMNS($C$11:S361)),””)</f>
        <v>#NAME?</v>
      </c>
      <c r="S361" s="69" t="e">
        <f>IFERROR(INDEX(Data!$M$4:$BB$594,Data!$A354,COLUMNS($C$11:T361)),””)</f>
        <v>#NAME?</v>
      </c>
      <c r="T361" s="71" t="e">
        <f>IFERROR(INDEX(Data!$M$4:$BB$594,Data!$A354,COLUMNS($C$11:U361)),””)</f>
        <v>#NAME?</v>
      </c>
      <c r="U361" s="72" t="e">
        <f>IFERROR(INDEX(Data!$M$4:$BB$594,Data!$A354,COLUMNS($C$11:V361)),””)</f>
        <v>#NAME?</v>
      </c>
      <c r="V361" s="72" t="e">
        <f>IFERROR(INDEX(Data!$M$4:$BB$594,Data!$A354,COLUMNS($C$11:W361)),””)</f>
        <v>#NAME?</v>
      </c>
      <c r="W361" s="72" t="e">
        <f>IFERROR(INDEX(Data!$M$4:$BB$594,Data!$A354,COLUMNS($C$11:X361)),””)</f>
        <v>#NAME?</v>
      </c>
      <c r="X361" s="70" t="e">
        <f>IFERROR(INDEX(Data!$M$4:$BB$594,Data!$A354,COLUMNS($C$11:Y361)),””)</f>
        <v>#NAME?</v>
      </c>
      <c r="Y361" s="72" t="e">
        <f>IFERROR(INDEX(Data!$M$4:$BB$594,Data!$A354,COLUMNS($C$11:Z361)),””)</f>
        <v>#NAME?</v>
      </c>
      <c r="Z361" s="75" t="e">
        <f>IFERROR(INDEX(Data!$M$4:$BB$594,Data!$A354,COLUMNS($C$11:AA361)),””)</f>
        <v>#NAME?</v>
      </c>
      <c r="AA361" s="75" t="e">
        <f>IFERROR(INDEX(Data!$M$4:$BB$594,Data!$A354,COLUMNS($C$11:AB361)),””)</f>
        <v>#NAME?</v>
      </c>
      <c r="AB361" s="71" t="e">
        <f>IFERROR(INDEX(Data!$M$4:$BB$594,Data!$A354,COLUMNS($C$11:AC361)),””)</f>
        <v>#NAME?</v>
      </c>
      <c r="AC361" s="72" t="e">
        <f>IFERROR(INDEX(Data!$M$4:$BB$594,Data!$A354,COLUMNS($C$11:AD361)),””)</f>
        <v>#NAME?</v>
      </c>
      <c r="AD361" s="72" t="e">
        <f>IFERROR(INDEX(Data!$M$4:$BB$594,Data!$A354,COLUMNS($C$11:AE361)),””)</f>
        <v>#NAME?</v>
      </c>
      <c r="AE361" s="70" t="e">
        <f>IFERROR(INDEX(Data!$M$4:$BB$594,Data!$A354,COLUMNS($C$11:AF361)),””)</f>
        <v>#NAME?</v>
      </c>
      <c r="AF361" s="72" t="e">
        <f>IFERROR(INDEX(Data!$M$4:$BB$594,Data!$A354,COLUMNS($C$11:AG361)),””)</f>
        <v>#NAME?</v>
      </c>
      <c r="AG361" s="75" t="e">
        <f>IFERROR(INDEX(Data!$M$4:$BB$594,Data!$A354,COLUMNS($C$11:AH361)),””)</f>
        <v>#NAME?</v>
      </c>
      <c r="AH361" s="75" t="e">
        <f>IFERROR(INDEX(Data!$M$4:$BB$594,Data!$A354,COLUMNS($C$11:AI361)),””)</f>
        <v>#NAME?</v>
      </c>
      <c r="AI361" s="71" t="e">
        <f>IFERROR(INDEX(Data!$M$4:$BB$594,Data!$A354,COLUMNS($C$11:AJ361)),””)</f>
        <v>#NAME?</v>
      </c>
      <c r="AJ361" s="71" t="e">
        <f>IFERROR(INDEX(Data!$M$4:$BB$594,Data!$A354,COLUMNS($C$11:AK361)),””)</f>
        <v>#NAME?</v>
      </c>
      <c r="AK361" s="71" t="e">
        <f>IFERROR(INDEX(Data!$M$4:$BB$594,Data!$A354,COLUMNS($C$11:AL361)),””)</f>
        <v>#NAME?</v>
      </c>
      <c r="AL361" s="69" t="e">
        <f>IFERROR(INDEX(Data!$M$4:$BB$594,Data!$A354,COLUMNS($C$11:AM361)),””)</f>
        <v>#NAME?</v>
      </c>
      <c r="AM361" s="69" t="e">
        <f>IFERROR(INDEX(Data!$M$4:$BB$594,Data!$A354,COLUMNS($C$11:AN361)),””)</f>
        <v>#NAME?</v>
      </c>
      <c r="AN361" s="69" t="e">
        <f>IFERROR(INDEX(Data!$M$4:$BB$594,Data!$A354,COLUMNS($C$11:AO361)),””)</f>
        <v>#NAME?</v>
      </c>
      <c r="AO361" s="69" t="e">
        <f>IFERROR(INDEX(Data!$M$4:$BB$594,Data!$A354,COLUMNS($C$11:AP361)),””)</f>
        <v>#NAME?</v>
      </c>
      <c r="AP361" s="69" t="e">
        <f>IFERROR(INDEX(Data!$M$4:$BB$594,Data!$A354,COLUMNS($C$11:AQ361)),””)</f>
        <v>#NAME?</v>
      </c>
      <c r="AQ361" s="69" t="e">
        <f>IFERROR(INDEX(Data!$M$4:$BB$594,Data!$A354,COLUMNS($C$11:AR361)),””)</f>
        <v>#NAME?</v>
      </c>
    </row>
    <row r="362" spans="2:43" x14ac:dyDescent="0.25">
      <c r="B362" s="69" t="e">
        <f>IFERROR(INDEX(Data!$M$4:$BB$594,Data!$A355,COLUMNS($C$11:C362)),””)</f>
        <v>#NAME?</v>
      </c>
      <c r="C362" s="73" t="e">
        <f>IFERROR(INDEX(Data!$M$4:$BB$594,Data!$A355,COLUMNS($C$11:D362)),””)</f>
        <v>#NAME?</v>
      </c>
      <c r="D362" s="76" t="e">
        <f>IFERROR(INDEX(Data!$M$4:$BB$594,Data!$A355,COLUMNS($C$11:E362)),””)</f>
        <v>#NAME?</v>
      </c>
      <c r="E362" s="76" t="e">
        <f>IFERROR(INDEX(Data!$M$4:$BB$594,Data!$A355,COLUMNS($C$11:F362)),””)</f>
        <v>#NAME?</v>
      </c>
      <c r="F362" s="76" t="e">
        <f>IFERROR(INDEX(Data!$M$4:$BB$594,Data!$A355,COLUMNS($C$11:G362)),””)</f>
        <v>#NAME?</v>
      </c>
      <c r="G362" s="76" t="e">
        <f>IFERROR(INDEX(Data!$M$4:$BB$594,Data!$A355,COLUMNS($C$11:H362)),””)</f>
        <v>#NAME?</v>
      </c>
      <c r="H362" s="76" t="e">
        <f>IFERROR(INDEX(Data!$M$4:$BB$594,Data!$A355,COLUMNS($C$11:I362)),””)</f>
        <v>#NAME?</v>
      </c>
      <c r="I362" s="76" t="e">
        <f>IFERROR(INDEX(Data!$M$4:$BB$594,Data!$A355,COLUMNS($C$11:J362)),””)</f>
        <v>#NAME?</v>
      </c>
      <c r="J362" s="76" t="e">
        <f>IFERROR(INDEX(Data!$M$4:$BB$594,Data!$A355,COLUMNS($C$11:K362)),””)</f>
        <v>#NAME?</v>
      </c>
      <c r="K362" s="76" t="e">
        <f>IFERROR(INDEX(Data!$M$4:$BB$594,Data!$A355,COLUMNS($C$11:L362)),””)</f>
        <v>#NAME?</v>
      </c>
      <c r="L362" s="76" t="e">
        <f>IFERROR(INDEX(Data!$M$4:$BB$594,Data!$A355,COLUMNS($C$11:M362)),””)</f>
        <v>#NAME?</v>
      </c>
      <c r="M362" s="76" t="e">
        <f>IFERROR(INDEX(Data!$M$4:$BB$594,Data!$A355,COLUMNS($C$11:N362)),””)</f>
        <v>#NAME?</v>
      </c>
      <c r="N362" s="76" t="e">
        <f>IFERROR(INDEX(Data!$M$4:$BB$594,Data!$A355,COLUMNS($C$11:O362)),””)</f>
        <v>#NAME?</v>
      </c>
      <c r="O362" s="76" t="e">
        <f>IFERROR(INDEX(Data!$M$4:$BB$594,Data!$A355,COLUMNS($C$11:P362)),””)</f>
        <v>#NAME?</v>
      </c>
      <c r="P362" s="69" t="e">
        <f>IFERROR(INDEX(Data!$M$4:$BB$594,Data!$A355,COLUMNS($C$11:Q362)),””)</f>
        <v>#NAME?</v>
      </c>
      <c r="Q362" s="70" t="e">
        <f>IFERROR(INDEX(Data!$M$4:$BB$594,Data!$A355,COLUMNS($C$11:R362)),””)</f>
        <v>#NAME?</v>
      </c>
      <c r="R362" s="72" t="e">
        <f>IFERROR(INDEX(Data!$M$4:$BB$594,Data!$A355,COLUMNS($C$11:S362)),””)</f>
        <v>#NAME?</v>
      </c>
      <c r="S362" s="69" t="e">
        <f>IFERROR(INDEX(Data!$M$4:$BB$594,Data!$A355,COLUMNS($C$11:T362)),””)</f>
        <v>#NAME?</v>
      </c>
      <c r="T362" s="71" t="e">
        <f>IFERROR(INDEX(Data!$M$4:$BB$594,Data!$A355,COLUMNS($C$11:U362)),””)</f>
        <v>#NAME?</v>
      </c>
      <c r="U362" s="72" t="e">
        <f>IFERROR(INDEX(Data!$M$4:$BB$594,Data!$A355,COLUMNS($C$11:V362)),””)</f>
        <v>#NAME?</v>
      </c>
      <c r="V362" s="72" t="e">
        <f>IFERROR(INDEX(Data!$M$4:$BB$594,Data!$A355,COLUMNS($C$11:W362)),””)</f>
        <v>#NAME?</v>
      </c>
      <c r="W362" s="72" t="e">
        <f>IFERROR(INDEX(Data!$M$4:$BB$594,Data!$A355,COLUMNS($C$11:X362)),””)</f>
        <v>#NAME?</v>
      </c>
      <c r="X362" s="70" t="e">
        <f>IFERROR(INDEX(Data!$M$4:$BB$594,Data!$A355,COLUMNS($C$11:Y362)),””)</f>
        <v>#NAME?</v>
      </c>
      <c r="Y362" s="72" t="e">
        <f>IFERROR(INDEX(Data!$M$4:$BB$594,Data!$A355,COLUMNS($C$11:Z362)),””)</f>
        <v>#NAME?</v>
      </c>
      <c r="Z362" s="75" t="e">
        <f>IFERROR(INDEX(Data!$M$4:$BB$594,Data!$A355,COLUMNS($C$11:AA362)),””)</f>
        <v>#NAME?</v>
      </c>
      <c r="AA362" s="75" t="e">
        <f>IFERROR(INDEX(Data!$M$4:$BB$594,Data!$A355,COLUMNS($C$11:AB362)),””)</f>
        <v>#NAME?</v>
      </c>
      <c r="AB362" s="71" t="e">
        <f>IFERROR(INDEX(Data!$M$4:$BB$594,Data!$A355,COLUMNS($C$11:AC362)),””)</f>
        <v>#NAME?</v>
      </c>
      <c r="AC362" s="72" t="e">
        <f>IFERROR(INDEX(Data!$M$4:$BB$594,Data!$A355,COLUMNS($C$11:AD362)),””)</f>
        <v>#NAME?</v>
      </c>
      <c r="AD362" s="72" t="e">
        <f>IFERROR(INDEX(Data!$M$4:$BB$594,Data!$A355,COLUMNS($C$11:AE362)),””)</f>
        <v>#NAME?</v>
      </c>
      <c r="AE362" s="70" t="e">
        <f>IFERROR(INDEX(Data!$M$4:$BB$594,Data!$A355,COLUMNS($C$11:AF362)),””)</f>
        <v>#NAME?</v>
      </c>
      <c r="AF362" s="72" t="e">
        <f>IFERROR(INDEX(Data!$M$4:$BB$594,Data!$A355,COLUMNS($C$11:AG362)),””)</f>
        <v>#NAME?</v>
      </c>
      <c r="AG362" s="75" t="e">
        <f>IFERROR(INDEX(Data!$M$4:$BB$594,Data!$A355,COLUMNS($C$11:AH362)),””)</f>
        <v>#NAME?</v>
      </c>
      <c r="AH362" s="75" t="e">
        <f>IFERROR(INDEX(Data!$M$4:$BB$594,Data!$A355,COLUMNS($C$11:AI362)),””)</f>
        <v>#NAME?</v>
      </c>
      <c r="AI362" s="71" t="e">
        <f>IFERROR(INDEX(Data!$M$4:$BB$594,Data!$A355,COLUMNS($C$11:AJ362)),””)</f>
        <v>#NAME?</v>
      </c>
      <c r="AJ362" s="71" t="e">
        <f>IFERROR(INDEX(Data!$M$4:$BB$594,Data!$A355,COLUMNS($C$11:AK362)),””)</f>
        <v>#NAME?</v>
      </c>
      <c r="AK362" s="71" t="e">
        <f>IFERROR(INDEX(Data!$M$4:$BB$594,Data!$A355,COLUMNS($C$11:AL362)),””)</f>
        <v>#NAME?</v>
      </c>
      <c r="AL362" s="69" t="e">
        <f>IFERROR(INDEX(Data!$M$4:$BB$594,Data!$A355,COLUMNS($C$11:AM362)),””)</f>
        <v>#NAME?</v>
      </c>
      <c r="AM362" s="69" t="e">
        <f>IFERROR(INDEX(Data!$M$4:$BB$594,Data!$A355,COLUMNS($C$11:AN362)),””)</f>
        <v>#NAME?</v>
      </c>
      <c r="AN362" s="69" t="e">
        <f>IFERROR(INDEX(Data!$M$4:$BB$594,Data!$A355,COLUMNS($C$11:AO362)),””)</f>
        <v>#NAME?</v>
      </c>
      <c r="AO362" s="69" t="e">
        <f>IFERROR(INDEX(Data!$M$4:$BB$594,Data!$A355,COLUMNS($C$11:AP362)),””)</f>
        <v>#NAME?</v>
      </c>
      <c r="AP362" s="69" t="e">
        <f>IFERROR(INDEX(Data!$M$4:$BB$594,Data!$A355,COLUMNS($C$11:AQ362)),””)</f>
        <v>#NAME?</v>
      </c>
      <c r="AQ362" s="69" t="e">
        <f>IFERROR(INDEX(Data!$M$4:$BB$594,Data!$A355,COLUMNS($C$11:AR362)),””)</f>
        <v>#NAME?</v>
      </c>
    </row>
    <row r="363" spans="2:43" x14ac:dyDescent="0.25">
      <c r="B363" s="69" t="e">
        <f>IFERROR(INDEX(Data!$M$4:$BB$594,Data!$A356,COLUMNS($C$11:C363)),””)</f>
        <v>#NAME?</v>
      </c>
      <c r="C363" s="73" t="e">
        <f>IFERROR(INDEX(Data!$M$4:$BB$594,Data!$A356,COLUMNS($C$11:D363)),””)</f>
        <v>#NAME?</v>
      </c>
      <c r="D363" s="76" t="e">
        <f>IFERROR(INDEX(Data!$M$4:$BB$594,Data!$A356,COLUMNS($C$11:E363)),””)</f>
        <v>#NAME?</v>
      </c>
      <c r="E363" s="76" t="e">
        <f>IFERROR(INDEX(Data!$M$4:$BB$594,Data!$A356,COLUMNS($C$11:F363)),””)</f>
        <v>#NAME?</v>
      </c>
      <c r="F363" s="76" t="e">
        <f>IFERROR(INDEX(Data!$M$4:$BB$594,Data!$A356,COLUMNS($C$11:G363)),””)</f>
        <v>#NAME?</v>
      </c>
      <c r="G363" s="76" t="e">
        <f>IFERROR(INDEX(Data!$M$4:$BB$594,Data!$A356,COLUMNS($C$11:H363)),””)</f>
        <v>#NAME?</v>
      </c>
      <c r="H363" s="76" t="e">
        <f>IFERROR(INDEX(Data!$M$4:$BB$594,Data!$A356,COLUMNS($C$11:I363)),””)</f>
        <v>#NAME?</v>
      </c>
      <c r="I363" s="76" t="e">
        <f>IFERROR(INDEX(Data!$M$4:$BB$594,Data!$A356,COLUMNS($C$11:J363)),””)</f>
        <v>#NAME?</v>
      </c>
      <c r="J363" s="76" t="e">
        <f>IFERROR(INDEX(Data!$M$4:$BB$594,Data!$A356,COLUMNS($C$11:K363)),””)</f>
        <v>#NAME?</v>
      </c>
      <c r="K363" s="76" t="e">
        <f>IFERROR(INDEX(Data!$M$4:$BB$594,Data!$A356,COLUMNS($C$11:L363)),””)</f>
        <v>#NAME?</v>
      </c>
      <c r="L363" s="76" t="e">
        <f>IFERROR(INDEX(Data!$M$4:$BB$594,Data!$A356,COLUMNS($C$11:M363)),””)</f>
        <v>#NAME?</v>
      </c>
      <c r="M363" s="76" t="e">
        <f>IFERROR(INDEX(Data!$M$4:$BB$594,Data!$A356,COLUMNS($C$11:N363)),””)</f>
        <v>#NAME?</v>
      </c>
      <c r="N363" s="76" t="e">
        <f>IFERROR(INDEX(Data!$M$4:$BB$594,Data!$A356,COLUMNS($C$11:O363)),””)</f>
        <v>#NAME?</v>
      </c>
      <c r="O363" s="76" t="e">
        <f>IFERROR(INDEX(Data!$M$4:$BB$594,Data!$A356,COLUMNS($C$11:P363)),””)</f>
        <v>#NAME?</v>
      </c>
      <c r="P363" s="69" t="e">
        <f>IFERROR(INDEX(Data!$M$4:$BB$594,Data!$A356,COLUMNS($C$11:Q363)),””)</f>
        <v>#NAME?</v>
      </c>
      <c r="Q363" s="70" t="e">
        <f>IFERROR(INDEX(Data!$M$4:$BB$594,Data!$A356,COLUMNS($C$11:R363)),””)</f>
        <v>#NAME?</v>
      </c>
      <c r="R363" s="72" t="e">
        <f>IFERROR(INDEX(Data!$M$4:$BB$594,Data!$A356,COLUMNS($C$11:S363)),””)</f>
        <v>#NAME?</v>
      </c>
      <c r="S363" s="69" t="e">
        <f>IFERROR(INDEX(Data!$M$4:$BB$594,Data!$A356,COLUMNS($C$11:T363)),””)</f>
        <v>#NAME?</v>
      </c>
      <c r="T363" s="71" t="e">
        <f>IFERROR(INDEX(Data!$M$4:$BB$594,Data!$A356,COLUMNS($C$11:U363)),””)</f>
        <v>#NAME?</v>
      </c>
      <c r="U363" s="72" t="e">
        <f>IFERROR(INDEX(Data!$M$4:$BB$594,Data!$A356,COLUMNS($C$11:V363)),””)</f>
        <v>#NAME?</v>
      </c>
      <c r="V363" s="72" t="e">
        <f>IFERROR(INDEX(Data!$M$4:$BB$594,Data!$A356,COLUMNS($C$11:W363)),””)</f>
        <v>#NAME?</v>
      </c>
      <c r="W363" s="72" t="e">
        <f>IFERROR(INDEX(Data!$M$4:$BB$594,Data!$A356,COLUMNS($C$11:X363)),””)</f>
        <v>#NAME?</v>
      </c>
      <c r="X363" s="70" t="e">
        <f>IFERROR(INDEX(Data!$M$4:$BB$594,Data!$A356,COLUMNS($C$11:Y363)),””)</f>
        <v>#NAME?</v>
      </c>
      <c r="Y363" s="72" t="e">
        <f>IFERROR(INDEX(Data!$M$4:$BB$594,Data!$A356,COLUMNS($C$11:Z363)),””)</f>
        <v>#NAME?</v>
      </c>
      <c r="Z363" s="75" t="e">
        <f>IFERROR(INDEX(Data!$M$4:$BB$594,Data!$A356,COLUMNS($C$11:AA363)),””)</f>
        <v>#NAME?</v>
      </c>
      <c r="AA363" s="75" t="e">
        <f>IFERROR(INDEX(Data!$M$4:$BB$594,Data!$A356,COLUMNS($C$11:AB363)),””)</f>
        <v>#NAME?</v>
      </c>
      <c r="AB363" s="71" t="e">
        <f>IFERROR(INDEX(Data!$M$4:$BB$594,Data!$A356,COLUMNS($C$11:AC363)),””)</f>
        <v>#NAME?</v>
      </c>
      <c r="AC363" s="72" t="e">
        <f>IFERROR(INDEX(Data!$M$4:$BB$594,Data!$A356,COLUMNS($C$11:AD363)),””)</f>
        <v>#NAME?</v>
      </c>
      <c r="AD363" s="72" t="e">
        <f>IFERROR(INDEX(Data!$M$4:$BB$594,Data!$A356,COLUMNS($C$11:AE363)),””)</f>
        <v>#NAME?</v>
      </c>
      <c r="AE363" s="70" t="e">
        <f>IFERROR(INDEX(Data!$M$4:$BB$594,Data!$A356,COLUMNS($C$11:AF363)),””)</f>
        <v>#NAME?</v>
      </c>
      <c r="AF363" s="72" t="e">
        <f>IFERROR(INDEX(Data!$M$4:$BB$594,Data!$A356,COLUMNS($C$11:AG363)),””)</f>
        <v>#NAME?</v>
      </c>
      <c r="AG363" s="75" t="e">
        <f>IFERROR(INDEX(Data!$M$4:$BB$594,Data!$A356,COLUMNS($C$11:AH363)),””)</f>
        <v>#NAME?</v>
      </c>
      <c r="AH363" s="75" t="e">
        <f>IFERROR(INDEX(Data!$M$4:$BB$594,Data!$A356,COLUMNS($C$11:AI363)),””)</f>
        <v>#NAME?</v>
      </c>
      <c r="AI363" s="71" t="e">
        <f>IFERROR(INDEX(Data!$M$4:$BB$594,Data!$A356,COLUMNS($C$11:AJ363)),””)</f>
        <v>#NAME?</v>
      </c>
      <c r="AJ363" s="71" t="e">
        <f>IFERROR(INDEX(Data!$M$4:$BB$594,Data!$A356,COLUMNS($C$11:AK363)),””)</f>
        <v>#NAME?</v>
      </c>
      <c r="AK363" s="71" t="e">
        <f>IFERROR(INDEX(Data!$M$4:$BB$594,Data!$A356,COLUMNS($C$11:AL363)),””)</f>
        <v>#NAME?</v>
      </c>
      <c r="AL363" s="69" t="e">
        <f>IFERROR(INDEX(Data!$M$4:$BB$594,Data!$A356,COLUMNS($C$11:AM363)),””)</f>
        <v>#NAME?</v>
      </c>
      <c r="AM363" s="69" t="e">
        <f>IFERROR(INDEX(Data!$M$4:$BB$594,Data!$A356,COLUMNS($C$11:AN363)),””)</f>
        <v>#NAME?</v>
      </c>
      <c r="AN363" s="69" t="e">
        <f>IFERROR(INDEX(Data!$M$4:$BB$594,Data!$A356,COLUMNS($C$11:AO363)),””)</f>
        <v>#NAME?</v>
      </c>
      <c r="AO363" s="69" t="e">
        <f>IFERROR(INDEX(Data!$M$4:$BB$594,Data!$A356,COLUMNS($C$11:AP363)),””)</f>
        <v>#NAME?</v>
      </c>
      <c r="AP363" s="69" t="e">
        <f>IFERROR(INDEX(Data!$M$4:$BB$594,Data!$A356,COLUMNS($C$11:AQ363)),””)</f>
        <v>#NAME?</v>
      </c>
      <c r="AQ363" s="69" t="e">
        <f>IFERROR(INDEX(Data!$M$4:$BB$594,Data!$A356,COLUMNS($C$11:AR363)),””)</f>
        <v>#NAME?</v>
      </c>
    </row>
    <row r="364" spans="2:43" x14ac:dyDescent="0.25">
      <c r="B364" s="69" t="e">
        <f>IFERROR(INDEX(Data!$M$4:$BB$594,Data!$A357,COLUMNS($C$11:C364)),””)</f>
        <v>#NAME?</v>
      </c>
      <c r="C364" s="73" t="e">
        <f>IFERROR(INDEX(Data!$M$4:$BB$594,Data!$A357,COLUMNS($C$11:D364)),””)</f>
        <v>#NAME?</v>
      </c>
      <c r="D364" s="76" t="e">
        <f>IFERROR(INDEX(Data!$M$4:$BB$594,Data!$A357,COLUMNS($C$11:E364)),””)</f>
        <v>#NAME?</v>
      </c>
      <c r="E364" s="76" t="e">
        <f>IFERROR(INDEX(Data!$M$4:$BB$594,Data!$A357,COLUMNS($C$11:F364)),””)</f>
        <v>#NAME?</v>
      </c>
      <c r="F364" s="76" t="e">
        <f>IFERROR(INDEX(Data!$M$4:$BB$594,Data!$A357,COLUMNS($C$11:G364)),””)</f>
        <v>#NAME?</v>
      </c>
      <c r="G364" s="76" t="e">
        <f>IFERROR(INDEX(Data!$M$4:$BB$594,Data!$A357,COLUMNS($C$11:H364)),””)</f>
        <v>#NAME?</v>
      </c>
      <c r="H364" s="76" t="e">
        <f>IFERROR(INDEX(Data!$M$4:$BB$594,Data!$A357,COLUMNS($C$11:I364)),””)</f>
        <v>#NAME?</v>
      </c>
      <c r="I364" s="76" t="e">
        <f>IFERROR(INDEX(Data!$M$4:$BB$594,Data!$A357,COLUMNS($C$11:J364)),””)</f>
        <v>#NAME?</v>
      </c>
      <c r="J364" s="76" t="e">
        <f>IFERROR(INDEX(Data!$M$4:$BB$594,Data!$A357,COLUMNS($C$11:K364)),””)</f>
        <v>#NAME?</v>
      </c>
      <c r="K364" s="76" t="e">
        <f>IFERROR(INDEX(Data!$M$4:$BB$594,Data!$A357,COLUMNS($C$11:L364)),””)</f>
        <v>#NAME?</v>
      </c>
      <c r="L364" s="76" t="e">
        <f>IFERROR(INDEX(Data!$M$4:$BB$594,Data!$A357,COLUMNS($C$11:M364)),””)</f>
        <v>#NAME?</v>
      </c>
      <c r="M364" s="76" t="e">
        <f>IFERROR(INDEX(Data!$M$4:$BB$594,Data!$A357,COLUMNS($C$11:N364)),””)</f>
        <v>#NAME?</v>
      </c>
      <c r="N364" s="76" t="e">
        <f>IFERROR(INDEX(Data!$M$4:$BB$594,Data!$A357,COLUMNS($C$11:O364)),””)</f>
        <v>#NAME?</v>
      </c>
      <c r="O364" s="76" t="e">
        <f>IFERROR(INDEX(Data!$M$4:$BB$594,Data!$A357,COLUMNS($C$11:P364)),””)</f>
        <v>#NAME?</v>
      </c>
      <c r="P364" s="69" t="e">
        <f>IFERROR(INDEX(Data!$M$4:$BB$594,Data!$A357,COLUMNS($C$11:Q364)),””)</f>
        <v>#NAME?</v>
      </c>
      <c r="Q364" s="70" t="e">
        <f>IFERROR(INDEX(Data!$M$4:$BB$594,Data!$A357,COLUMNS($C$11:R364)),””)</f>
        <v>#NAME?</v>
      </c>
      <c r="R364" s="72" t="e">
        <f>IFERROR(INDEX(Data!$M$4:$BB$594,Data!$A357,COLUMNS($C$11:S364)),””)</f>
        <v>#NAME?</v>
      </c>
      <c r="S364" s="69" t="e">
        <f>IFERROR(INDEX(Data!$M$4:$BB$594,Data!$A357,COLUMNS($C$11:T364)),””)</f>
        <v>#NAME?</v>
      </c>
      <c r="T364" s="71" t="e">
        <f>IFERROR(INDEX(Data!$M$4:$BB$594,Data!$A357,COLUMNS($C$11:U364)),””)</f>
        <v>#NAME?</v>
      </c>
      <c r="U364" s="72" t="e">
        <f>IFERROR(INDEX(Data!$M$4:$BB$594,Data!$A357,COLUMNS($C$11:V364)),””)</f>
        <v>#NAME?</v>
      </c>
      <c r="V364" s="72" t="e">
        <f>IFERROR(INDEX(Data!$M$4:$BB$594,Data!$A357,COLUMNS($C$11:W364)),””)</f>
        <v>#NAME?</v>
      </c>
      <c r="W364" s="72" t="e">
        <f>IFERROR(INDEX(Data!$M$4:$BB$594,Data!$A357,COLUMNS($C$11:X364)),””)</f>
        <v>#NAME?</v>
      </c>
      <c r="X364" s="70" t="e">
        <f>IFERROR(INDEX(Data!$M$4:$BB$594,Data!$A357,COLUMNS($C$11:Y364)),””)</f>
        <v>#NAME?</v>
      </c>
      <c r="Y364" s="72" t="e">
        <f>IFERROR(INDEX(Data!$M$4:$BB$594,Data!$A357,COLUMNS($C$11:Z364)),””)</f>
        <v>#NAME?</v>
      </c>
      <c r="Z364" s="75" t="e">
        <f>IFERROR(INDEX(Data!$M$4:$BB$594,Data!$A357,COLUMNS($C$11:AA364)),””)</f>
        <v>#NAME?</v>
      </c>
      <c r="AA364" s="75" t="e">
        <f>IFERROR(INDEX(Data!$M$4:$BB$594,Data!$A357,COLUMNS($C$11:AB364)),””)</f>
        <v>#NAME?</v>
      </c>
      <c r="AB364" s="71" t="e">
        <f>IFERROR(INDEX(Data!$M$4:$BB$594,Data!$A357,COLUMNS($C$11:AC364)),””)</f>
        <v>#NAME?</v>
      </c>
      <c r="AC364" s="72" t="e">
        <f>IFERROR(INDEX(Data!$M$4:$BB$594,Data!$A357,COLUMNS($C$11:AD364)),””)</f>
        <v>#NAME?</v>
      </c>
      <c r="AD364" s="72" t="e">
        <f>IFERROR(INDEX(Data!$M$4:$BB$594,Data!$A357,COLUMNS($C$11:AE364)),””)</f>
        <v>#NAME?</v>
      </c>
      <c r="AE364" s="70" t="e">
        <f>IFERROR(INDEX(Data!$M$4:$BB$594,Data!$A357,COLUMNS($C$11:AF364)),””)</f>
        <v>#NAME?</v>
      </c>
      <c r="AF364" s="72" t="e">
        <f>IFERROR(INDEX(Data!$M$4:$BB$594,Data!$A357,COLUMNS($C$11:AG364)),””)</f>
        <v>#NAME?</v>
      </c>
      <c r="AG364" s="75" t="e">
        <f>IFERROR(INDEX(Data!$M$4:$BB$594,Data!$A357,COLUMNS($C$11:AH364)),””)</f>
        <v>#NAME?</v>
      </c>
      <c r="AH364" s="75" t="e">
        <f>IFERROR(INDEX(Data!$M$4:$BB$594,Data!$A357,COLUMNS($C$11:AI364)),””)</f>
        <v>#NAME?</v>
      </c>
      <c r="AI364" s="71" t="e">
        <f>IFERROR(INDEX(Data!$M$4:$BB$594,Data!$A357,COLUMNS($C$11:AJ364)),””)</f>
        <v>#NAME?</v>
      </c>
      <c r="AJ364" s="71" t="e">
        <f>IFERROR(INDEX(Data!$M$4:$BB$594,Data!$A357,COLUMNS($C$11:AK364)),””)</f>
        <v>#NAME?</v>
      </c>
      <c r="AK364" s="71" t="e">
        <f>IFERROR(INDEX(Data!$M$4:$BB$594,Data!$A357,COLUMNS($C$11:AL364)),””)</f>
        <v>#NAME?</v>
      </c>
      <c r="AL364" s="69" t="e">
        <f>IFERROR(INDEX(Data!$M$4:$BB$594,Data!$A357,COLUMNS($C$11:AM364)),””)</f>
        <v>#NAME?</v>
      </c>
      <c r="AM364" s="69" t="e">
        <f>IFERROR(INDEX(Data!$M$4:$BB$594,Data!$A357,COLUMNS($C$11:AN364)),””)</f>
        <v>#NAME?</v>
      </c>
      <c r="AN364" s="69" t="e">
        <f>IFERROR(INDEX(Data!$M$4:$BB$594,Data!$A357,COLUMNS($C$11:AO364)),””)</f>
        <v>#NAME?</v>
      </c>
      <c r="AO364" s="69" t="e">
        <f>IFERROR(INDEX(Data!$M$4:$BB$594,Data!$A357,COLUMNS($C$11:AP364)),””)</f>
        <v>#NAME?</v>
      </c>
      <c r="AP364" s="69" t="e">
        <f>IFERROR(INDEX(Data!$M$4:$BB$594,Data!$A357,COLUMNS($C$11:AQ364)),””)</f>
        <v>#NAME?</v>
      </c>
      <c r="AQ364" s="69" t="e">
        <f>IFERROR(INDEX(Data!$M$4:$BB$594,Data!$A357,COLUMNS($C$11:AR364)),””)</f>
        <v>#NAME?</v>
      </c>
    </row>
    <row r="365" spans="2:43" x14ac:dyDescent="0.25">
      <c r="B365" s="69" t="e">
        <f>IFERROR(INDEX(Data!$M$4:$BB$594,Data!$A358,COLUMNS($C$11:C365)),””)</f>
        <v>#NAME?</v>
      </c>
      <c r="C365" s="73" t="e">
        <f>IFERROR(INDEX(Data!$M$4:$BB$594,Data!$A358,COLUMNS($C$11:D365)),””)</f>
        <v>#NAME?</v>
      </c>
      <c r="D365" s="76" t="e">
        <f>IFERROR(INDEX(Data!$M$4:$BB$594,Data!$A358,COLUMNS($C$11:E365)),””)</f>
        <v>#NAME?</v>
      </c>
      <c r="E365" s="76" t="e">
        <f>IFERROR(INDEX(Data!$M$4:$BB$594,Data!$A358,COLUMNS($C$11:F365)),””)</f>
        <v>#NAME?</v>
      </c>
      <c r="F365" s="76" t="e">
        <f>IFERROR(INDEX(Data!$M$4:$BB$594,Data!$A358,COLUMNS($C$11:G365)),””)</f>
        <v>#NAME?</v>
      </c>
      <c r="G365" s="76" t="e">
        <f>IFERROR(INDEX(Data!$M$4:$BB$594,Data!$A358,COLUMNS($C$11:H365)),””)</f>
        <v>#NAME?</v>
      </c>
      <c r="H365" s="76" t="e">
        <f>IFERROR(INDEX(Data!$M$4:$BB$594,Data!$A358,COLUMNS($C$11:I365)),””)</f>
        <v>#NAME?</v>
      </c>
      <c r="I365" s="76" t="e">
        <f>IFERROR(INDEX(Data!$M$4:$BB$594,Data!$A358,COLUMNS($C$11:J365)),””)</f>
        <v>#NAME?</v>
      </c>
      <c r="J365" s="76" t="e">
        <f>IFERROR(INDEX(Data!$M$4:$BB$594,Data!$A358,COLUMNS($C$11:K365)),””)</f>
        <v>#NAME?</v>
      </c>
      <c r="K365" s="76" t="e">
        <f>IFERROR(INDEX(Data!$M$4:$BB$594,Data!$A358,COLUMNS($C$11:L365)),””)</f>
        <v>#NAME?</v>
      </c>
      <c r="L365" s="76" t="e">
        <f>IFERROR(INDEX(Data!$M$4:$BB$594,Data!$A358,COLUMNS($C$11:M365)),””)</f>
        <v>#NAME?</v>
      </c>
      <c r="M365" s="76" t="e">
        <f>IFERROR(INDEX(Data!$M$4:$BB$594,Data!$A358,COLUMNS($C$11:N365)),””)</f>
        <v>#NAME?</v>
      </c>
      <c r="N365" s="76" t="e">
        <f>IFERROR(INDEX(Data!$M$4:$BB$594,Data!$A358,COLUMNS($C$11:O365)),””)</f>
        <v>#NAME?</v>
      </c>
      <c r="O365" s="76" t="e">
        <f>IFERROR(INDEX(Data!$M$4:$BB$594,Data!$A358,COLUMNS($C$11:P365)),””)</f>
        <v>#NAME?</v>
      </c>
      <c r="P365" s="69" t="e">
        <f>IFERROR(INDEX(Data!$M$4:$BB$594,Data!$A358,COLUMNS($C$11:Q365)),””)</f>
        <v>#NAME?</v>
      </c>
      <c r="Q365" s="70" t="e">
        <f>IFERROR(INDEX(Data!$M$4:$BB$594,Data!$A358,COLUMNS($C$11:R365)),””)</f>
        <v>#NAME?</v>
      </c>
      <c r="R365" s="72" t="e">
        <f>IFERROR(INDEX(Data!$M$4:$BB$594,Data!$A358,COLUMNS($C$11:S365)),””)</f>
        <v>#NAME?</v>
      </c>
      <c r="S365" s="69" t="e">
        <f>IFERROR(INDEX(Data!$M$4:$BB$594,Data!$A358,COLUMNS($C$11:T365)),””)</f>
        <v>#NAME?</v>
      </c>
      <c r="T365" s="71" t="e">
        <f>IFERROR(INDEX(Data!$M$4:$BB$594,Data!$A358,COLUMNS($C$11:U365)),””)</f>
        <v>#NAME?</v>
      </c>
      <c r="U365" s="72" t="e">
        <f>IFERROR(INDEX(Data!$M$4:$BB$594,Data!$A358,COLUMNS($C$11:V365)),””)</f>
        <v>#NAME?</v>
      </c>
      <c r="V365" s="72" t="e">
        <f>IFERROR(INDEX(Data!$M$4:$BB$594,Data!$A358,COLUMNS($C$11:W365)),””)</f>
        <v>#NAME?</v>
      </c>
      <c r="W365" s="72" t="e">
        <f>IFERROR(INDEX(Data!$M$4:$BB$594,Data!$A358,COLUMNS($C$11:X365)),””)</f>
        <v>#NAME?</v>
      </c>
      <c r="X365" s="70" t="e">
        <f>IFERROR(INDEX(Data!$M$4:$BB$594,Data!$A358,COLUMNS($C$11:Y365)),””)</f>
        <v>#NAME?</v>
      </c>
      <c r="Y365" s="72" t="e">
        <f>IFERROR(INDEX(Data!$M$4:$BB$594,Data!$A358,COLUMNS($C$11:Z365)),””)</f>
        <v>#NAME?</v>
      </c>
      <c r="Z365" s="75" t="e">
        <f>IFERROR(INDEX(Data!$M$4:$BB$594,Data!$A358,COLUMNS($C$11:AA365)),””)</f>
        <v>#NAME?</v>
      </c>
      <c r="AA365" s="75" t="e">
        <f>IFERROR(INDEX(Data!$M$4:$BB$594,Data!$A358,COLUMNS($C$11:AB365)),””)</f>
        <v>#NAME?</v>
      </c>
      <c r="AB365" s="71" t="e">
        <f>IFERROR(INDEX(Data!$M$4:$BB$594,Data!$A358,COLUMNS($C$11:AC365)),””)</f>
        <v>#NAME?</v>
      </c>
      <c r="AC365" s="72" t="e">
        <f>IFERROR(INDEX(Data!$M$4:$BB$594,Data!$A358,COLUMNS($C$11:AD365)),””)</f>
        <v>#NAME?</v>
      </c>
      <c r="AD365" s="72" t="e">
        <f>IFERROR(INDEX(Data!$M$4:$BB$594,Data!$A358,COLUMNS($C$11:AE365)),””)</f>
        <v>#NAME?</v>
      </c>
      <c r="AE365" s="70" t="e">
        <f>IFERROR(INDEX(Data!$M$4:$BB$594,Data!$A358,COLUMNS($C$11:AF365)),””)</f>
        <v>#NAME?</v>
      </c>
      <c r="AF365" s="72" t="e">
        <f>IFERROR(INDEX(Data!$M$4:$BB$594,Data!$A358,COLUMNS($C$11:AG365)),””)</f>
        <v>#NAME?</v>
      </c>
      <c r="AG365" s="75" t="e">
        <f>IFERROR(INDEX(Data!$M$4:$BB$594,Data!$A358,COLUMNS($C$11:AH365)),””)</f>
        <v>#NAME?</v>
      </c>
      <c r="AH365" s="75" t="e">
        <f>IFERROR(INDEX(Data!$M$4:$BB$594,Data!$A358,COLUMNS($C$11:AI365)),””)</f>
        <v>#NAME?</v>
      </c>
      <c r="AI365" s="71" t="e">
        <f>IFERROR(INDEX(Data!$M$4:$BB$594,Data!$A358,COLUMNS($C$11:AJ365)),””)</f>
        <v>#NAME?</v>
      </c>
      <c r="AJ365" s="71" t="e">
        <f>IFERROR(INDEX(Data!$M$4:$BB$594,Data!$A358,COLUMNS($C$11:AK365)),””)</f>
        <v>#NAME?</v>
      </c>
      <c r="AK365" s="71" t="e">
        <f>IFERROR(INDEX(Data!$M$4:$BB$594,Data!$A358,COLUMNS($C$11:AL365)),””)</f>
        <v>#NAME?</v>
      </c>
      <c r="AL365" s="69" t="e">
        <f>IFERROR(INDEX(Data!$M$4:$BB$594,Data!$A358,COLUMNS($C$11:AM365)),””)</f>
        <v>#NAME?</v>
      </c>
      <c r="AM365" s="69" t="e">
        <f>IFERROR(INDEX(Data!$M$4:$BB$594,Data!$A358,COLUMNS($C$11:AN365)),””)</f>
        <v>#NAME?</v>
      </c>
      <c r="AN365" s="69" t="e">
        <f>IFERROR(INDEX(Data!$M$4:$BB$594,Data!$A358,COLUMNS($C$11:AO365)),””)</f>
        <v>#NAME?</v>
      </c>
      <c r="AO365" s="69" t="e">
        <f>IFERROR(INDEX(Data!$M$4:$BB$594,Data!$A358,COLUMNS($C$11:AP365)),””)</f>
        <v>#NAME?</v>
      </c>
      <c r="AP365" s="69" t="e">
        <f>IFERROR(INDEX(Data!$M$4:$BB$594,Data!$A358,COLUMNS($C$11:AQ365)),””)</f>
        <v>#NAME?</v>
      </c>
      <c r="AQ365" s="69" t="e">
        <f>IFERROR(INDEX(Data!$M$4:$BB$594,Data!$A358,COLUMNS($C$11:AR365)),””)</f>
        <v>#NAME?</v>
      </c>
    </row>
    <row r="366" spans="2:43" x14ac:dyDescent="0.25">
      <c r="B366" s="69" t="e">
        <f>IFERROR(INDEX(Data!$M$4:$BB$594,Data!$A359,COLUMNS($C$11:C366)),””)</f>
        <v>#NAME?</v>
      </c>
      <c r="C366" s="73" t="e">
        <f>IFERROR(INDEX(Data!$M$4:$BB$594,Data!$A359,COLUMNS($C$11:D366)),””)</f>
        <v>#NAME?</v>
      </c>
      <c r="D366" s="76" t="e">
        <f>IFERROR(INDEX(Data!$M$4:$BB$594,Data!$A359,COLUMNS($C$11:E366)),””)</f>
        <v>#NAME?</v>
      </c>
      <c r="E366" s="76" t="e">
        <f>IFERROR(INDEX(Data!$M$4:$BB$594,Data!$A359,COLUMNS($C$11:F366)),””)</f>
        <v>#NAME?</v>
      </c>
      <c r="F366" s="76" t="e">
        <f>IFERROR(INDEX(Data!$M$4:$BB$594,Data!$A359,COLUMNS($C$11:G366)),””)</f>
        <v>#NAME?</v>
      </c>
      <c r="G366" s="76" t="e">
        <f>IFERROR(INDEX(Data!$M$4:$BB$594,Data!$A359,COLUMNS($C$11:H366)),””)</f>
        <v>#NAME?</v>
      </c>
      <c r="H366" s="76" t="e">
        <f>IFERROR(INDEX(Data!$M$4:$BB$594,Data!$A359,COLUMNS($C$11:I366)),””)</f>
        <v>#NAME?</v>
      </c>
      <c r="I366" s="76" t="e">
        <f>IFERROR(INDEX(Data!$M$4:$BB$594,Data!$A359,COLUMNS($C$11:J366)),””)</f>
        <v>#NAME?</v>
      </c>
      <c r="J366" s="76" t="e">
        <f>IFERROR(INDEX(Data!$M$4:$BB$594,Data!$A359,COLUMNS($C$11:K366)),””)</f>
        <v>#NAME?</v>
      </c>
      <c r="K366" s="76" t="e">
        <f>IFERROR(INDEX(Data!$M$4:$BB$594,Data!$A359,COLUMNS($C$11:L366)),””)</f>
        <v>#NAME?</v>
      </c>
      <c r="L366" s="76" t="e">
        <f>IFERROR(INDEX(Data!$M$4:$BB$594,Data!$A359,COLUMNS($C$11:M366)),””)</f>
        <v>#NAME?</v>
      </c>
      <c r="M366" s="76" t="e">
        <f>IFERROR(INDEX(Data!$M$4:$BB$594,Data!$A359,COLUMNS($C$11:N366)),””)</f>
        <v>#NAME?</v>
      </c>
      <c r="N366" s="76" t="e">
        <f>IFERROR(INDEX(Data!$M$4:$BB$594,Data!$A359,COLUMNS($C$11:O366)),””)</f>
        <v>#NAME?</v>
      </c>
      <c r="O366" s="76" t="e">
        <f>IFERROR(INDEX(Data!$M$4:$BB$594,Data!$A359,COLUMNS($C$11:P366)),””)</f>
        <v>#NAME?</v>
      </c>
      <c r="P366" s="69" t="e">
        <f>IFERROR(INDEX(Data!$M$4:$BB$594,Data!$A359,COLUMNS($C$11:Q366)),””)</f>
        <v>#NAME?</v>
      </c>
      <c r="Q366" s="70" t="e">
        <f>IFERROR(INDEX(Data!$M$4:$BB$594,Data!$A359,COLUMNS($C$11:R366)),””)</f>
        <v>#NAME?</v>
      </c>
      <c r="R366" s="72" t="e">
        <f>IFERROR(INDEX(Data!$M$4:$BB$594,Data!$A359,COLUMNS($C$11:S366)),””)</f>
        <v>#NAME?</v>
      </c>
      <c r="S366" s="69" t="e">
        <f>IFERROR(INDEX(Data!$M$4:$BB$594,Data!$A359,COLUMNS($C$11:T366)),””)</f>
        <v>#NAME?</v>
      </c>
      <c r="T366" s="71" t="e">
        <f>IFERROR(INDEX(Data!$M$4:$BB$594,Data!$A359,COLUMNS($C$11:U366)),””)</f>
        <v>#NAME?</v>
      </c>
      <c r="U366" s="72" t="e">
        <f>IFERROR(INDEX(Data!$M$4:$BB$594,Data!$A359,COLUMNS($C$11:V366)),””)</f>
        <v>#NAME?</v>
      </c>
      <c r="V366" s="72" t="e">
        <f>IFERROR(INDEX(Data!$M$4:$BB$594,Data!$A359,COLUMNS($C$11:W366)),””)</f>
        <v>#NAME?</v>
      </c>
      <c r="W366" s="72" t="e">
        <f>IFERROR(INDEX(Data!$M$4:$BB$594,Data!$A359,COLUMNS($C$11:X366)),””)</f>
        <v>#NAME?</v>
      </c>
      <c r="X366" s="70" t="e">
        <f>IFERROR(INDEX(Data!$M$4:$BB$594,Data!$A359,COLUMNS($C$11:Y366)),””)</f>
        <v>#NAME?</v>
      </c>
      <c r="Y366" s="72" t="e">
        <f>IFERROR(INDEX(Data!$M$4:$BB$594,Data!$A359,COLUMNS($C$11:Z366)),””)</f>
        <v>#NAME?</v>
      </c>
      <c r="Z366" s="75" t="e">
        <f>IFERROR(INDEX(Data!$M$4:$BB$594,Data!$A359,COLUMNS($C$11:AA366)),””)</f>
        <v>#NAME?</v>
      </c>
      <c r="AA366" s="75" t="e">
        <f>IFERROR(INDEX(Data!$M$4:$BB$594,Data!$A359,COLUMNS($C$11:AB366)),””)</f>
        <v>#NAME?</v>
      </c>
      <c r="AB366" s="71" t="e">
        <f>IFERROR(INDEX(Data!$M$4:$BB$594,Data!$A359,COLUMNS($C$11:AC366)),””)</f>
        <v>#NAME?</v>
      </c>
      <c r="AC366" s="72" t="e">
        <f>IFERROR(INDEX(Data!$M$4:$BB$594,Data!$A359,COLUMNS($C$11:AD366)),””)</f>
        <v>#NAME?</v>
      </c>
      <c r="AD366" s="72" t="e">
        <f>IFERROR(INDEX(Data!$M$4:$BB$594,Data!$A359,COLUMNS($C$11:AE366)),””)</f>
        <v>#NAME?</v>
      </c>
      <c r="AE366" s="70" t="e">
        <f>IFERROR(INDEX(Data!$M$4:$BB$594,Data!$A359,COLUMNS($C$11:AF366)),””)</f>
        <v>#NAME?</v>
      </c>
      <c r="AF366" s="72" t="e">
        <f>IFERROR(INDEX(Data!$M$4:$BB$594,Data!$A359,COLUMNS($C$11:AG366)),””)</f>
        <v>#NAME?</v>
      </c>
      <c r="AG366" s="75" t="e">
        <f>IFERROR(INDEX(Data!$M$4:$BB$594,Data!$A359,COLUMNS($C$11:AH366)),””)</f>
        <v>#NAME?</v>
      </c>
      <c r="AH366" s="75" t="e">
        <f>IFERROR(INDEX(Data!$M$4:$BB$594,Data!$A359,COLUMNS($C$11:AI366)),””)</f>
        <v>#NAME?</v>
      </c>
      <c r="AI366" s="71" t="e">
        <f>IFERROR(INDEX(Data!$M$4:$BB$594,Data!$A359,COLUMNS($C$11:AJ366)),””)</f>
        <v>#NAME?</v>
      </c>
      <c r="AJ366" s="71" t="e">
        <f>IFERROR(INDEX(Data!$M$4:$BB$594,Data!$A359,COLUMNS($C$11:AK366)),””)</f>
        <v>#NAME?</v>
      </c>
      <c r="AK366" s="71" t="e">
        <f>IFERROR(INDEX(Data!$M$4:$BB$594,Data!$A359,COLUMNS($C$11:AL366)),””)</f>
        <v>#NAME?</v>
      </c>
      <c r="AL366" s="69" t="e">
        <f>IFERROR(INDEX(Data!$M$4:$BB$594,Data!$A359,COLUMNS($C$11:AM366)),””)</f>
        <v>#NAME?</v>
      </c>
      <c r="AM366" s="69" t="e">
        <f>IFERROR(INDEX(Data!$M$4:$BB$594,Data!$A359,COLUMNS($C$11:AN366)),””)</f>
        <v>#NAME?</v>
      </c>
      <c r="AN366" s="69" t="e">
        <f>IFERROR(INDEX(Data!$M$4:$BB$594,Data!$A359,COLUMNS($C$11:AO366)),””)</f>
        <v>#NAME?</v>
      </c>
      <c r="AO366" s="69" t="e">
        <f>IFERROR(INDEX(Data!$M$4:$BB$594,Data!$A359,COLUMNS($C$11:AP366)),””)</f>
        <v>#NAME?</v>
      </c>
      <c r="AP366" s="69" t="e">
        <f>IFERROR(INDEX(Data!$M$4:$BB$594,Data!$A359,COLUMNS($C$11:AQ366)),””)</f>
        <v>#NAME?</v>
      </c>
      <c r="AQ366" s="69" t="e">
        <f>IFERROR(INDEX(Data!$M$4:$BB$594,Data!$A359,COLUMNS($C$11:AR366)),””)</f>
        <v>#NAME?</v>
      </c>
    </row>
    <row r="367" spans="2:43" x14ac:dyDescent="0.25">
      <c r="B367" s="69" t="e">
        <f>IFERROR(INDEX(Data!$M$4:$BB$594,Data!$A360,COLUMNS($C$11:C367)),””)</f>
        <v>#NAME?</v>
      </c>
      <c r="C367" s="73" t="e">
        <f>IFERROR(INDEX(Data!$M$4:$BB$594,Data!$A360,COLUMNS($C$11:D367)),””)</f>
        <v>#NAME?</v>
      </c>
      <c r="D367" s="76" t="e">
        <f>IFERROR(INDEX(Data!$M$4:$BB$594,Data!$A360,COLUMNS($C$11:E367)),””)</f>
        <v>#NAME?</v>
      </c>
      <c r="E367" s="76" t="e">
        <f>IFERROR(INDEX(Data!$M$4:$BB$594,Data!$A360,COLUMNS($C$11:F367)),””)</f>
        <v>#NAME?</v>
      </c>
      <c r="F367" s="76" t="e">
        <f>IFERROR(INDEX(Data!$M$4:$BB$594,Data!$A360,COLUMNS($C$11:G367)),””)</f>
        <v>#NAME?</v>
      </c>
      <c r="G367" s="76" t="e">
        <f>IFERROR(INDEX(Data!$M$4:$BB$594,Data!$A360,COLUMNS($C$11:H367)),””)</f>
        <v>#NAME?</v>
      </c>
      <c r="H367" s="76" t="e">
        <f>IFERROR(INDEX(Data!$M$4:$BB$594,Data!$A360,COLUMNS($C$11:I367)),””)</f>
        <v>#NAME?</v>
      </c>
      <c r="I367" s="76" t="e">
        <f>IFERROR(INDEX(Data!$M$4:$BB$594,Data!$A360,COLUMNS($C$11:J367)),””)</f>
        <v>#NAME?</v>
      </c>
      <c r="J367" s="76" t="e">
        <f>IFERROR(INDEX(Data!$M$4:$BB$594,Data!$A360,COLUMNS($C$11:K367)),””)</f>
        <v>#NAME?</v>
      </c>
      <c r="K367" s="76" t="e">
        <f>IFERROR(INDEX(Data!$M$4:$BB$594,Data!$A360,COLUMNS($C$11:L367)),””)</f>
        <v>#NAME?</v>
      </c>
      <c r="L367" s="76" t="e">
        <f>IFERROR(INDEX(Data!$M$4:$BB$594,Data!$A360,COLUMNS($C$11:M367)),””)</f>
        <v>#NAME?</v>
      </c>
      <c r="M367" s="76" t="e">
        <f>IFERROR(INDEX(Data!$M$4:$BB$594,Data!$A360,COLUMNS($C$11:N367)),””)</f>
        <v>#NAME?</v>
      </c>
      <c r="N367" s="76" t="e">
        <f>IFERROR(INDEX(Data!$M$4:$BB$594,Data!$A360,COLUMNS($C$11:O367)),””)</f>
        <v>#NAME?</v>
      </c>
      <c r="O367" s="76" t="e">
        <f>IFERROR(INDEX(Data!$M$4:$BB$594,Data!$A360,COLUMNS($C$11:P367)),””)</f>
        <v>#NAME?</v>
      </c>
      <c r="P367" s="69" t="e">
        <f>IFERROR(INDEX(Data!$M$4:$BB$594,Data!$A360,COLUMNS($C$11:Q367)),””)</f>
        <v>#NAME?</v>
      </c>
      <c r="Q367" s="70" t="e">
        <f>IFERROR(INDEX(Data!$M$4:$BB$594,Data!$A360,COLUMNS($C$11:R367)),””)</f>
        <v>#NAME?</v>
      </c>
      <c r="R367" s="72" t="e">
        <f>IFERROR(INDEX(Data!$M$4:$BB$594,Data!$A360,COLUMNS($C$11:S367)),””)</f>
        <v>#NAME?</v>
      </c>
      <c r="S367" s="69" t="e">
        <f>IFERROR(INDEX(Data!$M$4:$BB$594,Data!$A360,COLUMNS($C$11:T367)),””)</f>
        <v>#NAME?</v>
      </c>
      <c r="T367" s="71" t="e">
        <f>IFERROR(INDEX(Data!$M$4:$BB$594,Data!$A360,COLUMNS($C$11:U367)),””)</f>
        <v>#NAME?</v>
      </c>
      <c r="U367" s="72" t="e">
        <f>IFERROR(INDEX(Data!$M$4:$BB$594,Data!$A360,COLUMNS($C$11:V367)),””)</f>
        <v>#NAME?</v>
      </c>
      <c r="V367" s="72" t="e">
        <f>IFERROR(INDEX(Data!$M$4:$BB$594,Data!$A360,COLUMNS($C$11:W367)),””)</f>
        <v>#NAME?</v>
      </c>
      <c r="W367" s="72" t="e">
        <f>IFERROR(INDEX(Data!$M$4:$BB$594,Data!$A360,COLUMNS($C$11:X367)),””)</f>
        <v>#NAME?</v>
      </c>
      <c r="X367" s="70" t="e">
        <f>IFERROR(INDEX(Data!$M$4:$BB$594,Data!$A360,COLUMNS($C$11:Y367)),””)</f>
        <v>#NAME?</v>
      </c>
      <c r="Y367" s="72" t="e">
        <f>IFERROR(INDEX(Data!$M$4:$BB$594,Data!$A360,COLUMNS($C$11:Z367)),””)</f>
        <v>#NAME?</v>
      </c>
      <c r="Z367" s="75" t="e">
        <f>IFERROR(INDEX(Data!$M$4:$BB$594,Data!$A360,COLUMNS($C$11:AA367)),””)</f>
        <v>#NAME?</v>
      </c>
      <c r="AA367" s="75" t="e">
        <f>IFERROR(INDEX(Data!$M$4:$BB$594,Data!$A360,COLUMNS($C$11:AB367)),””)</f>
        <v>#NAME?</v>
      </c>
      <c r="AB367" s="71" t="e">
        <f>IFERROR(INDEX(Data!$M$4:$BB$594,Data!$A360,COLUMNS($C$11:AC367)),””)</f>
        <v>#NAME?</v>
      </c>
      <c r="AC367" s="72" t="e">
        <f>IFERROR(INDEX(Data!$M$4:$BB$594,Data!$A360,COLUMNS($C$11:AD367)),””)</f>
        <v>#NAME?</v>
      </c>
      <c r="AD367" s="72" t="e">
        <f>IFERROR(INDEX(Data!$M$4:$BB$594,Data!$A360,COLUMNS($C$11:AE367)),””)</f>
        <v>#NAME?</v>
      </c>
      <c r="AE367" s="70" t="e">
        <f>IFERROR(INDEX(Data!$M$4:$BB$594,Data!$A360,COLUMNS($C$11:AF367)),””)</f>
        <v>#NAME?</v>
      </c>
      <c r="AF367" s="72" t="e">
        <f>IFERROR(INDEX(Data!$M$4:$BB$594,Data!$A360,COLUMNS($C$11:AG367)),””)</f>
        <v>#NAME?</v>
      </c>
      <c r="AG367" s="75" t="e">
        <f>IFERROR(INDEX(Data!$M$4:$BB$594,Data!$A360,COLUMNS($C$11:AH367)),””)</f>
        <v>#NAME?</v>
      </c>
      <c r="AH367" s="75" t="e">
        <f>IFERROR(INDEX(Data!$M$4:$BB$594,Data!$A360,COLUMNS($C$11:AI367)),””)</f>
        <v>#NAME?</v>
      </c>
      <c r="AI367" s="71" t="e">
        <f>IFERROR(INDEX(Data!$M$4:$BB$594,Data!$A360,COLUMNS($C$11:AJ367)),””)</f>
        <v>#NAME?</v>
      </c>
      <c r="AJ367" s="71" t="e">
        <f>IFERROR(INDEX(Data!$M$4:$BB$594,Data!$A360,COLUMNS($C$11:AK367)),””)</f>
        <v>#NAME?</v>
      </c>
      <c r="AK367" s="71" t="e">
        <f>IFERROR(INDEX(Data!$M$4:$BB$594,Data!$A360,COLUMNS($C$11:AL367)),””)</f>
        <v>#NAME?</v>
      </c>
      <c r="AL367" s="69" t="e">
        <f>IFERROR(INDEX(Data!$M$4:$BB$594,Data!$A360,COLUMNS($C$11:AM367)),””)</f>
        <v>#NAME?</v>
      </c>
      <c r="AM367" s="69" t="e">
        <f>IFERROR(INDEX(Data!$M$4:$BB$594,Data!$A360,COLUMNS($C$11:AN367)),””)</f>
        <v>#NAME?</v>
      </c>
      <c r="AN367" s="69" t="e">
        <f>IFERROR(INDEX(Data!$M$4:$BB$594,Data!$A360,COLUMNS($C$11:AO367)),””)</f>
        <v>#NAME?</v>
      </c>
      <c r="AO367" s="69" t="e">
        <f>IFERROR(INDEX(Data!$M$4:$BB$594,Data!$A360,COLUMNS($C$11:AP367)),””)</f>
        <v>#NAME?</v>
      </c>
      <c r="AP367" s="69" t="e">
        <f>IFERROR(INDEX(Data!$M$4:$BB$594,Data!$A360,COLUMNS($C$11:AQ367)),””)</f>
        <v>#NAME?</v>
      </c>
      <c r="AQ367" s="69" t="e">
        <f>IFERROR(INDEX(Data!$M$4:$BB$594,Data!$A360,COLUMNS($C$11:AR367)),””)</f>
        <v>#NAME?</v>
      </c>
    </row>
    <row r="368" spans="2:43" x14ac:dyDescent="0.25">
      <c r="B368" s="69" t="e">
        <f>IFERROR(INDEX(Data!$M$4:$BB$594,Data!$A361,COLUMNS($C$11:C368)),””)</f>
        <v>#NAME?</v>
      </c>
      <c r="C368" s="73" t="e">
        <f>IFERROR(INDEX(Data!$M$4:$BB$594,Data!$A361,COLUMNS($C$11:D368)),””)</f>
        <v>#NAME?</v>
      </c>
      <c r="D368" s="76" t="e">
        <f>IFERROR(INDEX(Data!$M$4:$BB$594,Data!$A361,COLUMNS($C$11:E368)),””)</f>
        <v>#NAME?</v>
      </c>
      <c r="E368" s="76" t="e">
        <f>IFERROR(INDEX(Data!$M$4:$BB$594,Data!$A361,COLUMNS($C$11:F368)),””)</f>
        <v>#NAME?</v>
      </c>
      <c r="F368" s="76" t="e">
        <f>IFERROR(INDEX(Data!$M$4:$BB$594,Data!$A361,COLUMNS($C$11:G368)),””)</f>
        <v>#NAME?</v>
      </c>
      <c r="G368" s="76" t="e">
        <f>IFERROR(INDEX(Data!$M$4:$BB$594,Data!$A361,COLUMNS($C$11:H368)),””)</f>
        <v>#NAME?</v>
      </c>
      <c r="H368" s="76" t="e">
        <f>IFERROR(INDEX(Data!$M$4:$BB$594,Data!$A361,COLUMNS($C$11:I368)),””)</f>
        <v>#NAME?</v>
      </c>
      <c r="I368" s="76" t="e">
        <f>IFERROR(INDEX(Data!$M$4:$BB$594,Data!$A361,COLUMNS($C$11:J368)),””)</f>
        <v>#NAME?</v>
      </c>
      <c r="J368" s="76" t="e">
        <f>IFERROR(INDEX(Data!$M$4:$BB$594,Data!$A361,COLUMNS($C$11:K368)),””)</f>
        <v>#NAME?</v>
      </c>
      <c r="K368" s="76" t="e">
        <f>IFERROR(INDEX(Data!$M$4:$BB$594,Data!$A361,COLUMNS($C$11:L368)),””)</f>
        <v>#NAME?</v>
      </c>
      <c r="L368" s="76" t="e">
        <f>IFERROR(INDEX(Data!$M$4:$BB$594,Data!$A361,COLUMNS($C$11:M368)),””)</f>
        <v>#NAME?</v>
      </c>
      <c r="M368" s="76" t="e">
        <f>IFERROR(INDEX(Data!$M$4:$BB$594,Data!$A361,COLUMNS($C$11:N368)),””)</f>
        <v>#NAME?</v>
      </c>
      <c r="N368" s="76" t="e">
        <f>IFERROR(INDEX(Data!$M$4:$BB$594,Data!$A361,COLUMNS($C$11:O368)),””)</f>
        <v>#NAME?</v>
      </c>
      <c r="O368" s="76" t="e">
        <f>IFERROR(INDEX(Data!$M$4:$BB$594,Data!$A361,COLUMNS($C$11:P368)),””)</f>
        <v>#NAME?</v>
      </c>
      <c r="P368" s="69" t="e">
        <f>IFERROR(INDEX(Data!$M$4:$BB$594,Data!$A361,COLUMNS($C$11:Q368)),””)</f>
        <v>#NAME?</v>
      </c>
      <c r="Q368" s="70" t="e">
        <f>IFERROR(INDEX(Data!$M$4:$BB$594,Data!$A361,COLUMNS($C$11:R368)),””)</f>
        <v>#NAME?</v>
      </c>
      <c r="R368" s="72" t="e">
        <f>IFERROR(INDEX(Data!$M$4:$BB$594,Data!$A361,COLUMNS($C$11:S368)),””)</f>
        <v>#NAME?</v>
      </c>
      <c r="S368" s="69" t="e">
        <f>IFERROR(INDEX(Data!$M$4:$BB$594,Data!$A361,COLUMNS($C$11:T368)),””)</f>
        <v>#NAME?</v>
      </c>
      <c r="T368" s="71" t="e">
        <f>IFERROR(INDEX(Data!$M$4:$BB$594,Data!$A361,COLUMNS($C$11:U368)),””)</f>
        <v>#NAME?</v>
      </c>
      <c r="U368" s="72" t="e">
        <f>IFERROR(INDEX(Data!$M$4:$BB$594,Data!$A361,COLUMNS($C$11:V368)),””)</f>
        <v>#NAME?</v>
      </c>
      <c r="V368" s="72" t="e">
        <f>IFERROR(INDEX(Data!$M$4:$BB$594,Data!$A361,COLUMNS($C$11:W368)),””)</f>
        <v>#NAME?</v>
      </c>
      <c r="W368" s="72" t="e">
        <f>IFERROR(INDEX(Data!$M$4:$BB$594,Data!$A361,COLUMNS($C$11:X368)),””)</f>
        <v>#NAME?</v>
      </c>
      <c r="X368" s="70" t="e">
        <f>IFERROR(INDEX(Data!$M$4:$BB$594,Data!$A361,COLUMNS($C$11:Y368)),””)</f>
        <v>#NAME?</v>
      </c>
      <c r="Y368" s="72" t="e">
        <f>IFERROR(INDEX(Data!$M$4:$BB$594,Data!$A361,COLUMNS($C$11:Z368)),””)</f>
        <v>#NAME?</v>
      </c>
      <c r="Z368" s="75" t="e">
        <f>IFERROR(INDEX(Data!$M$4:$BB$594,Data!$A361,COLUMNS($C$11:AA368)),””)</f>
        <v>#NAME?</v>
      </c>
      <c r="AA368" s="75" t="e">
        <f>IFERROR(INDEX(Data!$M$4:$BB$594,Data!$A361,COLUMNS($C$11:AB368)),””)</f>
        <v>#NAME?</v>
      </c>
      <c r="AB368" s="71" t="e">
        <f>IFERROR(INDEX(Data!$M$4:$BB$594,Data!$A361,COLUMNS($C$11:AC368)),””)</f>
        <v>#NAME?</v>
      </c>
      <c r="AC368" s="72" t="e">
        <f>IFERROR(INDEX(Data!$M$4:$BB$594,Data!$A361,COLUMNS($C$11:AD368)),””)</f>
        <v>#NAME?</v>
      </c>
      <c r="AD368" s="72" t="e">
        <f>IFERROR(INDEX(Data!$M$4:$BB$594,Data!$A361,COLUMNS($C$11:AE368)),””)</f>
        <v>#NAME?</v>
      </c>
      <c r="AE368" s="70" t="e">
        <f>IFERROR(INDEX(Data!$M$4:$BB$594,Data!$A361,COLUMNS($C$11:AF368)),””)</f>
        <v>#NAME?</v>
      </c>
      <c r="AF368" s="72" t="e">
        <f>IFERROR(INDEX(Data!$M$4:$BB$594,Data!$A361,COLUMNS($C$11:AG368)),””)</f>
        <v>#NAME?</v>
      </c>
      <c r="AG368" s="75" t="e">
        <f>IFERROR(INDEX(Data!$M$4:$BB$594,Data!$A361,COLUMNS($C$11:AH368)),””)</f>
        <v>#NAME?</v>
      </c>
      <c r="AH368" s="75" t="e">
        <f>IFERROR(INDEX(Data!$M$4:$BB$594,Data!$A361,COLUMNS($C$11:AI368)),””)</f>
        <v>#NAME?</v>
      </c>
      <c r="AI368" s="71" t="e">
        <f>IFERROR(INDEX(Data!$M$4:$BB$594,Data!$A361,COLUMNS($C$11:AJ368)),””)</f>
        <v>#NAME?</v>
      </c>
      <c r="AJ368" s="71" t="e">
        <f>IFERROR(INDEX(Data!$M$4:$BB$594,Data!$A361,COLUMNS($C$11:AK368)),””)</f>
        <v>#NAME?</v>
      </c>
      <c r="AK368" s="71" t="e">
        <f>IFERROR(INDEX(Data!$M$4:$BB$594,Data!$A361,COLUMNS($C$11:AL368)),””)</f>
        <v>#NAME?</v>
      </c>
      <c r="AL368" s="69" t="e">
        <f>IFERROR(INDEX(Data!$M$4:$BB$594,Data!$A361,COLUMNS($C$11:AM368)),””)</f>
        <v>#NAME?</v>
      </c>
      <c r="AM368" s="69" t="e">
        <f>IFERROR(INDEX(Data!$M$4:$BB$594,Data!$A361,COLUMNS($C$11:AN368)),””)</f>
        <v>#NAME?</v>
      </c>
      <c r="AN368" s="69" t="e">
        <f>IFERROR(INDEX(Data!$M$4:$BB$594,Data!$A361,COLUMNS($C$11:AO368)),””)</f>
        <v>#NAME?</v>
      </c>
      <c r="AO368" s="69" t="e">
        <f>IFERROR(INDEX(Data!$M$4:$BB$594,Data!$A361,COLUMNS($C$11:AP368)),””)</f>
        <v>#NAME?</v>
      </c>
      <c r="AP368" s="69" t="e">
        <f>IFERROR(INDEX(Data!$M$4:$BB$594,Data!$A361,COLUMNS($C$11:AQ368)),””)</f>
        <v>#NAME?</v>
      </c>
      <c r="AQ368" s="69" t="e">
        <f>IFERROR(INDEX(Data!$M$4:$BB$594,Data!$A361,COLUMNS($C$11:AR368)),””)</f>
        <v>#NAME?</v>
      </c>
    </row>
    <row r="369" spans="2:43" x14ac:dyDescent="0.25">
      <c r="B369" s="69" t="e">
        <f>IFERROR(INDEX(Data!$M$4:$BB$594,Data!$A362,COLUMNS($C$11:C369)),””)</f>
        <v>#NAME?</v>
      </c>
      <c r="C369" s="73" t="e">
        <f>IFERROR(INDEX(Data!$M$4:$BB$594,Data!$A362,COLUMNS($C$11:D369)),””)</f>
        <v>#NAME?</v>
      </c>
      <c r="D369" s="76" t="e">
        <f>IFERROR(INDEX(Data!$M$4:$BB$594,Data!$A362,COLUMNS($C$11:E369)),””)</f>
        <v>#NAME?</v>
      </c>
      <c r="E369" s="76" t="e">
        <f>IFERROR(INDEX(Data!$M$4:$BB$594,Data!$A362,COLUMNS($C$11:F369)),””)</f>
        <v>#NAME?</v>
      </c>
      <c r="F369" s="76" t="e">
        <f>IFERROR(INDEX(Data!$M$4:$BB$594,Data!$A362,COLUMNS($C$11:G369)),””)</f>
        <v>#NAME?</v>
      </c>
      <c r="G369" s="76" t="e">
        <f>IFERROR(INDEX(Data!$M$4:$BB$594,Data!$A362,COLUMNS($C$11:H369)),””)</f>
        <v>#NAME?</v>
      </c>
      <c r="H369" s="76" t="e">
        <f>IFERROR(INDEX(Data!$M$4:$BB$594,Data!$A362,COLUMNS($C$11:I369)),””)</f>
        <v>#NAME?</v>
      </c>
      <c r="I369" s="76" t="e">
        <f>IFERROR(INDEX(Data!$M$4:$BB$594,Data!$A362,COLUMNS($C$11:J369)),””)</f>
        <v>#NAME?</v>
      </c>
      <c r="J369" s="76" t="e">
        <f>IFERROR(INDEX(Data!$M$4:$BB$594,Data!$A362,COLUMNS($C$11:K369)),””)</f>
        <v>#NAME?</v>
      </c>
      <c r="K369" s="76" t="e">
        <f>IFERROR(INDEX(Data!$M$4:$BB$594,Data!$A362,COLUMNS($C$11:L369)),””)</f>
        <v>#NAME?</v>
      </c>
      <c r="L369" s="76" t="e">
        <f>IFERROR(INDEX(Data!$M$4:$BB$594,Data!$A362,COLUMNS($C$11:M369)),””)</f>
        <v>#NAME?</v>
      </c>
      <c r="M369" s="76" t="e">
        <f>IFERROR(INDEX(Data!$M$4:$BB$594,Data!$A362,COLUMNS($C$11:N369)),””)</f>
        <v>#NAME?</v>
      </c>
      <c r="N369" s="76" t="e">
        <f>IFERROR(INDEX(Data!$M$4:$BB$594,Data!$A362,COLUMNS($C$11:O369)),””)</f>
        <v>#NAME?</v>
      </c>
      <c r="O369" s="76" t="e">
        <f>IFERROR(INDEX(Data!$M$4:$BB$594,Data!$A362,COLUMNS($C$11:P369)),””)</f>
        <v>#NAME?</v>
      </c>
      <c r="P369" s="69" t="e">
        <f>IFERROR(INDEX(Data!$M$4:$BB$594,Data!$A362,COLUMNS($C$11:Q369)),””)</f>
        <v>#NAME?</v>
      </c>
      <c r="Q369" s="70" t="e">
        <f>IFERROR(INDEX(Data!$M$4:$BB$594,Data!$A362,COLUMNS($C$11:R369)),””)</f>
        <v>#NAME?</v>
      </c>
      <c r="R369" s="72" t="e">
        <f>IFERROR(INDEX(Data!$M$4:$BB$594,Data!$A362,COLUMNS($C$11:S369)),””)</f>
        <v>#NAME?</v>
      </c>
      <c r="S369" s="69" t="e">
        <f>IFERROR(INDEX(Data!$M$4:$BB$594,Data!$A362,COLUMNS($C$11:T369)),””)</f>
        <v>#NAME?</v>
      </c>
      <c r="T369" s="71" t="e">
        <f>IFERROR(INDEX(Data!$M$4:$BB$594,Data!$A362,COLUMNS($C$11:U369)),””)</f>
        <v>#NAME?</v>
      </c>
      <c r="U369" s="72" t="e">
        <f>IFERROR(INDEX(Data!$M$4:$BB$594,Data!$A362,COLUMNS($C$11:V369)),””)</f>
        <v>#NAME?</v>
      </c>
      <c r="V369" s="72" t="e">
        <f>IFERROR(INDEX(Data!$M$4:$BB$594,Data!$A362,COLUMNS($C$11:W369)),””)</f>
        <v>#NAME?</v>
      </c>
      <c r="W369" s="72" t="e">
        <f>IFERROR(INDEX(Data!$M$4:$BB$594,Data!$A362,COLUMNS($C$11:X369)),””)</f>
        <v>#NAME?</v>
      </c>
      <c r="X369" s="70" t="e">
        <f>IFERROR(INDEX(Data!$M$4:$BB$594,Data!$A362,COLUMNS($C$11:Y369)),””)</f>
        <v>#NAME?</v>
      </c>
      <c r="Y369" s="72" t="e">
        <f>IFERROR(INDEX(Data!$M$4:$BB$594,Data!$A362,COLUMNS($C$11:Z369)),””)</f>
        <v>#NAME?</v>
      </c>
      <c r="Z369" s="75" t="e">
        <f>IFERROR(INDEX(Data!$M$4:$BB$594,Data!$A362,COLUMNS($C$11:AA369)),””)</f>
        <v>#NAME?</v>
      </c>
      <c r="AA369" s="75" t="e">
        <f>IFERROR(INDEX(Data!$M$4:$BB$594,Data!$A362,COLUMNS($C$11:AB369)),””)</f>
        <v>#NAME?</v>
      </c>
      <c r="AB369" s="71" t="e">
        <f>IFERROR(INDEX(Data!$M$4:$BB$594,Data!$A362,COLUMNS($C$11:AC369)),””)</f>
        <v>#NAME?</v>
      </c>
      <c r="AC369" s="72" t="e">
        <f>IFERROR(INDEX(Data!$M$4:$BB$594,Data!$A362,COLUMNS($C$11:AD369)),””)</f>
        <v>#NAME?</v>
      </c>
      <c r="AD369" s="72" t="e">
        <f>IFERROR(INDEX(Data!$M$4:$BB$594,Data!$A362,COLUMNS($C$11:AE369)),””)</f>
        <v>#NAME?</v>
      </c>
      <c r="AE369" s="70" t="e">
        <f>IFERROR(INDEX(Data!$M$4:$BB$594,Data!$A362,COLUMNS($C$11:AF369)),””)</f>
        <v>#NAME?</v>
      </c>
      <c r="AF369" s="72" t="e">
        <f>IFERROR(INDEX(Data!$M$4:$BB$594,Data!$A362,COLUMNS($C$11:AG369)),””)</f>
        <v>#NAME?</v>
      </c>
      <c r="AG369" s="75" t="e">
        <f>IFERROR(INDEX(Data!$M$4:$BB$594,Data!$A362,COLUMNS($C$11:AH369)),””)</f>
        <v>#NAME?</v>
      </c>
      <c r="AH369" s="75" t="e">
        <f>IFERROR(INDEX(Data!$M$4:$BB$594,Data!$A362,COLUMNS($C$11:AI369)),””)</f>
        <v>#NAME?</v>
      </c>
      <c r="AI369" s="71" t="e">
        <f>IFERROR(INDEX(Data!$M$4:$BB$594,Data!$A362,COLUMNS($C$11:AJ369)),””)</f>
        <v>#NAME?</v>
      </c>
      <c r="AJ369" s="71" t="e">
        <f>IFERROR(INDEX(Data!$M$4:$BB$594,Data!$A362,COLUMNS($C$11:AK369)),””)</f>
        <v>#NAME?</v>
      </c>
      <c r="AK369" s="71" t="e">
        <f>IFERROR(INDEX(Data!$M$4:$BB$594,Data!$A362,COLUMNS($C$11:AL369)),””)</f>
        <v>#NAME?</v>
      </c>
      <c r="AL369" s="69" t="e">
        <f>IFERROR(INDEX(Data!$M$4:$BB$594,Data!$A362,COLUMNS($C$11:AM369)),””)</f>
        <v>#NAME?</v>
      </c>
      <c r="AM369" s="69" t="e">
        <f>IFERROR(INDEX(Data!$M$4:$BB$594,Data!$A362,COLUMNS($C$11:AN369)),””)</f>
        <v>#NAME?</v>
      </c>
      <c r="AN369" s="69" t="e">
        <f>IFERROR(INDEX(Data!$M$4:$BB$594,Data!$A362,COLUMNS($C$11:AO369)),””)</f>
        <v>#NAME?</v>
      </c>
      <c r="AO369" s="69" t="e">
        <f>IFERROR(INDEX(Data!$M$4:$BB$594,Data!$A362,COLUMNS($C$11:AP369)),””)</f>
        <v>#NAME?</v>
      </c>
      <c r="AP369" s="69" t="e">
        <f>IFERROR(INDEX(Data!$M$4:$BB$594,Data!$A362,COLUMNS($C$11:AQ369)),””)</f>
        <v>#NAME?</v>
      </c>
      <c r="AQ369" s="69" t="e">
        <f>IFERROR(INDEX(Data!$M$4:$BB$594,Data!$A362,COLUMNS($C$11:AR369)),””)</f>
        <v>#NAME?</v>
      </c>
    </row>
    <row r="370" spans="2:43" x14ac:dyDescent="0.25">
      <c r="B370" s="69" t="e">
        <f>IFERROR(INDEX(Data!$M$4:$BB$594,Data!$A363,COLUMNS($C$11:C370)),””)</f>
        <v>#NAME?</v>
      </c>
      <c r="C370" s="73" t="e">
        <f>IFERROR(INDEX(Data!$M$4:$BB$594,Data!$A363,COLUMNS($C$11:D370)),””)</f>
        <v>#NAME?</v>
      </c>
      <c r="D370" s="76" t="e">
        <f>IFERROR(INDEX(Data!$M$4:$BB$594,Data!$A363,COLUMNS($C$11:E370)),””)</f>
        <v>#NAME?</v>
      </c>
      <c r="E370" s="76" t="e">
        <f>IFERROR(INDEX(Data!$M$4:$BB$594,Data!$A363,COLUMNS($C$11:F370)),””)</f>
        <v>#NAME?</v>
      </c>
      <c r="F370" s="76" t="e">
        <f>IFERROR(INDEX(Data!$M$4:$BB$594,Data!$A363,COLUMNS($C$11:G370)),””)</f>
        <v>#NAME?</v>
      </c>
      <c r="G370" s="76" t="e">
        <f>IFERROR(INDEX(Data!$M$4:$BB$594,Data!$A363,COLUMNS($C$11:H370)),””)</f>
        <v>#NAME?</v>
      </c>
      <c r="H370" s="76" t="e">
        <f>IFERROR(INDEX(Data!$M$4:$BB$594,Data!$A363,COLUMNS($C$11:I370)),””)</f>
        <v>#NAME?</v>
      </c>
      <c r="I370" s="76" t="e">
        <f>IFERROR(INDEX(Data!$M$4:$BB$594,Data!$A363,COLUMNS($C$11:J370)),””)</f>
        <v>#NAME?</v>
      </c>
      <c r="J370" s="76" t="e">
        <f>IFERROR(INDEX(Data!$M$4:$BB$594,Data!$A363,COLUMNS($C$11:K370)),””)</f>
        <v>#NAME?</v>
      </c>
      <c r="K370" s="76" t="e">
        <f>IFERROR(INDEX(Data!$M$4:$BB$594,Data!$A363,COLUMNS($C$11:L370)),””)</f>
        <v>#NAME?</v>
      </c>
      <c r="L370" s="76" t="e">
        <f>IFERROR(INDEX(Data!$M$4:$BB$594,Data!$A363,COLUMNS($C$11:M370)),””)</f>
        <v>#NAME?</v>
      </c>
      <c r="M370" s="76" t="e">
        <f>IFERROR(INDEX(Data!$M$4:$BB$594,Data!$A363,COLUMNS($C$11:N370)),””)</f>
        <v>#NAME?</v>
      </c>
      <c r="N370" s="76" t="e">
        <f>IFERROR(INDEX(Data!$M$4:$BB$594,Data!$A363,COLUMNS($C$11:O370)),””)</f>
        <v>#NAME?</v>
      </c>
      <c r="O370" s="76" t="e">
        <f>IFERROR(INDEX(Data!$M$4:$BB$594,Data!$A363,COLUMNS($C$11:P370)),””)</f>
        <v>#NAME?</v>
      </c>
      <c r="P370" s="69" t="e">
        <f>IFERROR(INDEX(Data!$M$4:$BB$594,Data!$A363,COLUMNS($C$11:Q370)),””)</f>
        <v>#NAME?</v>
      </c>
      <c r="Q370" s="70" t="e">
        <f>IFERROR(INDEX(Data!$M$4:$BB$594,Data!$A363,COLUMNS($C$11:R370)),””)</f>
        <v>#NAME?</v>
      </c>
      <c r="R370" s="72" t="e">
        <f>IFERROR(INDEX(Data!$M$4:$BB$594,Data!$A363,COLUMNS($C$11:S370)),””)</f>
        <v>#NAME?</v>
      </c>
      <c r="S370" s="69" t="e">
        <f>IFERROR(INDEX(Data!$M$4:$BB$594,Data!$A363,COLUMNS($C$11:T370)),””)</f>
        <v>#NAME?</v>
      </c>
      <c r="T370" s="71" t="e">
        <f>IFERROR(INDEX(Data!$M$4:$BB$594,Data!$A363,COLUMNS($C$11:U370)),””)</f>
        <v>#NAME?</v>
      </c>
      <c r="U370" s="72" t="e">
        <f>IFERROR(INDEX(Data!$M$4:$BB$594,Data!$A363,COLUMNS($C$11:V370)),””)</f>
        <v>#NAME?</v>
      </c>
      <c r="V370" s="72" t="e">
        <f>IFERROR(INDEX(Data!$M$4:$BB$594,Data!$A363,COLUMNS($C$11:W370)),””)</f>
        <v>#NAME?</v>
      </c>
      <c r="W370" s="72" t="e">
        <f>IFERROR(INDEX(Data!$M$4:$BB$594,Data!$A363,COLUMNS($C$11:X370)),””)</f>
        <v>#NAME?</v>
      </c>
      <c r="X370" s="70" t="e">
        <f>IFERROR(INDEX(Data!$M$4:$BB$594,Data!$A363,COLUMNS($C$11:Y370)),””)</f>
        <v>#NAME?</v>
      </c>
      <c r="Y370" s="72" t="e">
        <f>IFERROR(INDEX(Data!$M$4:$BB$594,Data!$A363,COLUMNS($C$11:Z370)),””)</f>
        <v>#NAME?</v>
      </c>
      <c r="Z370" s="75" t="e">
        <f>IFERROR(INDEX(Data!$M$4:$BB$594,Data!$A363,COLUMNS($C$11:AA370)),””)</f>
        <v>#NAME?</v>
      </c>
      <c r="AA370" s="75" t="e">
        <f>IFERROR(INDEX(Data!$M$4:$BB$594,Data!$A363,COLUMNS($C$11:AB370)),””)</f>
        <v>#NAME?</v>
      </c>
      <c r="AB370" s="71" t="e">
        <f>IFERROR(INDEX(Data!$M$4:$BB$594,Data!$A363,COLUMNS($C$11:AC370)),””)</f>
        <v>#NAME?</v>
      </c>
      <c r="AC370" s="72" t="e">
        <f>IFERROR(INDEX(Data!$M$4:$BB$594,Data!$A363,COLUMNS($C$11:AD370)),””)</f>
        <v>#NAME?</v>
      </c>
      <c r="AD370" s="72" t="e">
        <f>IFERROR(INDEX(Data!$M$4:$BB$594,Data!$A363,COLUMNS($C$11:AE370)),””)</f>
        <v>#NAME?</v>
      </c>
      <c r="AE370" s="70" t="e">
        <f>IFERROR(INDEX(Data!$M$4:$BB$594,Data!$A363,COLUMNS($C$11:AF370)),””)</f>
        <v>#NAME?</v>
      </c>
      <c r="AF370" s="72" t="e">
        <f>IFERROR(INDEX(Data!$M$4:$BB$594,Data!$A363,COLUMNS($C$11:AG370)),””)</f>
        <v>#NAME?</v>
      </c>
      <c r="AG370" s="75" t="e">
        <f>IFERROR(INDEX(Data!$M$4:$BB$594,Data!$A363,COLUMNS($C$11:AH370)),””)</f>
        <v>#NAME?</v>
      </c>
      <c r="AH370" s="75" t="e">
        <f>IFERROR(INDEX(Data!$M$4:$BB$594,Data!$A363,COLUMNS($C$11:AI370)),””)</f>
        <v>#NAME?</v>
      </c>
      <c r="AI370" s="71" t="e">
        <f>IFERROR(INDEX(Data!$M$4:$BB$594,Data!$A363,COLUMNS($C$11:AJ370)),””)</f>
        <v>#NAME?</v>
      </c>
      <c r="AJ370" s="71" t="e">
        <f>IFERROR(INDEX(Data!$M$4:$BB$594,Data!$A363,COLUMNS($C$11:AK370)),””)</f>
        <v>#NAME?</v>
      </c>
      <c r="AK370" s="71" t="e">
        <f>IFERROR(INDEX(Data!$M$4:$BB$594,Data!$A363,COLUMNS($C$11:AL370)),””)</f>
        <v>#NAME?</v>
      </c>
      <c r="AL370" s="69" t="e">
        <f>IFERROR(INDEX(Data!$M$4:$BB$594,Data!$A363,COLUMNS($C$11:AM370)),””)</f>
        <v>#NAME?</v>
      </c>
      <c r="AM370" s="69" t="e">
        <f>IFERROR(INDEX(Data!$M$4:$BB$594,Data!$A363,COLUMNS($C$11:AN370)),””)</f>
        <v>#NAME?</v>
      </c>
      <c r="AN370" s="69" t="e">
        <f>IFERROR(INDEX(Data!$M$4:$BB$594,Data!$A363,COLUMNS($C$11:AO370)),””)</f>
        <v>#NAME?</v>
      </c>
      <c r="AO370" s="69" t="e">
        <f>IFERROR(INDEX(Data!$M$4:$BB$594,Data!$A363,COLUMNS($C$11:AP370)),””)</f>
        <v>#NAME?</v>
      </c>
      <c r="AP370" s="69" t="e">
        <f>IFERROR(INDEX(Data!$M$4:$BB$594,Data!$A363,COLUMNS($C$11:AQ370)),””)</f>
        <v>#NAME?</v>
      </c>
      <c r="AQ370" s="69" t="e">
        <f>IFERROR(INDEX(Data!$M$4:$BB$594,Data!$A363,COLUMNS($C$11:AR370)),””)</f>
        <v>#NAME?</v>
      </c>
    </row>
    <row r="371" spans="2:43" x14ac:dyDescent="0.25">
      <c r="B371" s="69" t="e">
        <f>IFERROR(INDEX(Data!$M$4:$BB$594,Data!$A364,COLUMNS($C$11:C371)),””)</f>
        <v>#NAME?</v>
      </c>
      <c r="C371" s="73" t="e">
        <f>IFERROR(INDEX(Data!$M$4:$BB$594,Data!$A364,COLUMNS($C$11:D371)),””)</f>
        <v>#NAME?</v>
      </c>
      <c r="D371" s="76" t="e">
        <f>IFERROR(INDEX(Data!$M$4:$BB$594,Data!$A364,COLUMNS($C$11:E371)),””)</f>
        <v>#NAME?</v>
      </c>
      <c r="E371" s="76" t="e">
        <f>IFERROR(INDEX(Data!$M$4:$BB$594,Data!$A364,COLUMNS($C$11:F371)),””)</f>
        <v>#NAME?</v>
      </c>
      <c r="F371" s="76" t="e">
        <f>IFERROR(INDEX(Data!$M$4:$BB$594,Data!$A364,COLUMNS($C$11:G371)),””)</f>
        <v>#NAME?</v>
      </c>
      <c r="G371" s="76" t="e">
        <f>IFERROR(INDEX(Data!$M$4:$BB$594,Data!$A364,COLUMNS($C$11:H371)),””)</f>
        <v>#NAME?</v>
      </c>
      <c r="H371" s="76" t="e">
        <f>IFERROR(INDEX(Data!$M$4:$BB$594,Data!$A364,COLUMNS($C$11:I371)),””)</f>
        <v>#NAME?</v>
      </c>
      <c r="I371" s="76" t="e">
        <f>IFERROR(INDEX(Data!$M$4:$BB$594,Data!$A364,COLUMNS($C$11:J371)),””)</f>
        <v>#NAME?</v>
      </c>
      <c r="J371" s="76" t="e">
        <f>IFERROR(INDEX(Data!$M$4:$BB$594,Data!$A364,COLUMNS($C$11:K371)),””)</f>
        <v>#NAME?</v>
      </c>
      <c r="K371" s="76" t="e">
        <f>IFERROR(INDEX(Data!$M$4:$BB$594,Data!$A364,COLUMNS($C$11:L371)),””)</f>
        <v>#NAME?</v>
      </c>
      <c r="L371" s="76" t="e">
        <f>IFERROR(INDEX(Data!$M$4:$BB$594,Data!$A364,COLUMNS($C$11:M371)),””)</f>
        <v>#NAME?</v>
      </c>
      <c r="M371" s="76" t="e">
        <f>IFERROR(INDEX(Data!$M$4:$BB$594,Data!$A364,COLUMNS($C$11:N371)),””)</f>
        <v>#NAME?</v>
      </c>
      <c r="N371" s="76" t="e">
        <f>IFERROR(INDEX(Data!$M$4:$BB$594,Data!$A364,COLUMNS($C$11:O371)),””)</f>
        <v>#NAME?</v>
      </c>
      <c r="O371" s="76" t="e">
        <f>IFERROR(INDEX(Data!$M$4:$BB$594,Data!$A364,COLUMNS($C$11:P371)),””)</f>
        <v>#NAME?</v>
      </c>
      <c r="P371" s="69" t="e">
        <f>IFERROR(INDEX(Data!$M$4:$BB$594,Data!$A364,COLUMNS($C$11:Q371)),””)</f>
        <v>#NAME?</v>
      </c>
      <c r="Q371" s="70" t="e">
        <f>IFERROR(INDEX(Data!$M$4:$BB$594,Data!$A364,COLUMNS($C$11:R371)),””)</f>
        <v>#NAME?</v>
      </c>
      <c r="R371" s="72" t="e">
        <f>IFERROR(INDEX(Data!$M$4:$BB$594,Data!$A364,COLUMNS($C$11:S371)),””)</f>
        <v>#NAME?</v>
      </c>
      <c r="S371" s="69" t="e">
        <f>IFERROR(INDEX(Data!$M$4:$BB$594,Data!$A364,COLUMNS($C$11:T371)),””)</f>
        <v>#NAME?</v>
      </c>
      <c r="T371" s="71" t="e">
        <f>IFERROR(INDEX(Data!$M$4:$BB$594,Data!$A364,COLUMNS($C$11:U371)),””)</f>
        <v>#NAME?</v>
      </c>
      <c r="U371" s="72" t="e">
        <f>IFERROR(INDEX(Data!$M$4:$BB$594,Data!$A364,COLUMNS($C$11:V371)),””)</f>
        <v>#NAME?</v>
      </c>
      <c r="V371" s="72" t="e">
        <f>IFERROR(INDEX(Data!$M$4:$BB$594,Data!$A364,COLUMNS($C$11:W371)),””)</f>
        <v>#NAME?</v>
      </c>
      <c r="W371" s="72" t="e">
        <f>IFERROR(INDEX(Data!$M$4:$BB$594,Data!$A364,COLUMNS($C$11:X371)),””)</f>
        <v>#NAME?</v>
      </c>
      <c r="X371" s="70" t="e">
        <f>IFERROR(INDEX(Data!$M$4:$BB$594,Data!$A364,COLUMNS($C$11:Y371)),””)</f>
        <v>#NAME?</v>
      </c>
      <c r="Y371" s="72" t="e">
        <f>IFERROR(INDEX(Data!$M$4:$BB$594,Data!$A364,COLUMNS($C$11:Z371)),””)</f>
        <v>#NAME?</v>
      </c>
      <c r="Z371" s="75" t="e">
        <f>IFERROR(INDEX(Data!$M$4:$BB$594,Data!$A364,COLUMNS($C$11:AA371)),””)</f>
        <v>#NAME?</v>
      </c>
      <c r="AA371" s="75" t="e">
        <f>IFERROR(INDEX(Data!$M$4:$BB$594,Data!$A364,COLUMNS($C$11:AB371)),””)</f>
        <v>#NAME?</v>
      </c>
      <c r="AB371" s="71" t="e">
        <f>IFERROR(INDEX(Data!$M$4:$BB$594,Data!$A364,COLUMNS($C$11:AC371)),””)</f>
        <v>#NAME?</v>
      </c>
      <c r="AC371" s="72" t="e">
        <f>IFERROR(INDEX(Data!$M$4:$BB$594,Data!$A364,COLUMNS($C$11:AD371)),””)</f>
        <v>#NAME?</v>
      </c>
      <c r="AD371" s="72" t="e">
        <f>IFERROR(INDEX(Data!$M$4:$BB$594,Data!$A364,COLUMNS($C$11:AE371)),””)</f>
        <v>#NAME?</v>
      </c>
      <c r="AE371" s="70" t="e">
        <f>IFERROR(INDEX(Data!$M$4:$BB$594,Data!$A364,COLUMNS($C$11:AF371)),””)</f>
        <v>#NAME?</v>
      </c>
      <c r="AF371" s="72" t="e">
        <f>IFERROR(INDEX(Data!$M$4:$BB$594,Data!$A364,COLUMNS($C$11:AG371)),””)</f>
        <v>#NAME?</v>
      </c>
      <c r="AG371" s="75" t="e">
        <f>IFERROR(INDEX(Data!$M$4:$BB$594,Data!$A364,COLUMNS($C$11:AH371)),””)</f>
        <v>#NAME?</v>
      </c>
      <c r="AH371" s="75" t="e">
        <f>IFERROR(INDEX(Data!$M$4:$BB$594,Data!$A364,COLUMNS($C$11:AI371)),””)</f>
        <v>#NAME?</v>
      </c>
      <c r="AI371" s="71" t="e">
        <f>IFERROR(INDEX(Data!$M$4:$BB$594,Data!$A364,COLUMNS($C$11:AJ371)),””)</f>
        <v>#NAME?</v>
      </c>
      <c r="AJ371" s="71" t="e">
        <f>IFERROR(INDEX(Data!$M$4:$BB$594,Data!$A364,COLUMNS($C$11:AK371)),””)</f>
        <v>#NAME?</v>
      </c>
      <c r="AK371" s="71" t="e">
        <f>IFERROR(INDEX(Data!$M$4:$BB$594,Data!$A364,COLUMNS($C$11:AL371)),””)</f>
        <v>#NAME?</v>
      </c>
      <c r="AL371" s="69" t="e">
        <f>IFERROR(INDEX(Data!$M$4:$BB$594,Data!$A364,COLUMNS($C$11:AM371)),””)</f>
        <v>#NAME?</v>
      </c>
      <c r="AM371" s="69" t="e">
        <f>IFERROR(INDEX(Data!$M$4:$BB$594,Data!$A364,COLUMNS($C$11:AN371)),””)</f>
        <v>#NAME?</v>
      </c>
      <c r="AN371" s="69" t="e">
        <f>IFERROR(INDEX(Data!$M$4:$BB$594,Data!$A364,COLUMNS($C$11:AO371)),””)</f>
        <v>#NAME?</v>
      </c>
      <c r="AO371" s="69" t="e">
        <f>IFERROR(INDEX(Data!$M$4:$BB$594,Data!$A364,COLUMNS($C$11:AP371)),””)</f>
        <v>#NAME?</v>
      </c>
      <c r="AP371" s="69" t="e">
        <f>IFERROR(INDEX(Data!$M$4:$BB$594,Data!$A364,COLUMNS($C$11:AQ371)),””)</f>
        <v>#NAME?</v>
      </c>
      <c r="AQ371" s="69" t="e">
        <f>IFERROR(INDEX(Data!$M$4:$BB$594,Data!$A364,COLUMNS($C$11:AR371)),””)</f>
        <v>#NAME?</v>
      </c>
    </row>
    <row r="372" spans="2:43" x14ac:dyDescent="0.25">
      <c r="B372" s="69" t="e">
        <f>IFERROR(INDEX(Data!$M$4:$BB$594,Data!$A365,COLUMNS($C$11:C372)),””)</f>
        <v>#NAME?</v>
      </c>
      <c r="C372" s="73" t="e">
        <f>IFERROR(INDEX(Data!$M$4:$BB$594,Data!$A365,COLUMNS($C$11:D372)),””)</f>
        <v>#NAME?</v>
      </c>
      <c r="D372" s="76" t="e">
        <f>IFERROR(INDEX(Data!$M$4:$BB$594,Data!$A365,COLUMNS($C$11:E372)),””)</f>
        <v>#NAME?</v>
      </c>
      <c r="E372" s="76" t="e">
        <f>IFERROR(INDEX(Data!$M$4:$BB$594,Data!$A365,COLUMNS($C$11:F372)),””)</f>
        <v>#NAME?</v>
      </c>
      <c r="F372" s="76" t="e">
        <f>IFERROR(INDEX(Data!$M$4:$BB$594,Data!$A365,COLUMNS($C$11:G372)),””)</f>
        <v>#NAME?</v>
      </c>
      <c r="G372" s="76" t="e">
        <f>IFERROR(INDEX(Data!$M$4:$BB$594,Data!$A365,COLUMNS($C$11:H372)),””)</f>
        <v>#NAME?</v>
      </c>
      <c r="H372" s="76" t="e">
        <f>IFERROR(INDEX(Data!$M$4:$BB$594,Data!$A365,COLUMNS($C$11:I372)),””)</f>
        <v>#NAME?</v>
      </c>
      <c r="I372" s="76" t="e">
        <f>IFERROR(INDEX(Data!$M$4:$BB$594,Data!$A365,COLUMNS($C$11:J372)),””)</f>
        <v>#NAME?</v>
      </c>
      <c r="J372" s="76" t="e">
        <f>IFERROR(INDEX(Data!$M$4:$BB$594,Data!$A365,COLUMNS($C$11:K372)),””)</f>
        <v>#NAME?</v>
      </c>
      <c r="K372" s="76" t="e">
        <f>IFERROR(INDEX(Data!$M$4:$BB$594,Data!$A365,COLUMNS($C$11:L372)),””)</f>
        <v>#NAME?</v>
      </c>
      <c r="L372" s="76" t="e">
        <f>IFERROR(INDEX(Data!$M$4:$BB$594,Data!$A365,COLUMNS($C$11:M372)),””)</f>
        <v>#NAME?</v>
      </c>
      <c r="M372" s="76" t="e">
        <f>IFERROR(INDEX(Data!$M$4:$BB$594,Data!$A365,COLUMNS($C$11:N372)),””)</f>
        <v>#NAME?</v>
      </c>
      <c r="N372" s="76" t="e">
        <f>IFERROR(INDEX(Data!$M$4:$BB$594,Data!$A365,COLUMNS($C$11:O372)),””)</f>
        <v>#NAME?</v>
      </c>
      <c r="O372" s="76" t="e">
        <f>IFERROR(INDEX(Data!$M$4:$BB$594,Data!$A365,COLUMNS($C$11:P372)),””)</f>
        <v>#NAME?</v>
      </c>
      <c r="P372" s="69" t="e">
        <f>IFERROR(INDEX(Data!$M$4:$BB$594,Data!$A365,COLUMNS($C$11:Q372)),””)</f>
        <v>#NAME?</v>
      </c>
      <c r="Q372" s="70" t="e">
        <f>IFERROR(INDEX(Data!$M$4:$BB$594,Data!$A365,COLUMNS($C$11:R372)),””)</f>
        <v>#NAME?</v>
      </c>
      <c r="R372" s="72" t="e">
        <f>IFERROR(INDEX(Data!$M$4:$BB$594,Data!$A365,COLUMNS($C$11:S372)),””)</f>
        <v>#NAME?</v>
      </c>
      <c r="S372" s="69" t="e">
        <f>IFERROR(INDEX(Data!$M$4:$BB$594,Data!$A365,COLUMNS($C$11:T372)),””)</f>
        <v>#NAME?</v>
      </c>
      <c r="T372" s="71" t="e">
        <f>IFERROR(INDEX(Data!$M$4:$BB$594,Data!$A365,COLUMNS($C$11:U372)),””)</f>
        <v>#NAME?</v>
      </c>
      <c r="U372" s="72" t="e">
        <f>IFERROR(INDEX(Data!$M$4:$BB$594,Data!$A365,COLUMNS($C$11:V372)),””)</f>
        <v>#NAME?</v>
      </c>
      <c r="V372" s="72" t="e">
        <f>IFERROR(INDEX(Data!$M$4:$BB$594,Data!$A365,COLUMNS($C$11:W372)),””)</f>
        <v>#NAME?</v>
      </c>
      <c r="W372" s="72" t="e">
        <f>IFERROR(INDEX(Data!$M$4:$BB$594,Data!$A365,COLUMNS($C$11:X372)),””)</f>
        <v>#NAME?</v>
      </c>
      <c r="X372" s="70" t="e">
        <f>IFERROR(INDEX(Data!$M$4:$BB$594,Data!$A365,COLUMNS($C$11:Y372)),””)</f>
        <v>#NAME?</v>
      </c>
      <c r="Y372" s="72" t="e">
        <f>IFERROR(INDEX(Data!$M$4:$BB$594,Data!$A365,COLUMNS($C$11:Z372)),””)</f>
        <v>#NAME?</v>
      </c>
      <c r="Z372" s="75" t="e">
        <f>IFERROR(INDEX(Data!$M$4:$BB$594,Data!$A365,COLUMNS($C$11:AA372)),””)</f>
        <v>#NAME?</v>
      </c>
      <c r="AA372" s="75" t="e">
        <f>IFERROR(INDEX(Data!$M$4:$BB$594,Data!$A365,COLUMNS($C$11:AB372)),””)</f>
        <v>#NAME?</v>
      </c>
      <c r="AB372" s="71" t="e">
        <f>IFERROR(INDEX(Data!$M$4:$BB$594,Data!$A365,COLUMNS($C$11:AC372)),””)</f>
        <v>#NAME?</v>
      </c>
      <c r="AC372" s="72" t="e">
        <f>IFERROR(INDEX(Data!$M$4:$BB$594,Data!$A365,COLUMNS($C$11:AD372)),””)</f>
        <v>#NAME?</v>
      </c>
      <c r="AD372" s="72" t="e">
        <f>IFERROR(INDEX(Data!$M$4:$BB$594,Data!$A365,COLUMNS($C$11:AE372)),””)</f>
        <v>#NAME?</v>
      </c>
      <c r="AE372" s="70" t="e">
        <f>IFERROR(INDEX(Data!$M$4:$BB$594,Data!$A365,COLUMNS($C$11:AF372)),””)</f>
        <v>#NAME?</v>
      </c>
      <c r="AF372" s="72" t="e">
        <f>IFERROR(INDEX(Data!$M$4:$BB$594,Data!$A365,COLUMNS($C$11:AG372)),””)</f>
        <v>#NAME?</v>
      </c>
      <c r="AG372" s="75" t="e">
        <f>IFERROR(INDEX(Data!$M$4:$BB$594,Data!$A365,COLUMNS($C$11:AH372)),””)</f>
        <v>#NAME?</v>
      </c>
      <c r="AH372" s="75" t="e">
        <f>IFERROR(INDEX(Data!$M$4:$BB$594,Data!$A365,COLUMNS($C$11:AI372)),””)</f>
        <v>#NAME?</v>
      </c>
      <c r="AI372" s="71" t="e">
        <f>IFERROR(INDEX(Data!$M$4:$BB$594,Data!$A365,COLUMNS($C$11:AJ372)),””)</f>
        <v>#NAME?</v>
      </c>
      <c r="AJ372" s="71" t="e">
        <f>IFERROR(INDEX(Data!$M$4:$BB$594,Data!$A365,COLUMNS($C$11:AK372)),””)</f>
        <v>#NAME?</v>
      </c>
      <c r="AK372" s="71" t="e">
        <f>IFERROR(INDEX(Data!$M$4:$BB$594,Data!$A365,COLUMNS($C$11:AL372)),””)</f>
        <v>#NAME?</v>
      </c>
      <c r="AL372" s="69" t="e">
        <f>IFERROR(INDEX(Data!$M$4:$BB$594,Data!$A365,COLUMNS($C$11:AM372)),””)</f>
        <v>#NAME?</v>
      </c>
      <c r="AM372" s="69" t="e">
        <f>IFERROR(INDEX(Data!$M$4:$BB$594,Data!$A365,COLUMNS($C$11:AN372)),””)</f>
        <v>#NAME?</v>
      </c>
      <c r="AN372" s="69" t="e">
        <f>IFERROR(INDEX(Data!$M$4:$BB$594,Data!$A365,COLUMNS($C$11:AO372)),””)</f>
        <v>#NAME?</v>
      </c>
      <c r="AO372" s="69" t="e">
        <f>IFERROR(INDEX(Data!$M$4:$BB$594,Data!$A365,COLUMNS($C$11:AP372)),””)</f>
        <v>#NAME?</v>
      </c>
      <c r="AP372" s="69" t="e">
        <f>IFERROR(INDEX(Data!$M$4:$BB$594,Data!$A365,COLUMNS($C$11:AQ372)),””)</f>
        <v>#NAME?</v>
      </c>
      <c r="AQ372" s="69" t="e">
        <f>IFERROR(INDEX(Data!$M$4:$BB$594,Data!$A365,COLUMNS($C$11:AR372)),””)</f>
        <v>#NAME?</v>
      </c>
    </row>
    <row r="373" spans="2:43" x14ac:dyDescent="0.25">
      <c r="B373" s="69" t="e">
        <f>IFERROR(INDEX(Data!$M$4:$BB$594,Data!$A366,COLUMNS($C$11:C373)),””)</f>
        <v>#NAME?</v>
      </c>
      <c r="C373" s="73" t="e">
        <f>IFERROR(INDEX(Data!$M$4:$BB$594,Data!$A366,COLUMNS($C$11:D373)),””)</f>
        <v>#NAME?</v>
      </c>
      <c r="D373" s="76" t="e">
        <f>IFERROR(INDEX(Data!$M$4:$BB$594,Data!$A366,COLUMNS($C$11:E373)),””)</f>
        <v>#NAME?</v>
      </c>
      <c r="E373" s="76" t="e">
        <f>IFERROR(INDEX(Data!$M$4:$BB$594,Data!$A366,COLUMNS($C$11:F373)),””)</f>
        <v>#NAME?</v>
      </c>
      <c r="F373" s="76" t="e">
        <f>IFERROR(INDEX(Data!$M$4:$BB$594,Data!$A366,COLUMNS($C$11:G373)),””)</f>
        <v>#NAME?</v>
      </c>
      <c r="G373" s="76" t="e">
        <f>IFERROR(INDEX(Data!$M$4:$BB$594,Data!$A366,COLUMNS($C$11:H373)),””)</f>
        <v>#NAME?</v>
      </c>
      <c r="H373" s="76" t="e">
        <f>IFERROR(INDEX(Data!$M$4:$BB$594,Data!$A366,COLUMNS($C$11:I373)),””)</f>
        <v>#NAME?</v>
      </c>
      <c r="I373" s="76" t="e">
        <f>IFERROR(INDEX(Data!$M$4:$BB$594,Data!$A366,COLUMNS($C$11:J373)),””)</f>
        <v>#NAME?</v>
      </c>
      <c r="J373" s="76" t="e">
        <f>IFERROR(INDEX(Data!$M$4:$BB$594,Data!$A366,COLUMNS($C$11:K373)),””)</f>
        <v>#NAME?</v>
      </c>
      <c r="K373" s="76" t="e">
        <f>IFERROR(INDEX(Data!$M$4:$BB$594,Data!$A366,COLUMNS($C$11:L373)),””)</f>
        <v>#NAME?</v>
      </c>
      <c r="L373" s="76" t="e">
        <f>IFERROR(INDEX(Data!$M$4:$BB$594,Data!$A366,COLUMNS($C$11:M373)),””)</f>
        <v>#NAME?</v>
      </c>
      <c r="M373" s="76" t="e">
        <f>IFERROR(INDEX(Data!$M$4:$BB$594,Data!$A366,COLUMNS($C$11:N373)),””)</f>
        <v>#NAME?</v>
      </c>
      <c r="N373" s="76" t="e">
        <f>IFERROR(INDEX(Data!$M$4:$BB$594,Data!$A366,COLUMNS($C$11:O373)),””)</f>
        <v>#NAME?</v>
      </c>
      <c r="O373" s="76" t="e">
        <f>IFERROR(INDEX(Data!$M$4:$BB$594,Data!$A366,COLUMNS($C$11:P373)),””)</f>
        <v>#NAME?</v>
      </c>
      <c r="P373" s="69" t="e">
        <f>IFERROR(INDEX(Data!$M$4:$BB$594,Data!$A366,COLUMNS($C$11:Q373)),””)</f>
        <v>#NAME?</v>
      </c>
      <c r="Q373" s="70" t="e">
        <f>IFERROR(INDEX(Data!$M$4:$BB$594,Data!$A366,COLUMNS($C$11:R373)),””)</f>
        <v>#NAME?</v>
      </c>
      <c r="R373" s="72" t="e">
        <f>IFERROR(INDEX(Data!$M$4:$BB$594,Data!$A366,COLUMNS($C$11:S373)),””)</f>
        <v>#NAME?</v>
      </c>
      <c r="S373" s="69" t="e">
        <f>IFERROR(INDEX(Data!$M$4:$BB$594,Data!$A366,COLUMNS($C$11:T373)),””)</f>
        <v>#NAME?</v>
      </c>
      <c r="T373" s="71" t="e">
        <f>IFERROR(INDEX(Data!$M$4:$BB$594,Data!$A366,COLUMNS($C$11:U373)),””)</f>
        <v>#NAME?</v>
      </c>
      <c r="U373" s="72" t="e">
        <f>IFERROR(INDEX(Data!$M$4:$BB$594,Data!$A366,COLUMNS($C$11:V373)),””)</f>
        <v>#NAME?</v>
      </c>
      <c r="V373" s="72" t="e">
        <f>IFERROR(INDEX(Data!$M$4:$BB$594,Data!$A366,COLUMNS($C$11:W373)),””)</f>
        <v>#NAME?</v>
      </c>
      <c r="W373" s="72" t="e">
        <f>IFERROR(INDEX(Data!$M$4:$BB$594,Data!$A366,COLUMNS($C$11:X373)),””)</f>
        <v>#NAME?</v>
      </c>
      <c r="X373" s="70" t="e">
        <f>IFERROR(INDEX(Data!$M$4:$BB$594,Data!$A366,COLUMNS($C$11:Y373)),””)</f>
        <v>#NAME?</v>
      </c>
      <c r="Y373" s="72" t="e">
        <f>IFERROR(INDEX(Data!$M$4:$BB$594,Data!$A366,COLUMNS($C$11:Z373)),””)</f>
        <v>#NAME?</v>
      </c>
      <c r="Z373" s="75" t="e">
        <f>IFERROR(INDEX(Data!$M$4:$BB$594,Data!$A366,COLUMNS($C$11:AA373)),””)</f>
        <v>#NAME?</v>
      </c>
      <c r="AA373" s="75" t="e">
        <f>IFERROR(INDEX(Data!$M$4:$BB$594,Data!$A366,COLUMNS($C$11:AB373)),””)</f>
        <v>#NAME?</v>
      </c>
      <c r="AB373" s="71" t="e">
        <f>IFERROR(INDEX(Data!$M$4:$BB$594,Data!$A366,COLUMNS($C$11:AC373)),””)</f>
        <v>#NAME?</v>
      </c>
      <c r="AC373" s="72" t="e">
        <f>IFERROR(INDEX(Data!$M$4:$BB$594,Data!$A366,COLUMNS($C$11:AD373)),””)</f>
        <v>#NAME?</v>
      </c>
      <c r="AD373" s="72" t="e">
        <f>IFERROR(INDEX(Data!$M$4:$BB$594,Data!$A366,COLUMNS($C$11:AE373)),””)</f>
        <v>#NAME?</v>
      </c>
      <c r="AE373" s="70" t="e">
        <f>IFERROR(INDEX(Data!$M$4:$BB$594,Data!$A366,COLUMNS($C$11:AF373)),””)</f>
        <v>#NAME?</v>
      </c>
      <c r="AF373" s="72" t="e">
        <f>IFERROR(INDEX(Data!$M$4:$BB$594,Data!$A366,COLUMNS($C$11:AG373)),””)</f>
        <v>#NAME?</v>
      </c>
      <c r="AG373" s="75" t="e">
        <f>IFERROR(INDEX(Data!$M$4:$BB$594,Data!$A366,COLUMNS($C$11:AH373)),””)</f>
        <v>#NAME?</v>
      </c>
      <c r="AH373" s="75" t="e">
        <f>IFERROR(INDEX(Data!$M$4:$BB$594,Data!$A366,COLUMNS($C$11:AI373)),””)</f>
        <v>#NAME?</v>
      </c>
      <c r="AI373" s="71" t="e">
        <f>IFERROR(INDEX(Data!$M$4:$BB$594,Data!$A366,COLUMNS($C$11:AJ373)),””)</f>
        <v>#NAME?</v>
      </c>
      <c r="AJ373" s="71" t="e">
        <f>IFERROR(INDEX(Data!$M$4:$BB$594,Data!$A366,COLUMNS($C$11:AK373)),””)</f>
        <v>#NAME?</v>
      </c>
      <c r="AK373" s="71" t="e">
        <f>IFERROR(INDEX(Data!$M$4:$BB$594,Data!$A366,COLUMNS($C$11:AL373)),””)</f>
        <v>#NAME?</v>
      </c>
      <c r="AL373" s="69" t="e">
        <f>IFERROR(INDEX(Data!$M$4:$BB$594,Data!$A366,COLUMNS($C$11:AM373)),””)</f>
        <v>#NAME?</v>
      </c>
      <c r="AM373" s="69" t="e">
        <f>IFERROR(INDEX(Data!$M$4:$BB$594,Data!$A366,COLUMNS($C$11:AN373)),””)</f>
        <v>#NAME?</v>
      </c>
      <c r="AN373" s="69" t="e">
        <f>IFERROR(INDEX(Data!$M$4:$BB$594,Data!$A366,COLUMNS($C$11:AO373)),””)</f>
        <v>#NAME?</v>
      </c>
      <c r="AO373" s="69" t="e">
        <f>IFERROR(INDEX(Data!$M$4:$BB$594,Data!$A366,COLUMNS($C$11:AP373)),””)</f>
        <v>#NAME?</v>
      </c>
      <c r="AP373" s="69" t="e">
        <f>IFERROR(INDEX(Data!$M$4:$BB$594,Data!$A366,COLUMNS($C$11:AQ373)),””)</f>
        <v>#NAME?</v>
      </c>
      <c r="AQ373" s="69" t="e">
        <f>IFERROR(INDEX(Data!$M$4:$BB$594,Data!$A366,COLUMNS($C$11:AR373)),””)</f>
        <v>#NAME?</v>
      </c>
    </row>
    <row r="374" spans="2:43" x14ac:dyDescent="0.25">
      <c r="B374" s="69" t="e">
        <f>IFERROR(INDEX(Data!$M$4:$BB$594,Data!$A367,COLUMNS($C$11:C374)),””)</f>
        <v>#NAME?</v>
      </c>
      <c r="C374" s="73" t="e">
        <f>IFERROR(INDEX(Data!$M$4:$BB$594,Data!$A367,COLUMNS($C$11:D374)),””)</f>
        <v>#NAME?</v>
      </c>
      <c r="D374" s="76" t="e">
        <f>IFERROR(INDEX(Data!$M$4:$BB$594,Data!$A367,COLUMNS($C$11:E374)),””)</f>
        <v>#NAME?</v>
      </c>
      <c r="E374" s="76" t="e">
        <f>IFERROR(INDEX(Data!$M$4:$BB$594,Data!$A367,COLUMNS($C$11:F374)),””)</f>
        <v>#NAME?</v>
      </c>
      <c r="F374" s="76" t="e">
        <f>IFERROR(INDEX(Data!$M$4:$BB$594,Data!$A367,COLUMNS($C$11:G374)),””)</f>
        <v>#NAME?</v>
      </c>
      <c r="G374" s="76" t="e">
        <f>IFERROR(INDEX(Data!$M$4:$BB$594,Data!$A367,COLUMNS($C$11:H374)),””)</f>
        <v>#NAME?</v>
      </c>
      <c r="H374" s="76" t="e">
        <f>IFERROR(INDEX(Data!$M$4:$BB$594,Data!$A367,COLUMNS($C$11:I374)),””)</f>
        <v>#NAME?</v>
      </c>
      <c r="I374" s="76" t="e">
        <f>IFERROR(INDEX(Data!$M$4:$BB$594,Data!$A367,COLUMNS($C$11:J374)),””)</f>
        <v>#NAME?</v>
      </c>
      <c r="J374" s="76" t="e">
        <f>IFERROR(INDEX(Data!$M$4:$BB$594,Data!$A367,COLUMNS($C$11:K374)),””)</f>
        <v>#NAME?</v>
      </c>
      <c r="K374" s="76" t="e">
        <f>IFERROR(INDEX(Data!$M$4:$BB$594,Data!$A367,COLUMNS($C$11:L374)),””)</f>
        <v>#NAME?</v>
      </c>
      <c r="L374" s="76" t="e">
        <f>IFERROR(INDEX(Data!$M$4:$BB$594,Data!$A367,COLUMNS($C$11:M374)),””)</f>
        <v>#NAME?</v>
      </c>
      <c r="M374" s="76" t="e">
        <f>IFERROR(INDEX(Data!$M$4:$BB$594,Data!$A367,COLUMNS($C$11:N374)),””)</f>
        <v>#NAME?</v>
      </c>
      <c r="N374" s="76" t="e">
        <f>IFERROR(INDEX(Data!$M$4:$BB$594,Data!$A367,COLUMNS($C$11:O374)),””)</f>
        <v>#NAME?</v>
      </c>
      <c r="O374" s="76" t="e">
        <f>IFERROR(INDEX(Data!$M$4:$BB$594,Data!$A367,COLUMNS($C$11:P374)),””)</f>
        <v>#NAME?</v>
      </c>
      <c r="P374" s="69" t="e">
        <f>IFERROR(INDEX(Data!$M$4:$BB$594,Data!$A367,COLUMNS($C$11:Q374)),””)</f>
        <v>#NAME?</v>
      </c>
      <c r="Q374" s="70" t="e">
        <f>IFERROR(INDEX(Data!$M$4:$BB$594,Data!$A367,COLUMNS($C$11:R374)),””)</f>
        <v>#NAME?</v>
      </c>
      <c r="R374" s="72" t="e">
        <f>IFERROR(INDEX(Data!$M$4:$BB$594,Data!$A367,COLUMNS($C$11:S374)),””)</f>
        <v>#NAME?</v>
      </c>
      <c r="S374" s="69" t="e">
        <f>IFERROR(INDEX(Data!$M$4:$BB$594,Data!$A367,COLUMNS($C$11:T374)),””)</f>
        <v>#NAME?</v>
      </c>
      <c r="T374" s="71" t="e">
        <f>IFERROR(INDEX(Data!$M$4:$BB$594,Data!$A367,COLUMNS($C$11:U374)),””)</f>
        <v>#NAME?</v>
      </c>
      <c r="U374" s="72" t="e">
        <f>IFERROR(INDEX(Data!$M$4:$BB$594,Data!$A367,COLUMNS($C$11:V374)),””)</f>
        <v>#NAME?</v>
      </c>
      <c r="V374" s="72" t="e">
        <f>IFERROR(INDEX(Data!$M$4:$BB$594,Data!$A367,COLUMNS($C$11:W374)),””)</f>
        <v>#NAME?</v>
      </c>
      <c r="W374" s="72" t="e">
        <f>IFERROR(INDEX(Data!$M$4:$BB$594,Data!$A367,COLUMNS($C$11:X374)),””)</f>
        <v>#NAME?</v>
      </c>
      <c r="X374" s="70" t="e">
        <f>IFERROR(INDEX(Data!$M$4:$BB$594,Data!$A367,COLUMNS($C$11:Y374)),””)</f>
        <v>#NAME?</v>
      </c>
      <c r="Y374" s="72" t="e">
        <f>IFERROR(INDEX(Data!$M$4:$BB$594,Data!$A367,COLUMNS($C$11:Z374)),””)</f>
        <v>#NAME?</v>
      </c>
      <c r="Z374" s="75" t="e">
        <f>IFERROR(INDEX(Data!$M$4:$BB$594,Data!$A367,COLUMNS($C$11:AA374)),””)</f>
        <v>#NAME?</v>
      </c>
      <c r="AA374" s="75" t="e">
        <f>IFERROR(INDEX(Data!$M$4:$BB$594,Data!$A367,COLUMNS($C$11:AB374)),””)</f>
        <v>#NAME?</v>
      </c>
      <c r="AB374" s="71" t="e">
        <f>IFERROR(INDEX(Data!$M$4:$BB$594,Data!$A367,COLUMNS($C$11:AC374)),””)</f>
        <v>#NAME?</v>
      </c>
      <c r="AC374" s="72" t="e">
        <f>IFERROR(INDEX(Data!$M$4:$BB$594,Data!$A367,COLUMNS($C$11:AD374)),””)</f>
        <v>#NAME?</v>
      </c>
      <c r="AD374" s="72" t="e">
        <f>IFERROR(INDEX(Data!$M$4:$BB$594,Data!$A367,COLUMNS($C$11:AE374)),””)</f>
        <v>#NAME?</v>
      </c>
      <c r="AE374" s="70" t="e">
        <f>IFERROR(INDEX(Data!$M$4:$BB$594,Data!$A367,COLUMNS($C$11:AF374)),””)</f>
        <v>#NAME?</v>
      </c>
      <c r="AF374" s="72" t="e">
        <f>IFERROR(INDEX(Data!$M$4:$BB$594,Data!$A367,COLUMNS($C$11:AG374)),””)</f>
        <v>#NAME?</v>
      </c>
      <c r="AG374" s="75" t="e">
        <f>IFERROR(INDEX(Data!$M$4:$BB$594,Data!$A367,COLUMNS($C$11:AH374)),””)</f>
        <v>#NAME?</v>
      </c>
      <c r="AH374" s="75" t="e">
        <f>IFERROR(INDEX(Data!$M$4:$BB$594,Data!$A367,COLUMNS($C$11:AI374)),””)</f>
        <v>#NAME?</v>
      </c>
      <c r="AI374" s="71" t="e">
        <f>IFERROR(INDEX(Data!$M$4:$BB$594,Data!$A367,COLUMNS($C$11:AJ374)),””)</f>
        <v>#NAME?</v>
      </c>
      <c r="AJ374" s="71" t="e">
        <f>IFERROR(INDEX(Data!$M$4:$BB$594,Data!$A367,COLUMNS($C$11:AK374)),””)</f>
        <v>#NAME?</v>
      </c>
      <c r="AK374" s="71" t="e">
        <f>IFERROR(INDEX(Data!$M$4:$BB$594,Data!$A367,COLUMNS($C$11:AL374)),””)</f>
        <v>#NAME?</v>
      </c>
      <c r="AL374" s="69" t="e">
        <f>IFERROR(INDEX(Data!$M$4:$BB$594,Data!$A367,COLUMNS($C$11:AM374)),””)</f>
        <v>#NAME?</v>
      </c>
      <c r="AM374" s="69" t="e">
        <f>IFERROR(INDEX(Data!$M$4:$BB$594,Data!$A367,COLUMNS($C$11:AN374)),””)</f>
        <v>#NAME?</v>
      </c>
      <c r="AN374" s="69" t="e">
        <f>IFERROR(INDEX(Data!$M$4:$BB$594,Data!$A367,COLUMNS($C$11:AO374)),””)</f>
        <v>#NAME?</v>
      </c>
      <c r="AO374" s="69" t="e">
        <f>IFERROR(INDEX(Data!$M$4:$BB$594,Data!$A367,COLUMNS($C$11:AP374)),””)</f>
        <v>#NAME?</v>
      </c>
      <c r="AP374" s="69" t="e">
        <f>IFERROR(INDEX(Data!$M$4:$BB$594,Data!$A367,COLUMNS($C$11:AQ374)),””)</f>
        <v>#NAME?</v>
      </c>
      <c r="AQ374" s="69" t="e">
        <f>IFERROR(INDEX(Data!$M$4:$BB$594,Data!$A367,COLUMNS($C$11:AR374)),””)</f>
        <v>#NAME?</v>
      </c>
    </row>
    <row r="375" spans="2:43" x14ac:dyDescent="0.25">
      <c r="B375" s="69" t="e">
        <f>IFERROR(INDEX(Data!$M$4:$BB$594,Data!$A368,COLUMNS($C$11:C375)),””)</f>
        <v>#NAME?</v>
      </c>
      <c r="C375" s="73" t="e">
        <f>IFERROR(INDEX(Data!$M$4:$BB$594,Data!$A368,COLUMNS($C$11:D375)),””)</f>
        <v>#NAME?</v>
      </c>
      <c r="D375" s="76" t="e">
        <f>IFERROR(INDEX(Data!$M$4:$BB$594,Data!$A368,COLUMNS($C$11:E375)),””)</f>
        <v>#NAME?</v>
      </c>
      <c r="E375" s="76" t="e">
        <f>IFERROR(INDEX(Data!$M$4:$BB$594,Data!$A368,COLUMNS($C$11:F375)),””)</f>
        <v>#NAME?</v>
      </c>
      <c r="F375" s="76" t="e">
        <f>IFERROR(INDEX(Data!$M$4:$BB$594,Data!$A368,COLUMNS($C$11:G375)),””)</f>
        <v>#NAME?</v>
      </c>
      <c r="G375" s="76" t="e">
        <f>IFERROR(INDEX(Data!$M$4:$BB$594,Data!$A368,COLUMNS($C$11:H375)),””)</f>
        <v>#NAME?</v>
      </c>
      <c r="H375" s="76" t="e">
        <f>IFERROR(INDEX(Data!$M$4:$BB$594,Data!$A368,COLUMNS($C$11:I375)),””)</f>
        <v>#NAME?</v>
      </c>
      <c r="I375" s="76" t="e">
        <f>IFERROR(INDEX(Data!$M$4:$BB$594,Data!$A368,COLUMNS($C$11:J375)),””)</f>
        <v>#NAME?</v>
      </c>
      <c r="J375" s="76" t="e">
        <f>IFERROR(INDEX(Data!$M$4:$BB$594,Data!$A368,COLUMNS($C$11:K375)),””)</f>
        <v>#NAME?</v>
      </c>
      <c r="K375" s="76" t="e">
        <f>IFERROR(INDEX(Data!$M$4:$BB$594,Data!$A368,COLUMNS($C$11:L375)),””)</f>
        <v>#NAME?</v>
      </c>
      <c r="L375" s="76" t="e">
        <f>IFERROR(INDEX(Data!$M$4:$BB$594,Data!$A368,COLUMNS($C$11:M375)),””)</f>
        <v>#NAME?</v>
      </c>
      <c r="M375" s="76" t="e">
        <f>IFERROR(INDEX(Data!$M$4:$BB$594,Data!$A368,COLUMNS($C$11:N375)),””)</f>
        <v>#NAME?</v>
      </c>
      <c r="N375" s="76" t="e">
        <f>IFERROR(INDEX(Data!$M$4:$BB$594,Data!$A368,COLUMNS($C$11:O375)),””)</f>
        <v>#NAME?</v>
      </c>
      <c r="O375" s="76" t="e">
        <f>IFERROR(INDEX(Data!$M$4:$BB$594,Data!$A368,COLUMNS($C$11:P375)),””)</f>
        <v>#NAME?</v>
      </c>
      <c r="P375" s="69" t="e">
        <f>IFERROR(INDEX(Data!$M$4:$BB$594,Data!$A368,COLUMNS($C$11:Q375)),””)</f>
        <v>#NAME?</v>
      </c>
      <c r="Q375" s="70" t="e">
        <f>IFERROR(INDEX(Data!$M$4:$BB$594,Data!$A368,COLUMNS($C$11:R375)),””)</f>
        <v>#NAME?</v>
      </c>
      <c r="R375" s="72" t="e">
        <f>IFERROR(INDEX(Data!$M$4:$BB$594,Data!$A368,COLUMNS($C$11:S375)),””)</f>
        <v>#NAME?</v>
      </c>
      <c r="S375" s="69" t="e">
        <f>IFERROR(INDEX(Data!$M$4:$BB$594,Data!$A368,COLUMNS($C$11:T375)),””)</f>
        <v>#NAME?</v>
      </c>
      <c r="T375" s="71" t="e">
        <f>IFERROR(INDEX(Data!$M$4:$BB$594,Data!$A368,COLUMNS($C$11:U375)),””)</f>
        <v>#NAME?</v>
      </c>
      <c r="U375" s="72" t="e">
        <f>IFERROR(INDEX(Data!$M$4:$BB$594,Data!$A368,COLUMNS($C$11:V375)),””)</f>
        <v>#NAME?</v>
      </c>
      <c r="V375" s="72" t="e">
        <f>IFERROR(INDEX(Data!$M$4:$BB$594,Data!$A368,COLUMNS($C$11:W375)),””)</f>
        <v>#NAME?</v>
      </c>
      <c r="W375" s="72" t="e">
        <f>IFERROR(INDEX(Data!$M$4:$BB$594,Data!$A368,COLUMNS($C$11:X375)),””)</f>
        <v>#NAME?</v>
      </c>
      <c r="X375" s="70" t="e">
        <f>IFERROR(INDEX(Data!$M$4:$BB$594,Data!$A368,COLUMNS($C$11:Y375)),””)</f>
        <v>#NAME?</v>
      </c>
      <c r="Y375" s="72" t="e">
        <f>IFERROR(INDEX(Data!$M$4:$BB$594,Data!$A368,COLUMNS($C$11:Z375)),””)</f>
        <v>#NAME?</v>
      </c>
      <c r="Z375" s="75" t="e">
        <f>IFERROR(INDEX(Data!$M$4:$BB$594,Data!$A368,COLUMNS($C$11:AA375)),””)</f>
        <v>#NAME?</v>
      </c>
      <c r="AA375" s="75" t="e">
        <f>IFERROR(INDEX(Data!$M$4:$BB$594,Data!$A368,COLUMNS($C$11:AB375)),””)</f>
        <v>#NAME?</v>
      </c>
      <c r="AB375" s="71" t="e">
        <f>IFERROR(INDEX(Data!$M$4:$BB$594,Data!$A368,COLUMNS($C$11:AC375)),””)</f>
        <v>#NAME?</v>
      </c>
      <c r="AC375" s="72" t="e">
        <f>IFERROR(INDEX(Data!$M$4:$BB$594,Data!$A368,COLUMNS($C$11:AD375)),””)</f>
        <v>#NAME?</v>
      </c>
      <c r="AD375" s="72" t="e">
        <f>IFERROR(INDEX(Data!$M$4:$BB$594,Data!$A368,COLUMNS($C$11:AE375)),””)</f>
        <v>#NAME?</v>
      </c>
      <c r="AE375" s="70" t="e">
        <f>IFERROR(INDEX(Data!$M$4:$BB$594,Data!$A368,COLUMNS($C$11:AF375)),””)</f>
        <v>#NAME?</v>
      </c>
      <c r="AF375" s="72" t="e">
        <f>IFERROR(INDEX(Data!$M$4:$BB$594,Data!$A368,COLUMNS($C$11:AG375)),””)</f>
        <v>#NAME?</v>
      </c>
      <c r="AG375" s="75" t="e">
        <f>IFERROR(INDEX(Data!$M$4:$BB$594,Data!$A368,COLUMNS($C$11:AH375)),””)</f>
        <v>#NAME?</v>
      </c>
      <c r="AH375" s="75" t="e">
        <f>IFERROR(INDEX(Data!$M$4:$BB$594,Data!$A368,COLUMNS($C$11:AI375)),””)</f>
        <v>#NAME?</v>
      </c>
      <c r="AI375" s="71" t="e">
        <f>IFERROR(INDEX(Data!$M$4:$BB$594,Data!$A368,COLUMNS($C$11:AJ375)),””)</f>
        <v>#NAME?</v>
      </c>
      <c r="AJ375" s="71" t="e">
        <f>IFERROR(INDEX(Data!$M$4:$BB$594,Data!$A368,COLUMNS($C$11:AK375)),””)</f>
        <v>#NAME?</v>
      </c>
      <c r="AK375" s="71" t="e">
        <f>IFERROR(INDEX(Data!$M$4:$BB$594,Data!$A368,COLUMNS($C$11:AL375)),””)</f>
        <v>#NAME?</v>
      </c>
      <c r="AL375" s="69" t="e">
        <f>IFERROR(INDEX(Data!$M$4:$BB$594,Data!$A368,COLUMNS($C$11:AM375)),””)</f>
        <v>#NAME?</v>
      </c>
      <c r="AM375" s="69" t="e">
        <f>IFERROR(INDEX(Data!$M$4:$BB$594,Data!$A368,COLUMNS($C$11:AN375)),””)</f>
        <v>#NAME?</v>
      </c>
      <c r="AN375" s="69" t="e">
        <f>IFERROR(INDEX(Data!$M$4:$BB$594,Data!$A368,COLUMNS($C$11:AO375)),””)</f>
        <v>#NAME?</v>
      </c>
      <c r="AO375" s="69" t="e">
        <f>IFERROR(INDEX(Data!$M$4:$BB$594,Data!$A368,COLUMNS($C$11:AP375)),””)</f>
        <v>#NAME?</v>
      </c>
      <c r="AP375" s="69" t="e">
        <f>IFERROR(INDEX(Data!$M$4:$BB$594,Data!$A368,COLUMNS($C$11:AQ375)),””)</f>
        <v>#NAME?</v>
      </c>
      <c r="AQ375" s="69" t="e">
        <f>IFERROR(INDEX(Data!$M$4:$BB$594,Data!$A368,COLUMNS($C$11:AR375)),””)</f>
        <v>#NAME?</v>
      </c>
    </row>
    <row r="376" spans="2:43" x14ac:dyDescent="0.25">
      <c r="B376" s="69" t="e">
        <f>IFERROR(INDEX(Data!$M$4:$BB$594,Data!$A369,COLUMNS($C$11:C376)),””)</f>
        <v>#NAME?</v>
      </c>
      <c r="C376" s="73" t="e">
        <f>IFERROR(INDEX(Data!$M$4:$BB$594,Data!$A369,COLUMNS($C$11:D376)),””)</f>
        <v>#NAME?</v>
      </c>
      <c r="D376" s="76" t="e">
        <f>IFERROR(INDEX(Data!$M$4:$BB$594,Data!$A369,COLUMNS($C$11:E376)),””)</f>
        <v>#NAME?</v>
      </c>
      <c r="E376" s="76" t="e">
        <f>IFERROR(INDEX(Data!$M$4:$BB$594,Data!$A369,COLUMNS($C$11:F376)),””)</f>
        <v>#NAME?</v>
      </c>
      <c r="F376" s="76" t="e">
        <f>IFERROR(INDEX(Data!$M$4:$BB$594,Data!$A369,COLUMNS($C$11:G376)),””)</f>
        <v>#NAME?</v>
      </c>
      <c r="G376" s="76" t="e">
        <f>IFERROR(INDEX(Data!$M$4:$BB$594,Data!$A369,COLUMNS($C$11:H376)),””)</f>
        <v>#NAME?</v>
      </c>
      <c r="H376" s="76" t="e">
        <f>IFERROR(INDEX(Data!$M$4:$BB$594,Data!$A369,COLUMNS($C$11:I376)),””)</f>
        <v>#NAME?</v>
      </c>
      <c r="I376" s="76" t="e">
        <f>IFERROR(INDEX(Data!$M$4:$BB$594,Data!$A369,COLUMNS($C$11:J376)),””)</f>
        <v>#NAME?</v>
      </c>
      <c r="J376" s="76" t="e">
        <f>IFERROR(INDEX(Data!$M$4:$BB$594,Data!$A369,COLUMNS($C$11:K376)),””)</f>
        <v>#NAME?</v>
      </c>
      <c r="K376" s="76" t="e">
        <f>IFERROR(INDEX(Data!$M$4:$BB$594,Data!$A369,COLUMNS($C$11:L376)),””)</f>
        <v>#NAME?</v>
      </c>
      <c r="L376" s="76" t="e">
        <f>IFERROR(INDEX(Data!$M$4:$BB$594,Data!$A369,COLUMNS($C$11:M376)),””)</f>
        <v>#NAME?</v>
      </c>
      <c r="M376" s="76" t="e">
        <f>IFERROR(INDEX(Data!$M$4:$BB$594,Data!$A369,COLUMNS($C$11:N376)),””)</f>
        <v>#NAME?</v>
      </c>
      <c r="N376" s="76" t="e">
        <f>IFERROR(INDEX(Data!$M$4:$BB$594,Data!$A369,COLUMNS($C$11:O376)),””)</f>
        <v>#NAME?</v>
      </c>
      <c r="O376" s="76" t="e">
        <f>IFERROR(INDEX(Data!$M$4:$BB$594,Data!$A369,COLUMNS($C$11:P376)),””)</f>
        <v>#NAME?</v>
      </c>
      <c r="P376" s="69" t="e">
        <f>IFERROR(INDEX(Data!$M$4:$BB$594,Data!$A369,COLUMNS($C$11:Q376)),””)</f>
        <v>#NAME?</v>
      </c>
      <c r="Q376" s="70" t="e">
        <f>IFERROR(INDEX(Data!$M$4:$BB$594,Data!$A369,COLUMNS($C$11:R376)),””)</f>
        <v>#NAME?</v>
      </c>
      <c r="R376" s="72" t="e">
        <f>IFERROR(INDEX(Data!$M$4:$BB$594,Data!$A369,COLUMNS($C$11:S376)),””)</f>
        <v>#NAME?</v>
      </c>
      <c r="S376" s="69" t="e">
        <f>IFERROR(INDEX(Data!$M$4:$BB$594,Data!$A369,COLUMNS($C$11:T376)),””)</f>
        <v>#NAME?</v>
      </c>
      <c r="T376" s="71" t="e">
        <f>IFERROR(INDEX(Data!$M$4:$BB$594,Data!$A369,COLUMNS($C$11:U376)),””)</f>
        <v>#NAME?</v>
      </c>
      <c r="U376" s="72" t="e">
        <f>IFERROR(INDEX(Data!$M$4:$BB$594,Data!$A369,COLUMNS($C$11:V376)),””)</f>
        <v>#NAME?</v>
      </c>
      <c r="V376" s="72" t="e">
        <f>IFERROR(INDEX(Data!$M$4:$BB$594,Data!$A369,COLUMNS($C$11:W376)),””)</f>
        <v>#NAME?</v>
      </c>
      <c r="W376" s="72" t="e">
        <f>IFERROR(INDEX(Data!$M$4:$BB$594,Data!$A369,COLUMNS($C$11:X376)),””)</f>
        <v>#NAME?</v>
      </c>
      <c r="X376" s="70" t="e">
        <f>IFERROR(INDEX(Data!$M$4:$BB$594,Data!$A369,COLUMNS($C$11:Y376)),””)</f>
        <v>#NAME?</v>
      </c>
      <c r="Y376" s="72" t="e">
        <f>IFERROR(INDEX(Data!$M$4:$BB$594,Data!$A369,COLUMNS($C$11:Z376)),””)</f>
        <v>#NAME?</v>
      </c>
      <c r="Z376" s="75" t="e">
        <f>IFERROR(INDEX(Data!$M$4:$BB$594,Data!$A369,COLUMNS($C$11:AA376)),””)</f>
        <v>#NAME?</v>
      </c>
      <c r="AA376" s="75" t="e">
        <f>IFERROR(INDEX(Data!$M$4:$BB$594,Data!$A369,COLUMNS($C$11:AB376)),””)</f>
        <v>#NAME?</v>
      </c>
      <c r="AB376" s="71" t="e">
        <f>IFERROR(INDEX(Data!$M$4:$BB$594,Data!$A369,COLUMNS($C$11:AC376)),””)</f>
        <v>#NAME?</v>
      </c>
      <c r="AC376" s="72" t="e">
        <f>IFERROR(INDEX(Data!$M$4:$BB$594,Data!$A369,COLUMNS($C$11:AD376)),””)</f>
        <v>#NAME?</v>
      </c>
      <c r="AD376" s="72" t="e">
        <f>IFERROR(INDEX(Data!$M$4:$BB$594,Data!$A369,COLUMNS($C$11:AE376)),””)</f>
        <v>#NAME?</v>
      </c>
      <c r="AE376" s="70" t="e">
        <f>IFERROR(INDEX(Data!$M$4:$BB$594,Data!$A369,COLUMNS($C$11:AF376)),””)</f>
        <v>#NAME?</v>
      </c>
      <c r="AF376" s="72" t="e">
        <f>IFERROR(INDEX(Data!$M$4:$BB$594,Data!$A369,COLUMNS($C$11:AG376)),””)</f>
        <v>#NAME?</v>
      </c>
      <c r="AG376" s="75" t="e">
        <f>IFERROR(INDEX(Data!$M$4:$BB$594,Data!$A369,COLUMNS($C$11:AH376)),””)</f>
        <v>#NAME?</v>
      </c>
      <c r="AH376" s="75" t="e">
        <f>IFERROR(INDEX(Data!$M$4:$BB$594,Data!$A369,COLUMNS($C$11:AI376)),””)</f>
        <v>#NAME?</v>
      </c>
      <c r="AI376" s="71" t="e">
        <f>IFERROR(INDEX(Data!$M$4:$BB$594,Data!$A369,COLUMNS($C$11:AJ376)),””)</f>
        <v>#NAME?</v>
      </c>
      <c r="AJ376" s="71" t="e">
        <f>IFERROR(INDEX(Data!$M$4:$BB$594,Data!$A369,COLUMNS($C$11:AK376)),””)</f>
        <v>#NAME?</v>
      </c>
      <c r="AK376" s="71" t="e">
        <f>IFERROR(INDEX(Data!$M$4:$BB$594,Data!$A369,COLUMNS($C$11:AL376)),””)</f>
        <v>#NAME?</v>
      </c>
      <c r="AL376" s="69" t="e">
        <f>IFERROR(INDEX(Data!$M$4:$BB$594,Data!$A369,COLUMNS($C$11:AM376)),””)</f>
        <v>#NAME?</v>
      </c>
      <c r="AM376" s="69" t="e">
        <f>IFERROR(INDEX(Data!$M$4:$BB$594,Data!$A369,COLUMNS($C$11:AN376)),””)</f>
        <v>#NAME?</v>
      </c>
      <c r="AN376" s="69" t="e">
        <f>IFERROR(INDEX(Data!$M$4:$BB$594,Data!$A369,COLUMNS($C$11:AO376)),””)</f>
        <v>#NAME?</v>
      </c>
      <c r="AO376" s="69" t="e">
        <f>IFERROR(INDEX(Data!$M$4:$BB$594,Data!$A369,COLUMNS($C$11:AP376)),””)</f>
        <v>#NAME?</v>
      </c>
      <c r="AP376" s="69" t="e">
        <f>IFERROR(INDEX(Data!$M$4:$BB$594,Data!$A369,COLUMNS($C$11:AQ376)),””)</f>
        <v>#NAME?</v>
      </c>
      <c r="AQ376" s="69" t="e">
        <f>IFERROR(INDEX(Data!$M$4:$BB$594,Data!$A369,COLUMNS($C$11:AR376)),””)</f>
        <v>#NAME?</v>
      </c>
    </row>
    <row r="377" spans="2:43" x14ac:dyDescent="0.25">
      <c r="B377" s="69" t="e">
        <f>IFERROR(INDEX(Data!$M$4:$BB$594,Data!$A370,COLUMNS($C$11:C377)),””)</f>
        <v>#NAME?</v>
      </c>
      <c r="C377" s="73" t="e">
        <f>IFERROR(INDEX(Data!$M$4:$BB$594,Data!$A370,COLUMNS($C$11:D377)),””)</f>
        <v>#NAME?</v>
      </c>
      <c r="D377" s="76" t="e">
        <f>IFERROR(INDEX(Data!$M$4:$BB$594,Data!$A370,COLUMNS($C$11:E377)),””)</f>
        <v>#NAME?</v>
      </c>
      <c r="E377" s="76" t="e">
        <f>IFERROR(INDEX(Data!$M$4:$BB$594,Data!$A370,COLUMNS($C$11:F377)),””)</f>
        <v>#NAME?</v>
      </c>
      <c r="F377" s="76" t="e">
        <f>IFERROR(INDEX(Data!$M$4:$BB$594,Data!$A370,COLUMNS($C$11:G377)),””)</f>
        <v>#NAME?</v>
      </c>
      <c r="G377" s="76" t="e">
        <f>IFERROR(INDEX(Data!$M$4:$BB$594,Data!$A370,COLUMNS($C$11:H377)),””)</f>
        <v>#NAME?</v>
      </c>
      <c r="H377" s="76" t="e">
        <f>IFERROR(INDEX(Data!$M$4:$BB$594,Data!$A370,COLUMNS($C$11:I377)),””)</f>
        <v>#NAME?</v>
      </c>
      <c r="I377" s="76" t="e">
        <f>IFERROR(INDEX(Data!$M$4:$BB$594,Data!$A370,COLUMNS($C$11:J377)),””)</f>
        <v>#NAME?</v>
      </c>
      <c r="J377" s="76" t="e">
        <f>IFERROR(INDEX(Data!$M$4:$BB$594,Data!$A370,COLUMNS($C$11:K377)),””)</f>
        <v>#NAME?</v>
      </c>
      <c r="K377" s="76" t="e">
        <f>IFERROR(INDEX(Data!$M$4:$BB$594,Data!$A370,COLUMNS($C$11:L377)),””)</f>
        <v>#NAME?</v>
      </c>
      <c r="L377" s="76" t="e">
        <f>IFERROR(INDEX(Data!$M$4:$BB$594,Data!$A370,COLUMNS($C$11:M377)),””)</f>
        <v>#NAME?</v>
      </c>
      <c r="M377" s="76" t="e">
        <f>IFERROR(INDEX(Data!$M$4:$BB$594,Data!$A370,COLUMNS($C$11:N377)),””)</f>
        <v>#NAME?</v>
      </c>
      <c r="N377" s="76" t="e">
        <f>IFERROR(INDEX(Data!$M$4:$BB$594,Data!$A370,COLUMNS($C$11:O377)),””)</f>
        <v>#NAME?</v>
      </c>
      <c r="O377" s="76" t="e">
        <f>IFERROR(INDEX(Data!$M$4:$BB$594,Data!$A370,COLUMNS($C$11:P377)),””)</f>
        <v>#NAME?</v>
      </c>
      <c r="P377" s="69" t="e">
        <f>IFERROR(INDEX(Data!$M$4:$BB$594,Data!$A370,COLUMNS($C$11:Q377)),””)</f>
        <v>#NAME?</v>
      </c>
      <c r="Q377" s="70" t="e">
        <f>IFERROR(INDEX(Data!$M$4:$BB$594,Data!$A370,COLUMNS($C$11:R377)),””)</f>
        <v>#NAME?</v>
      </c>
      <c r="R377" s="72" t="e">
        <f>IFERROR(INDEX(Data!$M$4:$BB$594,Data!$A370,COLUMNS($C$11:S377)),””)</f>
        <v>#NAME?</v>
      </c>
      <c r="S377" s="69" t="e">
        <f>IFERROR(INDEX(Data!$M$4:$BB$594,Data!$A370,COLUMNS($C$11:T377)),””)</f>
        <v>#NAME?</v>
      </c>
      <c r="T377" s="71" t="e">
        <f>IFERROR(INDEX(Data!$M$4:$BB$594,Data!$A370,COLUMNS($C$11:U377)),””)</f>
        <v>#NAME?</v>
      </c>
      <c r="U377" s="72" t="e">
        <f>IFERROR(INDEX(Data!$M$4:$BB$594,Data!$A370,COLUMNS($C$11:V377)),””)</f>
        <v>#NAME?</v>
      </c>
      <c r="V377" s="72" t="e">
        <f>IFERROR(INDEX(Data!$M$4:$BB$594,Data!$A370,COLUMNS($C$11:W377)),””)</f>
        <v>#NAME?</v>
      </c>
      <c r="W377" s="72" t="e">
        <f>IFERROR(INDEX(Data!$M$4:$BB$594,Data!$A370,COLUMNS($C$11:X377)),””)</f>
        <v>#NAME?</v>
      </c>
      <c r="X377" s="70" t="e">
        <f>IFERROR(INDEX(Data!$M$4:$BB$594,Data!$A370,COLUMNS($C$11:Y377)),””)</f>
        <v>#NAME?</v>
      </c>
      <c r="Y377" s="72" t="e">
        <f>IFERROR(INDEX(Data!$M$4:$BB$594,Data!$A370,COLUMNS($C$11:Z377)),””)</f>
        <v>#NAME?</v>
      </c>
      <c r="Z377" s="75" t="e">
        <f>IFERROR(INDEX(Data!$M$4:$BB$594,Data!$A370,COLUMNS($C$11:AA377)),””)</f>
        <v>#NAME?</v>
      </c>
      <c r="AA377" s="75" t="e">
        <f>IFERROR(INDEX(Data!$M$4:$BB$594,Data!$A370,COLUMNS($C$11:AB377)),””)</f>
        <v>#NAME?</v>
      </c>
      <c r="AB377" s="71" t="e">
        <f>IFERROR(INDEX(Data!$M$4:$BB$594,Data!$A370,COLUMNS($C$11:AC377)),””)</f>
        <v>#NAME?</v>
      </c>
      <c r="AC377" s="72" t="e">
        <f>IFERROR(INDEX(Data!$M$4:$BB$594,Data!$A370,COLUMNS($C$11:AD377)),””)</f>
        <v>#NAME?</v>
      </c>
      <c r="AD377" s="72" t="e">
        <f>IFERROR(INDEX(Data!$M$4:$BB$594,Data!$A370,COLUMNS($C$11:AE377)),””)</f>
        <v>#NAME?</v>
      </c>
      <c r="AE377" s="70" t="e">
        <f>IFERROR(INDEX(Data!$M$4:$BB$594,Data!$A370,COLUMNS($C$11:AF377)),””)</f>
        <v>#NAME?</v>
      </c>
      <c r="AF377" s="72" t="e">
        <f>IFERROR(INDEX(Data!$M$4:$BB$594,Data!$A370,COLUMNS($C$11:AG377)),””)</f>
        <v>#NAME?</v>
      </c>
      <c r="AG377" s="75" t="e">
        <f>IFERROR(INDEX(Data!$M$4:$BB$594,Data!$A370,COLUMNS($C$11:AH377)),””)</f>
        <v>#NAME?</v>
      </c>
      <c r="AH377" s="75" t="e">
        <f>IFERROR(INDEX(Data!$M$4:$BB$594,Data!$A370,COLUMNS($C$11:AI377)),””)</f>
        <v>#NAME?</v>
      </c>
      <c r="AI377" s="71" t="e">
        <f>IFERROR(INDEX(Data!$M$4:$BB$594,Data!$A370,COLUMNS($C$11:AJ377)),””)</f>
        <v>#NAME?</v>
      </c>
      <c r="AJ377" s="71" t="e">
        <f>IFERROR(INDEX(Data!$M$4:$BB$594,Data!$A370,COLUMNS($C$11:AK377)),””)</f>
        <v>#NAME?</v>
      </c>
      <c r="AK377" s="71" t="e">
        <f>IFERROR(INDEX(Data!$M$4:$BB$594,Data!$A370,COLUMNS($C$11:AL377)),””)</f>
        <v>#NAME?</v>
      </c>
      <c r="AL377" s="69" t="e">
        <f>IFERROR(INDEX(Data!$M$4:$BB$594,Data!$A370,COLUMNS($C$11:AM377)),””)</f>
        <v>#NAME?</v>
      </c>
      <c r="AM377" s="69" t="e">
        <f>IFERROR(INDEX(Data!$M$4:$BB$594,Data!$A370,COLUMNS($C$11:AN377)),””)</f>
        <v>#NAME?</v>
      </c>
      <c r="AN377" s="69" t="e">
        <f>IFERROR(INDEX(Data!$M$4:$BB$594,Data!$A370,COLUMNS($C$11:AO377)),””)</f>
        <v>#NAME?</v>
      </c>
      <c r="AO377" s="69" t="e">
        <f>IFERROR(INDEX(Data!$M$4:$BB$594,Data!$A370,COLUMNS($C$11:AP377)),””)</f>
        <v>#NAME?</v>
      </c>
      <c r="AP377" s="69" t="e">
        <f>IFERROR(INDEX(Data!$M$4:$BB$594,Data!$A370,COLUMNS($C$11:AQ377)),””)</f>
        <v>#NAME?</v>
      </c>
      <c r="AQ377" s="69" t="e">
        <f>IFERROR(INDEX(Data!$M$4:$BB$594,Data!$A370,COLUMNS($C$11:AR377)),””)</f>
        <v>#NAME?</v>
      </c>
    </row>
    <row r="378" spans="2:43" x14ac:dyDescent="0.25">
      <c r="B378" s="69" t="e">
        <f>IFERROR(INDEX(Data!$M$4:$BB$594,Data!$A371,COLUMNS($C$11:C378)),””)</f>
        <v>#NAME?</v>
      </c>
      <c r="C378" s="73" t="e">
        <f>IFERROR(INDEX(Data!$M$4:$BB$594,Data!$A371,COLUMNS($C$11:D378)),””)</f>
        <v>#NAME?</v>
      </c>
      <c r="D378" s="76" t="e">
        <f>IFERROR(INDEX(Data!$M$4:$BB$594,Data!$A371,COLUMNS($C$11:E378)),””)</f>
        <v>#NAME?</v>
      </c>
      <c r="E378" s="76" t="e">
        <f>IFERROR(INDEX(Data!$M$4:$BB$594,Data!$A371,COLUMNS($C$11:F378)),””)</f>
        <v>#NAME?</v>
      </c>
      <c r="F378" s="76" t="e">
        <f>IFERROR(INDEX(Data!$M$4:$BB$594,Data!$A371,COLUMNS($C$11:G378)),””)</f>
        <v>#NAME?</v>
      </c>
      <c r="G378" s="76" t="e">
        <f>IFERROR(INDEX(Data!$M$4:$BB$594,Data!$A371,COLUMNS($C$11:H378)),””)</f>
        <v>#NAME?</v>
      </c>
      <c r="H378" s="76" t="e">
        <f>IFERROR(INDEX(Data!$M$4:$BB$594,Data!$A371,COLUMNS($C$11:I378)),””)</f>
        <v>#NAME?</v>
      </c>
      <c r="I378" s="76" t="e">
        <f>IFERROR(INDEX(Data!$M$4:$BB$594,Data!$A371,COLUMNS($C$11:J378)),””)</f>
        <v>#NAME?</v>
      </c>
      <c r="J378" s="76" t="e">
        <f>IFERROR(INDEX(Data!$M$4:$BB$594,Data!$A371,COLUMNS($C$11:K378)),””)</f>
        <v>#NAME?</v>
      </c>
      <c r="K378" s="76" t="e">
        <f>IFERROR(INDEX(Data!$M$4:$BB$594,Data!$A371,COLUMNS($C$11:L378)),””)</f>
        <v>#NAME?</v>
      </c>
      <c r="L378" s="76" t="e">
        <f>IFERROR(INDEX(Data!$M$4:$BB$594,Data!$A371,COLUMNS($C$11:M378)),””)</f>
        <v>#NAME?</v>
      </c>
      <c r="M378" s="76" t="e">
        <f>IFERROR(INDEX(Data!$M$4:$BB$594,Data!$A371,COLUMNS($C$11:N378)),””)</f>
        <v>#NAME?</v>
      </c>
      <c r="N378" s="76" t="e">
        <f>IFERROR(INDEX(Data!$M$4:$BB$594,Data!$A371,COLUMNS($C$11:O378)),””)</f>
        <v>#NAME?</v>
      </c>
      <c r="O378" s="76" t="e">
        <f>IFERROR(INDEX(Data!$M$4:$BB$594,Data!$A371,COLUMNS($C$11:P378)),””)</f>
        <v>#NAME?</v>
      </c>
      <c r="P378" s="69" t="e">
        <f>IFERROR(INDEX(Data!$M$4:$BB$594,Data!$A371,COLUMNS($C$11:Q378)),””)</f>
        <v>#NAME?</v>
      </c>
      <c r="Q378" s="70" t="e">
        <f>IFERROR(INDEX(Data!$M$4:$BB$594,Data!$A371,COLUMNS($C$11:R378)),””)</f>
        <v>#NAME?</v>
      </c>
      <c r="R378" s="72" t="e">
        <f>IFERROR(INDEX(Data!$M$4:$BB$594,Data!$A371,COLUMNS($C$11:S378)),””)</f>
        <v>#NAME?</v>
      </c>
      <c r="S378" s="69" t="e">
        <f>IFERROR(INDEX(Data!$M$4:$BB$594,Data!$A371,COLUMNS($C$11:T378)),””)</f>
        <v>#NAME?</v>
      </c>
      <c r="T378" s="71" t="e">
        <f>IFERROR(INDEX(Data!$M$4:$BB$594,Data!$A371,COLUMNS($C$11:U378)),””)</f>
        <v>#NAME?</v>
      </c>
      <c r="U378" s="72" t="e">
        <f>IFERROR(INDEX(Data!$M$4:$BB$594,Data!$A371,COLUMNS($C$11:V378)),””)</f>
        <v>#NAME?</v>
      </c>
      <c r="V378" s="72" t="e">
        <f>IFERROR(INDEX(Data!$M$4:$BB$594,Data!$A371,COLUMNS($C$11:W378)),””)</f>
        <v>#NAME?</v>
      </c>
      <c r="W378" s="72" t="e">
        <f>IFERROR(INDEX(Data!$M$4:$BB$594,Data!$A371,COLUMNS($C$11:X378)),””)</f>
        <v>#NAME?</v>
      </c>
      <c r="X378" s="70" t="e">
        <f>IFERROR(INDEX(Data!$M$4:$BB$594,Data!$A371,COLUMNS($C$11:Y378)),””)</f>
        <v>#NAME?</v>
      </c>
      <c r="Y378" s="72" t="e">
        <f>IFERROR(INDEX(Data!$M$4:$BB$594,Data!$A371,COLUMNS($C$11:Z378)),””)</f>
        <v>#NAME?</v>
      </c>
      <c r="Z378" s="75" t="e">
        <f>IFERROR(INDEX(Data!$M$4:$BB$594,Data!$A371,COLUMNS($C$11:AA378)),””)</f>
        <v>#NAME?</v>
      </c>
      <c r="AA378" s="75" t="e">
        <f>IFERROR(INDEX(Data!$M$4:$BB$594,Data!$A371,COLUMNS($C$11:AB378)),””)</f>
        <v>#NAME?</v>
      </c>
      <c r="AB378" s="71" t="e">
        <f>IFERROR(INDEX(Data!$M$4:$BB$594,Data!$A371,COLUMNS($C$11:AC378)),””)</f>
        <v>#NAME?</v>
      </c>
      <c r="AC378" s="72" t="e">
        <f>IFERROR(INDEX(Data!$M$4:$BB$594,Data!$A371,COLUMNS($C$11:AD378)),””)</f>
        <v>#NAME?</v>
      </c>
      <c r="AD378" s="72" t="e">
        <f>IFERROR(INDEX(Data!$M$4:$BB$594,Data!$A371,COLUMNS($C$11:AE378)),””)</f>
        <v>#NAME?</v>
      </c>
      <c r="AE378" s="70" t="e">
        <f>IFERROR(INDEX(Data!$M$4:$BB$594,Data!$A371,COLUMNS($C$11:AF378)),””)</f>
        <v>#NAME?</v>
      </c>
      <c r="AF378" s="72" t="e">
        <f>IFERROR(INDEX(Data!$M$4:$BB$594,Data!$A371,COLUMNS($C$11:AG378)),””)</f>
        <v>#NAME?</v>
      </c>
      <c r="AG378" s="75" t="e">
        <f>IFERROR(INDEX(Data!$M$4:$BB$594,Data!$A371,COLUMNS($C$11:AH378)),””)</f>
        <v>#NAME?</v>
      </c>
      <c r="AH378" s="75" t="e">
        <f>IFERROR(INDEX(Data!$M$4:$BB$594,Data!$A371,COLUMNS($C$11:AI378)),””)</f>
        <v>#NAME?</v>
      </c>
      <c r="AI378" s="71" t="e">
        <f>IFERROR(INDEX(Data!$M$4:$BB$594,Data!$A371,COLUMNS($C$11:AJ378)),””)</f>
        <v>#NAME?</v>
      </c>
      <c r="AJ378" s="71" t="e">
        <f>IFERROR(INDEX(Data!$M$4:$BB$594,Data!$A371,COLUMNS($C$11:AK378)),””)</f>
        <v>#NAME?</v>
      </c>
      <c r="AK378" s="71" t="e">
        <f>IFERROR(INDEX(Data!$M$4:$BB$594,Data!$A371,COLUMNS($C$11:AL378)),””)</f>
        <v>#NAME?</v>
      </c>
      <c r="AL378" s="69" t="e">
        <f>IFERROR(INDEX(Data!$M$4:$BB$594,Data!$A371,COLUMNS($C$11:AM378)),””)</f>
        <v>#NAME?</v>
      </c>
      <c r="AM378" s="69" t="e">
        <f>IFERROR(INDEX(Data!$M$4:$BB$594,Data!$A371,COLUMNS($C$11:AN378)),””)</f>
        <v>#NAME?</v>
      </c>
      <c r="AN378" s="69" t="e">
        <f>IFERROR(INDEX(Data!$M$4:$BB$594,Data!$A371,COLUMNS($C$11:AO378)),””)</f>
        <v>#NAME?</v>
      </c>
      <c r="AO378" s="69" t="e">
        <f>IFERROR(INDEX(Data!$M$4:$BB$594,Data!$A371,COLUMNS($C$11:AP378)),””)</f>
        <v>#NAME?</v>
      </c>
      <c r="AP378" s="69" t="e">
        <f>IFERROR(INDEX(Data!$M$4:$BB$594,Data!$A371,COLUMNS($C$11:AQ378)),””)</f>
        <v>#NAME?</v>
      </c>
      <c r="AQ378" s="69" t="e">
        <f>IFERROR(INDEX(Data!$M$4:$BB$594,Data!$A371,COLUMNS($C$11:AR378)),””)</f>
        <v>#NAME?</v>
      </c>
    </row>
    <row r="379" spans="2:43" x14ac:dyDescent="0.25">
      <c r="B379" s="69" t="e">
        <f>IFERROR(INDEX(Data!$M$4:$BB$594,Data!$A372,COLUMNS($C$11:C379)),””)</f>
        <v>#NAME?</v>
      </c>
      <c r="C379" s="73" t="e">
        <f>IFERROR(INDEX(Data!$M$4:$BB$594,Data!$A372,COLUMNS($C$11:D379)),””)</f>
        <v>#NAME?</v>
      </c>
      <c r="D379" s="76" t="e">
        <f>IFERROR(INDEX(Data!$M$4:$BB$594,Data!$A372,COLUMNS($C$11:E379)),””)</f>
        <v>#NAME?</v>
      </c>
      <c r="E379" s="76" t="e">
        <f>IFERROR(INDEX(Data!$M$4:$BB$594,Data!$A372,COLUMNS($C$11:F379)),””)</f>
        <v>#NAME?</v>
      </c>
      <c r="F379" s="76" t="e">
        <f>IFERROR(INDEX(Data!$M$4:$BB$594,Data!$A372,COLUMNS($C$11:G379)),””)</f>
        <v>#NAME?</v>
      </c>
      <c r="G379" s="76" t="e">
        <f>IFERROR(INDEX(Data!$M$4:$BB$594,Data!$A372,COLUMNS($C$11:H379)),””)</f>
        <v>#NAME?</v>
      </c>
      <c r="H379" s="76" t="e">
        <f>IFERROR(INDEX(Data!$M$4:$BB$594,Data!$A372,COLUMNS($C$11:I379)),””)</f>
        <v>#NAME?</v>
      </c>
      <c r="I379" s="76" t="e">
        <f>IFERROR(INDEX(Data!$M$4:$BB$594,Data!$A372,COLUMNS($C$11:J379)),””)</f>
        <v>#NAME?</v>
      </c>
      <c r="J379" s="76" t="e">
        <f>IFERROR(INDEX(Data!$M$4:$BB$594,Data!$A372,COLUMNS($C$11:K379)),””)</f>
        <v>#NAME?</v>
      </c>
      <c r="K379" s="76" t="e">
        <f>IFERROR(INDEX(Data!$M$4:$BB$594,Data!$A372,COLUMNS($C$11:L379)),””)</f>
        <v>#NAME?</v>
      </c>
      <c r="L379" s="76" t="e">
        <f>IFERROR(INDEX(Data!$M$4:$BB$594,Data!$A372,COLUMNS($C$11:M379)),””)</f>
        <v>#NAME?</v>
      </c>
      <c r="M379" s="76" t="e">
        <f>IFERROR(INDEX(Data!$M$4:$BB$594,Data!$A372,COLUMNS($C$11:N379)),””)</f>
        <v>#NAME?</v>
      </c>
      <c r="N379" s="76" t="e">
        <f>IFERROR(INDEX(Data!$M$4:$BB$594,Data!$A372,COLUMNS($C$11:O379)),””)</f>
        <v>#NAME?</v>
      </c>
      <c r="O379" s="76" t="e">
        <f>IFERROR(INDEX(Data!$M$4:$BB$594,Data!$A372,COLUMNS($C$11:P379)),””)</f>
        <v>#NAME?</v>
      </c>
      <c r="P379" s="69" t="e">
        <f>IFERROR(INDEX(Data!$M$4:$BB$594,Data!$A372,COLUMNS($C$11:Q379)),””)</f>
        <v>#NAME?</v>
      </c>
      <c r="Q379" s="70" t="e">
        <f>IFERROR(INDEX(Data!$M$4:$BB$594,Data!$A372,COLUMNS($C$11:R379)),””)</f>
        <v>#NAME?</v>
      </c>
      <c r="R379" s="72" t="e">
        <f>IFERROR(INDEX(Data!$M$4:$BB$594,Data!$A372,COLUMNS($C$11:S379)),””)</f>
        <v>#NAME?</v>
      </c>
      <c r="S379" s="69" t="e">
        <f>IFERROR(INDEX(Data!$M$4:$BB$594,Data!$A372,COLUMNS($C$11:T379)),””)</f>
        <v>#NAME?</v>
      </c>
      <c r="T379" s="71" t="e">
        <f>IFERROR(INDEX(Data!$M$4:$BB$594,Data!$A372,COLUMNS($C$11:U379)),””)</f>
        <v>#NAME?</v>
      </c>
      <c r="U379" s="72" t="e">
        <f>IFERROR(INDEX(Data!$M$4:$BB$594,Data!$A372,COLUMNS($C$11:V379)),””)</f>
        <v>#NAME?</v>
      </c>
      <c r="V379" s="72" t="e">
        <f>IFERROR(INDEX(Data!$M$4:$BB$594,Data!$A372,COLUMNS($C$11:W379)),””)</f>
        <v>#NAME?</v>
      </c>
      <c r="W379" s="72" t="e">
        <f>IFERROR(INDEX(Data!$M$4:$BB$594,Data!$A372,COLUMNS($C$11:X379)),””)</f>
        <v>#NAME?</v>
      </c>
      <c r="X379" s="70" t="e">
        <f>IFERROR(INDEX(Data!$M$4:$BB$594,Data!$A372,COLUMNS($C$11:Y379)),””)</f>
        <v>#NAME?</v>
      </c>
      <c r="Y379" s="72" t="e">
        <f>IFERROR(INDEX(Data!$M$4:$BB$594,Data!$A372,COLUMNS($C$11:Z379)),””)</f>
        <v>#NAME?</v>
      </c>
      <c r="Z379" s="75" t="e">
        <f>IFERROR(INDEX(Data!$M$4:$BB$594,Data!$A372,COLUMNS($C$11:AA379)),””)</f>
        <v>#NAME?</v>
      </c>
      <c r="AA379" s="75" t="e">
        <f>IFERROR(INDEX(Data!$M$4:$BB$594,Data!$A372,COLUMNS($C$11:AB379)),””)</f>
        <v>#NAME?</v>
      </c>
      <c r="AB379" s="71" t="e">
        <f>IFERROR(INDEX(Data!$M$4:$BB$594,Data!$A372,COLUMNS($C$11:AC379)),””)</f>
        <v>#NAME?</v>
      </c>
      <c r="AC379" s="72" t="e">
        <f>IFERROR(INDEX(Data!$M$4:$BB$594,Data!$A372,COLUMNS($C$11:AD379)),””)</f>
        <v>#NAME?</v>
      </c>
      <c r="AD379" s="72" t="e">
        <f>IFERROR(INDEX(Data!$M$4:$BB$594,Data!$A372,COLUMNS($C$11:AE379)),””)</f>
        <v>#NAME?</v>
      </c>
      <c r="AE379" s="70" t="e">
        <f>IFERROR(INDEX(Data!$M$4:$BB$594,Data!$A372,COLUMNS($C$11:AF379)),””)</f>
        <v>#NAME?</v>
      </c>
      <c r="AF379" s="72" t="e">
        <f>IFERROR(INDEX(Data!$M$4:$BB$594,Data!$A372,COLUMNS($C$11:AG379)),””)</f>
        <v>#NAME?</v>
      </c>
      <c r="AG379" s="75" t="e">
        <f>IFERROR(INDEX(Data!$M$4:$BB$594,Data!$A372,COLUMNS($C$11:AH379)),””)</f>
        <v>#NAME?</v>
      </c>
      <c r="AH379" s="75" t="e">
        <f>IFERROR(INDEX(Data!$M$4:$BB$594,Data!$A372,COLUMNS($C$11:AI379)),””)</f>
        <v>#NAME?</v>
      </c>
      <c r="AI379" s="71" t="e">
        <f>IFERROR(INDEX(Data!$M$4:$BB$594,Data!$A372,COLUMNS($C$11:AJ379)),””)</f>
        <v>#NAME?</v>
      </c>
      <c r="AJ379" s="71" t="e">
        <f>IFERROR(INDEX(Data!$M$4:$BB$594,Data!$A372,COLUMNS($C$11:AK379)),””)</f>
        <v>#NAME?</v>
      </c>
      <c r="AK379" s="71" t="e">
        <f>IFERROR(INDEX(Data!$M$4:$BB$594,Data!$A372,COLUMNS($C$11:AL379)),””)</f>
        <v>#NAME?</v>
      </c>
      <c r="AL379" s="69" t="e">
        <f>IFERROR(INDEX(Data!$M$4:$BB$594,Data!$A372,COLUMNS($C$11:AM379)),””)</f>
        <v>#NAME?</v>
      </c>
      <c r="AM379" s="69" t="e">
        <f>IFERROR(INDEX(Data!$M$4:$BB$594,Data!$A372,COLUMNS($C$11:AN379)),””)</f>
        <v>#NAME?</v>
      </c>
      <c r="AN379" s="69" t="e">
        <f>IFERROR(INDEX(Data!$M$4:$BB$594,Data!$A372,COLUMNS($C$11:AO379)),””)</f>
        <v>#NAME?</v>
      </c>
      <c r="AO379" s="69" t="e">
        <f>IFERROR(INDEX(Data!$M$4:$BB$594,Data!$A372,COLUMNS($C$11:AP379)),””)</f>
        <v>#NAME?</v>
      </c>
      <c r="AP379" s="69" t="e">
        <f>IFERROR(INDEX(Data!$M$4:$BB$594,Data!$A372,COLUMNS($C$11:AQ379)),””)</f>
        <v>#NAME?</v>
      </c>
      <c r="AQ379" s="69" t="e">
        <f>IFERROR(INDEX(Data!$M$4:$BB$594,Data!$A372,COLUMNS($C$11:AR379)),””)</f>
        <v>#NAME?</v>
      </c>
    </row>
    <row r="380" spans="2:43" x14ac:dyDescent="0.25">
      <c r="B380" s="69" t="e">
        <f>IFERROR(INDEX(Data!$M$4:$BB$594,Data!$A373,COLUMNS($C$11:C380)),””)</f>
        <v>#NAME?</v>
      </c>
      <c r="C380" s="73" t="e">
        <f>IFERROR(INDEX(Data!$M$4:$BB$594,Data!$A373,COLUMNS($C$11:D380)),””)</f>
        <v>#NAME?</v>
      </c>
      <c r="D380" s="76" t="e">
        <f>IFERROR(INDEX(Data!$M$4:$BB$594,Data!$A373,COLUMNS($C$11:E380)),””)</f>
        <v>#NAME?</v>
      </c>
      <c r="E380" s="76" t="e">
        <f>IFERROR(INDEX(Data!$M$4:$BB$594,Data!$A373,COLUMNS($C$11:F380)),””)</f>
        <v>#NAME?</v>
      </c>
      <c r="F380" s="76" t="e">
        <f>IFERROR(INDEX(Data!$M$4:$BB$594,Data!$A373,COLUMNS($C$11:G380)),””)</f>
        <v>#NAME?</v>
      </c>
      <c r="G380" s="76" t="e">
        <f>IFERROR(INDEX(Data!$M$4:$BB$594,Data!$A373,COLUMNS($C$11:H380)),””)</f>
        <v>#NAME?</v>
      </c>
      <c r="H380" s="76" t="e">
        <f>IFERROR(INDEX(Data!$M$4:$BB$594,Data!$A373,COLUMNS($C$11:I380)),””)</f>
        <v>#NAME?</v>
      </c>
      <c r="I380" s="76" t="e">
        <f>IFERROR(INDEX(Data!$M$4:$BB$594,Data!$A373,COLUMNS($C$11:J380)),””)</f>
        <v>#NAME?</v>
      </c>
      <c r="J380" s="76" t="e">
        <f>IFERROR(INDEX(Data!$M$4:$BB$594,Data!$A373,COLUMNS($C$11:K380)),””)</f>
        <v>#NAME?</v>
      </c>
      <c r="K380" s="76" t="e">
        <f>IFERROR(INDEX(Data!$M$4:$BB$594,Data!$A373,COLUMNS($C$11:L380)),””)</f>
        <v>#NAME?</v>
      </c>
      <c r="L380" s="76" t="e">
        <f>IFERROR(INDEX(Data!$M$4:$BB$594,Data!$A373,COLUMNS($C$11:M380)),””)</f>
        <v>#NAME?</v>
      </c>
      <c r="M380" s="76" t="e">
        <f>IFERROR(INDEX(Data!$M$4:$BB$594,Data!$A373,COLUMNS($C$11:N380)),””)</f>
        <v>#NAME?</v>
      </c>
      <c r="N380" s="76" t="e">
        <f>IFERROR(INDEX(Data!$M$4:$BB$594,Data!$A373,COLUMNS($C$11:O380)),””)</f>
        <v>#NAME?</v>
      </c>
      <c r="O380" s="76" t="e">
        <f>IFERROR(INDEX(Data!$M$4:$BB$594,Data!$A373,COLUMNS($C$11:P380)),””)</f>
        <v>#NAME?</v>
      </c>
      <c r="P380" s="69" t="e">
        <f>IFERROR(INDEX(Data!$M$4:$BB$594,Data!$A373,COLUMNS($C$11:Q380)),””)</f>
        <v>#NAME?</v>
      </c>
      <c r="Q380" s="70" t="e">
        <f>IFERROR(INDEX(Data!$M$4:$BB$594,Data!$A373,COLUMNS($C$11:R380)),””)</f>
        <v>#NAME?</v>
      </c>
      <c r="R380" s="72" t="e">
        <f>IFERROR(INDEX(Data!$M$4:$BB$594,Data!$A373,COLUMNS($C$11:S380)),””)</f>
        <v>#NAME?</v>
      </c>
      <c r="S380" s="69" t="e">
        <f>IFERROR(INDEX(Data!$M$4:$BB$594,Data!$A373,COLUMNS($C$11:T380)),””)</f>
        <v>#NAME?</v>
      </c>
      <c r="T380" s="71" t="e">
        <f>IFERROR(INDEX(Data!$M$4:$BB$594,Data!$A373,COLUMNS($C$11:U380)),””)</f>
        <v>#NAME?</v>
      </c>
      <c r="U380" s="72" t="e">
        <f>IFERROR(INDEX(Data!$M$4:$BB$594,Data!$A373,COLUMNS($C$11:V380)),””)</f>
        <v>#NAME?</v>
      </c>
      <c r="V380" s="72" t="e">
        <f>IFERROR(INDEX(Data!$M$4:$BB$594,Data!$A373,COLUMNS($C$11:W380)),””)</f>
        <v>#NAME?</v>
      </c>
      <c r="W380" s="72" t="e">
        <f>IFERROR(INDEX(Data!$M$4:$BB$594,Data!$A373,COLUMNS($C$11:X380)),””)</f>
        <v>#NAME?</v>
      </c>
      <c r="X380" s="70" t="e">
        <f>IFERROR(INDEX(Data!$M$4:$BB$594,Data!$A373,COLUMNS($C$11:Y380)),””)</f>
        <v>#NAME?</v>
      </c>
      <c r="Y380" s="72" t="e">
        <f>IFERROR(INDEX(Data!$M$4:$BB$594,Data!$A373,COLUMNS($C$11:Z380)),””)</f>
        <v>#NAME?</v>
      </c>
      <c r="Z380" s="75" t="e">
        <f>IFERROR(INDEX(Data!$M$4:$BB$594,Data!$A373,COLUMNS($C$11:AA380)),””)</f>
        <v>#NAME?</v>
      </c>
      <c r="AA380" s="75" t="e">
        <f>IFERROR(INDEX(Data!$M$4:$BB$594,Data!$A373,COLUMNS($C$11:AB380)),””)</f>
        <v>#NAME?</v>
      </c>
      <c r="AB380" s="71" t="e">
        <f>IFERROR(INDEX(Data!$M$4:$BB$594,Data!$A373,COLUMNS($C$11:AC380)),””)</f>
        <v>#NAME?</v>
      </c>
      <c r="AC380" s="72" t="e">
        <f>IFERROR(INDEX(Data!$M$4:$BB$594,Data!$A373,COLUMNS($C$11:AD380)),””)</f>
        <v>#NAME?</v>
      </c>
      <c r="AD380" s="72" t="e">
        <f>IFERROR(INDEX(Data!$M$4:$BB$594,Data!$A373,COLUMNS($C$11:AE380)),””)</f>
        <v>#NAME?</v>
      </c>
      <c r="AE380" s="70" t="e">
        <f>IFERROR(INDEX(Data!$M$4:$BB$594,Data!$A373,COLUMNS($C$11:AF380)),””)</f>
        <v>#NAME?</v>
      </c>
      <c r="AF380" s="72" t="e">
        <f>IFERROR(INDEX(Data!$M$4:$BB$594,Data!$A373,COLUMNS($C$11:AG380)),””)</f>
        <v>#NAME?</v>
      </c>
      <c r="AG380" s="75" t="e">
        <f>IFERROR(INDEX(Data!$M$4:$BB$594,Data!$A373,COLUMNS($C$11:AH380)),””)</f>
        <v>#NAME?</v>
      </c>
      <c r="AH380" s="75" t="e">
        <f>IFERROR(INDEX(Data!$M$4:$BB$594,Data!$A373,COLUMNS($C$11:AI380)),””)</f>
        <v>#NAME?</v>
      </c>
      <c r="AI380" s="71" t="e">
        <f>IFERROR(INDEX(Data!$M$4:$BB$594,Data!$A373,COLUMNS($C$11:AJ380)),””)</f>
        <v>#NAME?</v>
      </c>
      <c r="AJ380" s="71" t="e">
        <f>IFERROR(INDEX(Data!$M$4:$BB$594,Data!$A373,COLUMNS($C$11:AK380)),””)</f>
        <v>#NAME?</v>
      </c>
      <c r="AK380" s="71" t="e">
        <f>IFERROR(INDEX(Data!$M$4:$BB$594,Data!$A373,COLUMNS($C$11:AL380)),””)</f>
        <v>#NAME?</v>
      </c>
      <c r="AL380" s="69" t="e">
        <f>IFERROR(INDEX(Data!$M$4:$BB$594,Data!$A373,COLUMNS($C$11:AM380)),””)</f>
        <v>#NAME?</v>
      </c>
      <c r="AM380" s="69" t="e">
        <f>IFERROR(INDEX(Data!$M$4:$BB$594,Data!$A373,COLUMNS($C$11:AN380)),””)</f>
        <v>#NAME?</v>
      </c>
      <c r="AN380" s="69" t="e">
        <f>IFERROR(INDEX(Data!$M$4:$BB$594,Data!$A373,COLUMNS($C$11:AO380)),””)</f>
        <v>#NAME?</v>
      </c>
      <c r="AO380" s="69" t="e">
        <f>IFERROR(INDEX(Data!$M$4:$BB$594,Data!$A373,COLUMNS($C$11:AP380)),””)</f>
        <v>#NAME?</v>
      </c>
      <c r="AP380" s="69" t="e">
        <f>IFERROR(INDEX(Data!$M$4:$BB$594,Data!$A373,COLUMNS($C$11:AQ380)),””)</f>
        <v>#NAME?</v>
      </c>
      <c r="AQ380" s="69" t="e">
        <f>IFERROR(INDEX(Data!$M$4:$BB$594,Data!$A373,COLUMNS($C$11:AR380)),””)</f>
        <v>#NAME?</v>
      </c>
    </row>
    <row r="381" spans="2:43" x14ac:dyDescent="0.25">
      <c r="B381" s="69" t="e">
        <f>IFERROR(INDEX(Data!$M$4:$BB$594,Data!$A374,COLUMNS($C$11:C381)),””)</f>
        <v>#NAME?</v>
      </c>
      <c r="C381" s="73" t="e">
        <f>IFERROR(INDEX(Data!$M$4:$BB$594,Data!$A374,COLUMNS($C$11:D381)),””)</f>
        <v>#NAME?</v>
      </c>
      <c r="D381" s="76" t="e">
        <f>IFERROR(INDEX(Data!$M$4:$BB$594,Data!$A374,COLUMNS($C$11:E381)),””)</f>
        <v>#NAME?</v>
      </c>
      <c r="E381" s="76" t="e">
        <f>IFERROR(INDEX(Data!$M$4:$BB$594,Data!$A374,COLUMNS($C$11:F381)),””)</f>
        <v>#NAME?</v>
      </c>
      <c r="F381" s="76" t="e">
        <f>IFERROR(INDEX(Data!$M$4:$BB$594,Data!$A374,COLUMNS($C$11:G381)),””)</f>
        <v>#NAME?</v>
      </c>
      <c r="G381" s="76" t="e">
        <f>IFERROR(INDEX(Data!$M$4:$BB$594,Data!$A374,COLUMNS($C$11:H381)),””)</f>
        <v>#NAME?</v>
      </c>
      <c r="H381" s="76" t="e">
        <f>IFERROR(INDEX(Data!$M$4:$BB$594,Data!$A374,COLUMNS($C$11:I381)),””)</f>
        <v>#NAME?</v>
      </c>
      <c r="I381" s="76" t="e">
        <f>IFERROR(INDEX(Data!$M$4:$BB$594,Data!$A374,COLUMNS($C$11:J381)),””)</f>
        <v>#NAME?</v>
      </c>
      <c r="J381" s="76" t="e">
        <f>IFERROR(INDEX(Data!$M$4:$BB$594,Data!$A374,COLUMNS($C$11:K381)),””)</f>
        <v>#NAME?</v>
      </c>
      <c r="K381" s="76" t="e">
        <f>IFERROR(INDEX(Data!$M$4:$BB$594,Data!$A374,COLUMNS($C$11:L381)),””)</f>
        <v>#NAME?</v>
      </c>
      <c r="L381" s="76" t="e">
        <f>IFERROR(INDEX(Data!$M$4:$BB$594,Data!$A374,COLUMNS($C$11:M381)),””)</f>
        <v>#NAME?</v>
      </c>
      <c r="M381" s="76" t="e">
        <f>IFERROR(INDEX(Data!$M$4:$BB$594,Data!$A374,COLUMNS($C$11:N381)),””)</f>
        <v>#NAME?</v>
      </c>
      <c r="N381" s="76" t="e">
        <f>IFERROR(INDEX(Data!$M$4:$BB$594,Data!$A374,COLUMNS($C$11:O381)),””)</f>
        <v>#NAME?</v>
      </c>
      <c r="O381" s="76" t="e">
        <f>IFERROR(INDEX(Data!$M$4:$BB$594,Data!$A374,COLUMNS($C$11:P381)),””)</f>
        <v>#NAME?</v>
      </c>
      <c r="P381" s="69" t="e">
        <f>IFERROR(INDEX(Data!$M$4:$BB$594,Data!$A374,COLUMNS($C$11:Q381)),””)</f>
        <v>#NAME?</v>
      </c>
      <c r="Q381" s="70" t="e">
        <f>IFERROR(INDEX(Data!$M$4:$BB$594,Data!$A374,COLUMNS($C$11:R381)),””)</f>
        <v>#NAME?</v>
      </c>
      <c r="R381" s="72" t="e">
        <f>IFERROR(INDEX(Data!$M$4:$BB$594,Data!$A374,COLUMNS($C$11:S381)),””)</f>
        <v>#NAME?</v>
      </c>
      <c r="S381" s="69" t="e">
        <f>IFERROR(INDEX(Data!$M$4:$BB$594,Data!$A374,COLUMNS($C$11:T381)),””)</f>
        <v>#NAME?</v>
      </c>
      <c r="T381" s="71" t="e">
        <f>IFERROR(INDEX(Data!$M$4:$BB$594,Data!$A374,COLUMNS($C$11:U381)),””)</f>
        <v>#NAME?</v>
      </c>
      <c r="U381" s="72" t="e">
        <f>IFERROR(INDEX(Data!$M$4:$BB$594,Data!$A374,COLUMNS($C$11:V381)),””)</f>
        <v>#NAME?</v>
      </c>
      <c r="V381" s="72" t="e">
        <f>IFERROR(INDEX(Data!$M$4:$BB$594,Data!$A374,COLUMNS($C$11:W381)),””)</f>
        <v>#NAME?</v>
      </c>
      <c r="W381" s="72" t="e">
        <f>IFERROR(INDEX(Data!$M$4:$BB$594,Data!$A374,COLUMNS($C$11:X381)),””)</f>
        <v>#NAME?</v>
      </c>
      <c r="X381" s="70" t="e">
        <f>IFERROR(INDEX(Data!$M$4:$BB$594,Data!$A374,COLUMNS($C$11:Y381)),””)</f>
        <v>#NAME?</v>
      </c>
      <c r="Y381" s="72" t="e">
        <f>IFERROR(INDEX(Data!$M$4:$BB$594,Data!$A374,COLUMNS($C$11:Z381)),””)</f>
        <v>#NAME?</v>
      </c>
      <c r="Z381" s="75" t="e">
        <f>IFERROR(INDEX(Data!$M$4:$BB$594,Data!$A374,COLUMNS($C$11:AA381)),””)</f>
        <v>#NAME?</v>
      </c>
      <c r="AA381" s="75" t="e">
        <f>IFERROR(INDEX(Data!$M$4:$BB$594,Data!$A374,COLUMNS($C$11:AB381)),””)</f>
        <v>#NAME?</v>
      </c>
      <c r="AB381" s="71" t="e">
        <f>IFERROR(INDEX(Data!$M$4:$BB$594,Data!$A374,COLUMNS($C$11:AC381)),””)</f>
        <v>#NAME?</v>
      </c>
      <c r="AC381" s="72" t="e">
        <f>IFERROR(INDEX(Data!$M$4:$BB$594,Data!$A374,COLUMNS($C$11:AD381)),””)</f>
        <v>#NAME?</v>
      </c>
      <c r="AD381" s="72" t="e">
        <f>IFERROR(INDEX(Data!$M$4:$BB$594,Data!$A374,COLUMNS($C$11:AE381)),””)</f>
        <v>#NAME?</v>
      </c>
      <c r="AE381" s="70" t="e">
        <f>IFERROR(INDEX(Data!$M$4:$BB$594,Data!$A374,COLUMNS($C$11:AF381)),””)</f>
        <v>#NAME?</v>
      </c>
      <c r="AF381" s="72" t="e">
        <f>IFERROR(INDEX(Data!$M$4:$BB$594,Data!$A374,COLUMNS($C$11:AG381)),””)</f>
        <v>#NAME?</v>
      </c>
      <c r="AG381" s="75" t="e">
        <f>IFERROR(INDEX(Data!$M$4:$BB$594,Data!$A374,COLUMNS($C$11:AH381)),””)</f>
        <v>#NAME?</v>
      </c>
      <c r="AH381" s="75" t="e">
        <f>IFERROR(INDEX(Data!$M$4:$BB$594,Data!$A374,COLUMNS($C$11:AI381)),””)</f>
        <v>#NAME?</v>
      </c>
      <c r="AI381" s="71" t="e">
        <f>IFERROR(INDEX(Data!$M$4:$BB$594,Data!$A374,COLUMNS($C$11:AJ381)),””)</f>
        <v>#NAME?</v>
      </c>
      <c r="AJ381" s="71" t="e">
        <f>IFERROR(INDEX(Data!$M$4:$BB$594,Data!$A374,COLUMNS($C$11:AK381)),””)</f>
        <v>#NAME?</v>
      </c>
      <c r="AK381" s="71" t="e">
        <f>IFERROR(INDEX(Data!$M$4:$BB$594,Data!$A374,COLUMNS($C$11:AL381)),””)</f>
        <v>#NAME?</v>
      </c>
      <c r="AL381" s="69" t="e">
        <f>IFERROR(INDEX(Data!$M$4:$BB$594,Data!$A374,COLUMNS($C$11:AM381)),””)</f>
        <v>#NAME?</v>
      </c>
      <c r="AM381" s="69" t="e">
        <f>IFERROR(INDEX(Data!$M$4:$BB$594,Data!$A374,COLUMNS($C$11:AN381)),””)</f>
        <v>#NAME?</v>
      </c>
      <c r="AN381" s="69" t="e">
        <f>IFERROR(INDEX(Data!$M$4:$BB$594,Data!$A374,COLUMNS($C$11:AO381)),””)</f>
        <v>#NAME?</v>
      </c>
      <c r="AO381" s="69" t="e">
        <f>IFERROR(INDEX(Data!$M$4:$BB$594,Data!$A374,COLUMNS($C$11:AP381)),””)</f>
        <v>#NAME?</v>
      </c>
      <c r="AP381" s="69" t="e">
        <f>IFERROR(INDEX(Data!$M$4:$BB$594,Data!$A374,COLUMNS($C$11:AQ381)),””)</f>
        <v>#NAME?</v>
      </c>
      <c r="AQ381" s="69" t="e">
        <f>IFERROR(INDEX(Data!$M$4:$BB$594,Data!$A374,COLUMNS($C$11:AR381)),””)</f>
        <v>#NAME?</v>
      </c>
    </row>
    <row r="382" spans="2:43" x14ac:dyDescent="0.25">
      <c r="B382" s="69" t="e">
        <f>IFERROR(INDEX(Data!$M$4:$BB$594,Data!$A375,COLUMNS($C$11:C382)),””)</f>
        <v>#NAME?</v>
      </c>
      <c r="C382" s="73" t="e">
        <f>IFERROR(INDEX(Data!$M$4:$BB$594,Data!$A375,COLUMNS($C$11:D382)),””)</f>
        <v>#NAME?</v>
      </c>
      <c r="D382" s="76" t="e">
        <f>IFERROR(INDEX(Data!$M$4:$BB$594,Data!$A375,COLUMNS($C$11:E382)),””)</f>
        <v>#NAME?</v>
      </c>
      <c r="E382" s="76" t="e">
        <f>IFERROR(INDEX(Data!$M$4:$BB$594,Data!$A375,COLUMNS($C$11:F382)),””)</f>
        <v>#NAME?</v>
      </c>
      <c r="F382" s="76" t="e">
        <f>IFERROR(INDEX(Data!$M$4:$BB$594,Data!$A375,COLUMNS($C$11:G382)),””)</f>
        <v>#NAME?</v>
      </c>
      <c r="G382" s="76" t="e">
        <f>IFERROR(INDEX(Data!$M$4:$BB$594,Data!$A375,COLUMNS($C$11:H382)),””)</f>
        <v>#NAME?</v>
      </c>
      <c r="H382" s="76" t="e">
        <f>IFERROR(INDEX(Data!$M$4:$BB$594,Data!$A375,COLUMNS($C$11:I382)),””)</f>
        <v>#NAME?</v>
      </c>
      <c r="I382" s="76" t="e">
        <f>IFERROR(INDEX(Data!$M$4:$BB$594,Data!$A375,COLUMNS($C$11:J382)),””)</f>
        <v>#NAME?</v>
      </c>
      <c r="J382" s="76" t="e">
        <f>IFERROR(INDEX(Data!$M$4:$BB$594,Data!$A375,COLUMNS($C$11:K382)),””)</f>
        <v>#NAME?</v>
      </c>
      <c r="K382" s="76" t="e">
        <f>IFERROR(INDEX(Data!$M$4:$BB$594,Data!$A375,COLUMNS($C$11:L382)),””)</f>
        <v>#NAME?</v>
      </c>
      <c r="L382" s="76" t="e">
        <f>IFERROR(INDEX(Data!$M$4:$BB$594,Data!$A375,COLUMNS($C$11:M382)),””)</f>
        <v>#NAME?</v>
      </c>
      <c r="M382" s="76" t="e">
        <f>IFERROR(INDEX(Data!$M$4:$BB$594,Data!$A375,COLUMNS($C$11:N382)),””)</f>
        <v>#NAME?</v>
      </c>
      <c r="N382" s="76" t="e">
        <f>IFERROR(INDEX(Data!$M$4:$BB$594,Data!$A375,COLUMNS($C$11:O382)),””)</f>
        <v>#NAME?</v>
      </c>
      <c r="O382" s="76" t="e">
        <f>IFERROR(INDEX(Data!$M$4:$BB$594,Data!$A375,COLUMNS($C$11:P382)),””)</f>
        <v>#NAME?</v>
      </c>
      <c r="P382" s="69" t="e">
        <f>IFERROR(INDEX(Data!$M$4:$BB$594,Data!$A375,COLUMNS($C$11:Q382)),””)</f>
        <v>#NAME?</v>
      </c>
      <c r="Q382" s="70" t="e">
        <f>IFERROR(INDEX(Data!$M$4:$BB$594,Data!$A375,COLUMNS($C$11:R382)),””)</f>
        <v>#NAME?</v>
      </c>
      <c r="R382" s="72" t="e">
        <f>IFERROR(INDEX(Data!$M$4:$BB$594,Data!$A375,COLUMNS($C$11:S382)),””)</f>
        <v>#NAME?</v>
      </c>
      <c r="S382" s="69" t="e">
        <f>IFERROR(INDEX(Data!$M$4:$BB$594,Data!$A375,COLUMNS($C$11:T382)),””)</f>
        <v>#NAME?</v>
      </c>
      <c r="T382" s="71" t="e">
        <f>IFERROR(INDEX(Data!$M$4:$BB$594,Data!$A375,COLUMNS($C$11:U382)),””)</f>
        <v>#NAME?</v>
      </c>
      <c r="U382" s="72" t="e">
        <f>IFERROR(INDEX(Data!$M$4:$BB$594,Data!$A375,COLUMNS($C$11:V382)),””)</f>
        <v>#NAME?</v>
      </c>
      <c r="V382" s="72" t="e">
        <f>IFERROR(INDEX(Data!$M$4:$BB$594,Data!$A375,COLUMNS($C$11:W382)),””)</f>
        <v>#NAME?</v>
      </c>
      <c r="W382" s="72" t="e">
        <f>IFERROR(INDEX(Data!$M$4:$BB$594,Data!$A375,COLUMNS($C$11:X382)),””)</f>
        <v>#NAME?</v>
      </c>
      <c r="X382" s="70" t="e">
        <f>IFERROR(INDEX(Data!$M$4:$BB$594,Data!$A375,COLUMNS($C$11:Y382)),””)</f>
        <v>#NAME?</v>
      </c>
      <c r="Y382" s="72" t="e">
        <f>IFERROR(INDEX(Data!$M$4:$BB$594,Data!$A375,COLUMNS($C$11:Z382)),””)</f>
        <v>#NAME?</v>
      </c>
      <c r="Z382" s="75" t="e">
        <f>IFERROR(INDEX(Data!$M$4:$BB$594,Data!$A375,COLUMNS($C$11:AA382)),””)</f>
        <v>#NAME?</v>
      </c>
      <c r="AA382" s="75" t="e">
        <f>IFERROR(INDEX(Data!$M$4:$BB$594,Data!$A375,COLUMNS($C$11:AB382)),””)</f>
        <v>#NAME?</v>
      </c>
      <c r="AB382" s="71" t="e">
        <f>IFERROR(INDEX(Data!$M$4:$BB$594,Data!$A375,COLUMNS($C$11:AC382)),””)</f>
        <v>#NAME?</v>
      </c>
      <c r="AC382" s="72" t="e">
        <f>IFERROR(INDEX(Data!$M$4:$BB$594,Data!$A375,COLUMNS($C$11:AD382)),””)</f>
        <v>#NAME?</v>
      </c>
      <c r="AD382" s="72" t="e">
        <f>IFERROR(INDEX(Data!$M$4:$BB$594,Data!$A375,COLUMNS($C$11:AE382)),””)</f>
        <v>#NAME?</v>
      </c>
      <c r="AE382" s="70" t="e">
        <f>IFERROR(INDEX(Data!$M$4:$BB$594,Data!$A375,COLUMNS($C$11:AF382)),””)</f>
        <v>#NAME?</v>
      </c>
      <c r="AF382" s="72" t="e">
        <f>IFERROR(INDEX(Data!$M$4:$BB$594,Data!$A375,COLUMNS($C$11:AG382)),””)</f>
        <v>#NAME?</v>
      </c>
      <c r="AG382" s="75" t="e">
        <f>IFERROR(INDEX(Data!$M$4:$BB$594,Data!$A375,COLUMNS($C$11:AH382)),””)</f>
        <v>#NAME?</v>
      </c>
      <c r="AH382" s="75" t="e">
        <f>IFERROR(INDEX(Data!$M$4:$BB$594,Data!$A375,COLUMNS($C$11:AI382)),””)</f>
        <v>#NAME?</v>
      </c>
      <c r="AI382" s="71" t="e">
        <f>IFERROR(INDEX(Data!$M$4:$BB$594,Data!$A375,COLUMNS($C$11:AJ382)),””)</f>
        <v>#NAME?</v>
      </c>
      <c r="AJ382" s="71" t="e">
        <f>IFERROR(INDEX(Data!$M$4:$BB$594,Data!$A375,COLUMNS($C$11:AK382)),””)</f>
        <v>#NAME?</v>
      </c>
      <c r="AK382" s="71" t="e">
        <f>IFERROR(INDEX(Data!$M$4:$BB$594,Data!$A375,COLUMNS($C$11:AL382)),””)</f>
        <v>#NAME?</v>
      </c>
      <c r="AL382" s="69" t="e">
        <f>IFERROR(INDEX(Data!$M$4:$BB$594,Data!$A375,COLUMNS($C$11:AM382)),””)</f>
        <v>#NAME?</v>
      </c>
      <c r="AM382" s="69" t="e">
        <f>IFERROR(INDEX(Data!$M$4:$BB$594,Data!$A375,COLUMNS($C$11:AN382)),””)</f>
        <v>#NAME?</v>
      </c>
      <c r="AN382" s="69" t="e">
        <f>IFERROR(INDEX(Data!$M$4:$BB$594,Data!$A375,COLUMNS($C$11:AO382)),””)</f>
        <v>#NAME?</v>
      </c>
      <c r="AO382" s="69" t="e">
        <f>IFERROR(INDEX(Data!$M$4:$BB$594,Data!$A375,COLUMNS($C$11:AP382)),””)</f>
        <v>#NAME?</v>
      </c>
      <c r="AP382" s="69" t="e">
        <f>IFERROR(INDEX(Data!$M$4:$BB$594,Data!$A375,COLUMNS($C$11:AQ382)),””)</f>
        <v>#NAME?</v>
      </c>
      <c r="AQ382" s="69" t="e">
        <f>IFERROR(INDEX(Data!$M$4:$BB$594,Data!$A375,COLUMNS($C$11:AR382)),””)</f>
        <v>#NAME?</v>
      </c>
    </row>
    <row r="383" spans="2:43" x14ac:dyDescent="0.25">
      <c r="B383" s="69" t="e">
        <f>IFERROR(INDEX(Data!$M$4:$BB$594,Data!$A376,COLUMNS($C$11:C383)),””)</f>
        <v>#NAME?</v>
      </c>
      <c r="C383" s="73" t="e">
        <f>IFERROR(INDEX(Data!$M$4:$BB$594,Data!$A376,COLUMNS($C$11:D383)),””)</f>
        <v>#NAME?</v>
      </c>
      <c r="D383" s="76" t="e">
        <f>IFERROR(INDEX(Data!$M$4:$BB$594,Data!$A376,COLUMNS($C$11:E383)),””)</f>
        <v>#NAME?</v>
      </c>
      <c r="E383" s="76" t="e">
        <f>IFERROR(INDEX(Data!$M$4:$BB$594,Data!$A376,COLUMNS($C$11:F383)),””)</f>
        <v>#NAME?</v>
      </c>
      <c r="F383" s="76" t="e">
        <f>IFERROR(INDEX(Data!$M$4:$BB$594,Data!$A376,COLUMNS($C$11:G383)),””)</f>
        <v>#NAME?</v>
      </c>
      <c r="G383" s="76" t="e">
        <f>IFERROR(INDEX(Data!$M$4:$BB$594,Data!$A376,COLUMNS($C$11:H383)),””)</f>
        <v>#NAME?</v>
      </c>
      <c r="H383" s="76" t="e">
        <f>IFERROR(INDEX(Data!$M$4:$BB$594,Data!$A376,COLUMNS($C$11:I383)),””)</f>
        <v>#NAME?</v>
      </c>
      <c r="I383" s="76" t="e">
        <f>IFERROR(INDEX(Data!$M$4:$BB$594,Data!$A376,COLUMNS($C$11:J383)),””)</f>
        <v>#NAME?</v>
      </c>
      <c r="J383" s="76" t="e">
        <f>IFERROR(INDEX(Data!$M$4:$BB$594,Data!$A376,COLUMNS($C$11:K383)),””)</f>
        <v>#NAME?</v>
      </c>
      <c r="K383" s="76" t="e">
        <f>IFERROR(INDEX(Data!$M$4:$BB$594,Data!$A376,COLUMNS($C$11:L383)),””)</f>
        <v>#NAME?</v>
      </c>
      <c r="L383" s="76" t="e">
        <f>IFERROR(INDEX(Data!$M$4:$BB$594,Data!$A376,COLUMNS($C$11:M383)),””)</f>
        <v>#NAME?</v>
      </c>
      <c r="M383" s="76" t="e">
        <f>IFERROR(INDEX(Data!$M$4:$BB$594,Data!$A376,COLUMNS($C$11:N383)),””)</f>
        <v>#NAME?</v>
      </c>
      <c r="N383" s="76" t="e">
        <f>IFERROR(INDEX(Data!$M$4:$BB$594,Data!$A376,COLUMNS($C$11:O383)),””)</f>
        <v>#NAME?</v>
      </c>
      <c r="O383" s="76" t="e">
        <f>IFERROR(INDEX(Data!$M$4:$BB$594,Data!$A376,COLUMNS($C$11:P383)),””)</f>
        <v>#NAME?</v>
      </c>
      <c r="P383" s="69" t="e">
        <f>IFERROR(INDEX(Data!$M$4:$BB$594,Data!$A376,COLUMNS($C$11:Q383)),””)</f>
        <v>#NAME?</v>
      </c>
      <c r="Q383" s="70" t="e">
        <f>IFERROR(INDEX(Data!$M$4:$BB$594,Data!$A376,COLUMNS($C$11:R383)),””)</f>
        <v>#NAME?</v>
      </c>
      <c r="R383" s="72" t="e">
        <f>IFERROR(INDEX(Data!$M$4:$BB$594,Data!$A376,COLUMNS($C$11:S383)),””)</f>
        <v>#NAME?</v>
      </c>
      <c r="S383" s="69" t="e">
        <f>IFERROR(INDEX(Data!$M$4:$BB$594,Data!$A376,COLUMNS($C$11:T383)),””)</f>
        <v>#NAME?</v>
      </c>
      <c r="T383" s="71" t="e">
        <f>IFERROR(INDEX(Data!$M$4:$BB$594,Data!$A376,COLUMNS($C$11:U383)),””)</f>
        <v>#NAME?</v>
      </c>
      <c r="U383" s="72" t="e">
        <f>IFERROR(INDEX(Data!$M$4:$BB$594,Data!$A376,COLUMNS($C$11:V383)),””)</f>
        <v>#NAME?</v>
      </c>
      <c r="V383" s="72" t="e">
        <f>IFERROR(INDEX(Data!$M$4:$BB$594,Data!$A376,COLUMNS($C$11:W383)),””)</f>
        <v>#NAME?</v>
      </c>
      <c r="W383" s="72" t="e">
        <f>IFERROR(INDEX(Data!$M$4:$BB$594,Data!$A376,COLUMNS($C$11:X383)),””)</f>
        <v>#NAME?</v>
      </c>
      <c r="X383" s="70" t="e">
        <f>IFERROR(INDEX(Data!$M$4:$BB$594,Data!$A376,COLUMNS($C$11:Y383)),””)</f>
        <v>#NAME?</v>
      </c>
      <c r="Y383" s="72" t="e">
        <f>IFERROR(INDEX(Data!$M$4:$BB$594,Data!$A376,COLUMNS($C$11:Z383)),””)</f>
        <v>#NAME?</v>
      </c>
      <c r="Z383" s="75" t="e">
        <f>IFERROR(INDEX(Data!$M$4:$BB$594,Data!$A376,COLUMNS($C$11:AA383)),””)</f>
        <v>#NAME?</v>
      </c>
      <c r="AA383" s="75" t="e">
        <f>IFERROR(INDEX(Data!$M$4:$BB$594,Data!$A376,COLUMNS($C$11:AB383)),””)</f>
        <v>#NAME?</v>
      </c>
      <c r="AB383" s="71" t="e">
        <f>IFERROR(INDEX(Data!$M$4:$BB$594,Data!$A376,COLUMNS($C$11:AC383)),””)</f>
        <v>#NAME?</v>
      </c>
      <c r="AC383" s="72" t="e">
        <f>IFERROR(INDEX(Data!$M$4:$BB$594,Data!$A376,COLUMNS($C$11:AD383)),””)</f>
        <v>#NAME?</v>
      </c>
      <c r="AD383" s="72" t="e">
        <f>IFERROR(INDEX(Data!$M$4:$BB$594,Data!$A376,COLUMNS($C$11:AE383)),””)</f>
        <v>#NAME?</v>
      </c>
      <c r="AE383" s="70" t="e">
        <f>IFERROR(INDEX(Data!$M$4:$BB$594,Data!$A376,COLUMNS($C$11:AF383)),””)</f>
        <v>#NAME?</v>
      </c>
      <c r="AF383" s="72" t="e">
        <f>IFERROR(INDEX(Data!$M$4:$BB$594,Data!$A376,COLUMNS($C$11:AG383)),””)</f>
        <v>#NAME?</v>
      </c>
      <c r="AG383" s="75" t="e">
        <f>IFERROR(INDEX(Data!$M$4:$BB$594,Data!$A376,COLUMNS($C$11:AH383)),””)</f>
        <v>#NAME?</v>
      </c>
      <c r="AH383" s="75" t="e">
        <f>IFERROR(INDEX(Data!$M$4:$BB$594,Data!$A376,COLUMNS($C$11:AI383)),””)</f>
        <v>#NAME?</v>
      </c>
      <c r="AI383" s="71" t="e">
        <f>IFERROR(INDEX(Data!$M$4:$BB$594,Data!$A376,COLUMNS($C$11:AJ383)),””)</f>
        <v>#NAME?</v>
      </c>
      <c r="AJ383" s="71" t="e">
        <f>IFERROR(INDEX(Data!$M$4:$BB$594,Data!$A376,COLUMNS($C$11:AK383)),””)</f>
        <v>#NAME?</v>
      </c>
      <c r="AK383" s="71" t="e">
        <f>IFERROR(INDEX(Data!$M$4:$BB$594,Data!$A376,COLUMNS($C$11:AL383)),””)</f>
        <v>#NAME?</v>
      </c>
      <c r="AL383" s="69" t="e">
        <f>IFERROR(INDEX(Data!$M$4:$BB$594,Data!$A376,COLUMNS($C$11:AM383)),””)</f>
        <v>#NAME?</v>
      </c>
      <c r="AM383" s="69" t="e">
        <f>IFERROR(INDEX(Data!$M$4:$BB$594,Data!$A376,COLUMNS($C$11:AN383)),””)</f>
        <v>#NAME?</v>
      </c>
      <c r="AN383" s="69" t="e">
        <f>IFERROR(INDEX(Data!$M$4:$BB$594,Data!$A376,COLUMNS($C$11:AO383)),””)</f>
        <v>#NAME?</v>
      </c>
      <c r="AO383" s="69" t="e">
        <f>IFERROR(INDEX(Data!$M$4:$BB$594,Data!$A376,COLUMNS($C$11:AP383)),””)</f>
        <v>#NAME?</v>
      </c>
      <c r="AP383" s="69" t="e">
        <f>IFERROR(INDEX(Data!$M$4:$BB$594,Data!$A376,COLUMNS($C$11:AQ383)),””)</f>
        <v>#NAME?</v>
      </c>
      <c r="AQ383" s="69" t="e">
        <f>IFERROR(INDEX(Data!$M$4:$BB$594,Data!$A376,COLUMNS($C$11:AR383)),””)</f>
        <v>#NAME?</v>
      </c>
    </row>
    <row r="384" spans="2:43" x14ac:dyDescent="0.25">
      <c r="B384" s="69" t="e">
        <f>IFERROR(INDEX(Data!$M$4:$BB$594,Data!$A377,COLUMNS($C$11:C384)),””)</f>
        <v>#NAME?</v>
      </c>
      <c r="C384" s="73" t="e">
        <f>IFERROR(INDEX(Data!$M$4:$BB$594,Data!$A377,COLUMNS($C$11:D384)),””)</f>
        <v>#NAME?</v>
      </c>
      <c r="D384" s="76" t="e">
        <f>IFERROR(INDEX(Data!$M$4:$BB$594,Data!$A377,COLUMNS($C$11:E384)),””)</f>
        <v>#NAME?</v>
      </c>
      <c r="E384" s="76" t="e">
        <f>IFERROR(INDEX(Data!$M$4:$BB$594,Data!$A377,COLUMNS($C$11:F384)),””)</f>
        <v>#NAME?</v>
      </c>
      <c r="F384" s="76" t="e">
        <f>IFERROR(INDEX(Data!$M$4:$BB$594,Data!$A377,COLUMNS($C$11:G384)),””)</f>
        <v>#NAME?</v>
      </c>
      <c r="G384" s="76" t="e">
        <f>IFERROR(INDEX(Data!$M$4:$BB$594,Data!$A377,COLUMNS($C$11:H384)),””)</f>
        <v>#NAME?</v>
      </c>
      <c r="H384" s="76" t="e">
        <f>IFERROR(INDEX(Data!$M$4:$BB$594,Data!$A377,COLUMNS($C$11:I384)),””)</f>
        <v>#NAME?</v>
      </c>
      <c r="I384" s="76" t="e">
        <f>IFERROR(INDEX(Data!$M$4:$BB$594,Data!$A377,COLUMNS($C$11:J384)),””)</f>
        <v>#NAME?</v>
      </c>
      <c r="J384" s="76" t="e">
        <f>IFERROR(INDEX(Data!$M$4:$BB$594,Data!$A377,COLUMNS($C$11:K384)),””)</f>
        <v>#NAME?</v>
      </c>
      <c r="K384" s="76" t="e">
        <f>IFERROR(INDEX(Data!$M$4:$BB$594,Data!$A377,COLUMNS($C$11:L384)),””)</f>
        <v>#NAME?</v>
      </c>
      <c r="L384" s="76" t="e">
        <f>IFERROR(INDEX(Data!$M$4:$BB$594,Data!$A377,COLUMNS($C$11:M384)),””)</f>
        <v>#NAME?</v>
      </c>
      <c r="M384" s="76" t="e">
        <f>IFERROR(INDEX(Data!$M$4:$BB$594,Data!$A377,COLUMNS($C$11:N384)),””)</f>
        <v>#NAME?</v>
      </c>
      <c r="N384" s="76" t="e">
        <f>IFERROR(INDEX(Data!$M$4:$BB$594,Data!$A377,COLUMNS($C$11:O384)),””)</f>
        <v>#NAME?</v>
      </c>
      <c r="O384" s="76" t="e">
        <f>IFERROR(INDEX(Data!$M$4:$BB$594,Data!$A377,COLUMNS($C$11:P384)),””)</f>
        <v>#NAME?</v>
      </c>
      <c r="P384" s="69" t="e">
        <f>IFERROR(INDEX(Data!$M$4:$BB$594,Data!$A377,COLUMNS($C$11:Q384)),””)</f>
        <v>#NAME?</v>
      </c>
      <c r="Q384" s="70" t="e">
        <f>IFERROR(INDEX(Data!$M$4:$BB$594,Data!$A377,COLUMNS($C$11:R384)),””)</f>
        <v>#NAME?</v>
      </c>
      <c r="R384" s="72" t="e">
        <f>IFERROR(INDEX(Data!$M$4:$BB$594,Data!$A377,COLUMNS($C$11:S384)),””)</f>
        <v>#NAME?</v>
      </c>
      <c r="S384" s="69" t="e">
        <f>IFERROR(INDEX(Data!$M$4:$BB$594,Data!$A377,COLUMNS($C$11:T384)),””)</f>
        <v>#NAME?</v>
      </c>
      <c r="T384" s="71" t="e">
        <f>IFERROR(INDEX(Data!$M$4:$BB$594,Data!$A377,COLUMNS($C$11:U384)),””)</f>
        <v>#NAME?</v>
      </c>
      <c r="U384" s="72" t="e">
        <f>IFERROR(INDEX(Data!$M$4:$BB$594,Data!$A377,COLUMNS($C$11:V384)),””)</f>
        <v>#NAME?</v>
      </c>
      <c r="V384" s="72" t="e">
        <f>IFERROR(INDEX(Data!$M$4:$BB$594,Data!$A377,COLUMNS($C$11:W384)),””)</f>
        <v>#NAME?</v>
      </c>
      <c r="W384" s="72" t="e">
        <f>IFERROR(INDEX(Data!$M$4:$BB$594,Data!$A377,COLUMNS($C$11:X384)),””)</f>
        <v>#NAME?</v>
      </c>
      <c r="X384" s="70" t="e">
        <f>IFERROR(INDEX(Data!$M$4:$BB$594,Data!$A377,COLUMNS($C$11:Y384)),””)</f>
        <v>#NAME?</v>
      </c>
      <c r="Y384" s="72" t="e">
        <f>IFERROR(INDEX(Data!$M$4:$BB$594,Data!$A377,COLUMNS($C$11:Z384)),””)</f>
        <v>#NAME?</v>
      </c>
      <c r="Z384" s="75" t="e">
        <f>IFERROR(INDEX(Data!$M$4:$BB$594,Data!$A377,COLUMNS($C$11:AA384)),””)</f>
        <v>#NAME?</v>
      </c>
      <c r="AA384" s="75" t="e">
        <f>IFERROR(INDEX(Data!$M$4:$BB$594,Data!$A377,COLUMNS($C$11:AB384)),””)</f>
        <v>#NAME?</v>
      </c>
      <c r="AB384" s="71" t="e">
        <f>IFERROR(INDEX(Data!$M$4:$BB$594,Data!$A377,COLUMNS($C$11:AC384)),””)</f>
        <v>#NAME?</v>
      </c>
      <c r="AC384" s="72" t="e">
        <f>IFERROR(INDEX(Data!$M$4:$BB$594,Data!$A377,COLUMNS($C$11:AD384)),””)</f>
        <v>#NAME?</v>
      </c>
      <c r="AD384" s="72" t="e">
        <f>IFERROR(INDEX(Data!$M$4:$BB$594,Data!$A377,COLUMNS($C$11:AE384)),””)</f>
        <v>#NAME?</v>
      </c>
      <c r="AE384" s="70" t="e">
        <f>IFERROR(INDEX(Data!$M$4:$BB$594,Data!$A377,COLUMNS($C$11:AF384)),””)</f>
        <v>#NAME?</v>
      </c>
      <c r="AF384" s="72" t="e">
        <f>IFERROR(INDEX(Data!$M$4:$BB$594,Data!$A377,COLUMNS($C$11:AG384)),””)</f>
        <v>#NAME?</v>
      </c>
      <c r="AG384" s="75" t="e">
        <f>IFERROR(INDEX(Data!$M$4:$BB$594,Data!$A377,COLUMNS($C$11:AH384)),””)</f>
        <v>#NAME?</v>
      </c>
      <c r="AH384" s="75" t="e">
        <f>IFERROR(INDEX(Data!$M$4:$BB$594,Data!$A377,COLUMNS($C$11:AI384)),””)</f>
        <v>#NAME?</v>
      </c>
      <c r="AI384" s="71" t="e">
        <f>IFERROR(INDEX(Data!$M$4:$BB$594,Data!$A377,COLUMNS($C$11:AJ384)),””)</f>
        <v>#NAME?</v>
      </c>
      <c r="AJ384" s="71" t="e">
        <f>IFERROR(INDEX(Data!$M$4:$BB$594,Data!$A377,COLUMNS($C$11:AK384)),””)</f>
        <v>#NAME?</v>
      </c>
      <c r="AK384" s="71" t="e">
        <f>IFERROR(INDEX(Data!$M$4:$BB$594,Data!$A377,COLUMNS($C$11:AL384)),””)</f>
        <v>#NAME?</v>
      </c>
      <c r="AL384" s="69" t="e">
        <f>IFERROR(INDEX(Data!$M$4:$BB$594,Data!$A377,COLUMNS($C$11:AM384)),””)</f>
        <v>#NAME?</v>
      </c>
      <c r="AM384" s="69" t="e">
        <f>IFERROR(INDEX(Data!$M$4:$BB$594,Data!$A377,COLUMNS($C$11:AN384)),””)</f>
        <v>#NAME?</v>
      </c>
      <c r="AN384" s="69" t="e">
        <f>IFERROR(INDEX(Data!$M$4:$BB$594,Data!$A377,COLUMNS($C$11:AO384)),””)</f>
        <v>#NAME?</v>
      </c>
      <c r="AO384" s="69" t="e">
        <f>IFERROR(INDEX(Data!$M$4:$BB$594,Data!$A377,COLUMNS($C$11:AP384)),””)</f>
        <v>#NAME?</v>
      </c>
      <c r="AP384" s="69" t="e">
        <f>IFERROR(INDEX(Data!$M$4:$BB$594,Data!$A377,COLUMNS($C$11:AQ384)),””)</f>
        <v>#NAME?</v>
      </c>
      <c r="AQ384" s="69" t="e">
        <f>IFERROR(INDEX(Data!$M$4:$BB$594,Data!$A377,COLUMNS($C$11:AR384)),””)</f>
        <v>#NAME?</v>
      </c>
    </row>
    <row r="385" spans="2:43" x14ac:dyDescent="0.25">
      <c r="B385" s="69" t="e">
        <f>IFERROR(INDEX(Data!$M$4:$BB$594,Data!$A378,COLUMNS($C$11:C385)),””)</f>
        <v>#NAME?</v>
      </c>
      <c r="C385" s="73" t="e">
        <f>IFERROR(INDEX(Data!$M$4:$BB$594,Data!$A378,COLUMNS($C$11:D385)),””)</f>
        <v>#NAME?</v>
      </c>
      <c r="D385" s="76" t="e">
        <f>IFERROR(INDEX(Data!$M$4:$BB$594,Data!$A378,COLUMNS($C$11:E385)),””)</f>
        <v>#NAME?</v>
      </c>
      <c r="E385" s="76" t="e">
        <f>IFERROR(INDEX(Data!$M$4:$BB$594,Data!$A378,COLUMNS($C$11:F385)),””)</f>
        <v>#NAME?</v>
      </c>
      <c r="F385" s="76" t="e">
        <f>IFERROR(INDEX(Data!$M$4:$BB$594,Data!$A378,COLUMNS($C$11:G385)),””)</f>
        <v>#NAME?</v>
      </c>
      <c r="G385" s="76" t="e">
        <f>IFERROR(INDEX(Data!$M$4:$BB$594,Data!$A378,COLUMNS($C$11:H385)),””)</f>
        <v>#NAME?</v>
      </c>
      <c r="H385" s="76" t="e">
        <f>IFERROR(INDEX(Data!$M$4:$BB$594,Data!$A378,COLUMNS($C$11:I385)),””)</f>
        <v>#NAME?</v>
      </c>
      <c r="I385" s="76" t="e">
        <f>IFERROR(INDEX(Data!$M$4:$BB$594,Data!$A378,COLUMNS($C$11:J385)),””)</f>
        <v>#NAME?</v>
      </c>
      <c r="J385" s="76" t="e">
        <f>IFERROR(INDEX(Data!$M$4:$BB$594,Data!$A378,COLUMNS($C$11:K385)),””)</f>
        <v>#NAME?</v>
      </c>
      <c r="K385" s="76" t="e">
        <f>IFERROR(INDEX(Data!$M$4:$BB$594,Data!$A378,COLUMNS($C$11:L385)),””)</f>
        <v>#NAME?</v>
      </c>
      <c r="L385" s="76" t="e">
        <f>IFERROR(INDEX(Data!$M$4:$BB$594,Data!$A378,COLUMNS($C$11:M385)),””)</f>
        <v>#NAME?</v>
      </c>
      <c r="M385" s="76" t="e">
        <f>IFERROR(INDEX(Data!$M$4:$BB$594,Data!$A378,COLUMNS($C$11:N385)),””)</f>
        <v>#NAME?</v>
      </c>
      <c r="N385" s="76" t="e">
        <f>IFERROR(INDEX(Data!$M$4:$BB$594,Data!$A378,COLUMNS($C$11:O385)),””)</f>
        <v>#NAME?</v>
      </c>
      <c r="O385" s="76" t="e">
        <f>IFERROR(INDEX(Data!$M$4:$BB$594,Data!$A378,COLUMNS($C$11:P385)),””)</f>
        <v>#NAME?</v>
      </c>
      <c r="P385" s="69" t="e">
        <f>IFERROR(INDEX(Data!$M$4:$BB$594,Data!$A378,COLUMNS($C$11:Q385)),””)</f>
        <v>#NAME?</v>
      </c>
      <c r="Q385" s="70" t="e">
        <f>IFERROR(INDEX(Data!$M$4:$BB$594,Data!$A378,COLUMNS($C$11:R385)),””)</f>
        <v>#NAME?</v>
      </c>
      <c r="R385" s="72" t="e">
        <f>IFERROR(INDEX(Data!$M$4:$BB$594,Data!$A378,COLUMNS($C$11:S385)),””)</f>
        <v>#NAME?</v>
      </c>
      <c r="S385" s="69" t="e">
        <f>IFERROR(INDEX(Data!$M$4:$BB$594,Data!$A378,COLUMNS($C$11:T385)),””)</f>
        <v>#NAME?</v>
      </c>
      <c r="T385" s="71" t="e">
        <f>IFERROR(INDEX(Data!$M$4:$BB$594,Data!$A378,COLUMNS($C$11:U385)),””)</f>
        <v>#NAME?</v>
      </c>
      <c r="U385" s="72" t="e">
        <f>IFERROR(INDEX(Data!$M$4:$BB$594,Data!$A378,COLUMNS($C$11:V385)),””)</f>
        <v>#NAME?</v>
      </c>
      <c r="V385" s="72" t="e">
        <f>IFERROR(INDEX(Data!$M$4:$BB$594,Data!$A378,COLUMNS($C$11:W385)),””)</f>
        <v>#NAME?</v>
      </c>
      <c r="W385" s="72" t="e">
        <f>IFERROR(INDEX(Data!$M$4:$BB$594,Data!$A378,COLUMNS($C$11:X385)),””)</f>
        <v>#NAME?</v>
      </c>
      <c r="X385" s="70" t="e">
        <f>IFERROR(INDEX(Data!$M$4:$BB$594,Data!$A378,COLUMNS($C$11:Y385)),””)</f>
        <v>#NAME?</v>
      </c>
      <c r="Y385" s="72" t="e">
        <f>IFERROR(INDEX(Data!$M$4:$BB$594,Data!$A378,COLUMNS($C$11:Z385)),””)</f>
        <v>#NAME?</v>
      </c>
      <c r="Z385" s="75" t="e">
        <f>IFERROR(INDEX(Data!$M$4:$BB$594,Data!$A378,COLUMNS($C$11:AA385)),””)</f>
        <v>#NAME?</v>
      </c>
      <c r="AA385" s="75" t="e">
        <f>IFERROR(INDEX(Data!$M$4:$BB$594,Data!$A378,COLUMNS($C$11:AB385)),””)</f>
        <v>#NAME?</v>
      </c>
      <c r="AB385" s="71" t="e">
        <f>IFERROR(INDEX(Data!$M$4:$BB$594,Data!$A378,COLUMNS($C$11:AC385)),””)</f>
        <v>#NAME?</v>
      </c>
      <c r="AC385" s="72" t="e">
        <f>IFERROR(INDEX(Data!$M$4:$BB$594,Data!$A378,COLUMNS($C$11:AD385)),””)</f>
        <v>#NAME?</v>
      </c>
      <c r="AD385" s="72" t="e">
        <f>IFERROR(INDEX(Data!$M$4:$BB$594,Data!$A378,COLUMNS($C$11:AE385)),””)</f>
        <v>#NAME?</v>
      </c>
      <c r="AE385" s="70" t="e">
        <f>IFERROR(INDEX(Data!$M$4:$BB$594,Data!$A378,COLUMNS($C$11:AF385)),””)</f>
        <v>#NAME?</v>
      </c>
      <c r="AF385" s="72" t="e">
        <f>IFERROR(INDEX(Data!$M$4:$BB$594,Data!$A378,COLUMNS($C$11:AG385)),””)</f>
        <v>#NAME?</v>
      </c>
      <c r="AG385" s="75" t="e">
        <f>IFERROR(INDEX(Data!$M$4:$BB$594,Data!$A378,COLUMNS($C$11:AH385)),””)</f>
        <v>#NAME?</v>
      </c>
      <c r="AH385" s="75" t="e">
        <f>IFERROR(INDEX(Data!$M$4:$BB$594,Data!$A378,COLUMNS($C$11:AI385)),””)</f>
        <v>#NAME?</v>
      </c>
      <c r="AI385" s="71" t="e">
        <f>IFERROR(INDEX(Data!$M$4:$BB$594,Data!$A378,COLUMNS($C$11:AJ385)),””)</f>
        <v>#NAME?</v>
      </c>
      <c r="AJ385" s="71" t="e">
        <f>IFERROR(INDEX(Data!$M$4:$BB$594,Data!$A378,COLUMNS($C$11:AK385)),””)</f>
        <v>#NAME?</v>
      </c>
      <c r="AK385" s="71" t="e">
        <f>IFERROR(INDEX(Data!$M$4:$BB$594,Data!$A378,COLUMNS($C$11:AL385)),””)</f>
        <v>#NAME?</v>
      </c>
      <c r="AL385" s="69" t="e">
        <f>IFERROR(INDEX(Data!$M$4:$BB$594,Data!$A378,COLUMNS($C$11:AM385)),””)</f>
        <v>#NAME?</v>
      </c>
      <c r="AM385" s="69" t="e">
        <f>IFERROR(INDEX(Data!$M$4:$BB$594,Data!$A378,COLUMNS($C$11:AN385)),””)</f>
        <v>#NAME?</v>
      </c>
      <c r="AN385" s="69" t="e">
        <f>IFERROR(INDEX(Data!$M$4:$BB$594,Data!$A378,COLUMNS($C$11:AO385)),””)</f>
        <v>#NAME?</v>
      </c>
      <c r="AO385" s="69" t="e">
        <f>IFERROR(INDEX(Data!$M$4:$BB$594,Data!$A378,COLUMNS($C$11:AP385)),””)</f>
        <v>#NAME?</v>
      </c>
      <c r="AP385" s="69" t="e">
        <f>IFERROR(INDEX(Data!$M$4:$BB$594,Data!$A378,COLUMNS($C$11:AQ385)),””)</f>
        <v>#NAME?</v>
      </c>
      <c r="AQ385" s="69" t="e">
        <f>IFERROR(INDEX(Data!$M$4:$BB$594,Data!$A378,COLUMNS($C$11:AR385)),””)</f>
        <v>#NAME?</v>
      </c>
    </row>
    <row r="386" spans="2:43" x14ac:dyDescent="0.25">
      <c r="B386" s="69" t="e">
        <f>IFERROR(INDEX(Data!$M$4:$BB$594,Data!$A379,COLUMNS($C$11:C386)),””)</f>
        <v>#NAME?</v>
      </c>
      <c r="C386" s="73" t="e">
        <f>IFERROR(INDEX(Data!$M$4:$BB$594,Data!$A379,COLUMNS($C$11:D386)),””)</f>
        <v>#NAME?</v>
      </c>
      <c r="D386" s="76" t="e">
        <f>IFERROR(INDEX(Data!$M$4:$BB$594,Data!$A379,COLUMNS($C$11:E386)),””)</f>
        <v>#NAME?</v>
      </c>
      <c r="E386" s="76" t="e">
        <f>IFERROR(INDEX(Data!$M$4:$BB$594,Data!$A379,COLUMNS($C$11:F386)),””)</f>
        <v>#NAME?</v>
      </c>
      <c r="F386" s="76" t="e">
        <f>IFERROR(INDEX(Data!$M$4:$BB$594,Data!$A379,COLUMNS($C$11:G386)),””)</f>
        <v>#NAME?</v>
      </c>
      <c r="G386" s="76" t="e">
        <f>IFERROR(INDEX(Data!$M$4:$BB$594,Data!$A379,COLUMNS($C$11:H386)),””)</f>
        <v>#NAME?</v>
      </c>
      <c r="H386" s="76" t="e">
        <f>IFERROR(INDEX(Data!$M$4:$BB$594,Data!$A379,COLUMNS($C$11:I386)),””)</f>
        <v>#NAME?</v>
      </c>
      <c r="I386" s="76" t="e">
        <f>IFERROR(INDEX(Data!$M$4:$BB$594,Data!$A379,COLUMNS($C$11:J386)),””)</f>
        <v>#NAME?</v>
      </c>
      <c r="J386" s="76" t="e">
        <f>IFERROR(INDEX(Data!$M$4:$BB$594,Data!$A379,COLUMNS($C$11:K386)),””)</f>
        <v>#NAME?</v>
      </c>
      <c r="K386" s="76" t="e">
        <f>IFERROR(INDEX(Data!$M$4:$BB$594,Data!$A379,COLUMNS($C$11:L386)),””)</f>
        <v>#NAME?</v>
      </c>
      <c r="L386" s="76" t="e">
        <f>IFERROR(INDEX(Data!$M$4:$BB$594,Data!$A379,COLUMNS($C$11:M386)),””)</f>
        <v>#NAME?</v>
      </c>
      <c r="M386" s="76" t="e">
        <f>IFERROR(INDEX(Data!$M$4:$BB$594,Data!$A379,COLUMNS($C$11:N386)),””)</f>
        <v>#NAME?</v>
      </c>
      <c r="N386" s="76" t="e">
        <f>IFERROR(INDEX(Data!$M$4:$BB$594,Data!$A379,COLUMNS($C$11:O386)),””)</f>
        <v>#NAME?</v>
      </c>
      <c r="O386" s="76" t="e">
        <f>IFERROR(INDEX(Data!$M$4:$BB$594,Data!$A379,COLUMNS($C$11:P386)),””)</f>
        <v>#NAME?</v>
      </c>
      <c r="P386" s="69" t="e">
        <f>IFERROR(INDEX(Data!$M$4:$BB$594,Data!$A379,COLUMNS($C$11:Q386)),””)</f>
        <v>#NAME?</v>
      </c>
      <c r="Q386" s="70" t="e">
        <f>IFERROR(INDEX(Data!$M$4:$BB$594,Data!$A379,COLUMNS($C$11:R386)),””)</f>
        <v>#NAME?</v>
      </c>
      <c r="R386" s="72" t="e">
        <f>IFERROR(INDEX(Data!$M$4:$BB$594,Data!$A379,COLUMNS($C$11:S386)),””)</f>
        <v>#NAME?</v>
      </c>
      <c r="S386" s="69" t="e">
        <f>IFERROR(INDEX(Data!$M$4:$BB$594,Data!$A379,COLUMNS($C$11:T386)),””)</f>
        <v>#NAME?</v>
      </c>
      <c r="T386" s="71" t="e">
        <f>IFERROR(INDEX(Data!$M$4:$BB$594,Data!$A379,COLUMNS($C$11:U386)),””)</f>
        <v>#NAME?</v>
      </c>
      <c r="U386" s="72" t="e">
        <f>IFERROR(INDEX(Data!$M$4:$BB$594,Data!$A379,COLUMNS($C$11:V386)),””)</f>
        <v>#NAME?</v>
      </c>
      <c r="V386" s="72" t="e">
        <f>IFERROR(INDEX(Data!$M$4:$BB$594,Data!$A379,COLUMNS($C$11:W386)),””)</f>
        <v>#NAME?</v>
      </c>
      <c r="W386" s="72" t="e">
        <f>IFERROR(INDEX(Data!$M$4:$BB$594,Data!$A379,COLUMNS($C$11:X386)),””)</f>
        <v>#NAME?</v>
      </c>
      <c r="X386" s="70" t="e">
        <f>IFERROR(INDEX(Data!$M$4:$BB$594,Data!$A379,COLUMNS($C$11:Y386)),””)</f>
        <v>#NAME?</v>
      </c>
      <c r="Y386" s="72" t="e">
        <f>IFERROR(INDEX(Data!$M$4:$BB$594,Data!$A379,COLUMNS($C$11:Z386)),””)</f>
        <v>#NAME?</v>
      </c>
      <c r="Z386" s="75" t="e">
        <f>IFERROR(INDEX(Data!$M$4:$BB$594,Data!$A379,COLUMNS($C$11:AA386)),””)</f>
        <v>#NAME?</v>
      </c>
      <c r="AA386" s="75" t="e">
        <f>IFERROR(INDEX(Data!$M$4:$BB$594,Data!$A379,COLUMNS($C$11:AB386)),””)</f>
        <v>#NAME?</v>
      </c>
      <c r="AB386" s="71" t="e">
        <f>IFERROR(INDEX(Data!$M$4:$BB$594,Data!$A379,COLUMNS($C$11:AC386)),””)</f>
        <v>#NAME?</v>
      </c>
      <c r="AC386" s="72" t="e">
        <f>IFERROR(INDEX(Data!$M$4:$BB$594,Data!$A379,COLUMNS($C$11:AD386)),””)</f>
        <v>#NAME?</v>
      </c>
      <c r="AD386" s="72" t="e">
        <f>IFERROR(INDEX(Data!$M$4:$BB$594,Data!$A379,COLUMNS($C$11:AE386)),””)</f>
        <v>#NAME?</v>
      </c>
      <c r="AE386" s="70" t="e">
        <f>IFERROR(INDEX(Data!$M$4:$BB$594,Data!$A379,COLUMNS($C$11:AF386)),””)</f>
        <v>#NAME?</v>
      </c>
      <c r="AF386" s="72" t="e">
        <f>IFERROR(INDEX(Data!$M$4:$BB$594,Data!$A379,COLUMNS($C$11:AG386)),””)</f>
        <v>#NAME?</v>
      </c>
      <c r="AG386" s="75" t="e">
        <f>IFERROR(INDEX(Data!$M$4:$BB$594,Data!$A379,COLUMNS($C$11:AH386)),””)</f>
        <v>#NAME?</v>
      </c>
      <c r="AH386" s="75" t="e">
        <f>IFERROR(INDEX(Data!$M$4:$BB$594,Data!$A379,COLUMNS($C$11:AI386)),””)</f>
        <v>#NAME?</v>
      </c>
      <c r="AI386" s="71" t="e">
        <f>IFERROR(INDEX(Data!$M$4:$BB$594,Data!$A379,COLUMNS($C$11:AJ386)),””)</f>
        <v>#NAME?</v>
      </c>
      <c r="AJ386" s="71" t="e">
        <f>IFERROR(INDEX(Data!$M$4:$BB$594,Data!$A379,COLUMNS($C$11:AK386)),””)</f>
        <v>#NAME?</v>
      </c>
      <c r="AK386" s="71" t="e">
        <f>IFERROR(INDEX(Data!$M$4:$BB$594,Data!$A379,COLUMNS($C$11:AL386)),””)</f>
        <v>#NAME?</v>
      </c>
      <c r="AL386" s="69" t="e">
        <f>IFERROR(INDEX(Data!$M$4:$BB$594,Data!$A379,COLUMNS($C$11:AM386)),””)</f>
        <v>#NAME?</v>
      </c>
      <c r="AM386" s="69" t="e">
        <f>IFERROR(INDEX(Data!$M$4:$BB$594,Data!$A379,COLUMNS($C$11:AN386)),””)</f>
        <v>#NAME?</v>
      </c>
      <c r="AN386" s="69" t="e">
        <f>IFERROR(INDEX(Data!$M$4:$BB$594,Data!$A379,COLUMNS($C$11:AO386)),””)</f>
        <v>#NAME?</v>
      </c>
      <c r="AO386" s="69" t="e">
        <f>IFERROR(INDEX(Data!$M$4:$BB$594,Data!$A379,COLUMNS($C$11:AP386)),””)</f>
        <v>#NAME?</v>
      </c>
      <c r="AP386" s="69" t="e">
        <f>IFERROR(INDEX(Data!$M$4:$BB$594,Data!$A379,COLUMNS($C$11:AQ386)),””)</f>
        <v>#NAME?</v>
      </c>
      <c r="AQ386" s="69" t="e">
        <f>IFERROR(INDEX(Data!$M$4:$BB$594,Data!$A379,COLUMNS($C$11:AR386)),””)</f>
        <v>#NAME?</v>
      </c>
    </row>
    <row r="387" spans="2:43" x14ac:dyDescent="0.25">
      <c r="B387" s="69" t="e">
        <f>IFERROR(INDEX(Data!$M$4:$BB$594,Data!$A380,COLUMNS($C$11:C387)),””)</f>
        <v>#NAME?</v>
      </c>
      <c r="C387" s="73" t="e">
        <f>IFERROR(INDEX(Data!$M$4:$BB$594,Data!$A380,COLUMNS($C$11:D387)),””)</f>
        <v>#NAME?</v>
      </c>
      <c r="D387" s="76" t="e">
        <f>IFERROR(INDEX(Data!$M$4:$BB$594,Data!$A380,COLUMNS($C$11:E387)),””)</f>
        <v>#NAME?</v>
      </c>
      <c r="E387" s="76" t="e">
        <f>IFERROR(INDEX(Data!$M$4:$BB$594,Data!$A380,COLUMNS($C$11:F387)),””)</f>
        <v>#NAME?</v>
      </c>
      <c r="F387" s="76" t="e">
        <f>IFERROR(INDEX(Data!$M$4:$BB$594,Data!$A380,COLUMNS($C$11:G387)),””)</f>
        <v>#NAME?</v>
      </c>
      <c r="G387" s="76" t="e">
        <f>IFERROR(INDEX(Data!$M$4:$BB$594,Data!$A380,COLUMNS($C$11:H387)),””)</f>
        <v>#NAME?</v>
      </c>
      <c r="H387" s="76" t="e">
        <f>IFERROR(INDEX(Data!$M$4:$BB$594,Data!$A380,COLUMNS($C$11:I387)),””)</f>
        <v>#NAME?</v>
      </c>
      <c r="I387" s="76" t="e">
        <f>IFERROR(INDEX(Data!$M$4:$BB$594,Data!$A380,COLUMNS($C$11:J387)),””)</f>
        <v>#NAME?</v>
      </c>
      <c r="J387" s="76" t="e">
        <f>IFERROR(INDEX(Data!$M$4:$BB$594,Data!$A380,COLUMNS($C$11:K387)),””)</f>
        <v>#NAME?</v>
      </c>
      <c r="K387" s="76" t="e">
        <f>IFERROR(INDEX(Data!$M$4:$BB$594,Data!$A380,COLUMNS($C$11:L387)),””)</f>
        <v>#NAME?</v>
      </c>
      <c r="L387" s="76" t="e">
        <f>IFERROR(INDEX(Data!$M$4:$BB$594,Data!$A380,COLUMNS($C$11:M387)),””)</f>
        <v>#NAME?</v>
      </c>
      <c r="M387" s="76" t="e">
        <f>IFERROR(INDEX(Data!$M$4:$BB$594,Data!$A380,COLUMNS($C$11:N387)),””)</f>
        <v>#NAME?</v>
      </c>
      <c r="N387" s="76" t="e">
        <f>IFERROR(INDEX(Data!$M$4:$BB$594,Data!$A380,COLUMNS($C$11:O387)),””)</f>
        <v>#NAME?</v>
      </c>
      <c r="O387" s="76" t="e">
        <f>IFERROR(INDEX(Data!$M$4:$BB$594,Data!$A380,COLUMNS($C$11:P387)),””)</f>
        <v>#NAME?</v>
      </c>
      <c r="P387" s="69" t="e">
        <f>IFERROR(INDEX(Data!$M$4:$BB$594,Data!$A380,COLUMNS($C$11:Q387)),””)</f>
        <v>#NAME?</v>
      </c>
      <c r="Q387" s="70" t="e">
        <f>IFERROR(INDEX(Data!$M$4:$BB$594,Data!$A380,COLUMNS($C$11:R387)),””)</f>
        <v>#NAME?</v>
      </c>
      <c r="R387" s="72" t="e">
        <f>IFERROR(INDEX(Data!$M$4:$BB$594,Data!$A380,COLUMNS($C$11:S387)),””)</f>
        <v>#NAME?</v>
      </c>
      <c r="S387" s="69" t="e">
        <f>IFERROR(INDEX(Data!$M$4:$BB$594,Data!$A380,COLUMNS($C$11:T387)),””)</f>
        <v>#NAME?</v>
      </c>
      <c r="T387" s="71" t="e">
        <f>IFERROR(INDEX(Data!$M$4:$BB$594,Data!$A380,COLUMNS($C$11:U387)),””)</f>
        <v>#NAME?</v>
      </c>
      <c r="U387" s="72" t="e">
        <f>IFERROR(INDEX(Data!$M$4:$BB$594,Data!$A380,COLUMNS($C$11:V387)),””)</f>
        <v>#NAME?</v>
      </c>
      <c r="V387" s="72" t="e">
        <f>IFERROR(INDEX(Data!$M$4:$BB$594,Data!$A380,COLUMNS($C$11:W387)),””)</f>
        <v>#NAME?</v>
      </c>
      <c r="W387" s="72" t="e">
        <f>IFERROR(INDEX(Data!$M$4:$BB$594,Data!$A380,COLUMNS($C$11:X387)),””)</f>
        <v>#NAME?</v>
      </c>
      <c r="X387" s="70" t="e">
        <f>IFERROR(INDEX(Data!$M$4:$BB$594,Data!$A380,COLUMNS($C$11:Y387)),””)</f>
        <v>#NAME?</v>
      </c>
      <c r="Y387" s="72" t="e">
        <f>IFERROR(INDEX(Data!$M$4:$BB$594,Data!$A380,COLUMNS($C$11:Z387)),””)</f>
        <v>#NAME?</v>
      </c>
      <c r="Z387" s="75" t="e">
        <f>IFERROR(INDEX(Data!$M$4:$BB$594,Data!$A380,COLUMNS($C$11:AA387)),””)</f>
        <v>#NAME?</v>
      </c>
      <c r="AA387" s="75" t="e">
        <f>IFERROR(INDEX(Data!$M$4:$BB$594,Data!$A380,COLUMNS($C$11:AB387)),””)</f>
        <v>#NAME?</v>
      </c>
      <c r="AB387" s="71" t="e">
        <f>IFERROR(INDEX(Data!$M$4:$BB$594,Data!$A380,COLUMNS($C$11:AC387)),””)</f>
        <v>#NAME?</v>
      </c>
      <c r="AC387" s="72" t="e">
        <f>IFERROR(INDEX(Data!$M$4:$BB$594,Data!$A380,COLUMNS($C$11:AD387)),””)</f>
        <v>#NAME?</v>
      </c>
      <c r="AD387" s="72" t="e">
        <f>IFERROR(INDEX(Data!$M$4:$BB$594,Data!$A380,COLUMNS($C$11:AE387)),””)</f>
        <v>#NAME?</v>
      </c>
      <c r="AE387" s="70" t="e">
        <f>IFERROR(INDEX(Data!$M$4:$BB$594,Data!$A380,COLUMNS($C$11:AF387)),””)</f>
        <v>#NAME?</v>
      </c>
      <c r="AF387" s="72" t="e">
        <f>IFERROR(INDEX(Data!$M$4:$BB$594,Data!$A380,COLUMNS($C$11:AG387)),””)</f>
        <v>#NAME?</v>
      </c>
      <c r="AG387" s="75" t="e">
        <f>IFERROR(INDEX(Data!$M$4:$BB$594,Data!$A380,COLUMNS($C$11:AH387)),””)</f>
        <v>#NAME?</v>
      </c>
      <c r="AH387" s="75" t="e">
        <f>IFERROR(INDEX(Data!$M$4:$BB$594,Data!$A380,COLUMNS($C$11:AI387)),””)</f>
        <v>#NAME?</v>
      </c>
      <c r="AI387" s="71" t="e">
        <f>IFERROR(INDEX(Data!$M$4:$BB$594,Data!$A380,COLUMNS($C$11:AJ387)),””)</f>
        <v>#NAME?</v>
      </c>
      <c r="AJ387" s="71" t="e">
        <f>IFERROR(INDEX(Data!$M$4:$BB$594,Data!$A380,COLUMNS($C$11:AK387)),””)</f>
        <v>#NAME?</v>
      </c>
      <c r="AK387" s="71" t="e">
        <f>IFERROR(INDEX(Data!$M$4:$BB$594,Data!$A380,COLUMNS($C$11:AL387)),””)</f>
        <v>#NAME?</v>
      </c>
      <c r="AL387" s="69" t="e">
        <f>IFERROR(INDEX(Data!$M$4:$BB$594,Data!$A380,COLUMNS($C$11:AM387)),””)</f>
        <v>#NAME?</v>
      </c>
      <c r="AM387" s="69" t="e">
        <f>IFERROR(INDEX(Data!$M$4:$BB$594,Data!$A380,COLUMNS($C$11:AN387)),””)</f>
        <v>#NAME?</v>
      </c>
      <c r="AN387" s="69" t="e">
        <f>IFERROR(INDEX(Data!$M$4:$BB$594,Data!$A380,COLUMNS($C$11:AO387)),””)</f>
        <v>#NAME?</v>
      </c>
      <c r="AO387" s="69" t="e">
        <f>IFERROR(INDEX(Data!$M$4:$BB$594,Data!$A380,COLUMNS($C$11:AP387)),””)</f>
        <v>#NAME?</v>
      </c>
      <c r="AP387" s="69" t="e">
        <f>IFERROR(INDEX(Data!$M$4:$BB$594,Data!$A380,COLUMNS($C$11:AQ387)),””)</f>
        <v>#NAME?</v>
      </c>
      <c r="AQ387" s="69" t="e">
        <f>IFERROR(INDEX(Data!$M$4:$BB$594,Data!$A380,COLUMNS($C$11:AR387)),””)</f>
        <v>#NAME?</v>
      </c>
    </row>
    <row r="388" spans="2:43" x14ac:dyDescent="0.25">
      <c r="B388" s="69" t="e">
        <f>IFERROR(INDEX(Data!$M$4:$BB$594,Data!$A381,COLUMNS($C$11:C388)),””)</f>
        <v>#NAME?</v>
      </c>
      <c r="C388" s="73" t="e">
        <f>IFERROR(INDEX(Data!$M$4:$BB$594,Data!$A381,COLUMNS($C$11:D388)),””)</f>
        <v>#NAME?</v>
      </c>
      <c r="D388" s="76" t="e">
        <f>IFERROR(INDEX(Data!$M$4:$BB$594,Data!$A381,COLUMNS($C$11:E388)),””)</f>
        <v>#NAME?</v>
      </c>
      <c r="E388" s="76" t="e">
        <f>IFERROR(INDEX(Data!$M$4:$BB$594,Data!$A381,COLUMNS($C$11:F388)),””)</f>
        <v>#NAME?</v>
      </c>
      <c r="F388" s="76" t="e">
        <f>IFERROR(INDEX(Data!$M$4:$BB$594,Data!$A381,COLUMNS($C$11:G388)),””)</f>
        <v>#NAME?</v>
      </c>
      <c r="G388" s="76" t="e">
        <f>IFERROR(INDEX(Data!$M$4:$BB$594,Data!$A381,COLUMNS($C$11:H388)),””)</f>
        <v>#NAME?</v>
      </c>
      <c r="H388" s="76" t="e">
        <f>IFERROR(INDEX(Data!$M$4:$BB$594,Data!$A381,COLUMNS($C$11:I388)),””)</f>
        <v>#NAME?</v>
      </c>
      <c r="I388" s="76" t="e">
        <f>IFERROR(INDEX(Data!$M$4:$BB$594,Data!$A381,COLUMNS($C$11:J388)),””)</f>
        <v>#NAME?</v>
      </c>
      <c r="J388" s="76" t="e">
        <f>IFERROR(INDEX(Data!$M$4:$BB$594,Data!$A381,COLUMNS($C$11:K388)),””)</f>
        <v>#NAME?</v>
      </c>
      <c r="K388" s="76" t="e">
        <f>IFERROR(INDEX(Data!$M$4:$BB$594,Data!$A381,COLUMNS($C$11:L388)),””)</f>
        <v>#NAME?</v>
      </c>
      <c r="L388" s="76" t="e">
        <f>IFERROR(INDEX(Data!$M$4:$BB$594,Data!$A381,COLUMNS($C$11:M388)),””)</f>
        <v>#NAME?</v>
      </c>
      <c r="M388" s="76" t="e">
        <f>IFERROR(INDEX(Data!$M$4:$BB$594,Data!$A381,COLUMNS($C$11:N388)),””)</f>
        <v>#NAME?</v>
      </c>
      <c r="N388" s="76" t="e">
        <f>IFERROR(INDEX(Data!$M$4:$BB$594,Data!$A381,COLUMNS($C$11:O388)),””)</f>
        <v>#NAME?</v>
      </c>
      <c r="O388" s="76" t="e">
        <f>IFERROR(INDEX(Data!$M$4:$BB$594,Data!$A381,COLUMNS($C$11:P388)),””)</f>
        <v>#NAME?</v>
      </c>
      <c r="P388" s="69" t="e">
        <f>IFERROR(INDEX(Data!$M$4:$BB$594,Data!$A381,COLUMNS($C$11:Q388)),””)</f>
        <v>#NAME?</v>
      </c>
      <c r="Q388" s="70" t="e">
        <f>IFERROR(INDEX(Data!$M$4:$BB$594,Data!$A381,COLUMNS($C$11:R388)),””)</f>
        <v>#NAME?</v>
      </c>
      <c r="R388" s="72" t="e">
        <f>IFERROR(INDEX(Data!$M$4:$BB$594,Data!$A381,COLUMNS($C$11:S388)),””)</f>
        <v>#NAME?</v>
      </c>
      <c r="S388" s="69" t="e">
        <f>IFERROR(INDEX(Data!$M$4:$BB$594,Data!$A381,COLUMNS($C$11:T388)),””)</f>
        <v>#NAME?</v>
      </c>
      <c r="T388" s="71" t="e">
        <f>IFERROR(INDEX(Data!$M$4:$BB$594,Data!$A381,COLUMNS($C$11:U388)),””)</f>
        <v>#NAME?</v>
      </c>
      <c r="U388" s="72" t="e">
        <f>IFERROR(INDEX(Data!$M$4:$BB$594,Data!$A381,COLUMNS($C$11:V388)),””)</f>
        <v>#NAME?</v>
      </c>
      <c r="V388" s="72" t="e">
        <f>IFERROR(INDEX(Data!$M$4:$BB$594,Data!$A381,COLUMNS($C$11:W388)),””)</f>
        <v>#NAME?</v>
      </c>
      <c r="W388" s="72" t="e">
        <f>IFERROR(INDEX(Data!$M$4:$BB$594,Data!$A381,COLUMNS($C$11:X388)),””)</f>
        <v>#NAME?</v>
      </c>
      <c r="X388" s="70" t="e">
        <f>IFERROR(INDEX(Data!$M$4:$BB$594,Data!$A381,COLUMNS($C$11:Y388)),””)</f>
        <v>#NAME?</v>
      </c>
      <c r="Y388" s="72" t="e">
        <f>IFERROR(INDEX(Data!$M$4:$BB$594,Data!$A381,COLUMNS($C$11:Z388)),””)</f>
        <v>#NAME?</v>
      </c>
      <c r="Z388" s="75" t="e">
        <f>IFERROR(INDEX(Data!$M$4:$BB$594,Data!$A381,COLUMNS($C$11:AA388)),””)</f>
        <v>#NAME?</v>
      </c>
      <c r="AA388" s="75" t="e">
        <f>IFERROR(INDEX(Data!$M$4:$BB$594,Data!$A381,COLUMNS($C$11:AB388)),””)</f>
        <v>#NAME?</v>
      </c>
      <c r="AB388" s="71" t="e">
        <f>IFERROR(INDEX(Data!$M$4:$BB$594,Data!$A381,COLUMNS($C$11:AC388)),””)</f>
        <v>#NAME?</v>
      </c>
      <c r="AC388" s="72" t="e">
        <f>IFERROR(INDEX(Data!$M$4:$BB$594,Data!$A381,COLUMNS($C$11:AD388)),””)</f>
        <v>#NAME?</v>
      </c>
      <c r="AD388" s="72" t="e">
        <f>IFERROR(INDEX(Data!$M$4:$BB$594,Data!$A381,COLUMNS($C$11:AE388)),””)</f>
        <v>#NAME?</v>
      </c>
      <c r="AE388" s="70" t="e">
        <f>IFERROR(INDEX(Data!$M$4:$BB$594,Data!$A381,COLUMNS($C$11:AF388)),””)</f>
        <v>#NAME?</v>
      </c>
      <c r="AF388" s="72" t="e">
        <f>IFERROR(INDEX(Data!$M$4:$BB$594,Data!$A381,COLUMNS($C$11:AG388)),””)</f>
        <v>#NAME?</v>
      </c>
      <c r="AG388" s="75" t="e">
        <f>IFERROR(INDEX(Data!$M$4:$BB$594,Data!$A381,COLUMNS($C$11:AH388)),””)</f>
        <v>#NAME?</v>
      </c>
      <c r="AH388" s="75" t="e">
        <f>IFERROR(INDEX(Data!$M$4:$BB$594,Data!$A381,COLUMNS($C$11:AI388)),””)</f>
        <v>#NAME?</v>
      </c>
      <c r="AI388" s="71" t="e">
        <f>IFERROR(INDEX(Data!$M$4:$BB$594,Data!$A381,COLUMNS($C$11:AJ388)),””)</f>
        <v>#NAME?</v>
      </c>
      <c r="AJ388" s="71" t="e">
        <f>IFERROR(INDEX(Data!$M$4:$BB$594,Data!$A381,COLUMNS($C$11:AK388)),””)</f>
        <v>#NAME?</v>
      </c>
      <c r="AK388" s="71" t="e">
        <f>IFERROR(INDEX(Data!$M$4:$BB$594,Data!$A381,COLUMNS($C$11:AL388)),””)</f>
        <v>#NAME?</v>
      </c>
      <c r="AL388" s="69" t="e">
        <f>IFERROR(INDEX(Data!$M$4:$BB$594,Data!$A381,COLUMNS($C$11:AM388)),””)</f>
        <v>#NAME?</v>
      </c>
      <c r="AM388" s="69" t="e">
        <f>IFERROR(INDEX(Data!$M$4:$BB$594,Data!$A381,COLUMNS($C$11:AN388)),””)</f>
        <v>#NAME?</v>
      </c>
      <c r="AN388" s="69" t="e">
        <f>IFERROR(INDEX(Data!$M$4:$BB$594,Data!$A381,COLUMNS($C$11:AO388)),””)</f>
        <v>#NAME?</v>
      </c>
      <c r="AO388" s="69" t="e">
        <f>IFERROR(INDEX(Data!$M$4:$BB$594,Data!$A381,COLUMNS($C$11:AP388)),””)</f>
        <v>#NAME?</v>
      </c>
      <c r="AP388" s="69" t="e">
        <f>IFERROR(INDEX(Data!$M$4:$BB$594,Data!$A381,COLUMNS($C$11:AQ388)),””)</f>
        <v>#NAME?</v>
      </c>
      <c r="AQ388" s="69" t="e">
        <f>IFERROR(INDEX(Data!$M$4:$BB$594,Data!$A381,COLUMNS($C$11:AR388)),””)</f>
        <v>#NAME?</v>
      </c>
    </row>
    <row r="389" spans="2:43" x14ac:dyDescent="0.25">
      <c r="B389" s="69" t="e">
        <f>IFERROR(INDEX(Data!$M$4:$BB$594,Data!$A382,COLUMNS($C$11:C389)),””)</f>
        <v>#NAME?</v>
      </c>
      <c r="C389" s="73" t="e">
        <f>IFERROR(INDEX(Data!$M$4:$BB$594,Data!$A382,COLUMNS($C$11:D389)),””)</f>
        <v>#NAME?</v>
      </c>
      <c r="D389" s="76" t="e">
        <f>IFERROR(INDEX(Data!$M$4:$BB$594,Data!$A382,COLUMNS($C$11:E389)),””)</f>
        <v>#NAME?</v>
      </c>
      <c r="E389" s="76" t="e">
        <f>IFERROR(INDEX(Data!$M$4:$BB$594,Data!$A382,COLUMNS($C$11:F389)),””)</f>
        <v>#NAME?</v>
      </c>
      <c r="F389" s="76" t="e">
        <f>IFERROR(INDEX(Data!$M$4:$BB$594,Data!$A382,COLUMNS($C$11:G389)),””)</f>
        <v>#NAME?</v>
      </c>
      <c r="G389" s="76" t="e">
        <f>IFERROR(INDEX(Data!$M$4:$BB$594,Data!$A382,COLUMNS($C$11:H389)),””)</f>
        <v>#NAME?</v>
      </c>
      <c r="H389" s="76" t="e">
        <f>IFERROR(INDEX(Data!$M$4:$BB$594,Data!$A382,COLUMNS($C$11:I389)),””)</f>
        <v>#NAME?</v>
      </c>
      <c r="I389" s="76" t="e">
        <f>IFERROR(INDEX(Data!$M$4:$BB$594,Data!$A382,COLUMNS($C$11:J389)),””)</f>
        <v>#NAME?</v>
      </c>
      <c r="J389" s="76" t="e">
        <f>IFERROR(INDEX(Data!$M$4:$BB$594,Data!$A382,COLUMNS($C$11:K389)),””)</f>
        <v>#NAME?</v>
      </c>
      <c r="K389" s="76" t="e">
        <f>IFERROR(INDEX(Data!$M$4:$BB$594,Data!$A382,COLUMNS($C$11:L389)),””)</f>
        <v>#NAME?</v>
      </c>
      <c r="L389" s="76" t="e">
        <f>IFERROR(INDEX(Data!$M$4:$BB$594,Data!$A382,COLUMNS($C$11:M389)),””)</f>
        <v>#NAME?</v>
      </c>
      <c r="M389" s="76" t="e">
        <f>IFERROR(INDEX(Data!$M$4:$BB$594,Data!$A382,COLUMNS($C$11:N389)),””)</f>
        <v>#NAME?</v>
      </c>
      <c r="N389" s="76" t="e">
        <f>IFERROR(INDEX(Data!$M$4:$BB$594,Data!$A382,COLUMNS($C$11:O389)),””)</f>
        <v>#NAME?</v>
      </c>
      <c r="O389" s="76" t="e">
        <f>IFERROR(INDEX(Data!$M$4:$BB$594,Data!$A382,COLUMNS($C$11:P389)),””)</f>
        <v>#NAME?</v>
      </c>
      <c r="P389" s="69" t="e">
        <f>IFERROR(INDEX(Data!$M$4:$BB$594,Data!$A382,COLUMNS($C$11:Q389)),””)</f>
        <v>#NAME?</v>
      </c>
      <c r="Q389" s="70" t="e">
        <f>IFERROR(INDEX(Data!$M$4:$BB$594,Data!$A382,COLUMNS($C$11:R389)),””)</f>
        <v>#NAME?</v>
      </c>
      <c r="R389" s="72" t="e">
        <f>IFERROR(INDEX(Data!$M$4:$BB$594,Data!$A382,COLUMNS($C$11:S389)),””)</f>
        <v>#NAME?</v>
      </c>
      <c r="S389" s="69" t="e">
        <f>IFERROR(INDEX(Data!$M$4:$BB$594,Data!$A382,COLUMNS($C$11:T389)),””)</f>
        <v>#NAME?</v>
      </c>
      <c r="T389" s="71" t="e">
        <f>IFERROR(INDEX(Data!$M$4:$BB$594,Data!$A382,COLUMNS($C$11:U389)),””)</f>
        <v>#NAME?</v>
      </c>
      <c r="U389" s="72" t="e">
        <f>IFERROR(INDEX(Data!$M$4:$BB$594,Data!$A382,COLUMNS($C$11:V389)),””)</f>
        <v>#NAME?</v>
      </c>
      <c r="V389" s="72" t="e">
        <f>IFERROR(INDEX(Data!$M$4:$BB$594,Data!$A382,COLUMNS($C$11:W389)),””)</f>
        <v>#NAME?</v>
      </c>
      <c r="W389" s="72" t="e">
        <f>IFERROR(INDEX(Data!$M$4:$BB$594,Data!$A382,COLUMNS($C$11:X389)),””)</f>
        <v>#NAME?</v>
      </c>
      <c r="X389" s="70" t="e">
        <f>IFERROR(INDEX(Data!$M$4:$BB$594,Data!$A382,COLUMNS($C$11:Y389)),””)</f>
        <v>#NAME?</v>
      </c>
      <c r="Y389" s="72" t="e">
        <f>IFERROR(INDEX(Data!$M$4:$BB$594,Data!$A382,COLUMNS($C$11:Z389)),””)</f>
        <v>#NAME?</v>
      </c>
      <c r="Z389" s="75" t="e">
        <f>IFERROR(INDEX(Data!$M$4:$BB$594,Data!$A382,COLUMNS($C$11:AA389)),””)</f>
        <v>#NAME?</v>
      </c>
      <c r="AA389" s="75" t="e">
        <f>IFERROR(INDEX(Data!$M$4:$BB$594,Data!$A382,COLUMNS($C$11:AB389)),””)</f>
        <v>#NAME?</v>
      </c>
      <c r="AB389" s="71" t="e">
        <f>IFERROR(INDEX(Data!$M$4:$BB$594,Data!$A382,COLUMNS($C$11:AC389)),””)</f>
        <v>#NAME?</v>
      </c>
      <c r="AC389" s="72" t="e">
        <f>IFERROR(INDEX(Data!$M$4:$BB$594,Data!$A382,COLUMNS($C$11:AD389)),””)</f>
        <v>#NAME?</v>
      </c>
      <c r="AD389" s="72" t="e">
        <f>IFERROR(INDEX(Data!$M$4:$BB$594,Data!$A382,COLUMNS($C$11:AE389)),””)</f>
        <v>#NAME?</v>
      </c>
      <c r="AE389" s="70" t="e">
        <f>IFERROR(INDEX(Data!$M$4:$BB$594,Data!$A382,COLUMNS($C$11:AF389)),””)</f>
        <v>#NAME?</v>
      </c>
      <c r="AF389" s="72" t="e">
        <f>IFERROR(INDEX(Data!$M$4:$BB$594,Data!$A382,COLUMNS($C$11:AG389)),””)</f>
        <v>#NAME?</v>
      </c>
      <c r="AG389" s="75" t="e">
        <f>IFERROR(INDEX(Data!$M$4:$BB$594,Data!$A382,COLUMNS($C$11:AH389)),””)</f>
        <v>#NAME?</v>
      </c>
      <c r="AH389" s="75" t="e">
        <f>IFERROR(INDEX(Data!$M$4:$BB$594,Data!$A382,COLUMNS($C$11:AI389)),””)</f>
        <v>#NAME?</v>
      </c>
      <c r="AI389" s="71" t="e">
        <f>IFERROR(INDEX(Data!$M$4:$BB$594,Data!$A382,COLUMNS($C$11:AJ389)),””)</f>
        <v>#NAME?</v>
      </c>
      <c r="AJ389" s="71" t="e">
        <f>IFERROR(INDEX(Data!$M$4:$BB$594,Data!$A382,COLUMNS($C$11:AK389)),””)</f>
        <v>#NAME?</v>
      </c>
      <c r="AK389" s="71" t="e">
        <f>IFERROR(INDEX(Data!$M$4:$BB$594,Data!$A382,COLUMNS($C$11:AL389)),””)</f>
        <v>#NAME?</v>
      </c>
      <c r="AL389" s="69" t="e">
        <f>IFERROR(INDEX(Data!$M$4:$BB$594,Data!$A382,COLUMNS($C$11:AM389)),””)</f>
        <v>#NAME?</v>
      </c>
      <c r="AM389" s="69" t="e">
        <f>IFERROR(INDEX(Data!$M$4:$BB$594,Data!$A382,COLUMNS($C$11:AN389)),””)</f>
        <v>#NAME?</v>
      </c>
      <c r="AN389" s="69" t="e">
        <f>IFERROR(INDEX(Data!$M$4:$BB$594,Data!$A382,COLUMNS($C$11:AO389)),””)</f>
        <v>#NAME?</v>
      </c>
      <c r="AO389" s="69" t="e">
        <f>IFERROR(INDEX(Data!$M$4:$BB$594,Data!$A382,COLUMNS($C$11:AP389)),””)</f>
        <v>#NAME?</v>
      </c>
      <c r="AP389" s="69" t="e">
        <f>IFERROR(INDEX(Data!$M$4:$BB$594,Data!$A382,COLUMNS($C$11:AQ389)),””)</f>
        <v>#NAME?</v>
      </c>
      <c r="AQ389" s="69" t="e">
        <f>IFERROR(INDEX(Data!$M$4:$BB$594,Data!$A382,COLUMNS($C$11:AR389)),””)</f>
        <v>#NAME?</v>
      </c>
    </row>
    <row r="390" spans="2:43" x14ac:dyDescent="0.25">
      <c r="B390" s="69" t="e">
        <f>IFERROR(INDEX(Data!$M$4:$BB$594,Data!$A383,COLUMNS($C$11:C390)),””)</f>
        <v>#NAME?</v>
      </c>
      <c r="C390" s="73" t="e">
        <f>IFERROR(INDEX(Data!$M$4:$BB$594,Data!$A383,COLUMNS($C$11:D390)),””)</f>
        <v>#NAME?</v>
      </c>
      <c r="D390" s="76" t="e">
        <f>IFERROR(INDEX(Data!$M$4:$BB$594,Data!$A383,COLUMNS($C$11:E390)),””)</f>
        <v>#NAME?</v>
      </c>
      <c r="E390" s="76" t="e">
        <f>IFERROR(INDEX(Data!$M$4:$BB$594,Data!$A383,COLUMNS($C$11:F390)),””)</f>
        <v>#NAME?</v>
      </c>
      <c r="F390" s="76" t="e">
        <f>IFERROR(INDEX(Data!$M$4:$BB$594,Data!$A383,COLUMNS($C$11:G390)),””)</f>
        <v>#NAME?</v>
      </c>
      <c r="G390" s="76" t="e">
        <f>IFERROR(INDEX(Data!$M$4:$BB$594,Data!$A383,COLUMNS($C$11:H390)),””)</f>
        <v>#NAME?</v>
      </c>
      <c r="H390" s="76" t="e">
        <f>IFERROR(INDEX(Data!$M$4:$BB$594,Data!$A383,COLUMNS($C$11:I390)),””)</f>
        <v>#NAME?</v>
      </c>
      <c r="I390" s="76" t="e">
        <f>IFERROR(INDEX(Data!$M$4:$BB$594,Data!$A383,COLUMNS($C$11:J390)),””)</f>
        <v>#NAME?</v>
      </c>
      <c r="J390" s="76" t="e">
        <f>IFERROR(INDEX(Data!$M$4:$BB$594,Data!$A383,COLUMNS($C$11:K390)),””)</f>
        <v>#NAME?</v>
      </c>
      <c r="K390" s="76" t="e">
        <f>IFERROR(INDEX(Data!$M$4:$BB$594,Data!$A383,COLUMNS($C$11:L390)),””)</f>
        <v>#NAME?</v>
      </c>
      <c r="L390" s="76" t="e">
        <f>IFERROR(INDEX(Data!$M$4:$BB$594,Data!$A383,COLUMNS($C$11:M390)),””)</f>
        <v>#NAME?</v>
      </c>
      <c r="M390" s="76" t="e">
        <f>IFERROR(INDEX(Data!$M$4:$BB$594,Data!$A383,COLUMNS($C$11:N390)),””)</f>
        <v>#NAME?</v>
      </c>
      <c r="N390" s="76" t="e">
        <f>IFERROR(INDEX(Data!$M$4:$BB$594,Data!$A383,COLUMNS($C$11:O390)),””)</f>
        <v>#NAME?</v>
      </c>
      <c r="O390" s="76" t="e">
        <f>IFERROR(INDEX(Data!$M$4:$BB$594,Data!$A383,COLUMNS($C$11:P390)),””)</f>
        <v>#NAME?</v>
      </c>
      <c r="P390" s="69" t="e">
        <f>IFERROR(INDEX(Data!$M$4:$BB$594,Data!$A383,COLUMNS($C$11:Q390)),””)</f>
        <v>#NAME?</v>
      </c>
      <c r="Q390" s="70" t="e">
        <f>IFERROR(INDEX(Data!$M$4:$BB$594,Data!$A383,COLUMNS($C$11:R390)),””)</f>
        <v>#NAME?</v>
      </c>
      <c r="R390" s="72" t="e">
        <f>IFERROR(INDEX(Data!$M$4:$BB$594,Data!$A383,COLUMNS($C$11:S390)),””)</f>
        <v>#NAME?</v>
      </c>
      <c r="S390" s="69" t="e">
        <f>IFERROR(INDEX(Data!$M$4:$BB$594,Data!$A383,COLUMNS($C$11:T390)),””)</f>
        <v>#NAME?</v>
      </c>
      <c r="T390" s="71" t="e">
        <f>IFERROR(INDEX(Data!$M$4:$BB$594,Data!$A383,COLUMNS($C$11:U390)),””)</f>
        <v>#NAME?</v>
      </c>
      <c r="U390" s="72" t="e">
        <f>IFERROR(INDEX(Data!$M$4:$BB$594,Data!$A383,COLUMNS($C$11:V390)),””)</f>
        <v>#NAME?</v>
      </c>
      <c r="V390" s="72" t="e">
        <f>IFERROR(INDEX(Data!$M$4:$BB$594,Data!$A383,COLUMNS($C$11:W390)),””)</f>
        <v>#NAME?</v>
      </c>
      <c r="W390" s="72" t="e">
        <f>IFERROR(INDEX(Data!$M$4:$BB$594,Data!$A383,COLUMNS($C$11:X390)),””)</f>
        <v>#NAME?</v>
      </c>
      <c r="X390" s="70" t="e">
        <f>IFERROR(INDEX(Data!$M$4:$BB$594,Data!$A383,COLUMNS($C$11:Y390)),””)</f>
        <v>#NAME?</v>
      </c>
      <c r="Y390" s="72" t="e">
        <f>IFERROR(INDEX(Data!$M$4:$BB$594,Data!$A383,COLUMNS($C$11:Z390)),””)</f>
        <v>#NAME?</v>
      </c>
      <c r="Z390" s="75" t="e">
        <f>IFERROR(INDEX(Data!$M$4:$BB$594,Data!$A383,COLUMNS($C$11:AA390)),””)</f>
        <v>#NAME?</v>
      </c>
      <c r="AA390" s="75" t="e">
        <f>IFERROR(INDEX(Data!$M$4:$BB$594,Data!$A383,COLUMNS($C$11:AB390)),””)</f>
        <v>#NAME?</v>
      </c>
      <c r="AB390" s="71" t="e">
        <f>IFERROR(INDEX(Data!$M$4:$BB$594,Data!$A383,COLUMNS($C$11:AC390)),””)</f>
        <v>#NAME?</v>
      </c>
      <c r="AC390" s="72" t="e">
        <f>IFERROR(INDEX(Data!$M$4:$BB$594,Data!$A383,COLUMNS($C$11:AD390)),””)</f>
        <v>#NAME?</v>
      </c>
      <c r="AD390" s="72" t="e">
        <f>IFERROR(INDEX(Data!$M$4:$BB$594,Data!$A383,COLUMNS($C$11:AE390)),””)</f>
        <v>#NAME?</v>
      </c>
      <c r="AE390" s="70" t="e">
        <f>IFERROR(INDEX(Data!$M$4:$BB$594,Data!$A383,COLUMNS($C$11:AF390)),””)</f>
        <v>#NAME?</v>
      </c>
      <c r="AF390" s="72" t="e">
        <f>IFERROR(INDEX(Data!$M$4:$BB$594,Data!$A383,COLUMNS($C$11:AG390)),””)</f>
        <v>#NAME?</v>
      </c>
      <c r="AG390" s="75" t="e">
        <f>IFERROR(INDEX(Data!$M$4:$BB$594,Data!$A383,COLUMNS($C$11:AH390)),””)</f>
        <v>#NAME?</v>
      </c>
      <c r="AH390" s="75" t="e">
        <f>IFERROR(INDEX(Data!$M$4:$BB$594,Data!$A383,COLUMNS($C$11:AI390)),””)</f>
        <v>#NAME?</v>
      </c>
      <c r="AI390" s="71" t="e">
        <f>IFERROR(INDEX(Data!$M$4:$BB$594,Data!$A383,COLUMNS($C$11:AJ390)),””)</f>
        <v>#NAME?</v>
      </c>
      <c r="AJ390" s="71" t="e">
        <f>IFERROR(INDEX(Data!$M$4:$BB$594,Data!$A383,COLUMNS($C$11:AK390)),””)</f>
        <v>#NAME?</v>
      </c>
      <c r="AK390" s="71" t="e">
        <f>IFERROR(INDEX(Data!$M$4:$BB$594,Data!$A383,COLUMNS($C$11:AL390)),””)</f>
        <v>#NAME?</v>
      </c>
      <c r="AL390" s="69" t="e">
        <f>IFERROR(INDEX(Data!$M$4:$BB$594,Data!$A383,COLUMNS($C$11:AM390)),””)</f>
        <v>#NAME?</v>
      </c>
      <c r="AM390" s="69" t="e">
        <f>IFERROR(INDEX(Data!$M$4:$BB$594,Data!$A383,COLUMNS($C$11:AN390)),””)</f>
        <v>#NAME?</v>
      </c>
      <c r="AN390" s="69" t="e">
        <f>IFERROR(INDEX(Data!$M$4:$BB$594,Data!$A383,COLUMNS($C$11:AO390)),””)</f>
        <v>#NAME?</v>
      </c>
      <c r="AO390" s="69" t="e">
        <f>IFERROR(INDEX(Data!$M$4:$BB$594,Data!$A383,COLUMNS($C$11:AP390)),””)</f>
        <v>#NAME?</v>
      </c>
      <c r="AP390" s="69" t="e">
        <f>IFERROR(INDEX(Data!$M$4:$BB$594,Data!$A383,COLUMNS($C$11:AQ390)),””)</f>
        <v>#NAME?</v>
      </c>
      <c r="AQ390" s="69" t="e">
        <f>IFERROR(INDEX(Data!$M$4:$BB$594,Data!$A383,COLUMNS($C$11:AR390)),””)</f>
        <v>#NAME?</v>
      </c>
    </row>
    <row r="391" spans="2:43" x14ac:dyDescent="0.25">
      <c r="B391" s="69" t="e">
        <f>IFERROR(INDEX(Data!$M$4:$BB$594,Data!$A384,COLUMNS($C$11:C391)),””)</f>
        <v>#NAME?</v>
      </c>
      <c r="C391" s="73" t="e">
        <f>IFERROR(INDEX(Data!$M$4:$BB$594,Data!$A384,COLUMNS($C$11:D391)),””)</f>
        <v>#NAME?</v>
      </c>
      <c r="D391" s="76" t="e">
        <f>IFERROR(INDEX(Data!$M$4:$BB$594,Data!$A384,COLUMNS($C$11:E391)),””)</f>
        <v>#NAME?</v>
      </c>
      <c r="E391" s="76" t="e">
        <f>IFERROR(INDEX(Data!$M$4:$BB$594,Data!$A384,COLUMNS($C$11:F391)),””)</f>
        <v>#NAME?</v>
      </c>
      <c r="F391" s="76" t="e">
        <f>IFERROR(INDEX(Data!$M$4:$BB$594,Data!$A384,COLUMNS($C$11:G391)),””)</f>
        <v>#NAME?</v>
      </c>
      <c r="G391" s="76" t="e">
        <f>IFERROR(INDEX(Data!$M$4:$BB$594,Data!$A384,COLUMNS($C$11:H391)),””)</f>
        <v>#NAME?</v>
      </c>
      <c r="H391" s="76" t="e">
        <f>IFERROR(INDEX(Data!$M$4:$BB$594,Data!$A384,COLUMNS($C$11:I391)),””)</f>
        <v>#NAME?</v>
      </c>
      <c r="I391" s="76" t="e">
        <f>IFERROR(INDEX(Data!$M$4:$BB$594,Data!$A384,COLUMNS($C$11:J391)),””)</f>
        <v>#NAME?</v>
      </c>
      <c r="J391" s="76" t="e">
        <f>IFERROR(INDEX(Data!$M$4:$BB$594,Data!$A384,COLUMNS($C$11:K391)),””)</f>
        <v>#NAME?</v>
      </c>
      <c r="K391" s="76" t="e">
        <f>IFERROR(INDEX(Data!$M$4:$BB$594,Data!$A384,COLUMNS($C$11:L391)),””)</f>
        <v>#NAME?</v>
      </c>
      <c r="L391" s="76" t="e">
        <f>IFERROR(INDEX(Data!$M$4:$BB$594,Data!$A384,COLUMNS($C$11:M391)),””)</f>
        <v>#NAME?</v>
      </c>
      <c r="M391" s="76" t="e">
        <f>IFERROR(INDEX(Data!$M$4:$BB$594,Data!$A384,COLUMNS($C$11:N391)),””)</f>
        <v>#NAME?</v>
      </c>
      <c r="N391" s="76" t="e">
        <f>IFERROR(INDEX(Data!$M$4:$BB$594,Data!$A384,COLUMNS($C$11:O391)),””)</f>
        <v>#NAME?</v>
      </c>
      <c r="O391" s="76" t="e">
        <f>IFERROR(INDEX(Data!$M$4:$BB$594,Data!$A384,COLUMNS($C$11:P391)),””)</f>
        <v>#NAME?</v>
      </c>
      <c r="P391" s="69" t="e">
        <f>IFERROR(INDEX(Data!$M$4:$BB$594,Data!$A384,COLUMNS($C$11:Q391)),””)</f>
        <v>#NAME?</v>
      </c>
      <c r="Q391" s="70" t="e">
        <f>IFERROR(INDEX(Data!$M$4:$BB$594,Data!$A384,COLUMNS($C$11:R391)),””)</f>
        <v>#NAME?</v>
      </c>
      <c r="R391" s="72" t="e">
        <f>IFERROR(INDEX(Data!$M$4:$BB$594,Data!$A384,COLUMNS($C$11:S391)),””)</f>
        <v>#NAME?</v>
      </c>
      <c r="S391" s="69" t="e">
        <f>IFERROR(INDEX(Data!$M$4:$BB$594,Data!$A384,COLUMNS($C$11:T391)),””)</f>
        <v>#NAME?</v>
      </c>
      <c r="T391" s="71" t="e">
        <f>IFERROR(INDEX(Data!$M$4:$BB$594,Data!$A384,COLUMNS($C$11:U391)),””)</f>
        <v>#NAME?</v>
      </c>
      <c r="U391" s="72" t="e">
        <f>IFERROR(INDEX(Data!$M$4:$BB$594,Data!$A384,COLUMNS($C$11:V391)),””)</f>
        <v>#NAME?</v>
      </c>
      <c r="V391" s="72" t="e">
        <f>IFERROR(INDEX(Data!$M$4:$BB$594,Data!$A384,COLUMNS($C$11:W391)),””)</f>
        <v>#NAME?</v>
      </c>
      <c r="W391" s="72" t="e">
        <f>IFERROR(INDEX(Data!$M$4:$BB$594,Data!$A384,COLUMNS($C$11:X391)),””)</f>
        <v>#NAME?</v>
      </c>
      <c r="X391" s="70" t="e">
        <f>IFERROR(INDEX(Data!$M$4:$BB$594,Data!$A384,COLUMNS($C$11:Y391)),””)</f>
        <v>#NAME?</v>
      </c>
      <c r="Y391" s="72" t="e">
        <f>IFERROR(INDEX(Data!$M$4:$BB$594,Data!$A384,COLUMNS($C$11:Z391)),””)</f>
        <v>#NAME?</v>
      </c>
      <c r="Z391" s="75" t="e">
        <f>IFERROR(INDEX(Data!$M$4:$BB$594,Data!$A384,COLUMNS($C$11:AA391)),””)</f>
        <v>#NAME?</v>
      </c>
      <c r="AA391" s="75" t="e">
        <f>IFERROR(INDEX(Data!$M$4:$BB$594,Data!$A384,COLUMNS($C$11:AB391)),””)</f>
        <v>#NAME?</v>
      </c>
      <c r="AB391" s="71" t="e">
        <f>IFERROR(INDEX(Data!$M$4:$BB$594,Data!$A384,COLUMNS($C$11:AC391)),””)</f>
        <v>#NAME?</v>
      </c>
      <c r="AC391" s="72" t="e">
        <f>IFERROR(INDEX(Data!$M$4:$BB$594,Data!$A384,COLUMNS($C$11:AD391)),””)</f>
        <v>#NAME?</v>
      </c>
      <c r="AD391" s="72" t="e">
        <f>IFERROR(INDEX(Data!$M$4:$BB$594,Data!$A384,COLUMNS($C$11:AE391)),””)</f>
        <v>#NAME?</v>
      </c>
      <c r="AE391" s="70" t="e">
        <f>IFERROR(INDEX(Data!$M$4:$BB$594,Data!$A384,COLUMNS($C$11:AF391)),””)</f>
        <v>#NAME?</v>
      </c>
      <c r="AF391" s="72" t="e">
        <f>IFERROR(INDEX(Data!$M$4:$BB$594,Data!$A384,COLUMNS($C$11:AG391)),””)</f>
        <v>#NAME?</v>
      </c>
      <c r="AG391" s="75" t="e">
        <f>IFERROR(INDEX(Data!$M$4:$BB$594,Data!$A384,COLUMNS($C$11:AH391)),””)</f>
        <v>#NAME?</v>
      </c>
      <c r="AH391" s="75" t="e">
        <f>IFERROR(INDEX(Data!$M$4:$BB$594,Data!$A384,COLUMNS($C$11:AI391)),””)</f>
        <v>#NAME?</v>
      </c>
      <c r="AI391" s="71" t="e">
        <f>IFERROR(INDEX(Data!$M$4:$BB$594,Data!$A384,COLUMNS($C$11:AJ391)),””)</f>
        <v>#NAME?</v>
      </c>
      <c r="AJ391" s="71" t="e">
        <f>IFERROR(INDEX(Data!$M$4:$BB$594,Data!$A384,COLUMNS($C$11:AK391)),””)</f>
        <v>#NAME?</v>
      </c>
      <c r="AK391" s="71" t="e">
        <f>IFERROR(INDEX(Data!$M$4:$BB$594,Data!$A384,COLUMNS($C$11:AL391)),””)</f>
        <v>#NAME?</v>
      </c>
      <c r="AL391" s="69" t="e">
        <f>IFERROR(INDEX(Data!$M$4:$BB$594,Data!$A384,COLUMNS($C$11:AM391)),””)</f>
        <v>#NAME?</v>
      </c>
      <c r="AM391" s="69" t="e">
        <f>IFERROR(INDEX(Data!$M$4:$BB$594,Data!$A384,COLUMNS($C$11:AN391)),””)</f>
        <v>#NAME?</v>
      </c>
      <c r="AN391" s="69" t="e">
        <f>IFERROR(INDEX(Data!$M$4:$BB$594,Data!$A384,COLUMNS($C$11:AO391)),””)</f>
        <v>#NAME?</v>
      </c>
      <c r="AO391" s="69" t="e">
        <f>IFERROR(INDEX(Data!$M$4:$BB$594,Data!$A384,COLUMNS($C$11:AP391)),””)</f>
        <v>#NAME?</v>
      </c>
      <c r="AP391" s="69" t="e">
        <f>IFERROR(INDEX(Data!$M$4:$BB$594,Data!$A384,COLUMNS($C$11:AQ391)),””)</f>
        <v>#NAME?</v>
      </c>
      <c r="AQ391" s="69" t="e">
        <f>IFERROR(INDEX(Data!$M$4:$BB$594,Data!$A384,COLUMNS($C$11:AR391)),””)</f>
        <v>#NAME?</v>
      </c>
    </row>
    <row r="392" spans="2:43" x14ac:dyDescent="0.25">
      <c r="B392" s="69" t="e">
        <f>IFERROR(INDEX(Data!$M$4:$BB$594,Data!$A385,COLUMNS($C$11:C392)),””)</f>
        <v>#NAME?</v>
      </c>
      <c r="C392" s="73" t="e">
        <f>IFERROR(INDEX(Data!$M$4:$BB$594,Data!$A385,COLUMNS($C$11:D392)),””)</f>
        <v>#NAME?</v>
      </c>
      <c r="D392" s="76" t="e">
        <f>IFERROR(INDEX(Data!$M$4:$BB$594,Data!$A385,COLUMNS($C$11:E392)),””)</f>
        <v>#NAME?</v>
      </c>
      <c r="E392" s="76" t="e">
        <f>IFERROR(INDEX(Data!$M$4:$BB$594,Data!$A385,COLUMNS($C$11:F392)),””)</f>
        <v>#NAME?</v>
      </c>
      <c r="F392" s="76" t="e">
        <f>IFERROR(INDEX(Data!$M$4:$BB$594,Data!$A385,COLUMNS($C$11:G392)),””)</f>
        <v>#NAME?</v>
      </c>
      <c r="G392" s="76" t="e">
        <f>IFERROR(INDEX(Data!$M$4:$BB$594,Data!$A385,COLUMNS($C$11:H392)),””)</f>
        <v>#NAME?</v>
      </c>
      <c r="H392" s="76" t="e">
        <f>IFERROR(INDEX(Data!$M$4:$BB$594,Data!$A385,COLUMNS($C$11:I392)),””)</f>
        <v>#NAME?</v>
      </c>
      <c r="I392" s="76" t="e">
        <f>IFERROR(INDEX(Data!$M$4:$BB$594,Data!$A385,COLUMNS($C$11:J392)),””)</f>
        <v>#NAME?</v>
      </c>
      <c r="J392" s="76" t="e">
        <f>IFERROR(INDEX(Data!$M$4:$BB$594,Data!$A385,COLUMNS($C$11:K392)),””)</f>
        <v>#NAME?</v>
      </c>
      <c r="K392" s="76" t="e">
        <f>IFERROR(INDEX(Data!$M$4:$BB$594,Data!$A385,COLUMNS($C$11:L392)),””)</f>
        <v>#NAME?</v>
      </c>
      <c r="L392" s="76" t="e">
        <f>IFERROR(INDEX(Data!$M$4:$BB$594,Data!$A385,COLUMNS($C$11:M392)),””)</f>
        <v>#NAME?</v>
      </c>
      <c r="M392" s="76" t="e">
        <f>IFERROR(INDEX(Data!$M$4:$BB$594,Data!$A385,COLUMNS($C$11:N392)),””)</f>
        <v>#NAME?</v>
      </c>
      <c r="N392" s="76" t="e">
        <f>IFERROR(INDEX(Data!$M$4:$BB$594,Data!$A385,COLUMNS($C$11:O392)),””)</f>
        <v>#NAME?</v>
      </c>
      <c r="O392" s="76" t="e">
        <f>IFERROR(INDEX(Data!$M$4:$BB$594,Data!$A385,COLUMNS($C$11:P392)),””)</f>
        <v>#NAME?</v>
      </c>
      <c r="P392" s="69" t="e">
        <f>IFERROR(INDEX(Data!$M$4:$BB$594,Data!$A385,COLUMNS($C$11:Q392)),””)</f>
        <v>#NAME?</v>
      </c>
      <c r="Q392" s="70" t="e">
        <f>IFERROR(INDEX(Data!$M$4:$BB$594,Data!$A385,COLUMNS($C$11:R392)),””)</f>
        <v>#NAME?</v>
      </c>
      <c r="R392" s="72" t="e">
        <f>IFERROR(INDEX(Data!$M$4:$BB$594,Data!$A385,COLUMNS($C$11:S392)),””)</f>
        <v>#NAME?</v>
      </c>
      <c r="S392" s="69" t="e">
        <f>IFERROR(INDEX(Data!$M$4:$BB$594,Data!$A385,COLUMNS($C$11:T392)),””)</f>
        <v>#NAME?</v>
      </c>
      <c r="T392" s="71" t="e">
        <f>IFERROR(INDEX(Data!$M$4:$BB$594,Data!$A385,COLUMNS($C$11:U392)),””)</f>
        <v>#NAME?</v>
      </c>
      <c r="U392" s="72" t="e">
        <f>IFERROR(INDEX(Data!$M$4:$BB$594,Data!$A385,COLUMNS($C$11:V392)),””)</f>
        <v>#NAME?</v>
      </c>
      <c r="V392" s="72" t="e">
        <f>IFERROR(INDEX(Data!$M$4:$BB$594,Data!$A385,COLUMNS($C$11:W392)),””)</f>
        <v>#NAME?</v>
      </c>
      <c r="W392" s="72" t="e">
        <f>IFERROR(INDEX(Data!$M$4:$BB$594,Data!$A385,COLUMNS($C$11:X392)),””)</f>
        <v>#NAME?</v>
      </c>
      <c r="X392" s="70" t="e">
        <f>IFERROR(INDEX(Data!$M$4:$BB$594,Data!$A385,COLUMNS($C$11:Y392)),””)</f>
        <v>#NAME?</v>
      </c>
      <c r="Y392" s="72" t="e">
        <f>IFERROR(INDEX(Data!$M$4:$BB$594,Data!$A385,COLUMNS($C$11:Z392)),””)</f>
        <v>#NAME?</v>
      </c>
      <c r="Z392" s="75" t="e">
        <f>IFERROR(INDEX(Data!$M$4:$BB$594,Data!$A385,COLUMNS($C$11:AA392)),””)</f>
        <v>#NAME?</v>
      </c>
      <c r="AA392" s="75" t="e">
        <f>IFERROR(INDEX(Data!$M$4:$BB$594,Data!$A385,COLUMNS($C$11:AB392)),””)</f>
        <v>#NAME?</v>
      </c>
      <c r="AB392" s="71" t="e">
        <f>IFERROR(INDEX(Data!$M$4:$BB$594,Data!$A385,COLUMNS($C$11:AC392)),””)</f>
        <v>#NAME?</v>
      </c>
      <c r="AC392" s="72" t="e">
        <f>IFERROR(INDEX(Data!$M$4:$BB$594,Data!$A385,COLUMNS($C$11:AD392)),””)</f>
        <v>#NAME?</v>
      </c>
      <c r="AD392" s="72" t="e">
        <f>IFERROR(INDEX(Data!$M$4:$BB$594,Data!$A385,COLUMNS($C$11:AE392)),””)</f>
        <v>#NAME?</v>
      </c>
      <c r="AE392" s="70" t="e">
        <f>IFERROR(INDEX(Data!$M$4:$BB$594,Data!$A385,COLUMNS($C$11:AF392)),””)</f>
        <v>#NAME?</v>
      </c>
      <c r="AF392" s="72" t="e">
        <f>IFERROR(INDEX(Data!$M$4:$BB$594,Data!$A385,COLUMNS($C$11:AG392)),””)</f>
        <v>#NAME?</v>
      </c>
      <c r="AG392" s="75" t="e">
        <f>IFERROR(INDEX(Data!$M$4:$BB$594,Data!$A385,COLUMNS($C$11:AH392)),””)</f>
        <v>#NAME?</v>
      </c>
      <c r="AH392" s="75" t="e">
        <f>IFERROR(INDEX(Data!$M$4:$BB$594,Data!$A385,COLUMNS($C$11:AI392)),””)</f>
        <v>#NAME?</v>
      </c>
      <c r="AI392" s="71" t="e">
        <f>IFERROR(INDEX(Data!$M$4:$BB$594,Data!$A385,COLUMNS($C$11:AJ392)),””)</f>
        <v>#NAME?</v>
      </c>
      <c r="AJ392" s="71" t="e">
        <f>IFERROR(INDEX(Data!$M$4:$BB$594,Data!$A385,COLUMNS($C$11:AK392)),””)</f>
        <v>#NAME?</v>
      </c>
      <c r="AK392" s="71" t="e">
        <f>IFERROR(INDEX(Data!$M$4:$BB$594,Data!$A385,COLUMNS($C$11:AL392)),””)</f>
        <v>#NAME?</v>
      </c>
      <c r="AL392" s="69" t="e">
        <f>IFERROR(INDEX(Data!$M$4:$BB$594,Data!$A385,COLUMNS($C$11:AM392)),””)</f>
        <v>#NAME?</v>
      </c>
      <c r="AM392" s="69" t="e">
        <f>IFERROR(INDEX(Data!$M$4:$BB$594,Data!$A385,COLUMNS($C$11:AN392)),””)</f>
        <v>#NAME?</v>
      </c>
      <c r="AN392" s="69" t="e">
        <f>IFERROR(INDEX(Data!$M$4:$BB$594,Data!$A385,COLUMNS($C$11:AO392)),””)</f>
        <v>#NAME?</v>
      </c>
      <c r="AO392" s="69" t="e">
        <f>IFERROR(INDEX(Data!$M$4:$BB$594,Data!$A385,COLUMNS($C$11:AP392)),””)</f>
        <v>#NAME?</v>
      </c>
      <c r="AP392" s="69" t="e">
        <f>IFERROR(INDEX(Data!$M$4:$BB$594,Data!$A385,COLUMNS($C$11:AQ392)),””)</f>
        <v>#NAME?</v>
      </c>
      <c r="AQ392" s="69" t="e">
        <f>IFERROR(INDEX(Data!$M$4:$BB$594,Data!$A385,COLUMNS($C$11:AR392)),””)</f>
        <v>#NAME?</v>
      </c>
    </row>
    <row r="393" spans="2:43" x14ac:dyDescent="0.25">
      <c r="B393" s="69" t="e">
        <f>IFERROR(INDEX(Data!$M$4:$BB$594,Data!$A386,COLUMNS($C$11:C393)),””)</f>
        <v>#NAME?</v>
      </c>
      <c r="C393" s="73" t="e">
        <f>IFERROR(INDEX(Data!$M$4:$BB$594,Data!$A386,COLUMNS($C$11:D393)),””)</f>
        <v>#NAME?</v>
      </c>
      <c r="D393" s="76" t="e">
        <f>IFERROR(INDEX(Data!$M$4:$BB$594,Data!$A386,COLUMNS($C$11:E393)),””)</f>
        <v>#NAME?</v>
      </c>
      <c r="E393" s="76" t="e">
        <f>IFERROR(INDEX(Data!$M$4:$BB$594,Data!$A386,COLUMNS($C$11:F393)),””)</f>
        <v>#NAME?</v>
      </c>
      <c r="F393" s="76" t="e">
        <f>IFERROR(INDEX(Data!$M$4:$BB$594,Data!$A386,COLUMNS($C$11:G393)),””)</f>
        <v>#NAME?</v>
      </c>
      <c r="G393" s="76" t="e">
        <f>IFERROR(INDEX(Data!$M$4:$BB$594,Data!$A386,COLUMNS($C$11:H393)),””)</f>
        <v>#NAME?</v>
      </c>
      <c r="H393" s="76" t="e">
        <f>IFERROR(INDEX(Data!$M$4:$BB$594,Data!$A386,COLUMNS($C$11:I393)),””)</f>
        <v>#NAME?</v>
      </c>
      <c r="I393" s="76" t="e">
        <f>IFERROR(INDEX(Data!$M$4:$BB$594,Data!$A386,COLUMNS($C$11:J393)),””)</f>
        <v>#NAME?</v>
      </c>
      <c r="J393" s="76" t="e">
        <f>IFERROR(INDEX(Data!$M$4:$BB$594,Data!$A386,COLUMNS($C$11:K393)),””)</f>
        <v>#NAME?</v>
      </c>
      <c r="K393" s="76" t="e">
        <f>IFERROR(INDEX(Data!$M$4:$BB$594,Data!$A386,COLUMNS($C$11:L393)),””)</f>
        <v>#NAME?</v>
      </c>
      <c r="L393" s="76" t="e">
        <f>IFERROR(INDEX(Data!$M$4:$BB$594,Data!$A386,COLUMNS($C$11:M393)),””)</f>
        <v>#NAME?</v>
      </c>
      <c r="M393" s="76" t="e">
        <f>IFERROR(INDEX(Data!$M$4:$BB$594,Data!$A386,COLUMNS($C$11:N393)),””)</f>
        <v>#NAME?</v>
      </c>
      <c r="N393" s="76" t="e">
        <f>IFERROR(INDEX(Data!$M$4:$BB$594,Data!$A386,COLUMNS($C$11:O393)),””)</f>
        <v>#NAME?</v>
      </c>
      <c r="O393" s="76" t="e">
        <f>IFERROR(INDEX(Data!$M$4:$BB$594,Data!$A386,COLUMNS($C$11:P393)),””)</f>
        <v>#NAME?</v>
      </c>
      <c r="P393" s="69" t="e">
        <f>IFERROR(INDEX(Data!$M$4:$BB$594,Data!$A386,COLUMNS($C$11:Q393)),””)</f>
        <v>#NAME?</v>
      </c>
      <c r="Q393" s="70" t="e">
        <f>IFERROR(INDEX(Data!$M$4:$BB$594,Data!$A386,COLUMNS($C$11:R393)),””)</f>
        <v>#NAME?</v>
      </c>
      <c r="R393" s="72" t="e">
        <f>IFERROR(INDEX(Data!$M$4:$BB$594,Data!$A386,COLUMNS($C$11:S393)),””)</f>
        <v>#NAME?</v>
      </c>
      <c r="S393" s="69" t="e">
        <f>IFERROR(INDEX(Data!$M$4:$BB$594,Data!$A386,COLUMNS($C$11:T393)),””)</f>
        <v>#NAME?</v>
      </c>
      <c r="T393" s="71" t="e">
        <f>IFERROR(INDEX(Data!$M$4:$BB$594,Data!$A386,COLUMNS($C$11:U393)),””)</f>
        <v>#NAME?</v>
      </c>
      <c r="U393" s="72" t="e">
        <f>IFERROR(INDEX(Data!$M$4:$BB$594,Data!$A386,COLUMNS($C$11:V393)),””)</f>
        <v>#NAME?</v>
      </c>
      <c r="V393" s="72" t="e">
        <f>IFERROR(INDEX(Data!$M$4:$BB$594,Data!$A386,COLUMNS($C$11:W393)),””)</f>
        <v>#NAME?</v>
      </c>
      <c r="W393" s="72" t="e">
        <f>IFERROR(INDEX(Data!$M$4:$BB$594,Data!$A386,COLUMNS($C$11:X393)),””)</f>
        <v>#NAME?</v>
      </c>
      <c r="X393" s="70" t="e">
        <f>IFERROR(INDEX(Data!$M$4:$BB$594,Data!$A386,COLUMNS($C$11:Y393)),””)</f>
        <v>#NAME?</v>
      </c>
      <c r="Y393" s="72" t="e">
        <f>IFERROR(INDEX(Data!$M$4:$BB$594,Data!$A386,COLUMNS($C$11:Z393)),””)</f>
        <v>#NAME?</v>
      </c>
      <c r="Z393" s="75" t="e">
        <f>IFERROR(INDEX(Data!$M$4:$BB$594,Data!$A386,COLUMNS($C$11:AA393)),””)</f>
        <v>#NAME?</v>
      </c>
      <c r="AA393" s="75" t="e">
        <f>IFERROR(INDEX(Data!$M$4:$BB$594,Data!$A386,COLUMNS($C$11:AB393)),””)</f>
        <v>#NAME?</v>
      </c>
      <c r="AB393" s="71" t="e">
        <f>IFERROR(INDEX(Data!$M$4:$BB$594,Data!$A386,COLUMNS($C$11:AC393)),””)</f>
        <v>#NAME?</v>
      </c>
      <c r="AC393" s="72" t="e">
        <f>IFERROR(INDEX(Data!$M$4:$BB$594,Data!$A386,COLUMNS($C$11:AD393)),””)</f>
        <v>#NAME?</v>
      </c>
      <c r="AD393" s="72" t="e">
        <f>IFERROR(INDEX(Data!$M$4:$BB$594,Data!$A386,COLUMNS($C$11:AE393)),””)</f>
        <v>#NAME?</v>
      </c>
      <c r="AE393" s="70" t="e">
        <f>IFERROR(INDEX(Data!$M$4:$BB$594,Data!$A386,COLUMNS($C$11:AF393)),””)</f>
        <v>#NAME?</v>
      </c>
      <c r="AF393" s="72" t="e">
        <f>IFERROR(INDEX(Data!$M$4:$BB$594,Data!$A386,COLUMNS($C$11:AG393)),””)</f>
        <v>#NAME?</v>
      </c>
      <c r="AG393" s="75" t="e">
        <f>IFERROR(INDEX(Data!$M$4:$BB$594,Data!$A386,COLUMNS($C$11:AH393)),””)</f>
        <v>#NAME?</v>
      </c>
      <c r="AH393" s="75" t="e">
        <f>IFERROR(INDEX(Data!$M$4:$BB$594,Data!$A386,COLUMNS($C$11:AI393)),””)</f>
        <v>#NAME?</v>
      </c>
      <c r="AI393" s="71" t="e">
        <f>IFERROR(INDEX(Data!$M$4:$BB$594,Data!$A386,COLUMNS($C$11:AJ393)),””)</f>
        <v>#NAME?</v>
      </c>
      <c r="AJ393" s="71" t="e">
        <f>IFERROR(INDEX(Data!$M$4:$BB$594,Data!$A386,COLUMNS($C$11:AK393)),””)</f>
        <v>#NAME?</v>
      </c>
      <c r="AK393" s="71" t="e">
        <f>IFERROR(INDEX(Data!$M$4:$BB$594,Data!$A386,COLUMNS($C$11:AL393)),””)</f>
        <v>#NAME?</v>
      </c>
      <c r="AL393" s="69" t="e">
        <f>IFERROR(INDEX(Data!$M$4:$BB$594,Data!$A386,COLUMNS($C$11:AM393)),””)</f>
        <v>#NAME?</v>
      </c>
      <c r="AM393" s="69" t="e">
        <f>IFERROR(INDEX(Data!$M$4:$BB$594,Data!$A386,COLUMNS($C$11:AN393)),””)</f>
        <v>#NAME?</v>
      </c>
      <c r="AN393" s="69" t="e">
        <f>IFERROR(INDEX(Data!$M$4:$BB$594,Data!$A386,COLUMNS($C$11:AO393)),””)</f>
        <v>#NAME?</v>
      </c>
      <c r="AO393" s="69" t="e">
        <f>IFERROR(INDEX(Data!$M$4:$BB$594,Data!$A386,COLUMNS($C$11:AP393)),””)</f>
        <v>#NAME?</v>
      </c>
      <c r="AP393" s="69" t="e">
        <f>IFERROR(INDEX(Data!$M$4:$BB$594,Data!$A386,COLUMNS($C$11:AQ393)),””)</f>
        <v>#NAME?</v>
      </c>
      <c r="AQ393" s="69" t="e">
        <f>IFERROR(INDEX(Data!$M$4:$BB$594,Data!$A386,COLUMNS($C$11:AR393)),””)</f>
        <v>#NAME?</v>
      </c>
    </row>
    <row r="394" spans="2:43" x14ac:dyDescent="0.25">
      <c r="B394" s="69" t="e">
        <f>IFERROR(INDEX(Data!$M$4:$BB$594,Data!$A387,COLUMNS($C$11:C394)),””)</f>
        <v>#NAME?</v>
      </c>
      <c r="C394" s="73" t="e">
        <f>IFERROR(INDEX(Data!$M$4:$BB$594,Data!$A387,COLUMNS($C$11:D394)),””)</f>
        <v>#NAME?</v>
      </c>
      <c r="D394" s="76" t="e">
        <f>IFERROR(INDEX(Data!$M$4:$BB$594,Data!$A387,COLUMNS($C$11:E394)),””)</f>
        <v>#NAME?</v>
      </c>
      <c r="E394" s="76" t="e">
        <f>IFERROR(INDEX(Data!$M$4:$BB$594,Data!$A387,COLUMNS($C$11:F394)),””)</f>
        <v>#NAME?</v>
      </c>
      <c r="F394" s="76" t="e">
        <f>IFERROR(INDEX(Data!$M$4:$BB$594,Data!$A387,COLUMNS($C$11:G394)),””)</f>
        <v>#NAME?</v>
      </c>
      <c r="G394" s="76" t="e">
        <f>IFERROR(INDEX(Data!$M$4:$BB$594,Data!$A387,COLUMNS($C$11:H394)),””)</f>
        <v>#NAME?</v>
      </c>
      <c r="H394" s="76" t="e">
        <f>IFERROR(INDEX(Data!$M$4:$BB$594,Data!$A387,COLUMNS($C$11:I394)),””)</f>
        <v>#NAME?</v>
      </c>
      <c r="I394" s="76" t="e">
        <f>IFERROR(INDEX(Data!$M$4:$BB$594,Data!$A387,COLUMNS($C$11:J394)),””)</f>
        <v>#NAME?</v>
      </c>
      <c r="J394" s="76" t="e">
        <f>IFERROR(INDEX(Data!$M$4:$BB$594,Data!$A387,COLUMNS($C$11:K394)),””)</f>
        <v>#NAME?</v>
      </c>
      <c r="K394" s="76" t="e">
        <f>IFERROR(INDEX(Data!$M$4:$BB$594,Data!$A387,COLUMNS($C$11:L394)),””)</f>
        <v>#NAME?</v>
      </c>
      <c r="L394" s="76" t="e">
        <f>IFERROR(INDEX(Data!$M$4:$BB$594,Data!$A387,COLUMNS($C$11:M394)),””)</f>
        <v>#NAME?</v>
      </c>
      <c r="M394" s="76" t="e">
        <f>IFERROR(INDEX(Data!$M$4:$BB$594,Data!$A387,COLUMNS($C$11:N394)),””)</f>
        <v>#NAME?</v>
      </c>
      <c r="N394" s="76" t="e">
        <f>IFERROR(INDEX(Data!$M$4:$BB$594,Data!$A387,COLUMNS($C$11:O394)),””)</f>
        <v>#NAME?</v>
      </c>
      <c r="O394" s="76" t="e">
        <f>IFERROR(INDEX(Data!$M$4:$BB$594,Data!$A387,COLUMNS($C$11:P394)),””)</f>
        <v>#NAME?</v>
      </c>
      <c r="P394" s="69" t="e">
        <f>IFERROR(INDEX(Data!$M$4:$BB$594,Data!$A387,COLUMNS($C$11:Q394)),””)</f>
        <v>#NAME?</v>
      </c>
      <c r="Q394" s="70" t="e">
        <f>IFERROR(INDEX(Data!$M$4:$BB$594,Data!$A387,COLUMNS($C$11:R394)),””)</f>
        <v>#NAME?</v>
      </c>
      <c r="R394" s="72" t="e">
        <f>IFERROR(INDEX(Data!$M$4:$BB$594,Data!$A387,COLUMNS($C$11:S394)),””)</f>
        <v>#NAME?</v>
      </c>
      <c r="S394" s="69" t="e">
        <f>IFERROR(INDEX(Data!$M$4:$BB$594,Data!$A387,COLUMNS($C$11:T394)),””)</f>
        <v>#NAME?</v>
      </c>
      <c r="T394" s="71" t="e">
        <f>IFERROR(INDEX(Data!$M$4:$BB$594,Data!$A387,COLUMNS($C$11:U394)),””)</f>
        <v>#NAME?</v>
      </c>
      <c r="U394" s="72" t="e">
        <f>IFERROR(INDEX(Data!$M$4:$BB$594,Data!$A387,COLUMNS($C$11:V394)),””)</f>
        <v>#NAME?</v>
      </c>
      <c r="V394" s="72" t="e">
        <f>IFERROR(INDEX(Data!$M$4:$BB$594,Data!$A387,COLUMNS($C$11:W394)),””)</f>
        <v>#NAME?</v>
      </c>
      <c r="W394" s="72" t="e">
        <f>IFERROR(INDEX(Data!$M$4:$BB$594,Data!$A387,COLUMNS($C$11:X394)),””)</f>
        <v>#NAME?</v>
      </c>
      <c r="X394" s="70" t="e">
        <f>IFERROR(INDEX(Data!$M$4:$BB$594,Data!$A387,COLUMNS($C$11:Y394)),””)</f>
        <v>#NAME?</v>
      </c>
      <c r="Y394" s="72" t="e">
        <f>IFERROR(INDEX(Data!$M$4:$BB$594,Data!$A387,COLUMNS($C$11:Z394)),””)</f>
        <v>#NAME?</v>
      </c>
      <c r="Z394" s="75" t="e">
        <f>IFERROR(INDEX(Data!$M$4:$BB$594,Data!$A387,COLUMNS($C$11:AA394)),””)</f>
        <v>#NAME?</v>
      </c>
      <c r="AA394" s="75" t="e">
        <f>IFERROR(INDEX(Data!$M$4:$BB$594,Data!$A387,COLUMNS($C$11:AB394)),””)</f>
        <v>#NAME?</v>
      </c>
      <c r="AB394" s="71" t="e">
        <f>IFERROR(INDEX(Data!$M$4:$BB$594,Data!$A387,COLUMNS($C$11:AC394)),””)</f>
        <v>#NAME?</v>
      </c>
      <c r="AC394" s="72" t="e">
        <f>IFERROR(INDEX(Data!$M$4:$BB$594,Data!$A387,COLUMNS($C$11:AD394)),””)</f>
        <v>#NAME?</v>
      </c>
      <c r="AD394" s="72" t="e">
        <f>IFERROR(INDEX(Data!$M$4:$BB$594,Data!$A387,COLUMNS($C$11:AE394)),””)</f>
        <v>#NAME?</v>
      </c>
      <c r="AE394" s="70" t="e">
        <f>IFERROR(INDEX(Data!$M$4:$BB$594,Data!$A387,COLUMNS($C$11:AF394)),””)</f>
        <v>#NAME?</v>
      </c>
      <c r="AF394" s="72" t="e">
        <f>IFERROR(INDEX(Data!$M$4:$BB$594,Data!$A387,COLUMNS($C$11:AG394)),””)</f>
        <v>#NAME?</v>
      </c>
      <c r="AG394" s="75" t="e">
        <f>IFERROR(INDEX(Data!$M$4:$BB$594,Data!$A387,COLUMNS($C$11:AH394)),””)</f>
        <v>#NAME?</v>
      </c>
      <c r="AH394" s="75" t="e">
        <f>IFERROR(INDEX(Data!$M$4:$BB$594,Data!$A387,COLUMNS($C$11:AI394)),””)</f>
        <v>#NAME?</v>
      </c>
      <c r="AI394" s="71" t="e">
        <f>IFERROR(INDEX(Data!$M$4:$BB$594,Data!$A387,COLUMNS($C$11:AJ394)),””)</f>
        <v>#NAME?</v>
      </c>
      <c r="AJ394" s="71" t="e">
        <f>IFERROR(INDEX(Data!$M$4:$BB$594,Data!$A387,COLUMNS($C$11:AK394)),””)</f>
        <v>#NAME?</v>
      </c>
      <c r="AK394" s="71" t="e">
        <f>IFERROR(INDEX(Data!$M$4:$BB$594,Data!$A387,COLUMNS($C$11:AL394)),””)</f>
        <v>#NAME?</v>
      </c>
      <c r="AL394" s="69" t="e">
        <f>IFERROR(INDEX(Data!$M$4:$BB$594,Data!$A387,COLUMNS($C$11:AM394)),””)</f>
        <v>#NAME?</v>
      </c>
      <c r="AM394" s="69" t="e">
        <f>IFERROR(INDEX(Data!$M$4:$BB$594,Data!$A387,COLUMNS($C$11:AN394)),””)</f>
        <v>#NAME?</v>
      </c>
      <c r="AN394" s="69" t="e">
        <f>IFERROR(INDEX(Data!$M$4:$BB$594,Data!$A387,COLUMNS($C$11:AO394)),””)</f>
        <v>#NAME?</v>
      </c>
      <c r="AO394" s="69" t="e">
        <f>IFERROR(INDEX(Data!$M$4:$BB$594,Data!$A387,COLUMNS($C$11:AP394)),””)</f>
        <v>#NAME?</v>
      </c>
      <c r="AP394" s="69" t="e">
        <f>IFERROR(INDEX(Data!$M$4:$BB$594,Data!$A387,COLUMNS($C$11:AQ394)),””)</f>
        <v>#NAME?</v>
      </c>
      <c r="AQ394" s="69" t="e">
        <f>IFERROR(INDEX(Data!$M$4:$BB$594,Data!$A387,COLUMNS($C$11:AR394)),””)</f>
        <v>#NAME?</v>
      </c>
    </row>
    <row r="395" spans="2:43" x14ac:dyDescent="0.25">
      <c r="B395" s="69" t="e">
        <f>IFERROR(INDEX(Data!$M$4:$BB$594,Data!$A388,COLUMNS($C$11:C395)),””)</f>
        <v>#NAME?</v>
      </c>
      <c r="C395" s="73" t="e">
        <f>IFERROR(INDEX(Data!$M$4:$BB$594,Data!$A388,COLUMNS($C$11:D395)),””)</f>
        <v>#NAME?</v>
      </c>
      <c r="D395" s="76" t="e">
        <f>IFERROR(INDEX(Data!$M$4:$BB$594,Data!$A388,COLUMNS($C$11:E395)),””)</f>
        <v>#NAME?</v>
      </c>
      <c r="E395" s="76" t="e">
        <f>IFERROR(INDEX(Data!$M$4:$BB$594,Data!$A388,COLUMNS($C$11:F395)),””)</f>
        <v>#NAME?</v>
      </c>
      <c r="F395" s="76" t="e">
        <f>IFERROR(INDEX(Data!$M$4:$BB$594,Data!$A388,COLUMNS($C$11:G395)),””)</f>
        <v>#NAME?</v>
      </c>
      <c r="G395" s="76" t="e">
        <f>IFERROR(INDEX(Data!$M$4:$BB$594,Data!$A388,COLUMNS($C$11:H395)),””)</f>
        <v>#NAME?</v>
      </c>
      <c r="H395" s="76" t="e">
        <f>IFERROR(INDEX(Data!$M$4:$BB$594,Data!$A388,COLUMNS($C$11:I395)),””)</f>
        <v>#NAME?</v>
      </c>
      <c r="I395" s="76" t="e">
        <f>IFERROR(INDEX(Data!$M$4:$BB$594,Data!$A388,COLUMNS($C$11:J395)),””)</f>
        <v>#NAME?</v>
      </c>
      <c r="J395" s="76" t="e">
        <f>IFERROR(INDEX(Data!$M$4:$BB$594,Data!$A388,COLUMNS($C$11:K395)),””)</f>
        <v>#NAME?</v>
      </c>
      <c r="K395" s="76" t="e">
        <f>IFERROR(INDEX(Data!$M$4:$BB$594,Data!$A388,COLUMNS($C$11:L395)),””)</f>
        <v>#NAME?</v>
      </c>
      <c r="L395" s="76" t="e">
        <f>IFERROR(INDEX(Data!$M$4:$BB$594,Data!$A388,COLUMNS($C$11:M395)),””)</f>
        <v>#NAME?</v>
      </c>
      <c r="M395" s="76" t="e">
        <f>IFERROR(INDEX(Data!$M$4:$BB$594,Data!$A388,COLUMNS($C$11:N395)),””)</f>
        <v>#NAME?</v>
      </c>
      <c r="N395" s="76" t="e">
        <f>IFERROR(INDEX(Data!$M$4:$BB$594,Data!$A388,COLUMNS($C$11:O395)),””)</f>
        <v>#NAME?</v>
      </c>
      <c r="O395" s="76" t="e">
        <f>IFERROR(INDEX(Data!$M$4:$BB$594,Data!$A388,COLUMNS($C$11:P395)),””)</f>
        <v>#NAME?</v>
      </c>
      <c r="P395" s="69" t="e">
        <f>IFERROR(INDEX(Data!$M$4:$BB$594,Data!$A388,COLUMNS($C$11:Q395)),””)</f>
        <v>#NAME?</v>
      </c>
      <c r="Q395" s="70" t="e">
        <f>IFERROR(INDEX(Data!$M$4:$BB$594,Data!$A388,COLUMNS($C$11:R395)),””)</f>
        <v>#NAME?</v>
      </c>
      <c r="R395" s="72" t="e">
        <f>IFERROR(INDEX(Data!$M$4:$BB$594,Data!$A388,COLUMNS($C$11:S395)),””)</f>
        <v>#NAME?</v>
      </c>
      <c r="S395" s="69" t="e">
        <f>IFERROR(INDEX(Data!$M$4:$BB$594,Data!$A388,COLUMNS($C$11:T395)),””)</f>
        <v>#NAME?</v>
      </c>
      <c r="T395" s="71" t="e">
        <f>IFERROR(INDEX(Data!$M$4:$BB$594,Data!$A388,COLUMNS($C$11:U395)),””)</f>
        <v>#NAME?</v>
      </c>
      <c r="U395" s="72" t="e">
        <f>IFERROR(INDEX(Data!$M$4:$BB$594,Data!$A388,COLUMNS($C$11:V395)),””)</f>
        <v>#NAME?</v>
      </c>
      <c r="V395" s="72" t="e">
        <f>IFERROR(INDEX(Data!$M$4:$BB$594,Data!$A388,COLUMNS($C$11:W395)),””)</f>
        <v>#NAME?</v>
      </c>
      <c r="W395" s="72" t="e">
        <f>IFERROR(INDEX(Data!$M$4:$BB$594,Data!$A388,COLUMNS($C$11:X395)),””)</f>
        <v>#NAME?</v>
      </c>
      <c r="X395" s="70" t="e">
        <f>IFERROR(INDEX(Data!$M$4:$BB$594,Data!$A388,COLUMNS($C$11:Y395)),””)</f>
        <v>#NAME?</v>
      </c>
      <c r="Y395" s="72" t="e">
        <f>IFERROR(INDEX(Data!$M$4:$BB$594,Data!$A388,COLUMNS($C$11:Z395)),””)</f>
        <v>#NAME?</v>
      </c>
      <c r="Z395" s="75" t="e">
        <f>IFERROR(INDEX(Data!$M$4:$BB$594,Data!$A388,COLUMNS($C$11:AA395)),””)</f>
        <v>#NAME?</v>
      </c>
      <c r="AA395" s="75" t="e">
        <f>IFERROR(INDEX(Data!$M$4:$BB$594,Data!$A388,COLUMNS($C$11:AB395)),””)</f>
        <v>#NAME?</v>
      </c>
      <c r="AB395" s="71" t="e">
        <f>IFERROR(INDEX(Data!$M$4:$BB$594,Data!$A388,COLUMNS($C$11:AC395)),””)</f>
        <v>#NAME?</v>
      </c>
      <c r="AC395" s="72" t="e">
        <f>IFERROR(INDEX(Data!$M$4:$BB$594,Data!$A388,COLUMNS($C$11:AD395)),””)</f>
        <v>#NAME?</v>
      </c>
      <c r="AD395" s="72" t="e">
        <f>IFERROR(INDEX(Data!$M$4:$BB$594,Data!$A388,COLUMNS($C$11:AE395)),””)</f>
        <v>#NAME?</v>
      </c>
      <c r="AE395" s="70" t="e">
        <f>IFERROR(INDEX(Data!$M$4:$BB$594,Data!$A388,COLUMNS($C$11:AF395)),””)</f>
        <v>#NAME?</v>
      </c>
      <c r="AF395" s="72" t="e">
        <f>IFERROR(INDEX(Data!$M$4:$BB$594,Data!$A388,COLUMNS($C$11:AG395)),””)</f>
        <v>#NAME?</v>
      </c>
      <c r="AG395" s="75" t="e">
        <f>IFERROR(INDEX(Data!$M$4:$BB$594,Data!$A388,COLUMNS($C$11:AH395)),””)</f>
        <v>#NAME?</v>
      </c>
      <c r="AH395" s="75" t="e">
        <f>IFERROR(INDEX(Data!$M$4:$BB$594,Data!$A388,COLUMNS($C$11:AI395)),””)</f>
        <v>#NAME?</v>
      </c>
      <c r="AI395" s="71" t="e">
        <f>IFERROR(INDEX(Data!$M$4:$BB$594,Data!$A388,COLUMNS($C$11:AJ395)),””)</f>
        <v>#NAME?</v>
      </c>
      <c r="AJ395" s="71" t="e">
        <f>IFERROR(INDEX(Data!$M$4:$BB$594,Data!$A388,COLUMNS($C$11:AK395)),””)</f>
        <v>#NAME?</v>
      </c>
      <c r="AK395" s="71" t="e">
        <f>IFERROR(INDEX(Data!$M$4:$BB$594,Data!$A388,COLUMNS($C$11:AL395)),””)</f>
        <v>#NAME?</v>
      </c>
      <c r="AL395" s="69" t="e">
        <f>IFERROR(INDEX(Data!$M$4:$BB$594,Data!$A388,COLUMNS($C$11:AM395)),””)</f>
        <v>#NAME?</v>
      </c>
      <c r="AM395" s="69" t="e">
        <f>IFERROR(INDEX(Data!$M$4:$BB$594,Data!$A388,COLUMNS($C$11:AN395)),””)</f>
        <v>#NAME?</v>
      </c>
      <c r="AN395" s="69" t="e">
        <f>IFERROR(INDEX(Data!$M$4:$BB$594,Data!$A388,COLUMNS($C$11:AO395)),””)</f>
        <v>#NAME?</v>
      </c>
      <c r="AO395" s="69" t="e">
        <f>IFERROR(INDEX(Data!$M$4:$BB$594,Data!$A388,COLUMNS($C$11:AP395)),””)</f>
        <v>#NAME?</v>
      </c>
      <c r="AP395" s="69" t="e">
        <f>IFERROR(INDEX(Data!$M$4:$BB$594,Data!$A388,COLUMNS($C$11:AQ395)),””)</f>
        <v>#NAME?</v>
      </c>
      <c r="AQ395" s="69" t="e">
        <f>IFERROR(INDEX(Data!$M$4:$BB$594,Data!$A388,COLUMNS($C$11:AR395)),””)</f>
        <v>#NAME?</v>
      </c>
    </row>
    <row r="396" spans="2:43" x14ac:dyDescent="0.25">
      <c r="B396" s="69" t="e">
        <f>IFERROR(INDEX(Data!$M$4:$BB$594,Data!$A389,COLUMNS($C$11:C396)),””)</f>
        <v>#NAME?</v>
      </c>
      <c r="C396" s="73" t="e">
        <f>IFERROR(INDEX(Data!$M$4:$BB$594,Data!$A389,COLUMNS($C$11:D396)),””)</f>
        <v>#NAME?</v>
      </c>
      <c r="D396" s="76" t="e">
        <f>IFERROR(INDEX(Data!$M$4:$BB$594,Data!$A389,COLUMNS($C$11:E396)),””)</f>
        <v>#NAME?</v>
      </c>
      <c r="E396" s="76" t="e">
        <f>IFERROR(INDEX(Data!$M$4:$BB$594,Data!$A389,COLUMNS($C$11:F396)),””)</f>
        <v>#NAME?</v>
      </c>
      <c r="F396" s="76" t="e">
        <f>IFERROR(INDEX(Data!$M$4:$BB$594,Data!$A389,COLUMNS($C$11:G396)),””)</f>
        <v>#NAME?</v>
      </c>
      <c r="G396" s="76" t="e">
        <f>IFERROR(INDEX(Data!$M$4:$BB$594,Data!$A389,COLUMNS($C$11:H396)),””)</f>
        <v>#NAME?</v>
      </c>
      <c r="H396" s="76" t="e">
        <f>IFERROR(INDEX(Data!$M$4:$BB$594,Data!$A389,COLUMNS($C$11:I396)),””)</f>
        <v>#NAME?</v>
      </c>
      <c r="I396" s="76" t="e">
        <f>IFERROR(INDEX(Data!$M$4:$BB$594,Data!$A389,COLUMNS($C$11:J396)),””)</f>
        <v>#NAME?</v>
      </c>
      <c r="J396" s="76" t="e">
        <f>IFERROR(INDEX(Data!$M$4:$BB$594,Data!$A389,COLUMNS($C$11:K396)),””)</f>
        <v>#NAME?</v>
      </c>
      <c r="K396" s="76" t="e">
        <f>IFERROR(INDEX(Data!$M$4:$BB$594,Data!$A389,COLUMNS($C$11:L396)),””)</f>
        <v>#NAME?</v>
      </c>
      <c r="L396" s="76" t="e">
        <f>IFERROR(INDEX(Data!$M$4:$BB$594,Data!$A389,COLUMNS($C$11:M396)),””)</f>
        <v>#NAME?</v>
      </c>
      <c r="M396" s="76" t="e">
        <f>IFERROR(INDEX(Data!$M$4:$BB$594,Data!$A389,COLUMNS($C$11:N396)),””)</f>
        <v>#NAME?</v>
      </c>
      <c r="N396" s="76" t="e">
        <f>IFERROR(INDEX(Data!$M$4:$BB$594,Data!$A389,COLUMNS($C$11:O396)),””)</f>
        <v>#NAME?</v>
      </c>
      <c r="O396" s="76" t="e">
        <f>IFERROR(INDEX(Data!$M$4:$BB$594,Data!$A389,COLUMNS($C$11:P396)),””)</f>
        <v>#NAME?</v>
      </c>
      <c r="P396" s="69" t="e">
        <f>IFERROR(INDEX(Data!$M$4:$BB$594,Data!$A389,COLUMNS($C$11:Q396)),””)</f>
        <v>#NAME?</v>
      </c>
      <c r="Q396" s="70" t="e">
        <f>IFERROR(INDEX(Data!$M$4:$BB$594,Data!$A389,COLUMNS($C$11:R396)),””)</f>
        <v>#NAME?</v>
      </c>
      <c r="R396" s="72" t="e">
        <f>IFERROR(INDEX(Data!$M$4:$BB$594,Data!$A389,COLUMNS($C$11:S396)),””)</f>
        <v>#NAME?</v>
      </c>
      <c r="S396" s="69" t="e">
        <f>IFERROR(INDEX(Data!$M$4:$BB$594,Data!$A389,COLUMNS($C$11:T396)),””)</f>
        <v>#NAME?</v>
      </c>
      <c r="T396" s="71" t="e">
        <f>IFERROR(INDEX(Data!$M$4:$BB$594,Data!$A389,COLUMNS($C$11:U396)),””)</f>
        <v>#NAME?</v>
      </c>
      <c r="U396" s="72" t="e">
        <f>IFERROR(INDEX(Data!$M$4:$BB$594,Data!$A389,COLUMNS($C$11:V396)),””)</f>
        <v>#NAME?</v>
      </c>
      <c r="V396" s="72" t="e">
        <f>IFERROR(INDEX(Data!$M$4:$BB$594,Data!$A389,COLUMNS($C$11:W396)),””)</f>
        <v>#NAME?</v>
      </c>
      <c r="W396" s="72" t="e">
        <f>IFERROR(INDEX(Data!$M$4:$BB$594,Data!$A389,COLUMNS($C$11:X396)),””)</f>
        <v>#NAME?</v>
      </c>
      <c r="X396" s="70" t="e">
        <f>IFERROR(INDEX(Data!$M$4:$BB$594,Data!$A389,COLUMNS($C$11:Y396)),””)</f>
        <v>#NAME?</v>
      </c>
      <c r="Y396" s="72" t="e">
        <f>IFERROR(INDEX(Data!$M$4:$BB$594,Data!$A389,COLUMNS($C$11:Z396)),””)</f>
        <v>#NAME?</v>
      </c>
      <c r="Z396" s="75" t="e">
        <f>IFERROR(INDEX(Data!$M$4:$BB$594,Data!$A389,COLUMNS($C$11:AA396)),””)</f>
        <v>#NAME?</v>
      </c>
      <c r="AA396" s="75" t="e">
        <f>IFERROR(INDEX(Data!$M$4:$BB$594,Data!$A389,COLUMNS($C$11:AB396)),””)</f>
        <v>#NAME?</v>
      </c>
      <c r="AB396" s="71" t="e">
        <f>IFERROR(INDEX(Data!$M$4:$BB$594,Data!$A389,COLUMNS($C$11:AC396)),””)</f>
        <v>#NAME?</v>
      </c>
      <c r="AC396" s="72" t="e">
        <f>IFERROR(INDEX(Data!$M$4:$BB$594,Data!$A389,COLUMNS($C$11:AD396)),””)</f>
        <v>#NAME?</v>
      </c>
      <c r="AD396" s="72" t="e">
        <f>IFERROR(INDEX(Data!$M$4:$BB$594,Data!$A389,COLUMNS($C$11:AE396)),””)</f>
        <v>#NAME?</v>
      </c>
      <c r="AE396" s="70" t="e">
        <f>IFERROR(INDEX(Data!$M$4:$BB$594,Data!$A389,COLUMNS($C$11:AF396)),””)</f>
        <v>#NAME?</v>
      </c>
      <c r="AF396" s="72" t="e">
        <f>IFERROR(INDEX(Data!$M$4:$BB$594,Data!$A389,COLUMNS($C$11:AG396)),””)</f>
        <v>#NAME?</v>
      </c>
      <c r="AG396" s="75" t="e">
        <f>IFERROR(INDEX(Data!$M$4:$BB$594,Data!$A389,COLUMNS($C$11:AH396)),””)</f>
        <v>#NAME?</v>
      </c>
      <c r="AH396" s="75" t="e">
        <f>IFERROR(INDEX(Data!$M$4:$BB$594,Data!$A389,COLUMNS($C$11:AI396)),””)</f>
        <v>#NAME?</v>
      </c>
      <c r="AI396" s="71" t="e">
        <f>IFERROR(INDEX(Data!$M$4:$BB$594,Data!$A389,COLUMNS($C$11:AJ396)),””)</f>
        <v>#NAME?</v>
      </c>
      <c r="AJ396" s="71" t="e">
        <f>IFERROR(INDEX(Data!$M$4:$BB$594,Data!$A389,COLUMNS($C$11:AK396)),””)</f>
        <v>#NAME?</v>
      </c>
      <c r="AK396" s="71" t="e">
        <f>IFERROR(INDEX(Data!$M$4:$BB$594,Data!$A389,COLUMNS($C$11:AL396)),””)</f>
        <v>#NAME?</v>
      </c>
      <c r="AL396" s="69" t="e">
        <f>IFERROR(INDEX(Data!$M$4:$BB$594,Data!$A389,COLUMNS($C$11:AM396)),””)</f>
        <v>#NAME?</v>
      </c>
      <c r="AM396" s="69" t="e">
        <f>IFERROR(INDEX(Data!$M$4:$BB$594,Data!$A389,COLUMNS($C$11:AN396)),””)</f>
        <v>#NAME?</v>
      </c>
      <c r="AN396" s="69" t="e">
        <f>IFERROR(INDEX(Data!$M$4:$BB$594,Data!$A389,COLUMNS($C$11:AO396)),””)</f>
        <v>#NAME?</v>
      </c>
      <c r="AO396" s="69" t="e">
        <f>IFERROR(INDEX(Data!$M$4:$BB$594,Data!$A389,COLUMNS($C$11:AP396)),””)</f>
        <v>#NAME?</v>
      </c>
      <c r="AP396" s="69" t="e">
        <f>IFERROR(INDEX(Data!$M$4:$BB$594,Data!$A389,COLUMNS($C$11:AQ396)),””)</f>
        <v>#NAME?</v>
      </c>
      <c r="AQ396" s="69" t="e">
        <f>IFERROR(INDEX(Data!$M$4:$BB$594,Data!$A389,COLUMNS($C$11:AR396)),””)</f>
        <v>#NAME?</v>
      </c>
    </row>
    <row r="397" spans="2:43" x14ac:dyDescent="0.25">
      <c r="B397" s="69" t="e">
        <f>IFERROR(INDEX(Data!$M$4:$BB$594,Data!$A390,COLUMNS($C$11:C397)),””)</f>
        <v>#NAME?</v>
      </c>
      <c r="C397" s="73" t="e">
        <f>IFERROR(INDEX(Data!$M$4:$BB$594,Data!$A390,COLUMNS($C$11:D397)),””)</f>
        <v>#NAME?</v>
      </c>
      <c r="D397" s="76" t="e">
        <f>IFERROR(INDEX(Data!$M$4:$BB$594,Data!$A390,COLUMNS($C$11:E397)),””)</f>
        <v>#NAME?</v>
      </c>
      <c r="E397" s="76" t="e">
        <f>IFERROR(INDEX(Data!$M$4:$BB$594,Data!$A390,COLUMNS($C$11:F397)),””)</f>
        <v>#NAME?</v>
      </c>
      <c r="F397" s="76" t="e">
        <f>IFERROR(INDEX(Data!$M$4:$BB$594,Data!$A390,COLUMNS($C$11:G397)),””)</f>
        <v>#NAME?</v>
      </c>
      <c r="G397" s="76" t="e">
        <f>IFERROR(INDEX(Data!$M$4:$BB$594,Data!$A390,COLUMNS($C$11:H397)),””)</f>
        <v>#NAME?</v>
      </c>
      <c r="H397" s="76" t="e">
        <f>IFERROR(INDEX(Data!$M$4:$BB$594,Data!$A390,COLUMNS($C$11:I397)),””)</f>
        <v>#NAME?</v>
      </c>
      <c r="I397" s="76" t="e">
        <f>IFERROR(INDEX(Data!$M$4:$BB$594,Data!$A390,COLUMNS($C$11:J397)),””)</f>
        <v>#NAME?</v>
      </c>
      <c r="J397" s="76" t="e">
        <f>IFERROR(INDEX(Data!$M$4:$BB$594,Data!$A390,COLUMNS($C$11:K397)),””)</f>
        <v>#NAME?</v>
      </c>
      <c r="K397" s="76" t="e">
        <f>IFERROR(INDEX(Data!$M$4:$BB$594,Data!$A390,COLUMNS($C$11:L397)),””)</f>
        <v>#NAME?</v>
      </c>
      <c r="L397" s="76" t="e">
        <f>IFERROR(INDEX(Data!$M$4:$BB$594,Data!$A390,COLUMNS($C$11:M397)),””)</f>
        <v>#NAME?</v>
      </c>
      <c r="M397" s="76" t="e">
        <f>IFERROR(INDEX(Data!$M$4:$BB$594,Data!$A390,COLUMNS($C$11:N397)),””)</f>
        <v>#NAME?</v>
      </c>
      <c r="N397" s="76" t="e">
        <f>IFERROR(INDEX(Data!$M$4:$BB$594,Data!$A390,COLUMNS($C$11:O397)),””)</f>
        <v>#NAME?</v>
      </c>
      <c r="O397" s="76" t="e">
        <f>IFERROR(INDEX(Data!$M$4:$BB$594,Data!$A390,COLUMNS($C$11:P397)),””)</f>
        <v>#NAME?</v>
      </c>
      <c r="P397" s="69" t="e">
        <f>IFERROR(INDEX(Data!$M$4:$BB$594,Data!$A390,COLUMNS($C$11:Q397)),””)</f>
        <v>#NAME?</v>
      </c>
      <c r="Q397" s="70" t="e">
        <f>IFERROR(INDEX(Data!$M$4:$BB$594,Data!$A390,COLUMNS($C$11:R397)),””)</f>
        <v>#NAME?</v>
      </c>
      <c r="R397" s="72" t="e">
        <f>IFERROR(INDEX(Data!$M$4:$BB$594,Data!$A390,COLUMNS($C$11:S397)),””)</f>
        <v>#NAME?</v>
      </c>
      <c r="S397" s="69" t="e">
        <f>IFERROR(INDEX(Data!$M$4:$BB$594,Data!$A390,COLUMNS($C$11:T397)),””)</f>
        <v>#NAME?</v>
      </c>
      <c r="T397" s="71" t="e">
        <f>IFERROR(INDEX(Data!$M$4:$BB$594,Data!$A390,COLUMNS($C$11:U397)),””)</f>
        <v>#NAME?</v>
      </c>
      <c r="U397" s="72" t="e">
        <f>IFERROR(INDEX(Data!$M$4:$BB$594,Data!$A390,COLUMNS($C$11:V397)),””)</f>
        <v>#NAME?</v>
      </c>
      <c r="V397" s="72" t="e">
        <f>IFERROR(INDEX(Data!$M$4:$BB$594,Data!$A390,COLUMNS($C$11:W397)),””)</f>
        <v>#NAME?</v>
      </c>
      <c r="W397" s="72" t="e">
        <f>IFERROR(INDEX(Data!$M$4:$BB$594,Data!$A390,COLUMNS($C$11:X397)),””)</f>
        <v>#NAME?</v>
      </c>
      <c r="X397" s="70" t="e">
        <f>IFERROR(INDEX(Data!$M$4:$BB$594,Data!$A390,COLUMNS($C$11:Y397)),””)</f>
        <v>#NAME?</v>
      </c>
      <c r="Y397" s="72" t="e">
        <f>IFERROR(INDEX(Data!$M$4:$BB$594,Data!$A390,COLUMNS($C$11:Z397)),””)</f>
        <v>#NAME?</v>
      </c>
      <c r="Z397" s="75" t="e">
        <f>IFERROR(INDEX(Data!$M$4:$BB$594,Data!$A390,COLUMNS($C$11:AA397)),””)</f>
        <v>#NAME?</v>
      </c>
      <c r="AA397" s="75" t="e">
        <f>IFERROR(INDEX(Data!$M$4:$BB$594,Data!$A390,COLUMNS($C$11:AB397)),””)</f>
        <v>#NAME?</v>
      </c>
      <c r="AB397" s="71" t="e">
        <f>IFERROR(INDEX(Data!$M$4:$BB$594,Data!$A390,COLUMNS($C$11:AC397)),””)</f>
        <v>#NAME?</v>
      </c>
      <c r="AC397" s="72" t="e">
        <f>IFERROR(INDEX(Data!$M$4:$BB$594,Data!$A390,COLUMNS($C$11:AD397)),””)</f>
        <v>#NAME?</v>
      </c>
      <c r="AD397" s="72" t="e">
        <f>IFERROR(INDEX(Data!$M$4:$BB$594,Data!$A390,COLUMNS($C$11:AE397)),””)</f>
        <v>#NAME?</v>
      </c>
      <c r="AE397" s="70" t="e">
        <f>IFERROR(INDEX(Data!$M$4:$BB$594,Data!$A390,COLUMNS($C$11:AF397)),””)</f>
        <v>#NAME?</v>
      </c>
      <c r="AF397" s="72" t="e">
        <f>IFERROR(INDEX(Data!$M$4:$BB$594,Data!$A390,COLUMNS($C$11:AG397)),””)</f>
        <v>#NAME?</v>
      </c>
      <c r="AG397" s="75" t="e">
        <f>IFERROR(INDEX(Data!$M$4:$BB$594,Data!$A390,COLUMNS($C$11:AH397)),””)</f>
        <v>#NAME?</v>
      </c>
      <c r="AH397" s="75" t="e">
        <f>IFERROR(INDEX(Data!$M$4:$BB$594,Data!$A390,COLUMNS($C$11:AI397)),””)</f>
        <v>#NAME?</v>
      </c>
      <c r="AI397" s="71" t="e">
        <f>IFERROR(INDEX(Data!$M$4:$BB$594,Data!$A390,COLUMNS($C$11:AJ397)),””)</f>
        <v>#NAME?</v>
      </c>
      <c r="AJ397" s="71" t="e">
        <f>IFERROR(INDEX(Data!$M$4:$BB$594,Data!$A390,COLUMNS($C$11:AK397)),””)</f>
        <v>#NAME?</v>
      </c>
      <c r="AK397" s="71" t="e">
        <f>IFERROR(INDEX(Data!$M$4:$BB$594,Data!$A390,COLUMNS($C$11:AL397)),””)</f>
        <v>#NAME?</v>
      </c>
      <c r="AL397" s="69" t="e">
        <f>IFERROR(INDEX(Data!$M$4:$BB$594,Data!$A390,COLUMNS($C$11:AM397)),””)</f>
        <v>#NAME?</v>
      </c>
      <c r="AM397" s="69" t="e">
        <f>IFERROR(INDEX(Data!$M$4:$BB$594,Data!$A390,COLUMNS($C$11:AN397)),””)</f>
        <v>#NAME?</v>
      </c>
      <c r="AN397" s="69" t="e">
        <f>IFERROR(INDEX(Data!$M$4:$BB$594,Data!$A390,COLUMNS($C$11:AO397)),””)</f>
        <v>#NAME?</v>
      </c>
      <c r="AO397" s="69" t="e">
        <f>IFERROR(INDEX(Data!$M$4:$BB$594,Data!$A390,COLUMNS($C$11:AP397)),””)</f>
        <v>#NAME?</v>
      </c>
      <c r="AP397" s="69" t="e">
        <f>IFERROR(INDEX(Data!$M$4:$BB$594,Data!$A390,COLUMNS($C$11:AQ397)),””)</f>
        <v>#NAME?</v>
      </c>
      <c r="AQ397" s="69" t="e">
        <f>IFERROR(INDEX(Data!$M$4:$BB$594,Data!$A390,COLUMNS($C$11:AR397)),””)</f>
        <v>#NAME?</v>
      </c>
    </row>
    <row r="398" spans="2:43" x14ac:dyDescent="0.25">
      <c r="B398" s="69" t="e">
        <f>IFERROR(INDEX(Data!$M$4:$BB$594,Data!$A391,COLUMNS($C$11:C398)),””)</f>
        <v>#NAME?</v>
      </c>
      <c r="C398" s="73" t="e">
        <f>IFERROR(INDEX(Data!$M$4:$BB$594,Data!$A391,COLUMNS($C$11:D398)),””)</f>
        <v>#NAME?</v>
      </c>
      <c r="D398" s="76" t="e">
        <f>IFERROR(INDEX(Data!$M$4:$BB$594,Data!$A391,COLUMNS($C$11:E398)),””)</f>
        <v>#NAME?</v>
      </c>
      <c r="E398" s="76" t="e">
        <f>IFERROR(INDEX(Data!$M$4:$BB$594,Data!$A391,COLUMNS($C$11:F398)),””)</f>
        <v>#NAME?</v>
      </c>
      <c r="F398" s="76" t="e">
        <f>IFERROR(INDEX(Data!$M$4:$BB$594,Data!$A391,COLUMNS($C$11:G398)),””)</f>
        <v>#NAME?</v>
      </c>
      <c r="G398" s="76" t="e">
        <f>IFERROR(INDEX(Data!$M$4:$BB$594,Data!$A391,COLUMNS($C$11:H398)),””)</f>
        <v>#NAME?</v>
      </c>
      <c r="H398" s="76" t="e">
        <f>IFERROR(INDEX(Data!$M$4:$BB$594,Data!$A391,COLUMNS($C$11:I398)),””)</f>
        <v>#NAME?</v>
      </c>
      <c r="I398" s="76" t="e">
        <f>IFERROR(INDEX(Data!$M$4:$BB$594,Data!$A391,COLUMNS($C$11:J398)),””)</f>
        <v>#NAME?</v>
      </c>
      <c r="J398" s="76" t="e">
        <f>IFERROR(INDEX(Data!$M$4:$BB$594,Data!$A391,COLUMNS($C$11:K398)),””)</f>
        <v>#NAME?</v>
      </c>
      <c r="K398" s="76" t="e">
        <f>IFERROR(INDEX(Data!$M$4:$BB$594,Data!$A391,COLUMNS($C$11:L398)),””)</f>
        <v>#NAME?</v>
      </c>
      <c r="L398" s="76" t="e">
        <f>IFERROR(INDEX(Data!$M$4:$BB$594,Data!$A391,COLUMNS($C$11:M398)),””)</f>
        <v>#NAME?</v>
      </c>
      <c r="M398" s="76" t="e">
        <f>IFERROR(INDEX(Data!$M$4:$BB$594,Data!$A391,COLUMNS($C$11:N398)),””)</f>
        <v>#NAME?</v>
      </c>
      <c r="N398" s="76" t="e">
        <f>IFERROR(INDEX(Data!$M$4:$BB$594,Data!$A391,COLUMNS($C$11:O398)),””)</f>
        <v>#NAME?</v>
      </c>
      <c r="O398" s="76" t="e">
        <f>IFERROR(INDEX(Data!$M$4:$BB$594,Data!$A391,COLUMNS($C$11:P398)),””)</f>
        <v>#NAME?</v>
      </c>
      <c r="P398" s="69" t="e">
        <f>IFERROR(INDEX(Data!$M$4:$BB$594,Data!$A391,COLUMNS($C$11:Q398)),””)</f>
        <v>#NAME?</v>
      </c>
      <c r="Q398" s="70" t="e">
        <f>IFERROR(INDEX(Data!$M$4:$BB$594,Data!$A391,COLUMNS($C$11:R398)),””)</f>
        <v>#NAME?</v>
      </c>
      <c r="R398" s="72" t="e">
        <f>IFERROR(INDEX(Data!$M$4:$BB$594,Data!$A391,COLUMNS($C$11:S398)),””)</f>
        <v>#NAME?</v>
      </c>
      <c r="S398" s="69" t="e">
        <f>IFERROR(INDEX(Data!$M$4:$BB$594,Data!$A391,COLUMNS($C$11:T398)),””)</f>
        <v>#NAME?</v>
      </c>
      <c r="T398" s="71" t="e">
        <f>IFERROR(INDEX(Data!$M$4:$BB$594,Data!$A391,COLUMNS($C$11:U398)),””)</f>
        <v>#NAME?</v>
      </c>
      <c r="U398" s="72" t="e">
        <f>IFERROR(INDEX(Data!$M$4:$BB$594,Data!$A391,COLUMNS($C$11:V398)),””)</f>
        <v>#NAME?</v>
      </c>
      <c r="V398" s="72" t="e">
        <f>IFERROR(INDEX(Data!$M$4:$BB$594,Data!$A391,COLUMNS($C$11:W398)),””)</f>
        <v>#NAME?</v>
      </c>
      <c r="W398" s="72" t="e">
        <f>IFERROR(INDEX(Data!$M$4:$BB$594,Data!$A391,COLUMNS($C$11:X398)),””)</f>
        <v>#NAME?</v>
      </c>
      <c r="X398" s="70" t="e">
        <f>IFERROR(INDEX(Data!$M$4:$BB$594,Data!$A391,COLUMNS($C$11:Y398)),””)</f>
        <v>#NAME?</v>
      </c>
      <c r="Y398" s="72" t="e">
        <f>IFERROR(INDEX(Data!$M$4:$BB$594,Data!$A391,COLUMNS($C$11:Z398)),””)</f>
        <v>#NAME?</v>
      </c>
      <c r="Z398" s="75" t="e">
        <f>IFERROR(INDEX(Data!$M$4:$BB$594,Data!$A391,COLUMNS($C$11:AA398)),””)</f>
        <v>#NAME?</v>
      </c>
      <c r="AA398" s="75" t="e">
        <f>IFERROR(INDEX(Data!$M$4:$BB$594,Data!$A391,COLUMNS($C$11:AB398)),””)</f>
        <v>#NAME?</v>
      </c>
      <c r="AB398" s="71" t="e">
        <f>IFERROR(INDEX(Data!$M$4:$BB$594,Data!$A391,COLUMNS($C$11:AC398)),””)</f>
        <v>#NAME?</v>
      </c>
      <c r="AC398" s="72" t="e">
        <f>IFERROR(INDEX(Data!$M$4:$BB$594,Data!$A391,COLUMNS($C$11:AD398)),””)</f>
        <v>#NAME?</v>
      </c>
      <c r="AD398" s="72" t="e">
        <f>IFERROR(INDEX(Data!$M$4:$BB$594,Data!$A391,COLUMNS($C$11:AE398)),””)</f>
        <v>#NAME?</v>
      </c>
      <c r="AE398" s="70" t="e">
        <f>IFERROR(INDEX(Data!$M$4:$BB$594,Data!$A391,COLUMNS($C$11:AF398)),””)</f>
        <v>#NAME?</v>
      </c>
      <c r="AF398" s="72" t="e">
        <f>IFERROR(INDEX(Data!$M$4:$BB$594,Data!$A391,COLUMNS($C$11:AG398)),””)</f>
        <v>#NAME?</v>
      </c>
      <c r="AG398" s="75" t="e">
        <f>IFERROR(INDEX(Data!$M$4:$BB$594,Data!$A391,COLUMNS($C$11:AH398)),””)</f>
        <v>#NAME?</v>
      </c>
      <c r="AH398" s="75" t="e">
        <f>IFERROR(INDEX(Data!$M$4:$BB$594,Data!$A391,COLUMNS($C$11:AI398)),””)</f>
        <v>#NAME?</v>
      </c>
      <c r="AI398" s="71" t="e">
        <f>IFERROR(INDEX(Data!$M$4:$BB$594,Data!$A391,COLUMNS($C$11:AJ398)),””)</f>
        <v>#NAME?</v>
      </c>
      <c r="AJ398" s="71" t="e">
        <f>IFERROR(INDEX(Data!$M$4:$BB$594,Data!$A391,COLUMNS($C$11:AK398)),””)</f>
        <v>#NAME?</v>
      </c>
      <c r="AK398" s="71" t="e">
        <f>IFERROR(INDEX(Data!$M$4:$BB$594,Data!$A391,COLUMNS($C$11:AL398)),””)</f>
        <v>#NAME?</v>
      </c>
      <c r="AL398" s="69" t="e">
        <f>IFERROR(INDEX(Data!$M$4:$BB$594,Data!$A391,COLUMNS($C$11:AM398)),””)</f>
        <v>#NAME?</v>
      </c>
      <c r="AM398" s="69" t="e">
        <f>IFERROR(INDEX(Data!$M$4:$BB$594,Data!$A391,COLUMNS($C$11:AN398)),””)</f>
        <v>#NAME?</v>
      </c>
      <c r="AN398" s="69" t="e">
        <f>IFERROR(INDEX(Data!$M$4:$BB$594,Data!$A391,COLUMNS($C$11:AO398)),””)</f>
        <v>#NAME?</v>
      </c>
      <c r="AO398" s="69" t="e">
        <f>IFERROR(INDEX(Data!$M$4:$BB$594,Data!$A391,COLUMNS($C$11:AP398)),””)</f>
        <v>#NAME?</v>
      </c>
      <c r="AP398" s="69" t="e">
        <f>IFERROR(INDEX(Data!$M$4:$BB$594,Data!$A391,COLUMNS($C$11:AQ398)),””)</f>
        <v>#NAME?</v>
      </c>
      <c r="AQ398" s="69" t="e">
        <f>IFERROR(INDEX(Data!$M$4:$BB$594,Data!$A391,COLUMNS($C$11:AR398)),””)</f>
        <v>#NAME?</v>
      </c>
    </row>
    <row r="399" spans="2:43" x14ac:dyDescent="0.25">
      <c r="B399" s="69" t="e">
        <f>IFERROR(INDEX(Data!$M$4:$BB$594,Data!$A392,COLUMNS($C$11:C399)),””)</f>
        <v>#NAME?</v>
      </c>
      <c r="C399" s="73" t="e">
        <f>IFERROR(INDEX(Data!$M$4:$BB$594,Data!$A392,COLUMNS($C$11:D399)),””)</f>
        <v>#NAME?</v>
      </c>
      <c r="D399" s="76" t="e">
        <f>IFERROR(INDEX(Data!$M$4:$BB$594,Data!$A392,COLUMNS($C$11:E399)),””)</f>
        <v>#NAME?</v>
      </c>
      <c r="E399" s="76" t="e">
        <f>IFERROR(INDEX(Data!$M$4:$BB$594,Data!$A392,COLUMNS($C$11:F399)),””)</f>
        <v>#NAME?</v>
      </c>
      <c r="F399" s="76" t="e">
        <f>IFERROR(INDEX(Data!$M$4:$BB$594,Data!$A392,COLUMNS($C$11:G399)),””)</f>
        <v>#NAME?</v>
      </c>
      <c r="G399" s="76" t="e">
        <f>IFERROR(INDEX(Data!$M$4:$BB$594,Data!$A392,COLUMNS($C$11:H399)),””)</f>
        <v>#NAME?</v>
      </c>
      <c r="H399" s="76" t="e">
        <f>IFERROR(INDEX(Data!$M$4:$BB$594,Data!$A392,COLUMNS($C$11:I399)),””)</f>
        <v>#NAME?</v>
      </c>
      <c r="I399" s="76" t="e">
        <f>IFERROR(INDEX(Data!$M$4:$BB$594,Data!$A392,COLUMNS($C$11:J399)),””)</f>
        <v>#NAME?</v>
      </c>
      <c r="J399" s="76" t="e">
        <f>IFERROR(INDEX(Data!$M$4:$BB$594,Data!$A392,COLUMNS($C$11:K399)),””)</f>
        <v>#NAME?</v>
      </c>
      <c r="K399" s="76" t="e">
        <f>IFERROR(INDEX(Data!$M$4:$BB$594,Data!$A392,COLUMNS($C$11:L399)),””)</f>
        <v>#NAME?</v>
      </c>
      <c r="L399" s="76" t="e">
        <f>IFERROR(INDEX(Data!$M$4:$BB$594,Data!$A392,COLUMNS($C$11:M399)),””)</f>
        <v>#NAME?</v>
      </c>
      <c r="M399" s="76" t="e">
        <f>IFERROR(INDEX(Data!$M$4:$BB$594,Data!$A392,COLUMNS($C$11:N399)),””)</f>
        <v>#NAME?</v>
      </c>
      <c r="N399" s="76" t="e">
        <f>IFERROR(INDEX(Data!$M$4:$BB$594,Data!$A392,COLUMNS($C$11:O399)),””)</f>
        <v>#NAME?</v>
      </c>
      <c r="O399" s="76" t="e">
        <f>IFERROR(INDEX(Data!$M$4:$BB$594,Data!$A392,COLUMNS($C$11:P399)),””)</f>
        <v>#NAME?</v>
      </c>
      <c r="P399" s="69" t="e">
        <f>IFERROR(INDEX(Data!$M$4:$BB$594,Data!$A392,COLUMNS($C$11:Q399)),””)</f>
        <v>#NAME?</v>
      </c>
      <c r="Q399" s="70" t="e">
        <f>IFERROR(INDEX(Data!$M$4:$BB$594,Data!$A392,COLUMNS($C$11:R399)),””)</f>
        <v>#NAME?</v>
      </c>
      <c r="R399" s="72" t="e">
        <f>IFERROR(INDEX(Data!$M$4:$BB$594,Data!$A392,COLUMNS($C$11:S399)),””)</f>
        <v>#NAME?</v>
      </c>
      <c r="S399" s="69" t="e">
        <f>IFERROR(INDEX(Data!$M$4:$BB$594,Data!$A392,COLUMNS($C$11:T399)),””)</f>
        <v>#NAME?</v>
      </c>
      <c r="T399" s="71" t="e">
        <f>IFERROR(INDEX(Data!$M$4:$BB$594,Data!$A392,COLUMNS($C$11:U399)),””)</f>
        <v>#NAME?</v>
      </c>
      <c r="U399" s="72" t="e">
        <f>IFERROR(INDEX(Data!$M$4:$BB$594,Data!$A392,COLUMNS($C$11:V399)),””)</f>
        <v>#NAME?</v>
      </c>
      <c r="V399" s="72" t="e">
        <f>IFERROR(INDEX(Data!$M$4:$BB$594,Data!$A392,COLUMNS($C$11:W399)),””)</f>
        <v>#NAME?</v>
      </c>
      <c r="W399" s="72" t="e">
        <f>IFERROR(INDEX(Data!$M$4:$BB$594,Data!$A392,COLUMNS($C$11:X399)),””)</f>
        <v>#NAME?</v>
      </c>
      <c r="X399" s="70" t="e">
        <f>IFERROR(INDEX(Data!$M$4:$BB$594,Data!$A392,COLUMNS($C$11:Y399)),””)</f>
        <v>#NAME?</v>
      </c>
      <c r="Y399" s="72" t="e">
        <f>IFERROR(INDEX(Data!$M$4:$BB$594,Data!$A392,COLUMNS($C$11:Z399)),””)</f>
        <v>#NAME?</v>
      </c>
      <c r="Z399" s="75" t="e">
        <f>IFERROR(INDEX(Data!$M$4:$BB$594,Data!$A392,COLUMNS($C$11:AA399)),””)</f>
        <v>#NAME?</v>
      </c>
      <c r="AA399" s="75" t="e">
        <f>IFERROR(INDEX(Data!$M$4:$BB$594,Data!$A392,COLUMNS($C$11:AB399)),””)</f>
        <v>#NAME?</v>
      </c>
      <c r="AB399" s="71" t="e">
        <f>IFERROR(INDEX(Data!$M$4:$BB$594,Data!$A392,COLUMNS($C$11:AC399)),””)</f>
        <v>#NAME?</v>
      </c>
      <c r="AC399" s="72" t="e">
        <f>IFERROR(INDEX(Data!$M$4:$BB$594,Data!$A392,COLUMNS($C$11:AD399)),””)</f>
        <v>#NAME?</v>
      </c>
      <c r="AD399" s="72" t="e">
        <f>IFERROR(INDEX(Data!$M$4:$BB$594,Data!$A392,COLUMNS($C$11:AE399)),””)</f>
        <v>#NAME?</v>
      </c>
      <c r="AE399" s="70" t="e">
        <f>IFERROR(INDEX(Data!$M$4:$BB$594,Data!$A392,COLUMNS($C$11:AF399)),””)</f>
        <v>#NAME?</v>
      </c>
      <c r="AF399" s="72" t="e">
        <f>IFERROR(INDEX(Data!$M$4:$BB$594,Data!$A392,COLUMNS($C$11:AG399)),””)</f>
        <v>#NAME?</v>
      </c>
      <c r="AG399" s="75" t="e">
        <f>IFERROR(INDEX(Data!$M$4:$BB$594,Data!$A392,COLUMNS($C$11:AH399)),””)</f>
        <v>#NAME?</v>
      </c>
      <c r="AH399" s="75" t="e">
        <f>IFERROR(INDEX(Data!$M$4:$BB$594,Data!$A392,COLUMNS($C$11:AI399)),””)</f>
        <v>#NAME?</v>
      </c>
      <c r="AI399" s="71" t="e">
        <f>IFERROR(INDEX(Data!$M$4:$BB$594,Data!$A392,COLUMNS($C$11:AJ399)),””)</f>
        <v>#NAME?</v>
      </c>
      <c r="AJ399" s="71" t="e">
        <f>IFERROR(INDEX(Data!$M$4:$BB$594,Data!$A392,COLUMNS($C$11:AK399)),””)</f>
        <v>#NAME?</v>
      </c>
      <c r="AK399" s="71" t="e">
        <f>IFERROR(INDEX(Data!$M$4:$BB$594,Data!$A392,COLUMNS($C$11:AL399)),””)</f>
        <v>#NAME?</v>
      </c>
      <c r="AL399" s="69" t="e">
        <f>IFERROR(INDEX(Data!$M$4:$BB$594,Data!$A392,COLUMNS($C$11:AM399)),””)</f>
        <v>#NAME?</v>
      </c>
      <c r="AM399" s="69" t="e">
        <f>IFERROR(INDEX(Data!$M$4:$BB$594,Data!$A392,COLUMNS($C$11:AN399)),””)</f>
        <v>#NAME?</v>
      </c>
      <c r="AN399" s="69" t="e">
        <f>IFERROR(INDEX(Data!$M$4:$BB$594,Data!$A392,COLUMNS($C$11:AO399)),””)</f>
        <v>#NAME?</v>
      </c>
      <c r="AO399" s="69" t="e">
        <f>IFERROR(INDEX(Data!$M$4:$BB$594,Data!$A392,COLUMNS($C$11:AP399)),””)</f>
        <v>#NAME?</v>
      </c>
      <c r="AP399" s="69" t="e">
        <f>IFERROR(INDEX(Data!$M$4:$BB$594,Data!$A392,COLUMNS($C$11:AQ399)),””)</f>
        <v>#NAME?</v>
      </c>
      <c r="AQ399" s="69" t="e">
        <f>IFERROR(INDEX(Data!$M$4:$BB$594,Data!$A392,COLUMNS($C$11:AR399)),””)</f>
        <v>#NAME?</v>
      </c>
    </row>
    <row r="400" spans="2:43" x14ac:dyDescent="0.25">
      <c r="B400" s="69" t="e">
        <f>IFERROR(INDEX(Data!$M$4:$BB$594,Data!$A393,COLUMNS($C$11:C400)),””)</f>
        <v>#NAME?</v>
      </c>
      <c r="C400" s="73" t="e">
        <f>IFERROR(INDEX(Data!$M$4:$BB$594,Data!$A393,COLUMNS($C$11:D400)),””)</f>
        <v>#NAME?</v>
      </c>
      <c r="D400" s="76" t="e">
        <f>IFERROR(INDEX(Data!$M$4:$BB$594,Data!$A393,COLUMNS($C$11:E400)),””)</f>
        <v>#NAME?</v>
      </c>
      <c r="E400" s="76" t="e">
        <f>IFERROR(INDEX(Data!$M$4:$BB$594,Data!$A393,COLUMNS($C$11:F400)),””)</f>
        <v>#NAME?</v>
      </c>
      <c r="F400" s="76" t="e">
        <f>IFERROR(INDEX(Data!$M$4:$BB$594,Data!$A393,COLUMNS($C$11:G400)),””)</f>
        <v>#NAME?</v>
      </c>
      <c r="G400" s="76" t="e">
        <f>IFERROR(INDEX(Data!$M$4:$BB$594,Data!$A393,COLUMNS($C$11:H400)),””)</f>
        <v>#NAME?</v>
      </c>
      <c r="H400" s="76" t="e">
        <f>IFERROR(INDEX(Data!$M$4:$BB$594,Data!$A393,COLUMNS($C$11:I400)),””)</f>
        <v>#NAME?</v>
      </c>
      <c r="I400" s="76" t="e">
        <f>IFERROR(INDEX(Data!$M$4:$BB$594,Data!$A393,COLUMNS($C$11:J400)),””)</f>
        <v>#NAME?</v>
      </c>
      <c r="J400" s="76" t="e">
        <f>IFERROR(INDEX(Data!$M$4:$BB$594,Data!$A393,COLUMNS($C$11:K400)),””)</f>
        <v>#NAME?</v>
      </c>
      <c r="K400" s="76" t="e">
        <f>IFERROR(INDEX(Data!$M$4:$BB$594,Data!$A393,COLUMNS($C$11:L400)),””)</f>
        <v>#NAME?</v>
      </c>
      <c r="L400" s="76" t="e">
        <f>IFERROR(INDEX(Data!$M$4:$BB$594,Data!$A393,COLUMNS($C$11:M400)),””)</f>
        <v>#NAME?</v>
      </c>
      <c r="M400" s="76" t="e">
        <f>IFERROR(INDEX(Data!$M$4:$BB$594,Data!$A393,COLUMNS($C$11:N400)),””)</f>
        <v>#NAME?</v>
      </c>
      <c r="N400" s="76" t="e">
        <f>IFERROR(INDEX(Data!$M$4:$BB$594,Data!$A393,COLUMNS($C$11:O400)),””)</f>
        <v>#NAME?</v>
      </c>
      <c r="O400" s="76" t="e">
        <f>IFERROR(INDEX(Data!$M$4:$BB$594,Data!$A393,COLUMNS($C$11:P400)),””)</f>
        <v>#NAME?</v>
      </c>
      <c r="P400" s="69" t="e">
        <f>IFERROR(INDEX(Data!$M$4:$BB$594,Data!$A393,COLUMNS($C$11:Q400)),””)</f>
        <v>#NAME?</v>
      </c>
      <c r="Q400" s="70" t="e">
        <f>IFERROR(INDEX(Data!$M$4:$BB$594,Data!$A393,COLUMNS($C$11:R400)),””)</f>
        <v>#NAME?</v>
      </c>
      <c r="R400" s="72" t="e">
        <f>IFERROR(INDEX(Data!$M$4:$BB$594,Data!$A393,COLUMNS($C$11:S400)),””)</f>
        <v>#NAME?</v>
      </c>
      <c r="S400" s="69" t="e">
        <f>IFERROR(INDEX(Data!$M$4:$BB$594,Data!$A393,COLUMNS($C$11:T400)),””)</f>
        <v>#NAME?</v>
      </c>
      <c r="T400" s="71" t="e">
        <f>IFERROR(INDEX(Data!$M$4:$BB$594,Data!$A393,COLUMNS($C$11:U400)),””)</f>
        <v>#NAME?</v>
      </c>
      <c r="U400" s="72" t="e">
        <f>IFERROR(INDEX(Data!$M$4:$BB$594,Data!$A393,COLUMNS($C$11:V400)),””)</f>
        <v>#NAME?</v>
      </c>
      <c r="V400" s="72" t="e">
        <f>IFERROR(INDEX(Data!$M$4:$BB$594,Data!$A393,COLUMNS($C$11:W400)),””)</f>
        <v>#NAME?</v>
      </c>
      <c r="W400" s="72" t="e">
        <f>IFERROR(INDEX(Data!$M$4:$BB$594,Data!$A393,COLUMNS($C$11:X400)),””)</f>
        <v>#NAME?</v>
      </c>
      <c r="X400" s="70" t="e">
        <f>IFERROR(INDEX(Data!$M$4:$BB$594,Data!$A393,COLUMNS($C$11:Y400)),””)</f>
        <v>#NAME?</v>
      </c>
      <c r="Y400" s="72" t="e">
        <f>IFERROR(INDEX(Data!$M$4:$BB$594,Data!$A393,COLUMNS($C$11:Z400)),””)</f>
        <v>#NAME?</v>
      </c>
      <c r="Z400" s="75" t="e">
        <f>IFERROR(INDEX(Data!$M$4:$BB$594,Data!$A393,COLUMNS($C$11:AA400)),””)</f>
        <v>#NAME?</v>
      </c>
      <c r="AA400" s="75" t="e">
        <f>IFERROR(INDEX(Data!$M$4:$BB$594,Data!$A393,COLUMNS($C$11:AB400)),””)</f>
        <v>#NAME?</v>
      </c>
      <c r="AB400" s="71" t="e">
        <f>IFERROR(INDEX(Data!$M$4:$BB$594,Data!$A393,COLUMNS($C$11:AC400)),””)</f>
        <v>#NAME?</v>
      </c>
      <c r="AC400" s="72" t="e">
        <f>IFERROR(INDEX(Data!$M$4:$BB$594,Data!$A393,COLUMNS($C$11:AD400)),””)</f>
        <v>#NAME?</v>
      </c>
      <c r="AD400" s="72" t="e">
        <f>IFERROR(INDEX(Data!$M$4:$BB$594,Data!$A393,COLUMNS($C$11:AE400)),””)</f>
        <v>#NAME?</v>
      </c>
      <c r="AE400" s="70" t="e">
        <f>IFERROR(INDEX(Data!$M$4:$BB$594,Data!$A393,COLUMNS($C$11:AF400)),””)</f>
        <v>#NAME?</v>
      </c>
      <c r="AF400" s="72" t="e">
        <f>IFERROR(INDEX(Data!$M$4:$BB$594,Data!$A393,COLUMNS($C$11:AG400)),””)</f>
        <v>#NAME?</v>
      </c>
      <c r="AG400" s="75" t="e">
        <f>IFERROR(INDEX(Data!$M$4:$BB$594,Data!$A393,COLUMNS($C$11:AH400)),””)</f>
        <v>#NAME?</v>
      </c>
      <c r="AH400" s="75" t="e">
        <f>IFERROR(INDEX(Data!$M$4:$BB$594,Data!$A393,COLUMNS($C$11:AI400)),””)</f>
        <v>#NAME?</v>
      </c>
      <c r="AI400" s="71" t="e">
        <f>IFERROR(INDEX(Data!$M$4:$BB$594,Data!$A393,COLUMNS($C$11:AJ400)),””)</f>
        <v>#NAME?</v>
      </c>
      <c r="AJ400" s="71" t="e">
        <f>IFERROR(INDEX(Data!$M$4:$BB$594,Data!$A393,COLUMNS($C$11:AK400)),””)</f>
        <v>#NAME?</v>
      </c>
      <c r="AK400" s="71" t="e">
        <f>IFERROR(INDEX(Data!$M$4:$BB$594,Data!$A393,COLUMNS($C$11:AL400)),””)</f>
        <v>#NAME?</v>
      </c>
      <c r="AL400" s="69" t="e">
        <f>IFERROR(INDEX(Data!$M$4:$BB$594,Data!$A393,COLUMNS($C$11:AM400)),””)</f>
        <v>#NAME?</v>
      </c>
      <c r="AM400" s="69" t="e">
        <f>IFERROR(INDEX(Data!$M$4:$BB$594,Data!$A393,COLUMNS($C$11:AN400)),””)</f>
        <v>#NAME?</v>
      </c>
      <c r="AN400" s="69" t="e">
        <f>IFERROR(INDEX(Data!$M$4:$BB$594,Data!$A393,COLUMNS($C$11:AO400)),””)</f>
        <v>#NAME?</v>
      </c>
      <c r="AO400" s="69" t="e">
        <f>IFERROR(INDEX(Data!$M$4:$BB$594,Data!$A393,COLUMNS($C$11:AP400)),””)</f>
        <v>#NAME?</v>
      </c>
      <c r="AP400" s="69" t="e">
        <f>IFERROR(INDEX(Data!$M$4:$BB$594,Data!$A393,COLUMNS($C$11:AQ400)),””)</f>
        <v>#NAME?</v>
      </c>
      <c r="AQ400" s="69" t="e">
        <f>IFERROR(INDEX(Data!$M$4:$BB$594,Data!$A393,COLUMNS($C$11:AR400)),””)</f>
        <v>#NAME?</v>
      </c>
    </row>
    <row r="401" spans="2:43" x14ac:dyDescent="0.25">
      <c r="B401" s="69" t="e">
        <f>IFERROR(INDEX(Data!$M$4:$BB$594,Data!$A394,COLUMNS($C$11:C401)),””)</f>
        <v>#NAME?</v>
      </c>
      <c r="C401" s="73" t="e">
        <f>IFERROR(INDEX(Data!$M$4:$BB$594,Data!$A394,COLUMNS($C$11:D401)),””)</f>
        <v>#NAME?</v>
      </c>
      <c r="D401" s="76" t="e">
        <f>IFERROR(INDEX(Data!$M$4:$BB$594,Data!$A394,COLUMNS($C$11:E401)),””)</f>
        <v>#NAME?</v>
      </c>
      <c r="E401" s="76" t="e">
        <f>IFERROR(INDEX(Data!$M$4:$BB$594,Data!$A394,COLUMNS($C$11:F401)),””)</f>
        <v>#NAME?</v>
      </c>
      <c r="F401" s="76" t="e">
        <f>IFERROR(INDEX(Data!$M$4:$BB$594,Data!$A394,COLUMNS($C$11:G401)),””)</f>
        <v>#NAME?</v>
      </c>
      <c r="G401" s="76" t="e">
        <f>IFERROR(INDEX(Data!$M$4:$BB$594,Data!$A394,COLUMNS($C$11:H401)),””)</f>
        <v>#NAME?</v>
      </c>
      <c r="H401" s="76" t="e">
        <f>IFERROR(INDEX(Data!$M$4:$BB$594,Data!$A394,COLUMNS($C$11:I401)),””)</f>
        <v>#NAME?</v>
      </c>
      <c r="I401" s="76" t="e">
        <f>IFERROR(INDEX(Data!$M$4:$BB$594,Data!$A394,COLUMNS($C$11:J401)),””)</f>
        <v>#NAME?</v>
      </c>
      <c r="J401" s="76" t="e">
        <f>IFERROR(INDEX(Data!$M$4:$BB$594,Data!$A394,COLUMNS($C$11:K401)),””)</f>
        <v>#NAME?</v>
      </c>
      <c r="K401" s="76" t="e">
        <f>IFERROR(INDEX(Data!$M$4:$BB$594,Data!$A394,COLUMNS($C$11:L401)),””)</f>
        <v>#NAME?</v>
      </c>
      <c r="L401" s="76" t="e">
        <f>IFERROR(INDEX(Data!$M$4:$BB$594,Data!$A394,COLUMNS($C$11:M401)),””)</f>
        <v>#NAME?</v>
      </c>
      <c r="M401" s="76" t="e">
        <f>IFERROR(INDEX(Data!$M$4:$BB$594,Data!$A394,COLUMNS($C$11:N401)),””)</f>
        <v>#NAME?</v>
      </c>
      <c r="N401" s="76" t="e">
        <f>IFERROR(INDEX(Data!$M$4:$BB$594,Data!$A394,COLUMNS($C$11:O401)),””)</f>
        <v>#NAME?</v>
      </c>
      <c r="O401" s="76" t="e">
        <f>IFERROR(INDEX(Data!$M$4:$BB$594,Data!$A394,COLUMNS($C$11:P401)),””)</f>
        <v>#NAME?</v>
      </c>
      <c r="P401" s="69" t="e">
        <f>IFERROR(INDEX(Data!$M$4:$BB$594,Data!$A394,COLUMNS($C$11:Q401)),””)</f>
        <v>#NAME?</v>
      </c>
      <c r="Q401" s="70" t="e">
        <f>IFERROR(INDEX(Data!$M$4:$BB$594,Data!$A394,COLUMNS($C$11:R401)),””)</f>
        <v>#NAME?</v>
      </c>
      <c r="R401" s="72" t="e">
        <f>IFERROR(INDEX(Data!$M$4:$BB$594,Data!$A394,COLUMNS($C$11:S401)),””)</f>
        <v>#NAME?</v>
      </c>
      <c r="S401" s="69" t="e">
        <f>IFERROR(INDEX(Data!$M$4:$BB$594,Data!$A394,COLUMNS($C$11:T401)),””)</f>
        <v>#NAME?</v>
      </c>
      <c r="T401" s="71" t="e">
        <f>IFERROR(INDEX(Data!$M$4:$BB$594,Data!$A394,COLUMNS($C$11:U401)),””)</f>
        <v>#NAME?</v>
      </c>
      <c r="U401" s="72" t="e">
        <f>IFERROR(INDEX(Data!$M$4:$BB$594,Data!$A394,COLUMNS($C$11:V401)),””)</f>
        <v>#NAME?</v>
      </c>
      <c r="V401" s="72" t="e">
        <f>IFERROR(INDEX(Data!$M$4:$BB$594,Data!$A394,COLUMNS($C$11:W401)),””)</f>
        <v>#NAME?</v>
      </c>
      <c r="W401" s="72" t="e">
        <f>IFERROR(INDEX(Data!$M$4:$BB$594,Data!$A394,COLUMNS($C$11:X401)),””)</f>
        <v>#NAME?</v>
      </c>
      <c r="X401" s="70" t="e">
        <f>IFERROR(INDEX(Data!$M$4:$BB$594,Data!$A394,COLUMNS($C$11:Y401)),””)</f>
        <v>#NAME?</v>
      </c>
      <c r="Y401" s="72" t="e">
        <f>IFERROR(INDEX(Data!$M$4:$BB$594,Data!$A394,COLUMNS($C$11:Z401)),””)</f>
        <v>#NAME?</v>
      </c>
      <c r="Z401" s="75" t="e">
        <f>IFERROR(INDEX(Data!$M$4:$BB$594,Data!$A394,COLUMNS($C$11:AA401)),””)</f>
        <v>#NAME?</v>
      </c>
      <c r="AA401" s="75" t="e">
        <f>IFERROR(INDEX(Data!$M$4:$BB$594,Data!$A394,COLUMNS($C$11:AB401)),””)</f>
        <v>#NAME?</v>
      </c>
      <c r="AB401" s="71" t="e">
        <f>IFERROR(INDEX(Data!$M$4:$BB$594,Data!$A394,COLUMNS($C$11:AC401)),””)</f>
        <v>#NAME?</v>
      </c>
      <c r="AC401" s="72" t="e">
        <f>IFERROR(INDEX(Data!$M$4:$BB$594,Data!$A394,COLUMNS($C$11:AD401)),””)</f>
        <v>#NAME?</v>
      </c>
      <c r="AD401" s="72" t="e">
        <f>IFERROR(INDEX(Data!$M$4:$BB$594,Data!$A394,COLUMNS($C$11:AE401)),””)</f>
        <v>#NAME?</v>
      </c>
      <c r="AE401" s="70" t="e">
        <f>IFERROR(INDEX(Data!$M$4:$BB$594,Data!$A394,COLUMNS($C$11:AF401)),””)</f>
        <v>#NAME?</v>
      </c>
      <c r="AF401" s="72" t="e">
        <f>IFERROR(INDEX(Data!$M$4:$BB$594,Data!$A394,COLUMNS($C$11:AG401)),””)</f>
        <v>#NAME?</v>
      </c>
      <c r="AG401" s="75" t="e">
        <f>IFERROR(INDEX(Data!$M$4:$BB$594,Data!$A394,COLUMNS($C$11:AH401)),””)</f>
        <v>#NAME?</v>
      </c>
      <c r="AH401" s="75" t="e">
        <f>IFERROR(INDEX(Data!$M$4:$BB$594,Data!$A394,COLUMNS($C$11:AI401)),””)</f>
        <v>#NAME?</v>
      </c>
      <c r="AI401" s="71" t="e">
        <f>IFERROR(INDEX(Data!$M$4:$BB$594,Data!$A394,COLUMNS($C$11:AJ401)),””)</f>
        <v>#NAME?</v>
      </c>
      <c r="AJ401" s="71" t="e">
        <f>IFERROR(INDEX(Data!$M$4:$BB$594,Data!$A394,COLUMNS($C$11:AK401)),””)</f>
        <v>#NAME?</v>
      </c>
      <c r="AK401" s="71" t="e">
        <f>IFERROR(INDEX(Data!$M$4:$BB$594,Data!$A394,COLUMNS($C$11:AL401)),””)</f>
        <v>#NAME?</v>
      </c>
      <c r="AL401" s="69" t="e">
        <f>IFERROR(INDEX(Data!$M$4:$BB$594,Data!$A394,COLUMNS($C$11:AM401)),””)</f>
        <v>#NAME?</v>
      </c>
      <c r="AM401" s="69" t="e">
        <f>IFERROR(INDEX(Data!$M$4:$BB$594,Data!$A394,COLUMNS($C$11:AN401)),””)</f>
        <v>#NAME?</v>
      </c>
      <c r="AN401" s="69" t="e">
        <f>IFERROR(INDEX(Data!$M$4:$BB$594,Data!$A394,COLUMNS($C$11:AO401)),””)</f>
        <v>#NAME?</v>
      </c>
      <c r="AO401" s="69" t="e">
        <f>IFERROR(INDEX(Data!$M$4:$BB$594,Data!$A394,COLUMNS($C$11:AP401)),””)</f>
        <v>#NAME?</v>
      </c>
      <c r="AP401" s="69" t="e">
        <f>IFERROR(INDEX(Data!$M$4:$BB$594,Data!$A394,COLUMNS($C$11:AQ401)),””)</f>
        <v>#NAME?</v>
      </c>
      <c r="AQ401" s="69" t="e">
        <f>IFERROR(INDEX(Data!$M$4:$BB$594,Data!$A394,COLUMNS($C$11:AR401)),””)</f>
        <v>#NAME?</v>
      </c>
    </row>
    <row r="402" spans="2:43" x14ac:dyDescent="0.25">
      <c r="B402" s="69" t="e">
        <f>IFERROR(INDEX(Data!$M$4:$BB$594,Data!$A395,COLUMNS($C$11:C402)),””)</f>
        <v>#NAME?</v>
      </c>
      <c r="C402" s="73" t="e">
        <f>IFERROR(INDEX(Data!$M$4:$BB$594,Data!$A395,COLUMNS($C$11:D402)),””)</f>
        <v>#NAME?</v>
      </c>
      <c r="D402" s="76" t="e">
        <f>IFERROR(INDEX(Data!$M$4:$BB$594,Data!$A395,COLUMNS($C$11:E402)),””)</f>
        <v>#NAME?</v>
      </c>
      <c r="E402" s="76" t="e">
        <f>IFERROR(INDEX(Data!$M$4:$BB$594,Data!$A395,COLUMNS($C$11:F402)),””)</f>
        <v>#NAME?</v>
      </c>
      <c r="F402" s="76" t="e">
        <f>IFERROR(INDEX(Data!$M$4:$BB$594,Data!$A395,COLUMNS($C$11:G402)),””)</f>
        <v>#NAME?</v>
      </c>
      <c r="G402" s="76" t="e">
        <f>IFERROR(INDEX(Data!$M$4:$BB$594,Data!$A395,COLUMNS($C$11:H402)),””)</f>
        <v>#NAME?</v>
      </c>
      <c r="H402" s="76" t="e">
        <f>IFERROR(INDEX(Data!$M$4:$BB$594,Data!$A395,COLUMNS($C$11:I402)),””)</f>
        <v>#NAME?</v>
      </c>
      <c r="I402" s="76" t="e">
        <f>IFERROR(INDEX(Data!$M$4:$BB$594,Data!$A395,COLUMNS($C$11:J402)),””)</f>
        <v>#NAME?</v>
      </c>
      <c r="J402" s="76" t="e">
        <f>IFERROR(INDEX(Data!$M$4:$BB$594,Data!$A395,COLUMNS($C$11:K402)),””)</f>
        <v>#NAME?</v>
      </c>
      <c r="K402" s="76" t="e">
        <f>IFERROR(INDEX(Data!$M$4:$BB$594,Data!$A395,COLUMNS($C$11:L402)),””)</f>
        <v>#NAME?</v>
      </c>
      <c r="L402" s="76" t="e">
        <f>IFERROR(INDEX(Data!$M$4:$BB$594,Data!$A395,COLUMNS($C$11:M402)),””)</f>
        <v>#NAME?</v>
      </c>
      <c r="M402" s="76" t="e">
        <f>IFERROR(INDEX(Data!$M$4:$BB$594,Data!$A395,COLUMNS($C$11:N402)),””)</f>
        <v>#NAME?</v>
      </c>
      <c r="N402" s="76" t="e">
        <f>IFERROR(INDEX(Data!$M$4:$BB$594,Data!$A395,COLUMNS($C$11:O402)),””)</f>
        <v>#NAME?</v>
      </c>
      <c r="O402" s="76" t="e">
        <f>IFERROR(INDEX(Data!$M$4:$BB$594,Data!$A395,COLUMNS($C$11:P402)),””)</f>
        <v>#NAME?</v>
      </c>
      <c r="P402" s="69" t="e">
        <f>IFERROR(INDEX(Data!$M$4:$BB$594,Data!$A395,COLUMNS($C$11:Q402)),””)</f>
        <v>#NAME?</v>
      </c>
      <c r="Q402" s="70" t="e">
        <f>IFERROR(INDEX(Data!$M$4:$BB$594,Data!$A395,COLUMNS($C$11:R402)),””)</f>
        <v>#NAME?</v>
      </c>
      <c r="R402" s="72" t="e">
        <f>IFERROR(INDEX(Data!$M$4:$BB$594,Data!$A395,COLUMNS($C$11:S402)),””)</f>
        <v>#NAME?</v>
      </c>
      <c r="S402" s="69" t="e">
        <f>IFERROR(INDEX(Data!$M$4:$BB$594,Data!$A395,COLUMNS($C$11:T402)),””)</f>
        <v>#NAME?</v>
      </c>
      <c r="T402" s="71" t="e">
        <f>IFERROR(INDEX(Data!$M$4:$BB$594,Data!$A395,COLUMNS($C$11:U402)),””)</f>
        <v>#NAME?</v>
      </c>
      <c r="U402" s="72" t="e">
        <f>IFERROR(INDEX(Data!$M$4:$BB$594,Data!$A395,COLUMNS($C$11:V402)),””)</f>
        <v>#NAME?</v>
      </c>
      <c r="V402" s="72" t="e">
        <f>IFERROR(INDEX(Data!$M$4:$BB$594,Data!$A395,COLUMNS($C$11:W402)),””)</f>
        <v>#NAME?</v>
      </c>
      <c r="W402" s="72" t="e">
        <f>IFERROR(INDEX(Data!$M$4:$BB$594,Data!$A395,COLUMNS($C$11:X402)),””)</f>
        <v>#NAME?</v>
      </c>
      <c r="X402" s="70" t="e">
        <f>IFERROR(INDEX(Data!$M$4:$BB$594,Data!$A395,COLUMNS($C$11:Y402)),””)</f>
        <v>#NAME?</v>
      </c>
      <c r="Y402" s="72" t="e">
        <f>IFERROR(INDEX(Data!$M$4:$BB$594,Data!$A395,COLUMNS($C$11:Z402)),””)</f>
        <v>#NAME?</v>
      </c>
      <c r="Z402" s="75" t="e">
        <f>IFERROR(INDEX(Data!$M$4:$BB$594,Data!$A395,COLUMNS($C$11:AA402)),””)</f>
        <v>#NAME?</v>
      </c>
      <c r="AA402" s="75" t="e">
        <f>IFERROR(INDEX(Data!$M$4:$BB$594,Data!$A395,COLUMNS($C$11:AB402)),””)</f>
        <v>#NAME?</v>
      </c>
      <c r="AB402" s="71" t="e">
        <f>IFERROR(INDEX(Data!$M$4:$BB$594,Data!$A395,COLUMNS($C$11:AC402)),””)</f>
        <v>#NAME?</v>
      </c>
      <c r="AC402" s="72" t="e">
        <f>IFERROR(INDEX(Data!$M$4:$BB$594,Data!$A395,COLUMNS($C$11:AD402)),””)</f>
        <v>#NAME?</v>
      </c>
      <c r="AD402" s="72" t="e">
        <f>IFERROR(INDEX(Data!$M$4:$BB$594,Data!$A395,COLUMNS($C$11:AE402)),””)</f>
        <v>#NAME?</v>
      </c>
      <c r="AE402" s="70" t="e">
        <f>IFERROR(INDEX(Data!$M$4:$BB$594,Data!$A395,COLUMNS($C$11:AF402)),””)</f>
        <v>#NAME?</v>
      </c>
      <c r="AF402" s="72" t="e">
        <f>IFERROR(INDEX(Data!$M$4:$BB$594,Data!$A395,COLUMNS($C$11:AG402)),””)</f>
        <v>#NAME?</v>
      </c>
      <c r="AG402" s="75" t="e">
        <f>IFERROR(INDEX(Data!$M$4:$BB$594,Data!$A395,COLUMNS($C$11:AH402)),””)</f>
        <v>#NAME?</v>
      </c>
      <c r="AH402" s="75" t="e">
        <f>IFERROR(INDEX(Data!$M$4:$BB$594,Data!$A395,COLUMNS($C$11:AI402)),””)</f>
        <v>#NAME?</v>
      </c>
      <c r="AI402" s="71" t="e">
        <f>IFERROR(INDEX(Data!$M$4:$BB$594,Data!$A395,COLUMNS($C$11:AJ402)),””)</f>
        <v>#NAME?</v>
      </c>
      <c r="AJ402" s="71" t="e">
        <f>IFERROR(INDEX(Data!$M$4:$BB$594,Data!$A395,COLUMNS($C$11:AK402)),””)</f>
        <v>#NAME?</v>
      </c>
      <c r="AK402" s="71" t="e">
        <f>IFERROR(INDEX(Data!$M$4:$BB$594,Data!$A395,COLUMNS($C$11:AL402)),””)</f>
        <v>#NAME?</v>
      </c>
      <c r="AL402" s="69" t="e">
        <f>IFERROR(INDEX(Data!$M$4:$BB$594,Data!$A395,COLUMNS($C$11:AM402)),””)</f>
        <v>#NAME?</v>
      </c>
      <c r="AM402" s="69" t="e">
        <f>IFERROR(INDEX(Data!$M$4:$BB$594,Data!$A395,COLUMNS($C$11:AN402)),””)</f>
        <v>#NAME?</v>
      </c>
      <c r="AN402" s="69" t="e">
        <f>IFERROR(INDEX(Data!$M$4:$BB$594,Data!$A395,COLUMNS($C$11:AO402)),””)</f>
        <v>#NAME?</v>
      </c>
      <c r="AO402" s="69" t="e">
        <f>IFERROR(INDEX(Data!$M$4:$BB$594,Data!$A395,COLUMNS($C$11:AP402)),””)</f>
        <v>#NAME?</v>
      </c>
      <c r="AP402" s="69" t="e">
        <f>IFERROR(INDEX(Data!$M$4:$BB$594,Data!$A395,COLUMNS($C$11:AQ402)),””)</f>
        <v>#NAME?</v>
      </c>
      <c r="AQ402" s="69" t="e">
        <f>IFERROR(INDEX(Data!$M$4:$BB$594,Data!$A395,COLUMNS($C$11:AR402)),””)</f>
        <v>#NAME?</v>
      </c>
    </row>
    <row r="403" spans="2:43" x14ac:dyDescent="0.25">
      <c r="B403" s="69" t="e">
        <f>IFERROR(INDEX(Data!$M$4:$BB$594,Data!$A396,COLUMNS($C$11:C403)),””)</f>
        <v>#NAME?</v>
      </c>
      <c r="C403" s="73" t="e">
        <f>IFERROR(INDEX(Data!$M$4:$BB$594,Data!$A396,COLUMNS($C$11:D403)),””)</f>
        <v>#NAME?</v>
      </c>
      <c r="D403" s="76" t="e">
        <f>IFERROR(INDEX(Data!$M$4:$BB$594,Data!$A396,COLUMNS($C$11:E403)),””)</f>
        <v>#NAME?</v>
      </c>
      <c r="E403" s="76" t="e">
        <f>IFERROR(INDEX(Data!$M$4:$BB$594,Data!$A396,COLUMNS($C$11:F403)),””)</f>
        <v>#NAME?</v>
      </c>
      <c r="F403" s="76" t="e">
        <f>IFERROR(INDEX(Data!$M$4:$BB$594,Data!$A396,COLUMNS($C$11:G403)),””)</f>
        <v>#NAME?</v>
      </c>
      <c r="G403" s="76" t="e">
        <f>IFERROR(INDEX(Data!$M$4:$BB$594,Data!$A396,COLUMNS($C$11:H403)),””)</f>
        <v>#NAME?</v>
      </c>
      <c r="H403" s="76" t="e">
        <f>IFERROR(INDEX(Data!$M$4:$BB$594,Data!$A396,COLUMNS($C$11:I403)),””)</f>
        <v>#NAME?</v>
      </c>
      <c r="I403" s="76" t="e">
        <f>IFERROR(INDEX(Data!$M$4:$BB$594,Data!$A396,COLUMNS($C$11:J403)),””)</f>
        <v>#NAME?</v>
      </c>
      <c r="J403" s="76" t="e">
        <f>IFERROR(INDEX(Data!$M$4:$BB$594,Data!$A396,COLUMNS($C$11:K403)),””)</f>
        <v>#NAME?</v>
      </c>
      <c r="K403" s="76" t="e">
        <f>IFERROR(INDEX(Data!$M$4:$BB$594,Data!$A396,COLUMNS($C$11:L403)),””)</f>
        <v>#NAME?</v>
      </c>
      <c r="L403" s="76" t="e">
        <f>IFERROR(INDEX(Data!$M$4:$BB$594,Data!$A396,COLUMNS($C$11:M403)),””)</f>
        <v>#NAME?</v>
      </c>
      <c r="M403" s="76" t="e">
        <f>IFERROR(INDEX(Data!$M$4:$BB$594,Data!$A396,COLUMNS($C$11:N403)),””)</f>
        <v>#NAME?</v>
      </c>
      <c r="N403" s="76" t="e">
        <f>IFERROR(INDEX(Data!$M$4:$BB$594,Data!$A396,COLUMNS($C$11:O403)),””)</f>
        <v>#NAME?</v>
      </c>
      <c r="O403" s="76" t="e">
        <f>IFERROR(INDEX(Data!$M$4:$BB$594,Data!$A396,COLUMNS($C$11:P403)),””)</f>
        <v>#NAME?</v>
      </c>
      <c r="P403" s="69" t="e">
        <f>IFERROR(INDEX(Data!$M$4:$BB$594,Data!$A396,COLUMNS($C$11:Q403)),””)</f>
        <v>#NAME?</v>
      </c>
      <c r="Q403" s="70" t="e">
        <f>IFERROR(INDEX(Data!$M$4:$BB$594,Data!$A396,COLUMNS($C$11:R403)),””)</f>
        <v>#NAME?</v>
      </c>
      <c r="R403" s="72" t="e">
        <f>IFERROR(INDEX(Data!$M$4:$BB$594,Data!$A396,COLUMNS($C$11:S403)),””)</f>
        <v>#NAME?</v>
      </c>
      <c r="S403" s="69" t="e">
        <f>IFERROR(INDEX(Data!$M$4:$BB$594,Data!$A396,COLUMNS($C$11:T403)),””)</f>
        <v>#NAME?</v>
      </c>
      <c r="T403" s="71" t="e">
        <f>IFERROR(INDEX(Data!$M$4:$BB$594,Data!$A396,COLUMNS($C$11:U403)),””)</f>
        <v>#NAME?</v>
      </c>
      <c r="U403" s="72" t="e">
        <f>IFERROR(INDEX(Data!$M$4:$BB$594,Data!$A396,COLUMNS($C$11:V403)),””)</f>
        <v>#NAME?</v>
      </c>
      <c r="V403" s="72" t="e">
        <f>IFERROR(INDEX(Data!$M$4:$BB$594,Data!$A396,COLUMNS($C$11:W403)),””)</f>
        <v>#NAME?</v>
      </c>
      <c r="W403" s="72" t="e">
        <f>IFERROR(INDEX(Data!$M$4:$BB$594,Data!$A396,COLUMNS($C$11:X403)),””)</f>
        <v>#NAME?</v>
      </c>
      <c r="X403" s="70" t="e">
        <f>IFERROR(INDEX(Data!$M$4:$BB$594,Data!$A396,COLUMNS($C$11:Y403)),””)</f>
        <v>#NAME?</v>
      </c>
      <c r="Y403" s="72" t="e">
        <f>IFERROR(INDEX(Data!$M$4:$BB$594,Data!$A396,COLUMNS($C$11:Z403)),””)</f>
        <v>#NAME?</v>
      </c>
      <c r="Z403" s="75" t="e">
        <f>IFERROR(INDEX(Data!$M$4:$BB$594,Data!$A396,COLUMNS($C$11:AA403)),””)</f>
        <v>#NAME?</v>
      </c>
      <c r="AA403" s="75" t="e">
        <f>IFERROR(INDEX(Data!$M$4:$BB$594,Data!$A396,COLUMNS($C$11:AB403)),””)</f>
        <v>#NAME?</v>
      </c>
      <c r="AB403" s="71" t="e">
        <f>IFERROR(INDEX(Data!$M$4:$BB$594,Data!$A396,COLUMNS($C$11:AC403)),””)</f>
        <v>#NAME?</v>
      </c>
      <c r="AC403" s="72" t="e">
        <f>IFERROR(INDEX(Data!$M$4:$BB$594,Data!$A396,COLUMNS($C$11:AD403)),””)</f>
        <v>#NAME?</v>
      </c>
      <c r="AD403" s="72" t="e">
        <f>IFERROR(INDEX(Data!$M$4:$BB$594,Data!$A396,COLUMNS($C$11:AE403)),””)</f>
        <v>#NAME?</v>
      </c>
      <c r="AE403" s="70" t="e">
        <f>IFERROR(INDEX(Data!$M$4:$BB$594,Data!$A396,COLUMNS($C$11:AF403)),””)</f>
        <v>#NAME?</v>
      </c>
      <c r="AF403" s="72" t="e">
        <f>IFERROR(INDEX(Data!$M$4:$BB$594,Data!$A396,COLUMNS($C$11:AG403)),””)</f>
        <v>#NAME?</v>
      </c>
      <c r="AG403" s="75" t="e">
        <f>IFERROR(INDEX(Data!$M$4:$BB$594,Data!$A396,COLUMNS($C$11:AH403)),””)</f>
        <v>#NAME?</v>
      </c>
      <c r="AH403" s="75" t="e">
        <f>IFERROR(INDEX(Data!$M$4:$BB$594,Data!$A396,COLUMNS($C$11:AI403)),””)</f>
        <v>#NAME?</v>
      </c>
      <c r="AI403" s="71" t="e">
        <f>IFERROR(INDEX(Data!$M$4:$BB$594,Data!$A396,COLUMNS($C$11:AJ403)),””)</f>
        <v>#NAME?</v>
      </c>
      <c r="AJ403" s="71" t="e">
        <f>IFERROR(INDEX(Data!$M$4:$BB$594,Data!$A396,COLUMNS($C$11:AK403)),””)</f>
        <v>#NAME?</v>
      </c>
      <c r="AK403" s="71" t="e">
        <f>IFERROR(INDEX(Data!$M$4:$BB$594,Data!$A396,COLUMNS($C$11:AL403)),””)</f>
        <v>#NAME?</v>
      </c>
      <c r="AL403" s="69" t="e">
        <f>IFERROR(INDEX(Data!$M$4:$BB$594,Data!$A396,COLUMNS($C$11:AM403)),””)</f>
        <v>#NAME?</v>
      </c>
      <c r="AM403" s="69" t="e">
        <f>IFERROR(INDEX(Data!$M$4:$BB$594,Data!$A396,COLUMNS($C$11:AN403)),””)</f>
        <v>#NAME?</v>
      </c>
      <c r="AN403" s="69" t="e">
        <f>IFERROR(INDEX(Data!$M$4:$BB$594,Data!$A396,COLUMNS($C$11:AO403)),””)</f>
        <v>#NAME?</v>
      </c>
      <c r="AO403" s="69" t="e">
        <f>IFERROR(INDEX(Data!$M$4:$BB$594,Data!$A396,COLUMNS($C$11:AP403)),””)</f>
        <v>#NAME?</v>
      </c>
      <c r="AP403" s="69" t="e">
        <f>IFERROR(INDEX(Data!$M$4:$BB$594,Data!$A396,COLUMNS($C$11:AQ403)),””)</f>
        <v>#NAME?</v>
      </c>
      <c r="AQ403" s="69" t="e">
        <f>IFERROR(INDEX(Data!$M$4:$BB$594,Data!$A396,COLUMNS($C$11:AR403)),””)</f>
        <v>#NAME?</v>
      </c>
    </row>
    <row r="404" spans="2:43" x14ac:dyDescent="0.25">
      <c r="B404" s="69" t="e">
        <f>IFERROR(INDEX(Data!$M$4:$BB$594,Data!$A397,COLUMNS($C$11:C404)),””)</f>
        <v>#NAME?</v>
      </c>
      <c r="C404" s="73" t="e">
        <f>IFERROR(INDEX(Data!$M$4:$BB$594,Data!$A397,COLUMNS($C$11:D404)),””)</f>
        <v>#NAME?</v>
      </c>
      <c r="D404" s="76" t="e">
        <f>IFERROR(INDEX(Data!$M$4:$BB$594,Data!$A397,COLUMNS($C$11:E404)),””)</f>
        <v>#NAME?</v>
      </c>
      <c r="E404" s="76" t="e">
        <f>IFERROR(INDEX(Data!$M$4:$BB$594,Data!$A397,COLUMNS($C$11:F404)),””)</f>
        <v>#NAME?</v>
      </c>
      <c r="F404" s="76" t="e">
        <f>IFERROR(INDEX(Data!$M$4:$BB$594,Data!$A397,COLUMNS($C$11:G404)),””)</f>
        <v>#NAME?</v>
      </c>
      <c r="G404" s="76" t="e">
        <f>IFERROR(INDEX(Data!$M$4:$BB$594,Data!$A397,COLUMNS($C$11:H404)),””)</f>
        <v>#NAME?</v>
      </c>
      <c r="H404" s="76" t="e">
        <f>IFERROR(INDEX(Data!$M$4:$BB$594,Data!$A397,COLUMNS($C$11:I404)),””)</f>
        <v>#NAME?</v>
      </c>
      <c r="I404" s="76" t="e">
        <f>IFERROR(INDEX(Data!$M$4:$BB$594,Data!$A397,COLUMNS($C$11:J404)),””)</f>
        <v>#NAME?</v>
      </c>
      <c r="J404" s="76" t="e">
        <f>IFERROR(INDEX(Data!$M$4:$BB$594,Data!$A397,COLUMNS($C$11:K404)),””)</f>
        <v>#NAME?</v>
      </c>
      <c r="K404" s="76" t="e">
        <f>IFERROR(INDEX(Data!$M$4:$BB$594,Data!$A397,COLUMNS($C$11:L404)),””)</f>
        <v>#NAME?</v>
      </c>
      <c r="L404" s="76" t="e">
        <f>IFERROR(INDEX(Data!$M$4:$BB$594,Data!$A397,COLUMNS($C$11:M404)),””)</f>
        <v>#NAME?</v>
      </c>
      <c r="M404" s="76" t="e">
        <f>IFERROR(INDEX(Data!$M$4:$BB$594,Data!$A397,COLUMNS($C$11:N404)),””)</f>
        <v>#NAME?</v>
      </c>
      <c r="N404" s="76" t="e">
        <f>IFERROR(INDEX(Data!$M$4:$BB$594,Data!$A397,COLUMNS($C$11:O404)),””)</f>
        <v>#NAME?</v>
      </c>
      <c r="O404" s="76" t="e">
        <f>IFERROR(INDEX(Data!$M$4:$BB$594,Data!$A397,COLUMNS($C$11:P404)),””)</f>
        <v>#NAME?</v>
      </c>
      <c r="P404" s="69" t="e">
        <f>IFERROR(INDEX(Data!$M$4:$BB$594,Data!$A397,COLUMNS($C$11:Q404)),””)</f>
        <v>#NAME?</v>
      </c>
      <c r="Q404" s="70" t="e">
        <f>IFERROR(INDEX(Data!$M$4:$BB$594,Data!$A397,COLUMNS($C$11:R404)),””)</f>
        <v>#NAME?</v>
      </c>
      <c r="R404" s="72" t="e">
        <f>IFERROR(INDEX(Data!$M$4:$BB$594,Data!$A397,COLUMNS($C$11:S404)),””)</f>
        <v>#NAME?</v>
      </c>
      <c r="S404" s="69" t="e">
        <f>IFERROR(INDEX(Data!$M$4:$BB$594,Data!$A397,COLUMNS($C$11:T404)),””)</f>
        <v>#NAME?</v>
      </c>
      <c r="T404" s="71" t="e">
        <f>IFERROR(INDEX(Data!$M$4:$BB$594,Data!$A397,COLUMNS($C$11:U404)),””)</f>
        <v>#NAME?</v>
      </c>
      <c r="U404" s="72" t="e">
        <f>IFERROR(INDEX(Data!$M$4:$BB$594,Data!$A397,COLUMNS($C$11:V404)),””)</f>
        <v>#NAME?</v>
      </c>
      <c r="V404" s="72" t="e">
        <f>IFERROR(INDEX(Data!$M$4:$BB$594,Data!$A397,COLUMNS($C$11:W404)),””)</f>
        <v>#NAME?</v>
      </c>
      <c r="W404" s="72" t="e">
        <f>IFERROR(INDEX(Data!$M$4:$BB$594,Data!$A397,COLUMNS($C$11:X404)),””)</f>
        <v>#NAME?</v>
      </c>
      <c r="X404" s="70" t="e">
        <f>IFERROR(INDEX(Data!$M$4:$BB$594,Data!$A397,COLUMNS($C$11:Y404)),””)</f>
        <v>#NAME?</v>
      </c>
      <c r="Y404" s="72" t="e">
        <f>IFERROR(INDEX(Data!$M$4:$BB$594,Data!$A397,COLUMNS($C$11:Z404)),””)</f>
        <v>#NAME?</v>
      </c>
      <c r="Z404" s="75" t="e">
        <f>IFERROR(INDEX(Data!$M$4:$BB$594,Data!$A397,COLUMNS($C$11:AA404)),””)</f>
        <v>#NAME?</v>
      </c>
      <c r="AA404" s="75" t="e">
        <f>IFERROR(INDEX(Data!$M$4:$BB$594,Data!$A397,COLUMNS($C$11:AB404)),””)</f>
        <v>#NAME?</v>
      </c>
      <c r="AB404" s="71" t="e">
        <f>IFERROR(INDEX(Data!$M$4:$BB$594,Data!$A397,COLUMNS($C$11:AC404)),””)</f>
        <v>#NAME?</v>
      </c>
      <c r="AC404" s="72" t="e">
        <f>IFERROR(INDEX(Data!$M$4:$BB$594,Data!$A397,COLUMNS($C$11:AD404)),””)</f>
        <v>#NAME?</v>
      </c>
      <c r="AD404" s="72" t="e">
        <f>IFERROR(INDEX(Data!$M$4:$BB$594,Data!$A397,COLUMNS($C$11:AE404)),””)</f>
        <v>#NAME?</v>
      </c>
      <c r="AE404" s="70" t="e">
        <f>IFERROR(INDEX(Data!$M$4:$BB$594,Data!$A397,COLUMNS($C$11:AF404)),””)</f>
        <v>#NAME?</v>
      </c>
      <c r="AF404" s="72" t="e">
        <f>IFERROR(INDEX(Data!$M$4:$BB$594,Data!$A397,COLUMNS($C$11:AG404)),””)</f>
        <v>#NAME?</v>
      </c>
      <c r="AG404" s="75" t="e">
        <f>IFERROR(INDEX(Data!$M$4:$BB$594,Data!$A397,COLUMNS($C$11:AH404)),””)</f>
        <v>#NAME?</v>
      </c>
      <c r="AH404" s="75" t="e">
        <f>IFERROR(INDEX(Data!$M$4:$BB$594,Data!$A397,COLUMNS($C$11:AI404)),””)</f>
        <v>#NAME?</v>
      </c>
      <c r="AI404" s="71" t="e">
        <f>IFERROR(INDEX(Data!$M$4:$BB$594,Data!$A397,COLUMNS($C$11:AJ404)),””)</f>
        <v>#NAME?</v>
      </c>
      <c r="AJ404" s="71" t="e">
        <f>IFERROR(INDEX(Data!$M$4:$BB$594,Data!$A397,COLUMNS($C$11:AK404)),””)</f>
        <v>#NAME?</v>
      </c>
      <c r="AK404" s="71" t="e">
        <f>IFERROR(INDEX(Data!$M$4:$BB$594,Data!$A397,COLUMNS($C$11:AL404)),””)</f>
        <v>#NAME?</v>
      </c>
      <c r="AL404" s="69" t="e">
        <f>IFERROR(INDEX(Data!$M$4:$BB$594,Data!$A397,COLUMNS($C$11:AM404)),””)</f>
        <v>#NAME?</v>
      </c>
      <c r="AM404" s="69" t="e">
        <f>IFERROR(INDEX(Data!$M$4:$BB$594,Data!$A397,COLUMNS($C$11:AN404)),””)</f>
        <v>#NAME?</v>
      </c>
      <c r="AN404" s="69" t="e">
        <f>IFERROR(INDEX(Data!$M$4:$BB$594,Data!$A397,COLUMNS($C$11:AO404)),””)</f>
        <v>#NAME?</v>
      </c>
      <c r="AO404" s="69" t="e">
        <f>IFERROR(INDEX(Data!$M$4:$BB$594,Data!$A397,COLUMNS($C$11:AP404)),””)</f>
        <v>#NAME?</v>
      </c>
      <c r="AP404" s="69" t="e">
        <f>IFERROR(INDEX(Data!$M$4:$BB$594,Data!$A397,COLUMNS($C$11:AQ404)),””)</f>
        <v>#NAME?</v>
      </c>
      <c r="AQ404" s="69" t="e">
        <f>IFERROR(INDEX(Data!$M$4:$BB$594,Data!$A397,COLUMNS($C$11:AR404)),””)</f>
        <v>#NAME?</v>
      </c>
    </row>
    <row r="405" spans="2:43" x14ac:dyDescent="0.25">
      <c r="B405" s="69" t="e">
        <f>IFERROR(INDEX(Data!$M$4:$BB$594,Data!$A398,COLUMNS($C$11:C405)),””)</f>
        <v>#NAME?</v>
      </c>
      <c r="C405" s="73" t="e">
        <f>IFERROR(INDEX(Data!$M$4:$BB$594,Data!$A398,COLUMNS($C$11:D405)),””)</f>
        <v>#NAME?</v>
      </c>
      <c r="D405" s="76" t="e">
        <f>IFERROR(INDEX(Data!$M$4:$BB$594,Data!$A398,COLUMNS($C$11:E405)),””)</f>
        <v>#NAME?</v>
      </c>
      <c r="E405" s="76" t="e">
        <f>IFERROR(INDEX(Data!$M$4:$BB$594,Data!$A398,COLUMNS($C$11:F405)),””)</f>
        <v>#NAME?</v>
      </c>
      <c r="F405" s="76" t="e">
        <f>IFERROR(INDEX(Data!$M$4:$BB$594,Data!$A398,COLUMNS($C$11:G405)),””)</f>
        <v>#NAME?</v>
      </c>
      <c r="G405" s="76" t="e">
        <f>IFERROR(INDEX(Data!$M$4:$BB$594,Data!$A398,COLUMNS($C$11:H405)),””)</f>
        <v>#NAME?</v>
      </c>
      <c r="H405" s="76" t="e">
        <f>IFERROR(INDEX(Data!$M$4:$BB$594,Data!$A398,COLUMNS($C$11:I405)),””)</f>
        <v>#NAME?</v>
      </c>
      <c r="I405" s="76" t="e">
        <f>IFERROR(INDEX(Data!$M$4:$BB$594,Data!$A398,COLUMNS($C$11:J405)),””)</f>
        <v>#NAME?</v>
      </c>
      <c r="J405" s="76" t="e">
        <f>IFERROR(INDEX(Data!$M$4:$BB$594,Data!$A398,COLUMNS($C$11:K405)),””)</f>
        <v>#NAME?</v>
      </c>
      <c r="K405" s="76" t="e">
        <f>IFERROR(INDEX(Data!$M$4:$BB$594,Data!$A398,COLUMNS($C$11:L405)),””)</f>
        <v>#NAME?</v>
      </c>
      <c r="L405" s="76" t="e">
        <f>IFERROR(INDEX(Data!$M$4:$BB$594,Data!$A398,COLUMNS($C$11:M405)),””)</f>
        <v>#NAME?</v>
      </c>
      <c r="M405" s="76" t="e">
        <f>IFERROR(INDEX(Data!$M$4:$BB$594,Data!$A398,COLUMNS($C$11:N405)),””)</f>
        <v>#NAME?</v>
      </c>
      <c r="N405" s="76" t="e">
        <f>IFERROR(INDEX(Data!$M$4:$BB$594,Data!$A398,COLUMNS($C$11:O405)),””)</f>
        <v>#NAME?</v>
      </c>
      <c r="O405" s="76" t="e">
        <f>IFERROR(INDEX(Data!$M$4:$BB$594,Data!$A398,COLUMNS($C$11:P405)),””)</f>
        <v>#NAME?</v>
      </c>
      <c r="P405" s="69" t="e">
        <f>IFERROR(INDEX(Data!$M$4:$BB$594,Data!$A398,COLUMNS($C$11:Q405)),””)</f>
        <v>#NAME?</v>
      </c>
      <c r="Q405" s="70" t="e">
        <f>IFERROR(INDEX(Data!$M$4:$BB$594,Data!$A398,COLUMNS($C$11:R405)),””)</f>
        <v>#NAME?</v>
      </c>
      <c r="R405" s="72" t="e">
        <f>IFERROR(INDEX(Data!$M$4:$BB$594,Data!$A398,COLUMNS($C$11:S405)),””)</f>
        <v>#NAME?</v>
      </c>
      <c r="S405" s="69" t="e">
        <f>IFERROR(INDEX(Data!$M$4:$BB$594,Data!$A398,COLUMNS($C$11:T405)),””)</f>
        <v>#NAME?</v>
      </c>
      <c r="T405" s="71" t="e">
        <f>IFERROR(INDEX(Data!$M$4:$BB$594,Data!$A398,COLUMNS($C$11:U405)),””)</f>
        <v>#NAME?</v>
      </c>
      <c r="U405" s="72" t="e">
        <f>IFERROR(INDEX(Data!$M$4:$BB$594,Data!$A398,COLUMNS($C$11:V405)),””)</f>
        <v>#NAME?</v>
      </c>
      <c r="V405" s="72" t="e">
        <f>IFERROR(INDEX(Data!$M$4:$BB$594,Data!$A398,COLUMNS($C$11:W405)),””)</f>
        <v>#NAME?</v>
      </c>
      <c r="W405" s="72" t="e">
        <f>IFERROR(INDEX(Data!$M$4:$BB$594,Data!$A398,COLUMNS($C$11:X405)),””)</f>
        <v>#NAME?</v>
      </c>
      <c r="X405" s="70" t="e">
        <f>IFERROR(INDEX(Data!$M$4:$BB$594,Data!$A398,COLUMNS($C$11:Y405)),””)</f>
        <v>#NAME?</v>
      </c>
      <c r="Y405" s="72" t="e">
        <f>IFERROR(INDEX(Data!$M$4:$BB$594,Data!$A398,COLUMNS($C$11:Z405)),””)</f>
        <v>#NAME?</v>
      </c>
      <c r="Z405" s="75" t="e">
        <f>IFERROR(INDEX(Data!$M$4:$BB$594,Data!$A398,COLUMNS($C$11:AA405)),””)</f>
        <v>#NAME?</v>
      </c>
      <c r="AA405" s="75" t="e">
        <f>IFERROR(INDEX(Data!$M$4:$BB$594,Data!$A398,COLUMNS($C$11:AB405)),””)</f>
        <v>#NAME?</v>
      </c>
      <c r="AB405" s="71" t="e">
        <f>IFERROR(INDEX(Data!$M$4:$BB$594,Data!$A398,COLUMNS($C$11:AC405)),””)</f>
        <v>#NAME?</v>
      </c>
      <c r="AC405" s="72" t="e">
        <f>IFERROR(INDEX(Data!$M$4:$BB$594,Data!$A398,COLUMNS($C$11:AD405)),””)</f>
        <v>#NAME?</v>
      </c>
      <c r="AD405" s="72" t="e">
        <f>IFERROR(INDEX(Data!$M$4:$BB$594,Data!$A398,COLUMNS($C$11:AE405)),””)</f>
        <v>#NAME?</v>
      </c>
      <c r="AE405" s="70" t="e">
        <f>IFERROR(INDEX(Data!$M$4:$BB$594,Data!$A398,COLUMNS($C$11:AF405)),””)</f>
        <v>#NAME?</v>
      </c>
      <c r="AF405" s="72" t="e">
        <f>IFERROR(INDEX(Data!$M$4:$BB$594,Data!$A398,COLUMNS($C$11:AG405)),””)</f>
        <v>#NAME?</v>
      </c>
      <c r="AG405" s="75" t="e">
        <f>IFERROR(INDEX(Data!$M$4:$BB$594,Data!$A398,COLUMNS($C$11:AH405)),””)</f>
        <v>#NAME?</v>
      </c>
      <c r="AH405" s="75" t="e">
        <f>IFERROR(INDEX(Data!$M$4:$BB$594,Data!$A398,COLUMNS($C$11:AI405)),””)</f>
        <v>#NAME?</v>
      </c>
      <c r="AI405" s="71" t="e">
        <f>IFERROR(INDEX(Data!$M$4:$BB$594,Data!$A398,COLUMNS($C$11:AJ405)),””)</f>
        <v>#NAME?</v>
      </c>
      <c r="AJ405" s="71" t="e">
        <f>IFERROR(INDEX(Data!$M$4:$BB$594,Data!$A398,COLUMNS($C$11:AK405)),””)</f>
        <v>#NAME?</v>
      </c>
      <c r="AK405" s="71" t="e">
        <f>IFERROR(INDEX(Data!$M$4:$BB$594,Data!$A398,COLUMNS($C$11:AL405)),””)</f>
        <v>#NAME?</v>
      </c>
      <c r="AL405" s="69" t="e">
        <f>IFERROR(INDEX(Data!$M$4:$BB$594,Data!$A398,COLUMNS($C$11:AM405)),””)</f>
        <v>#NAME?</v>
      </c>
      <c r="AM405" s="69" t="e">
        <f>IFERROR(INDEX(Data!$M$4:$BB$594,Data!$A398,COLUMNS($C$11:AN405)),””)</f>
        <v>#NAME?</v>
      </c>
      <c r="AN405" s="69" t="e">
        <f>IFERROR(INDEX(Data!$M$4:$BB$594,Data!$A398,COLUMNS($C$11:AO405)),””)</f>
        <v>#NAME?</v>
      </c>
      <c r="AO405" s="69" t="e">
        <f>IFERROR(INDEX(Data!$M$4:$BB$594,Data!$A398,COLUMNS($C$11:AP405)),””)</f>
        <v>#NAME?</v>
      </c>
      <c r="AP405" s="69" t="e">
        <f>IFERROR(INDEX(Data!$M$4:$BB$594,Data!$A398,COLUMNS($C$11:AQ405)),””)</f>
        <v>#NAME?</v>
      </c>
      <c r="AQ405" s="69" t="e">
        <f>IFERROR(INDEX(Data!$M$4:$BB$594,Data!$A398,COLUMNS($C$11:AR405)),””)</f>
        <v>#NAME?</v>
      </c>
    </row>
    <row r="406" spans="2:43" x14ac:dyDescent="0.25">
      <c r="B406" s="69" t="e">
        <f>IFERROR(INDEX(Data!$M$4:$BB$594,Data!$A399,COLUMNS($C$11:C406)),””)</f>
        <v>#NAME?</v>
      </c>
      <c r="C406" s="73" t="e">
        <f>IFERROR(INDEX(Data!$M$4:$BB$594,Data!$A399,COLUMNS($C$11:D406)),””)</f>
        <v>#NAME?</v>
      </c>
      <c r="D406" s="76" t="e">
        <f>IFERROR(INDEX(Data!$M$4:$BB$594,Data!$A399,COLUMNS($C$11:E406)),””)</f>
        <v>#NAME?</v>
      </c>
      <c r="E406" s="76" t="e">
        <f>IFERROR(INDEX(Data!$M$4:$BB$594,Data!$A399,COLUMNS($C$11:F406)),””)</f>
        <v>#NAME?</v>
      </c>
      <c r="F406" s="76" t="e">
        <f>IFERROR(INDEX(Data!$M$4:$BB$594,Data!$A399,COLUMNS($C$11:G406)),””)</f>
        <v>#NAME?</v>
      </c>
      <c r="G406" s="76" t="e">
        <f>IFERROR(INDEX(Data!$M$4:$BB$594,Data!$A399,COLUMNS($C$11:H406)),””)</f>
        <v>#NAME?</v>
      </c>
      <c r="H406" s="76" t="e">
        <f>IFERROR(INDEX(Data!$M$4:$BB$594,Data!$A399,COLUMNS($C$11:I406)),””)</f>
        <v>#NAME?</v>
      </c>
      <c r="I406" s="76" t="e">
        <f>IFERROR(INDEX(Data!$M$4:$BB$594,Data!$A399,COLUMNS($C$11:J406)),””)</f>
        <v>#NAME?</v>
      </c>
      <c r="J406" s="76" t="e">
        <f>IFERROR(INDEX(Data!$M$4:$BB$594,Data!$A399,COLUMNS($C$11:K406)),””)</f>
        <v>#NAME?</v>
      </c>
      <c r="K406" s="76" t="e">
        <f>IFERROR(INDEX(Data!$M$4:$BB$594,Data!$A399,COLUMNS($C$11:L406)),””)</f>
        <v>#NAME?</v>
      </c>
      <c r="L406" s="76" t="e">
        <f>IFERROR(INDEX(Data!$M$4:$BB$594,Data!$A399,COLUMNS($C$11:M406)),””)</f>
        <v>#NAME?</v>
      </c>
      <c r="M406" s="76" t="e">
        <f>IFERROR(INDEX(Data!$M$4:$BB$594,Data!$A399,COLUMNS($C$11:N406)),””)</f>
        <v>#NAME?</v>
      </c>
      <c r="N406" s="76" t="e">
        <f>IFERROR(INDEX(Data!$M$4:$BB$594,Data!$A399,COLUMNS($C$11:O406)),””)</f>
        <v>#NAME?</v>
      </c>
      <c r="O406" s="76" t="e">
        <f>IFERROR(INDEX(Data!$M$4:$BB$594,Data!$A399,COLUMNS($C$11:P406)),””)</f>
        <v>#NAME?</v>
      </c>
      <c r="P406" s="69" t="e">
        <f>IFERROR(INDEX(Data!$M$4:$BB$594,Data!$A399,COLUMNS($C$11:Q406)),””)</f>
        <v>#NAME?</v>
      </c>
      <c r="Q406" s="70" t="e">
        <f>IFERROR(INDEX(Data!$M$4:$BB$594,Data!$A399,COLUMNS($C$11:R406)),””)</f>
        <v>#NAME?</v>
      </c>
      <c r="R406" s="72" t="e">
        <f>IFERROR(INDEX(Data!$M$4:$BB$594,Data!$A399,COLUMNS($C$11:S406)),””)</f>
        <v>#NAME?</v>
      </c>
      <c r="S406" s="69" t="e">
        <f>IFERROR(INDEX(Data!$M$4:$BB$594,Data!$A399,COLUMNS($C$11:T406)),””)</f>
        <v>#NAME?</v>
      </c>
      <c r="T406" s="71" t="e">
        <f>IFERROR(INDEX(Data!$M$4:$BB$594,Data!$A399,COLUMNS($C$11:U406)),””)</f>
        <v>#NAME?</v>
      </c>
      <c r="U406" s="72" t="e">
        <f>IFERROR(INDEX(Data!$M$4:$BB$594,Data!$A399,COLUMNS($C$11:V406)),””)</f>
        <v>#NAME?</v>
      </c>
      <c r="V406" s="72" t="e">
        <f>IFERROR(INDEX(Data!$M$4:$BB$594,Data!$A399,COLUMNS($C$11:W406)),””)</f>
        <v>#NAME?</v>
      </c>
      <c r="W406" s="72" t="e">
        <f>IFERROR(INDEX(Data!$M$4:$BB$594,Data!$A399,COLUMNS($C$11:X406)),””)</f>
        <v>#NAME?</v>
      </c>
      <c r="X406" s="70" t="e">
        <f>IFERROR(INDEX(Data!$M$4:$BB$594,Data!$A399,COLUMNS($C$11:Y406)),””)</f>
        <v>#NAME?</v>
      </c>
      <c r="Y406" s="72" t="e">
        <f>IFERROR(INDEX(Data!$M$4:$BB$594,Data!$A399,COLUMNS($C$11:Z406)),””)</f>
        <v>#NAME?</v>
      </c>
      <c r="Z406" s="75" t="e">
        <f>IFERROR(INDEX(Data!$M$4:$BB$594,Data!$A399,COLUMNS($C$11:AA406)),””)</f>
        <v>#NAME?</v>
      </c>
      <c r="AA406" s="75" t="e">
        <f>IFERROR(INDEX(Data!$M$4:$BB$594,Data!$A399,COLUMNS($C$11:AB406)),””)</f>
        <v>#NAME?</v>
      </c>
      <c r="AB406" s="71" t="e">
        <f>IFERROR(INDEX(Data!$M$4:$BB$594,Data!$A399,COLUMNS($C$11:AC406)),””)</f>
        <v>#NAME?</v>
      </c>
      <c r="AC406" s="72" t="e">
        <f>IFERROR(INDEX(Data!$M$4:$BB$594,Data!$A399,COLUMNS($C$11:AD406)),””)</f>
        <v>#NAME?</v>
      </c>
      <c r="AD406" s="72" t="e">
        <f>IFERROR(INDEX(Data!$M$4:$BB$594,Data!$A399,COLUMNS($C$11:AE406)),””)</f>
        <v>#NAME?</v>
      </c>
      <c r="AE406" s="70" t="e">
        <f>IFERROR(INDEX(Data!$M$4:$BB$594,Data!$A399,COLUMNS($C$11:AF406)),””)</f>
        <v>#NAME?</v>
      </c>
      <c r="AF406" s="72" t="e">
        <f>IFERROR(INDEX(Data!$M$4:$BB$594,Data!$A399,COLUMNS($C$11:AG406)),””)</f>
        <v>#NAME?</v>
      </c>
      <c r="AG406" s="75" t="e">
        <f>IFERROR(INDEX(Data!$M$4:$BB$594,Data!$A399,COLUMNS($C$11:AH406)),””)</f>
        <v>#NAME?</v>
      </c>
      <c r="AH406" s="75" t="e">
        <f>IFERROR(INDEX(Data!$M$4:$BB$594,Data!$A399,COLUMNS($C$11:AI406)),””)</f>
        <v>#NAME?</v>
      </c>
      <c r="AI406" s="71" t="e">
        <f>IFERROR(INDEX(Data!$M$4:$BB$594,Data!$A399,COLUMNS($C$11:AJ406)),””)</f>
        <v>#NAME?</v>
      </c>
      <c r="AJ406" s="71" t="e">
        <f>IFERROR(INDEX(Data!$M$4:$BB$594,Data!$A399,COLUMNS($C$11:AK406)),””)</f>
        <v>#NAME?</v>
      </c>
      <c r="AK406" s="71" t="e">
        <f>IFERROR(INDEX(Data!$M$4:$BB$594,Data!$A399,COLUMNS($C$11:AL406)),””)</f>
        <v>#NAME?</v>
      </c>
      <c r="AL406" s="69" t="e">
        <f>IFERROR(INDEX(Data!$M$4:$BB$594,Data!$A399,COLUMNS($C$11:AM406)),””)</f>
        <v>#NAME?</v>
      </c>
      <c r="AM406" s="69" t="e">
        <f>IFERROR(INDEX(Data!$M$4:$BB$594,Data!$A399,COLUMNS($C$11:AN406)),””)</f>
        <v>#NAME?</v>
      </c>
      <c r="AN406" s="69" t="e">
        <f>IFERROR(INDEX(Data!$M$4:$BB$594,Data!$A399,COLUMNS($C$11:AO406)),””)</f>
        <v>#NAME?</v>
      </c>
      <c r="AO406" s="69" t="e">
        <f>IFERROR(INDEX(Data!$M$4:$BB$594,Data!$A399,COLUMNS($C$11:AP406)),””)</f>
        <v>#NAME?</v>
      </c>
      <c r="AP406" s="69" t="e">
        <f>IFERROR(INDEX(Data!$M$4:$BB$594,Data!$A399,COLUMNS($C$11:AQ406)),””)</f>
        <v>#NAME?</v>
      </c>
      <c r="AQ406" s="69" t="e">
        <f>IFERROR(INDEX(Data!$M$4:$BB$594,Data!$A399,COLUMNS($C$11:AR406)),””)</f>
        <v>#NAME?</v>
      </c>
    </row>
    <row r="407" spans="2:43" x14ac:dyDescent="0.25">
      <c r="B407" s="69" t="e">
        <f>IFERROR(INDEX(Data!$M$4:$BB$594,Data!$A400,COLUMNS($C$11:C407)),””)</f>
        <v>#NAME?</v>
      </c>
      <c r="C407" s="73" t="e">
        <f>IFERROR(INDEX(Data!$M$4:$BB$594,Data!$A400,COLUMNS($C$11:D407)),””)</f>
        <v>#NAME?</v>
      </c>
      <c r="D407" s="76" t="e">
        <f>IFERROR(INDEX(Data!$M$4:$BB$594,Data!$A400,COLUMNS($C$11:E407)),””)</f>
        <v>#NAME?</v>
      </c>
      <c r="E407" s="76" t="e">
        <f>IFERROR(INDEX(Data!$M$4:$BB$594,Data!$A400,COLUMNS($C$11:F407)),””)</f>
        <v>#NAME?</v>
      </c>
      <c r="F407" s="76" t="e">
        <f>IFERROR(INDEX(Data!$M$4:$BB$594,Data!$A400,COLUMNS($C$11:G407)),””)</f>
        <v>#NAME?</v>
      </c>
      <c r="G407" s="76" t="e">
        <f>IFERROR(INDEX(Data!$M$4:$BB$594,Data!$A400,COLUMNS($C$11:H407)),””)</f>
        <v>#NAME?</v>
      </c>
      <c r="H407" s="76" t="e">
        <f>IFERROR(INDEX(Data!$M$4:$BB$594,Data!$A400,COLUMNS($C$11:I407)),””)</f>
        <v>#NAME?</v>
      </c>
      <c r="I407" s="76" t="e">
        <f>IFERROR(INDEX(Data!$M$4:$BB$594,Data!$A400,COLUMNS($C$11:J407)),””)</f>
        <v>#NAME?</v>
      </c>
      <c r="J407" s="76" t="e">
        <f>IFERROR(INDEX(Data!$M$4:$BB$594,Data!$A400,COLUMNS($C$11:K407)),””)</f>
        <v>#NAME?</v>
      </c>
      <c r="K407" s="76" t="e">
        <f>IFERROR(INDEX(Data!$M$4:$BB$594,Data!$A400,COLUMNS($C$11:L407)),””)</f>
        <v>#NAME?</v>
      </c>
      <c r="L407" s="76" t="e">
        <f>IFERROR(INDEX(Data!$M$4:$BB$594,Data!$A400,COLUMNS($C$11:M407)),””)</f>
        <v>#NAME?</v>
      </c>
      <c r="M407" s="76" t="e">
        <f>IFERROR(INDEX(Data!$M$4:$BB$594,Data!$A400,COLUMNS($C$11:N407)),””)</f>
        <v>#NAME?</v>
      </c>
      <c r="N407" s="76" t="e">
        <f>IFERROR(INDEX(Data!$M$4:$BB$594,Data!$A400,COLUMNS($C$11:O407)),””)</f>
        <v>#NAME?</v>
      </c>
      <c r="O407" s="76" t="e">
        <f>IFERROR(INDEX(Data!$M$4:$BB$594,Data!$A400,COLUMNS($C$11:P407)),””)</f>
        <v>#NAME?</v>
      </c>
      <c r="P407" s="69" t="e">
        <f>IFERROR(INDEX(Data!$M$4:$BB$594,Data!$A400,COLUMNS($C$11:Q407)),””)</f>
        <v>#NAME?</v>
      </c>
      <c r="Q407" s="70" t="e">
        <f>IFERROR(INDEX(Data!$M$4:$BB$594,Data!$A400,COLUMNS($C$11:R407)),””)</f>
        <v>#NAME?</v>
      </c>
      <c r="R407" s="72" t="e">
        <f>IFERROR(INDEX(Data!$M$4:$BB$594,Data!$A400,COLUMNS($C$11:S407)),””)</f>
        <v>#NAME?</v>
      </c>
      <c r="S407" s="69" t="e">
        <f>IFERROR(INDEX(Data!$M$4:$BB$594,Data!$A400,COLUMNS($C$11:T407)),””)</f>
        <v>#NAME?</v>
      </c>
      <c r="T407" s="71" t="e">
        <f>IFERROR(INDEX(Data!$M$4:$BB$594,Data!$A400,COLUMNS($C$11:U407)),””)</f>
        <v>#NAME?</v>
      </c>
      <c r="U407" s="72" t="e">
        <f>IFERROR(INDEX(Data!$M$4:$BB$594,Data!$A400,COLUMNS($C$11:V407)),””)</f>
        <v>#NAME?</v>
      </c>
      <c r="V407" s="72" t="e">
        <f>IFERROR(INDEX(Data!$M$4:$BB$594,Data!$A400,COLUMNS($C$11:W407)),””)</f>
        <v>#NAME?</v>
      </c>
      <c r="W407" s="72" t="e">
        <f>IFERROR(INDEX(Data!$M$4:$BB$594,Data!$A400,COLUMNS($C$11:X407)),””)</f>
        <v>#NAME?</v>
      </c>
      <c r="X407" s="70" t="e">
        <f>IFERROR(INDEX(Data!$M$4:$BB$594,Data!$A400,COLUMNS($C$11:Y407)),””)</f>
        <v>#NAME?</v>
      </c>
      <c r="Y407" s="72" t="e">
        <f>IFERROR(INDEX(Data!$M$4:$BB$594,Data!$A400,COLUMNS($C$11:Z407)),””)</f>
        <v>#NAME?</v>
      </c>
      <c r="Z407" s="75" t="e">
        <f>IFERROR(INDEX(Data!$M$4:$BB$594,Data!$A400,COLUMNS($C$11:AA407)),””)</f>
        <v>#NAME?</v>
      </c>
      <c r="AA407" s="75" t="e">
        <f>IFERROR(INDEX(Data!$M$4:$BB$594,Data!$A400,COLUMNS($C$11:AB407)),””)</f>
        <v>#NAME?</v>
      </c>
      <c r="AB407" s="71" t="e">
        <f>IFERROR(INDEX(Data!$M$4:$BB$594,Data!$A400,COLUMNS($C$11:AC407)),””)</f>
        <v>#NAME?</v>
      </c>
      <c r="AC407" s="72" t="e">
        <f>IFERROR(INDEX(Data!$M$4:$BB$594,Data!$A400,COLUMNS($C$11:AD407)),””)</f>
        <v>#NAME?</v>
      </c>
      <c r="AD407" s="72" t="e">
        <f>IFERROR(INDEX(Data!$M$4:$BB$594,Data!$A400,COLUMNS($C$11:AE407)),””)</f>
        <v>#NAME?</v>
      </c>
      <c r="AE407" s="70" t="e">
        <f>IFERROR(INDEX(Data!$M$4:$BB$594,Data!$A400,COLUMNS($C$11:AF407)),””)</f>
        <v>#NAME?</v>
      </c>
      <c r="AF407" s="72" t="e">
        <f>IFERROR(INDEX(Data!$M$4:$BB$594,Data!$A400,COLUMNS($C$11:AG407)),””)</f>
        <v>#NAME?</v>
      </c>
      <c r="AG407" s="75" t="e">
        <f>IFERROR(INDEX(Data!$M$4:$BB$594,Data!$A400,COLUMNS($C$11:AH407)),””)</f>
        <v>#NAME?</v>
      </c>
      <c r="AH407" s="75" t="e">
        <f>IFERROR(INDEX(Data!$M$4:$BB$594,Data!$A400,COLUMNS($C$11:AI407)),””)</f>
        <v>#NAME?</v>
      </c>
      <c r="AI407" s="71" t="e">
        <f>IFERROR(INDEX(Data!$M$4:$BB$594,Data!$A400,COLUMNS($C$11:AJ407)),””)</f>
        <v>#NAME?</v>
      </c>
      <c r="AJ407" s="71" t="e">
        <f>IFERROR(INDEX(Data!$M$4:$BB$594,Data!$A400,COLUMNS($C$11:AK407)),””)</f>
        <v>#NAME?</v>
      </c>
      <c r="AK407" s="71" t="e">
        <f>IFERROR(INDEX(Data!$M$4:$BB$594,Data!$A400,COLUMNS($C$11:AL407)),””)</f>
        <v>#NAME?</v>
      </c>
      <c r="AL407" s="69" t="e">
        <f>IFERROR(INDEX(Data!$M$4:$BB$594,Data!$A400,COLUMNS($C$11:AM407)),””)</f>
        <v>#NAME?</v>
      </c>
      <c r="AM407" s="69" t="e">
        <f>IFERROR(INDEX(Data!$M$4:$BB$594,Data!$A400,COLUMNS($C$11:AN407)),””)</f>
        <v>#NAME?</v>
      </c>
      <c r="AN407" s="69" t="e">
        <f>IFERROR(INDEX(Data!$M$4:$BB$594,Data!$A400,COLUMNS($C$11:AO407)),””)</f>
        <v>#NAME?</v>
      </c>
      <c r="AO407" s="69" t="e">
        <f>IFERROR(INDEX(Data!$M$4:$BB$594,Data!$A400,COLUMNS($C$11:AP407)),””)</f>
        <v>#NAME?</v>
      </c>
      <c r="AP407" s="69" t="e">
        <f>IFERROR(INDEX(Data!$M$4:$BB$594,Data!$A400,COLUMNS($C$11:AQ407)),””)</f>
        <v>#NAME?</v>
      </c>
      <c r="AQ407" s="69" t="e">
        <f>IFERROR(INDEX(Data!$M$4:$BB$594,Data!$A400,COLUMNS($C$11:AR407)),””)</f>
        <v>#NAME?</v>
      </c>
    </row>
    <row r="408" spans="2:43" x14ac:dyDescent="0.25">
      <c r="B408" s="69" t="e">
        <f>IFERROR(INDEX(Data!$M$4:$BB$594,Data!$A401,COLUMNS($C$11:C408)),””)</f>
        <v>#NAME?</v>
      </c>
      <c r="C408" s="73" t="e">
        <f>IFERROR(INDEX(Data!$M$4:$BB$594,Data!$A401,COLUMNS($C$11:D408)),””)</f>
        <v>#NAME?</v>
      </c>
      <c r="D408" s="76" t="e">
        <f>IFERROR(INDEX(Data!$M$4:$BB$594,Data!$A401,COLUMNS($C$11:E408)),””)</f>
        <v>#NAME?</v>
      </c>
      <c r="E408" s="76" t="e">
        <f>IFERROR(INDEX(Data!$M$4:$BB$594,Data!$A401,COLUMNS($C$11:F408)),””)</f>
        <v>#NAME?</v>
      </c>
      <c r="F408" s="76" t="e">
        <f>IFERROR(INDEX(Data!$M$4:$BB$594,Data!$A401,COLUMNS($C$11:G408)),””)</f>
        <v>#NAME?</v>
      </c>
      <c r="G408" s="76" t="e">
        <f>IFERROR(INDEX(Data!$M$4:$BB$594,Data!$A401,COLUMNS($C$11:H408)),””)</f>
        <v>#NAME?</v>
      </c>
      <c r="H408" s="76" t="e">
        <f>IFERROR(INDEX(Data!$M$4:$BB$594,Data!$A401,COLUMNS($C$11:I408)),””)</f>
        <v>#NAME?</v>
      </c>
      <c r="I408" s="76" t="e">
        <f>IFERROR(INDEX(Data!$M$4:$BB$594,Data!$A401,COLUMNS($C$11:J408)),””)</f>
        <v>#NAME?</v>
      </c>
      <c r="J408" s="76" t="e">
        <f>IFERROR(INDEX(Data!$M$4:$BB$594,Data!$A401,COLUMNS($C$11:K408)),””)</f>
        <v>#NAME?</v>
      </c>
      <c r="K408" s="76" t="e">
        <f>IFERROR(INDEX(Data!$M$4:$BB$594,Data!$A401,COLUMNS($C$11:L408)),””)</f>
        <v>#NAME?</v>
      </c>
      <c r="L408" s="76" t="e">
        <f>IFERROR(INDEX(Data!$M$4:$BB$594,Data!$A401,COLUMNS($C$11:M408)),””)</f>
        <v>#NAME?</v>
      </c>
      <c r="M408" s="76" t="e">
        <f>IFERROR(INDEX(Data!$M$4:$BB$594,Data!$A401,COLUMNS($C$11:N408)),””)</f>
        <v>#NAME?</v>
      </c>
      <c r="N408" s="76" t="e">
        <f>IFERROR(INDEX(Data!$M$4:$BB$594,Data!$A401,COLUMNS($C$11:O408)),””)</f>
        <v>#NAME?</v>
      </c>
      <c r="O408" s="76" t="e">
        <f>IFERROR(INDEX(Data!$M$4:$BB$594,Data!$A401,COLUMNS($C$11:P408)),””)</f>
        <v>#NAME?</v>
      </c>
      <c r="P408" s="69" t="e">
        <f>IFERROR(INDEX(Data!$M$4:$BB$594,Data!$A401,COLUMNS($C$11:Q408)),””)</f>
        <v>#NAME?</v>
      </c>
      <c r="Q408" s="70" t="e">
        <f>IFERROR(INDEX(Data!$M$4:$BB$594,Data!$A401,COLUMNS($C$11:R408)),””)</f>
        <v>#NAME?</v>
      </c>
      <c r="R408" s="72" t="e">
        <f>IFERROR(INDEX(Data!$M$4:$BB$594,Data!$A401,COLUMNS($C$11:S408)),””)</f>
        <v>#NAME?</v>
      </c>
      <c r="S408" s="69" t="e">
        <f>IFERROR(INDEX(Data!$M$4:$BB$594,Data!$A401,COLUMNS($C$11:T408)),””)</f>
        <v>#NAME?</v>
      </c>
      <c r="T408" s="71" t="e">
        <f>IFERROR(INDEX(Data!$M$4:$BB$594,Data!$A401,COLUMNS($C$11:U408)),””)</f>
        <v>#NAME?</v>
      </c>
      <c r="U408" s="72" t="e">
        <f>IFERROR(INDEX(Data!$M$4:$BB$594,Data!$A401,COLUMNS($C$11:V408)),””)</f>
        <v>#NAME?</v>
      </c>
      <c r="V408" s="72" t="e">
        <f>IFERROR(INDEX(Data!$M$4:$BB$594,Data!$A401,COLUMNS($C$11:W408)),””)</f>
        <v>#NAME?</v>
      </c>
      <c r="W408" s="72" t="e">
        <f>IFERROR(INDEX(Data!$M$4:$BB$594,Data!$A401,COLUMNS($C$11:X408)),””)</f>
        <v>#NAME?</v>
      </c>
      <c r="X408" s="70" t="e">
        <f>IFERROR(INDEX(Data!$M$4:$BB$594,Data!$A401,COLUMNS($C$11:Y408)),””)</f>
        <v>#NAME?</v>
      </c>
      <c r="Y408" s="72" t="e">
        <f>IFERROR(INDEX(Data!$M$4:$BB$594,Data!$A401,COLUMNS($C$11:Z408)),””)</f>
        <v>#NAME?</v>
      </c>
      <c r="Z408" s="75" t="e">
        <f>IFERROR(INDEX(Data!$M$4:$BB$594,Data!$A401,COLUMNS($C$11:AA408)),””)</f>
        <v>#NAME?</v>
      </c>
      <c r="AA408" s="75" t="e">
        <f>IFERROR(INDEX(Data!$M$4:$BB$594,Data!$A401,COLUMNS($C$11:AB408)),””)</f>
        <v>#NAME?</v>
      </c>
      <c r="AB408" s="71" t="e">
        <f>IFERROR(INDEX(Data!$M$4:$BB$594,Data!$A401,COLUMNS($C$11:AC408)),””)</f>
        <v>#NAME?</v>
      </c>
      <c r="AC408" s="72" t="e">
        <f>IFERROR(INDEX(Data!$M$4:$BB$594,Data!$A401,COLUMNS($C$11:AD408)),””)</f>
        <v>#NAME?</v>
      </c>
      <c r="AD408" s="72" t="e">
        <f>IFERROR(INDEX(Data!$M$4:$BB$594,Data!$A401,COLUMNS($C$11:AE408)),””)</f>
        <v>#NAME?</v>
      </c>
      <c r="AE408" s="70" t="e">
        <f>IFERROR(INDEX(Data!$M$4:$BB$594,Data!$A401,COLUMNS($C$11:AF408)),””)</f>
        <v>#NAME?</v>
      </c>
      <c r="AF408" s="72" t="e">
        <f>IFERROR(INDEX(Data!$M$4:$BB$594,Data!$A401,COLUMNS($C$11:AG408)),””)</f>
        <v>#NAME?</v>
      </c>
      <c r="AG408" s="75" t="e">
        <f>IFERROR(INDEX(Data!$M$4:$BB$594,Data!$A401,COLUMNS($C$11:AH408)),””)</f>
        <v>#NAME?</v>
      </c>
      <c r="AH408" s="75" t="e">
        <f>IFERROR(INDEX(Data!$M$4:$BB$594,Data!$A401,COLUMNS($C$11:AI408)),””)</f>
        <v>#NAME?</v>
      </c>
      <c r="AI408" s="71" t="e">
        <f>IFERROR(INDEX(Data!$M$4:$BB$594,Data!$A401,COLUMNS($C$11:AJ408)),””)</f>
        <v>#NAME?</v>
      </c>
      <c r="AJ408" s="71" t="e">
        <f>IFERROR(INDEX(Data!$M$4:$BB$594,Data!$A401,COLUMNS($C$11:AK408)),””)</f>
        <v>#NAME?</v>
      </c>
      <c r="AK408" s="71" t="e">
        <f>IFERROR(INDEX(Data!$M$4:$BB$594,Data!$A401,COLUMNS($C$11:AL408)),””)</f>
        <v>#NAME?</v>
      </c>
      <c r="AL408" s="69" t="e">
        <f>IFERROR(INDEX(Data!$M$4:$BB$594,Data!$A401,COLUMNS($C$11:AM408)),””)</f>
        <v>#NAME?</v>
      </c>
      <c r="AM408" s="69" t="e">
        <f>IFERROR(INDEX(Data!$M$4:$BB$594,Data!$A401,COLUMNS($C$11:AN408)),””)</f>
        <v>#NAME?</v>
      </c>
      <c r="AN408" s="69" t="e">
        <f>IFERROR(INDEX(Data!$M$4:$BB$594,Data!$A401,COLUMNS($C$11:AO408)),””)</f>
        <v>#NAME?</v>
      </c>
      <c r="AO408" s="69" t="e">
        <f>IFERROR(INDEX(Data!$M$4:$BB$594,Data!$A401,COLUMNS($C$11:AP408)),””)</f>
        <v>#NAME?</v>
      </c>
      <c r="AP408" s="69" t="e">
        <f>IFERROR(INDEX(Data!$M$4:$BB$594,Data!$A401,COLUMNS($C$11:AQ408)),””)</f>
        <v>#NAME?</v>
      </c>
      <c r="AQ408" s="69" t="e">
        <f>IFERROR(INDEX(Data!$M$4:$BB$594,Data!$A401,COLUMNS($C$11:AR408)),””)</f>
        <v>#NAME?</v>
      </c>
    </row>
    <row r="409" spans="2:43" x14ac:dyDescent="0.25">
      <c r="B409" s="69" t="e">
        <f>IFERROR(INDEX(Data!$M$4:$BB$594,Data!$A402,COLUMNS($C$11:C409)),””)</f>
        <v>#NAME?</v>
      </c>
      <c r="C409" s="73" t="e">
        <f>IFERROR(INDEX(Data!$M$4:$BB$594,Data!$A402,COLUMNS($C$11:D409)),””)</f>
        <v>#NAME?</v>
      </c>
      <c r="D409" s="76" t="e">
        <f>IFERROR(INDEX(Data!$M$4:$BB$594,Data!$A402,COLUMNS($C$11:E409)),””)</f>
        <v>#NAME?</v>
      </c>
      <c r="E409" s="76" t="e">
        <f>IFERROR(INDEX(Data!$M$4:$BB$594,Data!$A402,COLUMNS($C$11:F409)),””)</f>
        <v>#NAME?</v>
      </c>
      <c r="F409" s="76" t="e">
        <f>IFERROR(INDEX(Data!$M$4:$BB$594,Data!$A402,COLUMNS($C$11:G409)),””)</f>
        <v>#NAME?</v>
      </c>
      <c r="G409" s="76" t="e">
        <f>IFERROR(INDEX(Data!$M$4:$BB$594,Data!$A402,COLUMNS($C$11:H409)),””)</f>
        <v>#NAME?</v>
      </c>
      <c r="H409" s="76" t="e">
        <f>IFERROR(INDEX(Data!$M$4:$BB$594,Data!$A402,COLUMNS($C$11:I409)),””)</f>
        <v>#NAME?</v>
      </c>
      <c r="I409" s="76" t="e">
        <f>IFERROR(INDEX(Data!$M$4:$BB$594,Data!$A402,COLUMNS($C$11:J409)),””)</f>
        <v>#NAME?</v>
      </c>
      <c r="J409" s="76" t="e">
        <f>IFERROR(INDEX(Data!$M$4:$BB$594,Data!$A402,COLUMNS($C$11:K409)),””)</f>
        <v>#NAME?</v>
      </c>
      <c r="K409" s="76" t="e">
        <f>IFERROR(INDEX(Data!$M$4:$BB$594,Data!$A402,COLUMNS($C$11:L409)),””)</f>
        <v>#NAME?</v>
      </c>
      <c r="L409" s="76" t="e">
        <f>IFERROR(INDEX(Data!$M$4:$BB$594,Data!$A402,COLUMNS($C$11:M409)),””)</f>
        <v>#NAME?</v>
      </c>
      <c r="M409" s="76" t="e">
        <f>IFERROR(INDEX(Data!$M$4:$BB$594,Data!$A402,COLUMNS($C$11:N409)),””)</f>
        <v>#NAME?</v>
      </c>
      <c r="N409" s="76" t="e">
        <f>IFERROR(INDEX(Data!$M$4:$BB$594,Data!$A402,COLUMNS($C$11:O409)),””)</f>
        <v>#NAME?</v>
      </c>
      <c r="O409" s="76" t="e">
        <f>IFERROR(INDEX(Data!$M$4:$BB$594,Data!$A402,COLUMNS($C$11:P409)),””)</f>
        <v>#NAME?</v>
      </c>
      <c r="P409" s="69" t="e">
        <f>IFERROR(INDEX(Data!$M$4:$BB$594,Data!$A402,COLUMNS($C$11:Q409)),””)</f>
        <v>#NAME?</v>
      </c>
      <c r="Q409" s="70" t="e">
        <f>IFERROR(INDEX(Data!$M$4:$BB$594,Data!$A402,COLUMNS($C$11:R409)),””)</f>
        <v>#NAME?</v>
      </c>
      <c r="R409" s="72" t="e">
        <f>IFERROR(INDEX(Data!$M$4:$BB$594,Data!$A402,COLUMNS($C$11:S409)),””)</f>
        <v>#NAME?</v>
      </c>
      <c r="S409" s="69" t="e">
        <f>IFERROR(INDEX(Data!$M$4:$BB$594,Data!$A402,COLUMNS($C$11:T409)),””)</f>
        <v>#NAME?</v>
      </c>
      <c r="T409" s="71" t="e">
        <f>IFERROR(INDEX(Data!$M$4:$BB$594,Data!$A402,COLUMNS($C$11:U409)),””)</f>
        <v>#NAME?</v>
      </c>
      <c r="U409" s="72" t="e">
        <f>IFERROR(INDEX(Data!$M$4:$BB$594,Data!$A402,COLUMNS($C$11:V409)),””)</f>
        <v>#NAME?</v>
      </c>
      <c r="V409" s="72" t="e">
        <f>IFERROR(INDEX(Data!$M$4:$BB$594,Data!$A402,COLUMNS($C$11:W409)),””)</f>
        <v>#NAME?</v>
      </c>
      <c r="W409" s="72" t="e">
        <f>IFERROR(INDEX(Data!$M$4:$BB$594,Data!$A402,COLUMNS($C$11:X409)),””)</f>
        <v>#NAME?</v>
      </c>
      <c r="X409" s="70" t="e">
        <f>IFERROR(INDEX(Data!$M$4:$BB$594,Data!$A402,COLUMNS($C$11:Y409)),””)</f>
        <v>#NAME?</v>
      </c>
      <c r="Y409" s="72" t="e">
        <f>IFERROR(INDEX(Data!$M$4:$BB$594,Data!$A402,COLUMNS($C$11:Z409)),””)</f>
        <v>#NAME?</v>
      </c>
      <c r="Z409" s="75" t="e">
        <f>IFERROR(INDEX(Data!$M$4:$BB$594,Data!$A402,COLUMNS($C$11:AA409)),””)</f>
        <v>#NAME?</v>
      </c>
      <c r="AA409" s="75" t="e">
        <f>IFERROR(INDEX(Data!$M$4:$BB$594,Data!$A402,COLUMNS($C$11:AB409)),””)</f>
        <v>#NAME?</v>
      </c>
      <c r="AB409" s="71" t="e">
        <f>IFERROR(INDEX(Data!$M$4:$BB$594,Data!$A402,COLUMNS($C$11:AC409)),””)</f>
        <v>#NAME?</v>
      </c>
      <c r="AC409" s="72" t="e">
        <f>IFERROR(INDEX(Data!$M$4:$BB$594,Data!$A402,COLUMNS($C$11:AD409)),””)</f>
        <v>#NAME?</v>
      </c>
      <c r="AD409" s="72" t="e">
        <f>IFERROR(INDEX(Data!$M$4:$BB$594,Data!$A402,COLUMNS($C$11:AE409)),””)</f>
        <v>#NAME?</v>
      </c>
      <c r="AE409" s="70" t="e">
        <f>IFERROR(INDEX(Data!$M$4:$BB$594,Data!$A402,COLUMNS($C$11:AF409)),””)</f>
        <v>#NAME?</v>
      </c>
      <c r="AF409" s="72" t="e">
        <f>IFERROR(INDEX(Data!$M$4:$BB$594,Data!$A402,COLUMNS($C$11:AG409)),””)</f>
        <v>#NAME?</v>
      </c>
      <c r="AG409" s="75" t="e">
        <f>IFERROR(INDEX(Data!$M$4:$BB$594,Data!$A402,COLUMNS($C$11:AH409)),””)</f>
        <v>#NAME?</v>
      </c>
      <c r="AH409" s="75" t="e">
        <f>IFERROR(INDEX(Data!$M$4:$BB$594,Data!$A402,COLUMNS($C$11:AI409)),””)</f>
        <v>#NAME?</v>
      </c>
      <c r="AI409" s="71" t="e">
        <f>IFERROR(INDEX(Data!$M$4:$BB$594,Data!$A402,COLUMNS($C$11:AJ409)),””)</f>
        <v>#NAME?</v>
      </c>
      <c r="AJ409" s="71" t="e">
        <f>IFERROR(INDEX(Data!$M$4:$BB$594,Data!$A402,COLUMNS($C$11:AK409)),””)</f>
        <v>#NAME?</v>
      </c>
      <c r="AK409" s="71" t="e">
        <f>IFERROR(INDEX(Data!$M$4:$BB$594,Data!$A402,COLUMNS($C$11:AL409)),””)</f>
        <v>#NAME?</v>
      </c>
      <c r="AL409" s="69" t="e">
        <f>IFERROR(INDEX(Data!$M$4:$BB$594,Data!$A402,COLUMNS($C$11:AM409)),””)</f>
        <v>#NAME?</v>
      </c>
      <c r="AM409" s="69" t="e">
        <f>IFERROR(INDEX(Data!$M$4:$BB$594,Data!$A402,COLUMNS($C$11:AN409)),””)</f>
        <v>#NAME?</v>
      </c>
      <c r="AN409" s="69" t="e">
        <f>IFERROR(INDEX(Data!$M$4:$BB$594,Data!$A402,COLUMNS($C$11:AO409)),””)</f>
        <v>#NAME?</v>
      </c>
      <c r="AO409" s="69" t="e">
        <f>IFERROR(INDEX(Data!$M$4:$BB$594,Data!$A402,COLUMNS($C$11:AP409)),””)</f>
        <v>#NAME?</v>
      </c>
      <c r="AP409" s="69" t="e">
        <f>IFERROR(INDEX(Data!$M$4:$BB$594,Data!$A402,COLUMNS($C$11:AQ409)),””)</f>
        <v>#NAME?</v>
      </c>
      <c r="AQ409" s="69" t="e">
        <f>IFERROR(INDEX(Data!$M$4:$BB$594,Data!$A402,COLUMNS($C$11:AR409)),””)</f>
        <v>#NAME?</v>
      </c>
    </row>
    <row r="410" spans="2:43" x14ac:dyDescent="0.25">
      <c r="B410" s="69" t="e">
        <f>IFERROR(INDEX(Data!$M$4:$BB$594,Data!$A403,COLUMNS($C$11:C410)),””)</f>
        <v>#NAME?</v>
      </c>
      <c r="C410" s="73" t="e">
        <f>IFERROR(INDEX(Data!$M$4:$BB$594,Data!$A403,COLUMNS($C$11:D410)),””)</f>
        <v>#NAME?</v>
      </c>
      <c r="D410" s="76" t="e">
        <f>IFERROR(INDEX(Data!$M$4:$BB$594,Data!$A403,COLUMNS($C$11:E410)),””)</f>
        <v>#NAME?</v>
      </c>
      <c r="E410" s="76" t="e">
        <f>IFERROR(INDEX(Data!$M$4:$BB$594,Data!$A403,COLUMNS($C$11:F410)),””)</f>
        <v>#NAME?</v>
      </c>
      <c r="F410" s="76" t="e">
        <f>IFERROR(INDEX(Data!$M$4:$BB$594,Data!$A403,COLUMNS($C$11:G410)),””)</f>
        <v>#NAME?</v>
      </c>
      <c r="G410" s="76" t="e">
        <f>IFERROR(INDEX(Data!$M$4:$BB$594,Data!$A403,COLUMNS($C$11:H410)),””)</f>
        <v>#NAME?</v>
      </c>
      <c r="H410" s="76" t="e">
        <f>IFERROR(INDEX(Data!$M$4:$BB$594,Data!$A403,COLUMNS($C$11:I410)),””)</f>
        <v>#NAME?</v>
      </c>
      <c r="I410" s="76" t="e">
        <f>IFERROR(INDEX(Data!$M$4:$BB$594,Data!$A403,COLUMNS($C$11:J410)),””)</f>
        <v>#NAME?</v>
      </c>
      <c r="J410" s="76" t="e">
        <f>IFERROR(INDEX(Data!$M$4:$BB$594,Data!$A403,COLUMNS($C$11:K410)),””)</f>
        <v>#NAME?</v>
      </c>
      <c r="K410" s="76" t="e">
        <f>IFERROR(INDEX(Data!$M$4:$BB$594,Data!$A403,COLUMNS($C$11:L410)),””)</f>
        <v>#NAME?</v>
      </c>
      <c r="L410" s="76" t="e">
        <f>IFERROR(INDEX(Data!$M$4:$BB$594,Data!$A403,COLUMNS($C$11:M410)),””)</f>
        <v>#NAME?</v>
      </c>
      <c r="M410" s="76" t="e">
        <f>IFERROR(INDEX(Data!$M$4:$BB$594,Data!$A403,COLUMNS($C$11:N410)),””)</f>
        <v>#NAME?</v>
      </c>
      <c r="N410" s="76" t="e">
        <f>IFERROR(INDEX(Data!$M$4:$BB$594,Data!$A403,COLUMNS($C$11:O410)),””)</f>
        <v>#NAME?</v>
      </c>
      <c r="O410" s="76" t="e">
        <f>IFERROR(INDEX(Data!$M$4:$BB$594,Data!$A403,COLUMNS($C$11:P410)),””)</f>
        <v>#NAME?</v>
      </c>
      <c r="P410" s="69" t="e">
        <f>IFERROR(INDEX(Data!$M$4:$BB$594,Data!$A403,COLUMNS($C$11:Q410)),””)</f>
        <v>#NAME?</v>
      </c>
      <c r="Q410" s="70" t="e">
        <f>IFERROR(INDEX(Data!$M$4:$BB$594,Data!$A403,COLUMNS($C$11:R410)),””)</f>
        <v>#NAME?</v>
      </c>
      <c r="R410" s="72" t="e">
        <f>IFERROR(INDEX(Data!$M$4:$BB$594,Data!$A403,COLUMNS($C$11:S410)),””)</f>
        <v>#NAME?</v>
      </c>
      <c r="S410" s="69" t="e">
        <f>IFERROR(INDEX(Data!$M$4:$BB$594,Data!$A403,COLUMNS($C$11:T410)),””)</f>
        <v>#NAME?</v>
      </c>
      <c r="T410" s="71" t="e">
        <f>IFERROR(INDEX(Data!$M$4:$BB$594,Data!$A403,COLUMNS($C$11:U410)),””)</f>
        <v>#NAME?</v>
      </c>
      <c r="U410" s="72" t="e">
        <f>IFERROR(INDEX(Data!$M$4:$BB$594,Data!$A403,COLUMNS($C$11:V410)),””)</f>
        <v>#NAME?</v>
      </c>
      <c r="V410" s="72" t="e">
        <f>IFERROR(INDEX(Data!$M$4:$BB$594,Data!$A403,COLUMNS($C$11:W410)),””)</f>
        <v>#NAME?</v>
      </c>
      <c r="W410" s="72" t="e">
        <f>IFERROR(INDEX(Data!$M$4:$BB$594,Data!$A403,COLUMNS($C$11:X410)),””)</f>
        <v>#NAME?</v>
      </c>
      <c r="X410" s="70" t="e">
        <f>IFERROR(INDEX(Data!$M$4:$BB$594,Data!$A403,COLUMNS($C$11:Y410)),””)</f>
        <v>#NAME?</v>
      </c>
      <c r="Y410" s="72" t="e">
        <f>IFERROR(INDEX(Data!$M$4:$BB$594,Data!$A403,COLUMNS($C$11:Z410)),””)</f>
        <v>#NAME?</v>
      </c>
      <c r="Z410" s="75" t="e">
        <f>IFERROR(INDEX(Data!$M$4:$BB$594,Data!$A403,COLUMNS($C$11:AA410)),””)</f>
        <v>#NAME?</v>
      </c>
      <c r="AA410" s="75" t="e">
        <f>IFERROR(INDEX(Data!$M$4:$BB$594,Data!$A403,COLUMNS($C$11:AB410)),””)</f>
        <v>#NAME?</v>
      </c>
      <c r="AB410" s="71" t="e">
        <f>IFERROR(INDEX(Data!$M$4:$BB$594,Data!$A403,COLUMNS($C$11:AC410)),””)</f>
        <v>#NAME?</v>
      </c>
      <c r="AC410" s="72" t="e">
        <f>IFERROR(INDEX(Data!$M$4:$BB$594,Data!$A403,COLUMNS($C$11:AD410)),””)</f>
        <v>#NAME?</v>
      </c>
      <c r="AD410" s="72" t="e">
        <f>IFERROR(INDEX(Data!$M$4:$BB$594,Data!$A403,COLUMNS($C$11:AE410)),””)</f>
        <v>#NAME?</v>
      </c>
      <c r="AE410" s="70" t="e">
        <f>IFERROR(INDEX(Data!$M$4:$BB$594,Data!$A403,COLUMNS($C$11:AF410)),””)</f>
        <v>#NAME?</v>
      </c>
      <c r="AF410" s="72" t="e">
        <f>IFERROR(INDEX(Data!$M$4:$BB$594,Data!$A403,COLUMNS($C$11:AG410)),””)</f>
        <v>#NAME?</v>
      </c>
      <c r="AG410" s="75" t="e">
        <f>IFERROR(INDEX(Data!$M$4:$BB$594,Data!$A403,COLUMNS($C$11:AH410)),””)</f>
        <v>#NAME?</v>
      </c>
      <c r="AH410" s="75" t="e">
        <f>IFERROR(INDEX(Data!$M$4:$BB$594,Data!$A403,COLUMNS($C$11:AI410)),””)</f>
        <v>#NAME?</v>
      </c>
      <c r="AI410" s="71" t="e">
        <f>IFERROR(INDEX(Data!$M$4:$BB$594,Data!$A403,COLUMNS($C$11:AJ410)),””)</f>
        <v>#NAME?</v>
      </c>
      <c r="AJ410" s="71" t="e">
        <f>IFERROR(INDEX(Data!$M$4:$BB$594,Data!$A403,COLUMNS($C$11:AK410)),””)</f>
        <v>#NAME?</v>
      </c>
      <c r="AK410" s="71" t="e">
        <f>IFERROR(INDEX(Data!$M$4:$BB$594,Data!$A403,COLUMNS($C$11:AL410)),””)</f>
        <v>#NAME?</v>
      </c>
      <c r="AL410" s="69" t="e">
        <f>IFERROR(INDEX(Data!$M$4:$BB$594,Data!$A403,COLUMNS($C$11:AM410)),””)</f>
        <v>#NAME?</v>
      </c>
      <c r="AM410" s="69" t="e">
        <f>IFERROR(INDEX(Data!$M$4:$BB$594,Data!$A403,COLUMNS($C$11:AN410)),””)</f>
        <v>#NAME?</v>
      </c>
      <c r="AN410" s="69" t="e">
        <f>IFERROR(INDEX(Data!$M$4:$BB$594,Data!$A403,COLUMNS($C$11:AO410)),””)</f>
        <v>#NAME?</v>
      </c>
      <c r="AO410" s="69" t="e">
        <f>IFERROR(INDEX(Data!$M$4:$BB$594,Data!$A403,COLUMNS($C$11:AP410)),””)</f>
        <v>#NAME?</v>
      </c>
      <c r="AP410" s="69" t="e">
        <f>IFERROR(INDEX(Data!$M$4:$BB$594,Data!$A403,COLUMNS($C$11:AQ410)),””)</f>
        <v>#NAME?</v>
      </c>
      <c r="AQ410" s="69" t="e">
        <f>IFERROR(INDEX(Data!$M$4:$BB$594,Data!$A403,COLUMNS($C$11:AR410)),””)</f>
        <v>#NAME?</v>
      </c>
    </row>
    <row r="411" spans="2:43" x14ac:dyDescent="0.25">
      <c r="B411" s="69" t="e">
        <f>IFERROR(INDEX(Data!$M$4:$BB$594,Data!$A404,COLUMNS($C$11:C411)),””)</f>
        <v>#NAME?</v>
      </c>
      <c r="C411" s="73" t="e">
        <f>IFERROR(INDEX(Data!$M$4:$BB$594,Data!$A404,COLUMNS($C$11:D411)),””)</f>
        <v>#NAME?</v>
      </c>
      <c r="D411" s="76" t="e">
        <f>IFERROR(INDEX(Data!$M$4:$BB$594,Data!$A404,COLUMNS($C$11:E411)),””)</f>
        <v>#NAME?</v>
      </c>
      <c r="E411" s="76" t="e">
        <f>IFERROR(INDEX(Data!$M$4:$BB$594,Data!$A404,COLUMNS($C$11:F411)),””)</f>
        <v>#NAME?</v>
      </c>
      <c r="F411" s="76" t="e">
        <f>IFERROR(INDEX(Data!$M$4:$BB$594,Data!$A404,COLUMNS($C$11:G411)),””)</f>
        <v>#NAME?</v>
      </c>
      <c r="G411" s="76" t="e">
        <f>IFERROR(INDEX(Data!$M$4:$BB$594,Data!$A404,COLUMNS($C$11:H411)),””)</f>
        <v>#NAME?</v>
      </c>
      <c r="H411" s="76" t="e">
        <f>IFERROR(INDEX(Data!$M$4:$BB$594,Data!$A404,COLUMNS($C$11:I411)),””)</f>
        <v>#NAME?</v>
      </c>
      <c r="I411" s="76" t="e">
        <f>IFERROR(INDEX(Data!$M$4:$BB$594,Data!$A404,COLUMNS($C$11:J411)),””)</f>
        <v>#NAME?</v>
      </c>
      <c r="J411" s="76" t="e">
        <f>IFERROR(INDEX(Data!$M$4:$BB$594,Data!$A404,COLUMNS($C$11:K411)),””)</f>
        <v>#NAME?</v>
      </c>
      <c r="K411" s="76" t="e">
        <f>IFERROR(INDEX(Data!$M$4:$BB$594,Data!$A404,COLUMNS($C$11:L411)),””)</f>
        <v>#NAME?</v>
      </c>
      <c r="L411" s="76" t="e">
        <f>IFERROR(INDEX(Data!$M$4:$BB$594,Data!$A404,COLUMNS($C$11:M411)),””)</f>
        <v>#NAME?</v>
      </c>
      <c r="M411" s="76" t="e">
        <f>IFERROR(INDEX(Data!$M$4:$BB$594,Data!$A404,COLUMNS($C$11:N411)),””)</f>
        <v>#NAME?</v>
      </c>
      <c r="N411" s="76" t="e">
        <f>IFERROR(INDEX(Data!$M$4:$BB$594,Data!$A404,COLUMNS($C$11:O411)),””)</f>
        <v>#NAME?</v>
      </c>
      <c r="O411" s="76" t="e">
        <f>IFERROR(INDEX(Data!$M$4:$BB$594,Data!$A404,COLUMNS($C$11:P411)),””)</f>
        <v>#NAME?</v>
      </c>
      <c r="P411" s="69" t="e">
        <f>IFERROR(INDEX(Data!$M$4:$BB$594,Data!$A404,COLUMNS($C$11:Q411)),””)</f>
        <v>#NAME?</v>
      </c>
      <c r="Q411" s="70" t="e">
        <f>IFERROR(INDEX(Data!$M$4:$BB$594,Data!$A404,COLUMNS($C$11:R411)),””)</f>
        <v>#NAME?</v>
      </c>
      <c r="R411" s="72" t="e">
        <f>IFERROR(INDEX(Data!$M$4:$BB$594,Data!$A404,COLUMNS($C$11:S411)),””)</f>
        <v>#NAME?</v>
      </c>
      <c r="S411" s="69" t="e">
        <f>IFERROR(INDEX(Data!$M$4:$BB$594,Data!$A404,COLUMNS($C$11:T411)),””)</f>
        <v>#NAME?</v>
      </c>
      <c r="T411" s="71" t="e">
        <f>IFERROR(INDEX(Data!$M$4:$BB$594,Data!$A404,COLUMNS($C$11:U411)),””)</f>
        <v>#NAME?</v>
      </c>
      <c r="U411" s="72" t="e">
        <f>IFERROR(INDEX(Data!$M$4:$BB$594,Data!$A404,COLUMNS($C$11:V411)),””)</f>
        <v>#NAME?</v>
      </c>
      <c r="V411" s="72" t="e">
        <f>IFERROR(INDEX(Data!$M$4:$BB$594,Data!$A404,COLUMNS($C$11:W411)),””)</f>
        <v>#NAME?</v>
      </c>
      <c r="W411" s="72" t="e">
        <f>IFERROR(INDEX(Data!$M$4:$BB$594,Data!$A404,COLUMNS($C$11:X411)),””)</f>
        <v>#NAME?</v>
      </c>
      <c r="X411" s="70" t="e">
        <f>IFERROR(INDEX(Data!$M$4:$BB$594,Data!$A404,COLUMNS($C$11:Y411)),””)</f>
        <v>#NAME?</v>
      </c>
      <c r="Y411" s="72" t="e">
        <f>IFERROR(INDEX(Data!$M$4:$BB$594,Data!$A404,COLUMNS($C$11:Z411)),””)</f>
        <v>#NAME?</v>
      </c>
      <c r="Z411" s="75" t="e">
        <f>IFERROR(INDEX(Data!$M$4:$BB$594,Data!$A404,COLUMNS($C$11:AA411)),””)</f>
        <v>#NAME?</v>
      </c>
      <c r="AA411" s="75" t="e">
        <f>IFERROR(INDEX(Data!$M$4:$BB$594,Data!$A404,COLUMNS($C$11:AB411)),””)</f>
        <v>#NAME?</v>
      </c>
      <c r="AB411" s="71" t="e">
        <f>IFERROR(INDEX(Data!$M$4:$BB$594,Data!$A404,COLUMNS($C$11:AC411)),””)</f>
        <v>#NAME?</v>
      </c>
      <c r="AC411" s="72" t="e">
        <f>IFERROR(INDEX(Data!$M$4:$BB$594,Data!$A404,COLUMNS($C$11:AD411)),””)</f>
        <v>#NAME?</v>
      </c>
      <c r="AD411" s="72" t="e">
        <f>IFERROR(INDEX(Data!$M$4:$BB$594,Data!$A404,COLUMNS($C$11:AE411)),””)</f>
        <v>#NAME?</v>
      </c>
      <c r="AE411" s="70" t="e">
        <f>IFERROR(INDEX(Data!$M$4:$BB$594,Data!$A404,COLUMNS($C$11:AF411)),””)</f>
        <v>#NAME?</v>
      </c>
      <c r="AF411" s="72" t="e">
        <f>IFERROR(INDEX(Data!$M$4:$BB$594,Data!$A404,COLUMNS($C$11:AG411)),””)</f>
        <v>#NAME?</v>
      </c>
      <c r="AG411" s="75" t="e">
        <f>IFERROR(INDEX(Data!$M$4:$BB$594,Data!$A404,COLUMNS($C$11:AH411)),””)</f>
        <v>#NAME?</v>
      </c>
      <c r="AH411" s="75" t="e">
        <f>IFERROR(INDEX(Data!$M$4:$BB$594,Data!$A404,COLUMNS($C$11:AI411)),””)</f>
        <v>#NAME?</v>
      </c>
      <c r="AI411" s="71" t="e">
        <f>IFERROR(INDEX(Data!$M$4:$BB$594,Data!$A404,COLUMNS($C$11:AJ411)),””)</f>
        <v>#NAME?</v>
      </c>
      <c r="AJ411" s="71" t="e">
        <f>IFERROR(INDEX(Data!$M$4:$BB$594,Data!$A404,COLUMNS($C$11:AK411)),””)</f>
        <v>#NAME?</v>
      </c>
      <c r="AK411" s="71" t="e">
        <f>IFERROR(INDEX(Data!$M$4:$BB$594,Data!$A404,COLUMNS($C$11:AL411)),””)</f>
        <v>#NAME?</v>
      </c>
      <c r="AL411" s="69" t="e">
        <f>IFERROR(INDEX(Data!$M$4:$BB$594,Data!$A404,COLUMNS($C$11:AM411)),””)</f>
        <v>#NAME?</v>
      </c>
      <c r="AM411" s="69" t="e">
        <f>IFERROR(INDEX(Data!$M$4:$BB$594,Data!$A404,COLUMNS($C$11:AN411)),””)</f>
        <v>#NAME?</v>
      </c>
      <c r="AN411" s="69" t="e">
        <f>IFERROR(INDEX(Data!$M$4:$BB$594,Data!$A404,COLUMNS($C$11:AO411)),””)</f>
        <v>#NAME?</v>
      </c>
      <c r="AO411" s="69" t="e">
        <f>IFERROR(INDEX(Data!$M$4:$BB$594,Data!$A404,COLUMNS($C$11:AP411)),””)</f>
        <v>#NAME?</v>
      </c>
      <c r="AP411" s="69" t="e">
        <f>IFERROR(INDEX(Data!$M$4:$BB$594,Data!$A404,COLUMNS($C$11:AQ411)),””)</f>
        <v>#NAME?</v>
      </c>
      <c r="AQ411" s="69" t="e">
        <f>IFERROR(INDEX(Data!$M$4:$BB$594,Data!$A404,COLUMNS($C$11:AR411)),””)</f>
        <v>#NAME?</v>
      </c>
    </row>
    <row r="412" spans="2:43" x14ac:dyDescent="0.25">
      <c r="B412" s="69" t="e">
        <f>IFERROR(INDEX(Data!$M$4:$BB$594,Data!$A405,COLUMNS($C$11:C412)),””)</f>
        <v>#NAME?</v>
      </c>
      <c r="C412" s="73" t="e">
        <f>IFERROR(INDEX(Data!$M$4:$BB$594,Data!$A405,COLUMNS($C$11:D412)),””)</f>
        <v>#NAME?</v>
      </c>
      <c r="D412" s="76" t="e">
        <f>IFERROR(INDEX(Data!$M$4:$BB$594,Data!$A405,COLUMNS($C$11:E412)),””)</f>
        <v>#NAME?</v>
      </c>
      <c r="E412" s="76" t="e">
        <f>IFERROR(INDEX(Data!$M$4:$BB$594,Data!$A405,COLUMNS($C$11:F412)),””)</f>
        <v>#NAME?</v>
      </c>
      <c r="F412" s="76" t="e">
        <f>IFERROR(INDEX(Data!$M$4:$BB$594,Data!$A405,COLUMNS($C$11:G412)),””)</f>
        <v>#NAME?</v>
      </c>
      <c r="G412" s="76" t="e">
        <f>IFERROR(INDEX(Data!$M$4:$BB$594,Data!$A405,COLUMNS($C$11:H412)),””)</f>
        <v>#NAME?</v>
      </c>
      <c r="H412" s="76" t="e">
        <f>IFERROR(INDEX(Data!$M$4:$BB$594,Data!$A405,COLUMNS($C$11:I412)),””)</f>
        <v>#NAME?</v>
      </c>
      <c r="I412" s="76" t="e">
        <f>IFERROR(INDEX(Data!$M$4:$BB$594,Data!$A405,COLUMNS($C$11:J412)),””)</f>
        <v>#NAME?</v>
      </c>
      <c r="J412" s="76" t="e">
        <f>IFERROR(INDEX(Data!$M$4:$BB$594,Data!$A405,COLUMNS($C$11:K412)),””)</f>
        <v>#NAME?</v>
      </c>
      <c r="K412" s="76" t="e">
        <f>IFERROR(INDEX(Data!$M$4:$BB$594,Data!$A405,COLUMNS($C$11:L412)),””)</f>
        <v>#NAME?</v>
      </c>
      <c r="L412" s="76" t="e">
        <f>IFERROR(INDEX(Data!$M$4:$BB$594,Data!$A405,COLUMNS($C$11:M412)),””)</f>
        <v>#NAME?</v>
      </c>
      <c r="M412" s="76" t="e">
        <f>IFERROR(INDEX(Data!$M$4:$BB$594,Data!$A405,COLUMNS($C$11:N412)),””)</f>
        <v>#NAME?</v>
      </c>
      <c r="N412" s="76" t="e">
        <f>IFERROR(INDEX(Data!$M$4:$BB$594,Data!$A405,COLUMNS($C$11:O412)),””)</f>
        <v>#NAME?</v>
      </c>
      <c r="O412" s="76" t="e">
        <f>IFERROR(INDEX(Data!$M$4:$BB$594,Data!$A405,COLUMNS($C$11:P412)),””)</f>
        <v>#NAME?</v>
      </c>
      <c r="P412" s="69" t="e">
        <f>IFERROR(INDEX(Data!$M$4:$BB$594,Data!$A405,COLUMNS($C$11:Q412)),””)</f>
        <v>#NAME?</v>
      </c>
      <c r="Q412" s="70" t="e">
        <f>IFERROR(INDEX(Data!$M$4:$BB$594,Data!$A405,COLUMNS($C$11:R412)),””)</f>
        <v>#NAME?</v>
      </c>
      <c r="R412" s="72" t="e">
        <f>IFERROR(INDEX(Data!$M$4:$BB$594,Data!$A405,COLUMNS($C$11:S412)),””)</f>
        <v>#NAME?</v>
      </c>
      <c r="S412" s="69" t="e">
        <f>IFERROR(INDEX(Data!$M$4:$BB$594,Data!$A405,COLUMNS($C$11:T412)),””)</f>
        <v>#NAME?</v>
      </c>
      <c r="T412" s="71" t="e">
        <f>IFERROR(INDEX(Data!$M$4:$BB$594,Data!$A405,COLUMNS($C$11:U412)),””)</f>
        <v>#NAME?</v>
      </c>
      <c r="U412" s="72" t="e">
        <f>IFERROR(INDEX(Data!$M$4:$BB$594,Data!$A405,COLUMNS($C$11:V412)),””)</f>
        <v>#NAME?</v>
      </c>
      <c r="V412" s="72" t="e">
        <f>IFERROR(INDEX(Data!$M$4:$BB$594,Data!$A405,COLUMNS($C$11:W412)),””)</f>
        <v>#NAME?</v>
      </c>
      <c r="W412" s="72" t="e">
        <f>IFERROR(INDEX(Data!$M$4:$BB$594,Data!$A405,COLUMNS($C$11:X412)),””)</f>
        <v>#NAME?</v>
      </c>
      <c r="X412" s="70" t="e">
        <f>IFERROR(INDEX(Data!$M$4:$BB$594,Data!$A405,COLUMNS($C$11:Y412)),””)</f>
        <v>#NAME?</v>
      </c>
      <c r="Y412" s="72" t="e">
        <f>IFERROR(INDEX(Data!$M$4:$BB$594,Data!$A405,COLUMNS($C$11:Z412)),””)</f>
        <v>#NAME?</v>
      </c>
      <c r="Z412" s="75" t="e">
        <f>IFERROR(INDEX(Data!$M$4:$BB$594,Data!$A405,COLUMNS($C$11:AA412)),””)</f>
        <v>#NAME?</v>
      </c>
      <c r="AA412" s="75" t="e">
        <f>IFERROR(INDEX(Data!$M$4:$BB$594,Data!$A405,COLUMNS($C$11:AB412)),””)</f>
        <v>#NAME?</v>
      </c>
      <c r="AB412" s="71" t="e">
        <f>IFERROR(INDEX(Data!$M$4:$BB$594,Data!$A405,COLUMNS($C$11:AC412)),””)</f>
        <v>#NAME?</v>
      </c>
      <c r="AC412" s="72" t="e">
        <f>IFERROR(INDEX(Data!$M$4:$BB$594,Data!$A405,COLUMNS($C$11:AD412)),””)</f>
        <v>#NAME?</v>
      </c>
      <c r="AD412" s="72" t="e">
        <f>IFERROR(INDEX(Data!$M$4:$BB$594,Data!$A405,COLUMNS($C$11:AE412)),””)</f>
        <v>#NAME?</v>
      </c>
      <c r="AE412" s="70" t="e">
        <f>IFERROR(INDEX(Data!$M$4:$BB$594,Data!$A405,COLUMNS($C$11:AF412)),””)</f>
        <v>#NAME?</v>
      </c>
      <c r="AF412" s="72" t="e">
        <f>IFERROR(INDEX(Data!$M$4:$BB$594,Data!$A405,COLUMNS($C$11:AG412)),””)</f>
        <v>#NAME?</v>
      </c>
      <c r="AG412" s="75" t="e">
        <f>IFERROR(INDEX(Data!$M$4:$BB$594,Data!$A405,COLUMNS($C$11:AH412)),””)</f>
        <v>#NAME?</v>
      </c>
      <c r="AH412" s="75" t="e">
        <f>IFERROR(INDEX(Data!$M$4:$BB$594,Data!$A405,COLUMNS($C$11:AI412)),””)</f>
        <v>#NAME?</v>
      </c>
      <c r="AI412" s="71" t="e">
        <f>IFERROR(INDEX(Data!$M$4:$BB$594,Data!$A405,COLUMNS($C$11:AJ412)),””)</f>
        <v>#NAME?</v>
      </c>
      <c r="AJ412" s="71" t="e">
        <f>IFERROR(INDEX(Data!$M$4:$BB$594,Data!$A405,COLUMNS($C$11:AK412)),””)</f>
        <v>#NAME?</v>
      </c>
      <c r="AK412" s="71" t="e">
        <f>IFERROR(INDEX(Data!$M$4:$BB$594,Data!$A405,COLUMNS($C$11:AL412)),””)</f>
        <v>#NAME?</v>
      </c>
      <c r="AL412" s="69" t="e">
        <f>IFERROR(INDEX(Data!$M$4:$BB$594,Data!$A405,COLUMNS($C$11:AM412)),””)</f>
        <v>#NAME?</v>
      </c>
      <c r="AM412" s="69" t="e">
        <f>IFERROR(INDEX(Data!$M$4:$BB$594,Data!$A405,COLUMNS($C$11:AN412)),””)</f>
        <v>#NAME?</v>
      </c>
      <c r="AN412" s="69" t="e">
        <f>IFERROR(INDEX(Data!$M$4:$BB$594,Data!$A405,COLUMNS($C$11:AO412)),””)</f>
        <v>#NAME?</v>
      </c>
      <c r="AO412" s="69" t="e">
        <f>IFERROR(INDEX(Data!$M$4:$BB$594,Data!$A405,COLUMNS($C$11:AP412)),””)</f>
        <v>#NAME?</v>
      </c>
      <c r="AP412" s="69" t="e">
        <f>IFERROR(INDEX(Data!$M$4:$BB$594,Data!$A405,COLUMNS($C$11:AQ412)),””)</f>
        <v>#NAME?</v>
      </c>
      <c r="AQ412" s="69" t="e">
        <f>IFERROR(INDEX(Data!$M$4:$BB$594,Data!$A405,COLUMNS($C$11:AR412)),””)</f>
        <v>#NAME?</v>
      </c>
    </row>
    <row r="413" spans="2:43" x14ac:dyDescent="0.25">
      <c r="B413" s="69" t="e">
        <f>IFERROR(INDEX(Data!$M$4:$BB$594,Data!$A406,COLUMNS($C$11:C413)),””)</f>
        <v>#NAME?</v>
      </c>
      <c r="C413" s="73" t="e">
        <f>IFERROR(INDEX(Data!$M$4:$BB$594,Data!$A406,COLUMNS($C$11:D413)),””)</f>
        <v>#NAME?</v>
      </c>
      <c r="D413" s="76" t="e">
        <f>IFERROR(INDEX(Data!$M$4:$BB$594,Data!$A406,COLUMNS($C$11:E413)),””)</f>
        <v>#NAME?</v>
      </c>
      <c r="E413" s="76" t="e">
        <f>IFERROR(INDEX(Data!$M$4:$BB$594,Data!$A406,COLUMNS($C$11:F413)),””)</f>
        <v>#NAME?</v>
      </c>
      <c r="F413" s="76" t="e">
        <f>IFERROR(INDEX(Data!$M$4:$BB$594,Data!$A406,COLUMNS($C$11:G413)),””)</f>
        <v>#NAME?</v>
      </c>
      <c r="G413" s="76" t="e">
        <f>IFERROR(INDEX(Data!$M$4:$BB$594,Data!$A406,COLUMNS($C$11:H413)),””)</f>
        <v>#NAME?</v>
      </c>
      <c r="H413" s="76" t="e">
        <f>IFERROR(INDEX(Data!$M$4:$BB$594,Data!$A406,COLUMNS($C$11:I413)),””)</f>
        <v>#NAME?</v>
      </c>
      <c r="I413" s="76" t="e">
        <f>IFERROR(INDEX(Data!$M$4:$BB$594,Data!$A406,COLUMNS($C$11:J413)),””)</f>
        <v>#NAME?</v>
      </c>
      <c r="J413" s="76" t="e">
        <f>IFERROR(INDEX(Data!$M$4:$BB$594,Data!$A406,COLUMNS($C$11:K413)),””)</f>
        <v>#NAME?</v>
      </c>
      <c r="K413" s="76" t="e">
        <f>IFERROR(INDEX(Data!$M$4:$BB$594,Data!$A406,COLUMNS($C$11:L413)),””)</f>
        <v>#NAME?</v>
      </c>
      <c r="L413" s="76" t="e">
        <f>IFERROR(INDEX(Data!$M$4:$BB$594,Data!$A406,COLUMNS($C$11:M413)),””)</f>
        <v>#NAME?</v>
      </c>
      <c r="M413" s="76" t="e">
        <f>IFERROR(INDEX(Data!$M$4:$BB$594,Data!$A406,COLUMNS($C$11:N413)),””)</f>
        <v>#NAME?</v>
      </c>
      <c r="N413" s="76" t="e">
        <f>IFERROR(INDEX(Data!$M$4:$BB$594,Data!$A406,COLUMNS($C$11:O413)),””)</f>
        <v>#NAME?</v>
      </c>
      <c r="O413" s="76" t="e">
        <f>IFERROR(INDEX(Data!$M$4:$BB$594,Data!$A406,COLUMNS($C$11:P413)),””)</f>
        <v>#NAME?</v>
      </c>
      <c r="P413" s="69" t="e">
        <f>IFERROR(INDEX(Data!$M$4:$BB$594,Data!$A406,COLUMNS($C$11:Q413)),””)</f>
        <v>#NAME?</v>
      </c>
      <c r="Q413" s="70" t="e">
        <f>IFERROR(INDEX(Data!$M$4:$BB$594,Data!$A406,COLUMNS($C$11:R413)),””)</f>
        <v>#NAME?</v>
      </c>
      <c r="R413" s="72" t="e">
        <f>IFERROR(INDEX(Data!$M$4:$BB$594,Data!$A406,COLUMNS($C$11:S413)),””)</f>
        <v>#NAME?</v>
      </c>
      <c r="S413" s="69" t="e">
        <f>IFERROR(INDEX(Data!$M$4:$BB$594,Data!$A406,COLUMNS($C$11:T413)),””)</f>
        <v>#NAME?</v>
      </c>
      <c r="T413" s="71" t="e">
        <f>IFERROR(INDEX(Data!$M$4:$BB$594,Data!$A406,COLUMNS($C$11:U413)),””)</f>
        <v>#NAME?</v>
      </c>
      <c r="U413" s="72" t="e">
        <f>IFERROR(INDEX(Data!$M$4:$BB$594,Data!$A406,COLUMNS($C$11:V413)),””)</f>
        <v>#NAME?</v>
      </c>
      <c r="V413" s="72" t="e">
        <f>IFERROR(INDEX(Data!$M$4:$BB$594,Data!$A406,COLUMNS($C$11:W413)),””)</f>
        <v>#NAME?</v>
      </c>
      <c r="W413" s="72" t="e">
        <f>IFERROR(INDEX(Data!$M$4:$BB$594,Data!$A406,COLUMNS($C$11:X413)),””)</f>
        <v>#NAME?</v>
      </c>
      <c r="X413" s="70" t="e">
        <f>IFERROR(INDEX(Data!$M$4:$BB$594,Data!$A406,COLUMNS($C$11:Y413)),””)</f>
        <v>#NAME?</v>
      </c>
      <c r="Y413" s="72" t="e">
        <f>IFERROR(INDEX(Data!$M$4:$BB$594,Data!$A406,COLUMNS($C$11:Z413)),””)</f>
        <v>#NAME?</v>
      </c>
      <c r="Z413" s="75" t="e">
        <f>IFERROR(INDEX(Data!$M$4:$BB$594,Data!$A406,COLUMNS($C$11:AA413)),””)</f>
        <v>#NAME?</v>
      </c>
      <c r="AA413" s="75" t="e">
        <f>IFERROR(INDEX(Data!$M$4:$BB$594,Data!$A406,COLUMNS($C$11:AB413)),””)</f>
        <v>#NAME?</v>
      </c>
      <c r="AB413" s="71" t="e">
        <f>IFERROR(INDEX(Data!$M$4:$BB$594,Data!$A406,COLUMNS($C$11:AC413)),””)</f>
        <v>#NAME?</v>
      </c>
      <c r="AC413" s="72" t="e">
        <f>IFERROR(INDEX(Data!$M$4:$BB$594,Data!$A406,COLUMNS($C$11:AD413)),””)</f>
        <v>#NAME?</v>
      </c>
      <c r="AD413" s="72" t="e">
        <f>IFERROR(INDEX(Data!$M$4:$BB$594,Data!$A406,COLUMNS($C$11:AE413)),””)</f>
        <v>#NAME?</v>
      </c>
      <c r="AE413" s="70" t="e">
        <f>IFERROR(INDEX(Data!$M$4:$BB$594,Data!$A406,COLUMNS($C$11:AF413)),””)</f>
        <v>#NAME?</v>
      </c>
      <c r="AF413" s="72" t="e">
        <f>IFERROR(INDEX(Data!$M$4:$BB$594,Data!$A406,COLUMNS($C$11:AG413)),””)</f>
        <v>#NAME?</v>
      </c>
      <c r="AG413" s="75" t="e">
        <f>IFERROR(INDEX(Data!$M$4:$BB$594,Data!$A406,COLUMNS($C$11:AH413)),””)</f>
        <v>#NAME?</v>
      </c>
      <c r="AH413" s="75" t="e">
        <f>IFERROR(INDEX(Data!$M$4:$BB$594,Data!$A406,COLUMNS($C$11:AI413)),””)</f>
        <v>#NAME?</v>
      </c>
      <c r="AI413" s="71" t="e">
        <f>IFERROR(INDEX(Data!$M$4:$BB$594,Data!$A406,COLUMNS($C$11:AJ413)),””)</f>
        <v>#NAME?</v>
      </c>
      <c r="AJ413" s="71" t="e">
        <f>IFERROR(INDEX(Data!$M$4:$BB$594,Data!$A406,COLUMNS($C$11:AK413)),””)</f>
        <v>#NAME?</v>
      </c>
      <c r="AK413" s="71" t="e">
        <f>IFERROR(INDEX(Data!$M$4:$BB$594,Data!$A406,COLUMNS($C$11:AL413)),””)</f>
        <v>#NAME?</v>
      </c>
      <c r="AL413" s="69" t="e">
        <f>IFERROR(INDEX(Data!$M$4:$BB$594,Data!$A406,COLUMNS($C$11:AM413)),””)</f>
        <v>#NAME?</v>
      </c>
      <c r="AM413" s="69" t="e">
        <f>IFERROR(INDEX(Data!$M$4:$BB$594,Data!$A406,COLUMNS($C$11:AN413)),””)</f>
        <v>#NAME?</v>
      </c>
      <c r="AN413" s="69" t="e">
        <f>IFERROR(INDEX(Data!$M$4:$BB$594,Data!$A406,COLUMNS($C$11:AO413)),””)</f>
        <v>#NAME?</v>
      </c>
      <c r="AO413" s="69" t="e">
        <f>IFERROR(INDEX(Data!$M$4:$BB$594,Data!$A406,COLUMNS($C$11:AP413)),””)</f>
        <v>#NAME?</v>
      </c>
      <c r="AP413" s="69" t="e">
        <f>IFERROR(INDEX(Data!$M$4:$BB$594,Data!$A406,COLUMNS($C$11:AQ413)),””)</f>
        <v>#NAME?</v>
      </c>
      <c r="AQ413" s="69" t="e">
        <f>IFERROR(INDEX(Data!$M$4:$BB$594,Data!$A406,COLUMNS($C$11:AR413)),””)</f>
        <v>#NAME?</v>
      </c>
    </row>
    <row r="414" spans="2:43" x14ac:dyDescent="0.25">
      <c r="B414" s="69" t="e">
        <f>IFERROR(INDEX(Data!$M$4:$BB$594,Data!$A407,COLUMNS($C$11:C414)),””)</f>
        <v>#NAME?</v>
      </c>
      <c r="C414" s="73" t="e">
        <f>IFERROR(INDEX(Data!$M$4:$BB$594,Data!$A407,COLUMNS($C$11:D414)),””)</f>
        <v>#NAME?</v>
      </c>
      <c r="D414" s="76" t="e">
        <f>IFERROR(INDEX(Data!$M$4:$BB$594,Data!$A407,COLUMNS($C$11:E414)),””)</f>
        <v>#NAME?</v>
      </c>
      <c r="E414" s="76" t="e">
        <f>IFERROR(INDEX(Data!$M$4:$BB$594,Data!$A407,COLUMNS($C$11:F414)),””)</f>
        <v>#NAME?</v>
      </c>
      <c r="F414" s="76" t="e">
        <f>IFERROR(INDEX(Data!$M$4:$BB$594,Data!$A407,COLUMNS($C$11:G414)),””)</f>
        <v>#NAME?</v>
      </c>
      <c r="G414" s="76" t="e">
        <f>IFERROR(INDEX(Data!$M$4:$BB$594,Data!$A407,COLUMNS($C$11:H414)),””)</f>
        <v>#NAME?</v>
      </c>
      <c r="H414" s="76" t="e">
        <f>IFERROR(INDEX(Data!$M$4:$BB$594,Data!$A407,COLUMNS($C$11:I414)),””)</f>
        <v>#NAME?</v>
      </c>
      <c r="I414" s="76" t="e">
        <f>IFERROR(INDEX(Data!$M$4:$BB$594,Data!$A407,COLUMNS($C$11:J414)),””)</f>
        <v>#NAME?</v>
      </c>
      <c r="J414" s="76" t="e">
        <f>IFERROR(INDEX(Data!$M$4:$BB$594,Data!$A407,COLUMNS($C$11:K414)),””)</f>
        <v>#NAME?</v>
      </c>
      <c r="K414" s="76" t="e">
        <f>IFERROR(INDEX(Data!$M$4:$BB$594,Data!$A407,COLUMNS($C$11:L414)),””)</f>
        <v>#NAME?</v>
      </c>
      <c r="L414" s="76" t="e">
        <f>IFERROR(INDEX(Data!$M$4:$BB$594,Data!$A407,COLUMNS($C$11:M414)),””)</f>
        <v>#NAME?</v>
      </c>
      <c r="M414" s="76" t="e">
        <f>IFERROR(INDEX(Data!$M$4:$BB$594,Data!$A407,COLUMNS($C$11:N414)),””)</f>
        <v>#NAME?</v>
      </c>
      <c r="N414" s="76" t="e">
        <f>IFERROR(INDEX(Data!$M$4:$BB$594,Data!$A407,COLUMNS($C$11:O414)),””)</f>
        <v>#NAME?</v>
      </c>
      <c r="O414" s="76" t="e">
        <f>IFERROR(INDEX(Data!$M$4:$BB$594,Data!$A407,COLUMNS($C$11:P414)),””)</f>
        <v>#NAME?</v>
      </c>
      <c r="P414" s="69" t="e">
        <f>IFERROR(INDEX(Data!$M$4:$BB$594,Data!$A407,COLUMNS($C$11:Q414)),””)</f>
        <v>#NAME?</v>
      </c>
      <c r="Q414" s="70" t="e">
        <f>IFERROR(INDEX(Data!$M$4:$BB$594,Data!$A407,COLUMNS($C$11:R414)),””)</f>
        <v>#NAME?</v>
      </c>
      <c r="R414" s="72" t="e">
        <f>IFERROR(INDEX(Data!$M$4:$BB$594,Data!$A407,COLUMNS($C$11:S414)),””)</f>
        <v>#NAME?</v>
      </c>
      <c r="S414" s="69" t="e">
        <f>IFERROR(INDEX(Data!$M$4:$BB$594,Data!$A407,COLUMNS($C$11:T414)),””)</f>
        <v>#NAME?</v>
      </c>
      <c r="T414" s="71" t="e">
        <f>IFERROR(INDEX(Data!$M$4:$BB$594,Data!$A407,COLUMNS($C$11:U414)),””)</f>
        <v>#NAME?</v>
      </c>
      <c r="U414" s="72" t="e">
        <f>IFERROR(INDEX(Data!$M$4:$BB$594,Data!$A407,COLUMNS($C$11:V414)),””)</f>
        <v>#NAME?</v>
      </c>
      <c r="V414" s="72" t="e">
        <f>IFERROR(INDEX(Data!$M$4:$BB$594,Data!$A407,COLUMNS($C$11:W414)),””)</f>
        <v>#NAME?</v>
      </c>
      <c r="W414" s="72" t="e">
        <f>IFERROR(INDEX(Data!$M$4:$BB$594,Data!$A407,COLUMNS($C$11:X414)),””)</f>
        <v>#NAME?</v>
      </c>
      <c r="X414" s="70" t="e">
        <f>IFERROR(INDEX(Data!$M$4:$BB$594,Data!$A407,COLUMNS($C$11:Y414)),””)</f>
        <v>#NAME?</v>
      </c>
      <c r="Y414" s="72" t="e">
        <f>IFERROR(INDEX(Data!$M$4:$BB$594,Data!$A407,COLUMNS($C$11:Z414)),””)</f>
        <v>#NAME?</v>
      </c>
      <c r="Z414" s="75" t="e">
        <f>IFERROR(INDEX(Data!$M$4:$BB$594,Data!$A407,COLUMNS($C$11:AA414)),””)</f>
        <v>#NAME?</v>
      </c>
      <c r="AA414" s="75" t="e">
        <f>IFERROR(INDEX(Data!$M$4:$BB$594,Data!$A407,COLUMNS($C$11:AB414)),””)</f>
        <v>#NAME?</v>
      </c>
      <c r="AB414" s="71" t="e">
        <f>IFERROR(INDEX(Data!$M$4:$BB$594,Data!$A407,COLUMNS($C$11:AC414)),””)</f>
        <v>#NAME?</v>
      </c>
      <c r="AC414" s="72" t="e">
        <f>IFERROR(INDEX(Data!$M$4:$BB$594,Data!$A407,COLUMNS($C$11:AD414)),””)</f>
        <v>#NAME?</v>
      </c>
      <c r="AD414" s="72" t="e">
        <f>IFERROR(INDEX(Data!$M$4:$BB$594,Data!$A407,COLUMNS($C$11:AE414)),””)</f>
        <v>#NAME?</v>
      </c>
      <c r="AE414" s="70" t="e">
        <f>IFERROR(INDEX(Data!$M$4:$BB$594,Data!$A407,COLUMNS($C$11:AF414)),””)</f>
        <v>#NAME?</v>
      </c>
      <c r="AF414" s="72" t="e">
        <f>IFERROR(INDEX(Data!$M$4:$BB$594,Data!$A407,COLUMNS($C$11:AG414)),””)</f>
        <v>#NAME?</v>
      </c>
      <c r="AG414" s="75" t="e">
        <f>IFERROR(INDEX(Data!$M$4:$BB$594,Data!$A407,COLUMNS($C$11:AH414)),””)</f>
        <v>#NAME?</v>
      </c>
      <c r="AH414" s="75" t="e">
        <f>IFERROR(INDEX(Data!$M$4:$BB$594,Data!$A407,COLUMNS($C$11:AI414)),””)</f>
        <v>#NAME?</v>
      </c>
      <c r="AI414" s="71" t="e">
        <f>IFERROR(INDEX(Data!$M$4:$BB$594,Data!$A407,COLUMNS($C$11:AJ414)),””)</f>
        <v>#NAME?</v>
      </c>
      <c r="AJ414" s="71" t="e">
        <f>IFERROR(INDEX(Data!$M$4:$BB$594,Data!$A407,COLUMNS($C$11:AK414)),””)</f>
        <v>#NAME?</v>
      </c>
      <c r="AK414" s="71" t="e">
        <f>IFERROR(INDEX(Data!$M$4:$BB$594,Data!$A407,COLUMNS($C$11:AL414)),””)</f>
        <v>#NAME?</v>
      </c>
      <c r="AL414" s="69" t="e">
        <f>IFERROR(INDEX(Data!$M$4:$BB$594,Data!$A407,COLUMNS($C$11:AM414)),””)</f>
        <v>#NAME?</v>
      </c>
      <c r="AM414" s="69" t="e">
        <f>IFERROR(INDEX(Data!$M$4:$BB$594,Data!$A407,COLUMNS($C$11:AN414)),””)</f>
        <v>#NAME?</v>
      </c>
      <c r="AN414" s="69" t="e">
        <f>IFERROR(INDEX(Data!$M$4:$BB$594,Data!$A407,COLUMNS($C$11:AO414)),””)</f>
        <v>#NAME?</v>
      </c>
      <c r="AO414" s="69" t="e">
        <f>IFERROR(INDEX(Data!$M$4:$BB$594,Data!$A407,COLUMNS($C$11:AP414)),””)</f>
        <v>#NAME?</v>
      </c>
      <c r="AP414" s="69" t="e">
        <f>IFERROR(INDEX(Data!$M$4:$BB$594,Data!$A407,COLUMNS($C$11:AQ414)),””)</f>
        <v>#NAME?</v>
      </c>
      <c r="AQ414" s="69" t="e">
        <f>IFERROR(INDEX(Data!$M$4:$BB$594,Data!$A407,COLUMNS($C$11:AR414)),””)</f>
        <v>#NAME?</v>
      </c>
    </row>
    <row r="415" spans="2:43" x14ac:dyDescent="0.25">
      <c r="B415" s="69" t="e">
        <f>IFERROR(INDEX(Data!$M$4:$BB$594,Data!$A408,COLUMNS($C$11:C415)),””)</f>
        <v>#NAME?</v>
      </c>
      <c r="C415" s="73" t="e">
        <f>IFERROR(INDEX(Data!$M$4:$BB$594,Data!$A408,COLUMNS($C$11:D415)),””)</f>
        <v>#NAME?</v>
      </c>
      <c r="D415" s="76" t="e">
        <f>IFERROR(INDEX(Data!$M$4:$BB$594,Data!$A408,COLUMNS($C$11:E415)),””)</f>
        <v>#NAME?</v>
      </c>
      <c r="E415" s="76" t="e">
        <f>IFERROR(INDEX(Data!$M$4:$BB$594,Data!$A408,COLUMNS($C$11:F415)),””)</f>
        <v>#NAME?</v>
      </c>
      <c r="F415" s="76" t="e">
        <f>IFERROR(INDEX(Data!$M$4:$BB$594,Data!$A408,COLUMNS($C$11:G415)),””)</f>
        <v>#NAME?</v>
      </c>
      <c r="G415" s="76" t="e">
        <f>IFERROR(INDEX(Data!$M$4:$BB$594,Data!$A408,COLUMNS($C$11:H415)),””)</f>
        <v>#NAME?</v>
      </c>
      <c r="H415" s="76" t="e">
        <f>IFERROR(INDEX(Data!$M$4:$BB$594,Data!$A408,COLUMNS($C$11:I415)),””)</f>
        <v>#NAME?</v>
      </c>
      <c r="I415" s="76" t="e">
        <f>IFERROR(INDEX(Data!$M$4:$BB$594,Data!$A408,COLUMNS($C$11:J415)),””)</f>
        <v>#NAME?</v>
      </c>
      <c r="J415" s="76" t="e">
        <f>IFERROR(INDEX(Data!$M$4:$BB$594,Data!$A408,COLUMNS($C$11:K415)),””)</f>
        <v>#NAME?</v>
      </c>
      <c r="K415" s="76" t="e">
        <f>IFERROR(INDEX(Data!$M$4:$BB$594,Data!$A408,COLUMNS($C$11:L415)),””)</f>
        <v>#NAME?</v>
      </c>
      <c r="L415" s="76" t="e">
        <f>IFERROR(INDEX(Data!$M$4:$BB$594,Data!$A408,COLUMNS($C$11:M415)),””)</f>
        <v>#NAME?</v>
      </c>
      <c r="M415" s="76" t="e">
        <f>IFERROR(INDEX(Data!$M$4:$BB$594,Data!$A408,COLUMNS($C$11:N415)),””)</f>
        <v>#NAME?</v>
      </c>
      <c r="N415" s="76" t="e">
        <f>IFERROR(INDEX(Data!$M$4:$BB$594,Data!$A408,COLUMNS($C$11:O415)),””)</f>
        <v>#NAME?</v>
      </c>
      <c r="O415" s="76" t="e">
        <f>IFERROR(INDEX(Data!$M$4:$BB$594,Data!$A408,COLUMNS($C$11:P415)),””)</f>
        <v>#NAME?</v>
      </c>
      <c r="P415" s="69" t="e">
        <f>IFERROR(INDEX(Data!$M$4:$BB$594,Data!$A408,COLUMNS($C$11:Q415)),””)</f>
        <v>#NAME?</v>
      </c>
      <c r="Q415" s="70" t="e">
        <f>IFERROR(INDEX(Data!$M$4:$BB$594,Data!$A408,COLUMNS($C$11:R415)),””)</f>
        <v>#NAME?</v>
      </c>
      <c r="R415" s="72" t="e">
        <f>IFERROR(INDEX(Data!$M$4:$BB$594,Data!$A408,COLUMNS($C$11:S415)),””)</f>
        <v>#NAME?</v>
      </c>
      <c r="S415" s="69" t="e">
        <f>IFERROR(INDEX(Data!$M$4:$BB$594,Data!$A408,COLUMNS($C$11:T415)),””)</f>
        <v>#NAME?</v>
      </c>
      <c r="T415" s="71" t="e">
        <f>IFERROR(INDEX(Data!$M$4:$BB$594,Data!$A408,COLUMNS($C$11:U415)),””)</f>
        <v>#NAME?</v>
      </c>
      <c r="U415" s="72" t="e">
        <f>IFERROR(INDEX(Data!$M$4:$BB$594,Data!$A408,COLUMNS($C$11:V415)),””)</f>
        <v>#NAME?</v>
      </c>
      <c r="V415" s="72" t="e">
        <f>IFERROR(INDEX(Data!$M$4:$BB$594,Data!$A408,COLUMNS($C$11:W415)),””)</f>
        <v>#NAME?</v>
      </c>
      <c r="W415" s="72" t="e">
        <f>IFERROR(INDEX(Data!$M$4:$BB$594,Data!$A408,COLUMNS($C$11:X415)),””)</f>
        <v>#NAME?</v>
      </c>
      <c r="X415" s="70" t="e">
        <f>IFERROR(INDEX(Data!$M$4:$BB$594,Data!$A408,COLUMNS($C$11:Y415)),””)</f>
        <v>#NAME?</v>
      </c>
      <c r="Y415" s="72" t="e">
        <f>IFERROR(INDEX(Data!$M$4:$BB$594,Data!$A408,COLUMNS($C$11:Z415)),””)</f>
        <v>#NAME?</v>
      </c>
      <c r="Z415" s="75" t="e">
        <f>IFERROR(INDEX(Data!$M$4:$BB$594,Data!$A408,COLUMNS($C$11:AA415)),””)</f>
        <v>#NAME?</v>
      </c>
      <c r="AA415" s="75" t="e">
        <f>IFERROR(INDEX(Data!$M$4:$BB$594,Data!$A408,COLUMNS($C$11:AB415)),””)</f>
        <v>#NAME?</v>
      </c>
      <c r="AB415" s="71" t="e">
        <f>IFERROR(INDEX(Data!$M$4:$BB$594,Data!$A408,COLUMNS($C$11:AC415)),””)</f>
        <v>#NAME?</v>
      </c>
      <c r="AC415" s="72" t="e">
        <f>IFERROR(INDEX(Data!$M$4:$BB$594,Data!$A408,COLUMNS($C$11:AD415)),””)</f>
        <v>#NAME?</v>
      </c>
      <c r="AD415" s="72" t="e">
        <f>IFERROR(INDEX(Data!$M$4:$BB$594,Data!$A408,COLUMNS($C$11:AE415)),””)</f>
        <v>#NAME?</v>
      </c>
      <c r="AE415" s="70" t="e">
        <f>IFERROR(INDEX(Data!$M$4:$BB$594,Data!$A408,COLUMNS($C$11:AF415)),””)</f>
        <v>#NAME?</v>
      </c>
      <c r="AF415" s="72" t="e">
        <f>IFERROR(INDEX(Data!$M$4:$BB$594,Data!$A408,COLUMNS($C$11:AG415)),””)</f>
        <v>#NAME?</v>
      </c>
      <c r="AG415" s="75" t="e">
        <f>IFERROR(INDEX(Data!$M$4:$BB$594,Data!$A408,COLUMNS($C$11:AH415)),””)</f>
        <v>#NAME?</v>
      </c>
      <c r="AH415" s="75" t="e">
        <f>IFERROR(INDEX(Data!$M$4:$BB$594,Data!$A408,COLUMNS($C$11:AI415)),””)</f>
        <v>#NAME?</v>
      </c>
      <c r="AI415" s="71" t="e">
        <f>IFERROR(INDEX(Data!$M$4:$BB$594,Data!$A408,COLUMNS($C$11:AJ415)),””)</f>
        <v>#NAME?</v>
      </c>
      <c r="AJ415" s="71" t="e">
        <f>IFERROR(INDEX(Data!$M$4:$BB$594,Data!$A408,COLUMNS($C$11:AK415)),””)</f>
        <v>#NAME?</v>
      </c>
      <c r="AK415" s="71" t="e">
        <f>IFERROR(INDEX(Data!$M$4:$BB$594,Data!$A408,COLUMNS($C$11:AL415)),””)</f>
        <v>#NAME?</v>
      </c>
      <c r="AL415" s="69" t="e">
        <f>IFERROR(INDEX(Data!$M$4:$BB$594,Data!$A408,COLUMNS($C$11:AM415)),””)</f>
        <v>#NAME?</v>
      </c>
      <c r="AM415" s="69" t="e">
        <f>IFERROR(INDEX(Data!$M$4:$BB$594,Data!$A408,COLUMNS($C$11:AN415)),””)</f>
        <v>#NAME?</v>
      </c>
      <c r="AN415" s="69" t="e">
        <f>IFERROR(INDEX(Data!$M$4:$BB$594,Data!$A408,COLUMNS($C$11:AO415)),””)</f>
        <v>#NAME?</v>
      </c>
      <c r="AO415" s="69" t="e">
        <f>IFERROR(INDEX(Data!$M$4:$BB$594,Data!$A408,COLUMNS($C$11:AP415)),””)</f>
        <v>#NAME?</v>
      </c>
      <c r="AP415" s="69" t="e">
        <f>IFERROR(INDEX(Data!$M$4:$BB$594,Data!$A408,COLUMNS($C$11:AQ415)),””)</f>
        <v>#NAME?</v>
      </c>
      <c r="AQ415" s="69" t="e">
        <f>IFERROR(INDEX(Data!$M$4:$BB$594,Data!$A408,COLUMNS($C$11:AR415)),””)</f>
        <v>#NAME?</v>
      </c>
    </row>
    <row r="416" spans="2:43" x14ac:dyDescent="0.25">
      <c r="B416" s="69" t="e">
        <f>IFERROR(INDEX(Data!$M$4:$BB$594,Data!$A409,COLUMNS($C$11:C416)),””)</f>
        <v>#NAME?</v>
      </c>
      <c r="C416" s="73" t="e">
        <f>IFERROR(INDEX(Data!$M$4:$BB$594,Data!$A409,COLUMNS($C$11:D416)),””)</f>
        <v>#NAME?</v>
      </c>
      <c r="D416" s="76" t="e">
        <f>IFERROR(INDEX(Data!$M$4:$BB$594,Data!$A409,COLUMNS($C$11:E416)),””)</f>
        <v>#NAME?</v>
      </c>
      <c r="E416" s="76" t="e">
        <f>IFERROR(INDEX(Data!$M$4:$BB$594,Data!$A409,COLUMNS($C$11:F416)),””)</f>
        <v>#NAME?</v>
      </c>
      <c r="F416" s="76" t="e">
        <f>IFERROR(INDEX(Data!$M$4:$BB$594,Data!$A409,COLUMNS($C$11:G416)),””)</f>
        <v>#NAME?</v>
      </c>
      <c r="G416" s="76" t="e">
        <f>IFERROR(INDEX(Data!$M$4:$BB$594,Data!$A409,COLUMNS($C$11:H416)),””)</f>
        <v>#NAME?</v>
      </c>
      <c r="H416" s="76" t="e">
        <f>IFERROR(INDEX(Data!$M$4:$BB$594,Data!$A409,COLUMNS($C$11:I416)),””)</f>
        <v>#NAME?</v>
      </c>
      <c r="I416" s="76" t="e">
        <f>IFERROR(INDEX(Data!$M$4:$BB$594,Data!$A409,COLUMNS($C$11:J416)),””)</f>
        <v>#NAME?</v>
      </c>
      <c r="J416" s="76" t="e">
        <f>IFERROR(INDEX(Data!$M$4:$BB$594,Data!$A409,COLUMNS($C$11:K416)),””)</f>
        <v>#NAME?</v>
      </c>
      <c r="K416" s="76" t="e">
        <f>IFERROR(INDEX(Data!$M$4:$BB$594,Data!$A409,COLUMNS($C$11:L416)),””)</f>
        <v>#NAME?</v>
      </c>
      <c r="L416" s="76" t="e">
        <f>IFERROR(INDEX(Data!$M$4:$BB$594,Data!$A409,COLUMNS($C$11:M416)),””)</f>
        <v>#NAME?</v>
      </c>
      <c r="M416" s="76" t="e">
        <f>IFERROR(INDEX(Data!$M$4:$BB$594,Data!$A409,COLUMNS($C$11:N416)),””)</f>
        <v>#NAME?</v>
      </c>
      <c r="N416" s="76" t="e">
        <f>IFERROR(INDEX(Data!$M$4:$BB$594,Data!$A409,COLUMNS($C$11:O416)),””)</f>
        <v>#NAME?</v>
      </c>
      <c r="O416" s="76" t="e">
        <f>IFERROR(INDEX(Data!$M$4:$BB$594,Data!$A409,COLUMNS($C$11:P416)),””)</f>
        <v>#NAME?</v>
      </c>
      <c r="P416" s="69" t="e">
        <f>IFERROR(INDEX(Data!$M$4:$BB$594,Data!$A409,COLUMNS($C$11:Q416)),””)</f>
        <v>#NAME?</v>
      </c>
      <c r="Q416" s="70" t="e">
        <f>IFERROR(INDEX(Data!$M$4:$BB$594,Data!$A409,COLUMNS($C$11:R416)),””)</f>
        <v>#NAME?</v>
      </c>
      <c r="R416" s="72" t="e">
        <f>IFERROR(INDEX(Data!$M$4:$BB$594,Data!$A409,COLUMNS($C$11:S416)),””)</f>
        <v>#NAME?</v>
      </c>
      <c r="S416" s="69" t="e">
        <f>IFERROR(INDEX(Data!$M$4:$BB$594,Data!$A409,COLUMNS($C$11:T416)),””)</f>
        <v>#NAME?</v>
      </c>
      <c r="T416" s="71" t="e">
        <f>IFERROR(INDEX(Data!$M$4:$BB$594,Data!$A409,COLUMNS($C$11:U416)),””)</f>
        <v>#NAME?</v>
      </c>
      <c r="U416" s="72" t="e">
        <f>IFERROR(INDEX(Data!$M$4:$BB$594,Data!$A409,COLUMNS($C$11:V416)),””)</f>
        <v>#NAME?</v>
      </c>
      <c r="V416" s="72" t="e">
        <f>IFERROR(INDEX(Data!$M$4:$BB$594,Data!$A409,COLUMNS($C$11:W416)),””)</f>
        <v>#NAME?</v>
      </c>
      <c r="W416" s="72" t="e">
        <f>IFERROR(INDEX(Data!$M$4:$BB$594,Data!$A409,COLUMNS($C$11:X416)),””)</f>
        <v>#NAME?</v>
      </c>
      <c r="X416" s="70" t="e">
        <f>IFERROR(INDEX(Data!$M$4:$BB$594,Data!$A409,COLUMNS($C$11:Y416)),””)</f>
        <v>#NAME?</v>
      </c>
      <c r="Y416" s="72" t="e">
        <f>IFERROR(INDEX(Data!$M$4:$BB$594,Data!$A409,COLUMNS($C$11:Z416)),””)</f>
        <v>#NAME?</v>
      </c>
      <c r="Z416" s="75" t="e">
        <f>IFERROR(INDEX(Data!$M$4:$BB$594,Data!$A409,COLUMNS($C$11:AA416)),””)</f>
        <v>#NAME?</v>
      </c>
      <c r="AA416" s="75" t="e">
        <f>IFERROR(INDEX(Data!$M$4:$BB$594,Data!$A409,COLUMNS($C$11:AB416)),””)</f>
        <v>#NAME?</v>
      </c>
      <c r="AB416" s="71" t="e">
        <f>IFERROR(INDEX(Data!$M$4:$BB$594,Data!$A409,COLUMNS($C$11:AC416)),””)</f>
        <v>#NAME?</v>
      </c>
      <c r="AC416" s="72" t="e">
        <f>IFERROR(INDEX(Data!$M$4:$BB$594,Data!$A409,COLUMNS($C$11:AD416)),””)</f>
        <v>#NAME?</v>
      </c>
      <c r="AD416" s="72" t="e">
        <f>IFERROR(INDEX(Data!$M$4:$BB$594,Data!$A409,COLUMNS($C$11:AE416)),””)</f>
        <v>#NAME?</v>
      </c>
      <c r="AE416" s="70" t="e">
        <f>IFERROR(INDEX(Data!$M$4:$BB$594,Data!$A409,COLUMNS($C$11:AF416)),””)</f>
        <v>#NAME?</v>
      </c>
      <c r="AF416" s="72" t="e">
        <f>IFERROR(INDEX(Data!$M$4:$BB$594,Data!$A409,COLUMNS($C$11:AG416)),””)</f>
        <v>#NAME?</v>
      </c>
      <c r="AG416" s="75" t="e">
        <f>IFERROR(INDEX(Data!$M$4:$BB$594,Data!$A409,COLUMNS($C$11:AH416)),””)</f>
        <v>#NAME?</v>
      </c>
      <c r="AH416" s="75" t="e">
        <f>IFERROR(INDEX(Data!$M$4:$BB$594,Data!$A409,COLUMNS($C$11:AI416)),””)</f>
        <v>#NAME?</v>
      </c>
      <c r="AI416" s="71" t="e">
        <f>IFERROR(INDEX(Data!$M$4:$BB$594,Data!$A409,COLUMNS($C$11:AJ416)),””)</f>
        <v>#NAME?</v>
      </c>
      <c r="AJ416" s="71" t="e">
        <f>IFERROR(INDEX(Data!$M$4:$BB$594,Data!$A409,COLUMNS($C$11:AK416)),””)</f>
        <v>#NAME?</v>
      </c>
      <c r="AK416" s="71" t="e">
        <f>IFERROR(INDEX(Data!$M$4:$BB$594,Data!$A409,COLUMNS($C$11:AL416)),””)</f>
        <v>#NAME?</v>
      </c>
      <c r="AL416" s="69" t="e">
        <f>IFERROR(INDEX(Data!$M$4:$BB$594,Data!$A409,COLUMNS($C$11:AM416)),””)</f>
        <v>#NAME?</v>
      </c>
      <c r="AM416" s="69" t="e">
        <f>IFERROR(INDEX(Data!$M$4:$BB$594,Data!$A409,COLUMNS($C$11:AN416)),””)</f>
        <v>#NAME?</v>
      </c>
      <c r="AN416" s="69" t="e">
        <f>IFERROR(INDEX(Data!$M$4:$BB$594,Data!$A409,COLUMNS($C$11:AO416)),””)</f>
        <v>#NAME?</v>
      </c>
      <c r="AO416" s="69" t="e">
        <f>IFERROR(INDEX(Data!$M$4:$BB$594,Data!$A409,COLUMNS($C$11:AP416)),””)</f>
        <v>#NAME?</v>
      </c>
      <c r="AP416" s="69" t="e">
        <f>IFERROR(INDEX(Data!$M$4:$BB$594,Data!$A409,COLUMNS($C$11:AQ416)),””)</f>
        <v>#NAME?</v>
      </c>
      <c r="AQ416" s="69" t="e">
        <f>IFERROR(INDEX(Data!$M$4:$BB$594,Data!$A409,COLUMNS($C$11:AR416)),””)</f>
        <v>#NAME?</v>
      </c>
    </row>
    <row r="417" spans="2:43" x14ac:dyDescent="0.25">
      <c r="B417" s="69" t="e">
        <f>IFERROR(INDEX(Data!$M$4:$BB$594,Data!$A410,COLUMNS($C$11:C417)),””)</f>
        <v>#NAME?</v>
      </c>
      <c r="C417" s="73" t="e">
        <f>IFERROR(INDEX(Data!$M$4:$BB$594,Data!$A410,COLUMNS($C$11:D417)),””)</f>
        <v>#NAME?</v>
      </c>
      <c r="D417" s="76" t="e">
        <f>IFERROR(INDEX(Data!$M$4:$BB$594,Data!$A410,COLUMNS($C$11:E417)),””)</f>
        <v>#NAME?</v>
      </c>
      <c r="E417" s="76" t="e">
        <f>IFERROR(INDEX(Data!$M$4:$BB$594,Data!$A410,COLUMNS($C$11:F417)),””)</f>
        <v>#NAME?</v>
      </c>
      <c r="F417" s="76" t="e">
        <f>IFERROR(INDEX(Data!$M$4:$BB$594,Data!$A410,COLUMNS($C$11:G417)),””)</f>
        <v>#NAME?</v>
      </c>
      <c r="G417" s="76" t="e">
        <f>IFERROR(INDEX(Data!$M$4:$BB$594,Data!$A410,COLUMNS($C$11:H417)),””)</f>
        <v>#NAME?</v>
      </c>
      <c r="H417" s="76" t="e">
        <f>IFERROR(INDEX(Data!$M$4:$BB$594,Data!$A410,COLUMNS($C$11:I417)),””)</f>
        <v>#NAME?</v>
      </c>
      <c r="I417" s="76" t="e">
        <f>IFERROR(INDEX(Data!$M$4:$BB$594,Data!$A410,COLUMNS($C$11:J417)),””)</f>
        <v>#NAME?</v>
      </c>
      <c r="J417" s="76" t="e">
        <f>IFERROR(INDEX(Data!$M$4:$BB$594,Data!$A410,COLUMNS($C$11:K417)),””)</f>
        <v>#NAME?</v>
      </c>
      <c r="K417" s="76" t="e">
        <f>IFERROR(INDEX(Data!$M$4:$BB$594,Data!$A410,COLUMNS($C$11:L417)),””)</f>
        <v>#NAME?</v>
      </c>
      <c r="L417" s="76" t="e">
        <f>IFERROR(INDEX(Data!$M$4:$BB$594,Data!$A410,COLUMNS($C$11:M417)),””)</f>
        <v>#NAME?</v>
      </c>
      <c r="M417" s="76" t="e">
        <f>IFERROR(INDEX(Data!$M$4:$BB$594,Data!$A410,COLUMNS($C$11:N417)),””)</f>
        <v>#NAME?</v>
      </c>
      <c r="N417" s="76" t="e">
        <f>IFERROR(INDEX(Data!$M$4:$BB$594,Data!$A410,COLUMNS($C$11:O417)),””)</f>
        <v>#NAME?</v>
      </c>
      <c r="O417" s="76" t="e">
        <f>IFERROR(INDEX(Data!$M$4:$BB$594,Data!$A410,COLUMNS($C$11:P417)),””)</f>
        <v>#NAME?</v>
      </c>
      <c r="P417" s="69" t="e">
        <f>IFERROR(INDEX(Data!$M$4:$BB$594,Data!$A410,COLUMNS($C$11:Q417)),””)</f>
        <v>#NAME?</v>
      </c>
      <c r="Q417" s="70" t="e">
        <f>IFERROR(INDEX(Data!$M$4:$BB$594,Data!$A410,COLUMNS($C$11:R417)),””)</f>
        <v>#NAME?</v>
      </c>
      <c r="R417" s="72" t="e">
        <f>IFERROR(INDEX(Data!$M$4:$BB$594,Data!$A410,COLUMNS($C$11:S417)),””)</f>
        <v>#NAME?</v>
      </c>
      <c r="S417" s="69" t="e">
        <f>IFERROR(INDEX(Data!$M$4:$BB$594,Data!$A410,COLUMNS($C$11:T417)),””)</f>
        <v>#NAME?</v>
      </c>
      <c r="T417" s="71" t="e">
        <f>IFERROR(INDEX(Data!$M$4:$BB$594,Data!$A410,COLUMNS($C$11:U417)),””)</f>
        <v>#NAME?</v>
      </c>
      <c r="U417" s="72" t="e">
        <f>IFERROR(INDEX(Data!$M$4:$BB$594,Data!$A410,COLUMNS($C$11:V417)),””)</f>
        <v>#NAME?</v>
      </c>
      <c r="V417" s="72" t="e">
        <f>IFERROR(INDEX(Data!$M$4:$BB$594,Data!$A410,COLUMNS($C$11:W417)),””)</f>
        <v>#NAME?</v>
      </c>
      <c r="W417" s="72" t="e">
        <f>IFERROR(INDEX(Data!$M$4:$BB$594,Data!$A410,COLUMNS($C$11:X417)),””)</f>
        <v>#NAME?</v>
      </c>
      <c r="X417" s="70" t="e">
        <f>IFERROR(INDEX(Data!$M$4:$BB$594,Data!$A410,COLUMNS($C$11:Y417)),””)</f>
        <v>#NAME?</v>
      </c>
      <c r="Y417" s="72" t="e">
        <f>IFERROR(INDEX(Data!$M$4:$BB$594,Data!$A410,COLUMNS($C$11:Z417)),””)</f>
        <v>#NAME?</v>
      </c>
      <c r="Z417" s="75" t="e">
        <f>IFERROR(INDEX(Data!$M$4:$BB$594,Data!$A410,COLUMNS($C$11:AA417)),””)</f>
        <v>#NAME?</v>
      </c>
      <c r="AA417" s="75" t="e">
        <f>IFERROR(INDEX(Data!$M$4:$BB$594,Data!$A410,COLUMNS($C$11:AB417)),””)</f>
        <v>#NAME?</v>
      </c>
      <c r="AB417" s="71" t="e">
        <f>IFERROR(INDEX(Data!$M$4:$BB$594,Data!$A410,COLUMNS($C$11:AC417)),””)</f>
        <v>#NAME?</v>
      </c>
      <c r="AC417" s="72" t="e">
        <f>IFERROR(INDEX(Data!$M$4:$BB$594,Data!$A410,COLUMNS($C$11:AD417)),””)</f>
        <v>#NAME?</v>
      </c>
      <c r="AD417" s="72" t="e">
        <f>IFERROR(INDEX(Data!$M$4:$BB$594,Data!$A410,COLUMNS($C$11:AE417)),””)</f>
        <v>#NAME?</v>
      </c>
      <c r="AE417" s="70" t="e">
        <f>IFERROR(INDEX(Data!$M$4:$BB$594,Data!$A410,COLUMNS($C$11:AF417)),””)</f>
        <v>#NAME?</v>
      </c>
      <c r="AF417" s="72" t="e">
        <f>IFERROR(INDEX(Data!$M$4:$BB$594,Data!$A410,COLUMNS($C$11:AG417)),””)</f>
        <v>#NAME?</v>
      </c>
      <c r="AG417" s="75" t="e">
        <f>IFERROR(INDEX(Data!$M$4:$BB$594,Data!$A410,COLUMNS($C$11:AH417)),””)</f>
        <v>#NAME?</v>
      </c>
      <c r="AH417" s="75" t="e">
        <f>IFERROR(INDEX(Data!$M$4:$BB$594,Data!$A410,COLUMNS($C$11:AI417)),””)</f>
        <v>#NAME?</v>
      </c>
      <c r="AI417" s="71" t="e">
        <f>IFERROR(INDEX(Data!$M$4:$BB$594,Data!$A410,COLUMNS($C$11:AJ417)),””)</f>
        <v>#NAME?</v>
      </c>
      <c r="AJ417" s="71" t="e">
        <f>IFERROR(INDEX(Data!$M$4:$BB$594,Data!$A410,COLUMNS($C$11:AK417)),””)</f>
        <v>#NAME?</v>
      </c>
      <c r="AK417" s="71" t="e">
        <f>IFERROR(INDEX(Data!$M$4:$BB$594,Data!$A410,COLUMNS($C$11:AL417)),””)</f>
        <v>#NAME?</v>
      </c>
      <c r="AL417" s="69" t="e">
        <f>IFERROR(INDEX(Data!$M$4:$BB$594,Data!$A410,COLUMNS($C$11:AM417)),””)</f>
        <v>#NAME?</v>
      </c>
      <c r="AM417" s="69" t="e">
        <f>IFERROR(INDEX(Data!$M$4:$BB$594,Data!$A410,COLUMNS($C$11:AN417)),””)</f>
        <v>#NAME?</v>
      </c>
      <c r="AN417" s="69" t="e">
        <f>IFERROR(INDEX(Data!$M$4:$BB$594,Data!$A410,COLUMNS($C$11:AO417)),””)</f>
        <v>#NAME?</v>
      </c>
      <c r="AO417" s="69" t="e">
        <f>IFERROR(INDEX(Data!$M$4:$BB$594,Data!$A410,COLUMNS($C$11:AP417)),””)</f>
        <v>#NAME?</v>
      </c>
      <c r="AP417" s="69" t="e">
        <f>IFERROR(INDEX(Data!$M$4:$BB$594,Data!$A410,COLUMNS($C$11:AQ417)),””)</f>
        <v>#NAME?</v>
      </c>
      <c r="AQ417" s="69" t="e">
        <f>IFERROR(INDEX(Data!$M$4:$BB$594,Data!$A410,COLUMNS($C$11:AR417)),””)</f>
        <v>#NAME?</v>
      </c>
    </row>
    <row r="418" spans="2:43" x14ac:dyDescent="0.25">
      <c r="B418" s="69" t="e">
        <f>IFERROR(INDEX(Data!$M$4:$BB$594,Data!$A411,COLUMNS($C$11:C418)),””)</f>
        <v>#NAME?</v>
      </c>
      <c r="C418" s="73" t="e">
        <f>IFERROR(INDEX(Data!$M$4:$BB$594,Data!$A411,COLUMNS($C$11:D418)),””)</f>
        <v>#NAME?</v>
      </c>
      <c r="D418" s="76" t="e">
        <f>IFERROR(INDEX(Data!$M$4:$BB$594,Data!$A411,COLUMNS($C$11:E418)),””)</f>
        <v>#NAME?</v>
      </c>
      <c r="E418" s="76" t="e">
        <f>IFERROR(INDEX(Data!$M$4:$BB$594,Data!$A411,COLUMNS($C$11:F418)),””)</f>
        <v>#NAME?</v>
      </c>
      <c r="F418" s="76" t="e">
        <f>IFERROR(INDEX(Data!$M$4:$BB$594,Data!$A411,COLUMNS($C$11:G418)),””)</f>
        <v>#NAME?</v>
      </c>
      <c r="G418" s="76" t="e">
        <f>IFERROR(INDEX(Data!$M$4:$BB$594,Data!$A411,COLUMNS($C$11:H418)),””)</f>
        <v>#NAME?</v>
      </c>
      <c r="H418" s="76" t="e">
        <f>IFERROR(INDEX(Data!$M$4:$BB$594,Data!$A411,COLUMNS($C$11:I418)),””)</f>
        <v>#NAME?</v>
      </c>
      <c r="I418" s="76" t="e">
        <f>IFERROR(INDEX(Data!$M$4:$BB$594,Data!$A411,COLUMNS($C$11:J418)),””)</f>
        <v>#NAME?</v>
      </c>
      <c r="J418" s="76" t="e">
        <f>IFERROR(INDEX(Data!$M$4:$BB$594,Data!$A411,COLUMNS($C$11:K418)),””)</f>
        <v>#NAME?</v>
      </c>
      <c r="K418" s="76" t="e">
        <f>IFERROR(INDEX(Data!$M$4:$BB$594,Data!$A411,COLUMNS($C$11:L418)),””)</f>
        <v>#NAME?</v>
      </c>
      <c r="L418" s="76" t="e">
        <f>IFERROR(INDEX(Data!$M$4:$BB$594,Data!$A411,COLUMNS($C$11:M418)),””)</f>
        <v>#NAME?</v>
      </c>
      <c r="M418" s="76" t="e">
        <f>IFERROR(INDEX(Data!$M$4:$BB$594,Data!$A411,COLUMNS($C$11:N418)),””)</f>
        <v>#NAME?</v>
      </c>
      <c r="N418" s="76" t="e">
        <f>IFERROR(INDEX(Data!$M$4:$BB$594,Data!$A411,COLUMNS($C$11:O418)),””)</f>
        <v>#NAME?</v>
      </c>
      <c r="O418" s="76" t="e">
        <f>IFERROR(INDEX(Data!$M$4:$BB$594,Data!$A411,COLUMNS($C$11:P418)),””)</f>
        <v>#NAME?</v>
      </c>
      <c r="P418" s="69" t="e">
        <f>IFERROR(INDEX(Data!$M$4:$BB$594,Data!$A411,COLUMNS($C$11:Q418)),””)</f>
        <v>#NAME?</v>
      </c>
      <c r="Q418" s="70" t="e">
        <f>IFERROR(INDEX(Data!$M$4:$BB$594,Data!$A411,COLUMNS($C$11:R418)),””)</f>
        <v>#NAME?</v>
      </c>
      <c r="R418" s="72" t="e">
        <f>IFERROR(INDEX(Data!$M$4:$BB$594,Data!$A411,COLUMNS($C$11:S418)),””)</f>
        <v>#NAME?</v>
      </c>
      <c r="S418" s="69" t="e">
        <f>IFERROR(INDEX(Data!$M$4:$BB$594,Data!$A411,COLUMNS($C$11:T418)),””)</f>
        <v>#NAME?</v>
      </c>
      <c r="T418" s="71" t="e">
        <f>IFERROR(INDEX(Data!$M$4:$BB$594,Data!$A411,COLUMNS($C$11:U418)),””)</f>
        <v>#NAME?</v>
      </c>
      <c r="U418" s="72" t="e">
        <f>IFERROR(INDEX(Data!$M$4:$BB$594,Data!$A411,COLUMNS($C$11:V418)),””)</f>
        <v>#NAME?</v>
      </c>
      <c r="V418" s="72" t="e">
        <f>IFERROR(INDEX(Data!$M$4:$BB$594,Data!$A411,COLUMNS($C$11:W418)),””)</f>
        <v>#NAME?</v>
      </c>
      <c r="W418" s="72" t="e">
        <f>IFERROR(INDEX(Data!$M$4:$BB$594,Data!$A411,COLUMNS($C$11:X418)),””)</f>
        <v>#NAME?</v>
      </c>
      <c r="X418" s="70" t="e">
        <f>IFERROR(INDEX(Data!$M$4:$BB$594,Data!$A411,COLUMNS($C$11:Y418)),””)</f>
        <v>#NAME?</v>
      </c>
      <c r="Y418" s="72" t="e">
        <f>IFERROR(INDEX(Data!$M$4:$BB$594,Data!$A411,COLUMNS($C$11:Z418)),””)</f>
        <v>#NAME?</v>
      </c>
      <c r="Z418" s="75" t="e">
        <f>IFERROR(INDEX(Data!$M$4:$BB$594,Data!$A411,COLUMNS($C$11:AA418)),””)</f>
        <v>#NAME?</v>
      </c>
      <c r="AA418" s="75" t="e">
        <f>IFERROR(INDEX(Data!$M$4:$BB$594,Data!$A411,COLUMNS($C$11:AB418)),””)</f>
        <v>#NAME?</v>
      </c>
      <c r="AB418" s="71" t="e">
        <f>IFERROR(INDEX(Data!$M$4:$BB$594,Data!$A411,COLUMNS($C$11:AC418)),””)</f>
        <v>#NAME?</v>
      </c>
      <c r="AC418" s="72" t="e">
        <f>IFERROR(INDEX(Data!$M$4:$BB$594,Data!$A411,COLUMNS($C$11:AD418)),””)</f>
        <v>#NAME?</v>
      </c>
      <c r="AD418" s="72" t="e">
        <f>IFERROR(INDEX(Data!$M$4:$BB$594,Data!$A411,COLUMNS($C$11:AE418)),””)</f>
        <v>#NAME?</v>
      </c>
      <c r="AE418" s="70" t="e">
        <f>IFERROR(INDEX(Data!$M$4:$BB$594,Data!$A411,COLUMNS($C$11:AF418)),””)</f>
        <v>#NAME?</v>
      </c>
      <c r="AF418" s="72" t="e">
        <f>IFERROR(INDEX(Data!$M$4:$BB$594,Data!$A411,COLUMNS($C$11:AG418)),””)</f>
        <v>#NAME?</v>
      </c>
      <c r="AG418" s="75" t="e">
        <f>IFERROR(INDEX(Data!$M$4:$BB$594,Data!$A411,COLUMNS($C$11:AH418)),””)</f>
        <v>#NAME?</v>
      </c>
      <c r="AH418" s="75" t="e">
        <f>IFERROR(INDEX(Data!$M$4:$BB$594,Data!$A411,COLUMNS($C$11:AI418)),””)</f>
        <v>#NAME?</v>
      </c>
      <c r="AI418" s="71" t="e">
        <f>IFERROR(INDEX(Data!$M$4:$BB$594,Data!$A411,COLUMNS($C$11:AJ418)),””)</f>
        <v>#NAME?</v>
      </c>
      <c r="AJ418" s="71" t="e">
        <f>IFERROR(INDEX(Data!$M$4:$BB$594,Data!$A411,COLUMNS($C$11:AK418)),””)</f>
        <v>#NAME?</v>
      </c>
      <c r="AK418" s="71" t="e">
        <f>IFERROR(INDEX(Data!$M$4:$BB$594,Data!$A411,COLUMNS($C$11:AL418)),””)</f>
        <v>#NAME?</v>
      </c>
      <c r="AL418" s="69" t="e">
        <f>IFERROR(INDEX(Data!$M$4:$BB$594,Data!$A411,COLUMNS($C$11:AM418)),””)</f>
        <v>#NAME?</v>
      </c>
      <c r="AM418" s="69" t="e">
        <f>IFERROR(INDEX(Data!$M$4:$BB$594,Data!$A411,COLUMNS($C$11:AN418)),””)</f>
        <v>#NAME?</v>
      </c>
      <c r="AN418" s="69" t="e">
        <f>IFERROR(INDEX(Data!$M$4:$BB$594,Data!$A411,COLUMNS($C$11:AO418)),””)</f>
        <v>#NAME?</v>
      </c>
      <c r="AO418" s="69" t="e">
        <f>IFERROR(INDEX(Data!$M$4:$BB$594,Data!$A411,COLUMNS($C$11:AP418)),””)</f>
        <v>#NAME?</v>
      </c>
      <c r="AP418" s="69" t="e">
        <f>IFERROR(INDEX(Data!$M$4:$BB$594,Data!$A411,COLUMNS($C$11:AQ418)),””)</f>
        <v>#NAME?</v>
      </c>
      <c r="AQ418" s="69" t="e">
        <f>IFERROR(INDEX(Data!$M$4:$BB$594,Data!$A411,COLUMNS($C$11:AR418)),””)</f>
        <v>#NAME?</v>
      </c>
    </row>
    <row r="419" spans="2:43" x14ac:dyDescent="0.25">
      <c r="B419" s="69" t="e">
        <f>IFERROR(INDEX(Data!$M$4:$BB$594,Data!$A412,COLUMNS($C$11:C419)),””)</f>
        <v>#NAME?</v>
      </c>
      <c r="C419" s="73" t="e">
        <f>IFERROR(INDEX(Data!$M$4:$BB$594,Data!$A412,COLUMNS($C$11:D419)),””)</f>
        <v>#NAME?</v>
      </c>
      <c r="D419" s="76" t="e">
        <f>IFERROR(INDEX(Data!$M$4:$BB$594,Data!$A412,COLUMNS($C$11:E419)),””)</f>
        <v>#NAME?</v>
      </c>
      <c r="E419" s="76" t="e">
        <f>IFERROR(INDEX(Data!$M$4:$BB$594,Data!$A412,COLUMNS($C$11:F419)),””)</f>
        <v>#NAME?</v>
      </c>
      <c r="F419" s="76" t="e">
        <f>IFERROR(INDEX(Data!$M$4:$BB$594,Data!$A412,COLUMNS($C$11:G419)),””)</f>
        <v>#NAME?</v>
      </c>
      <c r="G419" s="76" t="e">
        <f>IFERROR(INDEX(Data!$M$4:$BB$594,Data!$A412,COLUMNS($C$11:H419)),””)</f>
        <v>#NAME?</v>
      </c>
      <c r="H419" s="76" t="e">
        <f>IFERROR(INDEX(Data!$M$4:$BB$594,Data!$A412,COLUMNS($C$11:I419)),””)</f>
        <v>#NAME?</v>
      </c>
      <c r="I419" s="76" t="e">
        <f>IFERROR(INDEX(Data!$M$4:$BB$594,Data!$A412,COLUMNS($C$11:J419)),””)</f>
        <v>#NAME?</v>
      </c>
      <c r="J419" s="76" t="e">
        <f>IFERROR(INDEX(Data!$M$4:$BB$594,Data!$A412,COLUMNS($C$11:K419)),””)</f>
        <v>#NAME?</v>
      </c>
      <c r="K419" s="76" t="e">
        <f>IFERROR(INDEX(Data!$M$4:$BB$594,Data!$A412,COLUMNS($C$11:L419)),””)</f>
        <v>#NAME?</v>
      </c>
      <c r="L419" s="76" t="e">
        <f>IFERROR(INDEX(Data!$M$4:$BB$594,Data!$A412,COLUMNS($C$11:M419)),””)</f>
        <v>#NAME?</v>
      </c>
      <c r="M419" s="76" t="e">
        <f>IFERROR(INDEX(Data!$M$4:$BB$594,Data!$A412,COLUMNS($C$11:N419)),””)</f>
        <v>#NAME?</v>
      </c>
      <c r="N419" s="76" t="e">
        <f>IFERROR(INDEX(Data!$M$4:$BB$594,Data!$A412,COLUMNS($C$11:O419)),””)</f>
        <v>#NAME?</v>
      </c>
      <c r="O419" s="76" t="e">
        <f>IFERROR(INDEX(Data!$M$4:$BB$594,Data!$A412,COLUMNS($C$11:P419)),””)</f>
        <v>#NAME?</v>
      </c>
      <c r="P419" s="69" t="e">
        <f>IFERROR(INDEX(Data!$M$4:$BB$594,Data!$A412,COLUMNS($C$11:Q419)),””)</f>
        <v>#NAME?</v>
      </c>
      <c r="Q419" s="70" t="e">
        <f>IFERROR(INDEX(Data!$M$4:$BB$594,Data!$A412,COLUMNS($C$11:R419)),””)</f>
        <v>#NAME?</v>
      </c>
      <c r="R419" s="72" t="e">
        <f>IFERROR(INDEX(Data!$M$4:$BB$594,Data!$A412,COLUMNS($C$11:S419)),””)</f>
        <v>#NAME?</v>
      </c>
      <c r="S419" s="69" t="e">
        <f>IFERROR(INDEX(Data!$M$4:$BB$594,Data!$A412,COLUMNS($C$11:T419)),””)</f>
        <v>#NAME?</v>
      </c>
      <c r="T419" s="71" t="e">
        <f>IFERROR(INDEX(Data!$M$4:$BB$594,Data!$A412,COLUMNS($C$11:U419)),””)</f>
        <v>#NAME?</v>
      </c>
      <c r="U419" s="72" t="e">
        <f>IFERROR(INDEX(Data!$M$4:$BB$594,Data!$A412,COLUMNS($C$11:V419)),””)</f>
        <v>#NAME?</v>
      </c>
      <c r="V419" s="72" t="e">
        <f>IFERROR(INDEX(Data!$M$4:$BB$594,Data!$A412,COLUMNS($C$11:W419)),””)</f>
        <v>#NAME?</v>
      </c>
      <c r="W419" s="72" t="e">
        <f>IFERROR(INDEX(Data!$M$4:$BB$594,Data!$A412,COLUMNS($C$11:X419)),””)</f>
        <v>#NAME?</v>
      </c>
      <c r="X419" s="70" t="e">
        <f>IFERROR(INDEX(Data!$M$4:$BB$594,Data!$A412,COLUMNS($C$11:Y419)),””)</f>
        <v>#NAME?</v>
      </c>
      <c r="Y419" s="72" t="e">
        <f>IFERROR(INDEX(Data!$M$4:$BB$594,Data!$A412,COLUMNS($C$11:Z419)),””)</f>
        <v>#NAME?</v>
      </c>
      <c r="Z419" s="75" t="e">
        <f>IFERROR(INDEX(Data!$M$4:$BB$594,Data!$A412,COLUMNS($C$11:AA419)),””)</f>
        <v>#NAME?</v>
      </c>
      <c r="AA419" s="75" t="e">
        <f>IFERROR(INDEX(Data!$M$4:$BB$594,Data!$A412,COLUMNS($C$11:AB419)),””)</f>
        <v>#NAME?</v>
      </c>
      <c r="AB419" s="71" t="e">
        <f>IFERROR(INDEX(Data!$M$4:$BB$594,Data!$A412,COLUMNS($C$11:AC419)),””)</f>
        <v>#NAME?</v>
      </c>
      <c r="AC419" s="72" t="e">
        <f>IFERROR(INDEX(Data!$M$4:$BB$594,Data!$A412,COLUMNS($C$11:AD419)),””)</f>
        <v>#NAME?</v>
      </c>
      <c r="AD419" s="72" t="e">
        <f>IFERROR(INDEX(Data!$M$4:$BB$594,Data!$A412,COLUMNS($C$11:AE419)),””)</f>
        <v>#NAME?</v>
      </c>
      <c r="AE419" s="70" t="e">
        <f>IFERROR(INDEX(Data!$M$4:$BB$594,Data!$A412,COLUMNS($C$11:AF419)),””)</f>
        <v>#NAME?</v>
      </c>
      <c r="AF419" s="72" t="e">
        <f>IFERROR(INDEX(Data!$M$4:$BB$594,Data!$A412,COLUMNS($C$11:AG419)),””)</f>
        <v>#NAME?</v>
      </c>
      <c r="AG419" s="75" t="e">
        <f>IFERROR(INDEX(Data!$M$4:$BB$594,Data!$A412,COLUMNS($C$11:AH419)),””)</f>
        <v>#NAME?</v>
      </c>
      <c r="AH419" s="75" t="e">
        <f>IFERROR(INDEX(Data!$M$4:$BB$594,Data!$A412,COLUMNS($C$11:AI419)),””)</f>
        <v>#NAME?</v>
      </c>
      <c r="AI419" s="71" t="e">
        <f>IFERROR(INDEX(Data!$M$4:$BB$594,Data!$A412,COLUMNS($C$11:AJ419)),””)</f>
        <v>#NAME?</v>
      </c>
      <c r="AJ419" s="71" t="e">
        <f>IFERROR(INDEX(Data!$M$4:$BB$594,Data!$A412,COLUMNS($C$11:AK419)),””)</f>
        <v>#NAME?</v>
      </c>
      <c r="AK419" s="71" t="e">
        <f>IFERROR(INDEX(Data!$M$4:$BB$594,Data!$A412,COLUMNS($C$11:AL419)),””)</f>
        <v>#NAME?</v>
      </c>
      <c r="AL419" s="69" t="e">
        <f>IFERROR(INDEX(Data!$M$4:$BB$594,Data!$A412,COLUMNS($C$11:AM419)),””)</f>
        <v>#NAME?</v>
      </c>
      <c r="AM419" s="69" t="e">
        <f>IFERROR(INDEX(Data!$M$4:$BB$594,Data!$A412,COLUMNS($C$11:AN419)),””)</f>
        <v>#NAME?</v>
      </c>
      <c r="AN419" s="69" t="e">
        <f>IFERROR(INDEX(Data!$M$4:$BB$594,Data!$A412,COLUMNS($C$11:AO419)),””)</f>
        <v>#NAME?</v>
      </c>
      <c r="AO419" s="69" t="e">
        <f>IFERROR(INDEX(Data!$M$4:$BB$594,Data!$A412,COLUMNS($C$11:AP419)),””)</f>
        <v>#NAME?</v>
      </c>
      <c r="AP419" s="69" t="e">
        <f>IFERROR(INDEX(Data!$M$4:$BB$594,Data!$A412,COLUMNS($C$11:AQ419)),””)</f>
        <v>#NAME?</v>
      </c>
      <c r="AQ419" s="69" t="e">
        <f>IFERROR(INDEX(Data!$M$4:$BB$594,Data!$A412,COLUMNS($C$11:AR419)),””)</f>
        <v>#NAME?</v>
      </c>
    </row>
    <row r="420" spans="2:43" x14ac:dyDescent="0.25">
      <c r="B420" s="69" t="e">
        <f>IFERROR(INDEX(Data!$M$4:$BB$594,Data!$A413,COLUMNS($C$11:C420)),””)</f>
        <v>#NAME?</v>
      </c>
      <c r="C420" s="73" t="e">
        <f>IFERROR(INDEX(Data!$M$4:$BB$594,Data!$A413,COLUMNS($C$11:D420)),””)</f>
        <v>#NAME?</v>
      </c>
      <c r="D420" s="76" t="e">
        <f>IFERROR(INDEX(Data!$M$4:$BB$594,Data!$A413,COLUMNS($C$11:E420)),””)</f>
        <v>#NAME?</v>
      </c>
      <c r="E420" s="76" t="e">
        <f>IFERROR(INDEX(Data!$M$4:$BB$594,Data!$A413,COLUMNS($C$11:F420)),””)</f>
        <v>#NAME?</v>
      </c>
      <c r="F420" s="76" t="e">
        <f>IFERROR(INDEX(Data!$M$4:$BB$594,Data!$A413,COLUMNS($C$11:G420)),””)</f>
        <v>#NAME?</v>
      </c>
      <c r="G420" s="76" t="e">
        <f>IFERROR(INDEX(Data!$M$4:$BB$594,Data!$A413,COLUMNS($C$11:H420)),””)</f>
        <v>#NAME?</v>
      </c>
      <c r="H420" s="76" t="e">
        <f>IFERROR(INDEX(Data!$M$4:$BB$594,Data!$A413,COLUMNS($C$11:I420)),””)</f>
        <v>#NAME?</v>
      </c>
      <c r="I420" s="76" t="e">
        <f>IFERROR(INDEX(Data!$M$4:$BB$594,Data!$A413,COLUMNS($C$11:J420)),””)</f>
        <v>#NAME?</v>
      </c>
      <c r="J420" s="76" t="e">
        <f>IFERROR(INDEX(Data!$M$4:$BB$594,Data!$A413,COLUMNS($C$11:K420)),””)</f>
        <v>#NAME?</v>
      </c>
      <c r="K420" s="76" t="e">
        <f>IFERROR(INDEX(Data!$M$4:$BB$594,Data!$A413,COLUMNS($C$11:L420)),””)</f>
        <v>#NAME?</v>
      </c>
      <c r="L420" s="76" t="e">
        <f>IFERROR(INDEX(Data!$M$4:$BB$594,Data!$A413,COLUMNS($C$11:M420)),””)</f>
        <v>#NAME?</v>
      </c>
      <c r="M420" s="76" t="e">
        <f>IFERROR(INDEX(Data!$M$4:$BB$594,Data!$A413,COLUMNS($C$11:N420)),””)</f>
        <v>#NAME?</v>
      </c>
      <c r="N420" s="76" t="e">
        <f>IFERROR(INDEX(Data!$M$4:$BB$594,Data!$A413,COLUMNS($C$11:O420)),””)</f>
        <v>#NAME?</v>
      </c>
      <c r="O420" s="76" t="e">
        <f>IFERROR(INDEX(Data!$M$4:$BB$594,Data!$A413,COLUMNS($C$11:P420)),””)</f>
        <v>#NAME?</v>
      </c>
      <c r="P420" s="69" t="e">
        <f>IFERROR(INDEX(Data!$M$4:$BB$594,Data!$A413,COLUMNS($C$11:Q420)),””)</f>
        <v>#NAME?</v>
      </c>
      <c r="Q420" s="70" t="e">
        <f>IFERROR(INDEX(Data!$M$4:$BB$594,Data!$A413,COLUMNS($C$11:R420)),””)</f>
        <v>#NAME?</v>
      </c>
      <c r="R420" s="72" t="e">
        <f>IFERROR(INDEX(Data!$M$4:$BB$594,Data!$A413,COLUMNS($C$11:S420)),””)</f>
        <v>#NAME?</v>
      </c>
      <c r="S420" s="69" t="e">
        <f>IFERROR(INDEX(Data!$M$4:$BB$594,Data!$A413,COLUMNS($C$11:T420)),””)</f>
        <v>#NAME?</v>
      </c>
      <c r="T420" s="71" t="e">
        <f>IFERROR(INDEX(Data!$M$4:$BB$594,Data!$A413,COLUMNS($C$11:U420)),””)</f>
        <v>#NAME?</v>
      </c>
      <c r="U420" s="72" t="e">
        <f>IFERROR(INDEX(Data!$M$4:$BB$594,Data!$A413,COLUMNS($C$11:V420)),””)</f>
        <v>#NAME?</v>
      </c>
      <c r="V420" s="72" t="e">
        <f>IFERROR(INDEX(Data!$M$4:$BB$594,Data!$A413,COLUMNS($C$11:W420)),””)</f>
        <v>#NAME?</v>
      </c>
      <c r="W420" s="72" t="e">
        <f>IFERROR(INDEX(Data!$M$4:$BB$594,Data!$A413,COLUMNS($C$11:X420)),””)</f>
        <v>#NAME?</v>
      </c>
      <c r="X420" s="70" t="e">
        <f>IFERROR(INDEX(Data!$M$4:$BB$594,Data!$A413,COLUMNS($C$11:Y420)),””)</f>
        <v>#NAME?</v>
      </c>
      <c r="Y420" s="72" t="e">
        <f>IFERROR(INDEX(Data!$M$4:$BB$594,Data!$A413,COLUMNS($C$11:Z420)),””)</f>
        <v>#NAME?</v>
      </c>
      <c r="Z420" s="75" t="e">
        <f>IFERROR(INDEX(Data!$M$4:$BB$594,Data!$A413,COLUMNS($C$11:AA420)),””)</f>
        <v>#NAME?</v>
      </c>
      <c r="AA420" s="75" t="e">
        <f>IFERROR(INDEX(Data!$M$4:$BB$594,Data!$A413,COLUMNS($C$11:AB420)),””)</f>
        <v>#NAME?</v>
      </c>
      <c r="AB420" s="71" t="e">
        <f>IFERROR(INDEX(Data!$M$4:$BB$594,Data!$A413,COLUMNS($C$11:AC420)),””)</f>
        <v>#NAME?</v>
      </c>
      <c r="AC420" s="72" t="e">
        <f>IFERROR(INDEX(Data!$M$4:$BB$594,Data!$A413,COLUMNS($C$11:AD420)),””)</f>
        <v>#NAME?</v>
      </c>
      <c r="AD420" s="72" t="e">
        <f>IFERROR(INDEX(Data!$M$4:$BB$594,Data!$A413,COLUMNS($C$11:AE420)),””)</f>
        <v>#NAME?</v>
      </c>
      <c r="AE420" s="70" t="e">
        <f>IFERROR(INDEX(Data!$M$4:$BB$594,Data!$A413,COLUMNS($C$11:AF420)),””)</f>
        <v>#NAME?</v>
      </c>
      <c r="AF420" s="72" t="e">
        <f>IFERROR(INDEX(Data!$M$4:$BB$594,Data!$A413,COLUMNS($C$11:AG420)),””)</f>
        <v>#NAME?</v>
      </c>
      <c r="AG420" s="75" t="e">
        <f>IFERROR(INDEX(Data!$M$4:$BB$594,Data!$A413,COLUMNS($C$11:AH420)),””)</f>
        <v>#NAME?</v>
      </c>
      <c r="AH420" s="75" t="e">
        <f>IFERROR(INDEX(Data!$M$4:$BB$594,Data!$A413,COLUMNS($C$11:AI420)),””)</f>
        <v>#NAME?</v>
      </c>
      <c r="AI420" s="71" t="e">
        <f>IFERROR(INDEX(Data!$M$4:$BB$594,Data!$A413,COLUMNS($C$11:AJ420)),””)</f>
        <v>#NAME?</v>
      </c>
      <c r="AJ420" s="71" t="e">
        <f>IFERROR(INDEX(Data!$M$4:$BB$594,Data!$A413,COLUMNS($C$11:AK420)),””)</f>
        <v>#NAME?</v>
      </c>
      <c r="AK420" s="71" t="e">
        <f>IFERROR(INDEX(Data!$M$4:$BB$594,Data!$A413,COLUMNS($C$11:AL420)),””)</f>
        <v>#NAME?</v>
      </c>
      <c r="AL420" s="69" t="e">
        <f>IFERROR(INDEX(Data!$M$4:$BB$594,Data!$A413,COLUMNS($C$11:AM420)),””)</f>
        <v>#NAME?</v>
      </c>
      <c r="AM420" s="69" t="e">
        <f>IFERROR(INDEX(Data!$M$4:$BB$594,Data!$A413,COLUMNS($C$11:AN420)),””)</f>
        <v>#NAME?</v>
      </c>
      <c r="AN420" s="69" t="e">
        <f>IFERROR(INDEX(Data!$M$4:$BB$594,Data!$A413,COLUMNS($C$11:AO420)),””)</f>
        <v>#NAME?</v>
      </c>
      <c r="AO420" s="69" t="e">
        <f>IFERROR(INDEX(Data!$M$4:$BB$594,Data!$A413,COLUMNS($C$11:AP420)),””)</f>
        <v>#NAME?</v>
      </c>
      <c r="AP420" s="69" t="e">
        <f>IFERROR(INDEX(Data!$M$4:$BB$594,Data!$A413,COLUMNS($C$11:AQ420)),””)</f>
        <v>#NAME?</v>
      </c>
      <c r="AQ420" s="69" t="e">
        <f>IFERROR(INDEX(Data!$M$4:$BB$594,Data!$A413,COLUMNS($C$11:AR420)),””)</f>
        <v>#NAME?</v>
      </c>
    </row>
    <row r="421" spans="2:43" x14ac:dyDescent="0.25">
      <c r="B421" s="69" t="e">
        <f>IFERROR(INDEX(Data!$M$4:$BB$594,Data!$A414,COLUMNS($C$11:C421)),””)</f>
        <v>#NAME?</v>
      </c>
      <c r="C421" s="73" t="e">
        <f>IFERROR(INDEX(Data!$M$4:$BB$594,Data!$A414,COLUMNS($C$11:D421)),””)</f>
        <v>#NAME?</v>
      </c>
      <c r="D421" s="76" t="e">
        <f>IFERROR(INDEX(Data!$M$4:$BB$594,Data!$A414,COLUMNS($C$11:E421)),””)</f>
        <v>#NAME?</v>
      </c>
      <c r="E421" s="76" t="e">
        <f>IFERROR(INDEX(Data!$M$4:$BB$594,Data!$A414,COLUMNS($C$11:F421)),””)</f>
        <v>#NAME?</v>
      </c>
      <c r="F421" s="76" t="e">
        <f>IFERROR(INDEX(Data!$M$4:$BB$594,Data!$A414,COLUMNS($C$11:G421)),””)</f>
        <v>#NAME?</v>
      </c>
      <c r="G421" s="76" t="e">
        <f>IFERROR(INDEX(Data!$M$4:$BB$594,Data!$A414,COLUMNS($C$11:H421)),””)</f>
        <v>#NAME?</v>
      </c>
      <c r="H421" s="76" t="e">
        <f>IFERROR(INDEX(Data!$M$4:$BB$594,Data!$A414,COLUMNS($C$11:I421)),””)</f>
        <v>#NAME?</v>
      </c>
      <c r="I421" s="76" t="e">
        <f>IFERROR(INDEX(Data!$M$4:$BB$594,Data!$A414,COLUMNS($C$11:J421)),””)</f>
        <v>#NAME?</v>
      </c>
      <c r="J421" s="76" t="e">
        <f>IFERROR(INDEX(Data!$M$4:$BB$594,Data!$A414,COLUMNS($C$11:K421)),””)</f>
        <v>#NAME?</v>
      </c>
      <c r="K421" s="76" t="e">
        <f>IFERROR(INDEX(Data!$M$4:$BB$594,Data!$A414,COLUMNS($C$11:L421)),””)</f>
        <v>#NAME?</v>
      </c>
      <c r="L421" s="76" t="e">
        <f>IFERROR(INDEX(Data!$M$4:$BB$594,Data!$A414,COLUMNS($C$11:M421)),””)</f>
        <v>#NAME?</v>
      </c>
      <c r="M421" s="76" t="e">
        <f>IFERROR(INDEX(Data!$M$4:$BB$594,Data!$A414,COLUMNS($C$11:N421)),””)</f>
        <v>#NAME?</v>
      </c>
      <c r="N421" s="76" t="e">
        <f>IFERROR(INDEX(Data!$M$4:$BB$594,Data!$A414,COLUMNS($C$11:O421)),””)</f>
        <v>#NAME?</v>
      </c>
      <c r="O421" s="76" t="e">
        <f>IFERROR(INDEX(Data!$M$4:$BB$594,Data!$A414,COLUMNS($C$11:P421)),””)</f>
        <v>#NAME?</v>
      </c>
      <c r="P421" s="69" t="e">
        <f>IFERROR(INDEX(Data!$M$4:$BB$594,Data!$A414,COLUMNS($C$11:Q421)),””)</f>
        <v>#NAME?</v>
      </c>
      <c r="Q421" s="70" t="e">
        <f>IFERROR(INDEX(Data!$M$4:$BB$594,Data!$A414,COLUMNS($C$11:R421)),””)</f>
        <v>#NAME?</v>
      </c>
      <c r="R421" s="72" t="e">
        <f>IFERROR(INDEX(Data!$M$4:$BB$594,Data!$A414,COLUMNS($C$11:S421)),””)</f>
        <v>#NAME?</v>
      </c>
      <c r="S421" s="69" t="e">
        <f>IFERROR(INDEX(Data!$M$4:$BB$594,Data!$A414,COLUMNS($C$11:T421)),””)</f>
        <v>#NAME?</v>
      </c>
      <c r="T421" s="71" t="e">
        <f>IFERROR(INDEX(Data!$M$4:$BB$594,Data!$A414,COLUMNS($C$11:U421)),””)</f>
        <v>#NAME?</v>
      </c>
      <c r="U421" s="72" t="e">
        <f>IFERROR(INDEX(Data!$M$4:$BB$594,Data!$A414,COLUMNS($C$11:V421)),””)</f>
        <v>#NAME?</v>
      </c>
      <c r="V421" s="72" t="e">
        <f>IFERROR(INDEX(Data!$M$4:$BB$594,Data!$A414,COLUMNS($C$11:W421)),””)</f>
        <v>#NAME?</v>
      </c>
      <c r="W421" s="72" t="e">
        <f>IFERROR(INDEX(Data!$M$4:$BB$594,Data!$A414,COLUMNS($C$11:X421)),””)</f>
        <v>#NAME?</v>
      </c>
      <c r="X421" s="70" t="e">
        <f>IFERROR(INDEX(Data!$M$4:$BB$594,Data!$A414,COLUMNS($C$11:Y421)),””)</f>
        <v>#NAME?</v>
      </c>
      <c r="Y421" s="72" t="e">
        <f>IFERROR(INDEX(Data!$M$4:$BB$594,Data!$A414,COLUMNS($C$11:Z421)),””)</f>
        <v>#NAME?</v>
      </c>
      <c r="Z421" s="75" t="e">
        <f>IFERROR(INDEX(Data!$M$4:$BB$594,Data!$A414,COLUMNS($C$11:AA421)),””)</f>
        <v>#NAME?</v>
      </c>
      <c r="AA421" s="75" t="e">
        <f>IFERROR(INDEX(Data!$M$4:$BB$594,Data!$A414,COLUMNS($C$11:AB421)),””)</f>
        <v>#NAME?</v>
      </c>
      <c r="AB421" s="71" t="e">
        <f>IFERROR(INDEX(Data!$M$4:$BB$594,Data!$A414,COLUMNS($C$11:AC421)),””)</f>
        <v>#NAME?</v>
      </c>
      <c r="AC421" s="72" t="e">
        <f>IFERROR(INDEX(Data!$M$4:$BB$594,Data!$A414,COLUMNS($C$11:AD421)),””)</f>
        <v>#NAME?</v>
      </c>
      <c r="AD421" s="72" t="e">
        <f>IFERROR(INDEX(Data!$M$4:$BB$594,Data!$A414,COLUMNS($C$11:AE421)),””)</f>
        <v>#NAME?</v>
      </c>
      <c r="AE421" s="70" t="e">
        <f>IFERROR(INDEX(Data!$M$4:$BB$594,Data!$A414,COLUMNS($C$11:AF421)),””)</f>
        <v>#NAME?</v>
      </c>
      <c r="AF421" s="72" t="e">
        <f>IFERROR(INDEX(Data!$M$4:$BB$594,Data!$A414,COLUMNS($C$11:AG421)),””)</f>
        <v>#NAME?</v>
      </c>
      <c r="AG421" s="75" t="e">
        <f>IFERROR(INDEX(Data!$M$4:$BB$594,Data!$A414,COLUMNS($C$11:AH421)),””)</f>
        <v>#NAME?</v>
      </c>
      <c r="AH421" s="75" t="e">
        <f>IFERROR(INDEX(Data!$M$4:$BB$594,Data!$A414,COLUMNS($C$11:AI421)),””)</f>
        <v>#NAME?</v>
      </c>
      <c r="AI421" s="71" t="e">
        <f>IFERROR(INDEX(Data!$M$4:$BB$594,Data!$A414,COLUMNS($C$11:AJ421)),””)</f>
        <v>#NAME?</v>
      </c>
      <c r="AJ421" s="71" t="e">
        <f>IFERROR(INDEX(Data!$M$4:$BB$594,Data!$A414,COLUMNS($C$11:AK421)),””)</f>
        <v>#NAME?</v>
      </c>
      <c r="AK421" s="71" t="e">
        <f>IFERROR(INDEX(Data!$M$4:$BB$594,Data!$A414,COLUMNS($C$11:AL421)),””)</f>
        <v>#NAME?</v>
      </c>
      <c r="AL421" s="69" t="e">
        <f>IFERROR(INDEX(Data!$M$4:$BB$594,Data!$A414,COLUMNS($C$11:AM421)),””)</f>
        <v>#NAME?</v>
      </c>
      <c r="AM421" s="69" t="e">
        <f>IFERROR(INDEX(Data!$M$4:$BB$594,Data!$A414,COLUMNS($C$11:AN421)),””)</f>
        <v>#NAME?</v>
      </c>
      <c r="AN421" s="69" t="e">
        <f>IFERROR(INDEX(Data!$M$4:$BB$594,Data!$A414,COLUMNS($C$11:AO421)),””)</f>
        <v>#NAME?</v>
      </c>
      <c r="AO421" s="69" t="e">
        <f>IFERROR(INDEX(Data!$M$4:$BB$594,Data!$A414,COLUMNS($C$11:AP421)),””)</f>
        <v>#NAME?</v>
      </c>
      <c r="AP421" s="69" t="e">
        <f>IFERROR(INDEX(Data!$M$4:$BB$594,Data!$A414,COLUMNS($C$11:AQ421)),””)</f>
        <v>#NAME?</v>
      </c>
      <c r="AQ421" s="69" t="e">
        <f>IFERROR(INDEX(Data!$M$4:$BB$594,Data!$A414,COLUMNS($C$11:AR421)),””)</f>
        <v>#NAME?</v>
      </c>
    </row>
    <row r="422" spans="2:43" x14ac:dyDescent="0.25">
      <c r="B422" s="69" t="e">
        <f>IFERROR(INDEX(Data!$M$4:$BB$594,Data!$A415,COLUMNS($C$11:C422)),””)</f>
        <v>#NAME?</v>
      </c>
      <c r="C422" s="73" t="e">
        <f>IFERROR(INDEX(Data!$M$4:$BB$594,Data!$A415,COLUMNS($C$11:D422)),””)</f>
        <v>#NAME?</v>
      </c>
      <c r="D422" s="76" t="e">
        <f>IFERROR(INDEX(Data!$M$4:$BB$594,Data!$A415,COLUMNS($C$11:E422)),””)</f>
        <v>#NAME?</v>
      </c>
      <c r="E422" s="76" t="e">
        <f>IFERROR(INDEX(Data!$M$4:$BB$594,Data!$A415,COLUMNS($C$11:F422)),””)</f>
        <v>#NAME?</v>
      </c>
      <c r="F422" s="76" t="e">
        <f>IFERROR(INDEX(Data!$M$4:$BB$594,Data!$A415,COLUMNS($C$11:G422)),””)</f>
        <v>#NAME?</v>
      </c>
      <c r="G422" s="76" t="e">
        <f>IFERROR(INDEX(Data!$M$4:$BB$594,Data!$A415,COLUMNS($C$11:H422)),””)</f>
        <v>#NAME?</v>
      </c>
      <c r="H422" s="76" t="e">
        <f>IFERROR(INDEX(Data!$M$4:$BB$594,Data!$A415,COLUMNS($C$11:I422)),””)</f>
        <v>#NAME?</v>
      </c>
      <c r="I422" s="76" t="e">
        <f>IFERROR(INDEX(Data!$M$4:$BB$594,Data!$A415,COLUMNS($C$11:J422)),””)</f>
        <v>#NAME?</v>
      </c>
      <c r="J422" s="76" t="e">
        <f>IFERROR(INDEX(Data!$M$4:$BB$594,Data!$A415,COLUMNS($C$11:K422)),””)</f>
        <v>#NAME?</v>
      </c>
      <c r="K422" s="76" t="e">
        <f>IFERROR(INDEX(Data!$M$4:$BB$594,Data!$A415,COLUMNS($C$11:L422)),””)</f>
        <v>#NAME?</v>
      </c>
      <c r="L422" s="76" t="e">
        <f>IFERROR(INDEX(Data!$M$4:$BB$594,Data!$A415,COLUMNS($C$11:M422)),””)</f>
        <v>#NAME?</v>
      </c>
      <c r="M422" s="76" t="e">
        <f>IFERROR(INDEX(Data!$M$4:$BB$594,Data!$A415,COLUMNS($C$11:N422)),””)</f>
        <v>#NAME?</v>
      </c>
      <c r="N422" s="76" t="e">
        <f>IFERROR(INDEX(Data!$M$4:$BB$594,Data!$A415,COLUMNS($C$11:O422)),””)</f>
        <v>#NAME?</v>
      </c>
      <c r="O422" s="76" t="e">
        <f>IFERROR(INDEX(Data!$M$4:$BB$594,Data!$A415,COLUMNS($C$11:P422)),””)</f>
        <v>#NAME?</v>
      </c>
      <c r="P422" s="69" t="e">
        <f>IFERROR(INDEX(Data!$M$4:$BB$594,Data!$A415,COLUMNS($C$11:Q422)),””)</f>
        <v>#NAME?</v>
      </c>
      <c r="Q422" s="70" t="e">
        <f>IFERROR(INDEX(Data!$M$4:$BB$594,Data!$A415,COLUMNS($C$11:R422)),””)</f>
        <v>#NAME?</v>
      </c>
      <c r="R422" s="72" t="e">
        <f>IFERROR(INDEX(Data!$M$4:$BB$594,Data!$A415,COLUMNS($C$11:S422)),””)</f>
        <v>#NAME?</v>
      </c>
      <c r="S422" s="69" t="e">
        <f>IFERROR(INDEX(Data!$M$4:$BB$594,Data!$A415,COLUMNS($C$11:T422)),””)</f>
        <v>#NAME?</v>
      </c>
      <c r="T422" s="71" t="e">
        <f>IFERROR(INDEX(Data!$M$4:$BB$594,Data!$A415,COLUMNS($C$11:U422)),””)</f>
        <v>#NAME?</v>
      </c>
      <c r="U422" s="72" t="e">
        <f>IFERROR(INDEX(Data!$M$4:$BB$594,Data!$A415,COLUMNS($C$11:V422)),””)</f>
        <v>#NAME?</v>
      </c>
      <c r="V422" s="72" t="e">
        <f>IFERROR(INDEX(Data!$M$4:$BB$594,Data!$A415,COLUMNS($C$11:W422)),””)</f>
        <v>#NAME?</v>
      </c>
      <c r="W422" s="72" t="e">
        <f>IFERROR(INDEX(Data!$M$4:$BB$594,Data!$A415,COLUMNS($C$11:X422)),””)</f>
        <v>#NAME?</v>
      </c>
      <c r="X422" s="70" t="e">
        <f>IFERROR(INDEX(Data!$M$4:$BB$594,Data!$A415,COLUMNS($C$11:Y422)),””)</f>
        <v>#NAME?</v>
      </c>
      <c r="Y422" s="72" t="e">
        <f>IFERROR(INDEX(Data!$M$4:$BB$594,Data!$A415,COLUMNS($C$11:Z422)),””)</f>
        <v>#NAME?</v>
      </c>
      <c r="Z422" s="75" t="e">
        <f>IFERROR(INDEX(Data!$M$4:$BB$594,Data!$A415,COLUMNS($C$11:AA422)),””)</f>
        <v>#NAME?</v>
      </c>
      <c r="AA422" s="75" t="e">
        <f>IFERROR(INDEX(Data!$M$4:$BB$594,Data!$A415,COLUMNS($C$11:AB422)),””)</f>
        <v>#NAME?</v>
      </c>
      <c r="AB422" s="71" t="e">
        <f>IFERROR(INDEX(Data!$M$4:$BB$594,Data!$A415,COLUMNS($C$11:AC422)),””)</f>
        <v>#NAME?</v>
      </c>
      <c r="AC422" s="72" t="e">
        <f>IFERROR(INDEX(Data!$M$4:$BB$594,Data!$A415,COLUMNS($C$11:AD422)),””)</f>
        <v>#NAME?</v>
      </c>
      <c r="AD422" s="72" t="e">
        <f>IFERROR(INDEX(Data!$M$4:$BB$594,Data!$A415,COLUMNS($C$11:AE422)),””)</f>
        <v>#NAME?</v>
      </c>
      <c r="AE422" s="70" t="e">
        <f>IFERROR(INDEX(Data!$M$4:$BB$594,Data!$A415,COLUMNS($C$11:AF422)),””)</f>
        <v>#NAME?</v>
      </c>
      <c r="AF422" s="72" t="e">
        <f>IFERROR(INDEX(Data!$M$4:$BB$594,Data!$A415,COLUMNS($C$11:AG422)),””)</f>
        <v>#NAME?</v>
      </c>
      <c r="AG422" s="75" t="e">
        <f>IFERROR(INDEX(Data!$M$4:$BB$594,Data!$A415,COLUMNS($C$11:AH422)),””)</f>
        <v>#NAME?</v>
      </c>
      <c r="AH422" s="75" t="e">
        <f>IFERROR(INDEX(Data!$M$4:$BB$594,Data!$A415,COLUMNS($C$11:AI422)),””)</f>
        <v>#NAME?</v>
      </c>
      <c r="AI422" s="71" t="e">
        <f>IFERROR(INDEX(Data!$M$4:$BB$594,Data!$A415,COLUMNS($C$11:AJ422)),””)</f>
        <v>#NAME?</v>
      </c>
      <c r="AJ422" s="71" t="e">
        <f>IFERROR(INDEX(Data!$M$4:$BB$594,Data!$A415,COLUMNS($C$11:AK422)),””)</f>
        <v>#NAME?</v>
      </c>
      <c r="AK422" s="71" t="e">
        <f>IFERROR(INDEX(Data!$M$4:$BB$594,Data!$A415,COLUMNS($C$11:AL422)),””)</f>
        <v>#NAME?</v>
      </c>
      <c r="AL422" s="69" t="e">
        <f>IFERROR(INDEX(Data!$M$4:$BB$594,Data!$A415,COLUMNS($C$11:AM422)),””)</f>
        <v>#NAME?</v>
      </c>
      <c r="AM422" s="69" t="e">
        <f>IFERROR(INDEX(Data!$M$4:$BB$594,Data!$A415,COLUMNS($C$11:AN422)),””)</f>
        <v>#NAME?</v>
      </c>
      <c r="AN422" s="69" t="e">
        <f>IFERROR(INDEX(Data!$M$4:$BB$594,Data!$A415,COLUMNS($C$11:AO422)),””)</f>
        <v>#NAME?</v>
      </c>
      <c r="AO422" s="69" t="e">
        <f>IFERROR(INDEX(Data!$M$4:$BB$594,Data!$A415,COLUMNS($C$11:AP422)),””)</f>
        <v>#NAME?</v>
      </c>
      <c r="AP422" s="69" t="e">
        <f>IFERROR(INDEX(Data!$M$4:$BB$594,Data!$A415,COLUMNS($C$11:AQ422)),””)</f>
        <v>#NAME?</v>
      </c>
      <c r="AQ422" s="69" t="e">
        <f>IFERROR(INDEX(Data!$M$4:$BB$594,Data!$A415,COLUMNS($C$11:AR422)),””)</f>
        <v>#NAME?</v>
      </c>
    </row>
    <row r="423" spans="2:43" x14ac:dyDescent="0.25">
      <c r="B423" s="69" t="e">
        <f>IFERROR(INDEX(Data!$M$4:$BB$594,Data!$A416,COLUMNS($C$11:C423)),””)</f>
        <v>#NAME?</v>
      </c>
      <c r="C423" s="73" t="e">
        <f>IFERROR(INDEX(Data!$M$4:$BB$594,Data!$A416,COLUMNS($C$11:D423)),””)</f>
        <v>#NAME?</v>
      </c>
      <c r="D423" s="76" t="e">
        <f>IFERROR(INDEX(Data!$M$4:$BB$594,Data!$A416,COLUMNS($C$11:E423)),””)</f>
        <v>#NAME?</v>
      </c>
      <c r="E423" s="76" t="e">
        <f>IFERROR(INDEX(Data!$M$4:$BB$594,Data!$A416,COLUMNS($C$11:F423)),””)</f>
        <v>#NAME?</v>
      </c>
      <c r="F423" s="76" t="e">
        <f>IFERROR(INDEX(Data!$M$4:$BB$594,Data!$A416,COLUMNS($C$11:G423)),””)</f>
        <v>#NAME?</v>
      </c>
      <c r="G423" s="76" t="e">
        <f>IFERROR(INDEX(Data!$M$4:$BB$594,Data!$A416,COLUMNS($C$11:H423)),””)</f>
        <v>#NAME?</v>
      </c>
      <c r="H423" s="76" t="e">
        <f>IFERROR(INDEX(Data!$M$4:$BB$594,Data!$A416,COLUMNS($C$11:I423)),””)</f>
        <v>#NAME?</v>
      </c>
      <c r="I423" s="76" t="e">
        <f>IFERROR(INDEX(Data!$M$4:$BB$594,Data!$A416,COLUMNS($C$11:J423)),””)</f>
        <v>#NAME?</v>
      </c>
      <c r="J423" s="76" t="e">
        <f>IFERROR(INDEX(Data!$M$4:$BB$594,Data!$A416,COLUMNS($C$11:K423)),””)</f>
        <v>#NAME?</v>
      </c>
      <c r="K423" s="76" t="e">
        <f>IFERROR(INDEX(Data!$M$4:$BB$594,Data!$A416,COLUMNS($C$11:L423)),””)</f>
        <v>#NAME?</v>
      </c>
      <c r="L423" s="76" t="e">
        <f>IFERROR(INDEX(Data!$M$4:$BB$594,Data!$A416,COLUMNS($C$11:M423)),””)</f>
        <v>#NAME?</v>
      </c>
      <c r="M423" s="76" t="e">
        <f>IFERROR(INDEX(Data!$M$4:$BB$594,Data!$A416,COLUMNS($C$11:N423)),””)</f>
        <v>#NAME?</v>
      </c>
      <c r="N423" s="76" t="e">
        <f>IFERROR(INDEX(Data!$M$4:$BB$594,Data!$A416,COLUMNS($C$11:O423)),””)</f>
        <v>#NAME?</v>
      </c>
      <c r="O423" s="76" t="e">
        <f>IFERROR(INDEX(Data!$M$4:$BB$594,Data!$A416,COLUMNS($C$11:P423)),””)</f>
        <v>#NAME?</v>
      </c>
      <c r="P423" s="69" t="e">
        <f>IFERROR(INDEX(Data!$M$4:$BB$594,Data!$A416,COLUMNS($C$11:Q423)),””)</f>
        <v>#NAME?</v>
      </c>
      <c r="Q423" s="70" t="e">
        <f>IFERROR(INDEX(Data!$M$4:$BB$594,Data!$A416,COLUMNS($C$11:R423)),””)</f>
        <v>#NAME?</v>
      </c>
      <c r="R423" s="72" t="e">
        <f>IFERROR(INDEX(Data!$M$4:$BB$594,Data!$A416,COLUMNS($C$11:S423)),””)</f>
        <v>#NAME?</v>
      </c>
      <c r="S423" s="69" t="e">
        <f>IFERROR(INDEX(Data!$M$4:$BB$594,Data!$A416,COLUMNS($C$11:T423)),””)</f>
        <v>#NAME?</v>
      </c>
      <c r="T423" s="71" t="e">
        <f>IFERROR(INDEX(Data!$M$4:$BB$594,Data!$A416,COLUMNS($C$11:U423)),””)</f>
        <v>#NAME?</v>
      </c>
      <c r="U423" s="72" t="e">
        <f>IFERROR(INDEX(Data!$M$4:$BB$594,Data!$A416,COLUMNS($C$11:V423)),””)</f>
        <v>#NAME?</v>
      </c>
      <c r="V423" s="72" t="e">
        <f>IFERROR(INDEX(Data!$M$4:$BB$594,Data!$A416,COLUMNS($C$11:W423)),””)</f>
        <v>#NAME?</v>
      </c>
      <c r="W423" s="72" t="e">
        <f>IFERROR(INDEX(Data!$M$4:$BB$594,Data!$A416,COLUMNS($C$11:X423)),””)</f>
        <v>#NAME?</v>
      </c>
      <c r="X423" s="70" t="e">
        <f>IFERROR(INDEX(Data!$M$4:$BB$594,Data!$A416,COLUMNS($C$11:Y423)),””)</f>
        <v>#NAME?</v>
      </c>
      <c r="Y423" s="72" t="e">
        <f>IFERROR(INDEX(Data!$M$4:$BB$594,Data!$A416,COLUMNS($C$11:Z423)),””)</f>
        <v>#NAME?</v>
      </c>
      <c r="Z423" s="75" t="e">
        <f>IFERROR(INDEX(Data!$M$4:$BB$594,Data!$A416,COLUMNS($C$11:AA423)),””)</f>
        <v>#NAME?</v>
      </c>
      <c r="AA423" s="75" t="e">
        <f>IFERROR(INDEX(Data!$M$4:$BB$594,Data!$A416,COLUMNS($C$11:AB423)),””)</f>
        <v>#NAME?</v>
      </c>
      <c r="AB423" s="71" t="e">
        <f>IFERROR(INDEX(Data!$M$4:$BB$594,Data!$A416,COLUMNS($C$11:AC423)),””)</f>
        <v>#NAME?</v>
      </c>
      <c r="AC423" s="72" t="e">
        <f>IFERROR(INDEX(Data!$M$4:$BB$594,Data!$A416,COLUMNS($C$11:AD423)),””)</f>
        <v>#NAME?</v>
      </c>
      <c r="AD423" s="72" t="e">
        <f>IFERROR(INDEX(Data!$M$4:$BB$594,Data!$A416,COLUMNS($C$11:AE423)),””)</f>
        <v>#NAME?</v>
      </c>
      <c r="AE423" s="70" t="e">
        <f>IFERROR(INDEX(Data!$M$4:$BB$594,Data!$A416,COLUMNS($C$11:AF423)),””)</f>
        <v>#NAME?</v>
      </c>
      <c r="AF423" s="72" t="e">
        <f>IFERROR(INDEX(Data!$M$4:$BB$594,Data!$A416,COLUMNS($C$11:AG423)),””)</f>
        <v>#NAME?</v>
      </c>
      <c r="AG423" s="75" t="e">
        <f>IFERROR(INDEX(Data!$M$4:$BB$594,Data!$A416,COLUMNS($C$11:AH423)),””)</f>
        <v>#NAME?</v>
      </c>
      <c r="AH423" s="75" t="e">
        <f>IFERROR(INDEX(Data!$M$4:$BB$594,Data!$A416,COLUMNS($C$11:AI423)),””)</f>
        <v>#NAME?</v>
      </c>
      <c r="AI423" s="71" t="e">
        <f>IFERROR(INDEX(Data!$M$4:$BB$594,Data!$A416,COLUMNS($C$11:AJ423)),””)</f>
        <v>#NAME?</v>
      </c>
      <c r="AJ423" s="71" t="e">
        <f>IFERROR(INDEX(Data!$M$4:$BB$594,Data!$A416,COLUMNS($C$11:AK423)),””)</f>
        <v>#NAME?</v>
      </c>
      <c r="AK423" s="71" t="e">
        <f>IFERROR(INDEX(Data!$M$4:$BB$594,Data!$A416,COLUMNS($C$11:AL423)),””)</f>
        <v>#NAME?</v>
      </c>
      <c r="AL423" s="69" t="e">
        <f>IFERROR(INDEX(Data!$M$4:$BB$594,Data!$A416,COLUMNS($C$11:AM423)),””)</f>
        <v>#NAME?</v>
      </c>
      <c r="AM423" s="69" t="e">
        <f>IFERROR(INDEX(Data!$M$4:$BB$594,Data!$A416,COLUMNS($C$11:AN423)),””)</f>
        <v>#NAME?</v>
      </c>
      <c r="AN423" s="69" t="e">
        <f>IFERROR(INDEX(Data!$M$4:$BB$594,Data!$A416,COLUMNS($C$11:AO423)),””)</f>
        <v>#NAME?</v>
      </c>
      <c r="AO423" s="69" t="e">
        <f>IFERROR(INDEX(Data!$M$4:$BB$594,Data!$A416,COLUMNS($C$11:AP423)),””)</f>
        <v>#NAME?</v>
      </c>
      <c r="AP423" s="69" t="e">
        <f>IFERROR(INDEX(Data!$M$4:$BB$594,Data!$A416,COLUMNS($C$11:AQ423)),””)</f>
        <v>#NAME?</v>
      </c>
      <c r="AQ423" s="69" t="e">
        <f>IFERROR(INDEX(Data!$M$4:$BB$594,Data!$A416,COLUMNS($C$11:AR423)),””)</f>
        <v>#NAME?</v>
      </c>
    </row>
    <row r="424" spans="2:43" x14ac:dyDescent="0.25">
      <c r="B424" s="69" t="e">
        <f>IFERROR(INDEX(Data!$M$4:$BB$594,Data!$A417,COLUMNS($C$11:C424)),””)</f>
        <v>#NAME?</v>
      </c>
      <c r="C424" s="73" t="e">
        <f>IFERROR(INDEX(Data!$M$4:$BB$594,Data!$A417,COLUMNS($C$11:D424)),””)</f>
        <v>#NAME?</v>
      </c>
      <c r="D424" s="76" t="e">
        <f>IFERROR(INDEX(Data!$M$4:$BB$594,Data!$A417,COLUMNS($C$11:E424)),””)</f>
        <v>#NAME?</v>
      </c>
      <c r="E424" s="76" t="e">
        <f>IFERROR(INDEX(Data!$M$4:$BB$594,Data!$A417,COLUMNS($C$11:F424)),””)</f>
        <v>#NAME?</v>
      </c>
      <c r="F424" s="76" t="e">
        <f>IFERROR(INDEX(Data!$M$4:$BB$594,Data!$A417,COLUMNS($C$11:G424)),””)</f>
        <v>#NAME?</v>
      </c>
      <c r="G424" s="76" t="e">
        <f>IFERROR(INDEX(Data!$M$4:$BB$594,Data!$A417,COLUMNS($C$11:H424)),””)</f>
        <v>#NAME?</v>
      </c>
      <c r="H424" s="76" t="e">
        <f>IFERROR(INDEX(Data!$M$4:$BB$594,Data!$A417,COLUMNS($C$11:I424)),””)</f>
        <v>#NAME?</v>
      </c>
      <c r="I424" s="76" t="e">
        <f>IFERROR(INDEX(Data!$M$4:$BB$594,Data!$A417,COLUMNS($C$11:J424)),””)</f>
        <v>#NAME?</v>
      </c>
      <c r="J424" s="76" t="e">
        <f>IFERROR(INDEX(Data!$M$4:$BB$594,Data!$A417,COLUMNS($C$11:K424)),””)</f>
        <v>#NAME?</v>
      </c>
      <c r="K424" s="76" t="e">
        <f>IFERROR(INDEX(Data!$M$4:$BB$594,Data!$A417,COLUMNS($C$11:L424)),””)</f>
        <v>#NAME?</v>
      </c>
      <c r="L424" s="76" t="e">
        <f>IFERROR(INDEX(Data!$M$4:$BB$594,Data!$A417,COLUMNS($C$11:M424)),””)</f>
        <v>#NAME?</v>
      </c>
      <c r="M424" s="76" t="e">
        <f>IFERROR(INDEX(Data!$M$4:$BB$594,Data!$A417,COLUMNS($C$11:N424)),””)</f>
        <v>#NAME?</v>
      </c>
      <c r="N424" s="76" t="e">
        <f>IFERROR(INDEX(Data!$M$4:$BB$594,Data!$A417,COLUMNS($C$11:O424)),””)</f>
        <v>#NAME?</v>
      </c>
      <c r="O424" s="76" t="e">
        <f>IFERROR(INDEX(Data!$M$4:$BB$594,Data!$A417,COLUMNS($C$11:P424)),””)</f>
        <v>#NAME?</v>
      </c>
      <c r="P424" s="69" t="e">
        <f>IFERROR(INDEX(Data!$M$4:$BB$594,Data!$A417,COLUMNS($C$11:Q424)),””)</f>
        <v>#NAME?</v>
      </c>
      <c r="Q424" s="70" t="e">
        <f>IFERROR(INDEX(Data!$M$4:$BB$594,Data!$A417,COLUMNS($C$11:R424)),””)</f>
        <v>#NAME?</v>
      </c>
      <c r="R424" s="72" t="e">
        <f>IFERROR(INDEX(Data!$M$4:$BB$594,Data!$A417,COLUMNS($C$11:S424)),””)</f>
        <v>#NAME?</v>
      </c>
      <c r="S424" s="69" t="e">
        <f>IFERROR(INDEX(Data!$M$4:$BB$594,Data!$A417,COLUMNS($C$11:T424)),””)</f>
        <v>#NAME?</v>
      </c>
      <c r="T424" s="71" t="e">
        <f>IFERROR(INDEX(Data!$M$4:$BB$594,Data!$A417,COLUMNS($C$11:U424)),””)</f>
        <v>#NAME?</v>
      </c>
      <c r="U424" s="72" t="e">
        <f>IFERROR(INDEX(Data!$M$4:$BB$594,Data!$A417,COLUMNS($C$11:V424)),””)</f>
        <v>#NAME?</v>
      </c>
      <c r="V424" s="72" t="e">
        <f>IFERROR(INDEX(Data!$M$4:$BB$594,Data!$A417,COLUMNS($C$11:W424)),””)</f>
        <v>#NAME?</v>
      </c>
      <c r="W424" s="72" t="e">
        <f>IFERROR(INDEX(Data!$M$4:$BB$594,Data!$A417,COLUMNS($C$11:X424)),””)</f>
        <v>#NAME?</v>
      </c>
      <c r="X424" s="70" t="e">
        <f>IFERROR(INDEX(Data!$M$4:$BB$594,Data!$A417,COLUMNS($C$11:Y424)),””)</f>
        <v>#NAME?</v>
      </c>
      <c r="Y424" s="72" t="e">
        <f>IFERROR(INDEX(Data!$M$4:$BB$594,Data!$A417,COLUMNS($C$11:Z424)),””)</f>
        <v>#NAME?</v>
      </c>
      <c r="Z424" s="75" t="e">
        <f>IFERROR(INDEX(Data!$M$4:$BB$594,Data!$A417,COLUMNS($C$11:AA424)),””)</f>
        <v>#NAME?</v>
      </c>
      <c r="AA424" s="75" t="e">
        <f>IFERROR(INDEX(Data!$M$4:$BB$594,Data!$A417,COLUMNS($C$11:AB424)),””)</f>
        <v>#NAME?</v>
      </c>
      <c r="AB424" s="71" t="e">
        <f>IFERROR(INDEX(Data!$M$4:$BB$594,Data!$A417,COLUMNS($C$11:AC424)),””)</f>
        <v>#NAME?</v>
      </c>
      <c r="AC424" s="72" t="e">
        <f>IFERROR(INDEX(Data!$M$4:$BB$594,Data!$A417,COLUMNS($C$11:AD424)),””)</f>
        <v>#NAME?</v>
      </c>
      <c r="AD424" s="72" t="e">
        <f>IFERROR(INDEX(Data!$M$4:$BB$594,Data!$A417,COLUMNS($C$11:AE424)),””)</f>
        <v>#NAME?</v>
      </c>
      <c r="AE424" s="70" t="e">
        <f>IFERROR(INDEX(Data!$M$4:$BB$594,Data!$A417,COLUMNS($C$11:AF424)),””)</f>
        <v>#NAME?</v>
      </c>
      <c r="AF424" s="72" t="e">
        <f>IFERROR(INDEX(Data!$M$4:$BB$594,Data!$A417,COLUMNS($C$11:AG424)),””)</f>
        <v>#NAME?</v>
      </c>
      <c r="AG424" s="75" t="e">
        <f>IFERROR(INDEX(Data!$M$4:$BB$594,Data!$A417,COLUMNS($C$11:AH424)),””)</f>
        <v>#NAME?</v>
      </c>
      <c r="AH424" s="75" t="e">
        <f>IFERROR(INDEX(Data!$M$4:$BB$594,Data!$A417,COLUMNS($C$11:AI424)),””)</f>
        <v>#NAME?</v>
      </c>
      <c r="AI424" s="71" t="e">
        <f>IFERROR(INDEX(Data!$M$4:$BB$594,Data!$A417,COLUMNS($C$11:AJ424)),””)</f>
        <v>#NAME?</v>
      </c>
      <c r="AJ424" s="71" t="e">
        <f>IFERROR(INDEX(Data!$M$4:$BB$594,Data!$A417,COLUMNS($C$11:AK424)),””)</f>
        <v>#NAME?</v>
      </c>
      <c r="AK424" s="71" t="e">
        <f>IFERROR(INDEX(Data!$M$4:$BB$594,Data!$A417,COLUMNS($C$11:AL424)),””)</f>
        <v>#NAME?</v>
      </c>
      <c r="AL424" s="69" t="e">
        <f>IFERROR(INDEX(Data!$M$4:$BB$594,Data!$A417,COLUMNS($C$11:AM424)),””)</f>
        <v>#NAME?</v>
      </c>
      <c r="AM424" s="69" t="e">
        <f>IFERROR(INDEX(Data!$M$4:$BB$594,Data!$A417,COLUMNS($C$11:AN424)),””)</f>
        <v>#NAME?</v>
      </c>
      <c r="AN424" s="69" t="e">
        <f>IFERROR(INDEX(Data!$M$4:$BB$594,Data!$A417,COLUMNS($C$11:AO424)),””)</f>
        <v>#NAME?</v>
      </c>
      <c r="AO424" s="69" t="e">
        <f>IFERROR(INDEX(Data!$M$4:$BB$594,Data!$A417,COLUMNS($C$11:AP424)),””)</f>
        <v>#NAME?</v>
      </c>
      <c r="AP424" s="69" t="e">
        <f>IFERROR(INDEX(Data!$M$4:$BB$594,Data!$A417,COLUMNS($C$11:AQ424)),””)</f>
        <v>#NAME?</v>
      </c>
      <c r="AQ424" s="69" t="e">
        <f>IFERROR(INDEX(Data!$M$4:$BB$594,Data!$A417,COLUMNS($C$11:AR424)),””)</f>
        <v>#NAME?</v>
      </c>
    </row>
    <row r="425" spans="2:43" x14ac:dyDescent="0.25">
      <c r="B425" s="69" t="e">
        <f>IFERROR(INDEX(Data!$M$4:$BB$594,Data!$A418,COLUMNS($C$11:C425)),””)</f>
        <v>#NAME?</v>
      </c>
      <c r="C425" s="73" t="e">
        <f>IFERROR(INDEX(Data!$M$4:$BB$594,Data!$A418,COLUMNS($C$11:D425)),””)</f>
        <v>#NAME?</v>
      </c>
      <c r="D425" s="76" t="e">
        <f>IFERROR(INDEX(Data!$M$4:$BB$594,Data!$A418,COLUMNS($C$11:E425)),””)</f>
        <v>#NAME?</v>
      </c>
      <c r="E425" s="76" t="e">
        <f>IFERROR(INDEX(Data!$M$4:$BB$594,Data!$A418,COLUMNS($C$11:F425)),””)</f>
        <v>#NAME?</v>
      </c>
      <c r="F425" s="76" t="e">
        <f>IFERROR(INDEX(Data!$M$4:$BB$594,Data!$A418,COLUMNS($C$11:G425)),””)</f>
        <v>#NAME?</v>
      </c>
      <c r="G425" s="76" t="e">
        <f>IFERROR(INDEX(Data!$M$4:$BB$594,Data!$A418,COLUMNS($C$11:H425)),””)</f>
        <v>#NAME?</v>
      </c>
      <c r="H425" s="76" t="e">
        <f>IFERROR(INDEX(Data!$M$4:$BB$594,Data!$A418,COLUMNS($C$11:I425)),””)</f>
        <v>#NAME?</v>
      </c>
      <c r="I425" s="76" t="e">
        <f>IFERROR(INDEX(Data!$M$4:$BB$594,Data!$A418,COLUMNS($C$11:J425)),””)</f>
        <v>#NAME?</v>
      </c>
      <c r="J425" s="76" t="e">
        <f>IFERROR(INDEX(Data!$M$4:$BB$594,Data!$A418,COLUMNS($C$11:K425)),””)</f>
        <v>#NAME?</v>
      </c>
      <c r="K425" s="76" t="e">
        <f>IFERROR(INDEX(Data!$M$4:$BB$594,Data!$A418,COLUMNS($C$11:L425)),””)</f>
        <v>#NAME?</v>
      </c>
      <c r="L425" s="76" t="e">
        <f>IFERROR(INDEX(Data!$M$4:$BB$594,Data!$A418,COLUMNS($C$11:M425)),””)</f>
        <v>#NAME?</v>
      </c>
      <c r="M425" s="76" t="e">
        <f>IFERROR(INDEX(Data!$M$4:$BB$594,Data!$A418,COLUMNS($C$11:N425)),””)</f>
        <v>#NAME?</v>
      </c>
      <c r="N425" s="76" t="e">
        <f>IFERROR(INDEX(Data!$M$4:$BB$594,Data!$A418,COLUMNS($C$11:O425)),””)</f>
        <v>#NAME?</v>
      </c>
      <c r="O425" s="76" t="e">
        <f>IFERROR(INDEX(Data!$M$4:$BB$594,Data!$A418,COLUMNS($C$11:P425)),””)</f>
        <v>#NAME?</v>
      </c>
      <c r="P425" s="69" t="e">
        <f>IFERROR(INDEX(Data!$M$4:$BB$594,Data!$A418,COLUMNS($C$11:Q425)),””)</f>
        <v>#NAME?</v>
      </c>
      <c r="Q425" s="70" t="e">
        <f>IFERROR(INDEX(Data!$M$4:$BB$594,Data!$A418,COLUMNS($C$11:R425)),””)</f>
        <v>#NAME?</v>
      </c>
      <c r="R425" s="72" t="e">
        <f>IFERROR(INDEX(Data!$M$4:$BB$594,Data!$A418,COLUMNS($C$11:S425)),””)</f>
        <v>#NAME?</v>
      </c>
      <c r="S425" s="69" t="e">
        <f>IFERROR(INDEX(Data!$M$4:$BB$594,Data!$A418,COLUMNS($C$11:T425)),””)</f>
        <v>#NAME?</v>
      </c>
      <c r="T425" s="71" t="e">
        <f>IFERROR(INDEX(Data!$M$4:$BB$594,Data!$A418,COLUMNS($C$11:U425)),””)</f>
        <v>#NAME?</v>
      </c>
      <c r="U425" s="72" t="e">
        <f>IFERROR(INDEX(Data!$M$4:$BB$594,Data!$A418,COLUMNS($C$11:V425)),””)</f>
        <v>#NAME?</v>
      </c>
      <c r="V425" s="72" t="e">
        <f>IFERROR(INDEX(Data!$M$4:$BB$594,Data!$A418,COLUMNS($C$11:W425)),””)</f>
        <v>#NAME?</v>
      </c>
      <c r="W425" s="72" t="e">
        <f>IFERROR(INDEX(Data!$M$4:$BB$594,Data!$A418,COLUMNS($C$11:X425)),””)</f>
        <v>#NAME?</v>
      </c>
      <c r="X425" s="70" t="e">
        <f>IFERROR(INDEX(Data!$M$4:$BB$594,Data!$A418,COLUMNS($C$11:Y425)),””)</f>
        <v>#NAME?</v>
      </c>
      <c r="Y425" s="72" t="e">
        <f>IFERROR(INDEX(Data!$M$4:$BB$594,Data!$A418,COLUMNS($C$11:Z425)),””)</f>
        <v>#NAME?</v>
      </c>
      <c r="Z425" s="75" t="e">
        <f>IFERROR(INDEX(Data!$M$4:$BB$594,Data!$A418,COLUMNS($C$11:AA425)),””)</f>
        <v>#NAME?</v>
      </c>
      <c r="AA425" s="75" t="e">
        <f>IFERROR(INDEX(Data!$M$4:$BB$594,Data!$A418,COLUMNS($C$11:AB425)),””)</f>
        <v>#NAME?</v>
      </c>
      <c r="AB425" s="71" t="e">
        <f>IFERROR(INDEX(Data!$M$4:$BB$594,Data!$A418,COLUMNS($C$11:AC425)),””)</f>
        <v>#NAME?</v>
      </c>
      <c r="AC425" s="72" t="e">
        <f>IFERROR(INDEX(Data!$M$4:$BB$594,Data!$A418,COLUMNS($C$11:AD425)),””)</f>
        <v>#NAME?</v>
      </c>
      <c r="AD425" s="72" t="e">
        <f>IFERROR(INDEX(Data!$M$4:$BB$594,Data!$A418,COLUMNS($C$11:AE425)),””)</f>
        <v>#NAME?</v>
      </c>
      <c r="AE425" s="70" t="e">
        <f>IFERROR(INDEX(Data!$M$4:$BB$594,Data!$A418,COLUMNS($C$11:AF425)),””)</f>
        <v>#NAME?</v>
      </c>
      <c r="AF425" s="72" t="e">
        <f>IFERROR(INDEX(Data!$M$4:$BB$594,Data!$A418,COLUMNS($C$11:AG425)),””)</f>
        <v>#NAME?</v>
      </c>
      <c r="AG425" s="75" t="e">
        <f>IFERROR(INDEX(Data!$M$4:$BB$594,Data!$A418,COLUMNS($C$11:AH425)),””)</f>
        <v>#NAME?</v>
      </c>
      <c r="AH425" s="75" t="e">
        <f>IFERROR(INDEX(Data!$M$4:$BB$594,Data!$A418,COLUMNS($C$11:AI425)),””)</f>
        <v>#NAME?</v>
      </c>
      <c r="AI425" s="71" t="e">
        <f>IFERROR(INDEX(Data!$M$4:$BB$594,Data!$A418,COLUMNS($C$11:AJ425)),””)</f>
        <v>#NAME?</v>
      </c>
      <c r="AJ425" s="71" t="e">
        <f>IFERROR(INDEX(Data!$M$4:$BB$594,Data!$A418,COLUMNS($C$11:AK425)),””)</f>
        <v>#NAME?</v>
      </c>
      <c r="AK425" s="71" t="e">
        <f>IFERROR(INDEX(Data!$M$4:$BB$594,Data!$A418,COLUMNS($C$11:AL425)),””)</f>
        <v>#NAME?</v>
      </c>
      <c r="AL425" s="69" t="e">
        <f>IFERROR(INDEX(Data!$M$4:$BB$594,Data!$A418,COLUMNS($C$11:AM425)),””)</f>
        <v>#NAME?</v>
      </c>
      <c r="AM425" s="69" t="e">
        <f>IFERROR(INDEX(Data!$M$4:$BB$594,Data!$A418,COLUMNS($C$11:AN425)),””)</f>
        <v>#NAME?</v>
      </c>
      <c r="AN425" s="69" t="e">
        <f>IFERROR(INDEX(Data!$M$4:$BB$594,Data!$A418,COLUMNS($C$11:AO425)),””)</f>
        <v>#NAME?</v>
      </c>
      <c r="AO425" s="69" t="e">
        <f>IFERROR(INDEX(Data!$M$4:$BB$594,Data!$A418,COLUMNS($C$11:AP425)),””)</f>
        <v>#NAME?</v>
      </c>
      <c r="AP425" s="69" t="e">
        <f>IFERROR(INDEX(Data!$M$4:$BB$594,Data!$A418,COLUMNS($C$11:AQ425)),””)</f>
        <v>#NAME?</v>
      </c>
      <c r="AQ425" s="69" t="e">
        <f>IFERROR(INDEX(Data!$M$4:$BB$594,Data!$A418,COLUMNS($C$11:AR425)),””)</f>
        <v>#NAME?</v>
      </c>
    </row>
    <row r="426" spans="2:43" x14ac:dyDescent="0.25">
      <c r="B426" s="69" t="e">
        <f>IFERROR(INDEX(Data!$M$4:$BB$594,Data!$A419,COLUMNS($C$11:C426)),””)</f>
        <v>#NAME?</v>
      </c>
      <c r="C426" s="73" t="e">
        <f>IFERROR(INDEX(Data!$M$4:$BB$594,Data!$A419,COLUMNS($C$11:D426)),””)</f>
        <v>#NAME?</v>
      </c>
      <c r="D426" s="76" t="e">
        <f>IFERROR(INDEX(Data!$M$4:$BB$594,Data!$A419,COLUMNS($C$11:E426)),””)</f>
        <v>#NAME?</v>
      </c>
      <c r="E426" s="76" t="e">
        <f>IFERROR(INDEX(Data!$M$4:$BB$594,Data!$A419,COLUMNS($C$11:F426)),””)</f>
        <v>#NAME?</v>
      </c>
      <c r="F426" s="76" t="e">
        <f>IFERROR(INDEX(Data!$M$4:$BB$594,Data!$A419,COLUMNS($C$11:G426)),””)</f>
        <v>#NAME?</v>
      </c>
      <c r="G426" s="76" t="e">
        <f>IFERROR(INDEX(Data!$M$4:$BB$594,Data!$A419,COLUMNS($C$11:H426)),””)</f>
        <v>#NAME?</v>
      </c>
      <c r="H426" s="76" t="e">
        <f>IFERROR(INDEX(Data!$M$4:$BB$594,Data!$A419,COLUMNS($C$11:I426)),””)</f>
        <v>#NAME?</v>
      </c>
      <c r="I426" s="76" t="e">
        <f>IFERROR(INDEX(Data!$M$4:$BB$594,Data!$A419,COLUMNS($C$11:J426)),””)</f>
        <v>#NAME?</v>
      </c>
      <c r="J426" s="76" t="e">
        <f>IFERROR(INDEX(Data!$M$4:$BB$594,Data!$A419,COLUMNS($C$11:K426)),””)</f>
        <v>#NAME?</v>
      </c>
      <c r="K426" s="76" t="e">
        <f>IFERROR(INDEX(Data!$M$4:$BB$594,Data!$A419,COLUMNS($C$11:L426)),””)</f>
        <v>#NAME?</v>
      </c>
      <c r="L426" s="76" t="e">
        <f>IFERROR(INDEX(Data!$M$4:$BB$594,Data!$A419,COLUMNS($C$11:M426)),””)</f>
        <v>#NAME?</v>
      </c>
      <c r="M426" s="76" t="e">
        <f>IFERROR(INDEX(Data!$M$4:$BB$594,Data!$A419,COLUMNS($C$11:N426)),””)</f>
        <v>#NAME?</v>
      </c>
      <c r="N426" s="76" t="e">
        <f>IFERROR(INDEX(Data!$M$4:$BB$594,Data!$A419,COLUMNS($C$11:O426)),””)</f>
        <v>#NAME?</v>
      </c>
      <c r="O426" s="76" t="e">
        <f>IFERROR(INDEX(Data!$M$4:$BB$594,Data!$A419,COLUMNS($C$11:P426)),””)</f>
        <v>#NAME?</v>
      </c>
      <c r="P426" s="69" t="e">
        <f>IFERROR(INDEX(Data!$M$4:$BB$594,Data!$A419,COLUMNS($C$11:Q426)),””)</f>
        <v>#NAME?</v>
      </c>
      <c r="Q426" s="70" t="e">
        <f>IFERROR(INDEX(Data!$M$4:$BB$594,Data!$A419,COLUMNS($C$11:R426)),””)</f>
        <v>#NAME?</v>
      </c>
      <c r="R426" s="72" t="e">
        <f>IFERROR(INDEX(Data!$M$4:$BB$594,Data!$A419,COLUMNS($C$11:S426)),””)</f>
        <v>#NAME?</v>
      </c>
      <c r="S426" s="69" t="e">
        <f>IFERROR(INDEX(Data!$M$4:$BB$594,Data!$A419,COLUMNS($C$11:T426)),””)</f>
        <v>#NAME?</v>
      </c>
      <c r="T426" s="71" t="e">
        <f>IFERROR(INDEX(Data!$M$4:$BB$594,Data!$A419,COLUMNS($C$11:U426)),””)</f>
        <v>#NAME?</v>
      </c>
      <c r="U426" s="72" t="e">
        <f>IFERROR(INDEX(Data!$M$4:$BB$594,Data!$A419,COLUMNS($C$11:V426)),””)</f>
        <v>#NAME?</v>
      </c>
      <c r="V426" s="72" t="e">
        <f>IFERROR(INDEX(Data!$M$4:$BB$594,Data!$A419,COLUMNS($C$11:W426)),””)</f>
        <v>#NAME?</v>
      </c>
      <c r="W426" s="72" t="e">
        <f>IFERROR(INDEX(Data!$M$4:$BB$594,Data!$A419,COLUMNS($C$11:X426)),””)</f>
        <v>#NAME?</v>
      </c>
      <c r="X426" s="70" t="e">
        <f>IFERROR(INDEX(Data!$M$4:$BB$594,Data!$A419,COLUMNS($C$11:Y426)),””)</f>
        <v>#NAME?</v>
      </c>
      <c r="Y426" s="72" t="e">
        <f>IFERROR(INDEX(Data!$M$4:$BB$594,Data!$A419,COLUMNS($C$11:Z426)),””)</f>
        <v>#NAME?</v>
      </c>
      <c r="Z426" s="75" t="e">
        <f>IFERROR(INDEX(Data!$M$4:$BB$594,Data!$A419,COLUMNS($C$11:AA426)),””)</f>
        <v>#NAME?</v>
      </c>
      <c r="AA426" s="75" t="e">
        <f>IFERROR(INDEX(Data!$M$4:$BB$594,Data!$A419,COLUMNS($C$11:AB426)),””)</f>
        <v>#NAME?</v>
      </c>
      <c r="AB426" s="71" t="e">
        <f>IFERROR(INDEX(Data!$M$4:$BB$594,Data!$A419,COLUMNS($C$11:AC426)),””)</f>
        <v>#NAME?</v>
      </c>
      <c r="AC426" s="72" t="e">
        <f>IFERROR(INDEX(Data!$M$4:$BB$594,Data!$A419,COLUMNS($C$11:AD426)),””)</f>
        <v>#NAME?</v>
      </c>
      <c r="AD426" s="72" t="e">
        <f>IFERROR(INDEX(Data!$M$4:$BB$594,Data!$A419,COLUMNS($C$11:AE426)),””)</f>
        <v>#NAME?</v>
      </c>
      <c r="AE426" s="70" t="e">
        <f>IFERROR(INDEX(Data!$M$4:$BB$594,Data!$A419,COLUMNS($C$11:AF426)),””)</f>
        <v>#NAME?</v>
      </c>
      <c r="AF426" s="72" t="e">
        <f>IFERROR(INDEX(Data!$M$4:$BB$594,Data!$A419,COLUMNS($C$11:AG426)),””)</f>
        <v>#NAME?</v>
      </c>
      <c r="AG426" s="75" t="e">
        <f>IFERROR(INDEX(Data!$M$4:$BB$594,Data!$A419,COLUMNS($C$11:AH426)),””)</f>
        <v>#NAME?</v>
      </c>
      <c r="AH426" s="75" t="e">
        <f>IFERROR(INDEX(Data!$M$4:$BB$594,Data!$A419,COLUMNS($C$11:AI426)),””)</f>
        <v>#NAME?</v>
      </c>
      <c r="AI426" s="71" t="e">
        <f>IFERROR(INDEX(Data!$M$4:$BB$594,Data!$A419,COLUMNS($C$11:AJ426)),””)</f>
        <v>#NAME?</v>
      </c>
      <c r="AJ426" s="71" t="e">
        <f>IFERROR(INDEX(Data!$M$4:$BB$594,Data!$A419,COLUMNS($C$11:AK426)),””)</f>
        <v>#NAME?</v>
      </c>
      <c r="AK426" s="71" t="e">
        <f>IFERROR(INDEX(Data!$M$4:$BB$594,Data!$A419,COLUMNS($C$11:AL426)),””)</f>
        <v>#NAME?</v>
      </c>
      <c r="AL426" s="69" t="e">
        <f>IFERROR(INDEX(Data!$M$4:$BB$594,Data!$A419,COLUMNS($C$11:AM426)),””)</f>
        <v>#NAME?</v>
      </c>
      <c r="AM426" s="69" t="e">
        <f>IFERROR(INDEX(Data!$M$4:$BB$594,Data!$A419,COLUMNS($C$11:AN426)),””)</f>
        <v>#NAME?</v>
      </c>
      <c r="AN426" s="69" t="e">
        <f>IFERROR(INDEX(Data!$M$4:$BB$594,Data!$A419,COLUMNS($C$11:AO426)),””)</f>
        <v>#NAME?</v>
      </c>
      <c r="AO426" s="69" t="e">
        <f>IFERROR(INDEX(Data!$M$4:$BB$594,Data!$A419,COLUMNS($C$11:AP426)),””)</f>
        <v>#NAME?</v>
      </c>
      <c r="AP426" s="69" t="e">
        <f>IFERROR(INDEX(Data!$M$4:$BB$594,Data!$A419,COLUMNS($C$11:AQ426)),””)</f>
        <v>#NAME?</v>
      </c>
      <c r="AQ426" s="69" t="e">
        <f>IFERROR(INDEX(Data!$M$4:$BB$594,Data!$A419,COLUMNS($C$11:AR426)),””)</f>
        <v>#NAME?</v>
      </c>
    </row>
    <row r="427" spans="2:43" x14ac:dyDescent="0.25">
      <c r="B427" s="69" t="e">
        <f>IFERROR(INDEX(Data!$M$4:$BB$594,Data!$A420,COLUMNS($C$11:C427)),””)</f>
        <v>#NAME?</v>
      </c>
      <c r="C427" s="73" t="e">
        <f>IFERROR(INDEX(Data!$M$4:$BB$594,Data!$A420,COLUMNS($C$11:D427)),””)</f>
        <v>#NAME?</v>
      </c>
      <c r="D427" s="76" t="e">
        <f>IFERROR(INDEX(Data!$M$4:$BB$594,Data!$A420,COLUMNS($C$11:E427)),””)</f>
        <v>#NAME?</v>
      </c>
      <c r="E427" s="76" t="e">
        <f>IFERROR(INDEX(Data!$M$4:$BB$594,Data!$A420,COLUMNS($C$11:F427)),””)</f>
        <v>#NAME?</v>
      </c>
      <c r="F427" s="76" t="e">
        <f>IFERROR(INDEX(Data!$M$4:$BB$594,Data!$A420,COLUMNS($C$11:G427)),””)</f>
        <v>#NAME?</v>
      </c>
      <c r="G427" s="76" t="e">
        <f>IFERROR(INDEX(Data!$M$4:$BB$594,Data!$A420,COLUMNS($C$11:H427)),””)</f>
        <v>#NAME?</v>
      </c>
      <c r="H427" s="76" t="e">
        <f>IFERROR(INDEX(Data!$M$4:$BB$594,Data!$A420,COLUMNS($C$11:I427)),””)</f>
        <v>#NAME?</v>
      </c>
      <c r="I427" s="76" t="e">
        <f>IFERROR(INDEX(Data!$M$4:$BB$594,Data!$A420,COLUMNS($C$11:J427)),””)</f>
        <v>#NAME?</v>
      </c>
      <c r="J427" s="76" t="e">
        <f>IFERROR(INDEX(Data!$M$4:$BB$594,Data!$A420,COLUMNS($C$11:K427)),””)</f>
        <v>#NAME?</v>
      </c>
      <c r="K427" s="76" t="e">
        <f>IFERROR(INDEX(Data!$M$4:$BB$594,Data!$A420,COLUMNS($C$11:L427)),””)</f>
        <v>#NAME?</v>
      </c>
      <c r="L427" s="76" t="e">
        <f>IFERROR(INDEX(Data!$M$4:$BB$594,Data!$A420,COLUMNS($C$11:M427)),””)</f>
        <v>#NAME?</v>
      </c>
      <c r="M427" s="76" t="e">
        <f>IFERROR(INDEX(Data!$M$4:$BB$594,Data!$A420,COLUMNS($C$11:N427)),””)</f>
        <v>#NAME?</v>
      </c>
      <c r="N427" s="76" t="e">
        <f>IFERROR(INDEX(Data!$M$4:$BB$594,Data!$A420,COLUMNS($C$11:O427)),””)</f>
        <v>#NAME?</v>
      </c>
      <c r="O427" s="76" t="e">
        <f>IFERROR(INDEX(Data!$M$4:$BB$594,Data!$A420,COLUMNS($C$11:P427)),””)</f>
        <v>#NAME?</v>
      </c>
      <c r="P427" s="69" t="e">
        <f>IFERROR(INDEX(Data!$M$4:$BB$594,Data!$A420,COLUMNS($C$11:Q427)),””)</f>
        <v>#NAME?</v>
      </c>
      <c r="Q427" s="70" t="e">
        <f>IFERROR(INDEX(Data!$M$4:$BB$594,Data!$A420,COLUMNS($C$11:R427)),””)</f>
        <v>#NAME?</v>
      </c>
      <c r="R427" s="72" t="e">
        <f>IFERROR(INDEX(Data!$M$4:$BB$594,Data!$A420,COLUMNS($C$11:S427)),””)</f>
        <v>#NAME?</v>
      </c>
      <c r="S427" s="69" t="e">
        <f>IFERROR(INDEX(Data!$M$4:$BB$594,Data!$A420,COLUMNS($C$11:T427)),””)</f>
        <v>#NAME?</v>
      </c>
      <c r="T427" s="71" t="e">
        <f>IFERROR(INDEX(Data!$M$4:$BB$594,Data!$A420,COLUMNS($C$11:U427)),””)</f>
        <v>#NAME?</v>
      </c>
      <c r="U427" s="72" t="e">
        <f>IFERROR(INDEX(Data!$M$4:$BB$594,Data!$A420,COLUMNS($C$11:V427)),””)</f>
        <v>#NAME?</v>
      </c>
      <c r="V427" s="72" t="e">
        <f>IFERROR(INDEX(Data!$M$4:$BB$594,Data!$A420,COLUMNS($C$11:W427)),””)</f>
        <v>#NAME?</v>
      </c>
      <c r="W427" s="72" t="e">
        <f>IFERROR(INDEX(Data!$M$4:$BB$594,Data!$A420,COLUMNS($C$11:X427)),””)</f>
        <v>#NAME?</v>
      </c>
      <c r="X427" s="70" t="e">
        <f>IFERROR(INDEX(Data!$M$4:$BB$594,Data!$A420,COLUMNS($C$11:Y427)),””)</f>
        <v>#NAME?</v>
      </c>
      <c r="Y427" s="72" t="e">
        <f>IFERROR(INDEX(Data!$M$4:$BB$594,Data!$A420,COLUMNS($C$11:Z427)),””)</f>
        <v>#NAME?</v>
      </c>
      <c r="Z427" s="75" t="e">
        <f>IFERROR(INDEX(Data!$M$4:$BB$594,Data!$A420,COLUMNS($C$11:AA427)),””)</f>
        <v>#NAME?</v>
      </c>
      <c r="AA427" s="75" t="e">
        <f>IFERROR(INDEX(Data!$M$4:$BB$594,Data!$A420,COLUMNS($C$11:AB427)),””)</f>
        <v>#NAME?</v>
      </c>
      <c r="AB427" s="71" t="e">
        <f>IFERROR(INDEX(Data!$M$4:$BB$594,Data!$A420,COLUMNS($C$11:AC427)),””)</f>
        <v>#NAME?</v>
      </c>
      <c r="AC427" s="72" t="e">
        <f>IFERROR(INDEX(Data!$M$4:$BB$594,Data!$A420,COLUMNS($C$11:AD427)),””)</f>
        <v>#NAME?</v>
      </c>
      <c r="AD427" s="72" t="e">
        <f>IFERROR(INDEX(Data!$M$4:$BB$594,Data!$A420,COLUMNS($C$11:AE427)),””)</f>
        <v>#NAME?</v>
      </c>
      <c r="AE427" s="70" t="e">
        <f>IFERROR(INDEX(Data!$M$4:$BB$594,Data!$A420,COLUMNS($C$11:AF427)),””)</f>
        <v>#NAME?</v>
      </c>
      <c r="AF427" s="72" t="e">
        <f>IFERROR(INDEX(Data!$M$4:$BB$594,Data!$A420,COLUMNS($C$11:AG427)),””)</f>
        <v>#NAME?</v>
      </c>
      <c r="AG427" s="75" t="e">
        <f>IFERROR(INDEX(Data!$M$4:$BB$594,Data!$A420,COLUMNS($C$11:AH427)),””)</f>
        <v>#NAME?</v>
      </c>
      <c r="AH427" s="75" t="e">
        <f>IFERROR(INDEX(Data!$M$4:$BB$594,Data!$A420,COLUMNS($C$11:AI427)),””)</f>
        <v>#NAME?</v>
      </c>
      <c r="AI427" s="71" t="e">
        <f>IFERROR(INDEX(Data!$M$4:$BB$594,Data!$A420,COLUMNS($C$11:AJ427)),””)</f>
        <v>#NAME?</v>
      </c>
      <c r="AJ427" s="71" t="e">
        <f>IFERROR(INDEX(Data!$M$4:$BB$594,Data!$A420,COLUMNS($C$11:AK427)),””)</f>
        <v>#NAME?</v>
      </c>
      <c r="AK427" s="71" t="e">
        <f>IFERROR(INDEX(Data!$M$4:$BB$594,Data!$A420,COLUMNS($C$11:AL427)),””)</f>
        <v>#NAME?</v>
      </c>
      <c r="AL427" s="69" t="e">
        <f>IFERROR(INDEX(Data!$M$4:$BB$594,Data!$A420,COLUMNS($C$11:AM427)),””)</f>
        <v>#NAME?</v>
      </c>
      <c r="AM427" s="69" t="e">
        <f>IFERROR(INDEX(Data!$M$4:$BB$594,Data!$A420,COLUMNS($C$11:AN427)),””)</f>
        <v>#NAME?</v>
      </c>
      <c r="AN427" s="69" t="e">
        <f>IFERROR(INDEX(Data!$M$4:$BB$594,Data!$A420,COLUMNS($C$11:AO427)),””)</f>
        <v>#NAME?</v>
      </c>
      <c r="AO427" s="69" t="e">
        <f>IFERROR(INDEX(Data!$M$4:$BB$594,Data!$A420,COLUMNS($C$11:AP427)),””)</f>
        <v>#NAME?</v>
      </c>
      <c r="AP427" s="69" t="e">
        <f>IFERROR(INDEX(Data!$M$4:$BB$594,Data!$A420,COLUMNS($C$11:AQ427)),””)</f>
        <v>#NAME?</v>
      </c>
      <c r="AQ427" s="69" t="e">
        <f>IFERROR(INDEX(Data!$M$4:$BB$594,Data!$A420,COLUMNS($C$11:AR427)),””)</f>
        <v>#NAME?</v>
      </c>
    </row>
    <row r="428" spans="2:43" x14ac:dyDescent="0.25">
      <c r="B428" s="69" t="e">
        <f>IFERROR(INDEX(Data!$M$4:$BB$594,Data!$A421,COLUMNS($C$11:C428)),””)</f>
        <v>#NAME?</v>
      </c>
      <c r="C428" s="73" t="e">
        <f>IFERROR(INDEX(Data!$M$4:$BB$594,Data!$A421,COLUMNS($C$11:D428)),””)</f>
        <v>#NAME?</v>
      </c>
      <c r="D428" s="76" t="e">
        <f>IFERROR(INDEX(Data!$M$4:$BB$594,Data!$A421,COLUMNS($C$11:E428)),””)</f>
        <v>#NAME?</v>
      </c>
      <c r="E428" s="76" t="e">
        <f>IFERROR(INDEX(Data!$M$4:$BB$594,Data!$A421,COLUMNS($C$11:F428)),””)</f>
        <v>#NAME?</v>
      </c>
      <c r="F428" s="76" t="e">
        <f>IFERROR(INDEX(Data!$M$4:$BB$594,Data!$A421,COLUMNS($C$11:G428)),””)</f>
        <v>#NAME?</v>
      </c>
      <c r="G428" s="76" t="e">
        <f>IFERROR(INDEX(Data!$M$4:$BB$594,Data!$A421,COLUMNS($C$11:H428)),””)</f>
        <v>#NAME?</v>
      </c>
      <c r="H428" s="76" t="e">
        <f>IFERROR(INDEX(Data!$M$4:$BB$594,Data!$A421,COLUMNS($C$11:I428)),””)</f>
        <v>#NAME?</v>
      </c>
      <c r="I428" s="76" t="e">
        <f>IFERROR(INDEX(Data!$M$4:$BB$594,Data!$A421,COLUMNS($C$11:J428)),””)</f>
        <v>#NAME?</v>
      </c>
      <c r="J428" s="76" t="e">
        <f>IFERROR(INDEX(Data!$M$4:$BB$594,Data!$A421,COLUMNS($C$11:K428)),””)</f>
        <v>#NAME?</v>
      </c>
      <c r="K428" s="76" t="e">
        <f>IFERROR(INDEX(Data!$M$4:$BB$594,Data!$A421,COLUMNS($C$11:L428)),””)</f>
        <v>#NAME?</v>
      </c>
      <c r="L428" s="76" t="e">
        <f>IFERROR(INDEX(Data!$M$4:$BB$594,Data!$A421,COLUMNS($C$11:M428)),””)</f>
        <v>#NAME?</v>
      </c>
      <c r="M428" s="76" t="e">
        <f>IFERROR(INDEX(Data!$M$4:$BB$594,Data!$A421,COLUMNS($C$11:N428)),””)</f>
        <v>#NAME?</v>
      </c>
      <c r="N428" s="76" t="e">
        <f>IFERROR(INDEX(Data!$M$4:$BB$594,Data!$A421,COLUMNS($C$11:O428)),””)</f>
        <v>#NAME?</v>
      </c>
      <c r="O428" s="76" t="e">
        <f>IFERROR(INDEX(Data!$M$4:$BB$594,Data!$A421,COLUMNS($C$11:P428)),””)</f>
        <v>#NAME?</v>
      </c>
      <c r="P428" s="69" t="e">
        <f>IFERROR(INDEX(Data!$M$4:$BB$594,Data!$A421,COLUMNS($C$11:Q428)),””)</f>
        <v>#NAME?</v>
      </c>
      <c r="Q428" s="70" t="e">
        <f>IFERROR(INDEX(Data!$M$4:$BB$594,Data!$A421,COLUMNS($C$11:R428)),””)</f>
        <v>#NAME?</v>
      </c>
      <c r="R428" s="72" t="e">
        <f>IFERROR(INDEX(Data!$M$4:$BB$594,Data!$A421,COLUMNS($C$11:S428)),””)</f>
        <v>#NAME?</v>
      </c>
      <c r="S428" s="69" t="e">
        <f>IFERROR(INDEX(Data!$M$4:$BB$594,Data!$A421,COLUMNS($C$11:T428)),””)</f>
        <v>#NAME?</v>
      </c>
      <c r="T428" s="71" t="e">
        <f>IFERROR(INDEX(Data!$M$4:$BB$594,Data!$A421,COLUMNS($C$11:U428)),””)</f>
        <v>#NAME?</v>
      </c>
      <c r="U428" s="72" t="e">
        <f>IFERROR(INDEX(Data!$M$4:$BB$594,Data!$A421,COLUMNS($C$11:V428)),””)</f>
        <v>#NAME?</v>
      </c>
      <c r="V428" s="72" t="e">
        <f>IFERROR(INDEX(Data!$M$4:$BB$594,Data!$A421,COLUMNS($C$11:W428)),””)</f>
        <v>#NAME?</v>
      </c>
      <c r="W428" s="72" t="e">
        <f>IFERROR(INDEX(Data!$M$4:$BB$594,Data!$A421,COLUMNS($C$11:X428)),””)</f>
        <v>#NAME?</v>
      </c>
      <c r="X428" s="70" t="e">
        <f>IFERROR(INDEX(Data!$M$4:$BB$594,Data!$A421,COLUMNS($C$11:Y428)),””)</f>
        <v>#NAME?</v>
      </c>
      <c r="Y428" s="72" t="e">
        <f>IFERROR(INDEX(Data!$M$4:$BB$594,Data!$A421,COLUMNS($C$11:Z428)),””)</f>
        <v>#NAME?</v>
      </c>
      <c r="Z428" s="75" t="e">
        <f>IFERROR(INDEX(Data!$M$4:$BB$594,Data!$A421,COLUMNS($C$11:AA428)),””)</f>
        <v>#NAME?</v>
      </c>
      <c r="AA428" s="75" t="e">
        <f>IFERROR(INDEX(Data!$M$4:$BB$594,Data!$A421,COLUMNS($C$11:AB428)),””)</f>
        <v>#NAME?</v>
      </c>
      <c r="AB428" s="71" t="e">
        <f>IFERROR(INDEX(Data!$M$4:$BB$594,Data!$A421,COLUMNS($C$11:AC428)),””)</f>
        <v>#NAME?</v>
      </c>
      <c r="AC428" s="72" t="e">
        <f>IFERROR(INDEX(Data!$M$4:$BB$594,Data!$A421,COLUMNS($C$11:AD428)),””)</f>
        <v>#NAME?</v>
      </c>
      <c r="AD428" s="72" t="e">
        <f>IFERROR(INDEX(Data!$M$4:$BB$594,Data!$A421,COLUMNS($C$11:AE428)),””)</f>
        <v>#NAME?</v>
      </c>
      <c r="AE428" s="70" t="e">
        <f>IFERROR(INDEX(Data!$M$4:$BB$594,Data!$A421,COLUMNS($C$11:AF428)),””)</f>
        <v>#NAME?</v>
      </c>
      <c r="AF428" s="72" t="e">
        <f>IFERROR(INDEX(Data!$M$4:$BB$594,Data!$A421,COLUMNS($C$11:AG428)),””)</f>
        <v>#NAME?</v>
      </c>
      <c r="AG428" s="75" t="e">
        <f>IFERROR(INDEX(Data!$M$4:$BB$594,Data!$A421,COLUMNS($C$11:AH428)),””)</f>
        <v>#NAME?</v>
      </c>
      <c r="AH428" s="75" t="e">
        <f>IFERROR(INDEX(Data!$M$4:$BB$594,Data!$A421,COLUMNS($C$11:AI428)),””)</f>
        <v>#NAME?</v>
      </c>
      <c r="AI428" s="71" t="e">
        <f>IFERROR(INDEX(Data!$M$4:$BB$594,Data!$A421,COLUMNS($C$11:AJ428)),””)</f>
        <v>#NAME?</v>
      </c>
      <c r="AJ428" s="71" t="e">
        <f>IFERROR(INDEX(Data!$M$4:$BB$594,Data!$A421,COLUMNS($C$11:AK428)),””)</f>
        <v>#NAME?</v>
      </c>
      <c r="AK428" s="71" t="e">
        <f>IFERROR(INDEX(Data!$M$4:$BB$594,Data!$A421,COLUMNS($C$11:AL428)),””)</f>
        <v>#NAME?</v>
      </c>
      <c r="AL428" s="69" t="e">
        <f>IFERROR(INDEX(Data!$M$4:$BB$594,Data!$A421,COLUMNS($C$11:AM428)),””)</f>
        <v>#NAME?</v>
      </c>
      <c r="AM428" s="69" t="e">
        <f>IFERROR(INDEX(Data!$M$4:$BB$594,Data!$A421,COLUMNS($C$11:AN428)),””)</f>
        <v>#NAME?</v>
      </c>
      <c r="AN428" s="69" t="e">
        <f>IFERROR(INDEX(Data!$M$4:$BB$594,Data!$A421,COLUMNS($C$11:AO428)),””)</f>
        <v>#NAME?</v>
      </c>
      <c r="AO428" s="69" t="e">
        <f>IFERROR(INDEX(Data!$M$4:$BB$594,Data!$A421,COLUMNS($C$11:AP428)),””)</f>
        <v>#NAME?</v>
      </c>
      <c r="AP428" s="69" t="e">
        <f>IFERROR(INDEX(Data!$M$4:$BB$594,Data!$A421,COLUMNS($C$11:AQ428)),””)</f>
        <v>#NAME?</v>
      </c>
      <c r="AQ428" s="69" t="e">
        <f>IFERROR(INDEX(Data!$M$4:$BB$594,Data!$A421,COLUMNS($C$11:AR428)),””)</f>
        <v>#NAME?</v>
      </c>
    </row>
    <row r="429" spans="2:43" x14ac:dyDescent="0.25">
      <c r="B429" s="69" t="e">
        <f>IFERROR(INDEX(Data!$M$4:$BB$594,Data!$A422,COLUMNS($C$11:C429)),””)</f>
        <v>#NAME?</v>
      </c>
      <c r="C429" s="73" t="e">
        <f>IFERROR(INDEX(Data!$M$4:$BB$594,Data!$A422,COLUMNS($C$11:D429)),””)</f>
        <v>#NAME?</v>
      </c>
      <c r="D429" s="76" t="e">
        <f>IFERROR(INDEX(Data!$M$4:$BB$594,Data!$A422,COLUMNS($C$11:E429)),””)</f>
        <v>#NAME?</v>
      </c>
      <c r="E429" s="76" t="e">
        <f>IFERROR(INDEX(Data!$M$4:$BB$594,Data!$A422,COLUMNS($C$11:F429)),””)</f>
        <v>#NAME?</v>
      </c>
      <c r="F429" s="76" t="e">
        <f>IFERROR(INDEX(Data!$M$4:$BB$594,Data!$A422,COLUMNS($C$11:G429)),””)</f>
        <v>#NAME?</v>
      </c>
      <c r="G429" s="76" t="e">
        <f>IFERROR(INDEX(Data!$M$4:$BB$594,Data!$A422,COLUMNS($C$11:H429)),””)</f>
        <v>#NAME?</v>
      </c>
      <c r="H429" s="76" t="e">
        <f>IFERROR(INDEX(Data!$M$4:$BB$594,Data!$A422,COLUMNS($C$11:I429)),””)</f>
        <v>#NAME?</v>
      </c>
      <c r="I429" s="76" t="e">
        <f>IFERROR(INDEX(Data!$M$4:$BB$594,Data!$A422,COLUMNS($C$11:J429)),””)</f>
        <v>#NAME?</v>
      </c>
      <c r="J429" s="76" t="e">
        <f>IFERROR(INDEX(Data!$M$4:$BB$594,Data!$A422,COLUMNS($C$11:K429)),””)</f>
        <v>#NAME?</v>
      </c>
      <c r="K429" s="76" t="e">
        <f>IFERROR(INDEX(Data!$M$4:$BB$594,Data!$A422,COLUMNS($C$11:L429)),””)</f>
        <v>#NAME?</v>
      </c>
      <c r="L429" s="76" t="e">
        <f>IFERROR(INDEX(Data!$M$4:$BB$594,Data!$A422,COLUMNS($C$11:M429)),””)</f>
        <v>#NAME?</v>
      </c>
      <c r="M429" s="76" t="e">
        <f>IFERROR(INDEX(Data!$M$4:$BB$594,Data!$A422,COLUMNS($C$11:N429)),””)</f>
        <v>#NAME?</v>
      </c>
      <c r="N429" s="76" t="e">
        <f>IFERROR(INDEX(Data!$M$4:$BB$594,Data!$A422,COLUMNS($C$11:O429)),””)</f>
        <v>#NAME?</v>
      </c>
      <c r="O429" s="76" t="e">
        <f>IFERROR(INDEX(Data!$M$4:$BB$594,Data!$A422,COLUMNS($C$11:P429)),””)</f>
        <v>#NAME?</v>
      </c>
      <c r="P429" s="69" t="e">
        <f>IFERROR(INDEX(Data!$M$4:$BB$594,Data!$A422,COLUMNS($C$11:Q429)),””)</f>
        <v>#NAME?</v>
      </c>
      <c r="Q429" s="70" t="e">
        <f>IFERROR(INDEX(Data!$M$4:$BB$594,Data!$A422,COLUMNS($C$11:R429)),””)</f>
        <v>#NAME?</v>
      </c>
      <c r="R429" s="72" t="e">
        <f>IFERROR(INDEX(Data!$M$4:$BB$594,Data!$A422,COLUMNS($C$11:S429)),””)</f>
        <v>#NAME?</v>
      </c>
      <c r="S429" s="69" t="e">
        <f>IFERROR(INDEX(Data!$M$4:$BB$594,Data!$A422,COLUMNS($C$11:T429)),””)</f>
        <v>#NAME?</v>
      </c>
      <c r="T429" s="71" t="e">
        <f>IFERROR(INDEX(Data!$M$4:$BB$594,Data!$A422,COLUMNS($C$11:U429)),””)</f>
        <v>#NAME?</v>
      </c>
      <c r="U429" s="72" t="e">
        <f>IFERROR(INDEX(Data!$M$4:$BB$594,Data!$A422,COLUMNS($C$11:V429)),””)</f>
        <v>#NAME?</v>
      </c>
      <c r="V429" s="72" t="e">
        <f>IFERROR(INDEX(Data!$M$4:$BB$594,Data!$A422,COLUMNS($C$11:W429)),””)</f>
        <v>#NAME?</v>
      </c>
      <c r="W429" s="72" t="e">
        <f>IFERROR(INDEX(Data!$M$4:$BB$594,Data!$A422,COLUMNS($C$11:X429)),””)</f>
        <v>#NAME?</v>
      </c>
      <c r="X429" s="70" t="e">
        <f>IFERROR(INDEX(Data!$M$4:$BB$594,Data!$A422,COLUMNS($C$11:Y429)),””)</f>
        <v>#NAME?</v>
      </c>
      <c r="Y429" s="72" t="e">
        <f>IFERROR(INDEX(Data!$M$4:$BB$594,Data!$A422,COLUMNS($C$11:Z429)),””)</f>
        <v>#NAME?</v>
      </c>
      <c r="Z429" s="75" t="e">
        <f>IFERROR(INDEX(Data!$M$4:$BB$594,Data!$A422,COLUMNS($C$11:AA429)),””)</f>
        <v>#NAME?</v>
      </c>
      <c r="AA429" s="75" t="e">
        <f>IFERROR(INDEX(Data!$M$4:$BB$594,Data!$A422,COLUMNS($C$11:AB429)),””)</f>
        <v>#NAME?</v>
      </c>
      <c r="AB429" s="71" t="e">
        <f>IFERROR(INDEX(Data!$M$4:$BB$594,Data!$A422,COLUMNS($C$11:AC429)),””)</f>
        <v>#NAME?</v>
      </c>
      <c r="AC429" s="72" t="e">
        <f>IFERROR(INDEX(Data!$M$4:$BB$594,Data!$A422,COLUMNS($C$11:AD429)),””)</f>
        <v>#NAME?</v>
      </c>
      <c r="AD429" s="72" t="e">
        <f>IFERROR(INDEX(Data!$M$4:$BB$594,Data!$A422,COLUMNS($C$11:AE429)),””)</f>
        <v>#NAME?</v>
      </c>
      <c r="AE429" s="70" t="e">
        <f>IFERROR(INDEX(Data!$M$4:$BB$594,Data!$A422,COLUMNS($C$11:AF429)),””)</f>
        <v>#NAME?</v>
      </c>
      <c r="AF429" s="72" t="e">
        <f>IFERROR(INDEX(Data!$M$4:$BB$594,Data!$A422,COLUMNS($C$11:AG429)),””)</f>
        <v>#NAME?</v>
      </c>
      <c r="AG429" s="75" t="e">
        <f>IFERROR(INDEX(Data!$M$4:$BB$594,Data!$A422,COLUMNS($C$11:AH429)),””)</f>
        <v>#NAME?</v>
      </c>
      <c r="AH429" s="75" t="e">
        <f>IFERROR(INDEX(Data!$M$4:$BB$594,Data!$A422,COLUMNS($C$11:AI429)),””)</f>
        <v>#NAME?</v>
      </c>
      <c r="AI429" s="71" t="e">
        <f>IFERROR(INDEX(Data!$M$4:$BB$594,Data!$A422,COLUMNS($C$11:AJ429)),””)</f>
        <v>#NAME?</v>
      </c>
      <c r="AJ429" s="71" t="e">
        <f>IFERROR(INDEX(Data!$M$4:$BB$594,Data!$A422,COLUMNS($C$11:AK429)),””)</f>
        <v>#NAME?</v>
      </c>
      <c r="AK429" s="71" t="e">
        <f>IFERROR(INDEX(Data!$M$4:$BB$594,Data!$A422,COLUMNS($C$11:AL429)),””)</f>
        <v>#NAME?</v>
      </c>
      <c r="AL429" s="69" t="e">
        <f>IFERROR(INDEX(Data!$M$4:$BB$594,Data!$A422,COLUMNS($C$11:AM429)),””)</f>
        <v>#NAME?</v>
      </c>
      <c r="AM429" s="69" t="e">
        <f>IFERROR(INDEX(Data!$M$4:$BB$594,Data!$A422,COLUMNS($C$11:AN429)),””)</f>
        <v>#NAME?</v>
      </c>
      <c r="AN429" s="69" t="e">
        <f>IFERROR(INDEX(Data!$M$4:$BB$594,Data!$A422,COLUMNS($C$11:AO429)),””)</f>
        <v>#NAME?</v>
      </c>
      <c r="AO429" s="69" t="e">
        <f>IFERROR(INDEX(Data!$M$4:$BB$594,Data!$A422,COLUMNS($C$11:AP429)),””)</f>
        <v>#NAME?</v>
      </c>
      <c r="AP429" s="69" t="e">
        <f>IFERROR(INDEX(Data!$M$4:$BB$594,Data!$A422,COLUMNS($C$11:AQ429)),””)</f>
        <v>#NAME?</v>
      </c>
      <c r="AQ429" s="69" t="e">
        <f>IFERROR(INDEX(Data!$M$4:$BB$594,Data!$A422,COLUMNS($C$11:AR429)),””)</f>
        <v>#NAME?</v>
      </c>
    </row>
    <row r="430" spans="2:43" x14ac:dyDescent="0.25">
      <c r="B430" s="69" t="e">
        <f>IFERROR(INDEX(Data!$M$4:$BB$594,Data!$A423,COLUMNS($C$11:C430)),””)</f>
        <v>#NAME?</v>
      </c>
      <c r="C430" s="73" t="e">
        <f>IFERROR(INDEX(Data!$M$4:$BB$594,Data!$A423,COLUMNS($C$11:D430)),””)</f>
        <v>#NAME?</v>
      </c>
      <c r="D430" s="76" t="e">
        <f>IFERROR(INDEX(Data!$M$4:$BB$594,Data!$A423,COLUMNS($C$11:E430)),””)</f>
        <v>#NAME?</v>
      </c>
      <c r="E430" s="76" t="e">
        <f>IFERROR(INDEX(Data!$M$4:$BB$594,Data!$A423,COLUMNS($C$11:F430)),””)</f>
        <v>#NAME?</v>
      </c>
      <c r="F430" s="76" t="e">
        <f>IFERROR(INDEX(Data!$M$4:$BB$594,Data!$A423,COLUMNS($C$11:G430)),””)</f>
        <v>#NAME?</v>
      </c>
      <c r="G430" s="76" t="e">
        <f>IFERROR(INDEX(Data!$M$4:$BB$594,Data!$A423,COLUMNS($C$11:H430)),””)</f>
        <v>#NAME?</v>
      </c>
      <c r="H430" s="76" t="e">
        <f>IFERROR(INDEX(Data!$M$4:$BB$594,Data!$A423,COLUMNS($C$11:I430)),””)</f>
        <v>#NAME?</v>
      </c>
      <c r="I430" s="76" t="e">
        <f>IFERROR(INDEX(Data!$M$4:$BB$594,Data!$A423,COLUMNS($C$11:J430)),””)</f>
        <v>#NAME?</v>
      </c>
      <c r="J430" s="76" t="e">
        <f>IFERROR(INDEX(Data!$M$4:$BB$594,Data!$A423,COLUMNS($C$11:K430)),””)</f>
        <v>#NAME?</v>
      </c>
      <c r="K430" s="76" t="e">
        <f>IFERROR(INDEX(Data!$M$4:$BB$594,Data!$A423,COLUMNS($C$11:L430)),””)</f>
        <v>#NAME?</v>
      </c>
      <c r="L430" s="76" t="e">
        <f>IFERROR(INDEX(Data!$M$4:$BB$594,Data!$A423,COLUMNS($C$11:M430)),””)</f>
        <v>#NAME?</v>
      </c>
      <c r="M430" s="76" t="e">
        <f>IFERROR(INDEX(Data!$M$4:$BB$594,Data!$A423,COLUMNS($C$11:N430)),””)</f>
        <v>#NAME?</v>
      </c>
      <c r="N430" s="76" t="e">
        <f>IFERROR(INDEX(Data!$M$4:$BB$594,Data!$A423,COLUMNS($C$11:O430)),””)</f>
        <v>#NAME?</v>
      </c>
      <c r="O430" s="76" t="e">
        <f>IFERROR(INDEX(Data!$M$4:$BB$594,Data!$A423,COLUMNS($C$11:P430)),””)</f>
        <v>#NAME?</v>
      </c>
      <c r="P430" s="69" t="e">
        <f>IFERROR(INDEX(Data!$M$4:$BB$594,Data!$A423,COLUMNS($C$11:Q430)),””)</f>
        <v>#NAME?</v>
      </c>
      <c r="Q430" s="70" t="e">
        <f>IFERROR(INDEX(Data!$M$4:$BB$594,Data!$A423,COLUMNS($C$11:R430)),””)</f>
        <v>#NAME?</v>
      </c>
      <c r="R430" s="72" t="e">
        <f>IFERROR(INDEX(Data!$M$4:$BB$594,Data!$A423,COLUMNS($C$11:S430)),””)</f>
        <v>#NAME?</v>
      </c>
      <c r="S430" s="69" t="e">
        <f>IFERROR(INDEX(Data!$M$4:$BB$594,Data!$A423,COLUMNS($C$11:T430)),””)</f>
        <v>#NAME?</v>
      </c>
      <c r="T430" s="71" t="e">
        <f>IFERROR(INDEX(Data!$M$4:$BB$594,Data!$A423,COLUMNS($C$11:U430)),””)</f>
        <v>#NAME?</v>
      </c>
      <c r="U430" s="72" t="e">
        <f>IFERROR(INDEX(Data!$M$4:$BB$594,Data!$A423,COLUMNS($C$11:V430)),””)</f>
        <v>#NAME?</v>
      </c>
      <c r="V430" s="72" t="e">
        <f>IFERROR(INDEX(Data!$M$4:$BB$594,Data!$A423,COLUMNS($C$11:W430)),””)</f>
        <v>#NAME?</v>
      </c>
      <c r="W430" s="72" t="e">
        <f>IFERROR(INDEX(Data!$M$4:$BB$594,Data!$A423,COLUMNS($C$11:X430)),””)</f>
        <v>#NAME?</v>
      </c>
      <c r="X430" s="70" t="e">
        <f>IFERROR(INDEX(Data!$M$4:$BB$594,Data!$A423,COLUMNS($C$11:Y430)),””)</f>
        <v>#NAME?</v>
      </c>
      <c r="Y430" s="72" t="e">
        <f>IFERROR(INDEX(Data!$M$4:$BB$594,Data!$A423,COLUMNS($C$11:Z430)),””)</f>
        <v>#NAME?</v>
      </c>
      <c r="Z430" s="75" t="e">
        <f>IFERROR(INDEX(Data!$M$4:$BB$594,Data!$A423,COLUMNS($C$11:AA430)),””)</f>
        <v>#NAME?</v>
      </c>
      <c r="AA430" s="75" t="e">
        <f>IFERROR(INDEX(Data!$M$4:$BB$594,Data!$A423,COLUMNS($C$11:AB430)),””)</f>
        <v>#NAME?</v>
      </c>
      <c r="AB430" s="71" t="e">
        <f>IFERROR(INDEX(Data!$M$4:$BB$594,Data!$A423,COLUMNS($C$11:AC430)),””)</f>
        <v>#NAME?</v>
      </c>
      <c r="AC430" s="72" t="e">
        <f>IFERROR(INDEX(Data!$M$4:$BB$594,Data!$A423,COLUMNS($C$11:AD430)),””)</f>
        <v>#NAME?</v>
      </c>
      <c r="AD430" s="72" t="e">
        <f>IFERROR(INDEX(Data!$M$4:$BB$594,Data!$A423,COLUMNS($C$11:AE430)),””)</f>
        <v>#NAME?</v>
      </c>
      <c r="AE430" s="70" t="e">
        <f>IFERROR(INDEX(Data!$M$4:$BB$594,Data!$A423,COLUMNS($C$11:AF430)),””)</f>
        <v>#NAME?</v>
      </c>
      <c r="AF430" s="72" t="e">
        <f>IFERROR(INDEX(Data!$M$4:$BB$594,Data!$A423,COLUMNS($C$11:AG430)),””)</f>
        <v>#NAME?</v>
      </c>
      <c r="AG430" s="75" t="e">
        <f>IFERROR(INDEX(Data!$M$4:$BB$594,Data!$A423,COLUMNS($C$11:AH430)),””)</f>
        <v>#NAME?</v>
      </c>
      <c r="AH430" s="75" t="e">
        <f>IFERROR(INDEX(Data!$M$4:$BB$594,Data!$A423,COLUMNS($C$11:AI430)),””)</f>
        <v>#NAME?</v>
      </c>
      <c r="AI430" s="71" t="e">
        <f>IFERROR(INDEX(Data!$M$4:$BB$594,Data!$A423,COLUMNS($C$11:AJ430)),””)</f>
        <v>#NAME?</v>
      </c>
      <c r="AJ430" s="71" t="e">
        <f>IFERROR(INDEX(Data!$M$4:$BB$594,Data!$A423,COLUMNS($C$11:AK430)),””)</f>
        <v>#NAME?</v>
      </c>
      <c r="AK430" s="71" t="e">
        <f>IFERROR(INDEX(Data!$M$4:$BB$594,Data!$A423,COLUMNS($C$11:AL430)),””)</f>
        <v>#NAME?</v>
      </c>
      <c r="AL430" s="69" t="e">
        <f>IFERROR(INDEX(Data!$M$4:$BB$594,Data!$A423,COLUMNS($C$11:AM430)),””)</f>
        <v>#NAME?</v>
      </c>
      <c r="AM430" s="69" t="e">
        <f>IFERROR(INDEX(Data!$M$4:$BB$594,Data!$A423,COLUMNS($C$11:AN430)),””)</f>
        <v>#NAME?</v>
      </c>
      <c r="AN430" s="69" t="e">
        <f>IFERROR(INDEX(Data!$M$4:$BB$594,Data!$A423,COLUMNS($C$11:AO430)),””)</f>
        <v>#NAME?</v>
      </c>
      <c r="AO430" s="69" t="e">
        <f>IFERROR(INDEX(Data!$M$4:$BB$594,Data!$A423,COLUMNS($C$11:AP430)),””)</f>
        <v>#NAME?</v>
      </c>
      <c r="AP430" s="69" t="e">
        <f>IFERROR(INDEX(Data!$M$4:$BB$594,Data!$A423,COLUMNS($C$11:AQ430)),””)</f>
        <v>#NAME?</v>
      </c>
      <c r="AQ430" s="69" t="e">
        <f>IFERROR(INDEX(Data!$M$4:$BB$594,Data!$A423,COLUMNS($C$11:AR430)),””)</f>
        <v>#NAME?</v>
      </c>
    </row>
    <row r="431" spans="2:43" x14ac:dyDescent="0.25">
      <c r="B431" s="69" t="e">
        <f>IFERROR(INDEX(Data!$M$4:$BB$594,Data!$A424,COLUMNS($C$11:C431)),””)</f>
        <v>#NAME?</v>
      </c>
      <c r="C431" s="73" t="e">
        <f>IFERROR(INDEX(Data!$M$4:$BB$594,Data!$A424,COLUMNS($C$11:D431)),””)</f>
        <v>#NAME?</v>
      </c>
      <c r="D431" s="76" t="e">
        <f>IFERROR(INDEX(Data!$M$4:$BB$594,Data!$A424,COLUMNS($C$11:E431)),””)</f>
        <v>#NAME?</v>
      </c>
      <c r="E431" s="76" t="e">
        <f>IFERROR(INDEX(Data!$M$4:$BB$594,Data!$A424,COLUMNS($C$11:F431)),””)</f>
        <v>#NAME?</v>
      </c>
      <c r="F431" s="76" t="e">
        <f>IFERROR(INDEX(Data!$M$4:$BB$594,Data!$A424,COLUMNS($C$11:G431)),””)</f>
        <v>#NAME?</v>
      </c>
      <c r="G431" s="76" t="e">
        <f>IFERROR(INDEX(Data!$M$4:$BB$594,Data!$A424,COLUMNS($C$11:H431)),””)</f>
        <v>#NAME?</v>
      </c>
      <c r="H431" s="76" t="e">
        <f>IFERROR(INDEX(Data!$M$4:$BB$594,Data!$A424,COLUMNS($C$11:I431)),””)</f>
        <v>#NAME?</v>
      </c>
      <c r="I431" s="76" t="e">
        <f>IFERROR(INDEX(Data!$M$4:$BB$594,Data!$A424,COLUMNS($C$11:J431)),””)</f>
        <v>#NAME?</v>
      </c>
      <c r="J431" s="76" t="e">
        <f>IFERROR(INDEX(Data!$M$4:$BB$594,Data!$A424,COLUMNS($C$11:K431)),””)</f>
        <v>#NAME?</v>
      </c>
      <c r="K431" s="76" t="e">
        <f>IFERROR(INDEX(Data!$M$4:$BB$594,Data!$A424,COLUMNS($C$11:L431)),””)</f>
        <v>#NAME?</v>
      </c>
      <c r="L431" s="76" t="e">
        <f>IFERROR(INDEX(Data!$M$4:$BB$594,Data!$A424,COLUMNS($C$11:M431)),””)</f>
        <v>#NAME?</v>
      </c>
      <c r="M431" s="76" t="e">
        <f>IFERROR(INDEX(Data!$M$4:$BB$594,Data!$A424,COLUMNS($C$11:N431)),””)</f>
        <v>#NAME?</v>
      </c>
      <c r="N431" s="76" t="e">
        <f>IFERROR(INDEX(Data!$M$4:$BB$594,Data!$A424,COLUMNS($C$11:O431)),””)</f>
        <v>#NAME?</v>
      </c>
      <c r="O431" s="76" t="e">
        <f>IFERROR(INDEX(Data!$M$4:$BB$594,Data!$A424,COLUMNS($C$11:P431)),””)</f>
        <v>#NAME?</v>
      </c>
      <c r="P431" s="69" t="e">
        <f>IFERROR(INDEX(Data!$M$4:$BB$594,Data!$A424,COLUMNS($C$11:Q431)),””)</f>
        <v>#NAME?</v>
      </c>
      <c r="Q431" s="70" t="e">
        <f>IFERROR(INDEX(Data!$M$4:$BB$594,Data!$A424,COLUMNS($C$11:R431)),””)</f>
        <v>#NAME?</v>
      </c>
      <c r="R431" s="72" t="e">
        <f>IFERROR(INDEX(Data!$M$4:$BB$594,Data!$A424,COLUMNS($C$11:S431)),””)</f>
        <v>#NAME?</v>
      </c>
      <c r="S431" s="69" t="e">
        <f>IFERROR(INDEX(Data!$M$4:$BB$594,Data!$A424,COLUMNS($C$11:T431)),””)</f>
        <v>#NAME?</v>
      </c>
      <c r="T431" s="71" t="e">
        <f>IFERROR(INDEX(Data!$M$4:$BB$594,Data!$A424,COLUMNS($C$11:U431)),””)</f>
        <v>#NAME?</v>
      </c>
      <c r="U431" s="72" t="e">
        <f>IFERROR(INDEX(Data!$M$4:$BB$594,Data!$A424,COLUMNS($C$11:V431)),””)</f>
        <v>#NAME?</v>
      </c>
      <c r="V431" s="72" t="e">
        <f>IFERROR(INDEX(Data!$M$4:$BB$594,Data!$A424,COLUMNS($C$11:W431)),””)</f>
        <v>#NAME?</v>
      </c>
      <c r="W431" s="72" t="e">
        <f>IFERROR(INDEX(Data!$M$4:$BB$594,Data!$A424,COLUMNS($C$11:X431)),””)</f>
        <v>#NAME?</v>
      </c>
      <c r="X431" s="70" t="e">
        <f>IFERROR(INDEX(Data!$M$4:$BB$594,Data!$A424,COLUMNS($C$11:Y431)),””)</f>
        <v>#NAME?</v>
      </c>
      <c r="Y431" s="72" t="e">
        <f>IFERROR(INDEX(Data!$M$4:$BB$594,Data!$A424,COLUMNS($C$11:Z431)),””)</f>
        <v>#NAME?</v>
      </c>
      <c r="Z431" s="75" t="e">
        <f>IFERROR(INDEX(Data!$M$4:$BB$594,Data!$A424,COLUMNS($C$11:AA431)),””)</f>
        <v>#NAME?</v>
      </c>
      <c r="AA431" s="75" t="e">
        <f>IFERROR(INDEX(Data!$M$4:$BB$594,Data!$A424,COLUMNS($C$11:AB431)),””)</f>
        <v>#NAME?</v>
      </c>
      <c r="AB431" s="71" t="e">
        <f>IFERROR(INDEX(Data!$M$4:$BB$594,Data!$A424,COLUMNS($C$11:AC431)),””)</f>
        <v>#NAME?</v>
      </c>
      <c r="AC431" s="72" t="e">
        <f>IFERROR(INDEX(Data!$M$4:$BB$594,Data!$A424,COLUMNS($C$11:AD431)),””)</f>
        <v>#NAME?</v>
      </c>
      <c r="AD431" s="72" t="e">
        <f>IFERROR(INDEX(Data!$M$4:$BB$594,Data!$A424,COLUMNS($C$11:AE431)),””)</f>
        <v>#NAME?</v>
      </c>
      <c r="AE431" s="70" t="e">
        <f>IFERROR(INDEX(Data!$M$4:$BB$594,Data!$A424,COLUMNS($C$11:AF431)),””)</f>
        <v>#NAME?</v>
      </c>
      <c r="AF431" s="72" t="e">
        <f>IFERROR(INDEX(Data!$M$4:$BB$594,Data!$A424,COLUMNS($C$11:AG431)),””)</f>
        <v>#NAME?</v>
      </c>
      <c r="AG431" s="75" t="e">
        <f>IFERROR(INDEX(Data!$M$4:$BB$594,Data!$A424,COLUMNS($C$11:AH431)),””)</f>
        <v>#NAME?</v>
      </c>
      <c r="AH431" s="75" t="e">
        <f>IFERROR(INDEX(Data!$M$4:$BB$594,Data!$A424,COLUMNS($C$11:AI431)),””)</f>
        <v>#NAME?</v>
      </c>
      <c r="AI431" s="71" t="e">
        <f>IFERROR(INDEX(Data!$M$4:$BB$594,Data!$A424,COLUMNS($C$11:AJ431)),””)</f>
        <v>#NAME?</v>
      </c>
      <c r="AJ431" s="71" t="e">
        <f>IFERROR(INDEX(Data!$M$4:$BB$594,Data!$A424,COLUMNS($C$11:AK431)),””)</f>
        <v>#NAME?</v>
      </c>
      <c r="AK431" s="71" t="e">
        <f>IFERROR(INDEX(Data!$M$4:$BB$594,Data!$A424,COLUMNS($C$11:AL431)),””)</f>
        <v>#NAME?</v>
      </c>
      <c r="AL431" s="69" t="e">
        <f>IFERROR(INDEX(Data!$M$4:$BB$594,Data!$A424,COLUMNS($C$11:AM431)),””)</f>
        <v>#NAME?</v>
      </c>
      <c r="AM431" s="69" t="e">
        <f>IFERROR(INDEX(Data!$M$4:$BB$594,Data!$A424,COLUMNS($C$11:AN431)),””)</f>
        <v>#NAME?</v>
      </c>
      <c r="AN431" s="69" t="e">
        <f>IFERROR(INDEX(Data!$M$4:$BB$594,Data!$A424,COLUMNS($C$11:AO431)),””)</f>
        <v>#NAME?</v>
      </c>
      <c r="AO431" s="69" t="e">
        <f>IFERROR(INDEX(Data!$M$4:$BB$594,Data!$A424,COLUMNS($C$11:AP431)),””)</f>
        <v>#NAME?</v>
      </c>
      <c r="AP431" s="69" t="e">
        <f>IFERROR(INDEX(Data!$M$4:$BB$594,Data!$A424,COLUMNS($C$11:AQ431)),””)</f>
        <v>#NAME?</v>
      </c>
      <c r="AQ431" s="69" t="e">
        <f>IFERROR(INDEX(Data!$M$4:$BB$594,Data!$A424,COLUMNS($C$11:AR431)),””)</f>
        <v>#NAME?</v>
      </c>
    </row>
    <row r="432" spans="2:43" x14ac:dyDescent="0.25">
      <c r="B432" s="69" t="e">
        <f>IFERROR(INDEX(Data!$M$4:$BB$594,Data!$A425,COLUMNS($C$11:C432)),””)</f>
        <v>#NAME?</v>
      </c>
      <c r="C432" s="73" t="e">
        <f>IFERROR(INDEX(Data!$M$4:$BB$594,Data!$A425,COLUMNS($C$11:D432)),””)</f>
        <v>#NAME?</v>
      </c>
      <c r="D432" s="76" t="e">
        <f>IFERROR(INDEX(Data!$M$4:$BB$594,Data!$A425,COLUMNS($C$11:E432)),””)</f>
        <v>#NAME?</v>
      </c>
      <c r="E432" s="76" t="e">
        <f>IFERROR(INDEX(Data!$M$4:$BB$594,Data!$A425,COLUMNS($C$11:F432)),””)</f>
        <v>#NAME?</v>
      </c>
      <c r="F432" s="76" t="e">
        <f>IFERROR(INDEX(Data!$M$4:$BB$594,Data!$A425,COLUMNS($C$11:G432)),””)</f>
        <v>#NAME?</v>
      </c>
      <c r="G432" s="76" t="e">
        <f>IFERROR(INDEX(Data!$M$4:$BB$594,Data!$A425,COLUMNS($C$11:H432)),””)</f>
        <v>#NAME?</v>
      </c>
      <c r="H432" s="76" t="e">
        <f>IFERROR(INDEX(Data!$M$4:$BB$594,Data!$A425,COLUMNS($C$11:I432)),””)</f>
        <v>#NAME?</v>
      </c>
      <c r="I432" s="76" t="e">
        <f>IFERROR(INDEX(Data!$M$4:$BB$594,Data!$A425,COLUMNS($C$11:J432)),””)</f>
        <v>#NAME?</v>
      </c>
      <c r="J432" s="76" t="e">
        <f>IFERROR(INDEX(Data!$M$4:$BB$594,Data!$A425,COLUMNS($C$11:K432)),””)</f>
        <v>#NAME?</v>
      </c>
      <c r="K432" s="76" t="e">
        <f>IFERROR(INDEX(Data!$M$4:$BB$594,Data!$A425,COLUMNS($C$11:L432)),””)</f>
        <v>#NAME?</v>
      </c>
      <c r="L432" s="76" t="e">
        <f>IFERROR(INDEX(Data!$M$4:$BB$594,Data!$A425,COLUMNS($C$11:M432)),””)</f>
        <v>#NAME?</v>
      </c>
      <c r="M432" s="76" t="e">
        <f>IFERROR(INDEX(Data!$M$4:$BB$594,Data!$A425,COLUMNS($C$11:N432)),””)</f>
        <v>#NAME?</v>
      </c>
      <c r="N432" s="76" t="e">
        <f>IFERROR(INDEX(Data!$M$4:$BB$594,Data!$A425,COLUMNS($C$11:O432)),””)</f>
        <v>#NAME?</v>
      </c>
      <c r="O432" s="76" t="e">
        <f>IFERROR(INDEX(Data!$M$4:$BB$594,Data!$A425,COLUMNS($C$11:P432)),””)</f>
        <v>#NAME?</v>
      </c>
      <c r="P432" s="69" t="e">
        <f>IFERROR(INDEX(Data!$M$4:$BB$594,Data!$A425,COLUMNS($C$11:Q432)),””)</f>
        <v>#NAME?</v>
      </c>
      <c r="Q432" s="70" t="e">
        <f>IFERROR(INDEX(Data!$M$4:$BB$594,Data!$A425,COLUMNS($C$11:R432)),””)</f>
        <v>#NAME?</v>
      </c>
      <c r="R432" s="72" t="e">
        <f>IFERROR(INDEX(Data!$M$4:$BB$594,Data!$A425,COLUMNS($C$11:S432)),””)</f>
        <v>#NAME?</v>
      </c>
      <c r="S432" s="69" t="e">
        <f>IFERROR(INDEX(Data!$M$4:$BB$594,Data!$A425,COLUMNS($C$11:T432)),””)</f>
        <v>#NAME?</v>
      </c>
      <c r="T432" s="71" t="e">
        <f>IFERROR(INDEX(Data!$M$4:$BB$594,Data!$A425,COLUMNS($C$11:U432)),””)</f>
        <v>#NAME?</v>
      </c>
      <c r="U432" s="72" t="e">
        <f>IFERROR(INDEX(Data!$M$4:$BB$594,Data!$A425,COLUMNS($C$11:V432)),””)</f>
        <v>#NAME?</v>
      </c>
      <c r="V432" s="72" t="e">
        <f>IFERROR(INDEX(Data!$M$4:$BB$594,Data!$A425,COLUMNS($C$11:W432)),””)</f>
        <v>#NAME?</v>
      </c>
      <c r="W432" s="72" t="e">
        <f>IFERROR(INDEX(Data!$M$4:$BB$594,Data!$A425,COLUMNS($C$11:X432)),””)</f>
        <v>#NAME?</v>
      </c>
      <c r="X432" s="70" t="e">
        <f>IFERROR(INDEX(Data!$M$4:$BB$594,Data!$A425,COLUMNS($C$11:Y432)),””)</f>
        <v>#NAME?</v>
      </c>
      <c r="Y432" s="72" t="e">
        <f>IFERROR(INDEX(Data!$M$4:$BB$594,Data!$A425,COLUMNS($C$11:Z432)),””)</f>
        <v>#NAME?</v>
      </c>
      <c r="Z432" s="75" t="e">
        <f>IFERROR(INDEX(Data!$M$4:$BB$594,Data!$A425,COLUMNS($C$11:AA432)),””)</f>
        <v>#NAME?</v>
      </c>
      <c r="AA432" s="75" t="e">
        <f>IFERROR(INDEX(Data!$M$4:$BB$594,Data!$A425,COLUMNS($C$11:AB432)),””)</f>
        <v>#NAME?</v>
      </c>
      <c r="AB432" s="71" t="e">
        <f>IFERROR(INDEX(Data!$M$4:$BB$594,Data!$A425,COLUMNS($C$11:AC432)),””)</f>
        <v>#NAME?</v>
      </c>
      <c r="AC432" s="72" t="e">
        <f>IFERROR(INDEX(Data!$M$4:$BB$594,Data!$A425,COLUMNS($C$11:AD432)),””)</f>
        <v>#NAME?</v>
      </c>
      <c r="AD432" s="72" t="e">
        <f>IFERROR(INDEX(Data!$M$4:$BB$594,Data!$A425,COLUMNS($C$11:AE432)),””)</f>
        <v>#NAME?</v>
      </c>
      <c r="AE432" s="70" t="e">
        <f>IFERROR(INDEX(Data!$M$4:$BB$594,Data!$A425,COLUMNS($C$11:AF432)),””)</f>
        <v>#NAME?</v>
      </c>
      <c r="AF432" s="72" t="e">
        <f>IFERROR(INDEX(Data!$M$4:$BB$594,Data!$A425,COLUMNS($C$11:AG432)),””)</f>
        <v>#NAME?</v>
      </c>
      <c r="AG432" s="75" t="e">
        <f>IFERROR(INDEX(Data!$M$4:$BB$594,Data!$A425,COLUMNS($C$11:AH432)),””)</f>
        <v>#NAME?</v>
      </c>
      <c r="AH432" s="75" t="e">
        <f>IFERROR(INDEX(Data!$M$4:$BB$594,Data!$A425,COLUMNS($C$11:AI432)),””)</f>
        <v>#NAME?</v>
      </c>
      <c r="AI432" s="71" t="e">
        <f>IFERROR(INDEX(Data!$M$4:$BB$594,Data!$A425,COLUMNS($C$11:AJ432)),””)</f>
        <v>#NAME?</v>
      </c>
      <c r="AJ432" s="71" t="e">
        <f>IFERROR(INDEX(Data!$M$4:$BB$594,Data!$A425,COLUMNS($C$11:AK432)),””)</f>
        <v>#NAME?</v>
      </c>
      <c r="AK432" s="71" t="e">
        <f>IFERROR(INDEX(Data!$M$4:$BB$594,Data!$A425,COLUMNS($C$11:AL432)),””)</f>
        <v>#NAME?</v>
      </c>
      <c r="AL432" s="69" t="e">
        <f>IFERROR(INDEX(Data!$M$4:$BB$594,Data!$A425,COLUMNS($C$11:AM432)),””)</f>
        <v>#NAME?</v>
      </c>
      <c r="AM432" s="69" t="e">
        <f>IFERROR(INDEX(Data!$M$4:$BB$594,Data!$A425,COLUMNS($C$11:AN432)),””)</f>
        <v>#NAME?</v>
      </c>
      <c r="AN432" s="69" t="e">
        <f>IFERROR(INDEX(Data!$M$4:$BB$594,Data!$A425,COLUMNS($C$11:AO432)),””)</f>
        <v>#NAME?</v>
      </c>
      <c r="AO432" s="69" t="e">
        <f>IFERROR(INDEX(Data!$M$4:$BB$594,Data!$A425,COLUMNS($C$11:AP432)),””)</f>
        <v>#NAME?</v>
      </c>
      <c r="AP432" s="69" t="e">
        <f>IFERROR(INDEX(Data!$M$4:$BB$594,Data!$A425,COLUMNS($C$11:AQ432)),””)</f>
        <v>#NAME?</v>
      </c>
      <c r="AQ432" s="69" t="e">
        <f>IFERROR(INDEX(Data!$M$4:$BB$594,Data!$A425,COLUMNS($C$11:AR432)),””)</f>
        <v>#NAME?</v>
      </c>
    </row>
    <row r="433" spans="2:43" x14ac:dyDescent="0.25">
      <c r="B433" s="69" t="e">
        <f>IFERROR(INDEX(Data!$M$4:$BB$594,Data!$A426,COLUMNS($C$11:C433)),””)</f>
        <v>#NAME?</v>
      </c>
      <c r="C433" s="73" t="e">
        <f>IFERROR(INDEX(Data!$M$4:$BB$594,Data!$A426,COLUMNS($C$11:D433)),””)</f>
        <v>#NAME?</v>
      </c>
      <c r="D433" s="76" t="e">
        <f>IFERROR(INDEX(Data!$M$4:$BB$594,Data!$A426,COLUMNS($C$11:E433)),””)</f>
        <v>#NAME?</v>
      </c>
      <c r="E433" s="76" t="e">
        <f>IFERROR(INDEX(Data!$M$4:$BB$594,Data!$A426,COLUMNS($C$11:F433)),””)</f>
        <v>#NAME?</v>
      </c>
      <c r="F433" s="76" t="e">
        <f>IFERROR(INDEX(Data!$M$4:$BB$594,Data!$A426,COLUMNS($C$11:G433)),””)</f>
        <v>#NAME?</v>
      </c>
      <c r="G433" s="76" t="e">
        <f>IFERROR(INDEX(Data!$M$4:$BB$594,Data!$A426,COLUMNS($C$11:H433)),””)</f>
        <v>#NAME?</v>
      </c>
      <c r="H433" s="76" t="e">
        <f>IFERROR(INDEX(Data!$M$4:$BB$594,Data!$A426,COLUMNS($C$11:I433)),””)</f>
        <v>#NAME?</v>
      </c>
      <c r="I433" s="76" t="e">
        <f>IFERROR(INDEX(Data!$M$4:$BB$594,Data!$A426,COLUMNS($C$11:J433)),””)</f>
        <v>#NAME?</v>
      </c>
      <c r="J433" s="76" t="e">
        <f>IFERROR(INDEX(Data!$M$4:$BB$594,Data!$A426,COLUMNS($C$11:K433)),””)</f>
        <v>#NAME?</v>
      </c>
      <c r="K433" s="76" t="e">
        <f>IFERROR(INDEX(Data!$M$4:$BB$594,Data!$A426,COLUMNS($C$11:L433)),””)</f>
        <v>#NAME?</v>
      </c>
      <c r="L433" s="76" t="e">
        <f>IFERROR(INDEX(Data!$M$4:$BB$594,Data!$A426,COLUMNS($C$11:M433)),””)</f>
        <v>#NAME?</v>
      </c>
      <c r="M433" s="76" t="e">
        <f>IFERROR(INDEX(Data!$M$4:$BB$594,Data!$A426,COLUMNS($C$11:N433)),””)</f>
        <v>#NAME?</v>
      </c>
      <c r="N433" s="76" t="e">
        <f>IFERROR(INDEX(Data!$M$4:$BB$594,Data!$A426,COLUMNS($C$11:O433)),””)</f>
        <v>#NAME?</v>
      </c>
      <c r="O433" s="76" t="e">
        <f>IFERROR(INDEX(Data!$M$4:$BB$594,Data!$A426,COLUMNS($C$11:P433)),””)</f>
        <v>#NAME?</v>
      </c>
      <c r="P433" s="69" t="e">
        <f>IFERROR(INDEX(Data!$M$4:$BB$594,Data!$A426,COLUMNS($C$11:Q433)),””)</f>
        <v>#NAME?</v>
      </c>
      <c r="Q433" s="70" t="e">
        <f>IFERROR(INDEX(Data!$M$4:$BB$594,Data!$A426,COLUMNS($C$11:R433)),””)</f>
        <v>#NAME?</v>
      </c>
      <c r="R433" s="72" t="e">
        <f>IFERROR(INDEX(Data!$M$4:$BB$594,Data!$A426,COLUMNS($C$11:S433)),””)</f>
        <v>#NAME?</v>
      </c>
      <c r="S433" s="69" t="e">
        <f>IFERROR(INDEX(Data!$M$4:$BB$594,Data!$A426,COLUMNS($C$11:T433)),””)</f>
        <v>#NAME?</v>
      </c>
      <c r="T433" s="71" t="e">
        <f>IFERROR(INDEX(Data!$M$4:$BB$594,Data!$A426,COLUMNS($C$11:U433)),””)</f>
        <v>#NAME?</v>
      </c>
      <c r="U433" s="72" t="e">
        <f>IFERROR(INDEX(Data!$M$4:$BB$594,Data!$A426,COLUMNS($C$11:V433)),””)</f>
        <v>#NAME?</v>
      </c>
      <c r="V433" s="72" t="e">
        <f>IFERROR(INDEX(Data!$M$4:$BB$594,Data!$A426,COLUMNS($C$11:W433)),””)</f>
        <v>#NAME?</v>
      </c>
      <c r="W433" s="72" t="e">
        <f>IFERROR(INDEX(Data!$M$4:$BB$594,Data!$A426,COLUMNS($C$11:X433)),””)</f>
        <v>#NAME?</v>
      </c>
      <c r="X433" s="70" t="e">
        <f>IFERROR(INDEX(Data!$M$4:$BB$594,Data!$A426,COLUMNS($C$11:Y433)),””)</f>
        <v>#NAME?</v>
      </c>
      <c r="Y433" s="72" t="e">
        <f>IFERROR(INDEX(Data!$M$4:$BB$594,Data!$A426,COLUMNS($C$11:Z433)),””)</f>
        <v>#NAME?</v>
      </c>
      <c r="Z433" s="75" t="e">
        <f>IFERROR(INDEX(Data!$M$4:$BB$594,Data!$A426,COLUMNS($C$11:AA433)),””)</f>
        <v>#NAME?</v>
      </c>
      <c r="AA433" s="75" t="e">
        <f>IFERROR(INDEX(Data!$M$4:$BB$594,Data!$A426,COLUMNS($C$11:AB433)),””)</f>
        <v>#NAME?</v>
      </c>
      <c r="AB433" s="71" t="e">
        <f>IFERROR(INDEX(Data!$M$4:$BB$594,Data!$A426,COLUMNS($C$11:AC433)),””)</f>
        <v>#NAME?</v>
      </c>
      <c r="AC433" s="72" t="e">
        <f>IFERROR(INDEX(Data!$M$4:$BB$594,Data!$A426,COLUMNS($C$11:AD433)),””)</f>
        <v>#NAME?</v>
      </c>
      <c r="AD433" s="72" t="e">
        <f>IFERROR(INDEX(Data!$M$4:$BB$594,Data!$A426,COLUMNS($C$11:AE433)),””)</f>
        <v>#NAME?</v>
      </c>
      <c r="AE433" s="70" t="e">
        <f>IFERROR(INDEX(Data!$M$4:$BB$594,Data!$A426,COLUMNS($C$11:AF433)),””)</f>
        <v>#NAME?</v>
      </c>
      <c r="AF433" s="72" t="e">
        <f>IFERROR(INDEX(Data!$M$4:$BB$594,Data!$A426,COLUMNS($C$11:AG433)),””)</f>
        <v>#NAME?</v>
      </c>
      <c r="AG433" s="75" t="e">
        <f>IFERROR(INDEX(Data!$M$4:$BB$594,Data!$A426,COLUMNS($C$11:AH433)),””)</f>
        <v>#NAME?</v>
      </c>
      <c r="AH433" s="75" t="e">
        <f>IFERROR(INDEX(Data!$M$4:$BB$594,Data!$A426,COLUMNS($C$11:AI433)),””)</f>
        <v>#NAME?</v>
      </c>
      <c r="AI433" s="71" t="e">
        <f>IFERROR(INDEX(Data!$M$4:$BB$594,Data!$A426,COLUMNS($C$11:AJ433)),””)</f>
        <v>#NAME?</v>
      </c>
      <c r="AJ433" s="71" t="e">
        <f>IFERROR(INDEX(Data!$M$4:$BB$594,Data!$A426,COLUMNS($C$11:AK433)),””)</f>
        <v>#NAME?</v>
      </c>
      <c r="AK433" s="71" t="e">
        <f>IFERROR(INDEX(Data!$M$4:$BB$594,Data!$A426,COLUMNS($C$11:AL433)),””)</f>
        <v>#NAME?</v>
      </c>
      <c r="AL433" s="69" t="e">
        <f>IFERROR(INDEX(Data!$M$4:$BB$594,Data!$A426,COLUMNS($C$11:AM433)),””)</f>
        <v>#NAME?</v>
      </c>
      <c r="AM433" s="69" t="e">
        <f>IFERROR(INDEX(Data!$M$4:$BB$594,Data!$A426,COLUMNS($C$11:AN433)),””)</f>
        <v>#NAME?</v>
      </c>
      <c r="AN433" s="69" t="e">
        <f>IFERROR(INDEX(Data!$M$4:$BB$594,Data!$A426,COLUMNS($C$11:AO433)),””)</f>
        <v>#NAME?</v>
      </c>
      <c r="AO433" s="69" t="e">
        <f>IFERROR(INDEX(Data!$M$4:$BB$594,Data!$A426,COLUMNS($C$11:AP433)),””)</f>
        <v>#NAME?</v>
      </c>
      <c r="AP433" s="69" t="e">
        <f>IFERROR(INDEX(Data!$M$4:$BB$594,Data!$A426,COLUMNS($C$11:AQ433)),””)</f>
        <v>#NAME?</v>
      </c>
      <c r="AQ433" s="69" t="e">
        <f>IFERROR(INDEX(Data!$M$4:$BB$594,Data!$A426,COLUMNS($C$11:AR433)),””)</f>
        <v>#NAME?</v>
      </c>
    </row>
    <row r="434" spans="2:43" x14ac:dyDescent="0.25">
      <c r="B434" s="69" t="e">
        <f>IFERROR(INDEX(Data!$M$4:$BB$594,Data!$A427,COLUMNS($C$11:C434)),””)</f>
        <v>#NAME?</v>
      </c>
      <c r="C434" s="73" t="e">
        <f>IFERROR(INDEX(Data!$M$4:$BB$594,Data!$A427,COLUMNS($C$11:D434)),””)</f>
        <v>#NAME?</v>
      </c>
      <c r="D434" s="76" t="e">
        <f>IFERROR(INDEX(Data!$M$4:$BB$594,Data!$A427,COLUMNS($C$11:E434)),””)</f>
        <v>#NAME?</v>
      </c>
      <c r="E434" s="76" t="e">
        <f>IFERROR(INDEX(Data!$M$4:$BB$594,Data!$A427,COLUMNS($C$11:F434)),””)</f>
        <v>#NAME?</v>
      </c>
      <c r="F434" s="76" t="e">
        <f>IFERROR(INDEX(Data!$M$4:$BB$594,Data!$A427,COLUMNS($C$11:G434)),””)</f>
        <v>#NAME?</v>
      </c>
      <c r="G434" s="76" t="e">
        <f>IFERROR(INDEX(Data!$M$4:$BB$594,Data!$A427,COLUMNS($C$11:H434)),””)</f>
        <v>#NAME?</v>
      </c>
      <c r="H434" s="76" t="e">
        <f>IFERROR(INDEX(Data!$M$4:$BB$594,Data!$A427,COLUMNS($C$11:I434)),””)</f>
        <v>#NAME?</v>
      </c>
      <c r="I434" s="76" t="e">
        <f>IFERROR(INDEX(Data!$M$4:$BB$594,Data!$A427,COLUMNS($C$11:J434)),””)</f>
        <v>#NAME?</v>
      </c>
      <c r="J434" s="76" t="e">
        <f>IFERROR(INDEX(Data!$M$4:$BB$594,Data!$A427,COLUMNS($C$11:K434)),””)</f>
        <v>#NAME?</v>
      </c>
      <c r="K434" s="76" t="e">
        <f>IFERROR(INDEX(Data!$M$4:$BB$594,Data!$A427,COLUMNS($C$11:L434)),””)</f>
        <v>#NAME?</v>
      </c>
      <c r="L434" s="76" t="e">
        <f>IFERROR(INDEX(Data!$M$4:$BB$594,Data!$A427,COLUMNS($C$11:M434)),””)</f>
        <v>#NAME?</v>
      </c>
      <c r="M434" s="76" t="e">
        <f>IFERROR(INDEX(Data!$M$4:$BB$594,Data!$A427,COLUMNS($C$11:N434)),””)</f>
        <v>#NAME?</v>
      </c>
      <c r="N434" s="76" t="e">
        <f>IFERROR(INDEX(Data!$M$4:$BB$594,Data!$A427,COLUMNS($C$11:O434)),””)</f>
        <v>#NAME?</v>
      </c>
      <c r="O434" s="76" t="e">
        <f>IFERROR(INDEX(Data!$M$4:$BB$594,Data!$A427,COLUMNS($C$11:P434)),””)</f>
        <v>#NAME?</v>
      </c>
      <c r="P434" s="69" t="e">
        <f>IFERROR(INDEX(Data!$M$4:$BB$594,Data!$A427,COLUMNS($C$11:Q434)),””)</f>
        <v>#NAME?</v>
      </c>
      <c r="Q434" s="70" t="e">
        <f>IFERROR(INDEX(Data!$M$4:$BB$594,Data!$A427,COLUMNS($C$11:R434)),””)</f>
        <v>#NAME?</v>
      </c>
      <c r="R434" s="72" t="e">
        <f>IFERROR(INDEX(Data!$M$4:$BB$594,Data!$A427,COLUMNS($C$11:S434)),””)</f>
        <v>#NAME?</v>
      </c>
      <c r="S434" s="69" t="e">
        <f>IFERROR(INDEX(Data!$M$4:$BB$594,Data!$A427,COLUMNS($C$11:T434)),””)</f>
        <v>#NAME?</v>
      </c>
      <c r="T434" s="71" t="e">
        <f>IFERROR(INDEX(Data!$M$4:$BB$594,Data!$A427,COLUMNS($C$11:U434)),””)</f>
        <v>#NAME?</v>
      </c>
      <c r="U434" s="72" t="e">
        <f>IFERROR(INDEX(Data!$M$4:$BB$594,Data!$A427,COLUMNS($C$11:V434)),””)</f>
        <v>#NAME?</v>
      </c>
      <c r="V434" s="72" t="e">
        <f>IFERROR(INDEX(Data!$M$4:$BB$594,Data!$A427,COLUMNS($C$11:W434)),””)</f>
        <v>#NAME?</v>
      </c>
      <c r="W434" s="72" t="e">
        <f>IFERROR(INDEX(Data!$M$4:$BB$594,Data!$A427,COLUMNS($C$11:X434)),””)</f>
        <v>#NAME?</v>
      </c>
      <c r="X434" s="70" t="e">
        <f>IFERROR(INDEX(Data!$M$4:$BB$594,Data!$A427,COLUMNS($C$11:Y434)),””)</f>
        <v>#NAME?</v>
      </c>
      <c r="Y434" s="72" t="e">
        <f>IFERROR(INDEX(Data!$M$4:$BB$594,Data!$A427,COLUMNS($C$11:Z434)),””)</f>
        <v>#NAME?</v>
      </c>
      <c r="Z434" s="75" t="e">
        <f>IFERROR(INDEX(Data!$M$4:$BB$594,Data!$A427,COLUMNS($C$11:AA434)),””)</f>
        <v>#NAME?</v>
      </c>
      <c r="AA434" s="75" t="e">
        <f>IFERROR(INDEX(Data!$M$4:$BB$594,Data!$A427,COLUMNS($C$11:AB434)),””)</f>
        <v>#NAME?</v>
      </c>
      <c r="AB434" s="71" t="e">
        <f>IFERROR(INDEX(Data!$M$4:$BB$594,Data!$A427,COLUMNS($C$11:AC434)),””)</f>
        <v>#NAME?</v>
      </c>
      <c r="AC434" s="72" t="e">
        <f>IFERROR(INDEX(Data!$M$4:$BB$594,Data!$A427,COLUMNS($C$11:AD434)),””)</f>
        <v>#NAME?</v>
      </c>
      <c r="AD434" s="72" t="e">
        <f>IFERROR(INDEX(Data!$M$4:$BB$594,Data!$A427,COLUMNS($C$11:AE434)),””)</f>
        <v>#NAME?</v>
      </c>
      <c r="AE434" s="70" t="e">
        <f>IFERROR(INDEX(Data!$M$4:$BB$594,Data!$A427,COLUMNS($C$11:AF434)),””)</f>
        <v>#NAME?</v>
      </c>
      <c r="AF434" s="72" t="e">
        <f>IFERROR(INDEX(Data!$M$4:$BB$594,Data!$A427,COLUMNS($C$11:AG434)),””)</f>
        <v>#NAME?</v>
      </c>
      <c r="AG434" s="75" t="e">
        <f>IFERROR(INDEX(Data!$M$4:$BB$594,Data!$A427,COLUMNS($C$11:AH434)),””)</f>
        <v>#NAME?</v>
      </c>
      <c r="AH434" s="75" t="e">
        <f>IFERROR(INDEX(Data!$M$4:$BB$594,Data!$A427,COLUMNS($C$11:AI434)),””)</f>
        <v>#NAME?</v>
      </c>
      <c r="AI434" s="71" t="e">
        <f>IFERROR(INDEX(Data!$M$4:$BB$594,Data!$A427,COLUMNS($C$11:AJ434)),””)</f>
        <v>#NAME?</v>
      </c>
      <c r="AJ434" s="71" t="e">
        <f>IFERROR(INDEX(Data!$M$4:$BB$594,Data!$A427,COLUMNS($C$11:AK434)),””)</f>
        <v>#NAME?</v>
      </c>
      <c r="AK434" s="71" t="e">
        <f>IFERROR(INDEX(Data!$M$4:$BB$594,Data!$A427,COLUMNS($C$11:AL434)),””)</f>
        <v>#NAME?</v>
      </c>
      <c r="AL434" s="69" t="e">
        <f>IFERROR(INDEX(Data!$M$4:$BB$594,Data!$A427,COLUMNS($C$11:AM434)),””)</f>
        <v>#NAME?</v>
      </c>
      <c r="AM434" s="69" t="e">
        <f>IFERROR(INDEX(Data!$M$4:$BB$594,Data!$A427,COLUMNS($C$11:AN434)),””)</f>
        <v>#NAME?</v>
      </c>
      <c r="AN434" s="69" t="e">
        <f>IFERROR(INDEX(Data!$M$4:$BB$594,Data!$A427,COLUMNS($C$11:AO434)),””)</f>
        <v>#NAME?</v>
      </c>
      <c r="AO434" s="69" t="e">
        <f>IFERROR(INDEX(Data!$M$4:$BB$594,Data!$A427,COLUMNS($C$11:AP434)),””)</f>
        <v>#NAME?</v>
      </c>
      <c r="AP434" s="69" t="e">
        <f>IFERROR(INDEX(Data!$M$4:$BB$594,Data!$A427,COLUMNS($C$11:AQ434)),””)</f>
        <v>#NAME?</v>
      </c>
      <c r="AQ434" s="69" t="e">
        <f>IFERROR(INDEX(Data!$M$4:$BB$594,Data!$A427,COLUMNS($C$11:AR434)),””)</f>
        <v>#NAME?</v>
      </c>
    </row>
    <row r="435" spans="2:43" x14ac:dyDescent="0.25">
      <c r="B435" s="69" t="e">
        <f>IFERROR(INDEX(Data!$M$4:$BB$594,Data!$A428,COLUMNS($C$11:C435)),””)</f>
        <v>#NAME?</v>
      </c>
      <c r="C435" s="73" t="e">
        <f>IFERROR(INDEX(Data!$M$4:$BB$594,Data!$A428,COLUMNS($C$11:D435)),””)</f>
        <v>#NAME?</v>
      </c>
      <c r="D435" s="76" t="e">
        <f>IFERROR(INDEX(Data!$M$4:$BB$594,Data!$A428,COLUMNS($C$11:E435)),””)</f>
        <v>#NAME?</v>
      </c>
      <c r="E435" s="76" t="e">
        <f>IFERROR(INDEX(Data!$M$4:$BB$594,Data!$A428,COLUMNS($C$11:F435)),””)</f>
        <v>#NAME?</v>
      </c>
      <c r="F435" s="76" t="e">
        <f>IFERROR(INDEX(Data!$M$4:$BB$594,Data!$A428,COLUMNS($C$11:G435)),””)</f>
        <v>#NAME?</v>
      </c>
      <c r="G435" s="76" t="e">
        <f>IFERROR(INDEX(Data!$M$4:$BB$594,Data!$A428,COLUMNS($C$11:H435)),””)</f>
        <v>#NAME?</v>
      </c>
      <c r="H435" s="76" t="e">
        <f>IFERROR(INDEX(Data!$M$4:$BB$594,Data!$A428,COLUMNS($C$11:I435)),””)</f>
        <v>#NAME?</v>
      </c>
      <c r="I435" s="76" t="e">
        <f>IFERROR(INDEX(Data!$M$4:$BB$594,Data!$A428,COLUMNS($C$11:J435)),””)</f>
        <v>#NAME?</v>
      </c>
      <c r="J435" s="76" t="e">
        <f>IFERROR(INDEX(Data!$M$4:$BB$594,Data!$A428,COLUMNS($C$11:K435)),””)</f>
        <v>#NAME?</v>
      </c>
      <c r="K435" s="76" t="e">
        <f>IFERROR(INDEX(Data!$M$4:$BB$594,Data!$A428,COLUMNS($C$11:L435)),””)</f>
        <v>#NAME?</v>
      </c>
      <c r="L435" s="76" t="e">
        <f>IFERROR(INDEX(Data!$M$4:$BB$594,Data!$A428,COLUMNS($C$11:M435)),””)</f>
        <v>#NAME?</v>
      </c>
      <c r="M435" s="76" t="e">
        <f>IFERROR(INDEX(Data!$M$4:$BB$594,Data!$A428,COLUMNS($C$11:N435)),””)</f>
        <v>#NAME?</v>
      </c>
      <c r="N435" s="76" t="e">
        <f>IFERROR(INDEX(Data!$M$4:$BB$594,Data!$A428,COLUMNS($C$11:O435)),””)</f>
        <v>#NAME?</v>
      </c>
      <c r="O435" s="76" t="e">
        <f>IFERROR(INDEX(Data!$M$4:$BB$594,Data!$A428,COLUMNS($C$11:P435)),””)</f>
        <v>#NAME?</v>
      </c>
      <c r="P435" s="69" t="e">
        <f>IFERROR(INDEX(Data!$M$4:$BB$594,Data!$A428,COLUMNS($C$11:Q435)),””)</f>
        <v>#NAME?</v>
      </c>
      <c r="Q435" s="70" t="e">
        <f>IFERROR(INDEX(Data!$M$4:$BB$594,Data!$A428,COLUMNS($C$11:R435)),””)</f>
        <v>#NAME?</v>
      </c>
      <c r="R435" s="72" t="e">
        <f>IFERROR(INDEX(Data!$M$4:$BB$594,Data!$A428,COLUMNS($C$11:S435)),””)</f>
        <v>#NAME?</v>
      </c>
      <c r="S435" s="69" t="e">
        <f>IFERROR(INDEX(Data!$M$4:$BB$594,Data!$A428,COLUMNS($C$11:T435)),””)</f>
        <v>#NAME?</v>
      </c>
      <c r="T435" s="71" t="e">
        <f>IFERROR(INDEX(Data!$M$4:$BB$594,Data!$A428,COLUMNS($C$11:U435)),””)</f>
        <v>#NAME?</v>
      </c>
      <c r="U435" s="72" t="e">
        <f>IFERROR(INDEX(Data!$M$4:$BB$594,Data!$A428,COLUMNS($C$11:V435)),””)</f>
        <v>#NAME?</v>
      </c>
      <c r="V435" s="72" t="e">
        <f>IFERROR(INDEX(Data!$M$4:$BB$594,Data!$A428,COLUMNS($C$11:W435)),””)</f>
        <v>#NAME?</v>
      </c>
      <c r="W435" s="72" t="e">
        <f>IFERROR(INDEX(Data!$M$4:$BB$594,Data!$A428,COLUMNS($C$11:X435)),””)</f>
        <v>#NAME?</v>
      </c>
      <c r="X435" s="70" t="e">
        <f>IFERROR(INDEX(Data!$M$4:$BB$594,Data!$A428,COLUMNS($C$11:Y435)),””)</f>
        <v>#NAME?</v>
      </c>
      <c r="Y435" s="72" t="e">
        <f>IFERROR(INDEX(Data!$M$4:$BB$594,Data!$A428,COLUMNS($C$11:Z435)),””)</f>
        <v>#NAME?</v>
      </c>
      <c r="Z435" s="75" t="e">
        <f>IFERROR(INDEX(Data!$M$4:$BB$594,Data!$A428,COLUMNS($C$11:AA435)),””)</f>
        <v>#NAME?</v>
      </c>
      <c r="AA435" s="75" t="e">
        <f>IFERROR(INDEX(Data!$M$4:$BB$594,Data!$A428,COLUMNS($C$11:AB435)),””)</f>
        <v>#NAME?</v>
      </c>
      <c r="AB435" s="71" t="e">
        <f>IFERROR(INDEX(Data!$M$4:$BB$594,Data!$A428,COLUMNS($C$11:AC435)),””)</f>
        <v>#NAME?</v>
      </c>
      <c r="AC435" s="72" t="e">
        <f>IFERROR(INDEX(Data!$M$4:$BB$594,Data!$A428,COLUMNS($C$11:AD435)),””)</f>
        <v>#NAME?</v>
      </c>
      <c r="AD435" s="72" t="e">
        <f>IFERROR(INDEX(Data!$M$4:$BB$594,Data!$A428,COLUMNS($C$11:AE435)),””)</f>
        <v>#NAME?</v>
      </c>
      <c r="AE435" s="70" t="e">
        <f>IFERROR(INDEX(Data!$M$4:$BB$594,Data!$A428,COLUMNS($C$11:AF435)),””)</f>
        <v>#NAME?</v>
      </c>
      <c r="AF435" s="72" t="e">
        <f>IFERROR(INDEX(Data!$M$4:$BB$594,Data!$A428,COLUMNS($C$11:AG435)),””)</f>
        <v>#NAME?</v>
      </c>
      <c r="AG435" s="75" t="e">
        <f>IFERROR(INDEX(Data!$M$4:$BB$594,Data!$A428,COLUMNS($C$11:AH435)),””)</f>
        <v>#NAME?</v>
      </c>
      <c r="AH435" s="75" t="e">
        <f>IFERROR(INDEX(Data!$M$4:$BB$594,Data!$A428,COLUMNS($C$11:AI435)),””)</f>
        <v>#NAME?</v>
      </c>
      <c r="AI435" s="71" t="e">
        <f>IFERROR(INDEX(Data!$M$4:$BB$594,Data!$A428,COLUMNS($C$11:AJ435)),””)</f>
        <v>#NAME?</v>
      </c>
      <c r="AJ435" s="71" t="e">
        <f>IFERROR(INDEX(Data!$M$4:$BB$594,Data!$A428,COLUMNS($C$11:AK435)),””)</f>
        <v>#NAME?</v>
      </c>
      <c r="AK435" s="71" t="e">
        <f>IFERROR(INDEX(Data!$M$4:$BB$594,Data!$A428,COLUMNS($C$11:AL435)),””)</f>
        <v>#NAME?</v>
      </c>
      <c r="AL435" s="69" t="e">
        <f>IFERROR(INDEX(Data!$M$4:$BB$594,Data!$A428,COLUMNS($C$11:AM435)),””)</f>
        <v>#NAME?</v>
      </c>
      <c r="AM435" s="69" t="e">
        <f>IFERROR(INDEX(Data!$M$4:$BB$594,Data!$A428,COLUMNS($C$11:AN435)),””)</f>
        <v>#NAME?</v>
      </c>
      <c r="AN435" s="69" t="e">
        <f>IFERROR(INDEX(Data!$M$4:$BB$594,Data!$A428,COLUMNS($C$11:AO435)),””)</f>
        <v>#NAME?</v>
      </c>
      <c r="AO435" s="69" t="e">
        <f>IFERROR(INDEX(Data!$M$4:$BB$594,Data!$A428,COLUMNS($C$11:AP435)),””)</f>
        <v>#NAME?</v>
      </c>
      <c r="AP435" s="69" t="e">
        <f>IFERROR(INDEX(Data!$M$4:$BB$594,Data!$A428,COLUMNS($C$11:AQ435)),””)</f>
        <v>#NAME?</v>
      </c>
      <c r="AQ435" s="69" t="e">
        <f>IFERROR(INDEX(Data!$M$4:$BB$594,Data!$A428,COLUMNS($C$11:AR435)),””)</f>
        <v>#NAME?</v>
      </c>
    </row>
    <row r="436" spans="2:43" x14ac:dyDescent="0.25">
      <c r="B436" s="69" t="e">
        <f>IFERROR(INDEX(Data!$M$4:$BB$594,Data!$A429,COLUMNS($C$11:C436)),””)</f>
        <v>#NAME?</v>
      </c>
      <c r="C436" s="73" t="e">
        <f>IFERROR(INDEX(Data!$M$4:$BB$594,Data!$A429,COLUMNS($C$11:D436)),””)</f>
        <v>#NAME?</v>
      </c>
      <c r="D436" s="76" t="e">
        <f>IFERROR(INDEX(Data!$M$4:$BB$594,Data!$A429,COLUMNS($C$11:E436)),””)</f>
        <v>#NAME?</v>
      </c>
      <c r="E436" s="76" t="e">
        <f>IFERROR(INDEX(Data!$M$4:$BB$594,Data!$A429,COLUMNS($C$11:F436)),””)</f>
        <v>#NAME?</v>
      </c>
      <c r="F436" s="76" t="e">
        <f>IFERROR(INDEX(Data!$M$4:$BB$594,Data!$A429,COLUMNS($C$11:G436)),””)</f>
        <v>#NAME?</v>
      </c>
      <c r="G436" s="76" t="e">
        <f>IFERROR(INDEX(Data!$M$4:$BB$594,Data!$A429,COLUMNS($C$11:H436)),””)</f>
        <v>#NAME?</v>
      </c>
      <c r="H436" s="76" t="e">
        <f>IFERROR(INDEX(Data!$M$4:$BB$594,Data!$A429,COLUMNS($C$11:I436)),””)</f>
        <v>#NAME?</v>
      </c>
      <c r="I436" s="76" t="e">
        <f>IFERROR(INDEX(Data!$M$4:$BB$594,Data!$A429,COLUMNS($C$11:J436)),””)</f>
        <v>#NAME?</v>
      </c>
      <c r="J436" s="76" t="e">
        <f>IFERROR(INDEX(Data!$M$4:$BB$594,Data!$A429,COLUMNS($C$11:K436)),””)</f>
        <v>#NAME?</v>
      </c>
      <c r="K436" s="76" t="e">
        <f>IFERROR(INDEX(Data!$M$4:$BB$594,Data!$A429,COLUMNS($C$11:L436)),””)</f>
        <v>#NAME?</v>
      </c>
      <c r="L436" s="76" t="e">
        <f>IFERROR(INDEX(Data!$M$4:$BB$594,Data!$A429,COLUMNS($C$11:M436)),””)</f>
        <v>#NAME?</v>
      </c>
      <c r="M436" s="76" t="e">
        <f>IFERROR(INDEX(Data!$M$4:$BB$594,Data!$A429,COLUMNS($C$11:N436)),””)</f>
        <v>#NAME?</v>
      </c>
      <c r="N436" s="76" t="e">
        <f>IFERROR(INDEX(Data!$M$4:$BB$594,Data!$A429,COLUMNS($C$11:O436)),””)</f>
        <v>#NAME?</v>
      </c>
      <c r="O436" s="76" t="e">
        <f>IFERROR(INDEX(Data!$M$4:$BB$594,Data!$A429,COLUMNS($C$11:P436)),””)</f>
        <v>#NAME?</v>
      </c>
      <c r="P436" s="69" t="e">
        <f>IFERROR(INDEX(Data!$M$4:$BB$594,Data!$A429,COLUMNS($C$11:Q436)),””)</f>
        <v>#NAME?</v>
      </c>
      <c r="Q436" s="70" t="e">
        <f>IFERROR(INDEX(Data!$M$4:$BB$594,Data!$A429,COLUMNS($C$11:R436)),””)</f>
        <v>#NAME?</v>
      </c>
      <c r="R436" s="72" t="e">
        <f>IFERROR(INDEX(Data!$M$4:$BB$594,Data!$A429,COLUMNS($C$11:S436)),””)</f>
        <v>#NAME?</v>
      </c>
      <c r="S436" s="69" t="e">
        <f>IFERROR(INDEX(Data!$M$4:$BB$594,Data!$A429,COLUMNS($C$11:T436)),””)</f>
        <v>#NAME?</v>
      </c>
      <c r="T436" s="71" t="e">
        <f>IFERROR(INDEX(Data!$M$4:$BB$594,Data!$A429,COLUMNS($C$11:U436)),””)</f>
        <v>#NAME?</v>
      </c>
      <c r="U436" s="72" t="e">
        <f>IFERROR(INDEX(Data!$M$4:$BB$594,Data!$A429,COLUMNS($C$11:V436)),””)</f>
        <v>#NAME?</v>
      </c>
      <c r="V436" s="72" t="e">
        <f>IFERROR(INDEX(Data!$M$4:$BB$594,Data!$A429,COLUMNS($C$11:W436)),””)</f>
        <v>#NAME?</v>
      </c>
      <c r="W436" s="72" t="e">
        <f>IFERROR(INDEX(Data!$M$4:$BB$594,Data!$A429,COLUMNS($C$11:X436)),””)</f>
        <v>#NAME?</v>
      </c>
      <c r="X436" s="70" t="e">
        <f>IFERROR(INDEX(Data!$M$4:$BB$594,Data!$A429,COLUMNS($C$11:Y436)),””)</f>
        <v>#NAME?</v>
      </c>
      <c r="Y436" s="72" t="e">
        <f>IFERROR(INDEX(Data!$M$4:$BB$594,Data!$A429,COLUMNS($C$11:Z436)),””)</f>
        <v>#NAME?</v>
      </c>
      <c r="Z436" s="75" t="e">
        <f>IFERROR(INDEX(Data!$M$4:$BB$594,Data!$A429,COLUMNS($C$11:AA436)),””)</f>
        <v>#NAME?</v>
      </c>
      <c r="AA436" s="75" t="e">
        <f>IFERROR(INDEX(Data!$M$4:$BB$594,Data!$A429,COLUMNS($C$11:AB436)),””)</f>
        <v>#NAME?</v>
      </c>
      <c r="AB436" s="71" t="e">
        <f>IFERROR(INDEX(Data!$M$4:$BB$594,Data!$A429,COLUMNS($C$11:AC436)),””)</f>
        <v>#NAME?</v>
      </c>
      <c r="AC436" s="72" t="e">
        <f>IFERROR(INDEX(Data!$M$4:$BB$594,Data!$A429,COLUMNS($C$11:AD436)),””)</f>
        <v>#NAME?</v>
      </c>
      <c r="AD436" s="72" t="e">
        <f>IFERROR(INDEX(Data!$M$4:$BB$594,Data!$A429,COLUMNS($C$11:AE436)),””)</f>
        <v>#NAME?</v>
      </c>
      <c r="AE436" s="70" t="e">
        <f>IFERROR(INDEX(Data!$M$4:$BB$594,Data!$A429,COLUMNS($C$11:AF436)),””)</f>
        <v>#NAME?</v>
      </c>
      <c r="AF436" s="72" t="e">
        <f>IFERROR(INDEX(Data!$M$4:$BB$594,Data!$A429,COLUMNS($C$11:AG436)),””)</f>
        <v>#NAME?</v>
      </c>
      <c r="AG436" s="75" t="e">
        <f>IFERROR(INDEX(Data!$M$4:$BB$594,Data!$A429,COLUMNS($C$11:AH436)),””)</f>
        <v>#NAME?</v>
      </c>
      <c r="AH436" s="75" t="e">
        <f>IFERROR(INDEX(Data!$M$4:$BB$594,Data!$A429,COLUMNS($C$11:AI436)),””)</f>
        <v>#NAME?</v>
      </c>
      <c r="AI436" s="71" t="e">
        <f>IFERROR(INDEX(Data!$M$4:$BB$594,Data!$A429,COLUMNS($C$11:AJ436)),””)</f>
        <v>#NAME?</v>
      </c>
      <c r="AJ436" s="71" t="e">
        <f>IFERROR(INDEX(Data!$M$4:$BB$594,Data!$A429,COLUMNS($C$11:AK436)),””)</f>
        <v>#NAME?</v>
      </c>
      <c r="AK436" s="71" t="e">
        <f>IFERROR(INDEX(Data!$M$4:$BB$594,Data!$A429,COLUMNS($C$11:AL436)),””)</f>
        <v>#NAME?</v>
      </c>
      <c r="AL436" s="69" t="e">
        <f>IFERROR(INDEX(Data!$M$4:$BB$594,Data!$A429,COLUMNS($C$11:AM436)),””)</f>
        <v>#NAME?</v>
      </c>
      <c r="AM436" s="69" t="e">
        <f>IFERROR(INDEX(Data!$M$4:$BB$594,Data!$A429,COLUMNS($C$11:AN436)),””)</f>
        <v>#NAME?</v>
      </c>
      <c r="AN436" s="69" t="e">
        <f>IFERROR(INDEX(Data!$M$4:$BB$594,Data!$A429,COLUMNS($C$11:AO436)),””)</f>
        <v>#NAME?</v>
      </c>
      <c r="AO436" s="69" t="e">
        <f>IFERROR(INDEX(Data!$M$4:$BB$594,Data!$A429,COLUMNS($C$11:AP436)),””)</f>
        <v>#NAME?</v>
      </c>
      <c r="AP436" s="69" t="e">
        <f>IFERROR(INDEX(Data!$M$4:$BB$594,Data!$A429,COLUMNS($C$11:AQ436)),””)</f>
        <v>#NAME?</v>
      </c>
      <c r="AQ436" s="69" t="e">
        <f>IFERROR(INDEX(Data!$M$4:$BB$594,Data!$A429,COLUMNS($C$11:AR436)),””)</f>
        <v>#NAME?</v>
      </c>
    </row>
    <row r="437" spans="2:43" x14ac:dyDescent="0.25">
      <c r="B437" s="69" t="e">
        <f>IFERROR(INDEX(Data!$M$4:$BB$594,Data!$A430,COLUMNS($C$11:C437)),””)</f>
        <v>#NAME?</v>
      </c>
      <c r="C437" s="73" t="e">
        <f>IFERROR(INDEX(Data!$M$4:$BB$594,Data!$A430,COLUMNS($C$11:D437)),””)</f>
        <v>#NAME?</v>
      </c>
      <c r="D437" s="76" t="e">
        <f>IFERROR(INDEX(Data!$M$4:$BB$594,Data!$A430,COLUMNS($C$11:E437)),””)</f>
        <v>#NAME?</v>
      </c>
      <c r="E437" s="76" t="e">
        <f>IFERROR(INDEX(Data!$M$4:$BB$594,Data!$A430,COLUMNS($C$11:F437)),””)</f>
        <v>#NAME?</v>
      </c>
      <c r="F437" s="76" t="e">
        <f>IFERROR(INDEX(Data!$M$4:$BB$594,Data!$A430,COLUMNS($C$11:G437)),””)</f>
        <v>#NAME?</v>
      </c>
      <c r="G437" s="76" t="e">
        <f>IFERROR(INDEX(Data!$M$4:$BB$594,Data!$A430,COLUMNS($C$11:H437)),””)</f>
        <v>#NAME?</v>
      </c>
      <c r="H437" s="76" t="e">
        <f>IFERROR(INDEX(Data!$M$4:$BB$594,Data!$A430,COLUMNS($C$11:I437)),””)</f>
        <v>#NAME?</v>
      </c>
      <c r="I437" s="76" t="e">
        <f>IFERROR(INDEX(Data!$M$4:$BB$594,Data!$A430,COLUMNS($C$11:J437)),””)</f>
        <v>#NAME?</v>
      </c>
      <c r="J437" s="76" t="e">
        <f>IFERROR(INDEX(Data!$M$4:$BB$594,Data!$A430,COLUMNS($C$11:K437)),””)</f>
        <v>#NAME?</v>
      </c>
      <c r="K437" s="76" t="e">
        <f>IFERROR(INDEX(Data!$M$4:$BB$594,Data!$A430,COLUMNS($C$11:L437)),””)</f>
        <v>#NAME?</v>
      </c>
      <c r="L437" s="76" t="e">
        <f>IFERROR(INDEX(Data!$M$4:$BB$594,Data!$A430,COLUMNS($C$11:M437)),””)</f>
        <v>#NAME?</v>
      </c>
      <c r="M437" s="76" t="e">
        <f>IFERROR(INDEX(Data!$M$4:$BB$594,Data!$A430,COLUMNS($C$11:N437)),””)</f>
        <v>#NAME?</v>
      </c>
      <c r="N437" s="76" t="e">
        <f>IFERROR(INDEX(Data!$M$4:$BB$594,Data!$A430,COLUMNS($C$11:O437)),””)</f>
        <v>#NAME?</v>
      </c>
      <c r="O437" s="76" t="e">
        <f>IFERROR(INDEX(Data!$M$4:$BB$594,Data!$A430,COLUMNS($C$11:P437)),””)</f>
        <v>#NAME?</v>
      </c>
      <c r="P437" s="69" t="e">
        <f>IFERROR(INDEX(Data!$M$4:$BB$594,Data!$A430,COLUMNS($C$11:Q437)),””)</f>
        <v>#NAME?</v>
      </c>
      <c r="Q437" s="70" t="e">
        <f>IFERROR(INDEX(Data!$M$4:$BB$594,Data!$A430,COLUMNS($C$11:R437)),””)</f>
        <v>#NAME?</v>
      </c>
      <c r="R437" s="72" t="e">
        <f>IFERROR(INDEX(Data!$M$4:$BB$594,Data!$A430,COLUMNS($C$11:S437)),””)</f>
        <v>#NAME?</v>
      </c>
      <c r="S437" s="69" t="e">
        <f>IFERROR(INDEX(Data!$M$4:$BB$594,Data!$A430,COLUMNS($C$11:T437)),””)</f>
        <v>#NAME?</v>
      </c>
      <c r="T437" s="71" t="e">
        <f>IFERROR(INDEX(Data!$M$4:$BB$594,Data!$A430,COLUMNS($C$11:U437)),””)</f>
        <v>#NAME?</v>
      </c>
      <c r="U437" s="72" t="e">
        <f>IFERROR(INDEX(Data!$M$4:$BB$594,Data!$A430,COLUMNS($C$11:V437)),””)</f>
        <v>#NAME?</v>
      </c>
      <c r="V437" s="72" t="e">
        <f>IFERROR(INDEX(Data!$M$4:$BB$594,Data!$A430,COLUMNS($C$11:W437)),””)</f>
        <v>#NAME?</v>
      </c>
      <c r="W437" s="72" t="e">
        <f>IFERROR(INDEX(Data!$M$4:$BB$594,Data!$A430,COLUMNS($C$11:X437)),””)</f>
        <v>#NAME?</v>
      </c>
      <c r="X437" s="70" t="e">
        <f>IFERROR(INDEX(Data!$M$4:$BB$594,Data!$A430,COLUMNS($C$11:Y437)),””)</f>
        <v>#NAME?</v>
      </c>
      <c r="Y437" s="72" t="e">
        <f>IFERROR(INDEX(Data!$M$4:$BB$594,Data!$A430,COLUMNS($C$11:Z437)),””)</f>
        <v>#NAME?</v>
      </c>
      <c r="Z437" s="75" t="e">
        <f>IFERROR(INDEX(Data!$M$4:$BB$594,Data!$A430,COLUMNS($C$11:AA437)),””)</f>
        <v>#NAME?</v>
      </c>
      <c r="AA437" s="75" t="e">
        <f>IFERROR(INDEX(Data!$M$4:$BB$594,Data!$A430,COLUMNS($C$11:AB437)),””)</f>
        <v>#NAME?</v>
      </c>
      <c r="AB437" s="71" t="e">
        <f>IFERROR(INDEX(Data!$M$4:$BB$594,Data!$A430,COLUMNS($C$11:AC437)),””)</f>
        <v>#NAME?</v>
      </c>
      <c r="AC437" s="72" t="e">
        <f>IFERROR(INDEX(Data!$M$4:$BB$594,Data!$A430,COLUMNS($C$11:AD437)),””)</f>
        <v>#NAME?</v>
      </c>
      <c r="AD437" s="72" t="e">
        <f>IFERROR(INDEX(Data!$M$4:$BB$594,Data!$A430,COLUMNS($C$11:AE437)),””)</f>
        <v>#NAME?</v>
      </c>
      <c r="AE437" s="70" t="e">
        <f>IFERROR(INDEX(Data!$M$4:$BB$594,Data!$A430,COLUMNS($C$11:AF437)),””)</f>
        <v>#NAME?</v>
      </c>
      <c r="AF437" s="72" t="e">
        <f>IFERROR(INDEX(Data!$M$4:$BB$594,Data!$A430,COLUMNS($C$11:AG437)),””)</f>
        <v>#NAME?</v>
      </c>
      <c r="AG437" s="75" t="e">
        <f>IFERROR(INDEX(Data!$M$4:$BB$594,Data!$A430,COLUMNS($C$11:AH437)),””)</f>
        <v>#NAME?</v>
      </c>
      <c r="AH437" s="75" t="e">
        <f>IFERROR(INDEX(Data!$M$4:$BB$594,Data!$A430,COLUMNS($C$11:AI437)),””)</f>
        <v>#NAME?</v>
      </c>
      <c r="AI437" s="71" t="e">
        <f>IFERROR(INDEX(Data!$M$4:$BB$594,Data!$A430,COLUMNS($C$11:AJ437)),””)</f>
        <v>#NAME?</v>
      </c>
      <c r="AJ437" s="71" t="e">
        <f>IFERROR(INDEX(Data!$M$4:$BB$594,Data!$A430,COLUMNS($C$11:AK437)),””)</f>
        <v>#NAME?</v>
      </c>
      <c r="AK437" s="71" t="e">
        <f>IFERROR(INDEX(Data!$M$4:$BB$594,Data!$A430,COLUMNS($C$11:AL437)),””)</f>
        <v>#NAME?</v>
      </c>
      <c r="AL437" s="69" t="e">
        <f>IFERROR(INDEX(Data!$M$4:$BB$594,Data!$A430,COLUMNS($C$11:AM437)),””)</f>
        <v>#NAME?</v>
      </c>
      <c r="AM437" s="69" t="e">
        <f>IFERROR(INDEX(Data!$M$4:$BB$594,Data!$A430,COLUMNS($C$11:AN437)),””)</f>
        <v>#NAME?</v>
      </c>
      <c r="AN437" s="69" t="e">
        <f>IFERROR(INDEX(Data!$M$4:$BB$594,Data!$A430,COLUMNS($C$11:AO437)),””)</f>
        <v>#NAME?</v>
      </c>
      <c r="AO437" s="69" t="e">
        <f>IFERROR(INDEX(Data!$M$4:$BB$594,Data!$A430,COLUMNS($C$11:AP437)),””)</f>
        <v>#NAME?</v>
      </c>
      <c r="AP437" s="69" t="e">
        <f>IFERROR(INDEX(Data!$M$4:$BB$594,Data!$A430,COLUMNS($C$11:AQ437)),””)</f>
        <v>#NAME?</v>
      </c>
      <c r="AQ437" s="69" t="e">
        <f>IFERROR(INDEX(Data!$M$4:$BB$594,Data!$A430,COLUMNS($C$11:AR437)),””)</f>
        <v>#NAME?</v>
      </c>
    </row>
    <row r="438" spans="2:43" x14ac:dyDescent="0.25">
      <c r="B438" s="69" t="e">
        <f>IFERROR(INDEX(Data!$M$4:$BB$594,Data!$A431,COLUMNS($C$11:C438)),””)</f>
        <v>#NAME?</v>
      </c>
      <c r="C438" s="73" t="e">
        <f>IFERROR(INDEX(Data!$M$4:$BB$594,Data!$A431,COLUMNS($C$11:D438)),””)</f>
        <v>#NAME?</v>
      </c>
      <c r="D438" s="76" t="e">
        <f>IFERROR(INDEX(Data!$M$4:$BB$594,Data!$A431,COLUMNS($C$11:E438)),””)</f>
        <v>#NAME?</v>
      </c>
      <c r="E438" s="76" t="e">
        <f>IFERROR(INDEX(Data!$M$4:$BB$594,Data!$A431,COLUMNS($C$11:F438)),””)</f>
        <v>#NAME?</v>
      </c>
      <c r="F438" s="76" t="e">
        <f>IFERROR(INDEX(Data!$M$4:$BB$594,Data!$A431,COLUMNS($C$11:G438)),””)</f>
        <v>#NAME?</v>
      </c>
      <c r="G438" s="76" t="e">
        <f>IFERROR(INDEX(Data!$M$4:$BB$594,Data!$A431,COLUMNS($C$11:H438)),””)</f>
        <v>#NAME?</v>
      </c>
      <c r="H438" s="76" t="e">
        <f>IFERROR(INDEX(Data!$M$4:$BB$594,Data!$A431,COLUMNS($C$11:I438)),””)</f>
        <v>#NAME?</v>
      </c>
      <c r="I438" s="76" t="e">
        <f>IFERROR(INDEX(Data!$M$4:$BB$594,Data!$A431,COLUMNS($C$11:J438)),””)</f>
        <v>#NAME?</v>
      </c>
      <c r="J438" s="76" t="e">
        <f>IFERROR(INDEX(Data!$M$4:$BB$594,Data!$A431,COLUMNS($C$11:K438)),””)</f>
        <v>#NAME?</v>
      </c>
      <c r="K438" s="76" t="e">
        <f>IFERROR(INDEX(Data!$M$4:$BB$594,Data!$A431,COLUMNS($C$11:L438)),””)</f>
        <v>#NAME?</v>
      </c>
      <c r="L438" s="76" t="e">
        <f>IFERROR(INDEX(Data!$M$4:$BB$594,Data!$A431,COLUMNS($C$11:M438)),””)</f>
        <v>#NAME?</v>
      </c>
      <c r="M438" s="76" t="e">
        <f>IFERROR(INDEX(Data!$M$4:$BB$594,Data!$A431,COLUMNS($C$11:N438)),””)</f>
        <v>#NAME?</v>
      </c>
      <c r="N438" s="76" t="e">
        <f>IFERROR(INDEX(Data!$M$4:$BB$594,Data!$A431,COLUMNS($C$11:O438)),””)</f>
        <v>#NAME?</v>
      </c>
      <c r="O438" s="76" t="e">
        <f>IFERROR(INDEX(Data!$M$4:$BB$594,Data!$A431,COLUMNS($C$11:P438)),””)</f>
        <v>#NAME?</v>
      </c>
      <c r="P438" s="69" t="e">
        <f>IFERROR(INDEX(Data!$M$4:$BB$594,Data!$A431,COLUMNS($C$11:Q438)),””)</f>
        <v>#NAME?</v>
      </c>
      <c r="Q438" s="70" t="e">
        <f>IFERROR(INDEX(Data!$M$4:$BB$594,Data!$A431,COLUMNS($C$11:R438)),””)</f>
        <v>#NAME?</v>
      </c>
      <c r="R438" s="72" t="e">
        <f>IFERROR(INDEX(Data!$M$4:$BB$594,Data!$A431,COLUMNS($C$11:S438)),””)</f>
        <v>#NAME?</v>
      </c>
      <c r="S438" s="69" t="e">
        <f>IFERROR(INDEX(Data!$M$4:$BB$594,Data!$A431,COLUMNS($C$11:T438)),””)</f>
        <v>#NAME?</v>
      </c>
      <c r="T438" s="71" t="e">
        <f>IFERROR(INDEX(Data!$M$4:$BB$594,Data!$A431,COLUMNS($C$11:U438)),””)</f>
        <v>#NAME?</v>
      </c>
      <c r="U438" s="72" t="e">
        <f>IFERROR(INDEX(Data!$M$4:$BB$594,Data!$A431,COLUMNS($C$11:V438)),””)</f>
        <v>#NAME?</v>
      </c>
      <c r="V438" s="72" t="e">
        <f>IFERROR(INDEX(Data!$M$4:$BB$594,Data!$A431,COLUMNS($C$11:W438)),””)</f>
        <v>#NAME?</v>
      </c>
      <c r="W438" s="72" t="e">
        <f>IFERROR(INDEX(Data!$M$4:$BB$594,Data!$A431,COLUMNS($C$11:X438)),””)</f>
        <v>#NAME?</v>
      </c>
      <c r="X438" s="70" t="e">
        <f>IFERROR(INDEX(Data!$M$4:$BB$594,Data!$A431,COLUMNS($C$11:Y438)),””)</f>
        <v>#NAME?</v>
      </c>
      <c r="Y438" s="72" t="e">
        <f>IFERROR(INDEX(Data!$M$4:$BB$594,Data!$A431,COLUMNS($C$11:Z438)),””)</f>
        <v>#NAME?</v>
      </c>
      <c r="Z438" s="75" t="e">
        <f>IFERROR(INDEX(Data!$M$4:$BB$594,Data!$A431,COLUMNS($C$11:AA438)),””)</f>
        <v>#NAME?</v>
      </c>
      <c r="AA438" s="75" t="e">
        <f>IFERROR(INDEX(Data!$M$4:$BB$594,Data!$A431,COLUMNS($C$11:AB438)),””)</f>
        <v>#NAME?</v>
      </c>
      <c r="AB438" s="71" t="e">
        <f>IFERROR(INDEX(Data!$M$4:$BB$594,Data!$A431,COLUMNS($C$11:AC438)),””)</f>
        <v>#NAME?</v>
      </c>
      <c r="AC438" s="72" t="e">
        <f>IFERROR(INDEX(Data!$M$4:$BB$594,Data!$A431,COLUMNS($C$11:AD438)),””)</f>
        <v>#NAME?</v>
      </c>
      <c r="AD438" s="72" t="e">
        <f>IFERROR(INDEX(Data!$M$4:$BB$594,Data!$A431,COLUMNS($C$11:AE438)),””)</f>
        <v>#NAME?</v>
      </c>
      <c r="AE438" s="70" t="e">
        <f>IFERROR(INDEX(Data!$M$4:$BB$594,Data!$A431,COLUMNS($C$11:AF438)),””)</f>
        <v>#NAME?</v>
      </c>
      <c r="AF438" s="72" t="e">
        <f>IFERROR(INDEX(Data!$M$4:$BB$594,Data!$A431,COLUMNS($C$11:AG438)),””)</f>
        <v>#NAME?</v>
      </c>
      <c r="AG438" s="75" t="e">
        <f>IFERROR(INDEX(Data!$M$4:$BB$594,Data!$A431,COLUMNS($C$11:AH438)),””)</f>
        <v>#NAME?</v>
      </c>
      <c r="AH438" s="75" t="e">
        <f>IFERROR(INDEX(Data!$M$4:$BB$594,Data!$A431,COLUMNS($C$11:AI438)),””)</f>
        <v>#NAME?</v>
      </c>
      <c r="AI438" s="71" t="e">
        <f>IFERROR(INDEX(Data!$M$4:$BB$594,Data!$A431,COLUMNS($C$11:AJ438)),””)</f>
        <v>#NAME?</v>
      </c>
      <c r="AJ438" s="71" t="e">
        <f>IFERROR(INDEX(Data!$M$4:$BB$594,Data!$A431,COLUMNS($C$11:AK438)),””)</f>
        <v>#NAME?</v>
      </c>
      <c r="AK438" s="71" t="e">
        <f>IFERROR(INDEX(Data!$M$4:$BB$594,Data!$A431,COLUMNS($C$11:AL438)),””)</f>
        <v>#NAME?</v>
      </c>
      <c r="AL438" s="69" t="e">
        <f>IFERROR(INDEX(Data!$M$4:$BB$594,Data!$A431,COLUMNS($C$11:AM438)),””)</f>
        <v>#NAME?</v>
      </c>
      <c r="AM438" s="69" t="e">
        <f>IFERROR(INDEX(Data!$M$4:$BB$594,Data!$A431,COLUMNS($C$11:AN438)),””)</f>
        <v>#NAME?</v>
      </c>
      <c r="AN438" s="69" t="e">
        <f>IFERROR(INDEX(Data!$M$4:$BB$594,Data!$A431,COLUMNS($C$11:AO438)),””)</f>
        <v>#NAME?</v>
      </c>
      <c r="AO438" s="69" t="e">
        <f>IFERROR(INDEX(Data!$M$4:$BB$594,Data!$A431,COLUMNS($C$11:AP438)),””)</f>
        <v>#NAME?</v>
      </c>
      <c r="AP438" s="69" t="e">
        <f>IFERROR(INDEX(Data!$M$4:$BB$594,Data!$A431,COLUMNS($C$11:AQ438)),””)</f>
        <v>#NAME?</v>
      </c>
      <c r="AQ438" s="69" t="e">
        <f>IFERROR(INDEX(Data!$M$4:$BB$594,Data!$A431,COLUMNS($C$11:AR438)),””)</f>
        <v>#NAME?</v>
      </c>
    </row>
    <row r="439" spans="2:43" x14ac:dyDescent="0.25">
      <c r="B439" s="69" t="e">
        <f>IFERROR(INDEX(Data!$M$4:$BB$594,Data!$A432,COLUMNS($C$11:C439)),””)</f>
        <v>#NAME?</v>
      </c>
      <c r="C439" s="73" t="e">
        <f>IFERROR(INDEX(Data!$M$4:$BB$594,Data!$A432,COLUMNS($C$11:D439)),””)</f>
        <v>#NAME?</v>
      </c>
      <c r="D439" s="76" t="e">
        <f>IFERROR(INDEX(Data!$M$4:$BB$594,Data!$A432,COLUMNS($C$11:E439)),””)</f>
        <v>#NAME?</v>
      </c>
      <c r="E439" s="76" t="e">
        <f>IFERROR(INDEX(Data!$M$4:$BB$594,Data!$A432,COLUMNS($C$11:F439)),””)</f>
        <v>#NAME?</v>
      </c>
      <c r="F439" s="76" t="e">
        <f>IFERROR(INDEX(Data!$M$4:$BB$594,Data!$A432,COLUMNS($C$11:G439)),””)</f>
        <v>#NAME?</v>
      </c>
      <c r="G439" s="76" t="e">
        <f>IFERROR(INDEX(Data!$M$4:$BB$594,Data!$A432,COLUMNS($C$11:H439)),””)</f>
        <v>#NAME?</v>
      </c>
      <c r="H439" s="76" t="e">
        <f>IFERROR(INDEX(Data!$M$4:$BB$594,Data!$A432,COLUMNS($C$11:I439)),””)</f>
        <v>#NAME?</v>
      </c>
      <c r="I439" s="76" t="e">
        <f>IFERROR(INDEX(Data!$M$4:$BB$594,Data!$A432,COLUMNS($C$11:J439)),””)</f>
        <v>#NAME?</v>
      </c>
      <c r="J439" s="76" t="e">
        <f>IFERROR(INDEX(Data!$M$4:$BB$594,Data!$A432,COLUMNS($C$11:K439)),””)</f>
        <v>#NAME?</v>
      </c>
      <c r="K439" s="76" t="e">
        <f>IFERROR(INDEX(Data!$M$4:$BB$594,Data!$A432,COLUMNS($C$11:L439)),””)</f>
        <v>#NAME?</v>
      </c>
      <c r="L439" s="76" t="e">
        <f>IFERROR(INDEX(Data!$M$4:$BB$594,Data!$A432,COLUMNS($C$11:M439)),””)</f>
        <v>#NAME?</v>
      </c>
      <c r="M439" s="76" t="e">
        <f>IFERROR(INDEX(Data!$M$4:$BB$594,Data!$A432,COLUMNS($C$11:N439)),””)</f>
        <v>#NAME?</v>
      </c>
      <c r="N439" s="76" t="e">
        <f>IFERROR(INDEX(Data!$M$4:$BB$594,Data!$A432,COLUMNS($C$11:O439)),””)</f>
        <v>#NAME?</v>
      </c>
      <c r="O439" s="76" t="e">
        <f>IFERROR(INDEX(Data!$M$4:$BB$594,Data!$A432,COLUMNS($C$11:P439)),””)</f>
        <v>#NAME?</v>
      </c>
      <c r="P439" s="69" t="e">
        <f>IFERROR(INDEX(Data!$M$4:$BB$594,Data!$A432,COLUMNS($C$11:Q439)),””)</f>
        <v>#NAME?</v>
      </c>
      <c r="Q439" s="70" t="e">
        <f>IFERROR(INDEX(Data!$M$4:$BB$594,Data!$A432,COLUMNS($C$11:R439)),””)</f>
        <v>#NAME?</v>
      </c>
      <c r="R439" s="72" t="e">
        <f>IFERROR(INDEX(Data!$M$4:$BB$594,Data!$A432,COLUMNS($C$11:S439)),””)</f>
        <v>#NAME?</v>
      </c>
      <c r="S439" s="69" t="e">
        <f>IFERROR(INDEX(Data!$M$4:$BB$594,Data!$A432,COLUMNS($C$11:T439)),””)</f>
        <v>#NAME?</v>
      </c>
      <c r="T439" s="71" t="e">
        <f>IFERROR(INDEX(Data!$M$4:$BB$594,Data!$A432,COLUMNS($C$11:U439)),””)</f>
        <v>#NAME?</v>
      </c>
      <c r="U439" s="72" t="e">
        <f>IFERROR(INDEX(Data!$M$4:$BB$594,Data!$A432,COLUMNS($C$11:V439)),””)</f>
        <v>#NAME?</v>
      </c>
      <c r="V439" s="72" t="e">
        <f>IFERROR(INDEX(Data!$M$4:$BB$594,Data!$A432,COLUMNS($C$11:W439)),””)</f>
        <v>#NAME?</v>
      </c>
      <c r="W439" s="72" t="e">
        <f>IFERROR(INDEX(Data!$M$4:$BB$594,Data!$A432,COLUMNS($C$11:X439)),””)</f>
        <v>#NAME?</v>
      </c>
      <c r="X439" s="70" t="e">
        <f>IFERROR(INDEX(Data!$M$4:$BB$594,Data!$A432,COLUMNS($C$11:Y439)),””)</f>
        <v>#NAME?</v>
      </c>
      <c r="Y439" s="72" t="e">
        <f>IFERROR(INDEX(Data!$M$4:$BB$594,Data!$A432,COLUMNS($C$11:Z439)),””)</f>
        <v>#NAME?</v>
      </c>
      <c r="Z439" s="75" t="e">
        <f>IFERROR(INDEX(Data!$M$4:$BB$594,Data!$A432,COLUMNS($C$11:AA439)),””)</f>
        <v>#NAME?</v>
      </c>
      <c r="AA439" s="75" t="e">
        <f>IFERROR(INDEX(Data!$M$4:$BB$594,Data!$A432,COLUMNS($C$11:AB439)),””)</f>
        <v>#NAME?</v>
      </c>
      <c r="AB439" s="71" t="e">
        <f>IFERROR(INDEX(Data!$M$4:$BB$594,Data!$A432,COLUMNS($C$11:AC439)),””)</f>
        <v>#NAME?</v>
      </c>
      <c r="AC439" s="72" t="e">
        <f>IFERROR(INDEX(Data!$M$4:$BB$594,Data!$A432,COLUMNS($C$11:AD439)),””)</f>
        <v>#NAME?</v>
      </c>
      <c r="AD439" s="72" t="e">
        <f>IFERROR(INDEX(Data!$M$4:$BB$594,Data!$A432,COLUMNS($C$11:AE439)),””)</f>
        <v>#NAME?</v>
      </c>
      <c r="AE439" s="70" t="e">
        <f>IFERROR(INDEX(Data!$M$4:$BB$594,Data!$A432,COLUMNS($C$11:AF439)),””)</f>
        <v>#NAME?</v>
      </c>
      <c r="AF439" s="72" t="e">
        <f>IFERROR(INDEX(Data!$M$4:$BB$594,Data!$A432,COLUMNS($C$11:AG439)),””)</f>
        <v>#NAME?</v>
      </c>
      <c r="AG439" s="75" t="e">
        <f>IFERROR(INDEX(Data!$M$4:$BB$594,Data!$A432,COLUMNS($C$11:AH439)),””)</f>
        <v>#NAME?</v>
      </c>
      <c r="AH439" s="75" t="e">
        <f>IFERROR(INDEX(Data!$M$4:$BB$594,Data!$A432,COLUMNS($C$11:AI439)),””)</f>
        <v>#NAME?</v>
      </c>
      <c r="AI439" s="71" t="e">
        <f>IFERROR(INDEX(Data!$M$4:$BB$594,Data!$A432,COLUMNS($C$11:AJ439)),””)</f>
        <v>#NAME?</v>
      </c>
      <c r="AJ439" s="71" t="e">
        <f>IFERROR(INDEX(Data!$M$4:$BB$594,Data!$A432,COLUMNS($C$11:AK439)),””)</f>
        <v>#NAME?</v>
      </c>
      <c r="AK439" s="71" t="e">
        <f>IFERROR(INDEX(Data!$M$4:$BB$594,Data!$A432,COLUMNS($C$11:AL439)),””)</f>
        <v>#NAME?</v>
      </c>
      <c r="AL439" s="69" t="e">
        <f>IFERROR(INDEX(Data!$M$4:$BB$594,Data!$A432,COLUMNS($C$11:AM439)),””)</f>
        <v>#NAME?</v>
      </c>
      <c r="AM439" s="69" t="e">
        <f>IFERROR(INDEX(Data!$M$4:$BB$594,Data!$A432,COLUMNS($C$11:AN439)),””)</f>
        <v>#NAME?</v>
      </c>
      <c r="AN439" s="69" t="e">
        <f>IFERROR(INDEX(Data!$M$4:$BB$594,Data!$A432,COLUMNS($C$11:AO439)),””)</f>
        <v>#NAME?</v>
      </c>
      <c r="AO439" s="69" t="e">
        <f>IFERROR(INDEX(Data!$M$4:$BB$594,Data!$A432,COLUMNS($C$11:AP439)),””)</f>
        <v>#NAME?</v>
      </c>
      <c r="AP439" s="69" t="e">
        <f>IFERROR(INDEX(Data!$M$4:$BB$594,Data!$A432,COLUMNS($C$11:AQ439)),””)</f>
        <v>#NAME?</v>
      </c>
      <c r="AQ439" s="69" t="e">
        <f>IFERROR(INDEX(Data!$M$4:$BB$594,Data!$A432,COLUMNS($C$11:AR439)),””)</f>
        <v>#NAME?</v>
      </c>
    </row>
    <row r="440" spans="2:43" x14ac:dyDescent="0.25">
      <c r="B440" s="69" t="e">
        <f>IFERROR(INDEX(Data!$M$4:$BB$594,Data!$A433,COLUMNS($C$11:C440)),””)</f>
        <v>#NAME?</v>
      </c>
      <c r="C440" s="73" t="e">
        <f>IFERROR(INDEX(Data!$M$4:$BB$594,Data!$A433,COLUMNS($C$11:D440)),””)</f>
        <v>#NAME?</v>
      </c>
      <c r="D440" s="76" t="e">
        <f>IFERROR(INDEX(Data!$M$4:$BB$594,Data!$A433,COLUMNS($C$11:E440)),””)</f>
        <v>#NAME?</v>
      </c>
      <c r="E440" s="76" t="e">
        <f>IFERROR(INDEX(Data!$M$4:$BB$594,Data!$A433,COLUMNS($C$11:F440)),””)</f>
        <v>#NAME?</v>
      </c>
      <c r="F440" s="76" t="e">
        <f>IFERROR(INDEX(Data!$M$4:$BB$594,Data!$A433,COLUMNS($C$11:G440)),””)</f>
        <v>#NAME?</v>
      </c>
      <c r="G440" s="76" t="e">
        <f>IFERROR(INDEX(Data!$M$4:$BB$594,Data!$A433,COLUMNS($C$11:H440)),””)</f>
        <v>#NAME?</v>
      </c>
      <c r="H440" s="76" t="e">
        <f>IFERROR(INDEX(Data!$M$4:$BB$594,Data!$A433,COLUMNS($C$11:I440)),””)</f>
        <v>#NAME?</v>
      </c>
      <c r="I440" s="76" t="e">
        <f>IFERROR(INDEX(Data!$M$4:$BB$594,Data!$A433,COLUMNS($C$11:J440)),””)</f>
        <v>#NAME?</v>
      </c>
      <c r="J440" s="76" t="e">
        <f>IFERROR(INDEX(Data!$M$4:$BB$594,Data!$A433,COLUMNS($C$11:K440)),””)</f>
        <v>#NAME?</v>
      </c>
      <c r="K440" s="76" t="e">
        <f>IFERROR(INDEX(Data!$M$4:$BB$594,Data!$A433,COLUMNS($C$11:L440)),””)</f>
        <v>#NAME?</v>
      </c>
      <c r="L440" s="76" t="e">
        <f>IFERROR(INDEX(Data!$M$4:$BB$594,Data!$A433,COLUMNS($C$11:M440)),””)</f>
        <v>#NAME?</v>
      </c>
      <c r="M440" s="76" t="e">
        <f>IFERROR(INDEX(Data!$M$4:$BB$594,Data!$A433,COLUMNS($C$11:N440)),””)</f>
        <v>#NAME?</v>
      </c>
      <c r="N440" s="76" t="e">
        <f>IFERROR(INDEX(Data!$M$4:$BB$594,Data!$A433,COLUMNS($C$11:O440)),””)</f>
        <v>#NAME?</v>
      </c>
      <c r="O440" s="76" t="e">
        <f>IFERROR(INDEX(Data!$M$4:$BB$594,Data!$A433,COLUMNS($C$11:P440)),””)</f>
        <v>#NAME?</v>
      </c>
      <c r="P440" s="69" t="e">
        <f>IFERROR(INDEX(Data!$M$4:$BB$594,Data!$A433,COLUMNS($C$11:Q440)),””)</f>
        <v>#NAME?</v>
      </c>
      <c r="Q440" s="70" t="e">
        <f>IFERROR(INDEX(Data!$M$4:$BB$594,Data!$A433,COLUMNS($C$11:R440)),””)</f>
        <v>#NAME?</v>
      </c>
      <c r="R440" s="72" t="e">
        <f>IFERROR(INDEX(Data!$M$4:$BB$594,Data!$A433,COLUMNS($C$11:S440)),””)</f>
        <v>#NAME?</v>
      </c>
      <c r="S440" s="69" t="e">
        <f>IFERROR(INDEX(Data!$M$4:$BB$594,Data!$A433,COLUMNS($C$11:T440)),””)</f>
        <v>#NAME?</v>
      </c>
      <c r="T440" s="71" t="e">
        <f>IFERROR(INDEX(Data!$M$4:$BB$594,Data!$A433,COLUMNS($C$11:U440)),””)</f>
        <v>#NAME?</v>
      </c>
      <c r="U440" s="72" t="e">
        <f>IFERROR(INDEX(Data!$M$4:$BB$594,Data!$A433,COLUMNS($C$11:V440)),””)</f>
        <v>#NAME?</v>
      </c>
      <c r="V440" s="72" t="e">
        <f>IFERROR(INDEX(Data!$M$4:$BB$594,Data!$A433,COLUMNS($C$11:W440)),””)</f>
        <v>#NAME?</v>
      </c>
      <c r="W440" s="72" t="e">
        <f>IFERROR(INDEX(Data!$M$4:$BB$594,Data!$A433,COLUMNS($C$11:X440)),””)</f>
        <v>#NAME?</v>
      </c>
      <c r="X440" s="70" t="e">
        <f>IFERROR(INDEX(Data!$M$4:$BB$594,Data!$A433,COLUMNS($C$11:Y440)),””)</f>
        <v>#NAME?</v>
      </c>
      <c r="Y440" s="72" t="e">
        <f>IFERROR(INDEX(Data!$M$4:$BB$594,Data!$A433,COLUMNS($C$11:Z440)),””)</f>
        <v>#NAME?</v>
      </c>
      <c r="Z440" s="75" t="e">
        <f>IFERROR(INDEX(Data!$M$4:$BB$594,Data!$A433,COLUMNS($C$11:AA440)),””)</f>
        <v>#NAME?</v>
      </c>
      <c r="AA440" s="75" t="e">
        <f>IFERROR(INDEX(Data!$M$4:$BB$594,Data!$A433,COLUMNS($C$11:AB440)),””)</f>
        <v>#NAME?</v>
      </c>
      <c r="AB440" s="71" t="e">
        <f>IFERROR(INDEX(Data!$M$4:$BB$594,Data!$A433,COLUMNS($C$11:AC440)),””)</f>
        <v>#NAME?</v>
      </c>
      <c r="AC440" s="72" t="e">
        <f>IFERROR(INDEX(Data!$M$4:$BB$594,Data!$A433,COLUMNS($C$11:AD440)),””)</f>
        <v>#NAME?</v>
      </c>
      <c r="AD440" s="72" t="e">
        <f>IFERROR(INDEX(Data!$M$4:$BB$594,Data!$A433,COLUMNS($C$11:AE440)),””)</f>
        <v>#NAME?</v>
      </c>
      <c r="AE440" s="70" t="e">
        <f>IFERROR(INDEX(Data!$M$4:$BB$594,Data!$A433,COLUMNS($C$11:AF440)),””)</f>
        <v>#NAME?</v>
      </c>
      <c r="AF440" s="72" t="e">
        <f>IFERROR(INDEX(Data!$M$4:$BB$594,Data!$A433,COLUMNS($C$11:AG440)),””)</f>
        <v>#NAME?</v>
      </c>
      <c r="AG440" s="75" t="e">
        <f>IFERROR(INDEX(Data!$M$4:$BB$594,Data!$A433,COLUMNS($C$11:AH440)),””)</f>
        <v>#NAME?</v>
      </c>
      <c r="AH440" s="75" t="e">
        <f>IFERROR(INDEX(Data!$M$4:$BB$594,Data!$A433,COLUMNS($C$11:AI440)),””)</f>
        <v>#NAME?</v>
      </c>
      <c r="AI440" s="71" t="e">
        <f>IFERROR(INDEX(Data!$M$4:$BB$594,Data!$A433,COLUMNS($C$11:AJ440)),””)</f>
        <v>#NAME?</v>
      </c>
      <c r="AJ440" s="71" t="e">
        <f>IFERROR(INDEX(Data!$M$4:$BB$594,Data!$A433,COLUMNS($C$11:AK440)),””)</f>
        <v>#NAME?</v>
      </c>
      <c r="AK440" s="71" t="e">
        <f>IFERROR(INDEX(Data!$M$4:$BB$594,Data!$A433,COLUMNS($C$11:AL440)),””)</f>
        <v>#NAME?</v>
      </c>
      <c r="AL440" s="69" t="e">
        <f>IFERROR(INDEX(Data!$M$4:$BB$594,Data!$A433,COLUMNS($C$11:AM440)),””)</f>
        <v>#NAME?</v>
      </c>
      <c r="AM440" s="69" t="e">
        <f>IFERROR(INDEX(Data!$M$4:$BB$594,Data!$A433,COLUMNS($C$11:AN440)),””)</f>
        <v>#NAME?</v>
      </c>
      <c r="AN440" s="69" t="e">
        <f>IFERROR(INDEX(Data!$M$4:$BB$594,Data!$A433,COLUMNS($C$11:AO440)),””)</f>
        <v>#NAME?</v>
      </c>
      <c r="AO440" s="69" t="e">
        <f>IFERROR(INDEX(Data!$M$4:$BB$594,Data!$A433,COLUMNS($C$11:AP440)),””)</f>
        <v>#NAME?</v>
      </c>
      <c r="AP440" s="69" t="e">
        <f>IFERROR(INDEX(Data!$M$4:$BB$594,Data!$A433,COLUMNS($C$11:AQ440)),””)</f>
        <v>#NAME?</v>
      </c>
      <c r="AQ440" s="69" t="e">
        <f>IFERROR(INDEX(Data!$M$4:$BB$594,Data!$A433,COLUMNS($C$11:AR440)),””)</f>
        <v>#NAME?</v>
      </c>
    </row>
    <row r="441" spans="2:43" x14ac:dyDescent="0.25">
      <c r="B441" s="69" t="e">
        <f>IFERROR(INDEX(Data!$M$4:$BB$594,Data!$A434,COLUMNS($C$11:C441)),””)</f>
        <v>#NAME?</v>
      </c>
      <c r="C441" s="73" t="e">
        <f>IFERROR(INDEX(Data!$M$4:$BB$594,Data!$A434,COLUMNS($C$11:D441)),””)</f>
        <v>#NAME?</v>
      </c>
      <c r="D441" s="76" t="e">
        <f>IFERROR(INDEX(Data!$M$4:$BB$594,Data!$A434,COLUMNS($C$11:E441)),””)</f>
        <v>#NAME?</v>
      </c>
      <c r="E441" s="76" t="e">
        <f>IFERROR(INDEX(Data!$M$4:$BB$594,Data!$A434,COLUMNS($C$11:F441)),””)</f>
        <v>#NAME?</v>
      </c>
      <c r="F441" s="76" t="e">
        <f>IFERROR(INDEX(Data!$M$4:$BB$594,Data!$A434,COLUMNS($C$11:G441)),””)</f>
        <v>#NAME?</v>
      </c>
      <c r="G441" s="76" t="e">
        <f>IFERROR(INDEX(Data!$M$4:$BB$594,Data!$A434,COLUMNS($C$11:H441)),””)</f>
        <v>#NAME?</v>
      </c>
      <c r="H441" s="76" t="e">
        <f>IFERROR(INDEX(Data!$M$4:$BB$594,Data!$A434,COLUMNS($C$11:I441)),””)</f>
        <v>#NAME?</v>
      </c>
      <c r="I441" s="76" t="e">
        <f>IFERROR(INDEX(Data!$M$4:$BB$594,Data!$A434,COLUMNS($C$11:J441)),””)</f>
        <v>#NAME?</v>
      </c>
      <c r="J441" s="76" t="e">
        <f>IFERROR(INDEX(Data!$M$4:$BB$594,Data!$A434,COLUMNS($C$11:K441)),””)</f>
        <v>#NAME?</v>
      </c>
      <c r="K441" s="76" t="e">
        <f>IFERROR(INDEX(Data!$M$4:$BB$594,Data!$A434,COLUMNS($C$11:L441)),””)</f>
        <v>#NAME?</v>
      </c>
      <c r="L441" s="76" t="e">
        <f>IFERROR(INDEX(Data!$M$4:$BB$594,Data!$A434,COLUMNS($C$11:M441)),””)</f>
        <v>#NAME?</v>
      </c>
      <c r="M441" s="76" t="e">
        <f>IFERROR(INDEX(Data!$M$4:$BB$594,Data!$A434,COLUMNS($C$11:N441)),””)</f>
        <v>#NAME?</v>
      </c>
      <c r="N441" s="76" t="e">
        <f>IFERROR(INDEX(Data!$M$4:$BB$594,Data!$A434,COLUMNS($C$11:O441)),””)</f>
        <v>#NAME?</v>
      </c>
      <c r="O441" s="76" t="e">
        <f>IFERROR(INDEX(Data!$M$4:$BB$594,Data!$A434,COLUMNS($C$11:P441)),””)</f>
        <v>#NAME?</v>
      </c>
      <c r="P441" s="69" t="e">
        <f>IFERROR(INDEX(Data!$M$4:$BB$594,Data!$A434,COLUMNS($C$11:Q441)),””)</f>
        <v>#NAME?</v>
      </c>
      <c r="Q441" s="70" t="e">
        <f>IFERROR(INDEX(Data!$M$4:$BB$594,Data!$A434,COLUMNS($C$11:R441)),””)</f>
        <v>#NAME?</v>
      </c>
      <c r="R441" s="72" t="e">
        <f>IFERROR(INDEX(Data!$M$4:$BB$594,Data!$A434,COLUMNS($C$11:S441)),””)</f>
        <v>#NAME?</v>
      </c>
      <c r="S441" s="69" t="e">
        <f>IFERROR(INDEX(Data!$M$4:$BB$594,Data!$A434,COLUMNS($C$11:T441)),””)</f>
        <v>#NAME?</v>
      </c>
      <c r="T441" s="71" t="e">
        <f>IFERROR(INDEX(Data!$M$4:$BB$594,Data!$A434,COLUMNS($C$11:U441)),””)</f>
        <v>#NAME?</v>
      </c>
      <c r="U441" s="72" t="e">
        <f>IFERROR(INDEX(Data!$M$4:$BB$594,Data!$A434,COLUMNS($C$11:V441)),””)</f>
        <v>#NAME?</v>
      </c>
      <c r="V441" s="72" t="e">
        <f>IFERROR(INDEX(Data!$M$4:$BB$594,Data!$A434,COLUMNS($C$11:W441)),””)</f>
        <v>#NAME?</v>
      </c>
      <c r="W441" s="72" t="e">
        <f>IFERROR(INDEX(Data!$M$4:$BB$594,Data!$A434,COLUMNS($C$11:X441)),””)</f>
        <v>#NAME?</v>
      </c>
      <c r="X441" s="70" t="e">
        <f>IFERROR(INDEX(Data!$M$4:$BB$594,Data!$A434,COLUMNS($C$11:Y441)),””)</f>
        <v>#NAME?</v>
      </c>
      <c r="Y441" s="72" t="e">
        <f>IFERROR(INDEX(Data!$M$4:$BB$594,Data!$A434,COLUMNS($C$11:Z441)),””)</f>
        <v>#NAME?</v>
      </c>
      <c r="Z441" s="75" t="e">
        <f>IFERROR(INDEX(Data!$M$4:$BB$594,Data!$A434,COLUMNS($C$11:AA441)),””)</f>
        <v>#NAME?</v>
      </c>
      <c r="AA441" s="75" t="e">
        <f>IFERROR(INDEX(Data!$M$4:$BB$594,Data!$A434,COLUMNS($C$11:AB441)),””)</f>
        <v>#NAME?</v>
      </c>
      <c r="AB441" s="71" t="e">
        <f>IFERROR(INDEX(Data!$M$4:$BB$594,Data!$A434,COLUMNS($C$11:AC441)),””)</f>
        <v>#NAME?</v>
      </c>
      <c r="AC441" s="72" t="e">
        <f>IFERROR(INDEX(Data!$M$4:$BB$594,Data!$A434,COLUMNS($C$11:AD441)),””)</f>
        <v>#NAME?</v>
      </c>
      <c r="AD441" s="72" t="e">
        <f>IFERROR(INDEX(Data!$M$4:$BB$594,Data!$A434,COLUMNS($C$11:AE441)),””)</f>
        <v>#NAME?</v>
      </c>
      <c r="AE441" s="70" t="e">
        <f>IFERROR(INDEX(Data!$M$4:$BB$594,Data!$A434,COLUMNS($C$11:AF441)),””)</f>
        <v>#NAME?</v>
      </c>
      <c r="AF441" s="72" t="e">
        <f>IFERROR(INDEX(Data!$M$4:$BB$594,Data!$A434,COLUMNS($C$11:AG441)),””)</f>
        <v>#NAME?</v>
      </c>
      <c r="AG441" s="75" t="e">
        <f>IFERROR(INDEX(Data!$M$4:$BB$594,Data!$A434,COLUMNS($C$11:AH441)),””)</f>
        <v>#NAME?</v>
      </c>
      <c r="AH441" s="75" t="e">
        <f>IFERROR(INDEX(Data!$M$4:$BB$594,Data!$A434,COLUMNS($C$11:AI441)),””)</f>
        <v>#NAME?</v>
      </c>
      <c r="AI441" s="71" t="e">
        <f>IFERROR(INDEX(Data!$M$4:$BB$594,Data!$A434,COLUMNS($C$11:AJ441)),””)</f>
        <v>#NAME?</v>
      </c>
      <c r="AJ441" s="71" t="e">
        <f>IFERROR(INDEX(Data!$M$4:$BB$594,Data!$A434,COLUMNS($C$11:AK441)),””)</f>
        <v>#NAME?</v>
      </c>
      <c r="AK441" s="71" t="e">
        <f>IFERROR(INDEX(Data!$M$4:$BB$594,Data!$A434,COLUMNS($C$11:AL441)),””)</f>
        <v>#NAME?</v>
      </c>
      <c r="AL441" s="69" t="e">
        <f>IFERROR(INDEX(Data!$M$4:$BB$594,Data!$A434,COLUMNS($C$11:AM441)),””)</f>
        <v>#NAME?</v>
      </c>
      <c r="AM441" s="69" t="e">
        <f>IFERROR(INDEX(Data!$M$4:$BB$594,Data!$A434,COLUMNS($C$11:AN441)),””)</f>
        <v>#NAME?</v>
      </c>
      <c r="AN441" s="69" t="e">
        <f>IFERROR(INDEX(Data!$M$4:$BB$594,Data!$A434,COLUMNS($C$11:AO441)),””)</f>
        <v>#NAME?</v>
      </c>
      <c r="AO441" s="69" t="e">
        <f>IFERROR(INDEX(Data!$M$4:$BB$594,Data!$A434,COLUMNS($C$11:AP441)),””)</f>
        <v>#NAME?</v>
      </c>
      <c r="AP441" s="69" t="e">
        <f>IFERROR(INDEX(Data!$M$4:$BB$594,Data!$A434,COLUMNS($C$11:AQ441)),””)</f>
        <v>#NAME?</v>
      </c>
      <c r="AQ441" s="69" t="e">
        <f>IFERROR(INDEX(Data!$M$4:$BB$594,Data!$A434,COLUMNS($C$11:AR441)),””)</f>
        <v>#NAME?</v>
      </c>
    </row>
    <row r="442" spans="2:43" x14ac:dyDescent="0.25">
      <c r="B442" s="69" t="e">
        <f>IFERROR(INDEX(Data!$M$4:$BB$594,Data!$A435,COLUMNS($C$11:C442)),””)</f>
        <v>#NAME?</v>
      </c>
      <c r="C442" s="73" t="e">
        <f>IFERROR(INDEX(Data!$M$4:$BB$594,Data!$A435,COLUMNS($C$11:D442)),””)</f>
        <v>#NAME?</v>
      </c>
      <c r="D442" s="76" t="e">
        <f>IFERROR(INDEX(Data!$M$4:$BB$594,Data!$A435,COLUMNS($C$11:E442)),””)</f>
        <v>#NAME?</v>
      </c>
      <c r="E442" s="76" t="e">
        <f>IFERROR(INDEX(Data!$M$4:$BB$594,Data!$A435,COLUMNS($C$11:F442)),””)</f>
        <v>#NAME?</v>
      </c>
      <c r="F442" s="76" t="e">
        <f>IFERROR(INDEX(Data!$M$4:$BB$594,Data!$A435,COLUMNS($C$11:G442)),””)</f>
        <v>#NAME?</v>
      </c>
      <c r="G442" s="76" t="e">
        <f>IFERROR(INDEX(Data!$M$4:$BB$594,Data!$A435,COLUMNS($C$11:H442)),””)</f>
        <v>#NAME?</v>
      </c>
      <c r="H442" s="76" t="e">
        <f>IFERROR(INDEX(Data!$M$4:$BB$594,Data!$A435,COLUMNS($C$11:I442)),””)</f>
        <v>#NAME?</v>
      </c>
      <c r="I442" s="76" t="e">
        <f>IFERROR(INDEX(Data!$M$4:$BB$594,Data!$A435,COLUMNS($C$11:J442)),””)</f>
        <v>#NAME?</v>
      </c>
      <c r="J442" s="76" t="e">
        <f>IFERROR(INDEX(Data!$M$4:$BB$594,Data!$A435,COLUMNS($C$11:K442)),””)</f>
        <v>#NAME?</v>
      </c>
      <c r="K442" s="76" t="e">
        <f>IFERROR(INDEX(Data!$M$4:$BB$594,Data!$A435,COLUMNS($C$11:L442)),””)</f>
        <v>#NAME?</v>
      </c>
      <c r="L442" s="76" t="e">
        <f>IFERROR(INDEX(Data!$M$4:$BB$594,Data!$A435,COLUMNS($C$11:M442)),””)</f>
        <v>#NAME?</v>
      </c>
      <c r="M442" s="76" t="e">
        <f>IFERROR(INDEX(Data!$M$4:$BB$594,Data!$A435,COLUMNS($C$11:N442)),””)</f>
        <v>#NAME?</v>
      </c>
      <c r="N442" s="76" t="e">
        <f>IFERROR(INDEX(Data!$M$4:$BB$594,Data!$A435,COLUMNS($C$11:O442)),””)</f>
        <v>#NAME?</v>
      </c>
      <c r="O442" s="76" t="e">
        <f>IFERROR(INDEX(Data!$M$4:$BB$594,Data!$A435,COLUMNS($C$11:P442)),””)</f>
        <v>#NAME?</v>
      </c>
      <c r="P442" s="69" t="e">
        <f>IFERROR(INDEX(Data!$M$4:$BB$594,Data!$A435,COLUMNS($C$11:Q442)),””)</f>
        <v>#NAME?</v>
      </c>
      <c r="Q442" s="70" t="e">
        <f>IFERROR(INDEX(Data!$M$4:$BB$594,Data!$A435,COLUMNS($C$11:R442)),””)</f>
        <v>#NAME?</v>
      </c>
      <c r="R442" s="72" t="e">
        <f>IFERROR(INDEX(Data!$M$4:$BB$594,Data!$A435,COLUMNS($C$11:S442)),””)</f>
        <v>#NAME?</v>
      </c>
      <c r="S442" s="69" t="e">
        <f>IFERROR(INDEX(Data!$M$4:$BB$594,Data!$A435,COLUMNS($C$11:T442)),””)</f>
        <v>#NAME?</v>
      </c>
      <c r="T442" s="71" t="e">
        <f>IFERROR(INDEX(Data!$M$4:$BB$594,Data!$A435,COLUMNS($C$11:U442)),””)</f>
        <v>#NAME?</v>
      </c>
      <c r="U442" s="72" t="e">
        <f>IFERROR(INDEX(Data!$M$4:$BB$594,Data!$A435,COLUMNS($C$11:V442)),””)</f>
        <v>#NAME?</v>
      </c>
      <c r="V442" s="72" t="e">
        <f>IFERROR(INDEX(Data!$M$4:$BB$594,Data!$A435,COLUMNS($C$11:W442)),””)</f>
        <v>#NAME?</v>
      </c>
      <c r="W442" s="72" t="e">
        <f>IFERROR(INDEX(Data!$M$4:$BB$594,Data!$A435,COLUMNS($C$11:X442)),””)</f>
        <v>#NAME?</v>
      </c>
      <c r="X442" s="70" t="e">
        <f>IFERROR(INDEX(Data!$M$4:$BB$594,Data!$A435,COLUMNS($C$11:Y442)),””)</f>
        <v>#NAME?</v>
      </c>
      <c r="Y442" s="72" t="e">
        <f>IFERROR(INDEX(Data!$M$4:$BB$594,Data!$A435,COLUMNS($C$11:Z442)),””)</f>
        <v>#NAME?</v>
      </c>
      <c r="Z442" s="75" t="e">
        <f>IFERROR(INDEX(Data!$M$4:$BB$594,Data!$A435,COLUMNS($C$11:AA442)),””)</f>
        <v>#NAME?</v>
      </c>
      <c r="AA442" s="75" t="e">
        <f>IFERROR(INDEX(Data!$M$4:$BB$594,Data!$A435,COLUMNS($C$11:AB442)),””)</f>
        <v>#NAME?</v>
      </c>
      <c r="AB442" s="71" t="e">
        <f>IFERROR(INDEX(Data!$M$4:$BB$594,Data!$A435,COLUMNS($C$11:AC442)),””)</f>
        <v>#NAME?</v>
      </c>
      <c r="AC442" s="72" t="e">
        <f>IFERROR(INDEX(Data!$M$4:$BB$594,Data!$A435,COLUMNS($C$11:AD442)),””)</f>
        <v>#NAME?</v>
      </c>
      <c r="AD442" s="72" t="e">
        <f>IFERROR(INDEX(Data!$M$4:$BB$594,Data!$A435,COLUMNS($C$11:AE442)),””)</f>
        <v>#NAME?</v>
      </c>
      <c r="AE442" s="70" t="e">
        <f>IFERROR(INDEX(Data!$M$4:$BB$594,Data!$A435,COLUMNS($C$11:AF442)),””)</f>
        <v>#NAME?</v>
      </c>
      <c r="AF442" s="72" t="e">
        <f>IFERROR(INDEX(Data!$M$4:$BB$594,Data!$A435,COLUMNS($C$11:AG442)),””)</f>
        <v>#NAME?</v>
      </c>
      <c r="AG442" s="75" t="e">
        <f>IFERROR(INDEX(Data!$M$4:$BB$594,Data!$A435,COLUMNS($C$11:AH442)),””)</f>
        <v>#NAME?</v>
      </c>
      <c r="AH442" s="75" t="e">
        <f>IFERROR(INDEX(Data!$M$4:$BB$594,Data!$A435,COLUMNS($C$11:AI442)),””)</f>
        <v>#NAME?</v>
      </c>
      <c r="AI442" s="71" t="e">
        <f>IFERROR(INDEX(Data!$M$4:$BB$594,Data!$A435,COLUMNS($C$11:AJ442)),””)</f>
        <v>#NAME?</v>
      </c>
      <c r="AJ442" s="71" t="e">
        <f>IFERROR(INDEX(Data!$M$4:$BB$594,Data!$A435,COLUMNS($C$11:AK442)),””)</f>
        <v>#NAME?</v>
      </c>
      <c r="AK442" s="71" t="e">
        <f>IFERROR(INDEX(Data!$M$4:$BB$594,Data!$A435,COLUMNS($C$11:AL442)),””)</f>
        <v>#NAME?</v>
      </c>
      <c r="AL442" s="69" t="e">
        <f>IFERROR(INDEX(Data!$M$4:$BB$594,Data!$A435,COLUMNS($C$11:AM442)),””)</f>
        <v>#NAME?</v>
      </c>
      <c r="AM442" s="69" t="e">
        <f>IFERROR(INDEX(Data!$M$4:$BB$594,Data!$A435,COLUMNS($C$11:AN442)),””)</f>
        <v>#NAME?</v>
      </c>
      <c r="AN442" s="69" t="e">
        <f>IFERROR(INDEX(Data!$M$4:$BB$594,Data!$A435,COLUMNS($C$11:AO442)),””)</f>
        <v>#NAME?</v>
      </c>
      <c r="AO442" s="69" t="e">
        <f>IFERROR(INDEX(Data!$M$4:$BB$594,Data!$A435,COLUMNS($C$11:AP442)),””)</f>
        <v>#NAME?</v>
      </c>
      <c r="AP442" s="69" t="e">
        <f>IFERROR(INDEX(Data!$M$4:$BB$594,Data!$A435,COLUMNS($C$11:AQ442)),””)</f>
        <v>#NAME?</v>
      </c>
      <c r="AQ442" s="69" t="e">
        <f>IFERROR(INDEX(Data!$M$4:$BB$594,Data!$A435,COLUMNS($C$11:AR442)),””)</f>
        <v>#NAME?</v>
      </c>
    </row>
    <row r="443" spans="2:43" x14ac:dyDescent="0.25">
      <c r="B443" s="69" t="e">
        <f>IFERROR(INDEX(Data!$M$4:$BB$594,Data!$A436,COLUMNS($C$11:C443)),””)</f>
        <v>#NAME?</v>
      </c>
      <c r="C443" s="73" t="e">
        <f>IFERROR(INDEX(Data!$M$4:$BB$594,Data!$A436,COLUMNS($C$11:D443)),””)</f>
        <v>#NAME?</v>
      </c>
      <c r="D443" s="76" t="e">
        <f>IFERROR(INDEX(Data!$M$4:$BB$594,Data!$A436,COLUMNS($C$11:E443)),””)</f>
        <v>#NAME?</v>
      </c>
      <c r="E443" s="76" t="e">
        <f>IFERROR(INDEX(Data!$M$4:$BB$594,Data!$A436,COLUMNS($C$11:F443)),””)</f>
        <v>#NAME?</v>
      </c>
      <c r="F443" s="76" t="e">
        <f>IFERROR(INDEX(Data!$M$4:$BB$594,Data!$A436,COLUMNS($C$11:G443)),””)</f>
        <v>#NAME?</v>
      </c>
      <c r="G443" s="76" t="e">
        <f>IFERROR(INDEX(Data!$M$4:$BB$594,Data!$A436,COLUMNS($C$11:H443)),””)</f>
        <v>#NAME?</v>
      </c>
      <c r="H443" s="76" t="e">
        <f>IFERROR(INDEX(Data!$M$4:$BB$594,Data!$A436,COLUMNS($C$11:I443)),””)</f>
        <v>#NAME?</v>
      </c>
      <c r="I443" s="76" t="e">
        <f>IFERROR(INDEX(Data!$M$4:$BB$594,Data!$A436,COLUMNS($C$11:J443)),””)</f>
        <v>#NAME?</v>
      </c>
      <c r="J443" s="76" t="e">
        <f>IFERROR(INDEX(Data!$M$4:$BB$594,Data!$A436,COLUMNS($C$11:K443)),””)</f>
        <v>#NAME?</v>
      </c>
      <c r="K443" s="76" t="e">
        <f>IFERROR(INDEX(Data!$M$4:$BB$594,Data!$A436,COLUMNS($C$11:L443)),””)</f>
        <v>#NAME?</v>
      </c>
      <c r="L443" s="76" t="e">
        <f>IFERROR(INDEX(Data!$M$4:$BB$594,Data!$A436,COLUMNS($C$11:M443)),””)</f>
        <v>#NAME?</v>
      </c>
      <c r="M443" s="76" t="e">
        <f>IFERROR(INDEX(Data!$M$4:$BB$594,Data!$A436,COLUMNS($C$11:N443)),””)</f>
        <v>#NAME?</v>
      </c>
      <c r="N443" s="76" t="e">
        <f>IFERROR(INDEX(Data!$M$4:$BB$594,Data!$A436,COLUMNS($C$11:O443)),””)</f>
        <v>#NAME?</v>
      </c>
      <c r="O443" s="76" t="e">
        <f>IFERROR(INDEX(Data!$M$4:$BB$594,Data!$A436,COLUMNS($C$11:P443)),””)</f>
        <v>#NAME?</v>
      </c>
      <c r="P443" s="69" t="e">
        <f>IFERROR(INDEX(Data!$M$4:$BB$594,Data!$A436,COLUMNS($C$11:Q443)),””)</f>
        <v>#NAME?</v>
      </c>
      <c r="Q443" s="70" t="e">
        <f>IFERROR(INDEX(Data!$M$4:$BB$594,Data!$A436,COLUMNS($C$11:R443)),””)</f>
        <v>#NAME?</v>
      </c>
      <c r="R443" s="72" t="e">
        <f>IFERROR(INDEX(Data!$M$4:$BB$594,Data!$A436,COLUMNS($C$11:S443)),””)</f>
        <v>#NAME?</v>
      </c>
      <c r="S443" s="69" t="e">
        <f>IFERROR(INDEX(Data!$M$4:$BB$594,Data!$A436,COLUMNS($C$11:T443)),””)</f>
        <v>#NAME?</v>
      </c>
      <c r="T443" s="71" t="e">
        <f>IFERROR(INDEX(Data!$M$4:$BB$594,Data!$A436,COLUMNS($C$11:U443)),””)</f>
        <v>#NAME?</v>
      </c>
      <c r="U443" s="72" t="e">
        <f>IFERROR(INDEX(Data!$M$4:$BB$594,Data!$A436,COLUMNS($C$11:V443)),””)</f>
        <v>#NAME?</v>
      </c>
      <c r="V443" s="72" t="e">
        <f>IFERROR(INDEX(Data!$M$4:$BB$594,Data!$A436,COLUMNS($C$11:W443)),””)</f>
        <v>#NAME?</v>
      </c>
      <c r="W443" s="72" t="e">
        <f>IFERROR(INDEX(Data!$M$4:$BB$594,Data!$A436,COLUMNS($C$11:X443)),””)</f>
        <v>#NAME?</v>
      </c>
      <c r="X443" s="70" t="e">
        <f>IFERROR(INDEX(Data!$M$4:$BB$594,Data!$A436,COLUMNS($C$11:Y443)),””)</f>
        <v>#NAME?</v>
      </c>
      <c r="Y443" s="72" t="e">
        <f>IFERROR(INDEX(Data!$M$4:$BB$594,Data!$A436,COLUMNS($C$11:Z443)),””)</f>
        <v>#NAME?</v>
      </c>
      <c r="Z443" s="75" t="e">
        <f>IFERROR(INDEX(Data!$M$4:$BB$594,Data!$A436,COLUMNS($C$11:AA443)),””)</f>
        <v>#NAME?</v>
      </c>
      <c r="AA443" s="75" t="e">
        <f>IFERROR(INDEX(Data!$M$4:$BB$594,Data!$A436,COLUMNS($C$11:AB443)),””)</f>
        <v>#NAME?</v>
      </c>
      <c r="AB443" s="71" t="e">
        <f>IFERROR(INDEX(Data!$M$4:$BB$594,Data!$A436,COLUMNS($C$11:AC443)),””)</f>
        <v>#NAME?</v>
      </c>
      <c r="AC443" s="72" t="e">
        <f>IFERROR(INDEX(Data!$M$4:$BB$594,Data!$A436,COLUMNS($C$11:AD443)),””)</f>
        <v>#NAME?</v>
      </c>
      <c r="AD443" s="72" t="e">
        <f>IFERROR(INDEX(Data!$M$4:$BB$594,Data!$A436,COLUMNS($C$11:AE443)),””)</f>
        <v>#NAME?</v>
      </c>
      <c r="AE443" s="70" t="e">
        <f>IFERROR(INDEX(Data!$M$4:$BB$594,Data!$A436,COLUMNS($C$11:AF443)),””)</f>
        <v>#NAME?</v>
      </c>
      <c r="AF443" s="72" t="e">
        <f>IFERROR(INDEX(Data!$M$4:$BB$594,Data!$A436,COLUMNS($C$11:AG443)),””)</f>
        <v>#NAME?</v>
      </c>
      <c r="AG443" s="75" t="e">
        <f>IFERROR(INDEX(Data!$M$4:$BB$594,Data!$A436,COLUMNS($C$11:AH443)),””)</f>
        <v>#NAME?</v>
      </c>
      <c r="AH443" s="75" t="e">
        <f>IFERROR(INDEX(Data!$M$4:$BB$594,Data!$A436,COLUMNS($C$11:AI443)),””)</f>
        <v>#NAME?</v>
      </c>
      <c r="AI443" s="71" t="e">
        <f>IFERROR(INDEX(Data!$M$4:$BB$594,Data!$A436,COLUMNS($C$11:AJ443)),””)</f>
        <v>#NAME?</v>
      </c>
      <c r="AJ443" s="71" t="e">
        <f>IFERROR(INDEX(Data!$M$4:$BB$594,Data!$A436,COLUMNS($C$11:AK443)),””)</f>
        <v>#NAME?</v>
      </c>
      <c r="AK443" s="71" t="e">
        <f>IFERROR(INDEX(Data!$M$4:$BB$594,Data!$A436,COLUMNS($C$11:AL443)),””)</f>
        <v>#NAME?</v>
      </c>
      <c r="AL443" s="69" t="e">
        <f>IFERROR(INDEX(Data!$M$4:$BB$594,Data!$A436,COLUMNS($C$11:AM443)),””)</f>
        <v>#NAME?</v>
      </c>
      <c r="AM443" s="69" t="e">
        <f>IFERROR(INDEX(Data!$M$4:$BB$594,Data!$A436,COLUMNS($C$11:AN443)),””)</f>
        <v>#NAME?</v>
      </c>
      <c r="AN443" s="69" t="e">
        <f>IFERROR(INDEX(Data!$M$4:$BB$594,Data!$A436,COLUMNS($C$11:AO443)),””)</f>
        <v>#NAME?</v>
      </c>
      <c r="AO443" s="69" t="e">
        <f>IFERROR(INDEX(Data!$M$4:$BB$594,Data!$A436,COLUMNS($C$11:AP443)),””)</f>
        <v>#NAME?</v>
      </c>
      <c r="AP443" s="69" t="e">
        <f>IFERROR(INDEX(Data!$M$4:$BB$594,Data!$A436,COLUMNS($C$11:AQ443)),””)</f>
        <v>#NAME?</v>
      </c>
      <c r="AQ443" s="69" t="e">
        <f>IFERROR(INDEX(Data!$M$4:$BB$594,Data!$A436,COLUMNS($C$11:AR443)),””)</f>
        <v>#NAME?</v>
      </c>
    </row>
    <row r="444" spans="2:43" x14ac:dyDescent="0.25">
      <c r="B444" s="69" t="e">
        <f>IFERROR(INDEX(Data!$M$4:$BB$594,Data!$A437,COLUMNS($C$11:C444)),””)</f>
        <v>#NAME?</v>
      </c>
      <c r="C444" s="73" t="e">
        <f>IFERROR(INDEX(Data!$M$4:$BB$594,Data!$A437,COLUMNS($C$11:D444)),””)</f>
        <v>#NAME?</v>
      </c>
      <c r="D444" s="76" t="e">
        <f>IFERROR(INDEX(Data!$M$4:$BB$594,Data!$A437,COLUMNS($C$11:E444)),””)</f>
        <v>#NAME?</v>
      </c>
      <c r="E444" s="76" t="e">
        <f>IFERROR(INDEX(Data!$M$4:$BB$594,Data!$A437,COLUMNS($C$11:F444)),””)</f>
        <v>#NAME?</v>
      </c>
      <c r="F444" s="76" t="e">
        <f>IFERROR(INDEX(Data!$M$4:$BB$594,Data!$A437,COLUMNS($C$11:G444)),””)</f>
        <v>#NAME?</v>
      </c>
      <c r="G444" s="76" t="e">
        <f>IFERROR(INDEX(Data!$M$4:$BB$594,Data!$A437,COLUMNS($C$11:H444)),””)</f>
        <v>#NAME?</v>
      </c>
      <c r="H444" s="76" t="e">
        <f>IFERROR(INDEX(Data!$M$4:$BB$594,Data!$A437,COLUMNS($C$11:I444)),””)</f>
        <v>#NAME?</v>
      </c>
      <c r="I444" s="76" t="e">
        <f>IFERROR(INDEX(Data!$M$4:$BB$594,Data!$A437,COLUMNS($C$11:J444)),””)</f>
        <v>#NAME?</v>
      </c>
      <c r="J444" s="76" t="e">
        <f>IFERROR(INDEX(Data!$M$4:$BB$594,Data!$A437,COLUMNS($C$11:K444)),””)</f>
        <v>#NAME?</v>
      </c>
      <c r="K444" s="76" t="e">
        <f>IFERROR(INDEX(Data!$M$4:$BB$594,Data!$A437,COLUMNS($C$11:L444)),””)</f>
        <v>#NAME?</v>
      </c>
      <c r="L444" s="76" t="e">
        <f>IFERROR(INDEX(Data!$M$4:$BB$594,Data!$A437,COLUMNS($C$11:M444)),””)</f>
        <v>#NAME?</v>
      </c>
      <c r="M444" s="76" t="e">
        <f>IFERROR(INDEX(Data!$M$4:$BB$594,Data!$A437,COLUMNS($C$11:N444)),””)</f>
        <v>#NAME?</v>
      </c>
      <c r="N444" s="76" t="e">
        <f>IFERROR(INDEX(Data!$M$4:$BB$594,Data!$A437,COLUMNS($C$11:O444)),””)</f>
        <v>#NAME?</v>
      </c>
      <c r="O444" s="76" t="e">
        <f>IFERROR(INDEX(Data!$M$4:$BB$594,Data!$A437,COLUMNS($C$11:P444)),””)</f>
        <v>#NAME?</v>
      </c>
      <c r="P444" s="69" t="e">
        <f>IFERROR(INDEX(Data!$M$4:$BB$594,Data!$A437,COLUMNS($C$11:Q444)),””)</f>
        <v>#NAME?</v>
      </c>
      <c r="Q444" s="70" t="e">
        <f>IFERROR(INDEX(Data!$M$4:$BB$594,Data!$A437,COLUMNS($C$11:R444)),””)</f>
        <v>#NAME?</v>
      </c>
      <c r="R444" s="72" t="e">
        <f>IFERROR(INDEX(Data!$M$4:$BB$594,Data!$A437,COLUMNS($C$11:S444)),””)</f>
        <v>#NAME?</v>
      </c>
      <c r="S444" s="69" t="e">
        <f>IFERROR(INDEX(Data!$M$4:$BB$594,Data!$A437,COLUMNS($C$11:T444)),””)</f>
        <v>#NAME?</v>
      </c>
      <c r="T444" s="71" t="e">
        <f>IFERROR(INDEX(Data!$M$4:$BB$594,Data!$A437,COLUMNS($C$11:U444)),””)</f>
        <v>#NAME?</v>
      </c>
      <c r="U444" s="72" t="e">
        <f>IFERROR(INDEX(Data!$M$4:$BB$594,Data!$A437,COLUMNS($C$11:V444)),””)</f>
        <v>#NAME?</v>
      </c>
      <c r="V444" s="72" t="e">
        <f>IFERROR(INDEX(Data!$M$4:$BB$594,Data!$A437,COLUMNS($C$11:W444)),””)</f>
        <v>#NAME?</v>
      </c>
      <c r="W444" s="72" t="e">
        <f>IFERROR(INDEX(Data!$M$4:$BB$594,Data!$A437,COLUMNS($C$11:X444)),””)</f>
        <v>#NAME?</v>
      </c>
      <c r="X444" s="70" t="e">
        <f>IFERROR(INDEX(Data!$M$4:$BB$594,Data!$A437,COLUMNS($C$11:Y444)),””)</f>
        <v>#NAME?</v>
      </c>
      <c r="Y444" s="72" t="e">
        <f>IFERROR(INDEX(Data!$M$4:$BB$594,Data!$A437,COLUMNS($C$11:Z444)),””)</f>
        <v>#NAME?</v>
      </c>
      <c r="Z444" s="75" t="e">
        <f>IFERROR(INDEX(Data!$M$4:$BB$594,Data!$A437,COLUMNS($C$11:AA444)),””)</f>
        <v>#NAME?</v>
      </c>
      <c r="AA444" s="75" t="e">
        <f>IFERROR(INDEX(Data!$M$4:$BB$594,Data!$A437,COLUMNS($C$11:AB444)),””)</f>
        <v>#NAME?</v>
      </c>
      <c r="AB444" s="71" t="e">
        <f>IFERROR(INDEX(Data!$M$4:$BB$594,Data!$A437,COLUMNS($C$11:AC444)),””)</f>
        <v>#NAME?</v>
      </c>
      <c r="AC444" s="72" t="e">
        <f>IFERROR(INDEX(Data!$M$4:$BB$594,Data!$A437,COLUMNS($C$11:AD444)),””)</f>
        <v>#NAME?</v>
      </c>
      <c r="AD444" s="72" t="e">
        <f>IFERROR(INDEX(Data!$M$4:$BB$594,Data!$A437,COLUMNS($C$11:AE444)),””)</f>
        <v>#NAME?</v>
      </c>
      <c r="AE444" s="70" t="e">
        <f>IFERROR(INDEX(Data!$M$4:$BB$594,Data!$A437,COLUMNS($C$11:AF444)),””)</f>
        <v>#NAME?</v>
      </c>
      <c r="AF444" s="72" t="e">
        <f>IFERROR(INDEX(Data!$M$4:$BB$594,Data!$A437,COLUMNS($C$11:AG444)),””)</f>
        <v>#NAME?</v>
      </c>
      <c r="AG444" s="75" t="e">
        <f>IFERROR(INDEX(Data!$M$4:$BB$594,Data!$A437,COLUMNS($C$11:AH444)),””)</f>
        <v>#NAME?</v>
      </c>
      <c r="AH444" s="75" t="e">
        <f>IFERROR(INDEX(Data!$M$4:$BB$594,Data!$A437,COLUMNS($C$11:AI444)),””)</f>
        <v>#NAME?</v>
      </c>
      <c r="AI444" s="71" t="e">
        <f>IFERROR(INDEX(Data!$M$4:$BB$594,Data!$A437,COLUMNS($C$11:AJ444)),””)</f>
        <v>#NAME?</v>
      </c>
      <c r="AJ444" s="71" t="e">
        <f>IFERROR(INDEX(Data!$M$4:$BB$594,Data!$A437,COLUMNS($C$11:AK444)),””)</f>
        <v>#NAME?</v>
      </c>
      <c r="AK444" s="71" t="e">
        <f>IFERROR(INDEX(Data!$M$4:$BB$594,Data!$A437,COLUMNS($C$11:AL444)),””)</f>
        <v>#NAME?</v>
      </c>
      <c r="AL444" s="69" t="e">
        <f>IFERROR(INDEX(Data!$M$4:$BB$594,Data!$A437,COLUMNS($C$11:AM444)),””)</f>
        <v>#NAME?</v>
      </c>
      <c r="AM444" s="69" t="e">
        <f>IFERROR(INDEX(Data!$M$4:$BB$594,Data!$A437,COLUMNS($C$11:AN444)),””)</f>
        <v>#NAME?</v>
      </c>
      <c r="AN444" s="69" t="e">
        <f>IFERROR(INDEX(Data!$M$4:$BB$594,Data!$A437,COLUMNS($C$11:AO444)),””)</f>
        <v>#NAME?</v>
      </c>
      <c r="AO444" s="69" t="e">
        <f>IFERROR(INDEX(Data!$M$4:$BB$594,Data!$A437,COLUMNS($C$11:AP444)),””)</f>
        <v>#NAME?</v>
      </c>
      <c r="AP444" s="69" t="e">
        <f>IFERROR(INDEX(Data!$M$4:$BB$594,Data!$A437,COLUMNS($C$11:AQ444)),””)</f>
        <v>#NAME?</v>
      </c>
      <c r="AQ444" s="69" t="e">
        <f>IFERROR(INDEX(Data!$M$4:$BB$594,Data!$A437,COLUMNS($C$11:AR444)),””)</f>
        <v>#NAME?</v>
      </c>
    </row>
    <row r="445" spans="2:43" x14ac:dyDescent="0.25">
      <c r="B445" s="69" t="e">
        <f>IFERROR(INDEX(Data!$M$4:$BB$594,Data!$A438,COLUMNS($C$11:C445)),””)</f>
        <v>#NAME?</v>
      </c>
      <c r="C445" s="73" t="e">
        <f>IFERROR(INDEX(Data!$M$4:$BB$594,Data!$A438,COLUMNS($C$11:D445)),””)</f>
        <v>#NAME?</v>
      </c>
      <c r="D445" s="76" t="e">
        <f>IFERROR(INDEX(Data!$M$4:$BB$594,Data!$A438,COLUMNS($C$11:E445)),””)</f>
        <v>#NAME?</v>
      </c>
      <c r="E445" s="76" t="e">
        <f>IFERROR(INDEX(Data!$M$4:$BB$594,Data!$A438,COLUMNS($C$11:F445)),””)</f>
        <v>#NAME?</v>
      </c>
      <c r="F445" s="76" t="e">
        <f>IFERROR(INDEX(Data!$M$4:$BB$594,Data!$A438,COLUMNS($C$11:G445)),””)</f>
        <v>#NAME?</v>
      </c>
      <c r="G445" s="76" t="e">
        <f>IFERROR(INDEX(Data!$M$4:$BB$594,Data!$A438,COLUMNS($C$11:H445)),””)</f>
        <v>#NAME?</v>
      </c>
      <c r="H445" s="76" t="e">
        <f>IFERROR(INDEX(Data!$M$4:$BB$594,Data!$A438,COLUMNS($C$11:I445)),””)</f>
        <v>#NAME?</v>
      </c>
      <c r="I445" s="76" t="e">
        <f>IFERROR(INDEX(Data!$M$4:$BB$594,Data!$A438,COLUMNS($C$11:J445)),””)</f>
        <v>#NAME?</v>
      </c>
      <c r="J445" s="76" t="e">
        <f>IFERROR(INDEX(Data!$M$4:$BB$594,Data!$A438,COLUMNS($C$11:K445)),””)</f>
        <v>#NAME?</v>
      </c>
      <c r="K445" s="76" t="e">
        <f>IFERROR(INDEX(Data!$M$4:$BB$594,Data!$A438,COLUMNS($C$11:L445)),””)</f>
        <v>#NAME?</v>
      </c>
      <c r="L445" s="76" t="e">
        <f>IFERROR(INDEX(Data!$M$4:$BB$594,Data!$A438,COLUMNS($C$11:M445)),””)</f>
        <v>#NAME?</v>
      </c>
      <c r="M445" s="76" t="e">
        <f>IFERROR(INDEX(Data!$M$4:$BB$594,Data!$A438,COLUMNS($C$11:N445)),””)</f>
        <v>#NAME?</v>
      </c>
      <c r="N445" s="76" t="e">
        <f>IFERROR(INDEX(Data!$M$4:$BB$594,Data!$A438,COLUMNS($C$11:O445)),””)</f>
        <v>#NAME?</v>
      </c>
      <c r="O445" s="76" t="e">
        <f>IFERROR(INDEX(Data!$M$4:$BB$594,Data!$A438,COLUMNS($C$11:P445)),””)</f>
        <v>#NAME?</v>
      </c>
      <c r="P445" s="69" t="e">
        <f>IFERROR(INDEX(Data!$M$4:$BB$594,Data!$A438,COLUMNS($C$11:Q445)),””)</f>
        <v>#NAME?</v>
      </c>
      <c r="Q445" s="70" t="e">
        <f>IFERROR(INDEX(Data!$M$4:$BB$594,Data!$A438,COLUMNS($C$11:R445)),””)</f>
        <v>#NAME?</v>
      </c>
      <c r="R445" s="72" t="e">
        <f>IFERROR(INDEX(Data!$M$4:$BB$594,Data!$A438,COLUMNS($C$11:S445)),””)</f>
        <v>#NAME?</v>
      </c>
      <c r="S445" s="69" t="e">
        <f>IFERROR(INDEX(Data!$M$4:$BB$594,Data!$A438,COLUMNS($C$11:T445)),””)</f>
        <v>#NAME?</v>
      </c>
      <c r="T445" s="71" t="e">
        <f>IFERROR(INDEX(Data!$M$4:$BB$594,Data!$A438,COLUMNS($C$11:U445)),””)</f>
        <v>#NAME?</v>
      </c>
      <c r="U445" s="72" t="e">
        <f>IFERROR(INDEX(Data!$M$4:$BB$594,Data!$A438,COLUMNS($C$11:V445)),””)</f>
        <v>#NAME?</v>
      </c>
      <c r="V445" s="72" t="e">
        <f>IFERROR(INDEX(Data!$M$4:$BB$594,Data!$A438,COLUMNS($C$11:W445)),””)</f>
        <v>#NAME?</v>
      </c>
      <c r="W445" s="72" t="e">
        <f>IFERROR(INDEX(Data!$M$4:$BB$594,Data!$A438,COLUMNS($C$11:X445)),””)</f>
        <v>#NAME?</v>
      </c>
      <c r="X445" s="70" t="e">
        <f>IFERROR(INDEX(Data!$M$4:$BB$594,Data!$A438,COLUMNS($C$11:Y445)),””)</f>
        <v>#NAME?</v>
      </c>
      <c r="Y445" s="72" t="e">
        <f>IFERROR(INDEX(Data!$M$4:$BB$594,Data!$A438,COLUMNS($C$11:Z445)),””)</f>
        <v>#NAME?</v>
      </c>
      <c r="Z445" s="75" t="e">
        <f>IFERROR(INDEX(Data!$M$4:$BB$594,Data!$A438,COLUMNS($C$11:AA445)),””)</f>
        <v>#NAME?</v>
      </c>
      <c r="AA445" s="75" t="e">
        <f>IFERROR(INDEX(Data!$M$4:$BB$594,Data!$A438,COLUMNS($C$11:AB445)),””)</f>
        <v>#NAME?</v>
      </c>
      <c r="AB445" s="71" t="e">
        <f>IFERROR(INDEX(Data!$M$4:$BB$594,Data!$A438,COLUMNS($C$11:AC445)),””)</f>
        <v>#NAME?</v>
      </c>
      <c r="AC445" s="72" t="e">
        <f>IFERROR(INDEX(Data!$M$4:$BB$594,Data!$A438,COLUMNS($C$11:AD445)),””)</f>
        <v>#NAME?</v>
      </c>
      <c r="AD445" s="72" t="e">
        <f>IFERROR(INDEX(Data!$M$4:$BB$594,Data!$A438,COLUMNS($C$11:AE445)),””)</f>
        <v>#NAME?</v>
      </c>
      <c r="AE445" s="70" t="e">
        <f>IFERROR(INDEX(Data!$M$4:$BB$594,Data!$A438,COLUMNS($C$11:AF445)),””)</f>
        <v>#NAME?</v>
      </c>
      <c r="AF445" s="72" t="e">
        <f>IFERROR(INDEX(Data!$M$4:$BB$594,Data!$A438,COLUMNS($C$11:AG445)),””)</f>
        <v>#NAME?</v>
      </c>
      <c r="AG445" s="75" t="e">
        <f>IFERROR(INDEX(Data!$M$4:$BB$594,Data!$A438,COLUMNS($C$11:AH445)),””)</f>
        <v>#NAME?</v>
      </c>
      <c r="AH445" s="75" t="e">
        <f>IFERROR(INDEX(Data!$M$4:$BB$594,Data!$A438,COLUMNS($C$11:AI445)),””)</f>
        <v>#NAME?</v>
      </c>
      <c r="AI445" s="71" t="e">
        <f>IFERROR(INDEX(Data!$M$4:$BB$594,Data!$A438,COLUMNS($C$11:AJ445)),””)</f>
        <v>#NAME?</v>
      </c>
      <c r="AJ445" s="71" t="e">
        <f>IFERROR(INDEX(Data!$M$4:$BB$594,Data!$A438,COLUMNS($C$11:AK445)),””)</f>
        <v>#NAME?</v>
      </c>
      <c r="AK445" s="71" t="e">
        <f>IFERROR(INDEX(Data!$M$4:$BB$594,Data!$A438,COLUMNS($C$11:AL445)),””)</f>
        <v>#NAME?</v>
      </c>
      <c r="AL445" s="69" t="e">
        <f>IFERROR(INDEX(Data!$M$4:$BB$594,Data!$A438,COLUMNS($C$11:AM445)),””)</f>
        <v>#NAME?</v>
      </c>
      <c r="AM445" s="69" t="e">
        <f>IFERROR(INDEX(Data!$M$4:$BB$594,Data!$A438,COLUMNS($C$11:AN445)),””)</f>
        <v>#NAME?</v>
      </c>
      <c r="AN445" s="69" t="e">
        <f>IFERROR(INDEX(Data!$M$4:$BB$594,Data!$A438,COLUMNS($C$11:AO445)),””)</f>
        <v>#NAME?</v>
      </c>
      <c r="AO445" s="69" t="e">
        <f>IFERROR(INDEX(Data!$M$4:$BB$594,Data!$A438,COLUMNS($C$11:AP445)),””)</f>
        <v>#NAME?</v>
      </c>
      <c r="AP445" s="69" t="e">
        <f>IFERROR(INDEX(Data!$M$4:$BB$594,Data!$A438,COLUMNS($C$11:AQ445)),””)</f>
        <v>#NAME?</v>
      </c>
      <c r="AQ445" s="69" t="e">
        <f>IFERROR(INDEX(Data!$M$4:$BB$594,Data!$A438,COLUMNS($C$11:AR445)),””)</f>
        <v>#NAME?</v>
      </c>
    </row>
    <row r="446" spans="2:43" x14ac:dyDescent="0.25">
      <c r="B446" s="69" t="e">
        <f>IFERROR(INDEX(Data!$M$4:$BB$594,Data!$A439,COLUMNS($C$11:C446)),””)</f>
        <v>#NAME?</v>
      </c>
      <c r="C446" s="73" t="e">
        <f>IFERROR(INDEX(Data!$M$4:$BB$594,Data!$A439,COLUMNS($C$11:D446)),””)</f>
        <v>#NAME?</v>
      </c>
      <c r="D446" s="76" t="e">
        <f>IFERROR(INDEX(Data!$M$4:$BB$594,Data!$A439,COLUMNS($C$11:E446)),””)</f>
        <v>#NAME?</v>
      </c>
      <c r="E446" s="76" t="e">
        <f>IFERROR(INDEX(Data!$M$4:$BB$594,Data!$A439,COLUMNS($C$11:F446)),””)</f>
        <v>#NAME?</v>
      </c>
      <c r="F446" s="76" t="e">
        <f>IFERROR(INDEX(Data!$M$4:$BB$594,Data!$A439,COLUMNS($C$11:G446)),””)</f>
        <v>#NAME?</v>
      </c>
      <c r="G446" s="76" t="e">
        <f>IFERROR(INDEX(Data!$M$4:$BB$594,Data!$A439,COLUMNS($C$11:H446)),””)</f>
        <v>#NAME?</v>
      </c>
      <c r="H446" s="76" t="e">
        <f>IFERROR(INDEX(Data!$M$4:$BB$594,Data!$A439,COLUMNS($C$11:I446)),””)</f>
        <v>#NAME?</v>
      </c>
      <c r="I446" s="76" t="e">
        <f>IFERROR(INDEX(Data!$M$4:$BB$594,Data!$A439,COLUMNS($C$11:J446)),””)</f>
        <v>#NAME?</v>
      </c>
      <c r="J446" s="76" t="e">
        <f>IFERROR(INDEX(Data!$M$4:$BB$594,Data!$A439,COLUMNS($C$11:K446)),””)</f>
        <v>#NAME?</v>
      </c>
      <c r="K446" s="76" t="e">
        <f>IFERROR(INDEX(Data!$M$4:$BB$594,Data!$A439,COLUMNS($C$11:L446)),””)</f>
        <v>#NAME?</v>
      </c>
      <c r="L446" s="76" t="e">
        <f>IFERROR(INDEX(Data!$M$4:$BB$594,Data!$A439,COLUMNS($C$11:M446)),””)</f>
        <v>#NAME?</v>
      </c>
      <c r="M446" s="76" t="e">
        <f>IFERROR(INDEX(Data!$M$4:$BB$594,Data!$A439,COLUMNS($C$11:N446)),””)</f>
        <v>#NAME?</v>
      </c>
      <c r="N446" s="76" t="e">
        <f>IFERROR(INDEX(Data!$M$4:$BB$594,Data!$A439,COLUMNS($C$11:O446)),””)</f>
        <v>#NAME?</v>
      </c>
      <c r="O446" s="76" t="e">
        <f>IFERROR(INDEX(Data!$M$4:$BB$594,Data!$A439,COLUMNS($C$11:P446)),””)</f>
        <v>#NAME?</v>
      </c>
      <c r="P446" s="69" t="e">
        <f>IFERROR(INDEX(Data!$M$4:$BB$594,Data!$A439,COLUMNS($C$11:Q446)),””)</f>
        <v>#NAME?</v>
      </c>
      <c r="Q446" s="70" t="e">
        <f>IFERROR(INDEX(Data!$M$4:$BB$594,Data!$A439,COLUMNS($C$11:R446)),””)</f>
        <v>#NAME?</v>
      </c>
      <c r="R446" s="72" t="e">
        <f>IFERROR(INDEX(Data!$M$4:$BB$594,Data!$A439,COLUMNS($C$11:S446)),””)</f>
        <v>#NAME?</v>
      </c>
      <c r="S446" s="69" t="e">
        <f>IFERROR(INDEX(Data!$M$4:$BB$594,Data!$A439,COLUMNS($C$11:T446)),””)</f>
        <v>#NAME?</v>
      </c>
      <c r="T446" s="71" t="e">
        <f>IFERROR(INDEX(Data!$M$4:$BB$594,Data!$A439,COLUMNS($C$11:U446)),””)</f>
        <v>#NAME?</v>
      </c>
      <c r="U446" s="72" t="e">
        <f>IFERROR(INDEX(Data!$M$4:$BB$594,Data!$A439,COLUMNS($C$11:V446)),””)</f>
        <v>#NAME?</v>
      </c>
      <c r="V446" s="72" t="e">
        <f>IFERROR(INDEX(Data!$M$4:$BB$594,Data!$A439,COLUMNS($C$11:W446)),””)</f>
        <v>#NAME?</v>
      </c>
      <c r="W446" s="72" t="e">
        <f>IFERROR(INDEX(Data!$M$4:$BB$594,Data!$A439,COLUMNS($C$11:X446)),””)</f>
        <v>#NAME?</v>
      </c>
      <c r="X446" s="70" t="e">
        <f>IFERROR(INDEX(Data!$M$4:$BB$594,Data!$A439,COLUMNS($C$11:Y446)),””)</f>
        <v>#NAME?</v>
      </c>
      <c r="Y446" s="72" t="e">
        <f>IFERROR(INDEX(Data!$M$4:$BB$594,Data!$A439,COLUMNS($C$11:Z446)),””)</f>
        <v>#NAME?</v>
      </c>
      <c r="Z446" s="75" t="e">
        <f>IFERROR(INDEX(Data!$M$4:$BB$594,Data!$A439,COLUMNS($C$11:AA446)),””)</f>
        <v>#NAME?</v>
      </c>
      <c r="AA446" s="75" t="e">
        <f>IFERROR(INDEX(Data!$M$4:$BB$594,Data!$A439,COLUMNS($C$11:AB446)),””)</f>
        <v>#NAME?</v>
      </c>
      <c r="AB446" s="71" t="e">
        <f>IFERROR(INDEX(Data!$M$4:$BB$594,Data!$A439,COLUMNS($C$11:AC446)),””)</f>
        <v>#NAME?</v>
      </c>
      <c r="AC446" s="72" t="e">
        <f>IFERROR(INDEX(Data!$M$4:$BB$594,Data!$A439,COLUMNS($C$11:AD446)),””)</f>
        <v>#NAME?</v>
      </c>
      <c r="AD446" s="72" t="e">
        <f>IFERROR(INDEX(Data!$M$4:$BB$594,Data!$A439,COLUMNS($C$11:AE446)),””)</f>
        <v>#NAME?</v>
      </c>
      <c r="AE446" s="70" t="e">
        <f>IFERROR(INDEX(Data!$M$4:$BB$594,Data!$A439,COLUMNS($C$11:AF446)),””)</f>
        <v>#NAME?</v>
      </c>
      <c r="AF446" s="72" t="e">
        <f>IFERROR(INDEX(Data!$M$4:$BB$594,Data!$A439,COLUMNS($C$11:AG446)),””)</f>
        <v>#NAME?</v>
      </c>
      <c r="AG446" s="75" t="e">
        <f>IFERROR(INDEX(Data!$M$4:$BB$594,Data!$A439,COLUMNS($C$11:AH446)),””)</f>
        <v>#NAME?</v>
      </c>
      <c r="AH446" s="75" t="e">
        <f>IFERROR(INDEX(Data!$M$4:$BB$594,Data!$A439,COLUMNS($C$11:AI446)),””)</f>
        <v>#NAME?</v>
      </c>
      <c r="AI446" s="71" t="e">
        <f>IFERROR(INDEX(Data!$M$4:$BB$594,Data!$A439,COLUMNS($C$11:AJ446)),””)</f>
        <v>#NAME?</v>
      </c>
      <c r="AJ446" s="71" t="e">
        <f>IFERROR(INDEX(Data!$M$4:$BB$594,Data!$A439,COLUMNS($C$11:AK446)),””)</f>
        <v>#NAME?</v>
      </c>
      <c r="AK446" s="71" t="e">
        <f>IFERROR(INDEX(Data!$M$4:$BB$594,Data!$A439,COLUMNS($C$11:AL446)),””)</f>
        <v>#NAME?</v>
      </c>
      <c r="AL446" s="69" t="e">
        <f>IFERROR(INDEX(Data!$M$4:$BB$594,Data!$A439,COLUMNS($C$11:AM446)),””)</f>
        <v>#NAME?</v>
      </c>
      <c r="AM446" s="69" t="e">
        <f>IFERROR(INDEX(Data!$M$4:$BB$594,Data!$A439,COLUMNS($C$11:AN446)),””)</f>
        <v>#NAME?</v>
      </c>
      <c r="AN446" s="69" t="e">
        <f>IFERROR(INDEX(Data!$M$4:$BB$594,Data!$A439,COLUMNS($C$11:AO446)),””)</f>
        <v>#NAME?</v>
      </c>
      <c r="AO446" s="69" t="e">
        <f>IFERROR(INDEX(Data!$M$4:$BB$594,Data!$A439,COLUMNS($C$11:AP446)),””)</f>
        <v>#NAME?</v>
      </c>
      <c r="AP446" s="69" t="e">
        <f>IFERROR(INDEX(Data!$M$4:$BB$594,Data!$A439,COLUMNS($C$11:AQ446)),””)</f>
        <v>#NAME?</v>
      </c>
      <c r="AQ446" s="69" t="e">
        <f>IFERROR(INDEX(Data!$M$4:$BB$594,Data!$A439,COLUMNS($C$11:AR446)),””)</f>
        <v>#NAME?</v>
      </c>
    </row>
    <row r="447" spans="2:43" x14ac:dyDescent="0.25">
      <c r="B447" s="69" t="e">
        <f>IFERROR(INDEX(Data!$M$4:$BB$594,Data!$A440,COLUMNS($C$11:C447)),””)</f>
        <v>#NAME?</v>
      </c>
      <c r="C447" s="73" t="e">
        <f>IFERROR(INDEX(Data!$M$4:$BB$594,Data!$A440,COLUMNS($C$11:D447)),””)</f>
        <v>#NAME?</v>
      </c>
      <c r="D447" s="76" t="e">
        <f>IFERROR(INDEX(Data!$M$4:$BB$594,Data!$A440,COLUMNS($C$11:E447)),””)</f>
        <v>#NAME?</v>
      </c>
      <c r="E447" s="76" t="e">
        <f>IFERROR(INDEX(Data!$M$4:$BB$594,Data!$A440,COLUMNS($C$11:F447)),””)</f>
        <v>#NAME?</v>
      </c>
      <c r="F447" s="76" t="e">
        <f>IFERROR(INDEX(Data!$M$4:$BB$594,Data!$A440,COLUMNS($C$11:G447)),””)</f>
        <v>#NAME?</v>
      </c>
      <c r="G447" s="76" t="e">
        <f>IFERROR(INDEX(Data!$M$4:$BB$594,Data!$A440,COLUMNS($C$11:H447)),””)</f>
        <v>#NAME?</v>
      </c>
      <c r="H447" s="76" t="e">
        <f>IFERROR(INDEX(Data!$M$4:$BB$594,Data!$A440,COLUMNS($C$11:I447)),””)</f>
        <v>#NAME?</v>
      </c>
      <c r="I447" s="76" t="e">
        <f>IFERROR(INDEX(Data!$M$4:$BB$594,Data!$A440,COLUMNS($C$11:J447)),””)</f>
        <v>#NAME?</v>
      </c>
      <c r="J447" s="76" t="e">
        <f>IFERROR(INDEX(Data!$M$4:$BB$594,Data!$A440,COLUMNS($C$11:K447)),””)</f>
        <v>#NAME?</v>
      </c>
      <c r="K447" s="76" t="e">
        <f>IFERROR(INDEX(Data!$M$4:$BB$594,Data!$A440,COLUMNS($C$11:L447)),””)</f>
        <v>#NAME?</v>
      </c>
      <c r="L447" s="76" t="e">
        <f>IFERROR(INDEX(Data!$M$4:$BB$594,Data!$A440,COLUMNS($C$11:M447)),””)</f>
        <v>#NAME?</v>
      </c>
      <c r="M447" s="76" t="e">
        <f>IFERROR(INDEX(Data!$M$4:$BB$594,Data!$A440,COLUMNS($C$11:N447)),””)</f>
        <v>#NAME?</v>
      </c>
      <c r="N447" s="76" t="e">
        <f>IFERROR(INDEX(Data!$M$4:$BB$594,Data!$A440,COLUMNS($C$11:O447)),””)</f>
        <v>#NAME?</v>
      </c>
      <c r="O447" s="76" t="e">
        <f>IFERROR(INDEX(Data!$M$4:$BB$594,Data!$A440,COLUMNS($C$11:P447)),””)</f>
        <v>#NAME?</v>
      </c>
      <c r="P447" s="69" t="e">
        <f>IFERROR(INDEX(Data!$M$4:$BB$594,Data!$A440,COLUMNS($C$11:Q447)),””)</f>
        <v>#NAME?</v>
      </c>
      <c r="Q447" s="70" t="e">
        <f>IFERROR(INDEX(Data!$M$4:$BB$594,Data!$A440,COLUMNS($C$11:R447)),””)</f>
        <v>#NAME?</v>
      </c>
      <c r="R447" s="72" t="e">
        <f>IFERROR(INDEX(Data!$M$4:$BB$594,Data!$A440,COLUMNS($C$11:S447)),””)</f>
        <v>#NAME?</v>
      </c>
      <c r="S447" s="69" t="e">
        <f>IFERROR(INDEX(Data!$M$4:$BB$594,Data!$A440,COLUMNS($C$11:T447)),””)</f>
        <v>#NAME?</v>
      </c>
      <c r="T447" s="71" t="e">
        <f>IFERROR(INDEX(Data!$M$4:$BB$594,Data!$A440,COLUMNS($C$11:U447)),””)</f>
        <v>#NAME?</v>
      </c>
      <c r="U447" s="72" t="e">
        <f>IFERROR(INDEX(Data!$M$4:$BB$594,Data!$A440,COLUMNS($C$11:V447)),””)</f>
        <v>#NAME?</v>
      </c>
      <c r="V447" s="72" t="e">
        <f>IFERROR(INDEX(Data!$M$4:$BB$594,Data!$A440,COLUMNS($C$11:W447)),””)</f>
        <v>#NAME?</v>
      </c>
      <c r="W447" s="72" t="e">
        <f>IFERROR(INDEX(Data!$M$4:$BB$594,Data!$A440,COLUMNS($C$11:X447)),””)</f>
        <v>#NAME?</v>
      </c>
      <c r="X447" s="70" t="e">
        <f>IFERROR(INDEX(Data!$M$4:$BB$594,Data!$A440,COLUMNS($C$11:Y447)),””)</f>
        <v>#NAME?</v>
      </c>
      <c r="Y447" s="72" t="e">
        <f>IFERROR(INDEX(Data!$M$4:$BB$594,Data!$A440,COLUMNS($C$11:Z447)),””)</f>
        <v>#NAME?</v>
      </c>
      <c r="Z447" s="75" t="e">
        <f>IFERROR(INDEX(Data!$M$4:$BB$594,Data!$A440,COLUMNS($C$11:AA447)),””)</f>
        <v>#NAME?</v>
      </c>
      <c r="AA447" s="75" t="e">
        <f>IFERROR(INDEX(Data!$M$4:$BB$594,Data!$A440,COLUMNS($C$11:AB447)),””)</f>
        <v>#NAME?</v>
      </c>
      <c r="AB447" s="71" t="e">
        <f>IFERROR(INDEX(Data!$M$4:$BB$594,Data!$A440,COLUMNS($C$11:AC447)),””)</f>
        <v>#NAME?</v>
      </c>
      <c r="AC447" s="72" t="e">
        <f>IFERROR(INDEX(Data!$M$4:$BB$594,Data!$A440,COLUMNS($C$11:AD447)),””)</f>
        <v>#NAME?</v>
      </c>
      <c r="AD447" s="72" t="e">
        <f>IFERROR(INDEX(Data!$M$4:$BB$594,Data!$A440,COLUMNS($C$11:AE447)),””)</f>
        <v>#NAME?</v>
      </c>
      <c r="AE447" s="70" t="e">
        <f>IFERROR(INDEX(Data!$M$4:$BB$594,Data!$A440,COLUMNS($C$11:AF447)),””)</f>
        <v>#NAME?</v>
      </c>
      <c r="AF447" s="72" t="e">
        <f>IFERROR(INDEX(Data!$M$4:$BB$594,Data!$A440,COLUMNS($C$11:AG447)),””)</f>
        <v>#NAME?</v>
      </c>
      <c r="AG447" s="75" t="e">
        <f>IFERROR(INDEX(Data!$M$4:$BB$594,Data!$A440,COLUMNS($C$11:AH447)),””)</f>
        <v>#NAME?</v>
      </c>
      <c r="AH447" s="75" t="e">
        <f>IFERROR(INDEX(Data!$M$4:$BB$594,Data!$A440,COLUMNS($C$11:AI447)),””)</f>
        <v>#NAME?</v>
      </c>
      <c r="AI447" s="71" t="e">
        <f>IFERROR(INDEX(Data!$M$4:$BB$594,Data!$A440,COLUMNS($C$11:AJ447)),””)</f>
        <v>#NAME?</v>
      </c>
      <c r="AJ447" s="71" t="e">
        <f>IFERROR(INDEX(Data!$M$4:$BB$594,Data!$A440,COLUMNS($C$11:AK447)),””)</f>
        <v>#NAME?</v>
      </c>
      <c r="AK447" s="71" t="e">
        <f>IFERROR(INDEX(Data!$M$4:$BB$594,Data!$A440,COLUMNS($C$11:AL447)),””)</f>
        <v>#NAME?</v>
      </c>
      <c r="AL447" s="69" t="e">
        <f>IFERROR(INDEX(Data!$M$4:$BB$594,Data!$A440,COLUMNS($C$11:AM447)),””)</f>
        <v>#NAME?</v>
      </c>
      <c r="AM447" s="69" t="e">
        <f>IFERROR(INDEX(Data!$M$4:$BB$594,Data!$A440,COLUMNS($C$11:AN447)),””)</f>
        <v>#NAME?</v>
      </c>
      <c r="AN447" s="69" t="e">
        <f>IFERROR(INDEX(Data!$M$4:$BB$594,Data!$A440,COLUMNS($C$11:AO447)),””)</f>
        <v>#NAME?</v>
      </c>
      <c r="AO447" s="69" t="e">
        <f>IFERROR(INDEX(Data!$M$4:$BB$594,Data!$A440,COLUMNS($C$11:AP447)),””)</f>
        <v>#NAME?</v>
      </c>
      <c r="AP447" s="69" t="e">
        <f>IFERROR(INDEX(Data!$M$4:$BB$594,Data!$A440,COLUMNS($C$11:AQ447)),””)</f>
        <v>#NAME?</v>
      </c>
      <c r="AQ447" s="69" t="e">
        <f>IFERROR(INDEX(Data!$M$4:$BB$594,Data!$A440,COLUMNS($C$11:AR447)),””)</f>
        <v>#NAME?</v>
      </c>
    </row>
    <row r="448" spans="2:43" x14ac:dyDescent="0.25">
      <c r="B448" s="69" t="e">
        <f>IFERROR(INDEX(Data!$M$4:$BB$594,Data!$A441,COLUMNS($C$11:C448)),””)</f>
        <v>#NAME?</v>
      </c>
      <c r="C448" s="73" t="e">
        <f>IFERROR(INDEX(Data!$M$4:$BB$594,Data!$A441,COLUMNS($C$11:D448)),””)</f>
        <v>#NAME?</v>
      </c>
      <c r="D448" s="76" t="e">
        <f>IFERROR(INDEX(Data!$M$4:$BB$594,Data!$A441,COLUMNS($C$11:E448)),””)</f>
        <v>#NAME?</v>
      </c>
      <c r="E448" s="76" t="e">
        <f>IFERROR(INDEX(Data!$M$4:$BB$594,Data!$A441,COLUMNS($C$11:F448)),””)</f>
        <v>#NAME?</v>
      </c>
      <c r="F448" s="76" t="e">
        <f>IFERROR(INDEX(Data!$M$4:$BB$594,Data!$A441,COLUMNS($C$11:G448)),””)</f>
        <v>#NAME?</v>
      </c>
      <c r="G448" s="76" t="e">
        <f>IFERROR(INDEX(Data!$M$4:$BB$594,Data!$A441,COLUMNS($C$11:H448)),””)</f>
        <v>#NAME?</v>
      </c>
      <c r="H448" s="76" t="e">
        <f>IFERROR(INDEX(Data!$M$4:$BB$594,Data!$A441,COLUMNS($C$11:I448)),””)</f>
        <v>#NAME?</v>
      </c>
      <c r="I448" s="76" t="e">
        <f>IFERROR(INDEX(Data!$M$4:$BB$594,Data!$A441,COLUMNS($C$11:J448)),””)</f>
        <v>#NAME?</v>
      </c>
      <c r="J448" s="76" t="e">
        <f>IFERROR(INDEX(Data!$M$4:$BB$594,Data!$A441,COLUMNS($C$11:K448)),””)</f>
        <v>#NAME?</v>
      </c>
      <c r="K448" s="76" t="e">
        <f>IFERROR(INDEX(Data!$M$4:$BB$594,Data!$A441,COLUMNS($C$11:L448)),””)</f>
        <v>#NAME?</v>
      </c>
      <c r="L448" s="76" t="e">
        <f>IFERROR(INDEX(Data!$M$4:$BB$594,Data!$A441,COLUMNS($C$11:M448)),””)</f>
        <v>#NAME?</v>
      </c>
      <c r="M448" s="76" t="e">
        <f>IFERROR(INDEX(Data!$M$4:$BB$594,Data!$A441,COLUMNS($C$11:N448)),””)</f>
        <v>#NAME?</v>
      </c>
      <c r="N448" s="76" t="e">
        <f>IFERROR(INDEX(Data!$M$4:$BB$594,Data!$A441,COLUMNS($C$11:O448)),””)</f>
        <v>#NAME?</v>
      </c>
      <c r="O448" s="76" t="e">
        <f>IFERROR(INDEX(Data!$M$4:$BB$594,Data!$A441,COLUMNS($C$11:P448)),””)</f>
        <v>#NAME?</v>
      </c>
      <c r="P448" s="69" t="e">
        <f>IFERROR(INDEX(Data!$M$4:$BB$594,Data!$A441,COLUMNS($C$11:Q448)),””)</f>
        <v>#NAME?</v>
      </c>
      <c r="Q448" s="70" t="e">
        <f>IFERROR(INDEX(Data!$M$4:$BB$594,Data!$A441,COLUMNS($C$11:R448)),””)</f>
        <v>#NAME?</v>
      </c>
      <c r="R448" s="72" t="e">
        <f>IFERROR(INDEX(Data!$M$4:$BB$594,Data!$A441,COLUMNS($C$11:S448)),””)</f>
        <v>#NAME?</v>
      </c>
      <c r="S448" s="69" t="e">
        <f>IFERROR(INDEX(Data!$M$4:$BB$594,Data!$A441,COLUMNS($C$11:T448)),””)</f>
        <v>#NAME?</v>
      </c>
      <c r="T448" s="71" t="e">
        <f>IFERROR(INDEX(Data!$M$4:$BB$594,Data!$A441,COLUMNS($C$11:U448)),””)</f>
        <v>#NAME?</v>
      </c>
      <c r="U448" s="72" t="e">
        <f>IFERROR(INDEX(Data!$M$4:$BB$594,Data!$A441,COLUMNS($C$11:V448)),””)</f>
        <v>#NAME?</v>
      </c>
      <c r="V448" s="72" t="e">
        <f>IFERROR(INDEX(Data!$M$4:$BB$594,Data!$A441,COLUMNS($C$11:W448)),””)</f>
        <v>#NAME?</v>
      </c>
      <c r="W448" s="72" t="e">
        <f>IFERROR(INDEX(Data!$M$4:$BB$594,Data!$A441,COLUMNS($C$11:X448)),””)</f>
        <v>#NAME?</v>
      </c>
      <c r="X448" s="70" t="e">
        <f>IFERROR(INDEX(Data!$M$4:$BB$594,Data!$A441,COLUMNS($C$11:Y448)),””)</f>
        <v>#NAME?</v>
      </c>
      <c r="Y448" s="72" t="e">
        <f>IFERROR(INDEX(Data!$M$4:$BB$594,Data!$A441,COLUMNS($C$11:Z448)),””)</f>
        <v>#NAME?</v>
      </c>
      <c r="Z448" s="75" t="e">
        <f>IFERROR(INDEX(Data!$M$4:$BB$594,Data!$A441,COLUMNS($C$11:AA448)),””)</f>
        <v>#NAME?</v>
      </c>
      <c r="AA448" s="75" t="e">
        <f>IFERROR(INDEX(Data!$M$4:$BB$594,Data!$A441,COLUMNS($C$11:AB448)),””)</f>
        <v>#NAME?</v>
      </c>
      <c r="AB448" s="71" t="e">
        <f>IFERROR(INDEX(Data!$M$4:$BB$594,Data!$A441,COLUMNS($C$11:AC448)),””)</f>
        <v>#NAME?</v>
      </c>
      <c r="AC448" s="72" t="e">
        <f>IFERROR(INDEX(Data!$M$4:$BB$594,Data!$A441,COLUMNS($C$11:AD448)),””)</f>
        <v>#NAME?</v>
      </c>
      <c r="AD448" s="72" t="e">
        <f>IFERROR(INDEX(Data!$M$4:$BB$594,Data!$A441,COLUMNS($C$11:AE448)),””)</f>
        <v>#NAME?</v>
      </c>
      <c r="AE448" s="70" t="e">
        <f>IFERROR(INDEX(Data!$M$4:$BB$594,Data!$A441,COLUMNS($C$11:AF448)),””)</f>
        <v>#NAME?</v>
      </c>
      <c r="AF448" s="72" t="e">
        <f>IFERROR(INDEX(Data!$M$4:$BB$594,Data!$A441,COLUMNS($C$11:AG448)),””)</f>
        <v>#NAME?</v>
      </c>
      <c r="AG448" s="75" t="e">
        <f>IFERROR(INDEX(Data!$M$4:$BB$594,Data!$A441,COLUMNS($C$11:AH448)),””)</f>
        <v>#NAME?</v>
      </c>
      <c r="AH448" s="75" t="e">
        <f>IFERROR(INDEX(Data!$M$4:$BB$594,Data!$A441,COLUMNS($C$11:AI448)),””)</f>
        <v>#NAME?</v>
      </c>
      <c r="AI448" s="71" t="e">
        <f>IFERROR(INDEX(Data!$M$4:$BB$594,Data!$A441,COLUMNS($C$11:AJ448)),””)</f>
        <v>#NAME?</v>
      </c>
      <c r="AJ448" s="71" t="e">
        <f>IFERROR(INDEX(Data!$M$4:$BB$594,Data!$A441,COLUMNS($C$11:AK448)),””)</f>
        <v>#NAME?</v>
      </c>
      <c r="AK448" s="71" t="e">
        <f>IFERROR(INDEX(Data!$M$4:$BB$594,Data!$A441,COLUMNS($C$11:AL448)),””)</f>
        <v>#NAME?</v>
      </c>
      <c r="AL448" s="69" t="e">
        <f>IFERROR(INDEX(Data!$M$4:$BB$594,Data!$A441,COLUMNS($C$11:AM448)),””)</f>
        <v>#NAME?</v>
      </c>
      <c r="AM448" s="69" t="e">
        <f>IFERROR(INDEX(Data!$M$4:$BB$594,Data!$A441,COLUMNS($C$11:AN448)),””)</f>
        <v>#NAME?</v>
      </c>
      <c r="AN448" s="69" t="e">
        <f>IFERROR(INDEX(Data!$M$4:$BB$594,Data!$A441,COLUMNS($C$11:AO448)),””)</f>
        <v>#NAME?</v>
      </c>
      <c r="AO448" s="69" t="e">
        <f>IFERROR(INDEX(Data!$M$4:$BB$594,Data!$A441,COLUMNS($C$11:AP448)),””)</f>
        <v>#NAME?</v>
      </c>
      <c r="AP448" s="69" t="e">
        <f>IFERROR(INDEX(Data!$M$4:$BB$594,Data!$A441,COLUMNS($C$11:AQ448)),””)</f>
        <v>#NAME?</v>
      </c>
      <c r="AQ448" s="69" t="e">
        <f>IFERROR(INDEX(Data!$M$4:$BB$594,Data!$A441,COLUMNS($C$11:AR448)),””)</f>
        <v>#NAME?</v>
      </c>
    </row>
    <row r="449" spans="2:43" x14ac:dyDescent="0.25">
      <c r="B449" s="69" t="e">
        <f>IFERROR(INDEX(Data!$M$4:$BB$594,Data!$A442,COLUMNS($C$11:C449)),””)</f>
        <v>#NAME?</v>
      </c>
      <c r="C449" s="73" t="e">
        <f>IFERROR(INDEX(Data!$M$4:$BB$594,Data!$A442,COLUMNS($C$11:D449)),””)</f>
        <v>#NAME?</v>
      </c>
      <c r="D449" s="76" t="e">
        <f>IFERROR(INDEX(Data!$M$4:$BB$594,Data!$A442,COLUMNS($C$11:E449)),””)</f>
        <v>#NAME?</v>
      </c>
      <c r="E449" s="76" t="e">
        <f>IFERROR(INDEX(Data!$M$4:$BB$594,Data!$A442,COLUMNS($C$11:F449)),””)</f>
        <v>#NAME?</v>
      </c>
      <c r="F449" s="76" t="e">
        <f>IFERROR(INDEX(Data!$M$4:$BB$594,Data!$A442,COLUMNS($C$11:G449)),””)</f>
        <v>#NAME?</v>
      </c>
      <c r="G449" s="76" t="e">
        <f>IFERROR(INDEX(Data!$M$4:$BB$594,Data!$A442,COLUMNS($C$11:H449)),””)</f>
        <v>#NAME?</v>
      </c>
      <c r="H449" s="76" t="e">
        <f>IFERROR(INDEX(Data!$M$4:$BB$594,Data!$A442,COLUMNS($C$11:I449)),””)</f>
        <v>#NAME?</v>
      </c>
      <c r="I449" s="76" t="e">
        <f>IFERROR(INDEX(Data!$M$4:$BB$594,Data!$A442,COLUMNS($C$11:J449)),””)</f>
        <v>#NAME?</v>
      </c>
      <c r="J449" s="76" t="e">
        <f>IFERROR(INDEX(Data!$M$4:$BB$594,Data!$A442,COLUMNS($C$11:K449)),””)</f>
        <v>#NAME?</v>
      </c>
      <c r="K449" s="76" t="e">
        <f>IFERROR(INDEX(Data!$M$4:$BB$594,Data!$A442,COLUMNS($C$11:L449)),””)</f>
        <v>#NAME?</v>
      </c>
      <c r="L449" s="76" t="e">
        <f>IFERROR(INDEX(Data!$M$4:$BB$594,Data!$A442,COLUMNS($C$11:M449)),””)</f>
        <v>#NAME?</v>
      </c>
      <c r="M449" s="76" t="e">
        <f>IFERROR(INDEX(Data!$M$4:$BB$594,Data!$A442,COLUMNS($C$11:N449)),””)</f>
        <v>#NAME?</v>
      </c>
      <c r="N449" s="76" t="e">
        <f>IFERROR(INDEX(Data!$M$4:$BB$594,Data!$A442,COLUMNS($C$11:O449)),””)</f>
        <v>#NAME?</v>
      </c>
      <c r="O449" s="76" t="e">
        <f>IFERROR(INDEX(Data!$M$4:$BB$594,Data!$A442,COLUMNS($C$11:P449)),””)</f>
        <v>#NAME?</v>
      </c>
      <c r="P449" s="69" t="e">
        <f>IFERROR(INDEX(Data!$M$4:$BB$594,Data!$A442,COLUMNS($C$11:Q449)),””)</f>
        <v>#NAME?</v>
      </c>
      <c r="Q449" s="70" t="e">
        <f>IFERROR(INDEX(Data!$M$4:$BB$594,Data!$A442,COLUMNS($C$11:R449)),””)</f>
        <v>#NAME?</v>
      </c>
      <c r="R449" s="72" t="e">
        <f>IFERROR(INDEX(Data!$M$4:$BB$594,Data!$A442,COLUMNS($C$11:S449)),””)</f>
        <v>#NAME?</v>
      </c>
      <c r="S449" s="69" t="e">
        <f>IFERROR(INDEX(Data!$M$4:$BB$594,Data!$A442,COLUMNS($C$11:T449)),””)</f>
        <v>#NAME?</v>
      </c>
      <c r="T449" s="71" t="e">
        <f>IFERROR(INDEX(Data!$M$4:$BB$594,Data!$A442,COLUMNS($C$11:U449)),””)</f>
        <v>#NAME?</v>
      </c>
      <c r="U449" s="72" t="e">
        <f>IFERROR(INDEX(Data!$M$4:$BB$594,Data!$A442,COLUMNS($C$11:V449)),””)</f>
        <v>#NAME?</v>
      </c>
      <c r="V449" s="72" t="e">
        <f>IFERROR(INDEX(Data!$M$4:$BB$594,Data!$A442,COLUMNS($C$11:W449)),””)</f>
        <v>#NAME?</v>
      </c>
      <c r="W449" s="72" t="e">
        <f>IFERROR(INDEX(Data!$M$4:$BB$594,Data!$A442,COLUMNS($C$11:X449)),””)</f>
        <v>#NAME?</v>
      </c>
      <c r="X449" s="70" t="e">
        <f>IFERROR(INDEX(Data!$M$4:$BB$594,Data!$A442,COLUMNS($C$11:Y449)),””)</f>
        <v>#NAME?</v>
      </c>
      <c r="Y449" s="72" t="e">
        <f>IFERROR(INDEX(Data!$M$4:$BB$594,Data!$A442,COLUMNS($C$11:Z449)),””)</f>
        <v>#NAME?</v>
      </c>
      <c r="Z449" s="75" t="e">
        <f>IFERROR(INDEX(Data!$M$4:$BB$594,Data!$A442,COLUMNS($C$11:AA449)),””)</f>
        <v>#NAME?</v>
      </c>
      <c r="AA449" s="75" t="e">
        <f>IFERROR(INDEX(Data!$M$4:$BB$594,Data!$A442,COLUMNS($C$11:AB449)),””)</f>
        <v>#NAME?</v>
      </c>
      <c r="AB449" s="71" t="e">
        <f>IFERROR(INDEX(Data!$M$4:$BB$594,Data!$A442,COLUMNS($C$11:AC449)),””)</f>
        <v>#NAME?</v>
      </c>
      <c r="AC449" s="72" t="e">
        <f>IFERROR(INDEX(Data!$M$4:$BB$594,Data!$A442,COLUMNS($C$11:AD449)),””)</f>
        <v>#NAME?</v>
      </c>
      <c r="AD449" s="72" t="e">
        <f>IFERROR(INDEX(Data!$M$4:$BB$594,Data!$A442,COLUMNS($C$11:AE449)),””)</f>
        <v>#NAME?</v>
      </c>
      <c r="AE449" s="70" t="e">
        <f>IFERROR(INDEX(Data!$M$4:$BB$594,Data!$A442,COLUMNS($C$11:AF449)),””)</f>
        <v>#NAME?</v>
      </c>
      <c r="AF449" s="72" t="e">
        <f>IFERROR(INDEX(Data!$M$4:$BB$594,Data!$A442,COLUMNS($C$11:AG449)),””)</f>
        <v>#NAME?</v>
      </c>
      <c r="AG449" s="75" t="e">
        <f>IFERROR(INDEX(Data!$M$4:$BB$594,Data!$A442,COLUMNS($C$11:AH449)),””)</f>
        <v>#NAME?</v>
      </c>
      <c r="AH449" s="75" t="e">
        <f>IFERROR(INDEX(Data!$M$4:$BB$594,Data!$A442,COLUMNS($C$11:AI449)),””)</f>
        <v>#NAME?</v>
      </c>
      <c r="AI449" s="71" t="e">
        <f>IFERROR(INDEX(Data!$M$4:$BB$594,Data!$A442,COLUMNS($C$11:AJ449)),””)</f>
        <v>#NAME?</v>
      </c>
      <c r="AJ449" s="71" t="e">
        <f>IFERROR(INDEX(Data!$M$4:$BB$594,Data!$A442,COLUMNS($C$11:AK449)),””)</f>
        <v>#NAME?</v>
      </c>
      <c r="AK449" s="71" t="e">
        <f>IFERROR(INDEX(Data!$M$4:$BB$594,Data!$A442,COLUMNS($C$11:AL449)),””)</f>
        <v>#NAME?</v>
      </c>
      <c r="AL449" s="69" t="e">
        <f>IFERROR(INDEX(Data!$M$4:$BB$594,Data!$A442,COLUMNS($C$11:AM449)),””)</f>
        <v>#NAME?</v>
      </c>
      <c r="AM449" s="69" t="e">
        <f>IFERROR(INDEX(Data!$M$4:$BB$594,Data!$A442,COLUMNS($C$11:AN449)),””)</f>
        <v>#NAME?</v>
      </c>
      <c r="AN449" s="69" t="e">
        <f>IFERROR(INDEX(Data!$M$4:$BB$594,Data!$A442,COLUMNS($C$11:AO449)),””)</f>
        <v>#NAME?</v>
      </c>
      <c r="AO449" s="69" t="e">
        <f>IFERROR(INDEX(Data!$M$4:$BB$594,Data!$A442,COLUMNS($C$11:AP449)),””)</f>
        <v>#NAME?</v>
      </c>
      <c r="AP449" s="69" t="e">
        <f>IFERROR(INDEX(Data!$M$4:$BB$594,Data!$A442,COLUMNS($C$11:AQ449)),””)</f>
        <v>#NAME?</v>
      </c>
      <c r="AQ449" s="69" t="e">
        <f>IFERROR(INDEX(Data!$M$4:$BB$594,Data!$A442,COLUMNS($C$11:AR449)),””)</f>
        <v>#NAME?</v>
      </c>
    </row>
    <row r="450" spans="2:43" x14ac:dyDescent="0.25">
      <c r="B450" s="69" t="e">
        <f>IFERROR(INDEX(Data!$M$4:$BB$594,Data!$A443,COLUMNS($C$11:C450)),””)</f>
        <v>#NAME?</v>
      </c>
      <c r="C450" s="73" t="e">
        <f>IFERROR(INDEX(Data!$M$4:$BB$594,Data!$A443,COLUMNS($C$11:D450)),””)</f>
        <v>#NAME?</v>
      </c>
      <c r="D450" s="76" t="e">
        <f>IFERROR(INDEX(Data!$M$4:$BB$594,Data!$A443,COLUMNS($C$11:E450)),””)</f>
        <v>#NAME?</v>
      </c>
      <c r="E450" s="76" t="e">
        <f>IFERROR(INDEX(Data!$M$4:$BB$594,Data!$A443,COLUMNS($C$11:F450)),””)</f>
        <v>#NAME?</v>
      </c>
      <c r="F450" s="76" t="e">
        <f>IFERROR(INDEX(Data!$M$4:$BB$594,Data!$A443,COLUMNS($C$11:G450)),””)</f>
        <v>#NAME?</v>
      </c>
      <c r="G450" s="76" t="e">
        <f>IFERROR(INDEX(Data!$M$4:$BB$594,Data!$A443,COLUMNS($C$11:H450)),””)</f>
        <v>#NAME?</v>
      </c>
      <c r="H450" s="76" t="e">
        <f>IFERROR(INDEX(Data!$M$4:$BB$594,Data!$A443,COLUMNS($C$11:I450)),””)</f>
        <v>#NAME?</v>
      </c>
      <c r="I450" s="76" t="e">
        <f>IFERROR(INDEX(Data!$M$4:$BB$594,Data!$A443,COLUMNS($C$11:J450)),””)</f>
        <v>#NAME?</v>
      </c>
      <c r="J450" s="76" t="e">
        <f>IFERROR(INDEX(Data!$M$4:$BB$594,Data!$A443,COLUMNS($C$11:K450)),””)</f>
        <v>#NAME?</v>
      </c>
      <c r="K450" s="76" t="e">
        <f>IFERROR(INDEX(Data!$M$4:$BB$594,Data!$A443,COLUMNS($C$11:L450)),””)</f>
        <v>#NAME?</v>
      </c>
      <c r="L450" s="76" t="e">
        <f>IFERROR(INDEX(Data!$M$4:$BB$594,Data!$A443,COLUMNS($C$11:M450)),””)</f>
        <v>#NAME?</v>
      </c>
      <c r="M450" s="76" t="e">
        <f>IFERROR(INDEX(Data!$M$4:$BB$594,Data!$A443,COLUMNS($C$11:N450)),””)</f>
        <v>#NAME?</v>
      </c>
      <c r="N450" s="76" t="e">
        <f>IFERROR(INDEX(Data!$M$4:$BB$594,Data!$A443,COLUMNS($C$11:O450)),””)</f>
        <v>#NAME?</v>
      </c>
      <c r="O450" s="76" t="e">
        <f>IFERROR(INDEX(Data!$M$4:$BB$594,Data!$A443,COLUMNS($C$11:P450)),””)</f>
        <v>#NAME?</v>
      </c>
      <c r="P450" s="69" t="e">
        <f>IFERROR(INDEX(Data!$M$4:$BB$594,Data!$A443,COLUMNS($C$11:Q450)),””)</f>
        <v>#NAME?</v>
      </c>
      <c r="Q450" s="70" t="e">
        <f>IFERROR(INDEX(Data!$M$4:$BB$594,Data!$A443,COLUMNS($C$11:R450)),””)</f>
        <v>#NAME?</v>
      </c>
      <c r="R450" s="72" t="e">
        <f>IFERROR(INDEX(Data!$M$4:$BB$594,Data!$A443,COLUMNS($C$11:S450)),””)</f>
        <v>#NAME?</v>
      </c>
      <c r="S450" s="69" t="e">
        <f>IFERROR(INDEX(Data!$M$4:$BB$594,Data!$A443,COLUMNS($C$11:T450)),””)</f>
        <v>#NAME?</v>
      </c>
      <c r="T450" s="71" t="e">
        <f>IFERROR(INDEX(Data!$M$4:$BB$594,Data!$A443,COLUMNS($C$11:U450)),””)</f>
        <v>#NAME?</v>
      </c>
      <c r="U450" s="72" t="e">
        <f>IFERROR(INDEX(Data!$M$4:$BB$594,Data!$A443,COLUMNS($C$11:V450)),””)</f>
        <v>#NAME?</v>
      </c>
      <c r="V450" s="72" t="e">
        <f>IFERROR(INDEX(Data!$M$4:$BB$594,Data!$A443,COLUMNS($C$11:W450)),””)</f>
        <v>#NAME?</v>
      </c>
      <c r="W450" s="72" t="e">
        <f>IFERROR(INDEX(Data!$M$4:$BB$594,Data!$A443,COLUMNS($C$11:X450)),””)</f>
        <v>#NAME?</v>
      </c>
      <c r="X450" s="70" t="e">
        <f>IFERROR(INDEX(Data!$M$4:$BB$594,Data!$A443,COLUMNS($C$11:Y450)),””)</f>
        <v>#NAME?</v>
      </c>
      <c r="Y450" s="72" t="e">
        <f>IFERROR(INDEX(Data!$M$4:$BB$594,Data!$A443,COLUMNS($C$11:Z450)),””)</f>
        <v>#NAME?</v>
      </c>
      <c r="Z450" s="75" t="e">
        <f>IFERROR(INDEX(Data!$M$4:$BB$594,Data!$A443,COLUMNS($C$11:AA450)),””)</f>
        <v>#NAME?</v>
      </c>
      <c r="AA450" s="75" t="e">
        <f>IFERROR(INDEX(Data!$M$4:$BB$594,Data!$A443,COLUMNS($C$11:AB450)),””)</f>
        <v>#NAME?</v>
      </c>
      <c r="AB450" s="71" t="e">
        <f>IFERROR(INDEX(Data!$M$4:$BB$594,Data!$A443,COLUMNS($C$11:AC450)),””)</f>
        <v>#NAME?</v>
      </c>
      <c r="AC450" s="72" t="e">
        <f>IFERROR(INDEX(Data!$M$4:$BB$594,Data!$A443,COLUMNS($C$11:AD450)),””)</f>
        <v>#NAME?</v>
      </c>
      <c r="AD450" s="72" t="e">
        <f>IFERROR(INDEX(Data!$M$4:$BB$594,Data!$A443,COLUMNS($C$11:AE450)),””)</f>
        <v>#NAME?</v>
      </c>
      <c r="AE450" s="70" t="e">
        <f>IFERROR(INDEX(Data!$M$4:$BB$594,Data!$A443,COLUMNS($C$11:AF450)),””)</f>
        <v>#NAME?</v>
      </c>
      <c r="AF450" s="72" t="e">
        <f>IFERROR(INDEX(Data!$M$4:$BB$594,Data!$A443,COLUMNS($C$11:AG450)),””)</f>
        <v>#NAME?</v>
      </c>
      <c r="AG450" s="75" t="e">
        <f>IFERROR(INDEX(Data!$M$4:$BB$594,Data!$A443,COLUMNS($C$11:AH450)),””)</f>
        <v>#NAME?</v>
      </c>
      <c r="AH450" s="75" t="e">
        <f>IFERROR(INDEX(Data!$M$4:$BB$594,Data!$A443,COLUMNS($C$11:AI450)),””)</f>
        <v>#NAME?</v>
      </c>
      <c r="AI450" s="71" t="e">
        <f>IFERROR(INDEX(Data!$M$4:$BB$594,Data!$A443,COLUMNS($C$11:AJ450)),””)</f>
        <v>#NAME?</v>
      </c>
      <c r="AJ450" s="71" t="e">
        <f>IFERROR(INDEX(Data!$M$4:$BB$594,Data!$A443,COLUMNS($C$11:AK450)),””)</f>
        <v>#NAME?</v>
      </c>
      <c r="AK450" s="71" t="e">
        <f>IFERROR(INDEX(Data!$M$4:$BB$594,Data!$A443,COLUMNS($C$11:AL450)),””)</f>
        <v>#NAME?</v>
      </c>
      <c r="AL450" s="69" t="e">
        <f>IFERROR(INDEX(Data!$M$4:$BB$594,Data!$A443,COLUMNS($C$11:AM450)),””)</f>
        <v>#NAME?</v>
      </c>
      <c r="AM450" s="69" t="e">
        <f>IFERROR(INDEX(Data!$M$4:$BB$594,Data!$A443,COLUMNS($C$11:AN450)),””)</f>
        <v>#NAME?</v>
      </c>
      <c r="AN450" s="69" t="e">
        <f>IFERROR(INDEX(Data!$M$4:$BB$594,Data!$A443,COLUMNS($C$11:AO450)),””)</f>
        <v>#NAME?</v>
      </c>
      <c r="AO450" s="69" t="e">
        <f>IFERROR(INDEX(Data!$M$4:$BB$594,Data!$A443,COLUMNS($C$11:AP450)),””)</f>
        <v>#NAME?</v>
      </c>
      <c r="AP450" s="69" t="e">
        <f>IFERROR(INDEX(Data!$M$4:$BB$594,Data!$A443,COLUMNS($C$11:AQ450)),””)</f>
        <v>#NAME?</v>
      </c>
      <c r="AQ450" s="69" t="e">
        <f>IFERROR(INDEX(Data!$M$4:$BB$594,Data!$A443,COLUMNS($C$11:AR450)),””)</f>
        <v>#NAME?</v>
      </c>
    </row>
    <row r="451" spans="2:43" x14ac:dyDescent="0.25">
      <c r="B451" s="69" t="e">
        <f>IFERROR(INDEX(Data!$M$4:$BB$594,Data!$A444,COLUMNS($C$11:C451)),””)</f>
        <v>#NAME?</v>
      </c>
      <c r="C451" s="73" t="e">
        <f>IFERROR(INDEX(Data!$M$4:$BB$594,Data!$A444,COLUMNS($C$11:D451)),””)</f>
        <v>#NAME?</v>
      </c>
      <c r="D451" s="76" t="e">
        <f>IFERROR(INDEX(Data!$M$4:$BB$594,Data!$A444,COLUMNS($C$11:E451)),””)</f>
        <v>#NAME?</v>
      </c>
      <c r="E451" s="76" t="e">
        <f>IFERROR(INDEX(Data!$M$4:$BB$594,Data!$A444,COLUMNS($C$11:F451)),””)</f>
        <v>#NAME?</v>
      </c>
      <c r="F451" s="76" t="e">
        <f>IFERROR(INDEX(Data!$M$4:$BB$594,Data!$A444,COLUMNS($C$11:G451)),””)</f>
        <v>#NAME?</v>
      </c>
      <c r="G451" s="76" t="e">
        <f>IFERROR(INDEX(Data!$M$4:$BB$594,Data!$A444,COLUMNS($C$11:H451)),””)</f>
        <v>#NAME?</v>
      </c>
      <c r="H451" s="76" t="e">
        <f>IFERROR(INDEX(Data!$M$4:$BB$594,Data!$A444,COLUMNS($C$11:I451)),””)</f>
        <v>#NAME?</v>
      </c>
      <c r="I451" s="76" t="e">
        <f>IFERROR(INDEX(Data!$M$4:$BB$594,Data!$A444,COLUMNS($C$11:J451)),””)</f>
        <v>#NAME?</v>
      </c>
      <c r="J451" s="76" t="e">
        <f>IFERROR(INDEX(Data!$M$4:$BB$594,Data!$A444,COLUMNS($C$11:K451)),””)</f>
        <v>#NAME?</v>
      </c>
      <c r="K451" s="76" t="e">
        <f>IFERROR(INDEX(Data!$M$4:$BB$594,Data!$A444,COLUMNS($C$11:L451)),””)</f>
        <v>#NAME?</v>
      </c>
      <c r="L451" s="76" t="e">
        <f>IFERROR(INDEX(Data!$M$4:$BB$594,Data!$A444,COLUMNS($C$11:M451)),””)</f>
        <v>#NAME?</v>
      </c>
      <c r="M451" s="76" t="e">
        <f>IFERROR(INDEX(Data!$M$4:$BB$594,Data!$A444,COLUMNS($C$11:N451)),””)</f>
        <v>#NAME?</v>
      </c>
      <c r="N451" s="76" t="e">
        <f>IFERROR(INDEX(Data!$M$4:$BB$594,Data!$A444,COLUMNS($C$11:O451)),””)</f>
        <v>#NAME?</v>
      </c>
      <c r="O451" s="76" t="e">
        <f>IFERROR(INDEX(Data!$M$4:$BB$594,Data!$A444,COLUMNS($C$11:P451)),””)</f>
        <v>#NAME?</v>
      </c>
      <c r="P451" s="69" t="e">
        <f>IFERROR(INDEX(Data!$M$4:$BB$594,Data!$A444,COLUMNS($C$11:Q451)),””)</f>
        <v>#NAME?</v>
      </c>
      <c r="Q451" s="70" t="e">
        <f>IFERROR(INDEX(Data!$M$4:$BB$594,Data!$A444,COLUMNS($C$11:R451)),””)</f>
        <v>#NAME?</v>
      </c>
      <c r="R451" s="72" t="e">
        <f>IFERROR(INDEX(Data!$M$4:$BB$594,Data!$A444,COLUMNS($C$11:S451)),””)</f>
        <v>#NAME?</v>
      </c>
      <c r="S451" s="69" t="e">
        <f>IFERROR(INDEX(Data!$M$4:$BB$594,Data!$A444,COLUMNS($C$11:T451)),””)</f>
        <v>#NAME?</v>
      </c>
      <c r="T451" s="71" t="e">
        <f>IFERROR(INDEX(Data!$M$4:$BB$594,Data!$A444,COLUMNS($C$11:U451)),””)</f>
        <v>#NAME?</v>
      </c>
      <c r="U451" s="72" t="e">
        <f>IFERROR(INDEX(Data!$M$4:$BB$594,Data!$A444,COLUMNS($C$11:V451)),””)</f>
        <v>#NAME?</v>
      </c>
      <c r="V451" s="72" t="e">
        <f>IFERROR(INDEX(Data!$M$4:$BB$594,Data!$A444,COLUMNS($C$11:W451)),””)</f>
        <v>#NAME?</v>
      </c>
      <c r="W451" s="72" t="e">
        <f>IFERROR(INDEX(Data!$M$4:$BB$594,Data!$A444,COLUMNS($C$11:X451)),””)</f>
        <v>#NAME?</v>
      </c>
      <c r="X451" s="70" t="e">
        <f>IFERROR(INDEX(Data!$M$4:$BB$594,Data!$A444,COLUMNS($C$11:Y451)),””)</f>
        <v>#NAME?</v>
      </c>
      <c r="Y451" s="72" t="e">
        <f>IFERROR(INDEX(Data!$M$4:$BB$594,Data!$A444,COLUMNS($C$11:Z451)),””)</f>
        <v>#NAME?</v>
      </c>
      <c r="Z451" s="75" t="e">
        <f>IFERROR(INDEX(Data!$M$4:$BB$594,Data!$A444,COLUMNS($C$11:AA451)),””)</f>
        <v>#NAME?</v>
      </c>
      <c r="AA451" s="75" t="e">
        <f>IFERROR(INDEX(Data!$M$4:$BB$594,Data!$A444,COLUMNS($C$11:AB451)),””)</f>
        <v>#NAME?</v>
      </c>
      <c r="AB451" s="71" t="e">
        <f>IFERROR(INDEX(Data!$M$4:$BB$594,Data!$A444,COLUMNS($C$11:AC451)),””)</f>
        <v>#NAME?</v>
      </c>
      <c r="AC451" s="72" t="e">
        <f>IFERROR(INDEX(Data!$M$4:$BB$594,Data!$A444,COLUMNS($C$11:AD451)),””)</f>
        <v>#NAME?</v>
      </c>
      <c r="AD451" s="72" t="e">
        <f>IFERROR(INDEX(Data!$M$4:$BB$594,Data!$A444,COLUMNS($C$11:AE451)),””)</f>
        <v>#NAME?</v>
      </c>
      <c r="AE451" s="70" t="e">
        <f>IFERROR(INDEX(Data!$M$4:$BB$594,Data!$A444,COLUMNS($C$11:AF451)),””)</f>
        <v>#NAME?</v>
      </c>
      <c r="AF451" s="72" t="e">
        <f>IFERROR(INDEX(Data!$M$4:$BB$594,Data!$A444,COLUMNS($C$11:AG451)),””)</f>
        <v>#NAME?</v>
      </c>
      <c r="AG451" s="75" t="e">
        <f>IFERROR(INDEX(Data!$M$4:$BB$594,Data!$A444,COLUMNS($C$11:AH451)),””)</f>
        <v>#NAME?</v>
      </c>
      <c r="AH451" s="75" t="e">
        <f>IFERROR(INDEX(Data!$M$4:$BB$594,Data!$A444,COLUMNS($C$11:AI451)),””)</f>
        <v>#NAME?</v>
      </c>
      <c r="AI451" s="71" t="e">
        <f>IFERROR(INDEX(Data!$M$4:$BB$594,Data!$A444,COLUMNS($C$11:AJ451)),””)</f>
        <v>#NAME?</v>
      </c>
      <c r="AJ451" s="71" t="e">
        <f>IFERROR(INDEX(Data!$M$4:$BB$594,Data!$A444,COLUMNS($C$11:AK451)),””)</f>
        <v>#NAME?</v>
      </c>
      <c r="AK451" s="71" t="e">
        <f>IFERROR(INDEX(Data!$M$4:$BB$594,Data!$A444,COLUMNS($C$11:AL451)),””)</f>
        <v>#NAME?</v>
      </c>
      <c r="AL451" s="69" t="e">
        <f>IFERROR(INDEX(Data!$M$4:$BB$594,Data!$A444,COLUMNS($C$11:AM451)),””)</f>
        <v>#NAME?</v>
      </c>
      <c r="AM451" s="69" t="e">
        <f>IFERROR(INDEX(Data!$M$4:$BB$594,Data!$A444,COLUMNS($C$11:AN451)),””)</f>
        <v>#NAME?</v>
      </c>
      <c r="AN451" s="69" t="e">
        <f>IFERROR(INDEX(Data!$M$4:$BB$594,Data!$A444,COLUMNS($C$11:AO451)),””)</f>
        <v>#NAME?</v>
      </c>
      <c r="AO451" s="69" t="e">
        <f>IFERROR(INDEX(Data!$M$4:$BB$594,Data!$A444,COLUMNS($C$11:AP451)),””)</f>
        <v>#NAME?</v>
      </c>
      <c r="AP451" s="69" t="e">
        <f>IFERROR(INDEX(Data!$M$4:$BB$594,Data!$A444,COLUMNS($C$11:AQ451)),””)</f>
        <v>#NAME?</v>
      </c>
      <c r="AQ451" s="69" t="e">
        <f>IFERROR(INDEX(Data!$M$4:$BB$594,Data!$A444,COLUMNS($C$11:AR451)),””)</f>
        <v>#NAME?</v>
      </c>
    </row>
    <row r="452" spans="2:43" x14ac:dyDescent="0.25">
      <c r="B452" s="69" t="e">
        <f>IFERROR(INDEX(Data!$M$4:$BB$594,Data!$A445,COLUMNS($C$11:C452)),””)</f>
        <v>#NAME?</v>
      </c>
      <c r="C452" s="73" t="e">
        <f>IFERROR(INDEX(Data!$M$4:$BB$594,Data!$A445,COLUMNS($C$11:D452)),””)</f>
        <v>#NAME?</v>
      </c>
      <c r="D452" s="76" t="e">
        <f>IFERROR(INDEX(Data!$M$4:$BB$594,Data!$A445,COLUMNS($C$11:E452)),””)</f>
        <v>#NAME?</v>
      </c>
      <c r="E452" s="76" t="e">
        <f>IFERROR(INDEX(Data!$M$4:$BB$594,Data!$A445,COLUMNS($C$11:F452)),””)</f>
        <v>#NAME?</v>
      </c>
      <c r="F452" s="76" t="e">
        <f>IFERROR(INDEX(Data!$M$4:$BB$594,Data!$A445,COLUMNS($C$11:G452)),””)</f>
        <v>#NAME?</v>
      </c>
      <c r="G452" s="76" t="e">
        <f>IFERROR(INDEX(Data!$M$4:$BB$594,Data!$A445,COLUMNS($C$11:H452)),””)</f>
        <v>#NAME?</v>
      </c>
      <c r="H452" s="76" t="e">
        <f>IFERROR(INDEX(Data!$M$4:$BB$594,Data!$A445,COLUMNS($C$11:I452)),””)</f>
        <v>#NAME?</v>
      </c>
      <c r="I452" s="76" t="e">
        <f>IFERROR(INDEX(Data!$M$4:$BB$594,Data!$A445,COLUMNS($C$11:J452)),””)</f>
        <v>#NAME?</v>
      </c>
      <c r="J452" s="76" t="e">
        <f>IFERROR(INDEX(Data!$M$4:$BB$594,Data!$A445,COLUMNS($C$11:K452)),””)</f>
        <v>#NAME?</v>
      </c>
      <c r="K452" s="76" t="e">
        <f>IFERROR(INDEX(Data!$M$4:$BB$594,Data!$A445,COLUMNS($C$11:L452)),””)</f>
        <v>#NAME?</v>
      </c>
      <c r="L452" s="76" t="e">
        <f>IFERROR(INDEX(Data!$M$4:$BB$594,Data!$A445,COLUMNS($C$11:M452)),””)</f>
        <v>#NAME?</v>
      </c>
      <c r="M452" s="76" t="e">
        <f>IFERROR(INDEX(Data!$M$4:$BB$594,Data!$A445,COLUMNS($C$11:N452)),””)</f>
        <v>#NAME?</v>
      </c>
      <c r="N452" s="76" t="e">
        <f>IFERROR(INDEX(Data!$M$4:$BB$594,Data!$A445,COLUMNS($C$11:O452)),””)</f>
        <v>#NAME?</v>
      </c>
      <c r="O452" s="76" t="e">
        <f>IFERROR(INDEX(Data!$M$4:$BB$594,Data!$A445,COLUMNS($C$11:P452)),””)</f>
        <v>#NAME?</v>
      </c>
      <c r="P452" s="69" t="e">
        <f>IFERROR(INDEX(Data!$M$4:$BB$594,Data!$A445,COLUMNS($C$11:Q452)),””)</f>
        <v>#NAME?</v>
      </c>
      <c r="Q452" s="70" t="e">
        <f>IFERROR(INDEX(Data!$M$4:$BB$594,Data!$A445,COLUMNS($C$11:R452)),””)</f>
        <v>#NAME?</v>
      </c>
      <c r="R452" s="72" t="e">
        <f>IFERROR(INDEX(Data!$M$4:$BB$594,Data!$A445,COLUMNS($C$11:S452)),””)</f>
        <v>#NAME?</v>
      </c>
      <c r="S452" s="69" t="e">
        <f>IFERROR(INDEX(Data!$M$4:$BB$594,Data!$A445,COLUMNS($C$11:T452)),””)</f>
        <v>#NAME?</v>
      </c>
      <c r="T452" s="71" t="e">
        <f>IFERROR(INDEX(Data!$M$4:$BB$594,Data!$A445,COLUMNS($C$11:U452)),””)</f>
        <v>#NAME?</v>
      </c>
      <c r="U452" s="72" t="e">
        <f>IFERROR(INDEX(Data!$M$4:$BB$594,Data!$A445,COLUMNS($C$11:V452)),””)</f>
        <v>#NAME?</v>
      </c>
      <c r="V452" s="72" t="e">
        <f>IFERROR(INDEX(Data!$M$4:$BB$594,Data!$A445,COLUMNS($C$11:W452)),””)</f>
        <v>#NAME?</v>
      </c>
      <c r="W452" s="72" t="e">
        <f>IFERROR(INDEX(Data!$M$4:$BB$594,Data!$A445,COLUMNS($C$11:X452)),””)</f>
        <v>#NAME?</v>
      </c>
      <c r="X452" s="70" t="e">
        <f>IFERROR(INDEX(Data!$M$4:$BB$594,Data!$A445,COLUMNS($C$11:Y452)),””)</f>
        <v>#NAME?</v>
      </c>
      <c r="Y452" s="72" t="e">
        <f>IFERROR(INDEX(Data!$M$4:$BB$594,Data!$A445,COLUMNS($C$11:Z452)),””)</f>
        <v>#NAME?</v>
      </c>
      <c r="Z452" s="75" t="e">
        <f>IFERROR(INDEX(Data!$M$4:$BB$594,Data!$A445,COLUMNS($C$11:AA452)),””)</f>
        <v>#NAME?</v>
      </c>
      <c r="AA452" s="75" t="e">
        <f>IFERROR(INDEX(Data!$M$4:$BB$594,Data!$A445,COLUMNS($C$11:AB452)),””)</f>
        <v>#NAME?</v>
      </c>
      <c r="AB452" s="71" t="e">
        <f>IFERROR(INDEX(Data!$M$4:$BB$594,Data!$A445,COLUMNS($C$11:AC452)),””)</f>
        <v>#NAME?</v>
      </c>
      <c r="AC452" s="72" t="e">
        <f>IFERROR(INDEX(Data!$M$4:$BB$594,Data!$A445,COLUMNS($C$11:AD452)),””)</f>
        <v>#NAME?</v>
      </c>
      <c r="AD452" s="72" t="e">
        <f>IFERROR(INDEX(Data!$M$4:$BB$594,Data!$A445,COLUMNS($C$11:AE452)),””)</f>
        <v>#NAME?</v>
      </c>
      <c r="AE452" s="70" t="e">
        <f>IFERROR(INDEX(Data!$M$4:$BB$594,Data!$A445,COLUMNS($C$11:AF452)),””)</f>
        <v>#NAME?</v>
      </c>
      <c r="AF452" s="72" t="e">
        <f>IFERROR(INDEX(Data!$M$4:$BB$594,Data!$A445,COLUMNS($C$11:AG452)),””)</f>
        <v>#NAME?</v>
      </c>
      <c r="AG452" s="75" t="e">
        <f>IFERROR(INDEX(Data!$M$4:$BB$594,Data!$A445,COLUMNS($C$11:AH452)),””)</f>
        <v>#NAME?</v>
      </c>
      <c r="AH452" s="75" t="e">
        <f>IFERROR(INDEX(Data!$M$4:$BB$594,Data!$A445,COLUMNS($C$11:AI452)),””)</f>
        <v>#NAME?</v>
      </c>
      <c r="AI452" s="71" t="e">
        <f>IFERROR(INDEX(Data!$M$4:$BB$594,Data!$A445,COLUMNS($C$11:AJ452)),””)</f>
        <v>#NAME?</v>
      </c>
      <c r="AJ452" s="71" t="e">
        <f>IFERROR(INDEX(Data!$M$4:$BB$594,Data!$A445,COLUMNS($C$11:AK452)),””)</f>
        <v>#NAME?</v>
      </c>
      <c r="AK452" s="71" t="e">
        <f>IFERROR(INDEX(Data!$M$4:$BB$594,Data!$A445,COLUMNS($C$11:AL452)),””)</f>
        <v>#NAME?</v>
      </c>
      <c r="AL452" s="69" t="e">
        <f>IFERROR(INDEX(Data!$M$4:$BB$594,Data!$A445,COLUMNS($C$11:AM452)),””)</f>
        <v>#NAME?</v>
      </c>
      <c r="AM452" s="69" t="e">
        <f>IFERROR(INDEX(Data!$M$4:$BB$594,Data!$A445,COLUMNS($C$11:AN452)),””)</f>
        <v>#NAME?</v>
      </c>
      <c r="AN452" s="69" t="e">
        <f>IFERROR(INDEX(Data!$M$4:$BB$594,Data!$A445,COLUMNS($C$11:AO452)),””)</f>
        <v>#NAME?</v>
      </c>
      <c r="AO452" s="69" t="e">
        <f>IFERROR(INDEX(Data!$M$4:$BB$594,Data!$A445,COLUMNS($C$11:AP452)),””)</f>
        <v>#NAME?</v>
      </c>
      <c r="AP452" s="69" t="e">
        <f>IFERROR(INDEX(Data!$M$4:$BB$594,Data!$A445,COLUMNS($C$11:AQ452)),””)</f>
        <v>#NAME?</v>
      </c>
      <c r="AQ452" s="69" t="e">
        <f>IFERROR(INDEX(Data!$M$4:$BB$594,Data!$A445,COLUMNS($C$11:AR452)),””)</f>
        <v>#NAME?</v>
      </c>
    </row>
    <row r="453" spans="2:43" x14ac:dyDescent="0.25">
      <c r="B453" s="69" t="e">
        <f>IFERROR(INDEX(Data!$M$4:$BB$594,Data!$A446,COLUMNS($C$11:C453)),””)</f>
        <v>#NAME?</v>
      </c>
      <c r="C453" s="73" t="e">
        <f>IFERROR(INDEX(Data!$M$4:$BB$594,Data!$A446,COLUMNS($C$11:D453)),””)</f>
        <v>#NAME?</v>
      </c>
      <c r="D453" s="76" t="e">
        <f>IFERROR(INDEX(Data!$M$4:$BB$594,Data!$A446,COLUMNS($C$11:E453)),””)</f>
        <v>#NAME?</v>
      </c>
      <c r="E453" s="76" t="e">
        <f>IFERROR(INDEX(Data!$M$4:$BB$594,Data!$A446,COLUMNS($C$11:F453)),””)</f>
        <v>#NAME?</v>
      </c>
      <c r="F453" s="76" t="e">
        <f>IFERROR(INDEX(Data!$M$4:$BB$594,Data!$A446,COLUMNS($C$11:G453)),””)</f>
        <v>#NAME?</v>
      </c>
      <c r="G453" s="76" t="e">
        <f>IFERROR(INDEX(Data!$M$4:$BB$594,Data!$A446,COLUMNS($C$11:H453)),””)</f>
        <v>#NAME?</v>
      </c>
      <c r="H453" s="76" t="e">
        <f>IFERROR(INDEX(Data!$M$4:$BB$594,Data!$A446,COLUMNS($C$11:I453)),””)</f>
        <v>#NAME?</v>
      </c>
      <c r="I453" s="76" t="e">
        <f>IFERROR(INDEX(Data!$M$4:$BB$594,Data!$A446,COLUMNS($C$11:J453)),””)</f>
        <v>#NAME?</v>
      </c>
      <c r="J453" s="76" t="e">
        <f>IFERROR(INDEX(Data!$M$4:$BB$594,Data!$A446,COLUMNS($C$11:K453)),””)</f>
        <v>#NAME?</v>
      </c>
      <c r="K453" s="76" t="e">
        <f>IFERROR(INDEX(Data!$M$4:$BB$594,Data!$A446,COLUMNS($C$11:L453)),””)</f>
        <v>#NAME?</v>
      </c>
      <c r="L453" s="76" t="e">
        <f>IFERROR(INDEX(Data!$M$4:$BB$594,Data!$A446,COLUMNS($C$11:M453)),””)</f>
        <v>#NAME?</v>
      </c>
      <c r="M453" s="76" t="e">
        <f>IFERROR(INDEX(Data!$M$4:$BB$594,Data!$A446,COLUMNS($C$11:N453)),””)</f>
        <v>#NAME?</v>
      </c>
      <c r="N453" s="76" t="e">
        <f>IFERROR(INDEX(Data!$M$4:$BB$594,Data!$A446,COLUMNS($C$11:O453)),””)</f>
        <v>#NAME?</v>
      </c>
      <c r="O453" s="76" t="e">
        <f>IFERROR(INDEX(Data!$M$4:$BB$594,Data!$A446,COLUMNS($C$11:P453)),””)</f>
        <v>#NAME?</v>
      </c>
      <c r="P453" s="69" t="e">
        <f>IFERROR(INDEX(Data!$M$4:$BB$594,Data!$A446,COLUMNS($C$11:Q453)),””)</f>
        <v>#NAME?</v>
      </c>
      <c r="Q453" s="70" t="e">
        <f>IFERROR(INDEX(Data!$M$4:$BB$594,Data!$A446,COLUMNS($C$11:R453)),””)</f>
        <v>#NAME?</v>
      </c>
      <c r="R453" s="72" t="e">
        <f>IFERROR(INDEX(Data!$M$4:$BB$594,Data!$A446,COLUMNS($C$11:S453)),””)</f>
        <v>#NAME?</v>
      </c>
      <c r="S453" s="69" t="e">
        <f>IFERROR(INDEX(Data!$M$4:$BB$594,Data!$A446,COLUMNS($C$11:T453)),””)</f>
        <v>#NAME?</v>
      </c>
      <c r="T453" s="71" t="e">
        <f>IFERROR(INDEX(Data!$M$4:$BB$594,Data!$A446,COLUMNS($C$11:U453)),””)</f>
        <v>#NAME?</v>
      </c>
      <c r="U453" s="72" t="e">
        <f>IFERROR(INDEX(Data!$M$4:$BB$594,Data!$A446,COLUMNS($C$11:V453)),””)</f>
        <v>#NAME?</v>
      </c>
      <c r="V453" s="72" t="e">
        <f>IFERROR(INDEX(Data!$M$4:$BB$594,Data!$A446,COLUMNS($C$11:W453)),””)</f>
        <v>#NAME?</v>
      </c>
      <c r="W453" s="72" t="e">
        <f>IFERROR(INDEX(Data!$M$4:$BB$594,Data!$A446,COLUMNS($C$11:X453)),””)</f>
        <v>#NAME?</v>
      </c>
      <c r="X453" s="70" t="e">
        <f>IFERROR(INDEX(Data!$M$4:$BB$594,Data!$A446,COLUMNS($C$11:Y453)),””)</f>
        <v>#NAME?</v>
      </c>
      <c r="Y453" s="72" t="e">
        <f>IFERROR(INDEX(Data!$M$4:$BB$594,Data!$A446,COLUMNS($C$11:Z453)),””)</f>
        <v>#NAME?</v>
      </c>
      <c r="Z453" s="75" t="e">
        <f>IFERROR(INDEX(Data!$M$4:$BB$594,Data!$A446,COLUMNS($C$11:AA453)),””)</f>
        <v>#NAME?</v>
      </c>
      <c r="AA453" s="75" t="e">
        <f>IFERROR(INDEX(Data!$M$4:$BB$594,Data!$A446,COLUMNS($C$11:AB453)),””)</f>
        <v>#NAME?</v>
      </c>
      <c r="AB453" s="71" t="e">
        <f>IFERROR(INDEX(Data!$M$4:$BB$594,Data!$A446,COLUMNS($C$11:AC453)),””)</f>
        <v>#NAME?</v>
      </c>
      <c r="AC453" s="72" t="e">
        <f>IFERROR(INDEX(Data!$M$4:$BB$594,Data!$A446,COLUMNS($C$11:AD453)),””)</f>
        <v>#NAME?</v>
      </c>
      <c r="AD453" s="72" t="e">
        <f>IFERROR(INDEX(Data!$M$4:$BB$594,Data!$A446,COLUMNS($C$11:AE453)),””)</f>
        <v>#NAME?</v>
      </c>
      <c r="AE453" s="70" t="e">
        <f>IFERROR(INDEX(Data!$M$4:$BB$594,Data!$A446,COLUMNS($C$11:AF453)),””)</f>
        <v>#NAME?</v>
      </c>
      <c r="AF453" s="72" t="e">
        <f>IFERROR(INDEX(Data!$M$4:$BB$594,Data!$A446,COLUMNS($C$11:AG453)),””)</f>
        <v>#NAME?</v>
      </c>
      <c r="AG453" s="75" t="e">
        <f>IFERROR(INDEX(Data!$M$4:$BB$594,Data!$A446,COLUMNS($C$11:AH453)),””)</f>
        <v>#NAME?</v>
      </c>
      <c r="AH453" s="75" t="e">
        <f>IFERROR(INDEX(Data!$M$4:$BB$594,Data!$A446,COLUMNS($C$11:AI453)),””)</f>
        <v>#NAME?</v>
      </c>
      <c r="AI453" s="71" t="e">
        <f>IFERROR(INDEX(Data!$M$4:$BB$594,Data!$A446,COLUMNS($C$11:AJ453)),””)</f>
        <v>#NAME?</v>
      </c>
      <c r="AJ453" s="71" t="e">
        <f>IFERROR(INDEX(Data!$M$4:$BB$594,Data!$A446,COLUMNS($C$11:AK453)),””)</f>
        <v>#NAME?</v>
      </c>
      <c r="AK453" s="71" t="e">
        <f>IFERROR(INDEX(Data!$M$4:$BB$594,Data!$A446,COLUMNS($C$11:AL453)),””)</f>
        <v>#NAME?</v>
      </c>
      <c r="AL453" s="69" t="e">
        <f>IFERROR(INDEX(Data!$M$4:$BB$594,Data!$A446,COLUMNS($C$11:AM453)),””)</f>
        <v>#NAME?</v>
      </c>
      <c r="AM453" s="69" t="e">
        <f>IFERROR(INDEX(Data!$M$4:$BB$594,Data!$A446,COLUMNS($C$11:AN453)),””)</f>
        <v>#NAME?</v>
      </c>
      <c r="AN453" s="69" t="e">
        <f>IFERROR(INDEX(Data!$M$4:$BB$594,Data!$A446,COLUMNS($C$11:AO453)),””)</f>
        <v>#NAME?</v>
      </c>
      <c r="AO453" s="69" t="e">
        <f>IFERROR(INDEX(Data!$M$4:$BB$594,Data!$A446,COLUMNS($C$11:AP453)),””)</f>
        <v>#NAME?</v>
      </c>
      <c r="AP453" s="69" t="e">
        <f>IFERROR(INDEX(Data!$M$4:$BB$594,Data!$A446,COLUMNS($C$11:AQ453)),””)</f>
        <v>#NAME?</v>
      </c>
      <c r="AQ453" s="69" t="e">
        <f>IFERROR(INDEX(Data!$M$4:$BB$594,Data!$A446,COLUMNS($C$11:AR453)),””)</f>
        <v>#NAME?</v>
      </c>
    </row>
    <row r="454" spans="2:43" x14ac:dyDescent="0.25">
      <c r="B454" s="69" t="e">
        <f>IFERROR(INDEX(Data!$M$4:$BB$594,Data!$A447,COLUMNS($C$11:C454)),””)</f>
        <v>#NAME?</v>
      </c>
      <c r="C454" s="73" t="e">
        <f>IFERROR(INDEX(Data!$M$4:$BB$594,Data!$A447,COLUMNS($C$11:D454)),””)</f>
        <v>#NAME?</v>
      </c>
      <c r="D454" s="76" t="e">
        <f>IFERROR(INDEX(Data!$M$4:$BB$594,Data!$A447,COLUMNS($C$11:E454)),””)</f>
        <v>#NAME?</v>
      </c>
      <c r="E454" s="76" t="e">
        <f>IFERROR(INDEX(Data!$M$4:$BB$594,Data!$A447,COLUMNS($C$11:F454)),””)</f>
        <v>#NAME?</v>
      </c>
      <c r="F454" s="76" t="e">
        <f>IFERROR(INDEX(Data!$M$4:$BB$594,Data!$A447,COLUMNS($C$11:G454)),””)</f>
        <v>#NAME?</v>
      </c>
      <c r="G454" s="76" t="e">
        <f>IFERROR(INDEX(Data!$M$4:$BB$594,Data!$A447,COLUMNS($C$11:H454)),””)</f>
        <v>#NAME?</v>
      </c>
      <c r="H454" s="76" t="e">
        <f>IFERROR(INDEX(Data!$M$4:$BB$594,Data!$A447,COLUMNS($C$11:I454)),””)</f>
        <v>#NAME?</v>
      </c>
      <c r="I454" s="76" t="e">
        <f>IFERROR(INDEX(Data!$M$4:$BB$594,Data!$A447,COLUMNS($C$11:J454)),””)</f>
        <v>#NAME?</v>
      </c>
      <c r="J454" s="76" t="e">
        <f>IFERROR(INDEX(Data!$M$4:$BB$594,Data!$A447,COLUMNS($C$11:K454)),””)</f>
        <v>#NAME?</v>
      </c>
      <c r="K454" s="76" t="e">
        <f>IFERROR(INDEX(Data!$M$4:$BB$594,Data!$A447,COLUMNS($C$11:L454)),””)</f>
        <v>#NAME?</v>
      </c>
      <c r="L454" s="76" t="e">
        <f>IFERROR(INDEX(Data!$M$4:$BB$594,Data!$A447,COLUMNS($C$11:M454)),””)</f>
        <v>#NAME?</v>
      </c>
      <c r="M454" s="76" t="e">
        <f>IFERROR(INDEX(Data!$M$4:$BB$594,Data!$A447,COLUMNS($C$11:N454)),””)</f>
        <v>#NAME?</v>
      </c>
      <c r="N454" s="76" t="e">
        <f>IFERROR(INDEX(Data!$M$4:$BB$594,Data!$A447,COLUMNS($C$11:O454)),””)</f>
        <v>#NAME?</v>
      </c>
      <c r="O454" s="76" t="e">
        <f>IFERROR(INDEX(Data!$M$4:$BB$594,Data!$A447,COLUMNS($C$11:P454)),””)</f>
        <v>#NAME?</v>
      </c>
      <c r="P454" s="69" t="e">
        <f>IFERROR(INDEX(Data!$M$4:$BB$594,Data!$A447,COLUMNS($C$11:Q454)),””)</f>
        <v>#NAME?</v>
      </c>
      <c r="Q454" s="70" t="e">
        <f>IFERROR(INDEX(Data!$M$4:$BB$594,Data!$A447,COLUMNS($C$11:R454)),””)</f>
        <v>#NAME?</v>
      </c>
      <c r="R454" s="72" t="e">
        <f>IFERROR(INDEX(Data!$M$4:$BB$594,Data!$A447,COLUMNS($C$11:S454)),””)</f>
        <v>#NAME?</v>
      </c>
      <c r="S454" s="69" t="e">
        <f>IFERROR(INDEX(Data!$M$4:$BB$594,Data!$A447,COLUMNS($C$11:T454)),””)</f>
        <v>#NAME?</v>
      </c>
      <c r="T454" s="71" t="e">
        <f>IFERROR(INDEX(Data!$M$4:$BB$594,Data!$A447,COLUMNS($C$11:U454)),””)</f>
        <v>#NAME?</v>
      </c>
      <c r="U454" s="72" t="e">
        <f>IFERROR(INDEX(Data!$M$4:$BB$594,Data!$A447,COLUMNS($C$11:V454)),””)</f>
        <v>#NAME?</v>
      </c>
      <c r="V454" s="72" t="e">
        <f>IFERROR(INDEX(Data!$M$4:$BB$594,Data!$A447,COLUMNS($C$11:W454)),””)</f>
        <v>#NAME?</v>
      </c>
      <c r="W454" s="72" t="e">
        <f>IFERROR(INDEX(Data!$M$4:$BB$594,Data!$A447,COLUMNS($C$11:X454)),””)</f>
        <v>#NAME?</v>
      </c>
      <c r="X454" s="70" t="e">
        <f>IFERROR(INDEX(Data!$M$4:$BB$594,Data!$A447,COLUMNS($C$11:Y454)),””)</f>
        <v>#NAME?</v>
      </c>
      <c r="Y454" s="72" t="e">
        <f>IFERROR(INDEX(Data!$M$4:$BB$594,Data!$A447,COLUMNS($C$11:Z454)),””)</f>
        <v>#NAME?</v>
      </c>
      <c r="Z454" s="75" t="e">
        <f>IFERROR(INDEX(Data!$M$4:$BB$594,Data!$A447,COLUMNS($C$11:AA454)),””)</f>
        <v>#NAME?</v>
      </c>
      <c r="AA454" s="75" t="e">
        <f>IFERROR(INDEX(Data!$M$4:$BB$594,Data!$A447,COLUMNS($C$11:AB454)),””)</f>
        <v>#NAME?</v>
      </c>
      <c r="AB454" s="71" t="e">
        <f>IFERROR(INDEX(Data!$M$4:$BB$594,Data!$A447,COLUMNS($C$11:AC454)),””)</f>
        <v>#NAME?</v>
      </c>
      <c r="AC454" s="72" t="e">
        <f>IFERROR(INDEX(Data!$M$4:$BB$594,Data!$A447,COLUMNS($C$11:AD454)),””)</f>
        <v>#NAME?</v>
      </c>
      <c r="AD454" s="72" t="e">
        <f>IFERROR(INDEX(Data!$M$4:$BB$594,Data!$A447,COLUMNS($C$11:AE454)),””)</f>
        <v>#NAME?</v>
      </c>
      <c r="AE454" s="70" t="e">
        <f>IFERROR(INDEX(Data!$M$4:$BB$594,Data!$A447,COLUMNS($C$11:AF454)),””)</f>
        <v>#NAME?</v>
      </c>
      <c r="AF454" s="72" t="e">
        <f>IFERROR(INDEX(Data!$M$4:$BB$594,Data!$A447,COLUMNS($C$11:AG454)),””)</f>
        <v>#NAME?</v>
      </c>
      <c r="AG454" s="75" t="e">
        <f>IFERROR(INDEX(Data!$M$4:$BB$594,Data!$A447,COLUMNS($C$11:AH454)),””)</f>
        <v>#NAME?</v>
      </c>
      <c r="AH454" s="75" t="e">
        <f>IFERROR(INDEX(Data!$M$4:$BB$594,Data!$A447,COLUMNS($C$11:AI454)),””)</f>
        <v>#NAME?</v>
      </c>
      <c r="AI454" s="71" t="e">
        <f>IFERROR(INDEX(Data!$M$4:$BB$594,Data!$A447,COLUMNS($C$11:AJ454)),””)</f>
        <v>#NAME?</v>
      </c>
      <c r="AJ454" s="71" t="e">
        <f>IFERROR(INDEX(Data!$M$4:$BB$594,Data!$A447,COLUMNS($C$11:AK454)),””)</f>
        <v>#NAME?</v>
      </c>
      <c r="AK454" s="71" t="e">
        <f>IFERROR(INDEX(Data!$M$4:$BB$594,Data!$A447,COLUMNS($C$11:AL454)),””)</f>
        <v>#NAME?</v>
      </c>
      <c r="AL454" s="69" t="e">
        <f>IFERROR(INDEX(Data!$M$4:$BB$594,Data!$A447,COLUMNS($C$11:AM454)),””)</f>
        <v>#NAME?</v>
      </c>
      <c r="AM454" s="69" t="e">
        <f>IFERROR(INDEX(Data!$M$4:$BB$594,Data!$A447,COLUMNS($C$11:AN454)),””)</f>
        <v>#NAME?</v>
      </c>
      <c r="AN454" s="69" t="e">
        <f>IFERROR(INDEX(Data!$M$4:$BB$594,Data!$A447,COLUMNS($C$11:AO454)),””)</f>
        <v>#NAME?</v>
      </c>
      <c r="AO454" s="69" t="e">
        <f>IFERROR(INDEX(Data!$M$4:$BB$594,Data!$A447,COLUMNS($C$11:AP454)),””)</f>
        <v>#NAME?</v>
      </c>
      <c r="AP454" s="69" t="e">
        <f>IFERROR(INDEX(Data!$M$4:$BB$594,Data!$A447,COLUMNS($C$11:AQ454)),””)</f>
        <v>#NAME?</v>
      </c>
      <c r="AQ454" s="69" t="e">
        <f>IFERROR(INDEX(Data!$M$4:$BB$594,Data!$A447,COLUMNS($C$11:AR454)),””)</f>
        <v>#NAME?</v>
      </c>
    </row>
    <row r="455" spans="2:43" x14ac:dyDescent="0.25">
      <c r="B455" s="69" t="e">
        <f>IFERROR(INDEX(Data!$M$4:$BB$594,Data!$A448,COLUMNS($C$11:C455)),””)</f>
        <v>#NAME?</v>
      </c>
      <c r="C455" s="73" t="e">
        <f>IFERROR(INDEX(Data!$M$4:$BB$594,Data!$A448,COLUMNS($C$11:D455)),””)</f>
        <v>#NAME?</v>
      </c>
      <c r="D455" s="76" t="e">
        <f>IFERROR(INDEX(Data!$M$4:$BB$594,Data!$A448,COLUMNS($C$11:E455)),””)</f>
        <v>#NAME?</v>
      </c>
      <c r="E455" s="76" t="e">
        <f>IFERROR(INDEX(Data!$M$4:$BB$594,Data!$A448,COLUMNS($C$11:F455)),””)</f>
        <v>#NAME?</v>
      </c>
      <c r="F455" s="76" t="e">
        <f>IFERROR(INDEX(Data!$M$4:$BB$594,Data!$A448,COLUMNS($C$11:G455)),””)</f>
        <v>#NAME?</v>
      </c>
      <c r="G455" s="76" t="e">
        <f>IFERROR(INDEX(Data!$M$4:$BB$594,Data!$A448,COLUMNS($C$11:H455)),””)</f>
        <v>#NAME?</v>
      </c>
      <c r="H455" s="76" t="e">
        <f>IFERROR(INDEX(Data!$M$4:$BB$594,Data!$A448,COLUMNS($C$11:I455)),””)</f>
        <v>#NAME?</v>
      </c>
      <c r="I455" s="76" t="e">
        <f>IFERROR(INDEX(Data!$M$4:$BB$594,Data!$A448,COLUMNS($C$11:J455)),””)</f>
        <v>#NAME?</v>
      </c>
      <c r="J455" s="76" t="e">
        <f>IFERROR(INDEX(Data!$M$4:$BB$594,Data!$A448,COLUMNS($C$11:K455)),””)</f>
        <v>#NAME?</v>
      </c>
      <c r="K455" s="76" t="e">
        <f>IFERROR(INDEX(Data!$M$4:$BB$594,Data!$A448,COLUMNS($C$11:L455)),””)</f>
        <v>#NAME?</v>
      </c>
      <c r="L455" s="76" t="e">
        <f>IFERROR(INDEX(Data!$M$4:$BB$594,Data!$A448,COLUMNS($C$11:M455)),””)</f>
        <v>#NAME?</v>
      </c>
      <c r="M455" s="76" t="e">
        <f>IFERROR(INDEX(Data!$M$4:$BB$594,Data!$A448,COLUMNS($C$11:N455)),””)</f>
        <v>#NAME?</v>
      </c>
      <c r="N455" s="76" t="e">
        <f>IFERROR(INDEX(Data!$M$4:$BB$594,Data!$A448,COLUMNS($C$11:O455)),””)</f>
        <v>#NAME?</v>
      </c>
      <c r="O455" s="76" t="e">
        <f>IFERROR(INDEX(Data!$M$4:$BB$594,Data!$A448,COLUMNS($C$11:P455)),””)</f>
        <v>#NAME?</v>
      </c>
      <c r="P455" s="69" t="e">
        <f>IFERROR(INDEX(Data!$M$4:$BB$594,Data!$A448,COLUMNS($C$11:Q455)),””)</f>
        <v>#NAME?</v>
      </c>
      <c r="Q455" s="70" t="e">
        <f>IFERROR(INDEX(Data!$M$4:$BB$594,Data!$A448,COLUMNS($C$11:R455)),””)</f>
        <v>#NAME?</v>
      </c>
      <c r="R455" s="72" t="e">
        <f>IFERROR(INDEX(Data!$M$4:$BB$594,Data!$A448,COLUMNS($C$11:S455)),””)</f>
        <v>#NAME?</v>
      </c>
      <c r="S455" s="69" t="e">
        <f>IFERROR(INDEX(Data!$M$4:$BB$594,Data!$A448,COLUMNS($C$11:T455)),””)</f>
        <v>#NAME?</v>
      </c>
      <c r="T455" s="71" t="e">
        <f>IFERROR(INDEX(Data!$M$4:$BB$594,Data!$A448,COLUMNS($C$11:U455)),””)</f>
        <v>#NAME?</v>
      </c>
      <c r="U455" s="72" t="e">
        <f>IFERROR(INDEX(Data!$M$4:$BB$594,Data!$A448,COLUMNS($C$11:V455)),””)</f>
        <v>#NAME?</v>
      </c>
      <c r="V455" s="72" t="e">
        <f>IFERROR(INDEX(Data!$M$4:$BB$594,Data!$A448,COLUMNS($C$11:W455)),””)</f>
        <v>#NAME?</v>
      </c>
      <c r="W455" s="72" t="e">
        <f>IFERROR(INDEX(Data!$M$4:$BB$594,Data!$A448,COLUMNS($C$11:X455)),””)</f>
        <v>#NAME?</v>
      </c>
      <c r="X455" s="70" t="e">
        <f>IFERROR(INDEX(Data!$M$4:$BB$594,Data!$A448,COLUMNS($C$11:Y455)),””)</f>
        <v>#NAME?</v>
      </c>
      <c r="Y455" s="72" t="e">
        <f>IFERROR(INDEX(Data!$M$4:$BB$594,Data!$A448,COLUMNS($C$11:Z455)),””)</f>
        <v>#NAME?</v>
      </c>
      <c r="Z455" s="75" t="e">
        <f>IFERROR(INDEX(Data!$M$4:$BB$594,Data!$A448,COLUMNS($C$11:AA455)),””)</f>
        <v>#NAME?</v>
      </c>
      <c r="AA455" s="75" t="e">
        <f>IFERROR(INDEX(Data!$M$4:$BB$594,Data!$A448,COLUMNS($C$11:AB455)),””)</f>
        <v>#NAME?</v>
      </c>
      <c r="AB455" s="71" t="e">
        <f>IFERROR(INDEX(Data!$M$4:$BB$594,Data!$A448,COLUMNS($C$11:AC455)),””)</f>
        <v>#NAME?</v>
      </c>
      <c r="AC455" s="72" t="e">
        <f>IFERROR(INDEX(Data!$M$4:$BB$594,Data!$A448,COLUMNS($C$11:AD455)),””)</f>
        <v>#NAME?</v>
      </c>
      <c r="AD455" s="72" t="e">
        <f>IFERROR(INDEX(Data!$M$4:$BB$594,Data!$A448,COLUMNS($C$11:AE455)),””)</f>
        <v>#NAME?</v>
      </c>
      <c r="AE455" s="70" t="e">
        <f>IFERROR(INDEX(Data!$M$4:$BB$594,Data!$A448,COLUMNS($C$11:AF455)),””)</f>
        <v>#NAME?</v>
      </c>
      <c r="AF455" s="72" t="e">
        <f>IFERROR(INDEX(Data!$M$4:$BB$594,Data!$A448,COLUMNS($C$11:AG455)),””)</f>
        <v>#NAME?</v>
      </c>
      <c r="AG455" s="75" t="e">
        <f>IFERROR(INDEX(Data!$M$4:$BB$594,Data!$A448,COLUMNS($C$11:AH455)),””)</f>
        <v>#NAME?</v>
      </c>
      <c r="AH455" s="75" t="e">
        <f>IFERROR(INDEX(Data!$M$4:$BB$594,Data!$A448,COLUMNS($C$11:AI455)),””)</f>
        <v>#NAME?</v>
      </c>
      <c r="AI455" s="71" t="e">
        <f>IFERROR(INDEX(Data!$M$4:$BB$594,Data!$A448,COLUMNS($C$11:AJ455)),””)</f>
        <v>#NAME?</v>
      </c>
      <c r="AJ455" s="71" t="e">
        <f>IFERROR(INDEX(Data!$M$4:$BB$594,Data!$A448,COLUMNS($C$11:AK455)),””)</f>
        <v>#NAME?</v>
      </c>
      <c r="AK455" s="71" t="e">
        <f>IFERROR(INDEX(Data!$M$4:$BB$594,Data!$A448,COLUMNS($C$11:AL455)),””)</f>
        <v>#NAME?</v>
      </c>
      <c r="AL455" s="69" t="e">
        <f>IFERROR(INDEX(Data!$M$4:$BB$594,Data!$A448,COLUMNS($C$11:AM455)),””)</f>
        <v>#NAME?</v>
      </c>
      <c r="AM455" s="69" t="e">
        <f>IFERROR(INDEX(Data!$M$4:$BB$594,Data!$A448,COLUMNS($C$11:AN455)),””)</f>
        <v>#NAME?</v>
      </c>
      <c r="AN455" s="69" t="e">
        <f>IFERROR(INDEX(Data!$M$4:$BB$594,Data!$A448,COLUMNS($C$11:AO455)),””)</f>
        <v>#NAME?</v>
      </c>
      <c r="AO455" s="69" t="e">
        <f>IFERROR(INDEX(Data!$M$4:$BB$594,Data!$A448,COLUMNS($C$11:AP455)),””)</f>
        <v>#NAME?</v>
      </c>
      <c r="AP455" s="69" t="e">
        <f>IFERROR(INDEX(Data!$M$4:$BB$594,Data!$A448,COLUMNS($C$11:AQ455)),””)</f>
        <v>#NAME?</v>
      </c>
      <c r="AQ455" s="69" t="e">
        <f>IFERROR(INDEX(Data!$M$4:$BB$594,Data!$A448,COLUMNS($C$11:AR455)),””)</f>
        <v>#NAME?</v>
      </c>
    </row>
    <row r="456" spans="2:43" x14ac:dyDescent="0.25">
      <c r="B456" s="69" t="e">
        <f>IFERROR(INDEX(Data!$M$4:$BB$594,Data!$A449,COLUMNS($C$11:C456)),””)</f>
        <v>#NAME?</v>
      </c>
      <c r="C456" s="73" t="e">
        <f>IFERROR(INDEX(Data!$M$4:$BB$594,Data!$A449,COLUMNS($C$11:D456)),””)</f>
        <v>#NAME?</v>
      </c>
      <c r="D456" s="76" t="e">
        <f>IFERROR(INDEX(Data!$M$4:$BB$594,Data!$A449,COLUMNS($C$11:E456)),””)</f>
        <v>#NAME?</v>
      </c>
      <c r="E456" s="76" t="e">
        <f>IFERROR(INDEX(Data!$M$4:$BB$594,Data!$A449,COLUMNS($C$11:F456)),””)</f>
        <v>#NAME?</v>
      </c>
      <c r="F456" s="76" t="e">
        <f>IFERROR(INDEX(Data!$M$4:$BB$594,Data!$A449,COLUMNS($C$11:G456)),””)</f>
        <v>#NAME?</v>
      </c>
      <c r="G456" s="76" t="e">
        <f>IFERROR(INDEX(Data!$M$4:$BB$594,Data!$A449,COLUMNS($C$11:H456)),””)</f>
        <v>#NAME?</v>
      </c>
      <c r="H456" s="76" t="e">
        <f>IFERROR(INDEX(Data!$M$4:$BB$594,Data!$A449,COLUMNS($C$11:I456)),””)</f>
        <v>#NAME?</v>
      </c>
      <c r="I456" s="76" t="e">
        <f>IFERROR(INDEX(Data!$M$4:$BB$594,Data!$A449,COLUMNS($C$11:J456)),””)</f>
        <v>#NAME?</v>
      </c>
      <c r="J456" s="76" t="e">
        <f>IFERROR(INDEX(Data!$M$4:$BB$594,Data!$A449,COLUMNS($C$11:K456)),””)</f>
        <v>#NAME?</v>
      </c>
      <c r="K456" s="76" t="e">
        <f>IFERROR(INDEX(Data!$M$4:$BB$594,Data!$A449,COLUMNS($C$11:L456)),””)</f>
        <v>#NAME?</v>
      </c>
      <c r="L456" s="76" t="e">
        <f>IFERROR(INDEX(Data!$M$4:$BB$594,Data!$A449,COLUMNS($C$11:M456)),””)</f>
        <v>#NAME?</v>
      </c>
      <c r="M456" s="76" t="e">
        <f>IFERROR(INDEX(Data!$M$4:$BB$594,Data!$A449,COLUMNS($C$11:N456)),””)</f>
        <v>#NAME?</v>
      </c>
      <c r="N456" s="76" t="e">
        <f>IFERROR(INDEX(Data!$M$4:$BB$594,Data!$A449,COLUMNS($C$11:O456)),””)</f>
        <v>#NAME?</v>
      </c>
      <c r="O456" s="76" t="e">
        <f>IFERROR(INDEX(Data!$M$4:$BB$594,Data!$A449,COLUMNS($C$11:P456)),””)</f>
        <v>#NAME?</v>
      </c>
      <c r="P456" s="69" t="e">
        <f>IFERROR(INDEX(Data!$M$4:$BB$594,Data!$A449,COLUMNS($C$11:Q456)),””)</f>
        <v>#NAME?</v>
      </c>
      <c r="Q456" s="70" t="e">
        <f>IFERROR(INDEX(Data!$M$4:$BB$594,Data!$A449,COLUMNS($C$11:R456)),””)</f>
        <v>#NAME?</v>
      </c>
      <c r="R456" s="72" t="e">
        <f>IFERROR(INDEX(Data!$M$4:$BB$594,Data!$A449,COLUMNS($C$11:S456)),””)</f>
        <v>#NAME?</v>
      </c>
      <c r="S456" s="69" t="e">
        <f>IFERROR(INDEX(Data!$M$4:$BB$594,Data!$A449,COLUMNS($C$11:T456)),””)</f>
        <v>#NAME?</v>
      </c>
      <c r="T456" s="71" t="e">
        <f>IFERROR(INDEX(Data!$M$4:$BB$594,Data!$A449,COLUMNS($C$11:U456)),””)</f>
        <v>#NAME?</v>
      </c>
      <c r="U456" s="72" t="e">
        <f>IFERROR(INDEX(Data!$M$4:$BB$594,Data!$A449,COLUMNS($C$11:V456)),””)</f>
        <v>#NAME?</v>
      </c>
      <c r="V456" s="72" t="e">
        <f>IFERROR(INDEX(Data!$M$4:$BB$594,Data!$A449,COLUMNS($C$11:W456)),””)</f>
        <v>#NAME?</v>
      </c>
      <c r="W456" s="72" t="e">
        <f>IFERROR(INDEX(Data!$M$4:$BB$594,Data!$A449,COLUMNS($C$11:X456)),””)</f>
        <v>#NAME?</v>
      </c>
      <c r="X456" s="70" t="e">
        <f>IFERROR(INDEX(Data!$M$4:$BB$594,Data!$A449,COLUMNS($C$11:Y456)),””)</f>
        <v>#NAME?</v>
      </c>
      <c r="Y456" s="72" t="e">
        <f>IFERROR(INDEX(Data!$M$4:$BB$594,Data!$A449,COLUMNS($C$11:Z456)),””)</f>
        <v>#NAME?</v>
      </c>
      <c r="Z456" s="75" t="e">
        <f>IFERROR(INDEX(Data!$M$4:$BB$594,Data!$A449,COLUMNS($C$11:AA456)),””)</f>
        <v>#NAME?</v>
      </c>
      <c r="AA456" s="75" t="e">
        <f>IFERROR(INDEX(Data!$M$4:$BB$594,Data!$A449,COLUMNS($C$11:AB456)),””)</f>
        <v>#NAME?</v>
      </c>
      <c r="AB456" s="71" t="e">
        <f>IFERROR(INDEX(Data!$M$4:$BB$594,Data!$A449,COLUMNS($C$11:AC456)),””)</f>
        <v>#NAME?</v>
      </c>
      <c r="AC456" s="72" t="e">
        <f>IFERROR(INDEX(Data!$M$4:$BB$594,Data!$A449,COLUMNS($C$11:AD456)),””)</f>
        <v>#NAME?</v>
      </c>
      <c r="AD456" s="72" t="e">
        <f>IFERROR(INDEX(Data!$M$4:$BB$594,Data!$A449,COLUMNS($C$11:AE456)),””)</f>
        <v>#NAME?</v>
      </c>
      <c r="AE456" s="70" t="e">
        <f>IFERROR(INDEX(Data!$M$4:$BB$594,Data!$A449,COLUMNS($C$11:AF456)),””)</f>
        <v>#NAME?</v>
      </c>
      <c r="AF456" s="72" t="e">
        <f>IFERROR(INDEX(Data!$M$4:$BB$594,Data!$A449,COLUMNS($C$11:AG456)),””)</f>
        <v>#NAME?</v>
      </c>
      <c r="AG456" s="75" t="e">
        <f>IFERROR(INDEX(Data!$M$4:$BB$594,Data!$A449,COLUMNS($C$11:AH456)),””)</f>
        <v>#NAME?</v>
      </c>
      <c r="AH456" s="75" t="e">
        <f>IFERROR(INDEX(Data!$M$4:$BB$594,Data!$A449,COLUMNS($C$11:AI456)),””)</f>
        <v>#NAME?</v>
      </c>
      <c r="AI456" s="71" t="e">
        <f>IFERROR(INDEX(Data!$M$4:$BB$594,Data!$A449,COLUMNS($C$11:AJ456)),””)</f>
        <v>#NAME?</v>
      </c>
      <c r="AJ456" s="71" t="e">
        <f>IFERROR(INDEX(Data!$M$4:$BB$594,Data!$A449,COLUMNS($C$11:AK456)),””)</f>
        <v>#NAME?</v>
      </c>
      <c r="AK456" s="71" t="e">
        <f>IFERROR(INDEX(Data!$M$4:$BB$594,Data!$A449,COLUMNS($C$11:AL456)),””)</f>
        <v>#NAME?</v>
      </c>
      <c r="AL456" s="69" t="e">
        <f>IFERROR(INDEX(Data!$M$4:$BB$594,Data!$A449,COLUMNS($C$11:AM456)),””)</f>
        <v>#NAME?</v>
      </c>
      <c r="AM456" s="69" t="e">
        <f>IFERROR(INDEX(Data!$M$4:$BB$594,Data!$A449,COLUMNS($C$11:AN456)),””)</f>
        <v>#NAME?</v>
      </c>
      <c r="AN456" s="69" t="e">
        <f>IFERROR(INDEX(Data!$M$4:$BB$594,Data!$A449,COLUMNS($C$11:AO456)),””)</f>
        <v>#NAME?</v>
      </c>
      <c r="AO456" s="69" t="e">
        <f>IFERROR(INDEX(Data!$M$4:$BB$594,Data!$A449,COLUMNS($C$11:AP456)),””)</f>
        <v>#NAME?</v>
      </c>
      <c r="AP456" s="69" t="e">
        <f>IFERROR(INDEX(Data!$M$4:$BB$594,Data!$A449,COLUMNS($C$11:AQ456)),””)</f>
        <v>#NAME?</v>
      </c>
      <c r="AQ456" s="69" t="e">
        <f>IFERROR(INDEX(Data!$M$4:$BB$594,Data!$A449,COLUMNS($C$11:AR456)),””)</f>
        <v>#NAME?</v>
      </c>
    </row>
    <row r="457" spans="2:43" x14ac:dyDescent="0.25">
      <c r="B457" s="69" t="e">
        <f>IFERROR(INDEX(Data!$M$4:$BB$594,Data!$A450,COLUMNS($C$11:C457)),””)</f>
        <v>#NAME?</v>
      </c>
      <c r="C457" s="73" t="e">
        <f>IFERROR(INDEX(Data!$M$4:$BB$594,Data!$A450,COLUMNS($C$11:D457)),””)</f>
        <v>#NAME?</v>
      </c>
      <c r="D457" s="76" t="e">
        <f>IFERROR(INDEX(Data!$M$4:$BB$594,Data!$A450,COLUMNS($C$11:E457)),””)</f>
        <v>#NAME?</v>
      </c>
      <c r="E457" s="76" t="e">
        <f>IFERROR(INDEX(Data!$M$4:$BB$594,Data!$A450,COLUMNS($C$11:F457)),””)</f>
        <v>#NAME?</v>
      </c>
      <c r="F457" s="76" t="e">
        <f>IFERROR(INDEX(Data!$M$4:$BB$594,Data!$A450,COLUMNS($C$11:G457)),””)</f>
        <v>#NAME?</v>
      </c>
      <c r="G457" s="76" t="e">
        <f>IFERROR(INDEX(Data!$M$4:$BB$594,Data!$A450,COLUMNS($C$11:H457)),””)</f>
        <v>#NAME?</v>
      </c>
      <c r="H457" s="76" t="e">
        <f>IFERROR(INDEX(Data!$M$4:$BB$594,Data!$A450,COLUMNS($C$11:I457)),””)</f>
        <v>#NAME?</v>
      </c>
      <c r="I457" s="76" t="e">
        <f>IFERROR(INDEX(Data!$M$4:$BB$594,Data!$A450,COLUMNS($C$11:J457)),””)</f>
        <v>#NAME?</v>
      </c>
      <c r="J457" s="76" t="e">
        <f>IFERROR(INDEX(Data!$M$4:$BB$594,Data!$A450,COLUMNS($C$11:K457)),””)</f>
        <v>#NAME?</v>
      </c>
      <c r="K457" s="76" t="e">
        <f>IFERROR(INDEX(Data!$M$4:$BB$594,Data!$A450,COLUMNS($C$11:L457)),””)</f>
        <v>#NAME?</v>
      </c>
      <c r="L457" s="76" t="e">
        <f>IFERROR(INDEX(Data!$M$4:$BB$594,Data!$A450,COLUMNS($C$11:M457)),””)</f>
        <v>#NAME?</v>
      </c>
      <c r="M457" s="76" t="e">
        <f>IFERROR(INDEX(Data!$M$4:$BB$594,Data!$A450,COLUMNS($C$11:N457)),””)</f>
        <v>#NAME?</v>
      </c>
      <c r="N457" s="76" t="e">
        <f>IFERROR(INDEX(Data!$M$4:$BB$594,Data!$A450,COLUMNS($C$11:O457)),””)</f>
        <v>#NAME?</v>
      </c>
      <c r="O457" s="76" t="e">
        <f>IFERROR(INDEX(Data!$M$4:$BB$594,Data!$A450,COLUMNS($C$11:P457)),””)</f>
        <v>#NAME?</v>
      </c>
      <c r="P457" s="69" t="e">
        <f>IFERROR(INDEX(Data!$M$4:$BB$594,Data!$A450,COLUMNS($C$11:Q457)),””)</f>
        <v>#NAME?</v>
      </c>
      <c r="Q457" s="70" t="e">
        <f>IFERROR(INDEX(Data!$M$4:$BB$594,Data!$A450,COLUMNS($C$11:R457)),””)</f>
        <v>#NAME?</v>
      </c>
      <c r="R457" s="72" t="e">
        <f>IFERROR(INDEX(Data!$M$4:$BB$594,Data!$A450,COLUMNS($C$11:S457)),””)</f>
        <v>#NAME?</v>
      </c>
      <c r="S457" s="69" t="e">
        <f>IFERROR(INDEX(Data!$M$4:$BB$594,Data!$A450,COLUMNS($C$11:T457)),””)</f>
        <v>#NAME?</v>
      </c>
      <c r="T457" s="71" t="e">
        <f>IFERROR(INDEX(Data!$M$4:$BB$594,Data!$A450,COLUMNS($C$11:U457)),””)</f>
        <v>#NAME?</v>
      </c>
      <c r="U457" s="72" t="e">
        <f>IFERROR(INDEX(Data!$M$4:$BB$594,Data!$A450,COLUMNS($C$11:V457)),””)</f>
        <v>#NAME?</v>
      </c>
      <c r="V457" s="72" t="e">
        <f>IFERROR(INDEX(Data!$M$4:$BB$594,Data!$A450,COLUMNS($C$11:W457)),””)</f>
        <v>#NAME?</v>
      </c>
      <c r="W457" s="72" t="e">
        <f>IFERROR(INDEX(Data!$M$4:$BB$594,Data!$A450,COLUMNS($C$11:X457)),””)</f>
        <v>#NAME?</v>
      </c>
      <c r="X457" s="70" t="e">
        <f>IFERROR(INDEX(Data!$M$4:$BB$594,Data!$A450,COLUMNS($C$11:Y457)),””)</f>
        <v>#NAME?</v>
      </c>
      <c r="Y457" s="72" t="e">
        <f>IFERROR(INDEX(Data!$M$4:$BB$594,Data!$A450,COLUMNS($C$11:Z457)),””)</f>
        <v>#NAME?</v>
      </c>
      <c r="Z457" s="75" t="e">
        <f>IFERROR(INDEX(Data!$M$4:$BB$594,Data!$A450,COLUMNS($C$11:AA457)),””)</f>
        <v>#NAME?</v>
      </c>
      <c r="AA457" s="75" t="e">
        <f>IFERROR(INDEX(Data!$M$4:$BB$594,Data!$A450,COLUMNS($C$11:AB457)),””)</f>
        <v>#NAME?</v>
      </c>
      <c r="AB457" s="71" t="e">
        <f>IFERROR(INDEX(Data!$M$4:$BB$594,Data!$A450,COLUMNS($C$11:AC457)),””)</f>
        <v>#NAME?</v>
      </c>
      <c r="AC457" s="72" t="e">
        <f>IFERROR(INDEX(Data!$M$4:$BB$594,Data!$A450,COLUMNS($C$11:AD457)),””)</f>
        <v>#NAME?</v>
      </c>
      <c r="AD457" s="72" t="e">
        <f>IFERROR(INDEX(Data!$M$4:$BB$594,Data!$A450,COLUMNS($C$11:AE457)),””)</f>
        <v>#NAME?</v>
      </c>
      <c r="AE457" s="70" t="e">
        <f>IFERROR(INDEX(Data!$M$4:$BB$594,Data!$A450,COLUMNS($C$11:AF457)),””)</f>
        <v>#NAME?</v>
      </c>
      <c r="AF457" s="72" t="e">
        <f>IFERROR(INDEX(Data!$M$4:$BB$594,Data!$A450,COLUMNS($C$11:AG457)),””)</f>
        <v>#NAME?</v>
      </c>
      <c r="AG457" s="75" t="e">
        <f>IFERROR(INDEX(Data!$M$4:$BB$594,Data!$A450,COLUMNS($C$11:AH457)),””)</f>
        <v>#NAME?</v>
      </c>
      <c r="AH457" s="75" t="e">
        <f>IFERROR(INDEX(Data!$M$4:$BB$594,Data!$A450,COLUMNS($C$11:AI457)),””)</f>
        <v>#NAME?</v>
      </c>
      <c r="AI457" s="71" t="e">
        <f>IFERROR(INDEX(Data!$M$4:$BB$594,Data!$A450,COLUMNS($C$11:AJ457)),””)</f>
        <v>#NAME?</v>
      </c>
      <c r="AJ457" s="71" t="e">
        <f>IFERROR(INDEX(Data!$M$4:$BB$594,Data!$A450,COLUMNS($C$11:AK457)),””)</f>
        <v>#NAME?</v>
      </c>
      <c r="AK457" s="71" t="e">
        <f>IFERROR(INDEX(Data!$M$4:$BB$594,Data!$A450,COLUMNS($C$11:AL457)),””)</f>
        <v>#NAME?</v>
      </c>
      <c r="AL457" s="69" t="e">
        <f>IFERROR(INDEX(Data!$M$4:$BB$594,Data!$A450,COLUMNS($C$11:AM457)),””)</f>
        <v>#NAME?</v>
      </c>
      <c r="AM457" s="69" t="e">
        <f>IFERROR(INDEX(Data!$M$4:$BB$594,Data!$A450,COLUMNS($C$11:AN457)),””)</f>
        <v>#NAME?</v>
      </c>
      <c r="AN457" s="69" t="e">
        <f>IFERROR(INDEX(Data!$M$4:$BB$594,Data!$A450,COLUMNS($C$11:AO457)),””)</f>
        <v>#NAME?</v>
      </c>
      <c r="AO457" s="69" t="e">
        <f>IFERROR(INDEX(Data!$M$4:$BB$594,Data!$A450,COLUMNS($C$11:AP457)),””)</f>
        <v>#NAME?</v>
      </c>
      <c r="AP457" s="69" t="e">
        <f>IFERROR(INDEX(Data!$M$4:$BB$594,Data!$A450,COLUMNS($C$11:AQ457)),””)</f>
        <v>#NAME?</v>
      </c>
      <c r="AQ457" s="69" t="e">
        <f>IFERROR(INDEX(Data!$M$4:$BB$594,Data!$A450,COLUMNS($C$11:AR457)),””)</f>
        <v>#NAME?</v>
      </c>
    </row>
    <row r="458" spans="2:43" x14ac:dyDescent="0.25">
      <c r="B458" s="69" t="e">
        <f>IFERROR(INDEX(Data!$M$4:$BB$594,Data!$A451,COLUMNS($C$11:C458)),””)</f>
        <v>#NAME?</v>
      </c>
      <c r="C458" s="73" t="e">
        <f>IFERROR(INDEX(Data!$M$4:$BB$594,Data!$A451,COLUMNS($C$11:D458)),””)</f>
        <v>#NAME?</v>
      </c>
      <c r="D458" s="76" t="e">
        <f>IFERROR(INDEX(Data!$M$4:$BB$594,Data!$A451,COLUMNS($C$11:E458)),””)</f>
        <v>#NAME?</v>
      </c>
      <c r="E458" s="76" t="e">
        <f>IFERROR(INDEX(Data!$M$4:$BB$594,Data!$A451,COLUMNS($C$11:F458)),””)</f>
        <v>#NAME?</v>
      </c>
      <c r="F458" s="76" t="e">
        <f>IFERROR(INDEX(Data!$M$4:$BB$594,Data!$A451,COLUMNS($C$11:G458)),””)</f>
        <v>#NAME?</v>
      </c>
      <c r="G458" s="76" t="e">
        <f>IFERROR(INDEX(Data!$M$4:$BB$594,Data!$A451,COLUMNS($C$11:H458)),””)</f>
        <v>#NAME?</v>
      </c>
      <c r="H458" s="76" t="e">
        <f>IFERROR(INDEX(Data!$M$4:$BB$594,Data!$A451,COLUMNS($C$11:I458)),””)</f>
        <v>#NAME?</v>
      </c>
      <c r="I458" s="76" t="e">
        <f>IFERROR(INDEX(Data!$M$4:$BB$594,Data!$A451,COLUMNS($C$11:J458)),””)</f>
        <v>#NAME?</v>
      </c>
      <c r="J458" s="76" t="e">
        <f>IFERROR(INDEX(Data!$M$4:$BB$594,Data!$A451,COLUMNS($C$11:K458)),””)</f>
        <v>#NAME?</v>
      </c>
      <c r="K458" s="76" t="e">
        <f>IFERROR(INDEX(Data!$M$4:$BB$594,Data!$A451,COLUMNS($C$11:L458)),””)</f>
        <v>#NAME?</v>
      </c>
      <c r="L458" s="76" t="e">
        <f>IFERROR(INDEX(Data!$M$4:$BB$594,Data!$A451,COLUMNS($C$11:M458)),””)</f>
        <v>#NAME?</v>
      </c>
      <c r="M458" s="76" t="e">
        <f>IFERROR(INDEX(Data!$M$4:$BB$594,Data!$A451,COLUMNS($C$11:N458)),””)</f>
        <v>#NAME?</v>
      </c>
      <c r="N458" s="76" t="e">
        <f>IFERROR(INDEX(Data!$M$4:$BB$594,Data!$A451,COLUMNS($C$11:O458)),””)</f>
        <v>#NAME?</v>
      </c>
      <c r="O458" s="76" t="e">
        <f>IFERROR(INDEX(Data!$M$4:$BB$594,Data!$A451,COLUMNS($C$11:P458)),””)</f>
        <v>#NAME?</v>
      </c>
      <c r="P458" s="69" t="e">
        <f>IFERROR(INDEX(Data!$M$4:$BB$594,Data!$A451,COLUMNS($C$11:Q458)),””)</f>
        <v>#NAME?</v>
      </c>
      <c r="Q458" s="70" t="e">
        <f>IFERROR(INDEX(Data!$M$4:$BB$594,Data!$A451,COLUMNS($C$11:R458)),””)</f>
        <v>#NAME?</v>
      </c>
      <c r="R458" s="72" t="e">
        <f>IFERROR(INDEX(Data!$M$4:$BB$594,Data!$A451,COLUMNS($C$11:S458)),””)</f>
        <v>#NAME?</v>
      </c>
      <c r="S458" s="69" t="e">
        <f>IFERROR(INDEX(Data!$M$4:$BB$594,Data!$A451,COLUMNS($C$11:T458)),””)</f>
        <v>#NAME?</v>
      </c>
      <c r="T458" s="71" t="e">
        <f>IFERROR(INDEX(Data!$M$4:$BB$594,Data!$A451,COLUMNS($C$11:U458)),””)</f>
        <v>#NAME?</v>
      </c>
      <c r="U458" s="72" t="e">
        <f>IFERROR(INDEX(Data!$M$4:$BB$594,Data!$A451,COLUMNS($C$11:V458)),””)</f>
        <v>#NAME?</v>
      </c>
      <c r="V458" s="72" t="e">
        <f>IFERROR(INDEX(Data!$M$4:$BB$594,Data!$A451,COLUMNS($C$11:W458)),””)</f>
        <v>#NAME?</v>
      </c>
      <c r="W458" s="72" t="e">
        <f>IFERROR(INDEX(Data!$M$4:$BB$594,Data!$A451,COLUMNS($C$11:X458)),””)</f>
        <v>#NAME?</v>
      </c>
      <c r="X458" s="70" t="e">
        <f>IFERROR(INDEX(Data!$M$4:$BB$594,Data!$A451,COLUMNS($C$11:Y458)),””)</f>
        <v>#NAME?</v>
      </c>
      <c r="Y458" s="72" t="e">
        <f>IFERROR(INDEX(Data!$M$4:$BB$594,Data!$A451,COLUMNS($C$11:Z458)),””)</f>
        <v>#NAME?</v>
      </c>
      <c r="Z458" s="75" t="e">
        <f>IFERROR(INDEX(Data!$M$4:$BB$594,Data!$A451,COLUMNS($C$11:AA458)),””)</f>
        <v>#NAME?</v>
      </c>
      <c r="AA458" s="75" t="e">
        <f>IFERROR(INDEX(Data!$M$4:$BB$594,Data!$A451,COLUMNS($C$11:AB458)),””)</f>
        <v>#NAME?</v>
      </c>
      <c r="AB458" s="71" t="e">
        <f>IFERROR(INDEX(Data!$M$4:$BB$594,Data!$A451,COLUMNS($C$11:AC458)),””)</f>
        <v>#NAME?</v>
      </c>
      <c r="AC458" s="72" t="e">
        <f>IFERROR(INDEX(Data!$M$4:$BB$594,Data!$A451,COLUMNS($C$11:AD458)),””)</f>
        <v>#NAME?</v>
      </c>
      <c r="AD458" s="72" t="e">
        <f>IFERROR(INDEX(Data!$M$4:$BB$594,Data!$A451,COLUMNS($C$11:AE458)),””)</f>
        <v>#NAME?</v>
      </c>
      <c r="AE458" s="70" t="e">
        <f>IFERROR(INDEX(Data!$M$4:$BB$594,Data!$A451,COLUMNS($C$11:AF458)),””)</f>
        <v>#NAME?</v>
      </c>
      <c r="AF458" s="72" t="e">
        <f>IFERROR(INDEX(Data!$M$4:$BB$594,Data!$A451,COLUMNS($C$11:AG458)),””)</f>
        <v>#NAME?</v>
      </c>
      <c r="AG458" s="75" t="e">
        <f>IFERROR(INDEX(Data!$M$4:$BB$594,Data!$A451,COLUMNS($C$11:AH458)),””)</f>
        <v>#NAME?</v>
      </c>
      <c r="AH458" s="75" t="e">
        <f>IFERROR(INDEX(Data!$M$4:$BB$594,Data!$A451,COLUMNS($C$11:AI458)),””)</f>
        <v>#NAME?</v>
      </c>
      <c r="AI458" s="71" t="e">
        <f>IFERROR(INDEX(Data!$M$4:$BB$594,Data!$A451,COLUMNS($C$11:AJ458)),””)</f>
        <v>#NAME?</v>
      </c>
      <c r="AJ458" s="71" t="e">
        <f>IFERROR(INDEX(Data!$M$4:$BB$594,Data!$A451,COLUMNS($C$11:AK458)),””)</f>
        <v>#NAME?</v>
      </c>
      <c r="AK458" s="71" t="e">
        <f>IFERROR(INDEX(Data!$M$4:$BB$594,Data!$A451,COLUMNS($C$11:AL458)),””)</f>
        <v>#NAME?</v>
      </c>
      <c r="AL458" s="69" t="e">
        <f>IFERROR(INDEX(Data!$M$4:$BB$594,Data!$A451,COLUMNS($C$11:AM458)),””)</f>
        <v>#NAME?</v>
      </c>
      <c r="AM458" s="69" t="e">
        <f>IFERROR(INDEX(Data!$M$4:$BB$594,Data!$A451,COLUMNS($C$11:AN458)),””)</f>
        <v>#NAME?</v>
      </c>
      <c r="AN458" s="69" t="e">
        <f>IFERROR(INDEX(Data!$M$4:$BB$594,Data!$A451,COLUMNS($C$11:AO458)),””)</f>
        <v>#NAME?</v>
      </c>
      <c r="AO458" s="69" t="e">
        <f>IFERROR(INDEX(Data!$M$4:$BB$594,Data!$A451,COLUMNS($C$11:AP458)),””)</f>
        <v>#NAME?</v>
      </c>
      <c r="AP458" s="69" t="e">
        <f>IFERROR(INDEX(Data!$M$4:$BB$594,Data!$A451,COLUMNS($C$11:AQ458)),””)</f>
        <v>#NAME?</v>
      </c>
      <c r="AQ458" s="69" t="e">
        <f>IFERROR(INDEX(Data!$M$4:$BB$594,Data!$A451,COLUMNS($C$11:AR458)),””)</f>
        <v>#NAME?</v>
      </c>
    </row>
    <row r="459" spans="2:43" x14ac:dyDescent="0.25">
      <c r="B459" s="69" t="e">
        <f>IFERROR(INDEX(Data!$M$4:$BB$594,Data!$A452,COLUMNS($C$11:C459)),””)</f>
        <v>#NAME?</v>
      </c>
      <c r="C459" s="73" t="e">
        <f>IFERROR(INDEX(Data!$M$4:$BB$594,Data!$A452,COLUMNS($C$11:D459)),””)</f>
        <v>#NAME?</v>
      </c>
      <c r="D459" s="76" t="e">
        <f>IFERROR(INDEX(Data!$M$4:$BB$594,Data!$A452,COLUMNS($C$11:E459)),””)</f>
        <v>#NAME?</v>
      </c>
      <c r="E459" s="76" t="e">
        <f>IFERROR(INDEX(Data!$M$4:$BB$594,Data!$A452,COLUMNS($C$11:F459)),””)</f>
        <v>#NAME?</v>
      </c>
      <c r="F459" s="76" t="e">
        <f>IFERROR(INDEX(Data!$M$4:$BB$594,Data!$A452,COLUMNS($C$11:G459)),””)</f>
        <v>#NAME?</v>
      </c>
      <c r="G459" s="76" t="e">
        <f>IFERROR(INDEX(Data!$M$4:$BB$594,Data!$A452,COLUMNS($C$11:H459)),””)</f>
        <v>#NAME?</v>
      </c>
      <c r="H459" s="76" t="e">
        <f>IFERROR(INDEX(Data!$M$4:$BB$594,Data!$A452,COLUMNS($C$11:I459)),””)</f>
        <v>#NAME?</v>
      </c>
      <c r="I459" s="76" t="e">
        <f>IFERROR(INDEX(Data!$M$4:$BB$594,Data!$A452,COLUMNS($C$11:J459)),””)</f>
        <v>#NAME?</v>
      </c>
      <c r="J459" s="76" t="e">
        <f>IFERROR(INDEX(Data!$M$4:$BB$594,Data!$A452,COLUMNS($C$11:K459)),””)</f>
        <v>#NAME?</v>
      </c>
      <c r="K459" s="76" t="e">
        <f>IFERROR(INDEX(Data!$M$4:$BB$594,Data!$A452,COLUMNS($C$11:L459)),””)</f>
        <v>#NAME?</v>
      </c>
      <c r="L459" s="76" t="e">
        <f>IFERROR(INDEX(Data!$M$4:$BB$594,Data!$A452,COLUMNS($C$11:M459)),””)</f>
        <v>#NAME?</v>
      </c>
      <c r="M459" s="76" t="e">
        <f>IFERROR(INDEX(Data!$M$4:$BB$594,Data!$A452,COLUMNS($C$11:N459)),””)</f>
        <v>#NAME?</v>
      </c>
      <c r="N459" s="76" t="e">
        <f>IFERROR(INDEX(Data!$M$4:$BB$594,Data!$A452,COLUMNS($C$11:O459)),””)</f>
        <v>#NAME?</v>
      </c>
      <c r="O459" s="76" t="e">
        <f>IFERROR(INDEX(Data!$M$4:$BB$594,Data!$A452,COLUMNS($C$11:P459)),””)</f>
        <v>#NAME?</v>
      </c>
      <c r="P459" s="69" t="e">
        <f>IFERROR(INDEX(Data!$M$4:$BB$594,Data!$A452,COLUMNS($C$11:Q459)),””)</f>
        <v>#NAME?</v>
      </c>
      <c r="Q459" s="70" t="e">
        <f>IFERROR(INDEX(Data!$M$4:$BB$594,Data!$A452,COLUMNS($C$11:R459)),””)</f>
        <v>#NAME?</v>
      </c>
      <c r="R459" s="72" t="e">
        <f>IFERROR(INDEX(Data!$M$4:$BB$594,Data!$A452,COLUMNS($C$11:S459)),””)</f>
        <v>#NAME?</v>
      </c>
      <c r="S459" s="69" t="e">
        <f>IFERROR(INDEX(Data!$M$4:$BB$594,Data!$A452,COLUMNS($C$11:T459)),””)</f>
        <v>#NAME?</v>
      </c>
      <c r="T459" s="71" t="e">
        <f>IFERROR(INDEX(Data!$M$4:$BB$594,Data!$A452,COLUMNS($C$11:U459)),””)</f>
        <v>#NAME?</v>
      </c>
      <c r="U459" s="72" t="e">
        <f>IFERROR(INDEX(Data!$M$4:$BB$594,Data!$A452,COLUMNS($C$11:V459)),””)</f>
        <v>#NAME?</v>
      </c>
      <c r="V459" s="72" t="e">
        <f>IFERROR(INDEX(Data!$M$4:$BB$594,Data!$A452,COLUMNS($C$11:W459)),””)</f>
        <v>#NAME?</v>
      </c>
      <c r="W459" s="72" t="e">
        <f>IFERROR(INDEX(Data!$M$4:$BB$594,Data!$A452,COLUMNS($C$11:X459)),””)</f>
        <v>#NAME?</v>
      </c>
      <c r="X459" s="70" t="e">
        <f>IFERROR(INDEX(Data!$M$4:$BB$594,Data!$A452,COLUMNS($C$11:Y459)),””)</f>
        <v>#NAME?</v>
      </c>
      <c r="Y459" s="72" t="e">
        <f>IFERROR(INDEX(Data!$M$4:$BB$594,Data!$A452,COLUMNS($C$11:Z459)),””)</f>
        <v>#NAME?</v>
      </c>
      <c r="Z459" s="75" t="e">
        <f>IFERROR(INDEX(Data!$M$4:$BB$594,Data!$A452,COLUMNS($C$11:AA459)),””)</f>
        <v>#NAME?</v>
      </c>
      <c r="AA459" s="75" t="e">
        <f>IFERROR(INDEX(Data!$M$4:$BB$594,Data!$A452,COLUMNS($C$11:AB459)),””)</f>
        <v>#NAME?</v>
      </c>
      <c r="AB459" s="71" t="e">
        <f>IFERROR(INDEX(Data!$M$4:$BB$594,Data!$A452,COLUMNS($C$11:AC459)),””)</f>
        <v>#NAME?</v>
      </c>
      <c r="AC459" s="72" t="e">
        <f>IFERROR(INDEX(Data!$M$4:$BB$594,Data!$A452,COLUMNS($C$11:AD459)),””)</f>
        <v>#NAME?</v>
      </c>
      <c r="AD459" s="72" t="e">
        <f>IFERROR(INDEX(Data!$M$4:$BB$594,Data!$A452,COLUMNS($C$11:AE459)),””)</f>
        <v>#NAME?</v>
      </c>
      <c r="AE459" s="70" t="e">
        <f>IFERROR(INDEX(Data!$M$4:$BB$594,Data!$A452,COLUMNS($C$11:AF459)),””)</f>
        <v>#NAME?</v>
      </c>
      <c r="AF459" s="72" t="e">
        <f>IFERROR(INDEX(Data!$M$4:$BB$594,Data!$A452,COLUMNS($C$11:AG459)),””)</f>
        <v>#NAME?</v>
      </c>
      <c r="AG459" s="75" t="e">
        <f>IFERROR(INDEX(Data!$M$4:$BB$594,Data!$A452,COLUMNS($C$11:AH459)),””)</f>
        <v>#NAME?</v>
      </c>
      <c r="AH459" s="75" t="e">
        <f>IFERROR(INDEX(Data!$M$4:$BB$594,Data!$A452,COLUMNS($C$11:AI459)),””)</f>
        <v>#NAME?</v>
      </c>
      <c r="AI459" s="71" t="e">
        <f>IFERROR(INDEX(Data!$M$4:$BB$594,Data!$A452,COLUMNS($C$11:AJ459)),””)</f>
        <v>#NAME?</v>
      </c>
      <c r="AJ459" s="71" t="e">
        <f>IFERROR(INDEX(Data!$M$4:$BB$594,Data!$A452,COLUMNS($C$11:AK459)),””)</f>
        <v>#NAME?</v>
      </c>
      <c r="AK459" s="71" t="e">
        <f>IFERROR(INDEX(Data!$M$4:$BB$594,Data!$A452,COLUMNS($C$11:AL459)),””)</f>
        <v>#NAME?</v>
      </c>
      <c r="AL459" s="69" t="e">
        <f>IFERROR(INDEX(Data!$M$4:$BB$594,Data!$A452,COLUMNS($C$11:AM459)),””)</f>
        <v>#NAME?</v>
      </c>
      <c r="AM459" s="69" t="e">
        <f>IFERROR(INDEX(Data!$M$4:$BB$594,Data!$A452,COLUMNS($C$11:AN459)),””)</f>
        <v>#NAME?</v>
      </c>
      <c r="AN459" s="69" t="e">
        <f>IFERROR(INDEX(Data!$M$4:$BB$594,Data!$A452,COLUMNS($C$11:AO459)),””)</f>
        <v>#NAME?</v>
      </c>
      <c r="AO459" s="69" t="e">
        <f>IFERROR(INDEX(Data!$M$4:$BB$594,Data!$A452,COLUMNS($C$11:AP459)),””)</f>
        <v>#NAME?</v>
      </c>
      <c r="AP459" s="69" t="e">
        <f>IFERROR(INDEX(Data!$M$4:$BB$594,Data!$A452,COLUMNS($C$11:AQ459)),””)</f>
        <v>#NAME?</v>
      </c>
      <c r="AQ459" s="69" t="e">
        <f>IFERROR(INDEX(Data!$M$4:$BB$594,Data!$A452,COLUMNS($C$11:AR459)),””)</f>
        <v>#NAME?</v>
      </c>
    </row>
    <row r="460" spans="2:43" x14ac:dyDescent="0.25">
      <c r="B460" s="69" t="e">
        <f>IFERROR(INDEX(Data!$M$4:$BB$594,Data!$A453,COLUMNS($C$11:C460)),””)</f>
        <v>#NAME?</v>
      </c>
      <c r="C460" s="73" t="e">
        <f>IFERROR(INDEX(Data!$M$4:$BB$594,Data!$A453,COLUMNS($C$11:D460)),””)</f>
        <v>#NAME?</v>
      </c>
      <c r="D460" s="76" t="e">
        <f>IFERROR(INDEX(Data!$M$4:$BB$594,Data!$A453,COLUMNS($C$11:E460)),””)</f>
        <v>#NAME?</v>
      </c>
      <c r="E460" s="76" t="e">
        <f>IFERROR(INDEX(Data!$M$4:$BB$594,Data!$A453,COLUMNS($C$11:F460)),””)</f>
        <v>#NAME?</v>
      </c>
      <c r="F460" s="76" t="e">
        <f>IFERROR(INDEX(Data!$M$4:$BB$594,Data!$A453,COLUMNS($C$11:G460)),””)</f>
        <v>#NAME?</v>
      </c>
      <c r="G460" s="76" t="e">
        <f>IFERROR(INDEX(Data!$M$4:$BB$594,Data!$A453,COLUMNS($C$11:H460)),””)</f>
        <v>#NAME?</v>
      </c>
      <c r="H460" s="76" t="e">
        <f>IFERROR(INDEX(Data!$M$4:$BB$594,Data!$A453,COLUMNS($C$11:I460)),””)</f>
        <v>#NAME?</v>
      </c>
      <c r="I460" s="76" t="e">
        <f>IFERROR(INDEX(Data!$M$4:$BB$594,Data!$A453,COLUMNS($C$11:J460)),””)</f>
        <v>#NAME?</v>
      </c>
      <c r="J460" s="76" t="e">
        <f>IFERROR(INDEX(Data!$M$4:$BB$594,Data!$A453,COLUMNS($C$11:K460)),””)</f>
        <v>#NAME?</v>
      </c>
      <c r="K460" s="76" t="e">
        <f>IFERROR(INDEX(Data!$M$4:$BB$594,Data!$A453,COLUMNS($C$11:L460)),””)</f>
        <v>#NAME?</v>
      </c>
      <c r="L460" s="76" t="e">
        <f>IFERROR(INDEX(Data!$M$4:$BB$594,Data!$A453,COLUMNS($C$11:M460)),””)</f>
        <v>#NAME?</v>
      </c>
      <c r="M460" s="76" t="e">
        <f>IFERROR(INDEX(Data!$M$4:$BB$594,Data!$A453,COLUMNS($C$11:N460)),””)</f>
        <v>#NAME?</v>
      </c>
      <c r="N460" s="76" t="e">
        <f>IFERROR(INDEX(Data!$M$4:$BB$594,Data!$A453,COLUMNS($C$11:O460)),””)</f>
        <v>#NAME?</v>
      </c>
      <c r="O460" s="76" t="e">
        <f>IFERROR(INDEX(Data!$M$4:$BB$594,Data!$A453,COLUMNS($C$11:P460)),””)</f>
        <v>#NAME?</v>
      </c>
      <c r="P460" s="69" t="e">
        <f>IFERROR(INDEX(Data!$M$4:$BB$594,Data!$A453,COLUMNS($C$11:Q460)),””)</f>
        <v>#NAME?</v>
      </c>
      <c r="Q460" s="70" t="e">
        <f>IFERROR(INDEX(Data!$M$4:$BB$594,Data!$A453,COLUMNS($C$11:R460)),””)</f>
        <v>#NAME?</v>
      </c>
      <c r="R460" s="72" t="e">
        <f>IFERROR(INDEX(Data!$M$4:$BB$594,Data!$A453,COLUMNS($C$11:S460)),””)</f>
        <v>#NAME?</v>
      </c>
      <c r="S460" s="69" t="e">
        <f>IFERROR(INDEX(Data!$M$4:$BB$594,Data!$A453,COLUMNS($C$11:T460)),””)</f>
        <v>#NAME?</v>
      </c>
      <c r="T460" s="71" t="e">
        <f>IFERROR(INDEX(Data!$M$4:$BB$594,Data!$A453,COLUMNS($C$11:U460)),””)</f>
        <v>#NAME?</v>
      </c>
      <c r="U460" s="72" t="e">
        <f>IFERROR(INDEX(Data!$M$4:$BB$594,Data!$A453,COLUMNS($C$11:V460)),””)</f>
        <v>#NAME?</v>
      </c>
      <c r="V460" s="72" t="e">
        <f>IFERROR(INDEX(Data!$M$4:$BB$594,Data!$A453,COLUMNS($C$11:W460)),””)</f>
        <v>#NAME?</v>
      </c>
      <c r="W460" s="72" t="e">
        <f>IFERROR(INDEX(Data!$M$4:$BB$594,Data!$A453,COLUMNS($C$11:X460)),””)</f>
        <v>#NAME?</v>
      </c>
      <c r="X460" s="70" t="e">
        <f>IFERROR(INDEX(Data!$M$4:$BB$594,Data!$A453,COLUMNS($C$11:Y460)),””)</f>
        <v>#NAME?</v>
      </c>
      <c r="Y460" s="72" t="e">
        <f>IFERROR(INDEX(Data!$M$4:$BB$594,Data!$A453,COLUMNS($C$11:Z460)),””)</f>
        <v>#NAME?</v>
      </c>
      <c r="Z460" s="75" t="e">
        <f>IFERROR(INDEX(Data!$M$4:$BB$594,Data!$A453,COLUMNS($C$11:AA460)),””)</f>
        <v>#NAME?</v>
      </c>
      <c r="AA460" s="75" t="e">
        <f>IFERROR(INDEX(Data!$M$4:$BB$594,Data!$A453,COLUMNS($C$11:AB460)),””)</f>
        <v>#NAME?</v>
      </c>
      <c r="AB460" s="71" t="e">
        <f>IFERROR(INDEX(Data!$M$4:$BB$594,Data!$A453,COLUMNS($C$11:AC460)),””)</f>
        <v>#NAME?</v>
      </c>
      <c r="AC460" s="72" t="e">
        <f>IFERROR(INDEX(Data!$M$4:$BB$594,Data!$A453,COLUMNS($C$11:AD460)),””)</f>
        <v>#NAME?</v>
      </c>
      <c r="AD460" s="72" t="e">
        <f>IFERROR(INDEX(Data!$M$4:$BB$594,Data!$A453,COLUMNS($C$11:AE460)),””)</f>
        <v>#NAME?</v>
      </c>
      <c r="AE460" s="70" t="e">
        <f>IFERROR(INDEX(Data!$M$4:$BB$594,Data!$A453,COLUMNS($C$11:AF460)),””)</f>
        <v>#NAME?</v>
      </c>
      <c r="AF460" s="72" t="e">
        <f>IFERROR(INDEX(Data!$M$4:$BB$594,Data!$A453,COLUMNS($C$11:AG460)),””)</f>
        <v>#NAME?</v>
      </c>
      <c r="AG460" s="75" t="e">
        <f>IFERROR(INDEX(Data!$M$4:$BB$594,Data!$A453,COLUMNS($C$11:AH460)),””)</f>
        <v>#NAME?</v>
      </c>
      <c r="AH460" s="75" t="e">
        <f>IFERROR(INDEX(Data!$M$4:$BB$594,Data!$A453,COLUMNS($C$11:AI460)),””)</f>
        <v>#NAME?</v>
      </c>
      <c r="AI460" s="71" t="e">
        <f>IFERROR(INDEX(Data!$M$4:$BB$594,Data!$A453,COLUMNS($C$11:AJ460)),””)</f>
        <v>#NAME?</v>
      </c>
      <c r="AJ460" s="71" t="e">
        <f>IFERROR(INDEX(Data!$M$4:$BB$594,Data!$A453,COLUMNS($C$11:AK460)),””)</f>
        <v>#NAME?</v>
      </c>
      <c r="AK460" s="71" t="e">
        <f>IFERROR(INDEX(Data!$M$4:$BB$594,Data!$A453,COLUMNS($C$11:AL460)),””)</f>
        <v>#NAME?</v>
      </c>
      <c r="AL460" s="69" t="e">
        <f>IFERROR(INDEX(Data!$M$4:$BB$594,Data!$A453,COLUMNS($C$11:AM460)),””)</f>
        <v>#NAME?</v>
      </c>
      <c r="AM460" s="69" t="e">
        <f>IFERROR(INDEX(Data!$M$4:$BB$594,Data!$A453,COLUMNS($C$11:AN460)),””)</f>
        <v>#NAME?</v>
      </c>
      <c r="AN460" s="69" t="e">
        <f>IFERROR(INDEX(Data!$M$4:$BB$594,Data!$A453,COLUMNS($C$11:AO460)),””)</f>
        <v>#NAME?</v>
      </c>
      <c r="AO460" s="69" t="e">
        <f>IFERROR(INDEX(Data!$M$4:$BB$594,Data!$A453,COLUMNS($C$11:AP460)),””)</f>
        <v>#NAME?</v>
      </c>
      <c r="AP460" s="69" t="e">
        <f>IFERROR(INDEX(Data!$M$4:$BB$594,Data!$A453,COLUMNS($C$11:AQ460)),””)</f>
        <v>#NAME?</v>
      </c>
      <c r="AQ460" s="69" t="e">
        <f>IFERROR(INDEX(Data!$M$4:$BB$594,Data!$A453,COLUMNS($C$11:AR460)),””)</f>
        <v>#NAME?</v>
      </c>
    </row>
    <row r="461" spans="2:43" x14ac:dyDescent="0.25">
      <c r="B461" s="69" t="e">
        <f>IFERROR(INDEX(Data!$M$4:$BB$594,Data!$A454,COLUMNS($C$11:C461)),””)</f>
        <v>#NAME?</v>
      </c>
      <c r="C461" s="73" t="e">
        <f>IFERROR(INDEX(Data!$M$4:$BB$594,Data!$A454,COLUMNS($C$11:D461)),””)</f>
        <v>#NAME?</v>
      </c>
      <c r="D461" s="76" t="e">
        <f>IFERROR(INDEX(Data!$M$4:$BB$594,Data!$A454,COLUMNS($C$11:E461)),””)</f>
        <v>#NAME?</v>
      </c>
      <c r="E461" s="76" t="e">
        <f>IFERROR(INDEX(Data!$M$4:$BB$594,Data!$A454,COLUMNS($C$11:F461)),””)</f>
        <v>#NAME?</v>
      </c>
      <c r="F461" s="76" t="e">
        <f>IFERROR(INDEX(Data!$M$4:$BB$594,Data!$A454,COLUMNS($C$11:G461)),””)</f>
        <v>#NAME?</v>
      </c>
      <c r="G461" s="76" t="e">
        <f>IFERROR(INDEX(Data!$M$4:$BB$594,Data!$A454,COLUMNS($C$11:H461)),””)</f>
        <v>#NAME?</v>
      </c>
      <c r="H461" s="76" t="e">
        <f>IFERROR(INDEX(Data!$M$4:$BB$594,Data!$A454,COLUMNS($C$11:I461)),””)</f>
        <v>#NAME?</v>
      </c>
      <c r="I461" s="76" t="e">
        <f>IFERROR(INDEX(Data!$M$4:$BB$594,Data!$A454,COLUMNS($C$11:J461)),””)</f>
        <v>#NAME?</v>
      </c>
      <c r="J461" s="76" t="e">
        <f>IFERROR(INDEX(Data!$M$4:$BB$594,Data!$A454,COLUMNS($C$11:K461)),””)</f>
        <v>#NAME?</v>
      </c>
      <c r="K461" s="76" t="e">
        <f>IFERROR(INDEX(Data!$M$4:$BB$594,Data!$A454,COLUMNS($C$11:L461)),””)</f>
        <v>#NAME?</v>
      </c>
      <c r="L461" s="76" t="e">
        <f>IFERROR(INDEX(Data!$M$4:$BB$594,Data!$A454,COLUMNS($C$11:M461)),””)</f>
        <v>#NAME?</v>
      </c>
      <c r="M461" s="76" t="e">
        <f>IFERROR(INDEX(Data!$M$4:$BB$594,Data!$A454,COLUMNS($C$11:N461)),””)</f>
        <v>#NAME?</v>
      </c>
      <c r="N461" s="76" t="e">
        <f>IFERROR(INDEX(Data!$M$4:$BB$594,Data!$A454,COLUMNS($C$11:O461)),””)</f>
        <v>#NAME?</v>
      </c>
      <c r="O461" s="76" t="e">
        <f>IFERROR(INDEX(Data!$M$4:$BB$594,Data!$A454,COLUMNS($C$11:P461)),””)</f>
        <v>#NAME?</v>
      </c>
      <c r="P461" s="69" t="e">
        <f>IFERROR(INDEX(Data!$M$4:$BB$594,Data!$A454,COLUMNS($C$11:Q461)),””)</f>
        <v>#NAME?</v>
      </c>
      <c r="Q461" s="70" t="e">
        <f>IFERROR(INDEX(Data!$M$4:$BB$594,Data!$A454,COLUMNS($C$11:R461)),””)</f>
        <v>#NAME?</v>
      </c>
      <c r="R461" s="72" t="e">
        <f>IFERROR(INDEX(Data!$M$4:$BB$594,Data!$A454,COLUMNS($C$11:S461)),””)</f>
        <v>#NAME?</v>
      </c>
      <c r="S461" s="69" t="e">
        <f>IFERROR(INDEX(Data!$M$4:$BB$594,Data!$A454,COLUMNS($C$11:T461)),””)</f>
        <v>#NAME?</v>
      </c>
      <c r="T461" s="71" t="e">
        <f>IFERROR(INDEX(Data!$M$4:$BB$594,Data!$A454,COLUMNS($C$11:U461)),””)</f>
        <v>#NAME?</v>
      </c>
      <c r="U461" s="72" t="e">
        <f>IFERROR(INDEX(Data!$M$4:$BB$594,Data!$A454,COLUMNS($C$11:V461)),””)</f>
        <v>#NAME?</v>
      </c>
      <c r="V461" s="72" t="e">
        <f>IFERROR(INDEX(Data!$M$4:$BB$594,Data!$A454,COLUMNS($C$11:W461)),””)</f>
        <v>#NAME?</v>
      </c>
      <c r="W461" s="72" t="e">
        <f>IFERROR(INDEX(Data!$M$4:$BB$594,Data!$A454,COLUMNS($C$11:X461)),””)</f>
        <v>#NAME?</v>
      </c>
      <c r="X461" s="70" t="e">
        <f>IFERROR(INDEX(Data!$M$4:$BB$594,Data!$A454,COLUMNS($C$11:Y461)),””)</f>
        <v>#NAME?</v>
      </c>
      <c r="Y461" s="72" t="e">
        <f>IFERROR(INDEX(Data!$M$4:$BB$594,Data!$A454,COLUMNS($C$11:Z461)),””)</f>
        <v>#NAME?</v>
      </c>
      <c r="Z461" s="75" t="e">
        <f>IFERROR(INDEX(Data!$M$4:$BB$594,Data!$A454,COLUMNS($C$11:AA461)),””)</f>
        <v>#NAME?</v>
      </c>
      <c r="AA461" s="75" t="e">
        <f>IFERROR(INDEX(Data!$M$4:$BB$594,Data!$A454,COLUMNS($C$11:AB461)),””)</f>
        <v>#NAME?</v>
      </c>
      <c r="AB461" s="71" t="e">
        <f>IFERROR(INDEX(Data!$M$4:$BB$594,Data!$A454,COLUMNS($C$11:AC461)),””)</f>
        <v>#NAME?</v>
      </c>
      <c r="AC461" s="72" t="e">
        <f>IFERROR(INDEX(Data!$M$4:$BB$594,Data!$A454,COLUMNS($C$11:AD461)),””)</f>
        <v>#NAME?</v>
      </c>
      <c r="AD461" s="72" t="e">
        <f>IFERROR(INDEX(Data!$M$4:$BB$594,Data!$A454,COLUMNS($C$11:AE461)),””)</f>
        <v>#NAME?</v>
      </c>
      <c r="AE461" s="70" t="e">
        <f>IFERROR(INDEX(Data!$M$4:$BB$594,Data!$A454,COLUMNS($C$11:AF461)),””)</f>
        <v>#NAME?</v>
      </c>
      <c r="AF461" s="72" t="e">
        <f>IFERROR(INDEX(Data!$M$4:$BB$594,Data!$A454,COLUMNS($C$11:AG461)),””)</f>
        <v>#NAME?</v>
      </c>
      <c r="AG461" s="75" t="e">
        <f>IFERROR(INDEX(Data!$M$4:$BB$594,Data!$A454,COLUMNS($C$11:AH461)),””)</f>
        <v>#NAME?</v>
      </c>
      <c r="AH461" s="75" t="e">
        <f>IFERROR(INDEX(Data!$M$4:$BB$594,Data!$A454,COLUMNS($C$11:AI461)),””)</f>
        <v>#NAME?</v>
      </c>
      <c r="AI461" s="71" t="e">
        <f>IFERROR(INDEX(Data!$M$4:$BB$594,Data!$A454,COLUMNS($C$11:AJ461)),””)</f>
        <v>#NAME?</v>
      </c>
      <c r="AJ461" s="71" t="e">
        <f>IFERROR(INDEX(Data!$M$4:$BB$594,Data!$A454,COLUMNS($C$11:AK461)),””)</f>
        <v>#NAME?</v>
      </c>
      <c r="AK461" s="71" t="e">
        <f>IFERROR(INDEX(Data!$M$4:$BB$594,Data!$A454,COLUMNS($C$11:AL461)),””)</f>
        <v>#NAME?</v>
      </c>
      <c r="AL461" s="69" t="e">
        <f>IFERROR(INDEX(Data!$M$4:$BB$594,Data!$A454,COLUMNS($C$11:AM461)),””)</f>
        <v>#NAME?</v>
      </c>
      <c r="AM461" s="69" t="e">
        <f>IFERROR(INDEX(Data!$M$4:$BB$594,Data!$A454,COLUMNS($C$11:AN461)),””)</f>
        <v>#NAME?</v>
      </c>
      <c r="AN461" s="69" t="e">
        <f>IFERROR(INDEX(Data!$M$4:$BB$594,Data!$A454,COLUMNS($C$11:AO461)),””)</f>
        <v>#NAME?</v>
      </c>
      <c r="AO461" s="69" t="e">
        <f>IFERROR(INDEX(Data!$M$4:$BB$594,Data!$A454,COLUMNS($C$11:AP461)),””)</f>
        <v>#NAME?</v>
      </c>
      <c r="AP461" s="69" t="e">
        <f>IFERROR(INDEX(Data!$M$4:$BB$594,Data!$A454,COLUMNS($C$11:AQ461)),””)</f>
        <v>#NAME?</v>
      </c>
      <c r="AQ461" s="69" t="e">
        <f>IFERROR(INDEX(Data!$M$4:$BB$594,Data!$A454,COLUMNS($C$11:AR461)),””)</f>
        <v>#NAME?</v>
      </c>
    </row>
    <row r="462" spans="2:43" x14ac:dyDescent="0.25">
      <c r="B462" s="69" t="e">
        <f>IFERROR(INDEX(Data!$M$4:$BB$594,Data!$A455,COLUMNS($C$11:C462)),””)</f>
        <v>#NAME?</v>
      </c>
      <c r="C462" s="73" t="e">
        <f>IFERROR(INDEX(Data!$M$4:$BB$594,Data!$A455,COLUMNS($C$11:D462)),””)</f>
        <v>#NAME?</v>
      </c>
      <c r="D462" s="76" t="e">
        <f>IFERROR(INDEX(Data!$M$4:$BB$594,Data!$A455,COLUMNS($C$11:E462)),””)</f>
        <v>#NAME?</v>
      </c>
      <c r="E462" s="76" t="e">
        <f>IFERROR(INDEX(Data!$M$4:$BB$594,Data!$A455,COLUMNS($C$11:F462)),””)</f>
        <v>#NAME?</v>
      </c>
      <c r="F462" s="76" t="e">
        <f>IFERROR(INDEX(Data!$M$4:$BB$594,Data!$A455,COLUMNS($C$11:G462)),””)</f>
        <v>#NAME?</v>
      </c>
      <c r="G462" s="76" t="e">
        <f>IFERROR(INDEX(Data!$M$4:$BB$594,Data!$A455,COLUMNS($C$11:H462)),””)</f>
        <v>#NAME?</v>
      </c>
      <c r="H462" s="76" t="e">
        <f>IFERROR(INDEX(Data!$M$4:$BB$594,Data!$A455,COLUMNS($C$11:I462)),””)</f>
        <v>#NAME?</v>
      </c>
      <c r="I462" s="76" t="e">
        <f>IFERROR(INDEX(Data!$M$4:$BB$594,Data!$A455,COLUMNS($C$11:J462)),””)</f>
        <v>#NAME?</v>
      </c>
      <c r="J462" s="76" t="e">
        <f>IFERROR(INDEX(Data!$M$4:$BB$594,Data!$A455,COLUMNS($C$11:K462)),””)</f>
        <v>#NAME?</v>
      </c>
      <c r="K462" s="76" t="e">
        <f>IFERROR(INDEX(Data!$M$4:$BB$594,Data!$A455,COLUMNS($C$11:L462)),””)</f>
        <v>#NAME?</v>
      </c>
      <c r="L462" s="76" t="e">
        <f>IFERROR(INDEX(Data!$M$4:$BB$594,Data!$A455,COLUMNS($C$11:M462)),””)</f>
        <v>#NAME?</v>
      </c>
      <c r="M462" s="76" t="e">
        <f>IFERROR(INDEX(Data!$M$4:$BB$594,Data!$A455,COLUMNS($C$11:N462)),””)</f>
        <v>#NAME?</v>
      </c>
      <c r="N462" s="76" t="e">
        <f>IFERROR(INDEX(Data!$M$4:$BB$594,Data!$A455,COLUMNS($C$11:O462)),””)</f>
        <v>#NAME?</v>
      </c>
      <c r="O462" s="76" t="e">
        <f>IFERROR(INDEX(Data!$M$4:$BB$594,Data!$A455,COLUMNS($C$11:P462)),””)</f>
        <v>#NAME?</v>
      </c>
      <c r="P462" s="69" t="e">
        <f>IFERROR(INDEX(Data!$M$4:$BB$594,Data!$A455,COLUMNS($C$11:Q462)),””)</f>
        <v>#NAME?</v>
      </c>
      <c r="Q462" s="70" t="e">
        <f>IFERROR(INDEX(Data!$M$4:$BB$594,Data!$A455,COLUMNS($C$11:R462)),””)</f>
        <v>#NAME?</v>
      </c>
      <c r="R462" s="72" t="e">
        <f>IFERROR(INDEX(Data!$M$4:$BB$594,Data!$A455,COLUMNS($C$11:S462)),””)</f>
        <v>#NAME?</v>
      </c>
      <c r="S462" s="69" t="e">
        <f>IFERROR(INDEX(Data!$M$4:$BB$594,Data!$A455,COLUMNS($C$11:T462)),””)</f>
        <v>#NAME?</v>
      </c>
      <c r="T462" s="71" t="e">
        <f>IFERROR(INDEX(Data!$M$4:$BB$594,Data!$A455,COLUMNS($C$11:U462)),””)</f>
        <v>#NAME?</v>
      </c>
      <c r="U462" s="72" t="e">
        <f>IFERROR(INDEX(Data!$M$4:$BB$594,Data!$A455,COLUMNS($C$11:V462)),””)</f>
        <v>#NAME?</v>
      </c>
      <c r="V462" s="72" t="e">
        <f>IFERROR(INDEX(Data!$M$4:$BB$594,Data!$A455,COLUMNS($C$11:W462)),””)</f>
        <v>#NAME?</v>
      </c>
      <c r="W462" s="72" t="e">
        <f>IFERROR(INDEX(Data!$M$4:$BB$594,Data!$A455,COLUMNS($C$11:X462)),””)</f>
        <v>#NAME?</v>
      </c>
      <c r="X462" s="70" t="e">
        <f>IFERROR(INDEX(Data!$M$4:$BB$594,Data!$A455,COLUMNS($C$11:Y462)),””)</f>
        <v>#NAME?</v>
      </c>
      <c r="Y462" s="72" t="e">
        <f>IFERROR(INDEX(Data!$M$4:$BB$594,Data!$A455,COLUMNS($C$11:Z462)),””)</f>
        <v>#NAME?</v>
      </c>
      <c r="Z462" s="75" t="e">
        <f>IFERROR(INDEX(Data!$M$4:$BB$594,Data!$A455,COLUMNS($C$11:AA462)),””)</f>
        <v>#NAME?</v>
      </c>
      <c r="AA462" s="75" t="e">
        <f>IFERROR(INDEX(Data!$M$4:$BB$594,Data!$A455,COLUMNS($C$11:AB462)),””)</f>
        <v>#NAME?</v>
      </c>
      <c r="AB462" s="71" t="e">
        <f>IFERROR(INDEX(Data!$M$4:$BB$594,Data!$A455,COLUMNS($C$11:AC462)),””)</f>
        <v>#NAME?</v>
      </c>
      <c r="AC462" s="72" t="e">
        <f>IFERROR(INDEX(Data!$M$4:$BB$594,Data!$A455,COLUMNS($C$11:AD462)),””)</f>
        <v>#NAME?</v>
      </c>
      <c r="AD462" s="72" t="e">
        <f>IFERROR(INDEX(Data!$M$4:$BB$594,Data!$A455,COLUMNS($C$11:AE462)),””)</f>
        <v>#NAME?</v>
      </c>
      <c r="AE462" s="70" t="e">
        <f>IFERROR(INDEX(Data!$M$4:$BB$594,Data!$A455,COLUMNS($C$11:AF462)),””)</f>
        <v>#NAME?</v>
      </c>
      <c r="AF462" s="72" t="e">
        <f>IFERROR(INDEX(Data!$M$4:$BB$594,Data!$A455,COLUMNS($C$11:AG462)),””)</f>
        <v>#NAME?</v>
      </c>
      <c r="AG462" s="75" t="e">
        <f>IFERROR(INDEX(Data!$M$4:$BB$594,Data!$A455,COLUMNS($C$11:AH462)),””)</f>
        <v>#NAME?</v>
      </c>
      <c r="AH462" s="75" t="e">
        <f>IFERROR(INDEX(Data!$M$4:$BB$594,Data!$A455,COLUMNS($C$11:AI462)),””)</f>
        <v>#NAME?</v>
      </c>
      <c r="AI462" s="71" t="e">
        <f>IFERROR(INDEX(Data!$M$4:$BB$594,Data!$A455,COLUMNS($C$11:AJ462)),””)</f>
        <v>#NAME?</v>
      </c>
      <c r="AJ462" s="71" t="e">
        <f>IFERROR(INDEX(Data!$M$4:$BB$594,Data!$A455,COLUMNS($C$11:AK462)),””)</f>
        <v>#NAME?</v>
      </c>
      <c r="AK462" s="71" t="e">
        <f>IFERROR(INDEX(Data!$M$4:$BB$594,Data!$A455,COLUMNS($C$11:AL462)),””)</f>
        <v>#NAME?</v>
      </c>
      <c r="AL462" s="69" t="e">
        <f>IFERROR(INDEX(Data!$M$4:$BB$594,Data!$A455,COLUMNS($C$11:AM462)),””)</f>
        <v>#NAME?</v>
      </c>
      <c r="AM462" s="69" t="e">
        <f>IFERROR(INDEX(Data!$M$4:$BB$594,Data!$A455,COLUMNS($C$11:AN462)),””)</f>
        <v>#NAME?</v>
      </c>
      <c r="AN462" s="69" t="e">
        <f>IFERROR(INDEX(Data!$M$4:$BB$594,Data!$A455,COLUMNS($C$11:AO462)),””)</f>
        <v>#NAME?</v>
      </c>
      <c r="AO462" s="69" t="e">
        <f>IFERROR(INDEX(Data!$M$4:$BB$594,Data!$A455,COLUMNS($C$11:AP462)),””)</f>
        <v>#NAME?</v>
      </c>
      <c r="AP462" s="69" t="e">
        <f>IFERROR(INDEX(Data!$M$4:$BB$594,Data!$A455,COLUMNS($C$11:AQ462)),””)</f>
        <v>#NAME?</v>
      </c>
      <c r="AQ462" s="69" t="e">
        <f>IFERROR(INDEX(Data!$M$4:$BB$594,Data!$A455,COLUMNS($C$11:AR462)),””)</f>
        <v>#NAME?</v>
      </c>
    </row>
    <row r="463" spans="2:43" x14ac:dyDescent="0.25">
      <c r="B463" s="69" t="e">
        <f>IFERROR(INDEX(Data!$M$4:$BB$594,Data!$A456,COLUMNS($C$11:C463)),””)</f>
        <v>#NAME?</v>
      </c>
      <c r="C463" s="73" t="e">
        <f>IFERROR(INDEX(Data!$M$4:$BB$594,Data!$A456,COLUMNS($C$11:D463)),””)</f>
        <v>#NAME?</v>
      </c>
      <c r="D463" s="76" t="e">
        <f>IFERROR(INDEX(Data!$M$4:$BB$594,Data!$A456,COLUMNS($C$11:E463)),””)</f>
        <v>#NAME?</v>
      </c>
      <c r="E463" s="76" t="e">
        <f>IFERROR(INDEX(Data!$M$4:$BB$594,Data!$A456,COLUMNS($C$11:F463)),””)</f>
        <v>#NAME?</v>
      </c>
      <c r="F463" s="76" t="e">
        <f>IFERROR(INDEX(Data!$M$4:$BB$594,Data!$A456,COLUMNS($C$11:G463)),””)</f>
        <v>#NAME?</v>
      </c>
      <c r="G463" s="76" t="e">
        <f>IFERROR(INDEX(Data!$M$4:$BB$594,Data!$A456,COLUMNS($C$11:H463)),””)</f>
        <v>#NAME?</v>
      </c>
      <c r="H463" s="76" t="e">
        <f>IFERROR(INDEX(Data!$M$4:$BB$594,Data!$A456,COLUMNS($C$11:I463)),””)</f>
        <v>#NAME?</v>
      </c>
      <c r="I463" s="76" t="e">
        <f>IFERROR(INDEX(Data!$M$4:$BB$594,Data!$A456,COLUMNS($C$11:J463)),””)</f>
        <v>#NAME?</v>
      </c>
      <c r="J463" s="76" t="e">
        <f>IFERROR(INDEX(Data!$M$4:$BB$594,Data!$A456,COLUMNS($C$11:K463)),””)</f>
        <v>#NAME?</v>
      </c>
      <c r="K463" s="76" t="e">
        <f>IFERROR(INDEX(Data!$M$4:$BB$594,Data!$A456,COLUMNS($C$11:L463)),””)</f>
        <v>#NAME?</v>
      </c>
      <c r="L463" s="76" t="e">
        <f>IFERROR(INDEX(Data!$M$4:$BB$594,Data!$A456,COLUMNS($C$11:M463)),””)</f>
        <v>#NAME?</v>
      </c>
      <c r="M463" s="76" t="e">
        <f>IFERROR(INDEX(Data!$M$4:$BB$594,Data!$A456,COLUMNS($C$11:N463)),””)</f>
        <v>#NAME?</v>
      </c>
      <c r="N463" s="76" t="e">
        <f>IFERROR(INDEX(Data!$M$4:$BB$594,Data!$A456,COLUMNS($C$11:O463)),””)</f>
        <v>#NAME?</v>
      </c>
      <c r="O463" s="76" t="e">
        <f>IFERROR(INDEX(Data!$M$4:$BB$594,Data!$A456,COLUMNS($C$11:P463)),””)</f>
        <v>#NAME?</v>
      </c>
      <c r="P463" s="69" t="e">
        <f>IFERROR(INDEX(Data!$M$4:$BB$594,Data!$A456,COLUMNS($C$11:Q463)),””)</f>
        <v>#NAME?</v>
      </c>
      <c r="Q463" s="70" t="e">
        <f>IFERROR(INDEX(Data!$M$4:$BB$594,Data!$A456,COLUMNS($C$11:R463)),””)</f>
        <v>#NAME?</v>
      </c>
      <c r="R463" s="72" t="e">
        <f>IFERROR(INDEX(Data!$M$4:$BB$594,Data!$A456,COLUMNS($C$11:S463)),””)</f>
        <v>#NAME?</v>
      </c>
      <c r="S463" s="69" t="e">
        <f>IFERROR(INDEX(Data!$M$4:$BB$594,Data!$A456,COLUMNS($C$11:T463)),””)</f>
        <v>#NAME?</v>
      </c>
      <c r="T463" s="71" t="e">
        <f>IFERROR(INDEX(Data!$M$4:$BB$594,Data!$A456,COLUMNS($C$11:U463)),””)</f>
        <v>#NAME?</v>
      </c>
      <c r="U463" s="72" t="e">
        <f>IFERROR(INDEX(Data!$M$4:$BB$594,Data!$A456,COLUMNS($C$11:V463)),””)</f>
        <v>#NAME?</v>
      </c>
      <c r="V463" s="72" t="e">
        <f>IFERROR(INDEX(Data!$M$4:$BB$594,Data!$A456,COLUMNS($C$11:W463)),””)</f>
        <v>#NAME?</v>
      </c>
      <c r="W463" s="72" t="e">
        <f>IFERROR(INDEX(Data!$M$4:$BB$594,Data!$A456,COLUMNS($C$11:X463)),””)</f>
        <v>#NAME?</v>
      </c>
      <c r="X463" s="70" t="e">
        <f>IFERROR(INDEX(Data!$M$4:$BB$594,Data!$A456,COLUMNS($C$11:Y463)),””)</f>
        <v>#NAME?</v>
      </c>
      <c r="Y463" s="72" t="e">
        <f>IFERROR(INDEX(Data!$M$4:$BB$594,Data!$A456,COLUMNS($C$11:Z463)),””)</f>
        <v>#NAME?</v>
      </c>
      <c r="Z463" s="75" t="e">
        <f>IFERROR(INDEX(Data!$M$4:$BB$594,Data!$A456,COLUMNS($C$11:AA463)),””)</f>
        <v>#NAME?</v>
      </c>
      <c r="AA463" s="75" t="e">
        <f>IFERROR(INDEX(Data!$M$4:$BB$594,Data!$A456,COLUMNS($C$11:AB463)),””)</f>
        <v>#NAME?</v>
      </c>
      <c r="AB463" s="71" t="e">
        <f>IFERROR(INDEX(Data!$M$4:$BB$594,Data!$A456,COLUMNS($C$11:AC463)),””)</f>
        <v>#NAME?</v>
      </c>
      <c r="AC463" s="72" t="e">
        <f>IFERROR(INDEX(Data!$M$4:$BB$594,Data!$A456,COLUMNS($C$11:AD463)),””)</f>
        <v>#NAME?</v>
      </c>
      <c r="AD463" s="72" t="e">
        <f>IFERROR(INDEX(Data!$M$4:$BB$594,Data!$A456,COLUMNS($C$11:AE463)),””)</f>
        <v>#NAME?</v>
      </c>
      <c r="AE463" s="70" t="e">
        <f>IFERROR(INDEX(Data!$M$4:$BB$594,Data!$A456,COLUMNS($C$11:AF463)),””)</f>
        <v>#NAME?</v>
      </c>
      <c r="AF463" s="72" t="e">
        <f>IFERROR(INDEX(Data!$M$4:$BB$594,Data!$A456,COLUMNS($C$11:AG463)),””)</f>
        <v>#NAME?</v>
      </c>
      <c r="AG463" s="75" t="e">
        <f>IFERROR(INDEX(Data!$M$4:$BB$594,Data!$A456,COLUMNS($C$11:AH463)),””)</f>
        <v>#NAME?</v>
      </c>
      <c r="AH463" s="75" t="e">
        <f>IFERROR(INDEX(Data!$M$4:$BB$594,Data!$A456,COLUMNS($C$11:AI463)),””)</f>
        <v>#NAME?</v>
      </c>
      <c r="AI463" s="71" t="e">
        <f>IFERROR(INDEX(Data!$M$4:$BB$594,Data!$A456,COLUMNS($C$11:AJ463)),””)</f>
        <v>#NAME?</v>
      </c>
      <c r="AJ463" s="71" t="e">
        <f>IFERROR(INDEX(Data!$M$4:$BB$594,Data!$A456,COLUMNS($C$11:AK463)),””)</f>
        <v>#NAME?</v>
      </c>
      <c r="AK463" s="71" t="e">
        <f>IFERROR(INDEX(Data!$M$4:$BB$594,Data!$A456,COLUMNS($C$11:AL463)),””)</f>
        <v>#NAME?</v>
      </c>
      <c r="AL463" s="69" t="e">
        <f>IFERROR(INDEX(Data!$M$4:$BB$594,Data!$A456,COLUMNS($C$11:AM463)),””)</f>
        <v>#NAME?</v>
      </c>
      <c r="AM463" s="69" t="e">
        <f>IFERROR(INDEX(Data!$M$4:$BB$594,Data!$A456,COLUMNS($C$11:AN463)),””)</f>
        <v>#NAME?</v>
      </c>
      <c r="AN463" s="69" t="e">
        <f>IFERROR(INDEX(Data!$M$4:$BB$594,Data!$A456,COLUMNS($C$11:AO463)),””)</f>
        <v>#NAME?</v>
      </c>
      <c r="AO463" s="69" t="e">
        <f>IFERROR(INDEX(Data!$M$4:$BB$594,Data!$A456,COLUMNS($C$11:AP463)),””)</f>
        <v>#NAME?</v>
      </c>
      <c r="AP463" s="69" t="e">
        <f>IFERROR(INDEX(Data!$M$4:$BB$594,Data!$A456,COLUMNS($C$11:AQ463)),””)</f>
        <v>#NAME?</v>
      </c>
      <c r="AQ463" s="69" t="e">
        <f>IFERROR(INDEX(Data!$M$4:$BB$594,Data!$A456,COLUMNS($C$11:AR463)),””)</f>
        <v>#NAME?</v>
      </c>
    </row>
    <row r="464" spans="2:43" x14ac:dyDescent="0.25">
      <c r="B464" s="69" t="e">
        <f>IFERROR(INDEX(Data!$M$4:$BB$594,Data!$A457,COLUMNS($C$11:C464)),””)</f>
        <v>#NAME?</v>
      </c>
      <c r="C464" s="73" t="e">
        <f>IFERROR(INDEX(Data!$M$4:$BB$594,Data!$A457,COLUMNS($C$11:D464)),””)</f>
        <v>#NAME?</v>
      </c>
      <c r="D464" s="76" t="e">
        <f>IFERROR(INDEX(Data!$M$4:$BB$594,Data!$A457,COLUMNS($C$11:E464)),””)</f>
        <v>#NAME?</v>
      </c>
      <c r="E464" s="76" t="e">
        <f>IFERROR(INDEX(Data!$M$4:$BB$594,Data!$A457,COLUMNS($C$11:F464)),””)</f>
        <v>#NAME?</v>
      </c>
      <c r="F464" s="76" t="e">
        <f>IFERROR(INDEX(Data!$M$4:$BB$594,Data!$A457,COLUMNS($C$11:G464)),””)</f>
        <v>#NAME?</v>
      </c>
      <c r="G464" s="76" t="e">
        <f>IFERROR(INDEX(Data!$M$4:$BB$594,Data!$A457,COLUMNS($C$11:H464)),””)</f>
        <v>#NAME?</v>
      </c>
      <c r="H464" s="76" t="e">
        <f>IFERROR(INDEX(Data!$M$4:$BB$594,Data!$A457,COLUMNS($C$11:I464)),””)</f>
        <v>#NAME?</v>
      </c>
      <c r="I464" s="76" t="e">
        <f>IFERROR(INDEX(Data!$M$4:$BB$594,Data!$A457,COLUMNS($C$11:J464)),””)</f>
        <v>#NAME?</v>
      </c>
      <c r="J464" s="76" t="e">
        <f>IFERROR(INDEX(Data!$M$4:$BB$594,Data!$A457,COLUMNS($C$11:K464)),””)</f>
        <v>#NAME?</v>
      </c>
      <c r="K464" s="76" t="e">
        <f>IFERROR(INDEX(Data!$M$4:$BB$594,Data!$A457,COLUMNS($C$11:L464)),””)</f>
        <v>#NAME?</v>
      </c>
      <c r="L464" s="76" t="e">
        <f>IFERROR(INDEX(Data!$M$4:$BB$594,Data!$A457,COLUMNS($C$11:M464)),””)</f>
        <v>#NAME?</v>
      </c>
      <c r="M464" s="76" t="e">
        <f>IFERROR(INDEX(Data!$M$4:$BB$594,Data!$A457,COLUMNS($C$11:N464)),””)</f>
        <v>#NAME?</v>
      </c>
      <c r="N464" s="76" t="e">
        <f>IFERROR(INDEX(Data!$M$4:$BB$594,Data!$A457,COLUMNS($C$11:O464)),””)</f>
        <v>#NAME?</v>
      </c>
      <c r="O464" s="76" t="e">
        <f>IFERROR(INDEX(Data!$M$4:$BB$594,Data!$A457,COLUMNS($C$11:P464)),””)</f>
        <v>#NAME?</v>
      </c>
      <c r="P464" s="69" t="e">
        <f>IFERROR(INDEX(Data!$M$4:$BB$594,Data!$A457,COLUMNS($C$11:Q464)),””)</f>
        <v>#NAME?</v>
      </c>
      <c r="Q464" s="70" t="e">
        <f>IFERROR(INDEX(Data!$M$4:$BB$594,Data!$A457,COLUMNS($C$11:R464)),””)</f>
        <v>#NAME?</v>
      </c>
      <c r="R464" s="72" t="e">
        <f>IFERROR(INDEX(Data!$M$4:$BB$594,Data!$A457,COLUMNS($C$11:S464)),””)</f>
        <v>#NAME?</v>
      </c>
      <c r="S464" s="69" t="e">
        <f>IFERROR(INDEX(Data!$M$4:$BB$594,Data!$A457,COLUMNS($C$11:T464)),””)</f>
        <v>#NAME?</v>
      </c>
      <c r="T464" s="71" t="e">
        <f>IFERROR(INDEX(Data!$M$4:$BB$594,Data!$A457,COLUMNS($C$11:U464)),””)</f>
        <v>#NAME?</v>
      </c>
      <c r="U464" s="72" t="e">
        <f>IFERROR(INDEX(Data!$M$4:$BB$594,Data!$A457,COLUMNS($C$11:V464)),””)</f>
        <v>#NAME?</v>
      </c>
      <c r="V464" s="72" t="e">
        <f>IFERROR(INDEX(Data!$M$4:$BB$594,Data!$A457,COLUMNS($C$11:W464)),””)</f>
        <v>#NAME?</v>
      </c>
      <c r="W464" s="72" t="e">
        <f>IFERROR(INDEX(Data!$M$4:$BB$594,Data!$A457,COLUMNS($C$11:X464)),””)</f>
        <v>#NAME?</v>
      </c>
      <c r="X464" s="70" t="e">
        <f>IFERROR(INDEX(Data!$M$4:$BB$594,Data!$A457,COLUMNS($C$11:Y464)),””)</f>
        <v>#NAME?</v>
      </c>
      <c r="Y464" s="72" t="e">
        <f>IFERROR(INDEX(Data!$M$4:$BB$594,Data!$A457,COLUMNS($C$11:Z464)),””)</f>
        <v>#NAME?</v>
      </c>
      <c r="Z464" s="75" t="e">
        <f>IFERROR(INDEX(Data!$M$4:$BB$594,Data!$A457,COLUMNS($C$11:AA464)),””)</f>
        <v>#NAME?</v>
      </c>
      <c r="AA464" s="75" t="e">
        <f>IFERROR(INDEX(Data!$M$4:$BB$594,Data!$A457,COLUMNS($C$11:AB464)),””)</f>
        <v>#NAME?</v>
      </c>
      <c r="AB464" s="71" t="e">
        <f>IFERROR(INDEX(Data!$M$4:$BB$594,Data!$A457,COLUMNS($C$11:AC464)),””)</f>
        <v>#NAME?</v>
      </c>
      <c r="AC464" s="72" t="e">
        <f>IFERROR(INDEX(Data!$M$4:$BB$594,Data!$A457,COLUMNS($C$11:AD464)),””)</f>
        <v>#NAME?</v>
      </c>
      <c r="AD464" s="72" t="e">
        <f>IFERROR(INDEX(Data!$M$4:$BB$594,Data!$A457,COLUMNS($C$11:AE464)),””)</f>
        <v>#NAME?</v>
      </c>
      <c r="AE464" s="70" t="e">
        <f>IFERROR(INDEX(Data!$M$4:$BB$594,Data!$A457,COLUMNS($C$11:AF464)),””)</f>
        <v>#NAME?</v>
      </c>
      <c r="AF464" s="72" t="e">
        <f>IFERROR(INDEX(Data!$M$4:$BB$594,Data!$A457,COLUMNS($C$11:AG464)),””)</f>
        <v>#NAME?</v>
      </c>
      <c r="AG464" s="75" t="e">
        <f>IFERROR(INDEX(Data!$M$4:$BB$594,Data!$A457,COLUMNS($C$11:AH464)),””)</f>
        <v>#NAME?</v>
      </c>
      <c r="AH464" s="75" t="e">
        <f>IFERROR(INDEX(Data!$M$4:$BB$594,Data!$A457,COLUMNS($C$11:AI464)),””)</f>
        <v>#NAME?</v>
      </c>
      <c r="AI464" s="71" t="e">
        <f>IFERROR(INDEX(Data!$M$4:$BB$594,Data!$A457,COLUMNS($C$11:AJ464)),””)</f>
        <v>#NAME?</v>
      </c>
      <c r="AJ464" s="71" t="e">
        <f>IFERROR(INDEX(Data!$M$4:$BB$594,Data!$A457,COLUMNS($C$11:AK464)),””)</f>
        <v>#NAME?</v>
      </c>
      <c r="AK464" s="71" t="e">
        <f>IFERROR(INDEX(Data!$M$4:$BB$594,Data!$A457,COLUMNS($C$11:AL464)),””)</f>
        <v>#NAME?</v>
      </c>
      <c r="AL464" s="69" t="e">
        <f>IFERROR(INDEX(Data!$M$4:$BB$594,Data!$A457,COLUMNS($C$11:AM464)),””)</f>
        <v>#NAME?</v>
      </c>
      <c r="AM464" s="69" t="e">
        <f>IFERROR(INDEX(Data!$M$4:$BB$594,Data!$A457,COLUMNS($C$11:AN464)),””)</f>
        <v>#NAME?</v>
      </c>
      <c r="AN464" s="69" t="e">
        <f>IFERROR(INDEX(Data!$M$4:$BB$594,Data!$A457,COLUMNS($C$11:AO464)),””)</f>
        <v>#NAME?</v>
      </c>
      <c r="AO464" s="69" t="e">
        <f>IFERROR(INDEX(Data!$M$4:$BB$594,Data!$A457,COLUMNS($C$11:AP464)),””)</f>
        <v>#NAME?</v>
      </c>
      <c r="AP464" s="69" t="e">
        <f>IFERROR(INDEX(Data!$M$4:$BB$594,Data!$A457,COLUMNS($C$11:AQ464)),””)</f>
        <v>#NAME?</v>
      </c>
      <c r="AQ464" s="69" t="e">
        <f>IFERROR(INDEX(Data!$M$4:$BB$594,Data!$A457,COLUMNS($C$11:AR464)),””)</f>
        <v>#NAME?</v>
      </c>
    </row>
    <row r="465" spans="2:43" x14ac:dyDescent="0.25">
      <c r="B465" s="69" t="e">
        <f>IFERROR(INDEX(Data!$M$4:$BB$594,Data!$A458,COLUMNS($C$11:C465)),””)</f>
        <v>#NAME?</v>
      </c>
      <c r="C465" s="73" t="e">
        <f>IFERROR(INDEX(Data!$M$4:$BB$594,Data!$A458,COLUMNS($C$11:D465)),””)</f>
        <v>#NAME?</v>
      </c>
      <c r="D465" s="76" t="e">
        <f>IFERROR(INDEX(Data!$M$4:$BB$594,Data!$A458,COLUMNS($C$11:E465)),””)</f>
        <v>#NAME?</v>
      </c>
      <c r="E465" s="76" t="e">
        <f>IFERROR(INDEX(Data!$M$4:$BB$594,Data!$A458,COLUMNS($C$11:F465)),””)</f>
        <v>#NAME?</v>
      </c>
      <c r="F465" s="76" t="e">
        <f>IFERROR(INDEX(Data!$M$4:$BB$594,Data!$A458,COLUMNS($C$11:G465)),””)</f>
        <v>#NAME?</v>
      </c>
      <c r="G465" s="76" t="e">
        <f>IFERROR(INDEX(Data!$M$4:$BB$594,Data!$A458,COLUMNS($C$11:H465)),””)</f>
        <v>#NAME?</v>
      </c>
      <c r="H465" s="76" t="e">
        <f>IFERROR(INDEX(Data!$M$4:$BB$594,Data!$A458,COLUMNS($C$11:I465)),””)</f>
        <v>#NAME?</v>
      </c>
      <c r="I465" s="76" t="e">
        <f>IFERROR(INDEX(Data!$M$4:$BB$594,Data!$A458,COLUMNS($C$11:J465)),””)</f>
        <v>#NAME?</v>
      </c>
      <c r="J465" s="76" t="e">
        <f>IFERROR(INDEX(Data!$M$4:$BB$594,Data!$A458,COLUMNS($C$11:K465)),””)</f>
        <v>#NAME?</v>
      </c>
      <c r="K465" s="76" t="e">
        <f>IFERROR(INDEX(Data!$M$4:$BB$594,Data!$A458,COLUMNS($C$11:L465)),””)</f>
        <v>#NAME?</v>
      </c>
      <c r="L465" s="76" t="e">
        <f>IFERROR(INDEX(Data!$M$4:$BB$594,Data!$A458,COLUMNS($C$11:M465)),””)</f>
        <v>#NAME?</v>
      </c>
      <c r="M465" s="76" t="e">
        <f>IFERROR(INDEX(Data!$M$4:$BB$594,Data!$A458,COLUMNS($C$11:N465)),””)</f>
        <v>#NAME?</v>
      </c>
      <c r="N465" s="76" t="e">
        <f>IFERROR(INDEX(Data!$M$4:$BB$594,Data!$A458,COLUMNS($C$11:O465)),””)</f>
        <v>#NAME?</v>
      </c>
      <c r="O465" s="76" t="e">
        <f>IFERROR(INDEX(Data!$M$4:$BB$594,Data!$A458,COLUMNS($C$11:P465)),””)</f>
        <v>#NAME?</v>
      </c>
      <c r="P465" s="69" t="e">
        <f>IFERROR(INDEX(Data!$M$4:$BB$594,Data!$A458,COLUMNS($C$11:Q465)),””)</f>
        <v>#NAME?</v>
      </c>
      <c r="Q465" s="70" t="e">
        <f>IFERROR(INDEX(Data!$M$4:$BB$594,Data!$A458,COLUMNS($C$11:R465)),””)</f>
        <v>#NAME?</v>
      </c>
      <c r="R465" s="72" t="e">
        <f>IFERROR(INDEX(Data!$M$4:$BB$594,Data!$A458,COLUMNS($C$11:S465)),””)</f>
        <v>#NAME?</v>
      </c>
      <c r="S465" s="69" t="e">
        <f>IFERROR(INDEX(Data!$M$4:$BB$594,Data!$A458,COLUMNS($C$11:T465)),””)</f>
        <v>#NAME?</v>
      </c>
      <c r="T465" s="71" t="e">
        <f>IFERROR(INDEX(Data!$M$4:$BB$594,Data!$A458,COLUMNS($C$11:U465)),””)</f>
        <v>#NAME?</v>
      </c>
      <c r="U465" s="72" t="e">
        <f>IFERROR(INDEX(Data!$M$4:$BB$594,Data!$A458,COLUMNS($C$11:V465)),””)</f>
        <v>#NAME?</v>
      </c>
      <c r="V465" s="72" t="e">
        <f>IFERROR(INDEX(Data!$M$4:$BB$594,Data!$A458,COLUMNS($C$11:W465)),””)</f>
        <v>#NAME?</v>
      </c>
      <c r="W465" s="72" t="e">
        <f>IFERROR(INDEX(Data!$M$4:$BB$594,Data!$A458,COLUMNS($C$11:X465)),””)</f>
        <v>#NAME?</v>
      </c>
      <c r="X465" s="70" t="e">
        <f>IFERROR(INDEX(Data!$M$4:$BB$594,Data!$A458,COLUMNS($C$11:Y465)),””)</f>
        <v>#NAME?</v>
      </c>
      <c r="Y465" s="72" t="e">
        <f>IFERROR(INDEX(Data!$M$4:$BB$594,Data!$A458,COLUMNS($C$11:Z465)),””)</f>
        <v>#NAME?</v>
      </c>
      <c r="Z465" s="75" t="e">
        <f>IFERROR(INDEX(Data!$M$4:$BB$594,Data!$A458,COLUMNS($C$11:AA465)),””)</f>
        <v>#NAME?</v>
      </c>
      <c r="AA465" s="75" t="e">
        <f>IFERROR(INDEX(Data!$M$4:$BB$594,Data!$A458,COLUMNS($C$11:AB465)),””)</f>
        <v>#NAME?</v>
      </c>
      <c r="AB465" s="71" t="e">
        <f>IFERROR(INDEX(Data!$M$4:$BB$594,Data!$A458,COLUMNS($C$11:AC465)),””)</f>
        <v>#NAME?</v>
      </c>
      <c r="AC465" s="72" t="e">
        <f>IFERROR(INDEX(Data!$M$4:$BB$594,Data!$A458,COLUMNS($C$11:AD465)),””)</f>
        <v>#NAME?</v>
      </c>
      <c r="AD465" s="72" t="e">
        <f>IFERROR(INDEX(Data!$M$4:$BB$594,Data!$A458,COLUMNS($C$11:AE465)),””)</f>
        <v>#NAME?</v>
      </c>
      <c r="AE465" s="70" t="e">
        <f>IFERROR(INDEX(Data!$M$4:$BB$594,Data!$A458,COLUMNS($C$11:AF465)),””)</f>
        <v>#NAME?</v>
      </c>
      <c r="AF465" s="72" t="e">
        <f>IFERROR(INDEX(Data!$M$4:$BB$594,Data!$A458,COLUMNS($C$11:AG465)),””)</f>
        <v>#NAME?</v>
      </c>
      <c r="AG465" s="75" t="e">
        <f>IFERROR(INDEX(Data!$M$4:$BB$594,Data!$A458,COLUMNS($C$11:AH465)),””)</f>
        <v>#NAME?</v>
      </c>
      <c r="AH465" s="75" t="e">
        <f>IFERROR(INDEX(Data!$M$4:$BB$594,Data!$A458,COLUMNS($C$11:AI465)),””)</f>
        <v>#NAME?</v>
      </c>
      <c r="AI465" s="71" t="e">
        <f>IFERROR(INDEX(Data!$M$4:$BB$594,Data!$A458,COLUMNS($C$11:AJ465)),””)</f>
        <v>#NAME?</v>
      </c>
      <c r="AJ465" s="71" t="e">
        <f>IFERROR(INDEX(Data!$M$4:$BB$594,Data!$A458,COLUMNS($C$11:AK465)),””)</f>
        <v>#NAME?</v>
      </c>
      <c r="AK465" s="71" t="e">
        <f>IFERROR(INDEX(Data!$M$4:$BB$594,Data!$A458,COLUMNS($C$11:AL465)),””)</f>
        <v>#NAME?</v>
      </c>
      <c r="AL465" s="69" t="e">
        <f>IFERROR(INDEX(Data!$M$4:$BB$594,Data!$A458,COLUMNS($C$11:AM465)),””)</f>
        <v>#NAME?</v>
      </c>
      <c r="AM465" s="69" t="e">
        <f>IFERROR(INDEX(Data!$M$4:$BB$594,Data!$A458,COLUMNS($C$11:AN465)),””)</f>
        <v>#NAME?</v>
      </c>
      <c r="AN465" s="69" t="e">
        <f>IFERROR(INDEX(Data!$M$4:$BB$594,Data!$A458,COLUMNS($C$11:AO465)),””)</f>
        <v>#NAME?</v>
      </c>
      <c r="AO465" s="69" t="e">
        <f>IFERROR(INDEX(Data!$M$4:$BB$594,Data!$A458,COLUMNS($C$11:AP465)),””)</f>
        <v>#NAME?</v>
      </c>
      <c r="AP465" s="69" t="e">
        <f>IFERROR(INDEX(Data!$M$4:$BB$594,Data!$A458,COLUMNS($C$11:AQ465)),””)</f>
        <v>#NAME?</v>
      </c>
      <c r="AQ465" s="69" t="e">
        <f>IFERROR(INDEX(Data!$M$4:$BB$594,Data!$A458,COLUMNS($C$11:AR465)),””)</f>
        <v>#NAME?</v>
      </c>
    </row>
    <row r="466" spans="2:43" x14ac:dyDescent="0.25">
      <c r="B466" s="69" t="e">
        <f>IFERROR(INDEX(Data!$M$4:$BB$594,Data!$A459,COLUMNS($C$11:C466)),””)</f>
        <v>#NAME?</v>
      </c>
      <c r="C466" s="73" t="e">
        <f>IFERROR(INDEX(Data!$M$4:$BB$594,Data!$A459,COLUMNS($C$11:D466)),””)</f>
        <v>#NAME?</v>
      </c>
      <c r="D466" s="76" t="e">
        <f>IFERROR(INDEX(Data!$M$4:$BB$594,Data!$A459,COLUMNS($C$11:E466)),””)</f>
        <v>#NAME?</v>
      </c>
      <c r="E466" s="76" t="e">
        <f>IFERROR(INDEX(Data!$M$4:$BB$594,Data!$A459,COLUMNS($C$11:F466)),””)</f>
        <v>#NAME?</v>
      </c>
      <c r="F466" s="76" t="e">
        <f>IFERROR(INDEX(Data!$M$4:$BB$594,Data!$A459,COLUMNS($C$11:G466)),””)</f>
        <v>#NAME?</v>
      </c>
      <c r="G466" s="76" t="e">
        <f>IFERROR(INDEX(Data!$M$4:$BB$594,Data!$A459,COLUMNS($C$11:H466)),””)</f>
        <v>#NAME?</v>
      </c>
      <c r="H466" s="76" t="e">
        <f>IFERROR(INDEX(Data!$M$4:$BB$594,Data!$A459,COLUMNS($C$11:I466)),””)</f>
        <v>#NAME?</v>
      </c>
      <c r="I466" s="76" t="e">
        <f>IFERROR(INDEX(Data!$M$4:$BB$594,Data!$A459,COLUMNS($C$11:J466)),””)</f>
        <v>#NAME?</v>
      </c>
      <c r="J466" s="76" t="e">
        <f>IFERROR(INDEX(Data!$M$4:$BB$594,Data!$A459,COLUMNS($C$11:K466)),””)</f>
        <v>#NAME?</v>
      </c>
      <c r="K466" s="76" t="e">
        <f>IFERROR(INDEX(Data!$M$4:$BB$594,Data!$A459,COLUMNS($C$11:L466)),””)</f>
        <v>#NAME?</v>
      </c>
      <c r="L466" s="76" t="e">
        <f>IFERROR(INDEX(Data!$M$4:$BB$594,Data!$A459,COLUMNS($C$11:M466)),””)</f>
        <v>#NAME?</v>
      </c>
      <c r="M466" s="76" t="e">
        <f>IFERROR(INDEX(Data!$M$4:$BB$594,Data!$A459,COLUMNS($C$11:N466)),””)</f>
        <v>#NAME?</v>
      </c>
      <c r="N466" s="76" t="e">
        <f>IFERROR(INDEX(Data!$M$4:$BB$594,Data!$A459,COLUMNS($C$11:O466)),””)</f>
        <v>#NAME?</v>
      </c>
      <c r="O466" s="76" t="e">
        <f>IFERROR(INDEX(Data!$M$4:$BB$594,Data!$A459,COLUMNS($C$11:P466)),””)</f>
        <v>#NAME?</v>
      </c>
      <c r="P466" s="69" t="e">
        <f>IFERROR(INDEX(Data!$M$4:$BB$594,Data!$A459,COLUMNS($C$11:Q466)),””)</f>
        <v>#NAME?</v>
      </c>
      <c r="Q466" s="70" t="e">
        <f>IFERROR(INDEX(Data!$M$4:$BB$594,Data!$A459,COLUMNS($C$11:R466)),””)</f>
        <v>#NAME?</v>
      </c>
      <c r="R466" s="72" t="e">
        <f>IFERROR(INDEX(Data!$M$4:$BB$594,Data!$A459,COLUMNS($C$11:S466)),””)</f>
        <v>#NAME?</v>
      </c>
      <c r="S466" s="69" t="e">
        <f>IFERROR(INDEX(Data!$M$4:$BB$594,Data!$A459,COLUMNS($C$11:T466)),””)</f>
        <v>#NAME?</v>
      </c>
      <c r="T466" s="71" t="e">
        <f>IFERROR(INDEX(Data!$M$4:$BB$594,Data!$A459,COLUMNS($C$11:U466)),””)</f>
        <v>#NAME?</v>
      </c>
      <c r="U466" s="72" t="e">
        <f>IFERROR(INDEX(Data!$M$4:$BB$594,Data!$A459,COLUMNS($C$11:V466)),””)</f>
        <v>#NAME?</v>
      </c>
      <c r="V466" s="72" t="e">
        <f>IFERROR(INDEX(Data!$M$4:$BB$594,Data!$A459,COLUMNS($C$11:W466)),””)</f>
        <v>#NAME?</v>
      </c>
      <c r="W466" s="72" t="e">
        <f>IFERROR(INDEX(Data!$M$4:$BB$594,Data!$A459,COLUMNS($C$11:X466)),””)</f>
        <v>#NAME?</v>
      </c>
      <c r="X466" s="70" t="e">
        <f>IFERROR(INDEX(Data!$M$4:$BB$594,Data!$A459,COLUMNS($C$11:Y466)),””)</f>
        <v>#NAME?</v>
      </c>
      <c r="Y466" s="72" t="e">
        <f>IFERROR(INDEX(Data!$M$4:$BB$594,Data!$A459,COLUMNS($C$11:Z466)),””)</f>
        <v>#NAME?</v>
      </c>
      <c r="Z466" s="75" t="e">
        <f>IFERROR(INDEX(Data!$M$4:$BB$594,Data!$A459,COLUMNS($C$11:AA466)),””)</f>
        <v>#NAME?</v>
      </c>
      <c r="AA466" s="75" t="e">
        <f>IFERROR(INDEX(Data!$M$4:$BB$594,Data!$A459,COLUMNS($C$11:AB466)),””)</f>
        <v>#NAME?</v>
      </c>
      <c r="AB466" s="71" t="e">
        <f>IFERROR(INDEX(Data!$M$4:$BB$594,Data!$A459,COLUMNS($C$11:AC466)),””)</f>
        <v>#NAME?</v>
      </c>
      <c r="AC466" s="72" t="e">
        <f>IFERROR(INDEX(Data!$M$4:$BB$594,Data!$A459,COLUMNS($C$11:AD466)),””)</f>
        <v>#NAME?</v>
      </c>
      <c r="AD466" s="72" t="e">
        <f>IFERROR(INDEX(Data!$M$4:$BB$594,Data!$A459,COLUMNS($C$11:AE466)),””)</f>
        <v>#NAME?</v>
      </c>
      <c r="AE466" s="70" t="e">
        <f>IFERROR(INDEX(Data!$M$4:$BB$594,Data!$A459,COLUMNS($C$11:AF466)),””)</f>
        <v>#NAME?</v>
      </c>
      <c r="AF466" s="72" t="e">
        <f>IFERROR(INDEX(Data!$M$4:$BB$594,Data!$A459,COLUMNS($C$11:AG466)),””)</f>
        <v>#NAME?</v>
      </c>
      <c r="AG466" s="75" t="e">
        <f>IFERROR(INDEX(Data!$M$4:$BB$594,Data!$A459,COLUMNS($C$11:AH466)),””)</f>
        <v>#NAME?</v>
      </c>
      <c r="AH466" s="75" t="e">
        <f>IFERROR(INDEX(Data!$M$4:$BB$594,Data!$A459,COLUMNS($C$11:AI466)),””)</f>
        <v>#NAME?</v>
      </c>
      <c r="AI466" s="71" t="e">
        <f>IFERROR(INDEX(Data!$M$4:$BB$594,Data!$A459,COLUMNS($C$11:AJ466)),””)</f>
        <v>#NAME?</v>
      </c>
      <c r="AJ466" s="71" t="e">
        <f>IFERROR(INDEX(Data!$M$4:$BB$594,Data!$A459,COLUMNS($C$11:AK466)),””)</f>
        <v>#NAME?</v>
      </c>
      <c r="AK466" s="71" t="e">
        <f>IFERROR(INDEX(Data!$M$4:$BB$594,Data!$A459,COLUMNS($C$11:AL466)),””)</f>
        <v>#NAME?</v>
      </c>
      <c r="AL466" s="69" t="e">
        <f>IFERROR(INDEX(Data!$M$4:$BB$594,Data!$A459,COLUMNS($C$11:AM466)),””)</f>
        <v>#NAME?</v>
      </c>
      <c r="AM466" s="69" t="e">
        <f>IFERROR(INDEX(Data!$M$4:$BB$594,Data!$A459,COLUMNS($C$11:AN466)),””)</f>
        <v>#NAME?</v>
      </c>
      <c r="AN466" s="69" t="e">
        <f>IFERROR(INDEX(Data!$M$4:$BB$594,Data!$A459,COLUMNS($C$11:AO466)),””)</f>
        <v>#NAME?</v>
      </c>
      <c r="AO466" s="69" t="e">
        <f>IFERROR(INDEX(Data!$M$4:$BB$594,Data!$A459,COLUMNS($C$11:AP466)),””)</f>
        <v>#NAME?</v>
      </c>
      <c r="AP466" s="69" t="e">
        <f>IFERROR(INDEX(Data!$M$4:$BB$594,Data!$A459,COLUMNS($C$11:AQ466)),””)</f>
        <v>#NAME?</v>
      </c>
      <c r="AQ466" s="69" t="e">
        <f>IFERROR(INDEX(Data!$M$4:$BB$594,Data!$A459,COLUMNS($C$11:AR466)),””)</f>
        <v>#NAME?</v>
      </c>
    </row>
    <row r="467" spans="2:43" x14ac:dyDescent="0.25">
      <c r="B467" s="69" t="e">
        <f>IFERROR(INDEX(Data!$M$4:$BB$594,Data!$A460,COLUMNS($C$11:C467)),””)</f>
        <v>#NAME?</v>
      </c>
      <c r="C467" s="73" t="e">
        <f>IFERROR(INDEX(Data!$M$4:$BB$594,Data!$A460,COLUMNS($C$11:D467)),””)</f>
        <v>#NAME?</v>
      </c>
      <c r="D467" s="76" t="e">
        <f>IFERROR(INDEX(Data!$M$4:$BB$594,Data!$A460,COLUMNS($C$11:E467)),””)</f>
        <v>#NAME?</v>
      </c>
      <c r="E467" s="76" t="e">
        <f>IFERROR(INDEX(Data!$M$4:$BB$594,Data!$A460,COLUMNS($C$11:F467)),””)</f>
        <v>#NAME?</v>
      </c>
      <c r="F467" s="76" t="e">
        <f>IFERROR(INDEX(Data!$M$4:$BB$594,Data!$A460,COLUMNS($C$11:G467)),””)</f>
        <v>#NAME?</v>
      </c>
      <c r="G467" s="76" t="e">
        <f>IFERROR(INDEX(Data!$M$4:$BB$594,Data!$A460,COLUMNS($C$11:H467)),””)</f>
        <v>#NAME?</v>
      </c>
      <c r="H467" s="76" t="e">
        <f>IFERROR(INDEX(Data!$M$4:$BB$594,Data!$A460,COLUMNS($C$11:I467)),””)</f>
        <v>#NAME?</v>
      </c>
      <c r="I467" s="76" t="e">
        <f>IFERROR(INDEX(Data!$M$4:$BB$594,Data!$A460,COLUMNS($C$11:J467)),””)</f>
        <v>#NAME?</v>
      </c>
      <c r="J467" s="76" t="e">
        <f>IFERROR(INDEX(Data!$M$4:$BB$594,Data!$A460,COLUMNS($C$11:K467)),””)</f>
        <v>#NAME?</v>
      </c>
      <c r="K467" s="76" t="e">
        <f>IFERROR(INDEX(Data!$M$4:$BB$594,Data!$A460,COLUMNS($C$11:L467)),””)</f>
        <v>#NAME?</v>
      </c>
      <c r="L467" s="76" t="e">
        <f>IFERROR(INDEX(Data!$M$4:$BB$594,Data!$A460,COLUMNS($C$11:M467)),””)</f>
        <v>#NAME?</v>
      </c>
      <c r="M467" s="76" t="e">
        <f>IFERROR(INDEX(Data!$M$4:$BB$594,Data!$A460,COLUMNS($C$11:N467)),””)</f>
        <v>#NAME?</v>
      </c>
      <c r="N467" s="76" t="e">
        <f>IFERROR(INDEX(Data!$M$4:$BB$594,Data!$A460,COLUMNS($C$11:O467)),””)</f>
        <v>#NAME?</v>
      </c>
      <c r="O467" s="76" t="e">
        <f>IFERROR(INDEX(Data!$M$4:$BB$594,Data!$A460,COLUMNS($C$11:P467)),””)</f>
        <v>#NAME?</v>
      </c>
      <c r="P467" s="69" t="e">
        <f>IFERROR(INDEX(Data!$M$4:$BB$594,Data!$A460,COLUMNS($C$11:Q467)),””)</f>
        <v>#NAME?</v>
      </c>
      <c r="Q467" s="70" t="e">
        <f>IFERROR(INDEX(Data!$M$4:$BB$594,Data!$A460,COLUMNS($C$11:R467)),””)</f>
        <v>#NAME?</v>
      </c>
      <c r="R467" s="72" t="e">
        <f>IFERROR(INDEX(Data!$M$4:$BB$594,Data!$A460,COLUMNS($C$11:S467)),””)</f>
        <v>#NAME?</v>
      </c>
      <c r="S467" s="69" t="e">
        <f>IFERROR(INDEX(Data!$M$4:$BB$594,Data!$A460,COLUMNS($C$11:T467)),””)</f>
        <v>#NAME?</v>
      </c>
      <c r="T467" s="71" t="e">
        <f>IFERROR(INDEX(Data!$M$4:$BB$594,Data!$A460,COLUMNS($C$11:U467)),””)</f>
        <v>#NAME?</v>
      </c>
      <c r="U467" s="72" t="e">
        <f>IFERROR(INDEX(Data!$M$4:$BB$594,Data!$A460,COLUMNS($C$11:V467)),””)</f>
        <v>#NAME?</v>
      </c>
      <c r="V467" s="72" t="e">
        <f>IFERROR(INDEX(Data!$M$4:$BB$594,Data!$A460,COLUMNS($C$11:W467)),””)</f>
        <v>#NAME?</v>
      </c>
      <c r="W467" s="72" t="e">
        <f>IFERROR(INDEX(Data!$M$4:$BB$594,Data!$A460,COLUMNS($C$11:X467)),””)</f>
        <v>#NAME?</v>
      </c>
      <c r="X467" s="70" t="e">
        <f>IFERROR(INDEX(Data!$M$4:$BB$594,Data!$A460,COLUMNS($C$11:Y467)),””)</f>
        <v>#NAME?</v>
      </c>
      <c r="Y467" s="72" t="e">
        <f>IFERROR(INDEX(Data!$M$4:$BB$594,Data!$A460,COLUMNS($C$11:Z467)),””)</f>
        <v>#NAME?</v>
      </c>
      <c r="Z467" s="75" t="e">
        <f>IFERROR(INDEX(Data!$M$4:$BB$594,Data!$A460,COLUMNS($C$11:AA467)),””)</f>
        <v>#NAME?</v>
      </c>
      <c r="AA467" s="75" t="e">
        <f>IFERROR(INDEX(Data!$M$4:$BB$594,Data!$A460,COLUMNS($C$11:AB467)),””)</f>
        <v>#NAME?</v>
      </c>
      <c r="AB467" s="71" t="e">
        <f>IFERROR(INDEX(Data!$M$4:$BB$594,Data!$A460,COLUMNS($C$11:AC467)),””)</f>
        <v>#NAME?</v>
      </c>
      <c r="AC467" s="72" t="e">
        <f>IFERROR(INDEX(Data!$M$4:$BB$594,Data!$A460,COLUMNS($C$11:AD467)),””)</f>
        <v>#NAME?</v>
      </c>
      <c r="AD467" s="72" t="e">
        <f>IFERROR(INDEX(Data!$M$4:$BB$594,Data!$A460,COLUMNS($C$11:AE467)),””)</f>
        <v>#NAME?</v>
      </c>
      <c r="AE467" s="70" t="e">
        <f>IFERROR(INDEX(Data!$M$4:$BB$594,Data!$A460,COLUMNS($C$11:AF467)),””)</f>
        <v>#NAME?</v>
      </c>
      <c r="AF467" s="72" t="e">
        <f>IFERROR(INDEX(Data!$M$4:$BB$594,Data!$A460,COLUMNS($C$11:AG467)),””)</f>
        <v>#NAME?</v>
      </c>
      <c r="AG467" s="75" t="e">
        <f>IFERROR(INDEX(Data!$M$4:$BB$594,Data!$A460,COLUMNS($C$11:AH467)),””)</f>
        <v>#NAME?</v>
      </c>
      <c r="AH467" s="75" t="e">
        <f>IFERROR(INDEX(Data!$M$4:$BB$594,Data!$A460,COLUMNS($C$11:AI467)),””)</f>
        <v>#NAME?</v>
      </c>
      <c r="AI467" s="71" t="e">
        <f>IFERROR(INDEX(Data!$M$4:$BB$594,Data!$A460,COLUMNS($C$11:AJ467)),””)</f>
        <v>#NAME?</v>
      </c>
      <c r="AJ467" s="71" t="e">
        <f>IFERROR(INDEX(Data!$M$4:$BB$594,Data!$A460,COLUMNS($C$11:AK467)),””)</f>
        <v>#NAME?</v>
      </c>
      <c r="AK467" s="71" t="e">
        <f>IFERROR(INDEX(Data!$M$4:$BB$594,Data!$A460,COLUMNS($C$11:AL467)),””)</f>
        <v>#NAME?</v>
      </c>
      <c r="AL467" s="69" t="e">
        <f>IFERROR(INDEX(Data!$M$4:$BB$594,Data!$A460,COLUMNS($C$11:AM467)),””)</f>
        <v>#NAME?</v>
      </c>
      <c r="AM467" s="69" t="e">
        <f>IFERROR(INDEX(Data!$M$4:$BB$594,Data!$A460,COLUMNS($C$11:AN467)),””)</f>
        <v>#NAME?</v>
      </c>
      <c r="AN467" s="69" t="e">
        <f>IFERROR(INDEX(Data!$M$4:$BB$594,Data!$A460,COLUMNS($C$11:AO467)),””)</f>
        <v>#NAME?</v>
      </c>
      <c r="AO467" s="69" t="e">
        <f>IFERROR(INDEX(Data!$M$4:$BB$594,Data!$A460,COLUMNS($C$11:AP467)),””)</f>
        <v>#NAME?</v>
      </c>
      <c r="AP467" s="69" t="e">
        <f>IFERROR(INDEX(Data!$M$4:$BB$594,Data!$A460,COLUMNS($C$11:AQ467)),””)</f>
        <v>#NAME?</v>
      </c>
      <c r="AQ467" s="69" t="e">
        <f>IFERROR(INDEX(Data!$M$4:$BB$594,Data!$A460,COLUMNS($C$11:AR467)),””)</f>
        <v>#NAME?</v>
      </c>
    </row>
    <row r="468" spans="2:43" x14ac:dyDescent="0.25">
      <c r="B468" s="69" t="e">
        <f>IFERROR(INDEX(Data!$M$4:$BB$594,Data!$A461,COLUMNS($C$11:C468)),””)</f>
        <v>#NAME?</v>
      </c>
      <c r="C468" s="73" t="e">
        <f>IFERROR(INDEX(Data!$M$4:$BB$594,Data!$A461,COLUMNS($C$11:D468)),””)</f>
        <v>#NAME?</v>
      </c>
      <c r="D468" s="76" t="e">
        <f>IFERROR(INDEX(Data!$M$4:$BB$594,Data!$A461,COLUMNS($C$11:E468)),””)</f>
        <v>#NAME?</v>
      </c>
      <c r="E468" s="76" t="e">
        <f>IFERROR(INDEX(Data!$M$4:$BB$594,Data!$A461,COLUMNS($C$11:F468)),””)</f>
        <v>#NAME?</v>
      </c>
      <c r="F468" s="76" t="e">
        <f>IFERROR(INDEX(Data!$M$4:$BB$594,Data!$A461,COLUMNS($C$11:G468)),””)</f>
        <v>#NAME?</v>
      </c>
      <c r="G468" s="76" t="e">
        <f>IFERROR(INDEX(Data!$M$4:$BB$594,Data!$A461,COLUMNS($C$11:H468)),””)</f>
        <v>#NAME?</v>
      </c>
      <c r="H468" s="76" t="e">
        <f>IFERROR(INDEX(Data!$M$4:$BB$594,Data!$A461,COLUMNS($C$11:I468)),””)</f>
        <v>#NAME?</v>
      </c>
      <c r="I468" s="76" t="e">
        <f>IFERROR(INDEX(Data!$M$4:$BB$594,Data!$A461,COLUMNS($C$11:J468)),””)</f>
        <v>#NAME?</v>
      </c>
      <c r="J468" s="76" t="e">
        <f>IFERROR(INDEX(Data!$M$4:$BB$594,Data!$A461,COLUMNS($C$11:K468)),””)</f>
        <v>#NAME?</v>
      </c>
      <c r="K468" s="76" t="e">
        <f>IFERROR(INDEX(Data!$M$4:$BB$594,Data!$A461,COLUMNS($C$11:L468)),””)</f>
        <v>#NAME?</v>
      </c>
      <c r="L468" s="76" t="e">
        <f>IFERROR(INDEX(Data!$M$4:$BB$594,Data!$A461,COLUMNS($C$11:M468)),””)</f>
        <v>#NAME?</v>
      </c>
      <c r="M468" s="76" t="e">
        <f>IFERROR(INDEX(Data!$M$4:$BB$594,Data!$A461,COLUMNS($C$11:N468)),””)</f>
        <v>#NAME?</v>
      </c>
      <c r="N468" s="76" t="e">
        <f>IFERROR(INDEX(Data!$M$4:$BB$594,Data!$A461,COLUMNS($C$11:O468)),””)</f>
        <v>#NAME?</v>
      </c>
      <c r="O468" s="76" t="e">
        <f>IFERROR(INDEX(Data!$M$4:$BB$594,Data!$A461,COLUMNS($C$11:P468)),””)</f>
        <v>#NAME?</v>
      </c>
      <c r="P468" s="69" t="e">
        <f>IFERROR(INDEX(Data!$M$4:$BB$594,Data!$A461,COLUMNS($C$11:Q468)),””)</f>
        <v>#NAME?</v>
      </c>
      <c r="Q468" s="70" t="e">
        <f>IFERROR(INDEX(Data!$M$4:$BB$594,Data!$A461,COLUMNS($C$11:R468)),””)</f>
        <v>#NAME?</v>
      </c>
      <c r="R468" s="72" t="e">
        <f>IFERROR(INDEX(Data!$M$4:$BB$594,Data!$A461,COLUMNS($C$11:S468)),””)</f>
        <v>#NAME?</v>
      </c>
      <c r="S468" s="69" t="e">
        <f>IFERROR(INDEX(Data!$M$4:$BB$594,Data!$A461,COLUMNS($C$11:T468)),””)</f>
        <v>#NAME?</v>
      </c>
      <c r="T468" s="71" t="e">
        <f>IFERROR(INDEX(Data!$M$4:$BB$594,Data!$A461,COLUMNS($C$11:U468)),””)</f>
        <v>#NAME?</v>
      </c>
      <c r="U468" s="72" t="e">
        <f>IFERROR(INDEX(Data!$M$4:$BB$594,Data!$A461,COLUMNS($C$11:V468)),””)</f>
        <v>#NAME?</v>
      </c>
      <c r="V468" s="72" t="e">
        <f>IFERROR(INDEX(Data!$M$4:$BB$594,Data!$A461,COLUMNS($C$11:W468)),””)</f>
        <v>#NAME?</v>
      </c>
      <c r="W468" s="72" t="e">
        <f>IFERROR(INDEX(Data!$M$4:$BB$594,Data!$A461,COLUMNS($C$11:X468)),””)</f>
        <v>#NAME?</v>
      </c>
      <c r="X468" s="70" t="e">
        <f>IFERROR(INDEX(Data!$M$4:$BB$594,Data!$A461,COLUMNS($C$11:Y468)),””)</f>
        <v>#NAME?</v>
      </c>
      <c r="Y468" s="72" t="e">
        <f>IFERROR(INDEX(Data!$M$4:$BB$594,Data!$A461,COLUMNS($C$11:Z468)),””)</f>
        <v>#NAME?</v>
      </c>
      <c r="Z468" s="75" t="e">
        <f>IFERROR(INDEX(Data!$M$4:$BB$594,Data!$A461,COLUMNS($C$11:AA468)),””)</f>
        <v>#NAME?</v>
      </c>
      <c r="AA468" s="75" t="e">
        <f>IFERROR(INDEX(Data!$M$4:$BB$594,Data!$A461,COLUMNS($C$11:AB468)),””)</f>
        <v>#NAME?</v>
      </c>
      <c r="AB468" s="71" t="e">
        <f>IFERROR(INDEX(Data!$M$4:$BB$594,Data!$A461,COLUMNS($C$11:AC468)),””)</f>
        <v>#NAME?</v>
      </c>
      <c r="AC468" s="72" t="e">
        <f>IFERROR(INDEX(Data!$M$4:$BB$594,Data!$A461,COLUMNS($C$11:AD468)),””)</f>
        <v>#NAME?</v>
      </c>
      <c r="AD468" s="72" t="e">
        <f>IFERROR(INDEX(Data!$M$4:$BB$594,Data!$A461,COLUMNS($C$11:AE468)),””)</f>
        <v>#NAME?</v>
      </c>
      <c r="AE468" s="70" t="e">
        <f>IFERROR(INDEX(Data!$M$4:$BB$594,Data!$A461,COLUMNS($C$11:AF468)),””)</f>
        <v>#NAME?</v>
      </c>
      <c r="AF468" s="72" t="e">
        <f>IFERROR(INDEX(Data!$M$4:$BB$594,Data!$A461,COLUMNS($C$11:AG468)),””)</f>
        <v>#NAME?</v>
      </c>
      <c r="AG468" s="75" t="e">
        <f>IFERROR(INDEX(Data!$M$4:$BB$594,Data!$A461,COLUMNS($C$11:AH468)),””)</f>
        <v>#NAME?</v>
      </c>
      <c r="AH468" s="75" t="e">
        <f>IFERROR(INDEX(Data!$M$4:$BB$594,Data!$A461,COLUMNS($C$11:AI468)),””)</f>
        <v>#NAME?</v>
      </c>
      <c r="AI468" s="71" t="e">
        <f>IFERROR(INDEX(Data!$M$4:$BB$594,Data!$A461,COLUMNS($C$11:AJ468)),””)</f>
        <v>#NAME?</v>
      </c>
      <c r="AJ468" s="71" t="e">
        <f>IFERROR(INDEX(Data!$M$4:$BB$594,Data!$A461,COLUMNS($C$11:AK468)),””)</f>
        <v>#NAME?</v>
      </c>
      <c r="AK468" s="71" t="e">
        <f>IFERROR(INDEX(Data!$M$4:$BB$594,Data!$A461,COLUMNS($C$11:AL468)),””)</f>
        <v>#NAME?</v>
      </c>
      <c r="AL468" s="69" t="e">
        <f>IFERROR(INDEX(Data!$M$4:$BB$594,Data!$A461,COLUMNS($C$11:AM468)),””)</f>
        <v>#NAME?</v>
      </c>
      <c r="AM468" s="69" t="e">
        <f>IFERROR(INDEX(Data!$M$4:$BB$594,Data!$A461,COLUMNS($C$11:AN468)),””)</f>
        <v>#NAME?</v>
      </c>
      <c r="AN468" s="69" t="e">
        <f>IFERROR(INDEX(Data!$M$4:$BB$594,Data!$A461,COLUMNS($C$11:AO468)),””)</f>
        <v>#NAME?</v>
      </c>
      <c r="AO468" s="69" t="e">
        <f>IFERROR(INDEX(Data!$M$4:$BB$594,Data!$A461,COLUMNS($C$11:AP468)),””)</f>
        <v>#NAME?</v>
      </c>
      <c r="AP468" s="69" t="e">
        <f>IFERROR(INDEX(Data!$M$4:$BB$594,Data!$A461,COLUMNS($C$11:AQ468)),””)</f>
        <v>#NAME?</v>
      </c>
      <c r="AQ468" s="69" t="e">
        <f>IFERROR(INDEX(Data!$M$4:$BB$594,Data!$A461,COLUMNS($C$11:AR468)),””)</f>
        <v>#NAME?</v>
      </c>
    </row>
    <row r="469" spans="2:43" x14ac:dyDescent="0.25">
      <c r="B469" s="69" t="e">
        <f>IFERROR(INDEX(Data!$M$4:$BB$594,Data!$A462,COLUMNS($C$11:C469)),””)</f>
        <v>#NAME?</v>
      </c>
      <c r="C469" s="73" t="e">
        <f>IFERROR(INDEX(Data!$M$4:$BB$594,Data!$A462,COLUMNS($C$11:D469)),””)</f>
        <v>#NAME?</v>
      </c>
      <c r="D469" s="76" t="e">
        <f>IFERROR(INDEX(Data!$M$4:$BB$594,Data!$A462,COLUMNS($C$11:E469)),””)</f>
        <v>#NAME?</v>
      </c>
      <c r="E469" s="76" t="e">
        <f>IFERROR(INDEX(Data!$M$4:$BB$594,Data!$A462,COLUMNS($C$11:F469)),””)</f>
        <v>#NAME?</v>
      </c>
      <c r="F469" s="76" t="e">
        <f>IFERROR(INDEX(Data!$M$4:$BB$594,Data!$A462,COLUMNS($C$11:G469)),””)</f>
        <v>#NAME?</v>
      </c>
      <c r="G469" s="76" t="e">
        <f>IFERROR(INDEX(Data!$M$4:$BB$594,Data!$A462,COLUMNS($C$11:H469)),””)</f>
        <v>#NAME?</v>
      </c>
      <c r="H469" s="76" t="e">
        <f>IFERROR(INDEX(Data!$M$4:$BB$594,Data!$A462,COLUMNS($C$11:I469)),””)</f>
        <v>#NAME?</v>
      </c>
      <c r="I469" s="76" t="e">
        <f>IFERROR(INDEX(Data!$M$4:$BB$594,Data!$A462,COLUMNS($C$11:J469)),””)</f>
        <v>#NAME?</v>
      </c>
      <c r="J469" s="76" t="e">
        <f>IFERROR(INDEX(Data!$M$4:$BB$594,Data!$A462,COLUMNS($C$11:K469)),””)</f>
        <v>#NAME?</v>
      </c>
      <c r="K469" s="76" t="e">
        <f>IFERROR(INDEX(Data!$M$4:$BB$594,Data!$A462,COLUMNS($C$11:L469)),””)</f>
        <v>#NAME?</v>
      </c>
      <c r="L469" s="76" t="e">
        <f>IFERROR(INDEX(Data!$M$4:$BB$594,Data!$A462,COLUMNS($C$11:M469)),””)</f>
        <v>#NAME?</v>
      </c>
      <c r="M469" s="76" t="e">
        <f>IFERROR(INDEX(Data!$M$4:$BB$594,Data!$A462,COLUMNS($C$11:N469)),””)</f>
        <v>#NAME?</v>
      </c>
      <c r="N469" s="76" t="e">
        <f>IFERROR(INDEX(Data!$M$4:$BB$594,Data!$A462,COLUMNS($C$11:O469)),””)</f>
        <v>#NAME?</v>
      </c>
      <c r="O469" s="76" t="e">
        <f>IFERROR(INDEX(Data!$M$4:$BB$594,Data!$A462,COLUMNS($C$11:P469)),””)</f>
        <v>#NAME?</v>
      </c>
      <c r="P469" s="69" t="e">
        <f>IFERROR(INDEX(Data!$M$4:$BB$594,Data!$A462,COLUMNS($C$11:Q469)),””)</f>
        <v>#NAME?</v>
      </c>
      <c r="Q469" s="70" t="e">
        <f>IFERROR(INDEX(Data!$M$4:$BB$594,Data!$A462,COLUMNS($C$11:R469)),””)</f>
        <v>#NAME?</v>
      </c>
      <c r="R469" s="72" t="e">
        <f>IFERROR(INDEX(Data!$M$4:$BB$594,Data!$A462,COLUMNS($C$11:S469)),””)</f>
        <v>#NAME?</v>
      </c>
      <c r="S469" s="69" t="e">
        <f>IFERROR(INDEX(Data!$M$4:$BB$594,Data!$A462,COLUMNS($C$11:T469)),””)</f>
        <v>#NAME?</v>
      </c>
      <c r="T469" s="71" t="e">
        <f>IFERROR(INDEX(Data!$M$4:$BB$594,Data!$A462,COLUMNS($C$11:U469)),””)</f>
        <v>#NAME?</v>
      </c>
      <c r="U469" s="72" t="e">
        <f>IFERROR(INDEX(Data!$M$4:$BB$594,Data!$A462,COLUMNS($C$11:V469)),””)</f>
        <v>#NAME?</v>
      </c>
      <c r="V469" s="72" t="e">
        <f>IFERROR(INDEX(Data!$M$4:$BB$594,Data!$A462,COLUMNS($C$11:W469)),””)</f>
        <v>#NAME?</v>
      </c>
      <c r="W469" s="72" t="e">
        <f>IFERROR(INDEX(Data!$M$4:$BB$594,Data!$A462,COLUMNS($C$11:X469)),””)</f>
        <v>#NAME?</v>
      </c>
      <c r="X469" s="70" t="e">
        <f>IFERROR(INDEX(Data!$M$4:$BB$594,Data!$A462,COLUMNS($C$11:Y469)),””)</f>
        <v>#NAME?</v>
      </c>
      <c r="Y469" s="72" t="e">
        <f>IFERROR(INDEX(Data!$M$4:$BB$594,Data!$A462,COLUMNS($C$11:Z469)),””)</f>
        <v>#NAME?</v>
      </c>
      <c r="Z469" s="75" t="e">
        <f>IFERROR(INDEX(Data!$M$4:$BB$594,Data!$A462,COLUMNS($C$11:AA469)),””)</f>
        <v>#NAME?</v>
      </c>
      <c r="AA469" s="75" t="e">
        <f>IFERROR(INDEX(Data!$M$4:$BB$594,Data!$A462,COLUMNS($C$11:AB469)),””)</f>
        <v>#NAME?</v>
      </c>
      <c r="AB469" s="71" t="e">
        <f>IFERROR(INDEX(Data!$M$4:$BB$594,Data!$A462,COLUMNS($C$11:AC469)),””)</f>
        <v>#NAME?</v>
      </c>
      <c r="AC469" s="72" t="e">
        <f>IFERROR(INDEX(Data!$M$4:$BB$594,Data!$A462,COLUMNS($C$11:AD469)),””)</f>
        <v>#NAME?</v>
      </c>
      <c r="AD469" s="72" t="e">
        <f>IFERROR(INDEX(Data!$M$4:$BB$594,Data!$A462,COLUMNS($C$11:AE469)),””)</f>
        <v>#NAME?</v>
      </c>
      <c r="AE469" s="70" t="e">
        <f>IFERROR(INDEX(Data!$M$4:$BB$594,Data!$A462,COLUMNS($C$11:AF469)),””)</f>
        <v>#NAME?</v>
      </c>
      <c r="AF469" s="72" t="e">
        <f>IFERROR(INDEX(Data!$M$4:$BB$594,Data!$A462,COLUMNS($C$11:AG469)),””)</f>
        <v>#NAME?</v>
      </c>
      <c r="AG469" s="75" t="e">
        <f>IFERROR(INDEX(Data!$M$4:$BB$594,Data!$A462,COLUMNS($C$11:AH469)),””)</f>
        <v>#NAME?</v>
      </c>
      <c r="AH469" s="75" t="e">
        <f>IFERROR(INDEX(Data!$M$4:$BB$594,Data!$A462,COLUMNS($C$11:AI469)),””)</f>
        <v>#NAME?</v>
      </c>
      <c r="AI469" s="71" t="e">
        <f>IFERROR(INDEX(Data!$M$4:$BB$594,Data!$A462,COLUMNS($C$11:AJ469)),””)</f>
        <v>#NAME?</v>
      </c>
      <c r="AJ469" s="71" t="e">
        <f>IFERROR(INDEX(Data!$M$4:$BB$594,Data!$A462,COLUMNS($C$11:AK469)),””)</f>
        <v>#NAME?</v>
      </c>
      <c r="AK469" s="71" t="e">
        <f>IFERROR(INDEX(Data!$M$4:$BB$594,Data!$A462,COLUMNS($C$11:AL469)),””)</f>
        <v>#NAME?</v>
      </c>
      <c r="AL469" s="69" t="e">
        <f>IFERROR(INDEX(Data!$M$4:$BB$594,Data!$A462,COLUMNS($C$11:AM469)),””)</f>
        <v>#NAME?</v>
      </c>
      <c r="AM469" s="69" t="e">
        <f>IFERROR(INDEX(Data!$M$4:$BB$594,Data!$A462,COLUMNS($C$11:AN469)),””)</f>
        <v>#NAME?</v>
      </c>
      <c r="AN469" s="69" t="e">
        <f>IFERROR(INDEX(Data!$M$4:$BB$594,Data!$A462,COLUMNS($C$11:AO469)),””)</f>
        <v>#NAME?</v>
      </c>
      <c r="AO469" s="69" t="e">
        <f>IFERROR(INDEX(Data!$M$4:$BB$594,Data!$A462,COLUMNS($C$11:AP469)),””)</f>
        <v>#NAME?</v>
      </c>
      <c r="AP469" s="69" t="e">
        <f>IFERROR(INDEX(Data!$M$4:$BB$594,Data!$A462,COLUMNS($C$11:AQ469)),””)</f>
        <v>#NAME?</v>
      </c>
      <c r="AQ469" s="69" t="e">
        <f>IFERROR(INDEX(Data!$M$4:$BB$594,Data!$A462,COLUMNS($C$11:AR469)),””)</f>
        <v>#NAME?</v>
      </c>
    </row>
    <row r="470" spans="2:43" x14ac:dyDescent="0.25">
      <c r="B470" s="69" t="e">
        <f>IFERROR(INDEX(Data!$M$4:$BB$594,Data!$A463,COLUMNS($C$11:C470)),””)</f>
        <v>#NAME?</v>
      </c>
      <c r="C470" s="73" t="e">
        <f>IFERROR(INDEX(Data!$M$4:$BB$594,Data!$A463,COLUMNS($C$11:D470)),””)</f>
        <v>#NAME?</v>
      </c>
      <c r="D470" s="76" t="e">
        <f>IFERROR(INDEX(Data!$M$4:$BB$594,Data!$A463,COLUMNS($C$11:E470)),””)</f>
        <v>#NAME?</v>
      </c>
      <c r="E470" s="76" t="e">
        <f>IFERROR(INDEX(Data!$M$4:$BB$594,Data!$A463,COLUMNS($C$11:F470)),””)</f>
        <v>#NAME?</v>
      </c>
      <c r="F470" s="76" t="e">
        <f>IFERROR(INDEX(Data!$M$4:$BB$594,Data!$A463,COLUMNS($C$11:G470)),””)</f>
        <v>#NAME?</v>
      </c>
      <c r="G470" s="76" t="e">
        <f>IFERROR(INDEX(Data!$M$4:$BB$594,Data!$A463,COLUMNS($C$11:H470)),””)</f>
        <v>#NAME?</v>
      </c>
      <c r="H470" s="76" t="e">
        <f>IFERROR(INDEX(Data!$M$4:$BB$594,Data!$A463,COLUMNS($C$11:I470)),””)</f>
        <v>#NAME?</v>
      </c>
      <c r="I470" s="76" t="e">
        <f>IFERROR(INDEX(Data!$M$4:$BB$594,Data!$A463,COLUMNS($C$11:J470)),””)</f>
        <v>#NAME?</v>
      </c>
      <c r="J470" s="76" t="e">
        <f>IFERROR(INDEX(Data!$M$4:$BB$594,Data!$A463,COLUMNS($C$11:K470)),””)</f>
        <v>#NAME?</v>
      </c>
      <c r="K470" s="76" t="e">
        <f>IFERROR(INDEX(Data!$M$4:$BB$594,Data!$A463,COLUMNS($C$11:L470)),””)</f>
        <v>#NAME?</v>
      </c>
      <c r="L470" s="76" t="e">
        <f>IFERROR(INDEX(Data!$M$4:$BB$594,Data!$A463,COLUMNS($C$11:M470)),””)</f>
        <v>#NAME?</v>
      </c>
      <c r="M470" s="76" t="e">
        <f>IFERROR(INDEX(Data!$M$4:$BB$594,Data!$A463,COLUMNS($C$11:N470)),””)</f>
        <v>#NAME?</v>
      </c>
      <c r="N470" s="76" t="e">
        <f>IFERROR(INDEX(Data!$M$4:$BB$594,Data!$A463,COLUMNS($C$11:O470)),””)</f>
        <v>#NAME?</v>
      </c>
      <c r="O470" s="76" t="e">
        <f>IFERROR(INDEX(Data!$M$4:$BB$594,Data!$A463,COLUMNS($C$11:P470)),””)</f>
        <v>#NAME?</v>
      </c>
      <c r="P470" s="69" t="e">
        <f>IFERROR(INDEX(Data!$M$4:$BB$594,Data!$A463,COLUMNS($C$11:Q470)),””)</f>
        <v>#NAME?</v>
      </c>
      <c r="Q470" s="70" t="e">
        <f>IFERROR(INDEX(Data!$M$4:$BB$594,Data!$A463,COLUMNS($C$11:R470)),””)</f>
        <v>#NAME?</v>
      </c>
      <c r="R470" s="72" t="e">
        <f>IFERROR(INDEX(Data!$M$4:$BB$594,Data!$A463,COLUMNS($C$11:S470)),””)</f>
        <v>#NAME?</v>
      </c>
      <c r="S470" s="69" t="e">
        <f>IFERROR(INDEX(Data!$M$4:$BB$594,Data!$A463,COLUMNS($C$11:T470)),””)</f>
        <v>#NAME?</v>
      </c>
      <c r="T470" s="71" t="e">
        <f>IFERROR(INDEX(Data!$M$4:$BB$594,Data!$A463,COLUMNS($C$11:U470)),””)</f>
        <v>#NAME?</v>
      </c>
      <c r="U470" s="72" t="e">
        <f>IFERROR(INDEX(Data!$M$4:$BB$594,Data!$A463,COLUMNS($C$11:V470)),””)</f>
        <v>#NAME?</v>
      </c>
      <c r="V470" s="72" t="e">
        <f>IFERROR(INDEX(Data!$M$4:$BB$594,Data!$A463,COLUMNS($C$11:W470)),””)</f>
        <v>#NAME?</v>
      </c>
      <c r="W470" s="72" t="e">
        <f>IFERROR(INDEX(Data!$M$4:$BB$594,Data!$A463,COLUMNS($C$11:X470)),””)</f>
        <v>#NAME?</v>
      </c>
      <c r="X470" s="70" t="e">
        <f>IFERROR(INDEX(Data!$M$4:$BB$594,Data!$A463,COLUMNS($C$11:Y470)),””)</f>
        <v>#NAME?</v>
      </c>
      <c r="Y470" s="72" t="e">
        <f>IFERROR(INDEX(Data!$M$4:$BB$594,Data!$A463,COLUMNS($C$11:Z470)),””)</f>
        <v>#NAME?</v>
      </c>
      <c r="Z470" s="75" t="e">
        <f>IFERROR(INDEX(Data!$M$4:$BB$594,Data!$A463,COLUMNS($C$11:AA470)),””)</f>
        <v>#NAME?</v>
      </c>
      <c r="AA470" s="75" t="e">
        <f>IFERROR(INDEX(Data!$M$4:$BB$594,Data!$A463,COLUMNS($C$11:AB470)),””)</f>
        <v>#NAME?</v>
      </c>
      <c r="AB470" s="71" t="e">
        <f>IFERROR(INDEX(Data!$M$4:$BB$594,Data!$A463,COLUMNS($C$11:AC470)),””)</f>
        <v>#NAME?</v>
      </c>
      <c r="AC470" s="72" t="e">
        <f>IFERROR(INDEX(Data!$M$4:$BB$594,Data!$A463,COLUMNS($C$11:AD470)),””)</f>
        <v>#NAME?</v>
      </c>
      <c r="AD470" s="72" t="e">
        <f>IFERROR(INDEX(Data!$M$4:$BB$594,Data!$A463,COLUMNS($C$11:AE470)),””)</f>
        <v>#NAME?</v>
      </c>
      <c r="AE470" s="70" t="e">
        <f>IFERROR(INDEX(Data!$M$4:$BB$594,Data!$A463,COLUMNS($C$11:AF470)),””)</f>
        <v>#NAME?</v>
      </c>
      <c r="AF470" s="72" t="e">
        <f>IFERROR(INDEX(Data!$M$4:$BB$594,Data!$A463,COLUMNS($C$11:AG470)),””)</f>
        <v>#NAME?</v>
      </c>
      <c r="AG470" s="75" t="e">
        <f>IFERROR(INDEX(Data!$M$4:$BB$594,Data!$A463,COLUMNS($C$11:AH470)),””)</f>
        <v>#NAME?</v>
      </c>
      <c r="AH470" s="75" t="e">
        <f>IFERROR(INDEX(Data!$M$4:$BB$594,Data!$A463,COLUMNS($C$11:AI470)),””)</f>
        <v>#NAME?</v>
      </c>
      <c r="AI470" s="71" t="e">
        <f>IFERROR(INDEX(Data!$M$4:$BB$594,Data!$A463,COLUMNS($C$11:AJ470)),””)</f>
        <v>#NAME?</v>
      </c>
      <c r="AJ470" s="71" t="e">
        <f>IFERROR(INDEX(Data!$M$4:$BB$594,Data!$A463,COLUMNS($C$11:AK470)),””)</f>
        <v>#NAME?</v>
      </c>
      <c r="AK470" s="71" t="e">
        <f>IFERROR(INDEX(Data!$M$4:$BB$594,Data!$A463,COLUMNS($C$11:AL470)),””)</f>
        <v>#NAME?</v>
      </c>
      <c r="AL470" s="69" t="e">
        <f>IFERROR(INDEX(Data!$M$4:$BB$594,Data!$A463,COLUMNS($C$11:AM470)),””)</f>
        <v>#NAME?</v>
      </c>
      <c r="AM470" s="69" t="e">
        <f>IFERROR(INDEX(Data!$M$4:$BB$594,Data!$A463,COLUMNS($C$11:AN470)),””)</f>
        <v>#NAME?</v>
      </c>
      <c r="AN470" s="69" t="e">
        <f>IFERROR(INDEX(Data!$M$4:$BB$594,Data!$A463,COLUMNS($C$11:AO470)),””)</f>
        <v>#NAME?</v>
      </c>
      <c r="AO470" s="69" t="e">
        <f>IFERROR(INDEX(Data!$M$4:$BB$594,Data!$A463,COLUMNS($C$11:AP470)),””)</f>
        <v>#NAME?</v>
      </c>
      <c r="AP470" s="69" t="e">
        <f>IFERROR(INDEX(Data!$M$4:$BB$594,Data!$A463,COLUMNS($C$11:AQ470)),””)</f>
        <v>#NAME?</v>
      </c>
      <c r="AQ470" s="69" t="e">
        <f>IFERROR(INDEX(Data!$M$4:$BB$594,Data!$A463,COLUMNS($C$11:AR470)),””)</f>
        <v>#NAME?</v>
      </c>
    </row>
    <row r="471" spans="2:43" x14ac:dyDescent="0.25">
      <c r="B471" s="69" t="e">
        <f>IFERROR(INDEX(Data!$M$4:$BB$594,Data!$A464,COLUMNS($C$11:C471)),””)</f>
        <v>#NAME?</v>
      </c>
      <c r="C471" s="73" t="e">
        <f>IFERROR(INDEX(Data!$M$4:$BB$594,Data!$A464,COLUMNS($C$11:D471)),””)</f>
        <v>#NAME?</v>
      </c>
      <c r="D471" s="76" t="e">
        <f>IFERROR(INDEX(Data!$M$4:$BB$594,Data!$A464,COLUMNS($C$11:E471)),””)</f>
        <v>#NAME?</v>
      </c>
      <c r="E471" s="76" t="e">
        <f>IFERROR(INDEX(Data!$M$4:$BB$594,Data!$A464,COLUMNS($C$11:F471)),””)</f>
        <v>#NAME?</v>
      </c>
      <c r="F471" s="76" t="e">
        <f>IFERROR(INDEX(Data!$M$4:$BB$594,Data!$A464,COLUMNS($C$11:G471)),””)</f>
        <v>#NAME?</v>
      </c>
      <c r="G471" s="76" t="e">
        <f>IFERROR(INDEX(Data!$M$4:$BB$594,Data!$A464,COLUMNS($C$11:H471)),””)</f>
        <v>#NAME?</v>
      </c>
      <c r="H471" s="76" t="e">
        <f>IFERROR(INDEX(Data!$M$4:$BB$594,Data!$A464,COLUMNS($C$11:I471)),””)</f>
        <v>#NAME?</v>
      </c>
      <c r="I471" s="76" t="e">
        <f>IFERROR(INDEX(Data!$M$4:$BB$594,Data!$A464,COLUMNS($C$11:J471)),””)</f>
        <v>#NAME?</v>
      </c>
      <c r="J471" s="76" t="e">
        <f>IFERROR(INDEX(Data!$M$4:$BB$594,Data!$A464,COLUMNS($C$11:K471)),””)</f>
        <v>#NAME?</v>
      </c>
      <c r="K471" s="76" t="e">
        <f>IFERROR(INDEX(Data!$M$4:$BB$594,Data!$A464,COLUMNS($C$11:L471)),””)</f>
        <v>#NAME?</v>
      </c>
      <c r="L471" s="76" t="e">
        <f>IFERROR(INDEX(Data!$M$4:$BB$594,Data!$A464,COLUMNS($C$11:M471)),””)</f>
        <v>#NAME?</v>
      </c>
      <c r="M471" s="76" t="e">
        <f>IFERROR(INDEX(Data!$M$4:$BB$594,Data!$A464,COLUMNS($C$11:N471)),””)</f>
        <v>#NAME?</v>
      </c>
      <c r="N471" s="76" t="e">
        <f>IFERROR(INDEX(Data!$M$4:$BB$594,Data!$A464,COLUMNS($C$11:O471)),””)</f>
        <v>#NAME?</v>
      </c>
      <c r="O471" s="76" t="e">
        <f>IFERROR(INDEX(Data!$M$4:$BB$594,Data!$A464,COLUMNS($C$11:P471)),””)</f>
        <v>#NAME?</v>
      </c>
      <c r="P471" s="69" t="e">
        <f>IFERROR(INDEX(Data!$M$4:$BB$594,Data!$A464,COLUMNS($C$11:Q471)),””)</f>
        <v>#NAME?</v>
      </c>
      <c r="Q471" s="70" t="e">
        <f>IFERROR(INDEX(Data!$M$4:$BB$594,Data!$A464,COLUMNS($C$11:R471)),””)</f>
        <v>#NAME?</v>
      </c>
      <c r="R471" s="72" t="e">
        <f>IFERROR(INDEX(Data!$M$4:$BB$594,Data!$A464,COLUMNS($C$11:S471)),””)</f>
        <v>#NAME?</v>
      </c>
      <c r="S471" s="69" t="e">
        <f>IFERROR(INDEX(Data!$M$4:$BB$594,Data!$A464,COLUMNS($C$11:T471)),””)</f>
        <v>#NAME?</v>
      </c>
      <c r="T471" s="71" t="e">
        <f>IFERROR(INDEX(Data!$M$4:$BB$594,Data!$A464,COLUMNS($C$11:U471)),””)</f>
        <v>#NAME?</v>
      </c>
      <c r="U471" s="72" t="e">
        <f>IFERROR(INDEX(Data!$M$4:$BB$594,Data!$A464,COLUMNS($C$11:V471)),””)</f>
        <v>#NAME?</v>
      </c>
      <c r="V471" s="72" t="e">
        <f>IFERROR(INDEX(Data!$M$4:$BB$594,Data!$A464,COLUMNS($C$11:W471)),””)</f>
        <v>#NAME?</v>
      </c>
      <c r="W471" s="72" t="e">
        <f>IFERROR(INDEX(Data!$M$4:$BB$594,Data!$A464,COLUMNS($C$11:X471)),””)</f>
        <v>#NAME?</v>
      </c>
      <c r="X471" s="70" t="e">
        <f>IFERROR(INDEX(Data!$M$4:$BB$594,Data!$A464,COLUMNS($C$11:Y471)),””)</f>
        <v>#NAME?</v>
      </c>
      <c r="Y471" s="72" t="e">
        <f>IFERROR(INDEX(Data!$M$4:$BB$594,Data!$A464,COLUMNS($C$11:Z471)),””)</f>
        <v>#NAME?</v>
      </c>
      <c r="Z471" s="75" t="e">
        <f>IFERROR(INDEX(Data!$M$4:$BB$594,Data!$A464,COLUMNS($C$11:AA471)),””)</f>
        <v>#NAME?</v>
      </c>
      <c r="AA471" s="75" t="e">
        <f>IFERROR(INDEX(Data!$M$4:$BB$594,Data!$A464,COLUMNS($C$11:AB471)),””)</f>
        <v>#NAME?</v>
      </c>
      <c r="AB471" s="71" t="e">
        <f>IFERROR(INDEX(Data!$M$4:$BB$594,Data!$A464,COLUMNS($C$11:AC471)),””)</f>
        <v>#NAME?</v>
      </c>
      <c r="AC471" s="72" t="e">
        <f>IFERROR(INDEX(Data!$M$4:$BB$594,Data!$A464,COLUMNS($C$11:AD471)),””)</f>
        <v>#NAME?</v>
      </c>
      <c r="AD471" s="72" t="e">
        <f>IFERROR(INDEX(Data!$M$4:$BB$594,Data!$A464,COLUMNS($C$11:AE471)),””)</f>
        <v>#NAME?</v>
      </c>
      <c r="AE471" s="70" t="e">
        <f>IFERROR(INDEX(Data!$M$4:$BB$594,Data!$A464,COLUMNS($C$11:AF471)),””)</f>
        <v>#NAME?</v>
      </c>
      <c r="AF471" s="72" t="e">
        <f>IFERROR(INDEX(Data!$M$4:$BB$594,Data!$A464,COLUMNS($C$11:AG471)),””)</f>
        <v>#NAME?</v>
      </c>
      <c r="AG471" s="75" t="e">
        <f>IFERROR(INDEX(Data!$M$4:$BB$594,Data!$A464,COLUMNS($C$11:AH471)),””)</f>
        <v>#NAME?</v>
      </c>
      <c r="AH471" s="75" t="e">
        <f>IFERROR(INDEX(Data!$M$4:$BB$594,Data!$A464,COLUMNS($C$11:AI471)),””)</f>
        <v>#NAME?</v>
      </c>
      <c r="AI471" s="71" t="e">
        <f>IFERROR(INDEX(Data!$M$4:$BB$594,Data!$A464,COLUMNS($C$11:AJ471)),””)</f>
        <v>#NAME?</v>
      </c>
      <c r="AJ471" s="71" t="e">
        <f>IFERROR(INDEX(Data!$M$4:$BB$594,Data!$A464,COLUMNS($C$11:AK471)),””)</f>
        <v>#NAME?</v>
      </c>
      <c r="AK471" s="71" t="e">
        <f>IFERROR(INDEX(Data!$M$4:$BB$594,Data!$A464,COLUMNS($C$11:AL471)),””)</f>
        <v>#NAME?</v>
      </c>
      <c r="AL471" s="69" t="e">
        <f>IFERROR(INDEX(Data!$M$4:$BB$594,Data!$A464,COLUMNS($C$11:AM471)),””)</f>
        <v>#NAME?</v>
      </c>
      <c r="AM471" s="69" t="e">
        <f>IFERROR(INDEX(Data!$M$4:$BB$594,Data!$A464,COLUMNS($C$11:AN471)),””)</f>
        <v>#NAME?</v>
      </c>
      <c r="AN471" s="69" t="e">
        <f>IFERROR(INDEX(Data!$M$4:$BB$594,Data!$A464,COLUMNS($C$11:AO471)),””)</f>
        <v>#NAME?</v>
      </c>
      <c r="AO471" s="69" t="e">
        <f>IFERROR(INDEX(Data!$M$4:$BB$594,Data!$A464,COLUMNS($C$11:AP471)),””)</f>
        <v>#NAME?</v>
      </c>
      <c r="AP471" s="69" t="e">
        <f>IFERROR(INDEX(Data!$M$4:$BB$594,Data!$A464,COLUMNS($C$11:AQ471)),””)</f>
        <v>#NAME?</v>
      </c>
      <c r="AQ471" s="69" t="e">
        <f>IFERROR(INDEX(Data!$M$4:$BB$594,Data!$A464,COLUMNS($C$11:AR471)),””)</f>
        <v>#NAME?</v>
      </c>
    </row>
    <row r="472" spans="2:43" x14ac:dyDescent="0.25">
      <c r="B472" s="69" t="e">
        <f>IFERROR(INDEX(Data!$M$4:$BB$594,Data!$A465,COLUMNS($C$11:C472)),””)</f>
        <v>#NAME?</v>
      </c>
      <c r="C472" s="73" t="e">
        <f>IFERROR(INDEX(Data!$M$4:$BB$594,Data!$A465,COLUMNS($C$11:D472)),””)</f>
        <v>#NAME?</v>
      </c>
      <c r="D472" s="76" t="e">
        <f>IFERROR(INDEX(Data!$M$4:$BB$594,Data!$A465,COLUMNS($C$11:E472)),””)</f>
        <v>#NAME?</v>
      </c>
      <c r="E472" s="76" t="e">
        <f>IFERROR(INDEX(Data!$M$4:$BB$594,Data!$A465,COLUMNS($C$11:F472)),””)</f>
        <v>#NAME?</v>
      </c>
      <c r="F472" s="76" t="e">
        <f>IFERROR(INDEX(Data!$M$4:$BB$594,Data!$A465,COLUMNS($C$11:G472)),””)</f>
        <v>#NAME?</v>
      </c>
      <c r="G472" s="76" t="e">
        <f>IFERROR(INDEX(Data!$M$4:$BB$594,Data!$A465,COLUMNS($C$11:H472)),””)</f>
        <v>#NAME?</v>
      </c>
      <c r="H472" s="76" t="e">
        <f>IFERROR(INDEX(Data!$M$4:$BB$594,Data!$A465,COLUMNS($C$11:I472)),””)</f>
        <v>#NAME?</v>
      </c>
      <c r="I472" s="76" t="e">
        <f>IFERROR(INDEX(Data!$M$4:$BB$594,Data!$A465,COLUMNS($C$11:J472)),””)</f>
        <v>#NAME?</v>
      </c>
      <c r="J472" s="76" t="e">
        <f>IFERROR(INDEX(Data!$M$4:$BB$594,Data!$A465,COLUMNS($C$11:K472)),””)</f>
        <v>#NAME?</v>
      </c>
      <c r="K472" s="76" t="e">
        <f>IFERROR(INDEX(Data!$M$4:$BB$594,Data!$A465,COLUMNS($C$11:L472)),””)</f>
        <v>#NAME?</v>
      </c>
      <c r="L472" s="76" t="e">
        <f>IFERROR(INDEX(Data!$M$4:$BB$594,Data!$A465,COLUMNS($C$11:M472)),””)</f>
        <v>#NAME?</v>
      </c>
      <c r="M472" s="76" t="e">
        <f>IFERROR(INDEX(Data!$M$4:$BB$594,Data!$A465,COLUMNS($C$11:N472)),””)</f>
        <v>#NAME?</v>
      </c>
      <c r="N472" s="76" t="e">
        <f>IFERROR(INDEX(Data!$M$4:$BB$594,Data!$A465,COLUMNS($C$11:O472)),””)</f>
        <v>#NAME?</v>
      </c>
      <c r="O472" s="76" t="e">
        <f>IFERROR(INDEX(Data!$M$4:$BB$594,Data!$A465,COLUMNS($C$11:P472)),””)</f>
        <v>#NAME?</v>
      </c>
      <c r="P472" s="69" t="e">
        <f>IFERROR(INDEX(Data!$M$4:$BB$594,Data!$A465,COLUMNS($C$11:Q472)),””)</f>
        <v>#NAME?</v>
      </c>
      <c r="Q472" s="70" t="e">
        <f>IFERROR(INDEX(Data!$M$4:$BB$594,Data!$A465,COLUMNS($C$11:R472)),””)</f>
        <v>#NAME?</v>
      </c>
      <c r="R472" s="72" t="e">
        <f>IFERROR(INDEX(Data!$M$4:$BB$594,Data!$A465,COLUMNS($C$11:S472)),””)</f>
        <v>#NAME?</v>
      </c>
      <c r="S472" s="69" t="e">
        <f>IFERROR(INDEX(Data!$M$4:$BB$594,Data!$A465,COLUMNS($C$11:T472)),””)</f>
        <v>#NAME?</v>
      </c>
      <c r="T472" s="71" t="e">
        <f>IFERROR(INDEX(Data!$M$4:$BB$594,Data!$A465,COLUMNS($C$11:U472)),””)</f>
        <v>#NAME?</v>
      </c>
      <c r="U472" s="72" t="e">
        <f>IFERROR(INDEX(Data!$M$4:$BB$594,Data!$A465,COLUMNS($C$11:V472)),””)</f>
        <v>#NAME?</v>
      </c>
      <c r="V472" s="72" t="e">
        <f>IFERROR(INDEX(Data!$M$4:$BB$594,Data!$A465,COLUMNS($C$11:W472)),””)</f>
        <v>#NAME?</v>
      </c>
      <c r="W472" s="72" t="e">
        <f>IFERROR(INDEX(Data!$M$4:$BB$594,Data!$A465,COLUMNS($C$11:X472)),””)</f>
        <v>#NAME?</v>
      </c>
      <c r="X472" s="70" t="e">
        <f>IFERROR(INDEX(Data!$M$4:$BB$594,Data!$A465,COLUMNS($C$11:Y472)),””)</f>
        <v>#NAME?</v>
      </c>
      <c r="Y472" s="72" t="e">
        <f>IFERROR(INDEX(Data!$M$4:$BB$594,Data!$A465,COLUMNS($C$11:Z472)),””)</f>
        <v>#NAME?</v>
      </c>
      <c r="Z472" s="75" t="e">
        <f>IFERROR(INDEX(Data!$M$4:$BB$594,Data!$A465,COLUMNS($C$11:AA472)),””)</f>
        <v>#NAME?</v>
      </c>
      <c r="AA472" s="75" t="e">
        <f>IFERROR(INDEX(Data!$M$4:$BB$594,Data!$A465,COLUMNS($C$11:AB472)),””)</f>
        <v>#NAME?</v>
      </c>
      <c r="AB472" s="71" t="e">
        <f>IFERROR(INDEX(Data!$M$4:$BB$594,Data!$A465,COLUMNS($C$11:AC472)),””)</f>
        <v>#NAME?</v>
      </c>
      <c r="AC472" s="72" t="e">
        <f>IFERROR(INDEX(Data!$M$4:$BB$594,Data!$A465,COLUMNS($C$11:AD472)),””)</f>
        <v>#NAME?</v>
      </c>
      <c r="AD472" s="72" t="e">
        <f>IFERROR(INDEX(Data!$M$4:$BB$594,Data!$A465,COLUMNS($C$11:AE472)),””)</f>
        <v>#NAME?</v>
      </c>
      <c r="AE472" s="70" t="e">
        <f>IFERROR(INDEX(Data!$M$4:$BB$594,Data!$A465,COLUMNS($C$11:AF472)),””)</f>
        <v>#NAME?</v>
      </c>
      <c r="AF472" s="72" t="e">
        <f>IFERROR(INDEX(Data!$M$4:$BB$594,Data!$A465,COLUMNS($C$11:AG472)),””)</f>
        <v>#NAME?</v>
      </c>
      <c r="AG472" s="75" t="e">
        <f>IFERROR(INDEX(Data!$M$4:$BB$594,Data!$A465,COLUMNS($C$11:AH472)),””)</f>
        <v>#NAME?</v>
      </c>
      <c r="AH472" s="75" t="e">
        <f>IFERROR(INDEX(Data!$M$4:$BB$594,Data!$A465,COLUMNS($C$11:AI472)),””)</f>
        <v>#NAME?</v>
      </c>
      <c r="AI472" s="71" t="e">
        <f>IFERROR(INDEX(Data!$M$4:$BB$594,Data!$A465,COLUMNS($C$11:AJ472)),””)</f>
        <v>#NAME?</v>
      </c>
      <c r="AJ472" s="71" t="e">
        <f>IFERROR(INDEX(Data!$M$4:$BB$594,Data!$A465,COLUMNS($C$11:AK472)),””)</f>
        <v>#NAME?</v>
      </c>
      <c r="AK472" s="71" t="e">
        <f>IFERROR(INDEX(Data!$M$4:$BB$594,Data!$A465,COLUMNS($C$11:AL472)),””)</f>
        <v>#NAME?</v>
      </c>
      <c r="AL472" s="69" t="e">
        <f>IFERROR(INDEX(Data!$M$4:$BB$594,Data!$A465,COLUMNS($C$11:AM472)),””)</f>
        <v>#NAME?</v>
      </c>
      <c r="AM472" s="69" t="e">
        <f>IFERROR(INDEX(Data!$M$4:$BB$594,Data!$A465,COLUMNS($C$11:AN472)),””)</f>
        <v>#NAME?</v>
      </c>
      <c r="AN472" s="69" t="e">
        <f>IFERROR(INDEX(Data!$M$4:$BB$594,Data!$A465,COLUMNS($C$11:AO472)),””)</f>
        <v>#NAME?</v>
      </c>
      <c r="AO472" s="69" t="e">
        <f>IFERROR(INDEX(Data!$M$4:$BB$594,Data!$A465,COLUMNS($C$11:AP472)),””)</f>
        <v>#NAME?</v>
      </c>
      <c r="AP472" s="69" t="e">
        <f>IFERROR(INDEX(Data!$M$4:$BB$594,Data!$A465,COLUMNS($C$11:AQ472)),””)</f>
        <v>#NAME?</v>
      </c>
      <c r="AQ472" s="69" t="e">
        <f>IFERROR(INDEX(Data!$M$4:$BB$594,Data!$A465,COLUMNS($C$11:AR472)),””)</f>
        <v>#NAME?</v>
      </c>
    </row>
    <row r="473" spans="2:43" x14ac:dyDescent="0.25">
      <c r="B473" s="69" t="e">
        <f>IFERROR(INDEX(Data!$M$4:$BB$594,Data!$A466,COLUMNS($C$11:C473)),””)</f>
        <v>#NAME?</v>
      </c>
      <c r="C473" s="73" t="e">
        <f>IFERROR(INDEX(Data!$M$4:$BB$594,Data!$A466,COLUMNS($C$11:D473)),””)</f>
        <v>#NAME?</v>
      </c>
      <c r="D473" s="76" t="e">
        <f>IFERROR(INDEX(Data!$M$4:$BB$594,Data!$A466,COLUMNS($C$11:E473)),””)</f>
        <v>#NAME?</v>
      </c>
      <c r="E473" s="76" t="e">
        <f>IFERROR(INDEX(Data!$M$4:$BB$594,Data!$A466,COLUMNS($C$11:F473)),””)</f>
        <v>#NAME?</v>
      </c>
      <c r="F473" s="76" t="e">
        <f>IFERROR(INDEX(Data!$M$4:$BB$594,Data!$A466,COLUMNS($C$11:G473)),””)</f>
        <v>#NAME?</v>
      </c>
      <c r="G473" s="76" t="e">
        <f>IFERROR(INDEX(Data!$M$4:$BB$594,Data!$A466,COLUMNS($C$11:H473)),””)</f>
        <v>#NAME?</v>
      </c>
      <c r="H473" s="76" t="e">
        <f>IFERROR(INDEX(Data!$M$4:$BB$594,Data!$A466,COLUMNS($C$11:I473)),””)</f>
        <v>#NAME?</v>
      </c>
      <c r="I473" s="76" t="e">
        <f>IFERROR(INDEX(Data!$M$4:$BB$594,Data!$A466,COLUMNS($C$11:J473)),””)</f>
        <v>#NAME?</v>
      </c>
      <c r="J473" s="76" t="e">
        <f>IFERROR(INDEX(Data!$M$4:$BB$594,Data!$A466,COLUMNS($C$11:K473)),””)</f>
        <v>#NAME?</v>
      </c>
      <c r="K473" s="76" t="e">
        <f>IFERROR(INDEX(Data!$M$4:$BB$594,Data!$A466,COLUMNS($C$11:L473)),””)</f>
        <v>#NAME?</v>
      </c>
      <c r="L473" s="76" t="e">
        <f>IFERROR(INDEX(Data!$M$4:$BB$594,Data!$A466,COLUMNS($C$11:M473)),””)</f>
        <v>#NAME?</v>
      </c>
      <c r="M473" s="76" t="e">
        <f>IFERROR(INDEX(Data!$M$4:$BB$594,Data!$A466,COLUMNS($C$11:N473)),””)</f>
        <v>#NAME?</v>
      </c>
      <c r="N473" s="76" t="e">
        <f>IFERROR(INDEX(Data!$M$4:$BB$594,Data!$A466,COLUMNS($C$11:O473)),””)</f>
        <v>#NAME?</v>
      </c>
      <c r="O473" s="76" t="e">
        <f>IFERROR(INDEX(Data!$M$4:$BB$594,Data!$A466,COLUMNS($C$11:P473)),””)</f>
        <v>#NAME?</v>
      </c>
      <c r="P473" s="69" t="e">
        <f>IFERROR(INDEX(Data!$M$4:$BB$594,Data!$A466,COLUMNS($C$11:Q473)),””)</f>
        <v>#NAME?</v>
      </c>
      <c r="Q473" s="70" t="e">
        <f>IFERROR(INDEX(Data!$M$4:$BB$594,Data!$A466,COLUMNS($C$11:R473)),””)</f>
        <v>#NAME?</v>
      </c>
      <c r="R473" s="72" t="e">
        <f>IFERROR(INDEX(Data!$M$4:$BB$594,Data!$A466,COLUMNS($C$11:S473)),””)</f>
        <v>#NAME?</v>
      </c>
      <c r="S473" s="69" t="e">
        <f>IFERROR(INDEX(Data!$M$4:$BB$594,Data!$A466,COLUMNS($C$11:T473)),””)</f>
        <v>#NAME?</v>
      </c>
      <c r="T473" s="71" t="e">
        <f>IFERROR(INDEX(Data!$M$4:$BB$594,Data!$A466,COLUMNS($C$11:U473)),””)</f>
        <v>#NAME?</v>
      </c>
      <c r="U473" s="72" t="e">
        <f>IFERROR(INDEX(Data!$M$4:$BB$594,Data!$A466,COLUMNS($C$11:V473)),””)</f>
        <v>#NAME?</v>
      </c>
      <c r="V473" s="72" t="e">
        <f>IFERROR(INDEX(Data!$M$4:$BB$594,Data!$A466,COLUMNS($C$11:W473)),””)</f>
        <v>#NAME?</v>
      </c>
      <c r="W473" s="72" t="e">
        <f>IFERROR(INDEX(Data!$M$4:$BB$594,Data!$A466,COLUMNS($C$11:X473)),””)</f>
        <v>#NAME?</v>
      </c>
      <c r="X473" s="70" t="e">
        <f>IFERROR(INDEX(Data!$M$4:$BB$594,Data!$A466,COLUMNS($C$11:Y473)),””)</f>
        <v>#NAME?</v>
      </c>
      <c r="Y473" s="72" t="e">
        <f>IFERROR(INDEX(Data!$M$4:$BB$594,Data!$A466,COLUMNS($C$11:Z473)),””)</f>
        <v>#NAME?</v>
      </c>
      <c r="Z473" s="75" t="e">
        <f>IFERROR(INDEX(Data!$M$4:$BB$594,Data!$A466,COLUMNS($C$11:AA473)),””)</f>
        <v>#NAME?</v>
      </c>
      <c r="AA473" s="75" t="e">
        <f>IFERROR(INDEX(Data!$M$4:$BB$594,Data!$A466,COLUMNS($C$11:AB473)),””)</f>
        <v>#NAME?</v>
      </c>
      <c r="AB473" s="71" t="e">
        <f>IFERROR(INDEX(Data!$M$4:$BB$594,Data!$A466,COLUMNS($C$11:AC473)),””)</f>
        <v>#NAME?</v>
      </c>
      <c r="AC473" s="72" t="e">
        <f>IFERROR(INDEX(Data!$M$4:$BB$594,Data!$A466,COLUMNS($C$11:AD473)),””)</f>
        <v>#NAME?</v>
      </c>
      <c r="AD473" s="72" t="e">
        <f>IFERROR(INDEX(Data!$M$4:$BB$594,Data!$A466,COLUMNS($C$11:AE473)),””)</f>
        <v>#NAME?</v>
      </c>
      <c r="AE473" s="70" t="e">
        <f>IFERROR(INDEX(Data!$M$4:$BB$594,Data!$A466,COLUMNS($C$11:AF473)),””)</f>
        <v>#NAME?</v>
      </c>
      <c r="AF473" s="72" t="e">
        <f>IFERROR(INDEX(Data!$M$4:$BB$594,Data!$A466,COLUMNS($C$11:AG473)),””)</f>
        <v>#NAME?</v>
      </c>
      <c r="AG473" s="75" t="e">
        <f>IFERROR(INDEX(Data!$M$4:$BB$594,Data!$A466,COLUMNS($C$11:AH473)),””)</f>
        <v>#NAME?</v>
      </c>
      <c r="AH473" s="75" t="e">
        <f>IFERROR(INDEX(Data!$M$4:$BB$594,Data!$A466,COLUMNS($C$11:AI473)),””)</f>
        <v>#NAME?</v>
      </c>
      <c r="AI473" s="71" t="e">
        <f>IFERROR(INDEX(Data!$M$4:$BB$594,Data!$A466,COLUMNS($C$11:AJ473)),””)</f>
        <v>#NAME?</v>
      </c>
      <c r="AJ473" s="71" t="e">
        <f>IFERROR(INDEX(Data!$M$4:$BB$594,Data!$A466,COLUMNS($C$11:AK473)),””)</f>
        <v>#NAME?</v>
      </c>
      <c r="AK473" s="71" t="e">
        <f>IFERROR(INDEX(Data!$M$4:$BB$594,Data!$A466,COLUMNS($C$11:AL473)),””)</f>
        <v>#NAME?</v>
      </c>
      <c r="AL473" s="69" t="e">
        <f>IFERROR(INDEX(Data!$M$4:$BB$594,Data!$A466,COLUMNS($C$11:AM473)),””)</f>
        <v>#NAME?</v>
      </c>
      <c r="AM473" s="69" t="e">
        <f>IFERROR(INDEX(Data!$M$4:$BB$594,Data!$A466,COLUMNS($C$11:AN473)),””)</f>
        <v>#NAME?</v>
      </c>
      <c r="AN473" s="69" t="e">
        <f>IFERROR(INDEX(Data!$M$4:$BB$594,Data!$A466,COLUMNS($C$11:AO473)),””)</f>
        <v>#NAME?</v>
      </c>
      <c r="AO473" s="69" t="e">
        <f>IFERROR(INDEX(Data!$M$4:$BB$594,Data!$A466,COLUMNS($C$11:AP473)),””)</f>
        <v>#NAME?</v>
      </c>
      <c r="AP473" s="69" t="e">
        <f>IFERROR(INDEX(Data!$M$4:$BB$594,Data!$A466,COLUMNS($C$11:AQ473)),””)</f>
        <v>#NAME?</v>
      </c>
      <c r="AQ473" s="69" t="e">
        <f>IFERROR(INDEX(Data!$M$4:$BB$594,Data!$A466,COLUMNS($C$11:AR473)),””)</f>
        <v>#NAME?</v>
      </c>
    </row>
    <row r="474" spans="2:43" x14ac:dyDescent="0.25">
      <c r="B474" s="69" t="e">
        <f>IFERROR(INDEX(Data!$M$4:$BB$594,Data!$A467,COLUMNS($C$11:C474)),””)</f>
        <v>#NAME?</v>
      </c>
      <c r="C474" s="73" t="e">
        <f>IFERROR(INDEX(Data!$M$4:$BB$594,Data!$A467,COLUMNS($C$11:D474)),””)</f>
        <v>#NAME?</v>
      </c>
      <c r="D474" s="76" t="e">
        <f>IFERROR(INDEX(Data!$M$4:$BB$594,Data!$A467,COLUMNS($C$11:E474)),””)</f>
        <v>#NAME?</v>
      </c>
      <c r="E474" s="76" t="e">
        <f>IFERROR(INDEX(Data!$M$4:$BB$594,Data!$A467,COLUMNS($C$11:F474)),””)</f>
        <v>#NAME?</v>
      </c>
      <c r="F474" s="76" t="e">
        <f>IFERROR(INDEX(Data!$M$4:$BB$594,Data!$A467,COLUMNS($C$11:G474)),””)</f>
        <v>#NAME?</v>
      </c>
      <c r="G474" s="76" t="e">
        <f>IFERROR(INDEX(Data!$M$4:$BB$594,Data!$A467,COLUMNS($C$11:H474)),””)</f>
        <v>#NAME?</v>
      </c>
      <c r="H474" s="76" t="e">
        <f>IFERROR(INDEX(Data!$M$4:$BB$594,Data!$A467,COLUMNS($C$11:I474)),””)</f>
        <v>#NAME?</v>
      </c>
      <c r="I474" s="76" t="e">
        <f>IFERROR(INDEX(Data!$M$4:$BB$594,Data!$A467,COLUMNS($C$11:J474)),””)</f>
        <v>#NAME?</v>
      </c>
      <c r="J474" s="76" t="e">
        <f>IFERROR(INDEX(Data!$M$4:$BB$594,Data!$A467,COLUMNS($C$11:K474)),””)</f>
        <v>#NAME?</v>
      </c>
      <c r="K474" s="76" t="e">
        <f>IFERROR(INDEX(Data!$M$4:$BB$594,Data!$A467,COLUMNS($C$11:L474)),””)</f>
        <v>#NAME?</v>
      </c>
      <c r="L474" s="76" t="e">
        <f>IFERROR(INDEX(Data!$M$4:$BB$594,Data!$A467,COLUMNS($C$11:M474)),””)</f>
        <v>#NAME?</v>
      </c>
      <c r="M474" s="76" t="e">
        <f>IFERROR(INDEX(Data!$M$4:$BB$594,Data!$A467,COLUMNS($C$11:N474)),””)</f>
        <v>#NAME?</v>
      </c>
      <c r="N474" s="76" t="e">
        <f>IFERROR(INDEX(Data!$M$4:$BB$594,Data!$A467,COLUMNS($C$11:O474)),””)</f>
        <v>#NAME?</v>
      </c>
      <c r="O474" s="76" t="e">
        <f>IFERROR(INDEX(Data!$M$4:$BB$594,Data!$A467,COLUMNS($C$11:P474)),””)</f>
        <v>#NAME?</v>
      </c>
      <c r="P474" s="69" t="e">
        <f>IFERROR(INDEX(Data!$M$4:$BB$594,Data!$A467,COLUMNS($C$11:Q474)),””)</f>
        <v>#NAME?</v>
      </c>
      <c r="Q474" s="70" t="e">
        <f>IFERROR(INDEX(Data!$M$4:$BB$594,Data!$A467,COLUMNS($C$11:R474)),””)</f>
        <v>#NAME?</v>
      </c>
      <c r="R474" s="72" t="e">
        <f>IFERROR(INDEX(Data!$M$4:$BB$594,Data!$A467,COLUMNS($C$11:S474)),””)</f>
        <v>#NAME?</v>
      </c>
      <c r="S474" s="69" t="e">
        <f>IFERROR(INDEX(Data!$M$4:$BB$594,Data!$A467,COLUMNS($C$11:T474)),””)</f>
        <v>#NAME?</v>
      </c>
      <c r="T474" s="71" t="e">
        <f>IFERROR(INDEX(Data!$M$4:$BB$594,Data!$A467,COLUMNS($C$11:U474)),””)</f>
        <v>#NAME?</v>
      </c>
      <c r="U474" s="72" t="e">
        <f>IFERROR(INDEX(Data!$M$4:$BB$594,Data!$A467,COLUMNS($C$11:V474)),””)</f>
        <v>#NAME?</v>
      </c>
      <c r="V474" s="72" t="e">
        <f>IFERROR(INDEX(Data!$M$4:$BB$594,Data!$A467,COLUMNS($C$11:W474)),””)</f>
        <v>#NAME?</v>
      </c>
      <c r="W474" s="72" t="e">
        <f>IFERROR(INDEX(Data!$M$4:$BB$594,Data!$A467,COLUMNS($C$11:X474)),””)</f>
        <v>#NAME?</v>
      </c>
      <c r="X474" s="70" t="e">
        <f>IFERROR(INDEX(Data!$M$4:$BB$594,Data!$A467,COLUMNS($C$11:Y474)),””)</f>
        <v>#NAME?</v>
      </c>
      <c r="Y474" s="72" t="e">
        <f>IFERROR(INDEX(Data!$M$4:$BB$594,Data!$A467,COLUMNS($C$11:Z474)),””)</f>
        <v>#NAME?</v>
      </c>
      <c r="Z474" s="75" t="e">
        <f>IFERROR(INDEX(Data!$M$4:$BB$594,Data!$A467,COLUMNS($C$11:AA474)),””)</f>
        <v>#NAME?</v>
      </c>
      <c r="AA474" s="75" t="e">
        <f>IFERROR(INDEX(Data!$M$4:$BB$594,Data!$A467,COLUMNS($C$11:AB474)),””)</f>
        <v>#NAME?</v>
      </c>
      <c r="AB474" s="71" t="e">
        <f>IFERROR(INDEX(Data!$M$4:$BB$594,Data!$A467,COLUMNS($C$11:AC474)),””)</f>
        <v>#NAME?</v>
      </c>
      <c r="AC474" s="72" t="e">
        <f>IFERROR(INDEX(Data!$M$4:$BB$594,Data!$A467,COLUMNS($C$11:AD474)),””)</f>
        <v>#NAME?</v>
      </c>
      <c r="AD474" s="72" t="e">
        <f>IFERROR(INDEX(Data!$M$4:$BB$594,Data!$A467,COLUMNS($C$11:AE474)),””)</f>
        <v>#NAME?</v>
      </c>
      <c r="AE474" s="70" t="e">
        <f>IFERROR(INDEX(Data!$M$4:$BB$594,Data!$A467,COLUMNS($C$11:AF474)),””)</f>
        <v>#NAME?</v>
      </c>
      <c r="AF474" s="72" t="e">
        <f>IFERROR(INDEX(Data!$M$4:$BB$594,Data!$A467,COLUMNS($C$11:AG474)),””)</f>
        <v>#NAME?</v>
      </c>
      <c r="AG474" s="75" t="e">
        <f>IFERROR(INDEX(Data!$M$4:$BB$594,Data!$A467,COLUMNS($C$11:AH474)),””)</f>
        <v>#NAME?</v>
      </c>
      <c r="AH474" s="75" t="e">
        <f>IFERROR(INDEX(Data!$M$4:$BB$594,Data!$A467,COLUMNS($C$11:AI474)),””)</f>
        <v>#NAME?</v>
      </c>
      <c r="AI474" s="71" t="e">
        <f>IFERROR(INDEX(Data!$M$4:$BB$594,Data!$A467,COLUMNS($C$11:AJ474)),””)</f>
        <v>#NAME?</v>
      </c>
      <c r="AJ474" s="71" t="e">
        <f>IFERROR(INDEX(Data!$M$4:$BB$594,Data!$A467,COLUMNS($C$11:AK474)),””)</f>
        <v>#NAME?</v>
      </c>
      <c r="AK474" s="71" t="e">
        <f>IFERROR(INDEX(Data!$M$4:$BB$594,Data!$A467,COLUMNS($C$11:AL474)),””)</f>
        <v>#NAME?</v>
      </c>
      <c r="AL474" s="69" t="e">
        <f>IFERROR(INDEX(Data!$M$4:$BB$594,Data!$A467,COLUMNS($C$11:AM474)),””)</f>
        <v>#NAME?</v>
      </c>
      <c r="AM474" s="69" t="e">
        <f>IFERROR(INDEX(Data!$M$4:$BB$594,Data!$A467,COLUMNS($C$11:AN474)),””)</f>
        <v>#NAME?</v>
      </c>
      <c r="AN474" s="69" t="e">
        <f>IFERROR(INDEX(Data!$M$4:$BB$594,Data!$A467,COLUMNS($C$11:AO474)),””)</f>
        <v>#NAME?</v>
      </c>
      <c r="AO474" s="69" t="e">
        <f>IFERROR(INDEX(Data!$M$4:$BB$594,Data!$A467,COLUMNS($C$11:AP474)),””)</f>
        <v>#NAME?</v>
      </c>
      <c r="AP474" s="69" t="e">
        <f>IFERROR(INDEX(Data!$M$4:$BB$594,Data!$A467,COLUMNS($C$11:AQ474)),””)</f>
        <v>#NAME?</v>
      </c>
      <c r="AQ474" s="69" t="e">
        <f>IFERROR(INDEX(Data!$M$4:$BB$594,Data!$A467,COLUMNS($C$11:AR474)),””)</f>
        <v>#NAME?</v>
      </c>
    </row>
    <row r="475" spans="2:43" x14ac:dyDescent="0.25">
      <c r="B475" s="69" t="e">
        <f>IFERROR(INDEX(Data!$M$4:$BB$594,Data!$A468,COLUMNS($C$11:C475)),””)</f>
        <v>#NAME?</v>
      </c>
      <c r="C475" s="73" t="e">
        <f>IFERROR(INDEX(Data!$M$4:$BB$594,Data!$A468,COLUMNS($C$11:D475)),””)</f>
        <v>#NAME?</v>
      </c>
      <c r="D475" s="76" t="e">
        <f>IFERROR(INDEX(Data!$M$4:$BB$594,Data!$A468,COLUMNS($C$11:E475)),””)</f>
        <v>#NAME?</v>
      </c>
      <c r="E475" s="76" t="e">
        <f>IFERROR(INDEX(Data!$M$4:$BB$594,Data!$A468,COLUMNS($C$11:F475)),””)</f>
        <v>#NAME?</v>
      </c>
      <c r="F475" s="76" t="e">
        <f>IFERROR(INDEX(Data!$M$4:$BB$594,Data!$A468,COLUMNS($C$11:G475)),””)</f>
        <v>#NAME?</v>
      </c>
      <c r="G475" s="76" t="e">
        <f>IFERROR(INDEX(Data!$M$4:$BB$594,Data!$A468,COLUMNS($C$11:H475)),””)</f>
        <v>#NAME?</v>
      </c>
      <c r="H475" s="76" t="e">
        <f>IFERROR(INDEX(Data!$M$4:$BB$594,Data!$A468,COLUMNS($C$11:I475)),””)</f>
        <v>#NAME?</v>
      </c>
      <c r="I475" s="76" t="e">
        <f>IFERROR(INDEX(Data!$M$4:$BB$594,Data!$A468,COLUMNS($C$11:J475)),””)</f>
        <v>#NAME?</v>
      </c>
      <c r="J475" s="76" t="e">
        <f>IFERROR(INDEX(Data!$M$4:$BB$594,Data!$A468,COLUMNS($C$11:K475)),””)</f>
        <v>#NAME?</v>
      </c>
      <c r="K475" s="76" t="e">
        <f>IFERROR(INDEX(Data!$M$4:$BB$594,Data!$A468,COLUMNS($C$11:L475)),””)</f>
        <v>#NAME?</v>
      </c>
      <c r="L475" s="76" t="e">
        <f>IFERROR(INDEX(Data!$M$4:$BB$594,Data!$A468,COLUMNS($C$11:M475)),””)</f>
        <v>#NAME?</v>
      </c>
      <c r="M475" s="76" t="e">
        <f>IFERROR(INDEX(Data!$M$4:$BB$594,Data!$A468,COLUMNS($C$11:N475)),””)</f>
        <v>#NAME?</v>
      </c>
      <c r="N475" s="76" t="e">
        <f>IFERROR(INDEX(Data!$M$4:$BB$594,Data!$A468,COLUMNS($C$11:O475)),””)</f>
        <v>#NAME?</v>
      </c>
      <c r="O475" s="76" t="e">
        <f>IFERROR(INDEX(Data!$M$4:$BB$594,Data!$A468,COLUMNS($C$11:P475)),””)</f>
        <v>#NAME?</v>
      </c>
      <c r="P475" s="69" t="e">
        <f>IFERROR(INDEX(Data!$M$4:$BB$594,Data!$A468,COLUMNS($C$11:Q475)),””)</f>
        <v>#NAME?</v>
      </c>
      <c r="Q475" s="70" t="e">
        <f>IFERROR(INDEX(Data!$M$4:$BB$594,Data!$A468,COLUMNS($C$11:R475)),””)</f>
        <v>#NAME?</v>
      </c>
      <c r="R475" s="72" t="e">
        <f>IFERROR(INDEX(Data!$M$4:$BB$594,Data!$A468,COLUMNS($C$11:S475)),””)</f>
        <v>#NAME?</v>
      </c>
      <c r="S475" s="69" t="e">
        <f>IFERROR(INDEX(Data!$M$4:$BB$594,Data!$A468,COLUMNS($C$11:T475)),””)</f>
        <v>#NAME?</v>
      </c>
      <c r="T475" s="71" t="e">
        <f>IFERROR(INDEX(Data!$M$4:$BB$594,Data!$A468,COLUMNS($C$11:U475)),””)</f>
        <v>#NAME?</v>
      </c>
      <c r="U475" s="72" t="e">
        <f>IFERROR(INDEX(Data!$M$4:$BB$594,Data!$A468,COLUMNS($C$11:V475)),””)</f>
        <v>#NAME?</v>
      </c>
      <c r="V475" s="72" t="e">
        <f>IFERROR(INDEX(Data!$M$4:$BB$594,Data!$A468,COLUMNS($C$11:W475)),””)</f>
        <v>#NAME?</v>
      </c>
      <c r="W475" s="72" t="e">
        <f>IFERROR(INDEX(Data!$M$4:$BB$594,Data!$A468,COLUMNS($C$11:X475)),””)</f>
        <v>#NAME?</v>
      </c>
      <c r="X475" s="70" t="e">
        <f>IFERROR(INDEX(Data!$M$4:$BB$594,Data!$A468,COLUMNS($C$11:Y475)),””)</f>
        <v>#NAME?</v>
      </c>
      <c r="Y475" s="72" t="e">
        <f>IFERROR(INDEX(Data!$M$4:$BB$594,Data!$A468,COLUMNS($C$11:Z475)),””)</f>
        <v>#NAME?</v>
      </c>
      <c r="Z475" s="75" t="e">
        <f>IFERROR(INDEX(Data!$M$4:$BB$594,Data!$A468,COLUMNS($C$11:AA475)),””)</f>
        <v>#NAME?</v>
      </c>
      <c r="AA475" s="75" t="e">
        <f>IFERROR(INDEX(Data!$M$4:$BB$594,Data!$A468,COLUMNS($C$11:AB475)),””)</f>
        <v>#NAME?</v>
      </c>
      <c r="AB475" s="71" t="e">
        <f>IFERROR(INDEX(Data!$M$4:$BB$594,Data!$A468,COLUMNS($C$11:AC475)),””)</f>
        <v>#NAME?</v>
      </c>
      <c r="AC475" s="72" t="e">
        <f>IFERROR(INDEX(Data!$M$4:$BB$594,Data!$A468,COLUMNS($C$11:AD475)),””)</f>
        <v>#NAME?</v>
      </c>
      <c r="AD475" s="72" t="e">
        <f>IFERROR(INDEX(Data!$M$4:$BB$594,Data!$A468,COLUMNS($C$11:AE475)),””)</f>
        <v>#NAME?</v>
      </c>
      <c r="AE475" s="70" t="e">
        <f>IFERROR(INDEX(Data!$M$4:$BB$594,Data!$A468,COLUMNS($C$11:AF475)),””)</f>
        <v>#NAME?</v>
      </c>
      <c r="AF475" s="72" t="e">
        <f>IFERROR(INDEX(Data!$M$4:$BB$594,Data!$A468,COLUMNS($C$11:AG475)),””)</f>
        <v>#NAME?</v>
      </c>
      <c r="AG475" s="75" t="e">
        <f>IFERROR(INDEX(Data!$M$4:$BB$594,Data!$A468,COLUMNS($C$11:AH475)),””)</f>
        <v>#NAME?</v>
      </c>
      <c r="AH475" s="75" t="e">
        <f>IFERROR(INDEX(Data!$M$4:$BB$594,Data!$A468,COLUMNS($C$11:AI475)),””)</f>
        <v>#NAME?</v>
      </c>
      <c r="AI475" s="71" t="e">
        <f>IFERROR(INDEX(Data!$M$4:$BB$594,Data!$A468,COLUMNS($C$11:AJ475)),””)</f>
        <v>#NAME?</v>
      </c>
      <c r="AJ475" s="71" t="e">
        <f>IFERROR(INDEX(Data!$M$4:$BB$594,Data!$A468,COLUMNS($C$11:AK475)),””)</f>
        <v>#NAME?</v>
      </c>
      <c r="AK475" s="71" t="e">
        <f>IFERROR(INDEX(Data!$M$4:$BB$594,Data!$A468,COLUMNS($C$11:AL475)),””)</f>
        <v>#NAME?</v>
      </c>
      <c r="AL475" s="69" t="e">
        <f>IFERROR(INDEX(Data!$M$4:$BB$594,Data!$A468,COLUMNS($C$11:AM475)),””)</f>
        <v>#NAME?</v>
      </c>
      <c r="AM475" s="69" t="e">
        <f>IFERROR(INDEX(Data!$M$4:$BB$594,Data!$A468,COLUMNS($C$11:AN475)),””)</f>
        <v>#NAME?</v>
      </c>
      <c r="AN475" s="69" t="e">
        <f>IFERROR(INDEX(Data!$M$4:$BB$594,Data!$A468,COLUMNS($C$11:AO475)),””)</f>
        <v>#NAME?</v>
      </c>
      <c r="AO475" s="69" t="e">
        <f>IFERROR(INDEX(Data!$M$4:$BB$594,Data!$A468,COLUMNS($C$11:AP475)),””)</f>
        <v>#NAME?</v>
      </c>
      <c r="AP475" s="69" t="e">
        <f>IFERROR(INDEX(Data!$M$4:$BB$594,Data!$A468,COLUMNS($C$11:AQ475)),””)</f>
        <v>#NAME?</v>
      </c>
      <c r="AQ475" s="69" t="e">
        <f>IFERROR(INDEX(Data!$M$4:$BB$594,Data!$A468,COLUMNS($C$11:AR475)),””)</f>
        <v>#NAME?</v>
      </c>
    </row>
    <row r="476" spans="2:43" x14ac:dyDescent="0.25">
      <c r="B476" s="69" t="e">
        <f>IFERROR(INDEX(Data!$M$4:$BB$594,Data!$A469,COLUMNS($C$11:C476)),””)</f>
        <v>#NAME?</v>
      </c>
      <c r="C476" s="73" t="e">
        <f>IFERROR(INDEX(Data!$M$4:$BB$594,Data!$A469,COLUMNS($C$11:D476)),””)</f>
        <v>#NAME?</v>
      </c>
      <c r="D476" s="76" t="e">
        <f>IFERROR(INDEX(Data!$M$4:$BB$594,Data!$A469,COLUMNS($C$11:E476)),””)</f>
        <v>#NAME?</v>
      </c>
      <c r="E476" s="76" t="e">
        <f>IFERROR(INDEX(Data!$M$4:$BB$594,Data!$A469,COLUMNS($C$11:F476)),””)</f>
        <v>#NAME?</v>
      </c>
      <c r="F476" s="76" t="e">
        <f>IFERROR(INDEX(Data!$M$4:$BB$594,Data!$A469,COLUMNS($C$11:G476)),””)</f>
        <v>#NAME?</v>
      </c>
      <c r="G476" s="76" t="e">
        <f>IFERROR(INDEX(Data!$M$4:$BB$594,Data!$A469,COLUMNS($C$11:H476)),””)</f>
        <v>#NAME?</v>
      </c>
      <c r="H476" s="76" t="e">
        <f>IFERROR(INDEX(Data!$M$4:$BB$594,Data!$A469,COLUMNS($C$11:I476)),””)</f>
        <v>#NAME?</v>
      </c>
      <c r="I476" s="76" t="e">
        <f>IFERROR(INDEX(Data!$M$4:$BB$594,Data!$A469,COLUMNS($C$11:J476)),””)</f>
        <v>#NAME?</v>
      </c>
      <c r="J476" s="76" t="e">
        <f>IFERROR(INDEX(Data!$M$4:$BB$594,Data!$A469,COLUMNS($C$11:K476)),””)</f>
        <v>#NAME?</v>
      </c>
      <c r="K476" s="76" t="e">
        <f>IFERROR(INDEX(Data!$M$4:$BB$594,Data!$A469,COLUMNS($C$11:L476)),””)</f>
        <v>#NAME?</v>
      </c>
      <c r="L476" s="76" t="e">
        <f>IFERROR(INDEX(Data!$M$4:$BB$594,Data!$A469,COLUMNS($C$11:M476)),””)</f>
        <v>#NAME?</v>
      </c>
      <c r="M476" s="76" t="e">
        <f>IFERROR(INDEX(Data!$M$4:$BB$594,Data!$A469,COLUMNS($C$11:N476)),””)</f>
        <v>#NAME?</v>
      </c>
      <c r="N476" s="76" t="e">
        <f>IFERROR(INDEX(Data!$M$4:$BB$594,Data!$A469,COLUMNS($C$11:O476)),””)</f>
        <v>#NAME?</v>
      </c>
      <c r="O476" s="76" t="e">
        <f>IFERROR(INDEX(Data!$M$4:$BB$594,Data!$A469,COLUMNS($C$11:P476)),””)</f>
        <v>#NAME?</v>
      </c>
      <c r="P476" s="69" t="e">
        <f>IFERROR(INDEX(Data!$M$4:$BB$594,Data!$A469,COLUMNS($C$11:Q476)),””)</f>
        <v>#NAME?</v>
      </c>
      <c r="Q476" s="70" t="e">
        <f>IFERROR(INDEX(Data!$M$4:$BB$594,Data!$A469,COLUMNS($C$11:R476)),””)</f>
        <v>#NAME?</v>
      </c>
      <c r="R476" s="72" t="e">
        <f>IFERROR(INDEX(Data!$M$4:$BB$594,Data!$A469,COLUMNS($C$11:S476)),””)</f>
        <v>#NAME?</v>
      </c>
      <c r="S476" s="69" t="e">
        <f>IFERROR(INDEX(Data!$M$4:$BB$594,Data!$A469,COLUMNS($C$11:T476)),””)</f>
        <v>#NAME?</v>
      </c>
      <c r="T476" s="71" t="e">
        <f>IFERROR(INDEX(Data!$M$4:$BB$594,Data!$A469,COLUMNS($C$11:U476)),””)</f>
        <v>#NAME?</v>
      </c>
      <c r="U476" s="72" t="e">
        <f>IFERROR(INDEX(Data!$M$4:$BB$594,Data!$A469,COLUMNS($C$11:V476)),””)</f>
        <v>#NAME?</v>
      </c>
      <c r="V476" s="72" t="e">
        <f>IFERROR(INDEX(Data!$M$4:$BB$594,Data!$A469,COLUMNS($C$11:W476)),””)</f>
        <v>#NAME?</v>
      </c>
      <c r="W476" s="72" t="e">
        <f>IFERROR(INDEX(Data!$M$4:$BB$594,Data!$A469,COLUMNS($C$11:X476)),””)</f>
        <v>#NAME?</v>
      </c>
      <c r="X476" s="70" t="e">
        <f>IFERROR(INDEX(Data!$M$4:$BB$594,Data!$A469,COLUMNS($C$11:Y476)),””)</f>
        <v>#NAME?</v>
      </c>
      <c r="Y476" s="72" t="e">
        <f>IFERROR(INDEX(Data!$M$4:$BB$594,Data!$A469,COLUMNS($C$11:Z476)),””)</f>
        <v>#NAME?</v>
      </c>
      <c r="Z476" s="75" t="e">
        <f>IFERROR(INDEX(Data!$M$4:$BB$594,Data!$A469,COLUMNS($C$11:AA476)),””)</f>
        <v>#NAME?</v>
      </c>
      <c r="AA476" s="75" t="e">
        <f>IFERROR(INDEX(Data!$M$4:$BB$594,Data!$A469,COLUMNS($C$11:AB476)),””)</f>
        <v>#NAME?</v>
      </c>
      <c r="AB476" s="71" t="e">
        <f>IFERROR(INDEX(Data!$M$4:$BB$594,Data!$A469,COLUMNS($C$11:AC476)),””)</f>
        <v>#NAME?</v>
      </c>
      <c r="AC476" s="72" t="e">
        <f>IFERROR(INDEX(Data!$M$4:$BB$594,Data!$A469,COLUMNS($C$11:AD476)),””)</f>
        <v>#NAME?</v>
      </c>
      <c r="AD476" s="72" t="e">
        <f>IFERROR(INDEX(Data!$M$4:$BB$594,Data!$A469,COLUMNS($C$11:AE476)),””)</f>
        <v>#NAME?</v>
      </c>
      <c r="AE476" s="70" t="e">
        <f>IFERROR(INDEX(Data!$M$4:$BB$594,Data!$A469,COLUMNS($C$11:AF476)),””)</f>
        <v>#NAME?</v>
      </c>
      <c r="AF476" s="72" t="e">
        <f>IFERROR(INDEX(Data!$M$4:$BB$594,Data!$A469,COLUMNS($C$11:AG476)),””)</f>
        <v>#NAME?</v>
      </c>
      <c r="AG476" s="75" t="e">
        <f>IFERROR(INDEX(Data!$M$4:$BB$594,Data!$A469,COLUMNS($C$11:AH476)),””)</f>
        <v>#NAME?</v>
      </c>
      <c r="AH476" s="75" t="e">
        <f>IFERROR(INDEX(Data!$M$4:$BB$594,Data!$A469,COLUMNS($C$11:AI476)),””)</f>
        <v>#NAME?</v>
      </c>
      <c r="AI476" s="71" t="e">
        <f>IFERROR(INDEX(Data!$M$4:$BB$594,Data!$A469,COLUMNS($C$11:AJ476)),””)</f>
        <v>#NAME?</v>
      </c>
      <c r="AJ476" s="71" t="e">
        <f>IFERROR(INDEX(Data!$M$4:$BB$594,Data!$A469,COLUMNS($C$11:AK476)),””)</f>
        <v>#NAME?</v>
      </c>
      <c r="AK476" s="71" t="e">
        <f>IFERROR(INDEX(Data!$M$4:$BB$594,Data!$A469,COLUMNS($C$11:AL476)),””)</f>
        <v>#NAME?</v>
      </c>
      <c r="AL476" s="69" t="e">
        <f>IFERROR(INDEX(Data!$M$4:$BB$594,Data!$A469,COLUMNS($C$11:AM476)),””)</f>
        <v>#NAME?</v>
      </c>
      <c r="AM476" s="69" t="e">
        <f>IFERROR(INDEX(Data!$M$4:$BB$594,Data!$A469,COLUMNS($C$11:AN476)),””)</f>
        <v>#NAME?</v>
      </c>
      <c r="AN476" s="69" t="e">
        <f>IFERROR(INDEX(Data!$M$4:$BB$594,Data!$A469,COLUMNS($C$11:AO476)),””)</f>
        <v>#NAME?</v>
      </c>
      <c r="AO476" s="69" t="e">
        <f>IFERROR(INDEX(Data!$M$4:$BB$594,Data!$A469,COLUMNS($C$11:AP476)),””)</f>
        <v>#NAME?</v>
      </c>
      <c r="AP476" s="69" t="e">
        <f>IFERROR(INDEX(Data!$M$4:$BB$594,Data!$A469,COLUMNS($C$11:AQ476)),””)</f>
        <v>#NAME?</v>
      </c>
      <c r="AQ476" s="69" t="e">
        <f>IFERROR(INDEX(Data!$M$4:$BB$594,Data!$A469,COLUMNS($C$11:AR476)),””)</f>
        <v>#NAME?</v>
      </c>
    </row>
    <row r="477" spans="2:43" x14ac:dyDescent="0.25">
      <c r="B477" s="69" t="e">
        <f>IFERROR(INDEX(Data!$M$4:$BB$594,Data!$A470,COLUMNS($C$11:C477)),””)</f>
        <v>#NAME?</v>
      </c>
      <c r="C477" s="73" t="e">
        <f>IFERROR(INDEX(Data!$M$4:$BB$594,Data!$A470,COLUMNS($C$11:D477)),””)</f>
        <v>#NAME?</v>
      </c>
      <c r="D477" s="76" t="e">
        <f>IFERROR(INDEX(Data!$M$4:$BB$594,Data!$A470,COLUMNS($C$11:E477)),””)</f>
        <v>#NAME?</v>
      </c>
      <c r="E477" s="76" t="e">
        <f>IFERROR(INDEX(Data!$M$4:$BB$594,Data!$A470,COLUMNS($C$11:F477)),””)</f>
        <v>#NAME?</v>
      </c>
      <c r="F477" s="76" t="e">
        <f>IFERROR(INDEX(Data!$M$4:$BB$594,Data!$A470,COLUMNS($C$11:G477)),””)</f>
        <v>#NAME?</v>
      </c>
      <c r="G477" s="76" t="e">
        <f>IFERROR(INDEX(Data!$M$4:$BB$594,Data!$A470,COLUMNS($C$11:H477)),””)</f>
        <v>#NAME?</v>
      </c>
      <c r="H477" s="76" t="e">
        <f>IFERROR(INDEX(Data!$M$4:$BB$594,Data!$A470,COLUMNS($C$11:I477)),””)</f>
        <v>#NAME?</v>
      </c>
      <c r="I477" s="76" t="e">
        <f>IFERROR(INDEX(Data!$M$4:$BB$594,Data!$A470,COLUMNS($C$11:J477)),””)</f>
        <v>#NAME?</v>
      </c>
      <c r="J477" s="76" t="e">
        <f>IFERROR(INDEX(Data!$M$4:$BB$594,Data!$A470,COLUMNS($C$11:K477)),””)</f>
        <v>#NAME?</v>
      </c>
      <c r="K477" s="76" t="e">
        <f>IFERROR(INDEX(Data!$M$4:$BB$594,Data!$A470,COLUMNS($C$11:L477)),””)</f>
        <v>#NAME?</v>
      </c>
      <c r="L477" s="76" t="e">
        <f>IFERROR(INDEX(Data!$M$4:$BB$594,Data!$A470,COLUMNS($C$11:M477)),””)</f>
        <v>#NAME?</v>
      </c>
      <c r="M477" s="76" t="e">
        <f>IFERROR(INDEX(Data!$M$4:$BB$594,Data!$A470,COLUMNS($C$11:N477)),””)</f>
        <v>#NAME?</v>
      </c>
      <c r="N477" s="76" t="e">
        <f>IFERROR(INDEX(Data!$M$4:$BB$594,Data!$A470,COLUMNS($C$11:O477)),””)</f>
        <v>#NAME?</v>
      </c>
      <c r="O477" s="76" t="e">
        <f>IFERROR(INDEX(Data!$M$4:$BB$594,Data!$A470,COLUMNS($C$11:P477)),””)</f>
        <v>#NAME?</v>
      </c>
      <c r="P477" s="69" t="e">
        <f>IFERROR(INDEX(Data!$M$4:$BB$594,Data!$A470,COLUMNS($C$11:Q477)),””)</f>
        <v>#NAME?</v>
      </c>
      <c r="Q477" s="70" t="e">
        <f>IFERROR(INDEX(Data!$M$4:$BB$594,Data!$A470,COLUMNS($C$11:R477)),””)</f>
        <v>#NAME?</v>
      </c>
      <c r="R477" s="72" t="e">
        <f>IFERROR(INDEX(Data!$M$4:$BB$594,Data!$A470,COLUMNS($C$11:S477)),””)</f>
        <v>#NAME?</v>
      </c>
      <c r="S477" s="69" t="e">
        <f>IFERROR(INDEX(Data!$M$4:$BB$594,Data!$A470,COLUMNS($C$11:T477)),””)</f>
        <v>#NAME?</v>
      </c>
      <c r="T477" s="71" t="e">
        <f>IFERROR(INDEX(Data!$M$4:$BB$594,Data!$A470,COLUMNS($C$11:U477)),””)</f>
        <v>#NAME?</v>
      </c>
      <c r="U477" s="72" t="e">
        <f>IFERROR(INDEX(Data!$M$4:$BB$594,Data!$A470,COLUMNS($C$11:V477)),””)</f>
        <v>#NAME?</v>
      </c>
      <c r="V477" s="72" t="e">
        <f>IFERROR(INDEX(Data!$M$4:$BB$594,Data!$A470,COLUMNS($C$11:W477)),””)</f>
        <v>#NAME?</v>
      </c>
      <c r="W477" s="72" t="e">
        <f>IFERROR(INDEX(Data!$M$4:$BB$594,Data!$A470,COLUMNS($C$11:X477)),””)</f>
        <v>#NAME?</v>
      </c>
      <c r="X477" s="70" t="e">
        <f>IFERROR(INDEX(Data!$M$4:$BB$594,Data!$A470,COLUMNS($C$11:Y477)),””)</f>
        <v>#NAME?</v>
      </c>
      <c r="Y477" s="72" t="e">
        <f>IFERROR(INDEX(Data!$M$4:$BB$594,Data!$A470,COLUMNS($C$11:Z477)),””)</f>
        <v>#NAME?</v>
      </c>
      <c r="Z477" s="75" t="e">
        <f>IFERROR(INDEX(Data!$M$4:$BB$594,Data!$A470,COLUMNS($C$11:AA477)),””)</f>
        <v>#NAME?</v>
      </c>
      <c r="AA477" s="75" t="e">
        <f>IFERROR(INDEX(Data!$M$4:$BB$594,Data!$A470,COLUMNS($C$11:AB477)),””)</f>
        <v>#NAME?</v>
      </c>
      <c r="AB477" s="71" t="e">
        <f>IFERROR(INDEX(Data!$M$4:$BB$594,Data!$A470,COLUMNS($C$11:AC477)),””)</f>
        <v>#NAME?</v>
      </c>
      <c r="AC477" s="72" t="e">
        <f>IFERROR(INDEX(Data!$M$4:$BB$594,Data!$A470,COLUMNS($C$11:AD477)),””)</f>
        <v>#NAME?</v>
      </c>
      <c r="AD477" s="72" t="e">
        <f>IFERROR(INDEX(Data!$M$4:$BB$594,Data!$A470,COLUMNS($C$11:AE477)),””)</f>
        <v>#NAME?</v>
      </c>
      <c r="AE477" s="70" t="e">
        <f>IFERROR(INDEX(Data!$M$4:$BB$594,Data!$A470,COLUMNS($C$11:AF477)),””)</f>
        <v>#NAME?</v>
      </c>
      <c r="AF477" s="72" t="e">
        <f>IFERROR(INDEX(Data!$M$4:$BB$594,Data!$A470,COLUMNS($C$11:AG477)),””)</f>
        <v>#NAME?</v>
      </c>
      <c r="AG477" s="75" t="e">
        <f>IFERROR(INDEX(Data!$M$4:$BB$594,Data!$A470,COLUMNS($C$11:AH477)),””)</f>
        <v>#NAME?</v>
      </c>
      <c r="AH477" s="75" t="e">
        <f>IFERROR(INDEX(Data!$M$4:$BB$594,Data!$A470,COLUMNS($C$11:AI477)),””)</f>
        <v>#NAME?</v>
      </c>
      <c r="AI477" s="71" t="e">
        <f>IFERROR(INDEX(Data!$M$4:$BB$594,Data!$A470,COLUMNS($C$11:AJ477)),””)</f>
        <v>#NAME?</v>
      </c>
      <c r="AJ477" s="71" t="e">
        <f>IFERROR(INDEX(Data!$M$4:$BB$594,Data!$A470,COLUMNS($C$11:AK477)),””)</f>
        <v>#NAME?</v>
      </c>
      <c r="AK477" s="71" t="e">
        <f>IFERROR(INDEX(Data!$M$4:$BB$594,Data!$A470,COLUMNS($C$11:AL477)),””)</f>
        <v>#NAME?</v>
      </c>
      <c r="AL477" s="69" t="e">
        <f>IFERROR(INDEX(Data!$M$4:$BB$594,Data!$A470,COLUMNS($C$11:AM477)),””)</f>
        <v>#NAME?</v>
      </c>
      <c r="AM477" s="69" t="e">
        <f>IFERROR(INDEX(Data!$M$4:$BB$594,Data!$A470,COLUMNS($C$11:AN477)),””)</f>
        <v>#NAME?</v>
      </c>
      <c r="AN477" s="69" t="e">
        <f>IFERROR(INDEX(Data!$M$4:$BB$594,Data!$A470,COLUMNS($C$11:AO477)),””)</f>
        <v>#NAME?</v>
      </c>
      <c r="AO477" s="69" t="e">
        <f>IFERROR(INDEX(Data!$M$4:$BB$594,Data!$A470,COLUMNS($C$11:AP477)),””)</f>
        <v>#NAME?</v>
      </c>
      <c r="AP477" s="69" t="e">
        <f>IFERROR(INDEX(Data!$M$4:$BB$594,Data!$A470,COLUMNS($C$11:AQ477)),””)</f>
        <v>#NAME?</v>
      </c>
      <c r="AQ477" s="69" t="e">
        <f>IFERROR(INDEX(Data!$M$4:$BB$594,Data!$A470,COLUMNS($C$11:AR477)),””)</f>
        <v>#NAME?</v>
      </c>
    </row>
    <row r="478" spans="2:43" x14ac:dyDescent="0.25">
      <c r="B478" s="69" t="e">
        <f>IFERROR(INDEX(Data!$M$4:$BB$594,Data!$A471,COLUMNS($C$11:C478)),””)</f>
        <v>#NAME?</v>
      </c>
      <c r="C478" s="73" t="e">
        <f>IFERROR(INDEX(Data!$M$4:$BB$594,Data!$A471,COLUMNS($C$11:D478)),””)</f>
        <v>#NAME?</v>
      </c>
      <c r="D478" s="76" t="e">
        <f>IFERROR(INDEX(Data!$M$4:$BB$594,Data!$A471,COLUMNS($C$11:E478)),””)</f>
        <v>#NAME?</v>
      </c>
      <c r="E478" s="76" t="e">
        <f>IFERROR(INDEX(Data!$M$4:$BB$594,Data!$A471,COLUMNS($C$11:F478)),””)</f>
        <v>#NAME?</v>
      </c>
      <c r="F478" s="76" t="e">
        <f>IFERROR(INDEX(Data!$M$4:$BB$594,Data!$A471,COLUMNS($C$11:G478)),””)</f>
        <v>#NAME?</v>
      </c>
      <c r="G478" s="76" t="e">
        <f>IFERROR(INDEX(Data!$M$4:$BB$594,Data!$A471,COLUMNS($C$11:H478)),””)</f>
        <v>#NAME?</v>
      </c>
      <c r="H478" s="76" t="e">
        <f>IFERROR(INDEX(Data!$M$4:$BB$594,Data!$A471,COLUMNS($C$11:I478)),””)</f>
        <v>#NAME?</v>
      </c>
      <c r="I478" s="76" t="e">
        <f>IFERROR(INDEX(Data!$M$4:$BB$594,Data!$A471,COLUMNS($C$11:J478)),””)</f>
        <v>#NAME?</v>
      </c>
      <c r="J478" s="76" t="e">
        <f>IFERROR(INDEX(Data!$M$4:$BB$594,Data!$A471,COLUMNS($C$11:K478)),””)</f>
        <v>#NAME?</v>
      </c>
      <c r="K478" s="76" t="e">
        <f>IFERROR(INDEX(Data!$M$4:$BB$594,Data!$A471,COLUMNS($C$11:L478)),””)</f>
        <v>#NAME?</v>
      </c>
      <c r="L478" s="76" t="e">
        <f>IFERROR(INDEX(Data!$M$4:$BB$594,Data!$A471,COLUMNS($C$11:M478)),””)</f>
        <v>#NAME?</v>
      </c>
      <c r="M478" s="76" t="e">
        <f>IFERROR(INDEX(Data!$M$4:$BB$594,Data!$A471,COLUMNS($C$11:N478)),””)</f>
        <v>#NAME?</v>
      </c>
      <c r="N478" s="76" t="e">
        <f>IFERROR(INDEX(Data!$M$4:$BB$594,Data!$A471,COLUMNS($C$11:O478)),””)</f>
        <v>#NAME?</v>
      </c>
      <c r="O478" s="76" t="e">
        <f>IFERROR(INDEX(Data!$M$4:$BB$594,Data!$A471,COLUMNS($C$11:P478)),””)</f>
        <v>#NAME?</v>
      </c>
      <c r="P478" s="69" t="e">
        <f>IFERROR(INDEX(Data!$M$4:$BB$594,Data!$A471,COLUMNS($C$11:Q478)),””)</f>
        <v>#NAME?</v>
      </c>
      <c r="Q478" s="70" t="e">
        <f>IFERROR(INDEX(Data!$M$4:$BB$594,Data!$A471,COLUMNS($C$11:R478)),””)</f>
        <v>#NAME?</v>
      </c>
      <c r="R478" s="72" t="e">
        <f>IFERROR(INDEX(Data!$M$4:$BB$594,Data!$A471,COLUMNS($C$11:S478)),””)</f>
        <v>#NAME?</v>
      </c>
      <c r="S478" s="69" t="e">
        <f>IFERROR(INDEX(Data!$M$4:$BB$594,Data!$A471,COLUMNS($C$11:T478)),””)</f>
        <v>#NAME?</v>
      </c>
      <c r="T478" s="71" t="e">
        <f>IFERROR(INDEX(Data!$M$4:$BB$594,Data!$A471,COLUMNS($C$11:U478)),””)</f>
        <v>#NAME?</v>
      </c>
      <c r="U478" s="72" t="e">
        <f>IFERROR(INDEX(Data!$M$4:$BB$594,Data!$A471,COLUMNS($C$11:V478)),””)</f>
        <v>#NAME?</v>
      </c>
      <c r="V478" s="72" t="e">
        <f>IFERROR(INDEX(Data!$M$4:$BB$594,Data!$A471,COLUMNS($C$11:W478)),””)</f>
        <v>#NAME?</v>
      </c>
      <c r="W478" s="72" t="e">
        <f>IFERROR(INDEX(Data!$M$4:$BB$594,Data!$A471,COLUMNS($C$11:X478)),””)</f>
        <v>#NAME?</v>
      </c>
      <c r="X478" s="70" t="e">
        <f>IFERROR(INDEX(Data!$M$4:$BB$594,Data!$A471,COLUMNS($C$11:Y478)),””)</f>
        <v>#NAME?</v>
      </c>
      <c r="Y478" s="72" t="e">
        <f>IFERROR(INDEX(Data!$M$4:$BB$594,Data!$A471,COLUMNS($C$11:Z478)),””)</f>
        <v>#NAME?</v>
      </c>
      <c r="Z478" s="75" t="e">
        <f>IFERROR(INDEX(Data!$M$4:$BB$594,Data!$A471,COLUMNS($C$11:AA478)),””)</f>
        <v>#NAME?</v>
      </c>
      <c r="AA478" s="75" t="e">
        <f>IFERROR(INDEX(Data!$M$4:$BB$594,Data!$A471,COLUMNS($C$11:AB478)),””)</f>
        <v>#NAME?</v>
      </c>
      <c r="AB478" s="71" t="e">
        <f>IFERROR(INDEX(Data!$M$4:$BB$594,Data!$A471,COLUMNS($C$11:AC478)),””)</f>
        <v>#NAME?</v>
      </c>
      <c r="AC478" s="72" t="e">
        <f>IFERROR(INDEX(Data!$M$4:$BB$594,Data!$A471,COLUMNS($C$11:AD478)),””)</f>
        <v>#NAME?</v>
      </c>
      <c r="AD478" s="72" t="e">
        <f>IFERROR(INDEX(Data!$M$4:$BB$594,Data!$A471,COLUMNS($C$11:AE478)),””)</f>
        <v>#NAME?</v>
      </c>
      <c r="AE478" s="70" t="e">
        <f>IFERROR(INDEX(Data!$M$4:$BB$594,Data!$A471,COLUMNS($C$11:AF478)),””)</f>
        <v>#NAME?</v>
      </c>
      <c r="AF478" s="72" t="e">
        <f>IFERROR(INDEX(Data!$M$4:$BB$594,Data!$A471,COLUMNS($C$11:AG478)),””)</f>
        <v>#NAME?</v>
      </c>
      <c r="AG478" s="75" t="e">
        <f>IFERROR(INDEX(Data!$M$4:$BB$594,Data!$A471,COLUMNS($C$11:AH478)),””)</f>
        <v>#NAME?</v>
      </c>
      <c r="AH478" s="75" t="e">
        <f>IFERROR(INDEX(Data!$M$4:$BB$594,Data!$A471,COLUMNS($C$11:AI478)),””)</f>
        <v>#NAME?</v>
      </c>
      <c r="AI478" s="71" t="e">
        <f>IFERROR(INDEX(Data!$M$4:$BB$594,Data!$A471,COLUMNS($C$11:AJ478)),””)</f>
        <v>#NAME?</v>
      </c>
      <c r="AJ478" s="71" t="e">
        <f>IFERROR(INDEX(Data!$M$4:$BB$594,Data!$A471,COLUMNS($C$11:AK478)),””)</f>
        <v>#NAME?</v>
      </c>
      <c r="AK478" s="71" t="e">
        <f>IFERROR(INDEX(Data!$M$4:$BB$594,Data!$A471,COLUMNS($C$11:AL478)),””)</f>
        <v>#NAME?</v>
      </c>
      <c r="AL478" s="69" t="e">
        <f>IFERROR(INDEX(Data!$M$4:$BB$594,Data!$A471,COLUMNS($C$11:AM478)),””)</f>
        <v>#NAME?</v>
      </c>
      <c r="AM478" s="69" t="e">
        <f>IFERROR(INDEX(Data!$M$4:$BB$594,Data!$A471,COLUMNS($C$11:AN478)),””)</f>
        <v>#NAME?</v>
      </c>
      <c r="AN478" s="69" t="e">
        <f>IFERROR(INDEX(Data!$M$4:$BB$594,Data!$A471,COLUMNS($C$11:AO478)),””)</f>
        <v>#NAME?</v>
      </c>
      <c r="AO478" s="69" t="e">
        <f>IFERROR(INDEX(Data!$M$4:$BB$594,Data!$A471,COLUMNS($C$11:AP478)),””)</f>
        <v>#NAME?</v>
      </c>
      <c r="AP478" s="69" t="e">
        <f>IFERROR(INDEX(Data!$M$4:$BB$594,Data!$A471,COLUMNS($C$11:AQ478)),””)</f>
        <v>#NAME?</v>
      </c>
      <c r="AQ478" s="69" t="e">
        <f>IFERROR(INDEX(Data!$M$4:$BB$594,Data!$A471,COLUMNS($C$11:AR478)),””)</f>
        <v>#NAME?</v>
      </c>
    </row>
    <row r="479" spans="2:43" x14ac:dyDescent="0.25">
      <c r="B479" s="69" t="e">
        <f>IFERROR(INDEX(Data!$M$4:$BB$594,Data!$A472,COLUMNS($C$11:C479)),””)</f>
        <v>#NAME?</v>
      </c>
      <c r="C479" s="73" t="e">
        <f>IFERROR(INDEX(Data!$M$4:$BB$594,Data!$A472,COLUMNS($C$11:D479)),””)</f>
        <v>#NAME?</v>
      </c>
      <c r="D479" s="76" t="e">
        <f>IFERROR(INDEX(Data!$M$4:$BB$594,Data!$A472,COLUMNS($C$11:E479)),””)</f>
        <v>#NAME?</v>
      </c>
      <c r="E479" s="76" t="e">
        <f>IFERROR(INDEX(Data!$M$4:$BB$594,Data!$A472,COLUMNS($C$11:F479)),””)</f>
        <v>#NAME?</v>
      </c>
      <c r="F479" s="76" t="e">
        <f>IFERROR(INDEX(Data!$M$4:$BB$594,Data!$A472,COLUMNS($C$11:G479)),””)</f>
        <v>#NAME?</v>
      </c>
      <c r="G479" s="76" t="e">
        <f>IFERROR(INDEX(Data!$M$4:$BB$594,Data!$A472,COLUMNS($C$11:H479)),””)</f>
        <v>#NAME?</v>
      </c>
      <c r="H479" s="76" t="e">
        <f>IFERROR(INDEX(Data!$M$4:$BB$594,Data!$A472,COLUMNS($C$11:I479)),””)</f>
        <v>#NAME?</v>
      </c>
      <c r="I479" s="76" t="e">
        <f>IFERROR(INDEX(Data!$M$4:$BB$594,Data!$A472,COLUMNS($C$11:J479)),””)</f>
        <v>#NAME?</v>
      </c>
      <c r="J479" s="76" t="e">
        <f>IFERROR(INDEX(Data!$M$4:$BB$594,Data!$A472,COLUMNS($C$11:K479)),””)</f>
        <v>#NAME?</v>
      </c>
      <c r="K479" s="76" t="e">
        <f>IFERROR(INDEX(Data!$M$4:$BB$594,Data!$A472,COLUMNS($C$11:L479)),””)</f>
        <v>#NAME?</v>
      </c>
      <c r="L479" s="76" t="e">
        <f>IFERROR(INDEX(Data!$M$4:$BB$594,Data!$A472,COLUMNS($C$11:M479)),””)</f>
        <v>#NAME?</v>
      </c>
      <c r="M479" s="76" t="e">
        <f>IFERROR(INDEX(Data!$M$4:$BB$594,Data!$A472,COLUMNS($C$11:N479)),””)</f>
        <v>#NAME?</v>
      </c>
      <c r="N479" s="76" t="e">
        <f>IFERROR(INDEX(Data!$M$4:$BB$594,Data!$A472,COLUMNS($C$11:O479)),””)</f>
        <v>#NAME?</v>
      </c>
      <c r="O479" s="76" t="e">
        <f>IFERROR(INDEX(Data!$M$4:$BB$594,Data!$A472,COLUMNS($C$11:P479)),””)</f>
        <v>#NAME?</v>
      </c>
      <c r="P479" s="69" t="e">
        <f>IFERROR(INDEX(Data!$M$4:$BB$594,Data!$A472,COLUMNS($C$11:Q479)),””)</f>
        <v>#NAME?</v>
      </c>
      <c r="Q479" s="70" t="e">
        <f>IFERROR(INDEX(Data!$M$4:$BB$594,Data!$A472,COLUMNS($C$11:R479)),””)</f>
        <v>#NAME?</v>
      </c>
      <c r="R479" s="72" t="e">
        <f>IFERROR(INDEX(Data!$M$4:$BB$594,Data!$A472,COLUMNS($C$11:S479)),””)</f>
        <v>#NAME?</v>
      </c>
      <c r="S479" s="69" t="e">
        <f>IFERROR(INDEX(Data!$M$4:$BB$594,Data!$A472,COLUMNS($C$11:T479)),””)</f>
        <v>#NAME?</v>
      </c>
      <c r="T479" s="71" t="e">
        <f>IFERROR(INDEX(Data!$M$4:$BB$594,Data!$A472,COLUMNS($C$11:U479)),””)</f>
        <v>#NAME?</v>
      </c>
      <c r="U479" s="72" t="e">
        <f>IFERROR(INDEX(Data!$M$4:$BB$594,Data!$A472,COLUMNS($C$11:V479)),””)</f>
        <v>#NAME?</v>
      </c>
      <c r="V479" s="72" t="e">
        <f>IFERROR(INDEX(Data!$M$4:$BB$594,Data!$A472,COLUMNS($C$11:W479)),””)</f>
        <v>#NAME?</v>
      </c>
      <c r="W479" s="72" t="e">
        <f>IFERROR(INDEX(Data!$M$4:$BB$594,Data!$A472,COLUMNS($C$11:X479)),””)</f>
        <v>#NAME?</v>
      </c>
      <c r="X479" s="70" t="e">
        <f>IFERROR(INDEX(Data!$M$4:$BB$594,Data!$A472,COLUMNS($C$11:Y479)),””)</f>
        <v>#NAME?</v>
      </c>
      <c r="Y479" s="72" t="e">
        <f>IFERROR(INDEX(Data!$M$4:$BB$594,Data!$A472,COLUMNS($C$11:Z479)),””)</f>
        <v>#NAME?</v>
      </c>
      <c r="Z479" s="75" t="e">
        <f>IFERROR(INDEX(Data!$M$4:$BB$594,Data!$A472,COLUMNS($C$11:AA479)),””)</f>
        <v>#NAME?</v>
      </c>
      <c r="AA479" s="75" t="e">
        <f>IFERROR(INDEX(Data!$M$4:$BB$594,Data!$A472,COLUMNS($C$11:AB479)),””)</f>
        <v>#NAME?</v>
      </c>
      <c r="AB479" s="71" t="e">
        <f>IFERROR(INDEX(Data!$M$4:$BB$594,Data!$A472,COLUMNS($C$11:AC479)),””)</f>
        <v>#NAME?</v>
      </c>
      <c r="AC479" s="72" t="e">
        <f>IFERROR(INDEX(Data!$M$4:$BB$594,Data!$A472,COLUMNS($C$11:AD479)),””)</f>
        <v>#NAME?</v>
      </c>
      <c r="AD479" s="72" t="e">
        <f>IFERROR(INDEX(Data!$M$4:$BB$594,Data!$A472,COLUMNS($C$11:AE479)),””)</f>
        <v>#NAME?</v>
      </c>
      <c r="AE479" s="70" t="e">
        <f>IFERROR(INDEX(Data!$M$4:$BB$594,Data!$A472,COLUMNS($C$11:AF479)),””)</f>
        <v>#NAME?</v>
      </c>
      <c r="AF479" s="72" t="e">
        <f>IFERROR(INDEX(Data!$M$4:$BB$594,Data!$A472,COLUMNS($C$11:AG479)),””)</f>
        <v>#NAME?</v>
      </c>
      <c r="AG479" s="75" t="e">
        <f>IFERROR(INDEX(Data!$M$4:$BB$594,Data!$A472,COLUMNS($C$11:AH479)),””)</f>
        <v>#NAME?</v>
      </c>
      <c r="AH479" s="75" t="e">
        <f>IFERROR(INDEX(Data!$M$4:$BB$594,Data!$A472,COLUMNS($C$11:AI479)),””)</f>
        <v>#NAME?</v>
      </c>
      <c r="AI479" s="71" t="e">
        <f>IFERROR(INDEX(Data!$M$4:$BB$594,Data!$A472,COLUMNS($C$11:AJ479)),””)</f>
        <v>#NAME?</v>
      </c>
      <c r="AJ479" s="71" t="e">
        <f>IFERROR(INDEX(Data!$M$4:$BB$594,Data!$A472,COLUMNS($C$11:AK479)),””)</f>
        <v>#NAME?</v>
      </c>
      <c r="AK479" s="71" t="e">
        <f>IFERROR(INDEX(Data!$M$4:$BB$594,Data!$A472,COLUMNS($C$11:AL479)),””)</f>
        <v>#NAME?</v>
      </c>
      <c r="AL479" s="69" t="e">
        <f>IFERROR(INDEX(Data!$M$4:$BB$594,Data!$A472,COLUMNS($C$11:AM479)),””)</f>
        <v>#NAME?</v>
      </c>
      <c r="AM479" s="69" t="e">
        <f>IFERROR(INDEX(Data!$M$4:$BB$594,Data!$A472,COLUMNS($C$11:AN479)),””)</f>
        <v>#NAME?</v>
      </c>
      <c r="AN479" s="69" t="e">
        <f>IFERROR(INDEX(Data!$M$4:$BB$594,Data!$A472,COLUMNS($C$11:AO479)),””)</f>
        <v>#NAME?</v>
      </c>
      <c r="AO479" s="69" t="e">
        <f>IFERROR(INDEX(Data!$M$4:$BB$594,Data!$A472,COLUMNS($C$11:AP479)),””)</f>
        <v>#NAME?</v>
      </c>
      <c r="AP479" s="69" t="e">
        <f>IFERROR(INDEX(Data!$M$4:$BB$594,Data!$A472,COLUMNS($C$11:AQ479)),””)</f>
        <v>#NAME?</v>
      </c>
      <c r="AQ479" s="69" t="e">
        <f>IFERROR(INDEX(Data!$M$4:$BB$594,Data!$A472,COLUMNS($C$11:AR479)),””)</f>
        <v>#NAME?</v>
      </c>
    </row>
    <row r="480" spans="2:43" x14ac:dyDescent="0.25">
      <c r="B480" s="69" t="e">
        <f>IFERROR(INDEX(Data!$M$4:$BB$594,Data!$A473,COLUMNS($C$11:C480)),””)</f>
        <v>#NAME?</v>
      </c>
      <c r="C480" s="73" t="e">
        <f>IFERROR(INDEX(Data!$M$4:$BB$594,Data!$A473,COLUMNS($C$11:D480)),””)</f>
        <v>#NAME?</v>
      </c>
      <c r="D480" s="76" t="e">
        <f>IFERROR(INDEX(Data!$M$4:$BB$594,Data!$A473,COLUMNS($C$11:E480)),””)</f>
        <v>#NAME?</v>
      </c>
      <c r="E480" s="76" t="e">
        <f>IFERROR(INDEX(Data!$M$4:$BB$594,Data!$A473,COLUMNS($C$11:F480)),””)</f>
        <v>#NAME?</v>
      </c>
      <c r="F480" s="76" t="e">
        <f>IFERROR(INDEX(Data!$M$4:$BB$594,Data!$A473,COLUMNS($C$11:G480)),””)</f>
        <v>#NAME?</v>
      </c>
      <c r="G480" s="76" t="e">
        <f>IFERROR(INDEX(Data!$M$4:$BB$594,Data!$A473,COLUMNS($C$11:H480)),””)</f>
        <v>#NAME?</v>
      </c>
      <c r="H480" s="76" t="e">
        <f>IFERROR(INDEX(Data!$M$4:$BB$594,Data!$A473,COLUMNS($C$11:I480)),””)</f>
        <v>#NAME?</v>
      </c>
      <c r="I480" s="76" t="e">
        <f>IFERROR(INDEX(Data!$M$4:$BB$594,Data!$A473,COLUMNS($C$11:J480)),””)</f>
        <v>#NAME?</v>
      </c>
      <c r="J480" s="76" t="e">
        <f>IFERROR(INDEX(Data!$M$4:$BB$594,Data!$A473,COLUMNS($C$11:K480)),””)</f>
        <v>#NAME?</v>
      </c>
      <c r="K480" s="76" t="e">
        <f>IFERROR(INDEX(Data!$M$4:$BB$594,Data!$A473,COLUMNS($C$11:L480)),””)</f>
        <v>#NAME?</v>
      </c>
      <c r="L480" s="76" t="e">
        <f>IFERROR(INDEX(Data!$M$4:$BB$594,Data!$A473,COLUMNS($C$11:M480)),””)</f>
        <v>#NAME?</v>
      </c>
      <c r="M480" s="76" t="e">
        <f>IFERROR(INDEX(Data!$M$4:$BB$594,Data!$A473,COLUMNS($C$11:N480)),””)</f>
        <v>#NAME?</v>
      </c>
      <c r="N480" s="76" t="e">
        <f>IFERROR(INDEX(Data!$M$4:$BB$594,Data!$A473,COLUMNS($C$11:O480)),””)</f>
        <v>#NAME?</v>
      </c>
      <c r="O480" s="76" t="e">
        <f>IFERROR(INDEX(Data!$M$4:$BB$594,Data!$A473,COLUMNS($C$11:P480)),””)</f>
        <v>#NAME?</v>
      </c>
      <c r="P480" s="69" t="e">
        <f>IFERROR(INDEX(Data!$M$4:$BB$594,Data!$A473,COLUMNS($C$11:Q480)),””)</f>
        <v>#NAME?</v>
      </c>
      <c r="Q480" s="70" t="e">
        <f>IFERROR(INDEX(Data!$M$4:$BB$594,Data!$A473,COLUMNS($C$11:R480)),””)</f>
        <v>#NAME?</v>
      </c>
      <c r="R480" s="72" t="e">
        <f>IFERROR(INDEX(Data!$M$4:$BB$594,Data!$A473,COLUMNS($C$11:S480)),””)</f>
        <v>#NAME?</v>
      </c>
      <c r="S480" s="69" t="e">
        <f>IFERROR(INDEX(Data!$M$4:$BB$594,Data!$A473,COLUMNS($C$11:T480)),””)</f>
        <v>#NAME?</v>
      </c>
      <c r="T480" s="71" t="e">
        <f>IFERROR(INDEX(Data!$M$4:$BB$594,Data!$A473,COLUMNS($C$11:U480)),””)</f>
        <v>#NAME?</v>
      </c>
      <c r="U480" s="72" t="e">
        <f>IFERROR(INDEX(Data!$M$4:$BB$594,Data!$A473,COLUMNS($C$11:V480)),””)</f>
        <v>#NAME?</v>
      </c>
      <c r="V480" s="72" t="e">
        <f>IFERROR(INDEX(Data!$M$4:$BB$594,Data!$A473,COLUMNS($C$11:W480)),””)</f>
        <v>#NAME?</v>
      </c>
      <c r="W480" s="72" t="e">
        <f>IFERROR(INDEX(Data!$M$4:$BB$594,Data!$A473,COLUMNS($C$11:X480)),””)</f>
        <v>#NAME?</v>
      </c>
      <c r="X480" s="70" t="e">
        <f>IFERROR(INDEX(Data!$M$4:$BB$594,Data!$A473,COLUMNS($C$11:Y480)),””)</f>
        <v>#NAME?</v>
      </c>
      <c r="Y480" s="72" t="e">
        <f>IFERROR(INDEX(Data!$M$4:$BB$594,Data!$A473,COLUMNS($C$11:Z480)),””)</f>
        <v>#NAME?</v>
      </c>
      <c r="Z480" s="75" t="e">
        <f>IFERROR(INDEX(Data!$M$4:$BB$594,Data!$A473,COLUMNS($C$11:AA480)),””)</f>
        <v>#NAME?</v>
      </c>
      <c r="AA480" s="75" t="e">
        <f>IFERROR(INDEX(Data!$M$4:$BB$594,Data!$A473,COLUMNS($C$11:AB480)),””)</f>
        <v>#NAME?</v>
      </c>
      <c r="AB480" s="71" t="e">
        <f>IFERROR(INDEX(Data!$M$4:$BB$594,Data!$A473,COLUMNS($C$11:AC480)),””)</f>
        <v>#NAME?</v>
      </c>
      <c r="AC480" s="72" t="e">
        <f>IFERROR(INDEX(Data!$M$4:$BB$594,Data!$A473,COLUMNS($C$11:AD480)),””)</f>
        <v>#NAME?</v>
      </c>
      <c r="AD480" s="72" t="e">
        <f>IFERROR(INDEX(Data!$M$4:$BB$594,Data!$A473,COLUMNS($C$11:AE480)),””)</f>
        <v>#NAME?</v>
      </c>
      <c r="AE480" s="70" t="e">
        <f>IFERROR(INDEX(Data!$M$4:$BB$594,Data!$A473,COLUMNS($C$11:AF480)),””)</f>
        <v>#NAME?</v>
      </c>
      <c r="AF480" s="72" t="e">
        <f>IFERROR(INDEX(Data!$M$4:$BB$594,Data!$A473,COLUMNS($C$11:AG480)),””)</f>
        <v>#NAME?</v>
      </c>
      <c r="AG480" s="75" t="e">
        <f>IFERROR(INDEX(Data!$M$4:$BB$594,Data!$A473,COLUMNS($C$11:AH480)),””)</f>
        <v>#NAME?</v>
      </c>
      <c r="AH480" s="75" t="e">
        <f>IFERROR(INDEX(Data!$M$4:$BB$594,Data!$A473,COLUMNS($C$11:AI480)),””)</f>
        <v>#NAME?</v>
      </c>
      <c r="AI480" s="71" t="e">
        <f>IFERROR(INDEX(Data!$M$4:$BB$594,Data!$A473,COLUMNS($C$11:AJ480)),””)</f>
        <v>#NAME?</v>
      </c>
      <c r="AJ480" s="71" t="e">
        <f>IFERROR(INDEX(Data!$M$4:$BB$594,Data!$A473,COLUMNS($C$11:AK480)),””)</f>
        <v>#NAME?</v>
      </c>
      <c r="AK480" s="71" t="e">
        <f>IFERROR(INDEX(Data!$M$4:$BB$594,Data!$A473,COLUMNS($C$11:AL480)),””)</f>
        <v>#NAME?</v>
      </c>
      <c r="AL480" s="69" t="e">
        <f>IFERROR(INDEX(Data!$M$4:$BB$594,Data!$A473,COLUMNS($C$11:AM480)),””)</f>
        <v>#NAME?</v>
      </c>
      <c r="AM480" s="69" t="e">
        <f>IFERROR(INDEX(Data!$M$4:$BB$594,Data!$A473,COLUMNS($C$11:AN480)),””)</f>
        <v>#NAME?</v>
      </c>
      <c r="AN480" s="69" t="e">
        <f>IFERROR(INDEX(Data!$M$4:$BB$594,Data!$A473,COLUMNS($C$11:AO480)),””)</f>
        <v>#NAME?</v>
      </c>
      <c r="AO480" s="69" t="e">
        <f>IFERROR(INDEX(Data!$M$4:$BB$594,Data!$A473,COLUMNS($C$11:AP480)),””)</f>
        <v>#NAME?</v>
      </c>
      <c r="AP480" s="69" t="e">
        <f>IFERROR(INDEX(Data!$M$4:$BB$594,Data!$A473,COLUMNS($C$11:AQ480)),””)</f>
        <v>#NAME?</v>
      </c>
      <c r="AQ480" s="69" t="e">
        <f>IFERROR(INDEX(Data!$M$4:$BB$594,Data!$A473,COLUMNS($C$11:AR480)),””)</f>
        <v>#NAME?</v>
      </c>
    </row>
    <row r="481" spans="2:43" x14ac:dyDescent="0.25">
      <c r="B481" s="69" t="e">
        <f>IFERROR(INDEX(Data!$M$4:$BB$594,Data!$A474,COLUMNS($C$11:C481)),””)</f>
        <v>#NAME?</v>
      </c>
      <c r="C481" s="73" t="e">
        <f>IFERROR(INDEX(Data!$M$4:$BB$594,Data!$A474,COLUMNS($C$11:D481)),””)</f>
        <v>#NAME?</v>
      </c>
      <c r="D481" s="76" t="e">
        <f>IFERROR(INDEX(Data!$M$4:$BB$594,Data!$A474,COLUMNS($C$11:E481)),””)</f>
        <v>#NAME?</v>
      </c>
      <c r="E481" s="76" t="e">
        <f>IFERROR(INDEX(Data!$M$4:$BB$594,Data!$A474,COLUMNS($C$11:F481)),””)</f>
        <v>#NAME?</v>
      </c>
      <c r="F481" s="76" t="e">
        <f>IFERROR(INDEX(Data!$M$4:$BB$594,Data!$A474,COLUMNS($C$11:G481)),””)</f>
        <v>#NAME?</v>
      </c>
      <c r="G481" s="76" t="e">
        <f>IFERROR(INDEX(Data!$M$4:$BB$594,Data!$A474,COLUMNS($C$11:H481)),””)</f>
        <v>#NAME?</v>
      </c>
      <c r="H481" s="76" t="e">
        <f>IFERROR(INDEX(Data!$M$4:$BB$594,Data!$A474,COLUMNS($C$11:I481)),””)</f>
        <v>#NAME?</v>
      </c>
      <c r="I481" s="76" t="e">
        <f>IFERROR(INDEX(Data!$M$4:$BB$594,Data!$A474,COLUMNS($C$11:J481)),””)</f>
        <v>#NAME?</v>
      </c>
      <c r="J481" s="76" t="e">
        <f>IFERROR(INDEX(Data!$M$4:$BB$594,Data!$A474,COLUMNS($C$11:K481)),””)</f>
        <v>#NAME?</v>
      </c>
      <c r="K481" s="76" t="e">
        <f>IFERROR(INDEX(Data!$M$4:$BB$594,Data!$A474,COLUMNS($C$11:L481)),””)</f>
        <v>#NAME?</v>
      </c>
      <c r="L481" s="76" t="e">
        <f>IFERROR(INDEX(Data!$M$4:$BB$594,Data!$A474,COLUMNS($C$11:M481)),””)</f>
        <v>#NAME?</v>
      </c>
      <c r="M481" s="76" t="e">
        <f>IFERROR(INDEX(Data!$M$4:$BB$594,Data!$A474,COLUMNS($C$11:N481)),””)</f>
        <v>#NAME?</v>
      </c>
      <c r="N481" s="76" t="e">
        <f>IFERROR(INDEX(Data!$M$4:$BB$594,Data!$A474,COLUMNS($C$11:O481)),””)</f>
        <v>#NAME?</v>
      </c>
      <c r="O481" s="76" t="e">
        <f>IFERROR(INDEX(Data!$M$4:$BB$594,Data!$A474,COLUMNS($C$11:P481)),””)</f>
        <v>#NAME?</v>
      </c>
      <c r="P481" s="69" t="e">
        <f>IFERROR(INDEX(Data!$M$4:$BB$594,Data!$A474,COLUMNS($C$11:Q481)),””)</f>
        <v>#NAME?</v>
      </c>
      <c r="Q481" s="70" t="e">
        <f>IFERROR(INDEX(Data!$M$4:$BB$594,Data!$A474,COLUMNS($C$11:R481)),””)</f>
        <v>#NAME?</v>
      </c>
      <c r="R481" s="72" t="e">
        <f>IFERROR(INDEX(Data!$M$4:$BB$594,Data!$A474,COLUMNS($C$11:S481)),””)</f>
        <v>#NAME?</v>
      </c>
      <c r="S481" s="69" t="e">
        <f>IFERROR(INDEX(Data!$M$4:$BB$594,Data!$A474,COLUMNS($C$11:T481)),””)</f>
        <v>#NAME?</v>
      </c>
      <c r="T481" s="71" t="e">
        <f>IFERROR(INDEX(Data!$M$4:$BB$594,Data!$A474,COLUMNS($C$11:U481)),””)</f>
        <v>#NAME?</v>
      </c>
      <c r="U481" s="72" t="e">
        <f>IFERROR(INDEX(Data!$M$4:$BB$594,Data!$A474,COLUMNS($C$11:V481)),””)</f>
        <v>#NAME?</v>
      </c>
      <c r="V481" s="72" t="e">
        <f>IFERROR(INDEX(Data!$M$4:$BB$594,Data!$A474,COLUMNS($C$11:W481)),””)</f>
        <v>#NAME?</v>
      </c>
      <c r="W481" s="72" t="e">
        <f>IFERROR(INDEX(Data!$M$4:$BB$594,Data!$A474,COLUMNS($C$11:X481)),””)</f>
        <v>#NAME?</v>
      </c>
      <c r="X481" s="70" t="e">
        <f>IFERROR(INDEX(Data!$M$4:$BB$594,Data!$A474,COLUMNS($C$11:Y481)),””)</f>
        <v>#NAME?</v>
      </c>
      <c r="Y481" s="72" t="e">
        <f>IFERROR(INDEX(Data!$M$4:$BB$594,Data!$A474,COLUMNS($C$11:Z481)),””)</f>
        <v>#NAME?</v>
      </c>
      <c r="Z481" s="75" t="e">
        <f>IFERROR(INDEX(Data!$M$4:$BB$594,Data!$A474,COLUMNS($C$11:AA481)),””)</f>
        <v>#NAME?</v>
      </c>
      <c r="AA481" s="75" t="e">
        <f>IFERROR(INDEX(Data!$M$4:$BB$594,Data!$A474,COLUMNS($C$11:AB481)),””)</f>
        <v>#NAME?</v>
      </c>
      <c r="AB481" s="71" t="e">
        <f>IFERROR(INDEX(Data!$M$4:$BB$594,Data!$A474,COLUMNS($C$11:AC481)),””)</f>
        <v>#NAME?</v>
      </c>
      <c r="AC481" s="72" t="e">
        <f>IFERROR(INDEX(Data!$M$4:$BB$594,Data!$A474,COLUMNS($C$11:AD481)),””)</f>
        <v>#NAME?</v>
      </c>
      <c r="AD481" s="72" t="e">
        <f>IFERROR(INDEX(Data!$M$4:$BB$594,Data!$A474,COLUMNS($C$11:AE481)),””)</f>
        <v>#NAME?</v>
      </c>
      <c r="AE481" s="70" t="e">
        <f>IFERROR(INDEX(Data!$M$4:$BB$594,Data!$A474,COLUMNS($C$11:AF481)),””)</f>
        <v>#NAME?</v>
      </c>
      <c r="AF481" s="72" t="e">
        <f>IFERROR(INDEX(Data!$M$4:$BB$594,Data!$A474,COLUMNS($C$11:AG481)),””)</f>
        <v>#NAME?</v>
      </c>
      <c r="AG481" s="75" t="e">
        <f>IFERROR(INDEX(Data!$M$4:$BB$594,Data!$A474,COLUMNS($C$11:AH481)),””)</f>
        <v>#NAME?</v>
      </c>
      <c r="AH481" s="75" t="e">
        <f>IFERROR(INDEX(Data!$M$4:$BB$594,Data!$A474,COLUMNS($C$11:AI481)),””)</f>
        <v>#NAME?</v>
      </c>
      <c r="AI481" s="71" t="e">
        <f>IFERROR(INDEX(Data!$M$4:$BB$594,Data!$A474,COLUMNS($C$11:AJ481)),””)</f>
        <v>#NAME?</v>
      </c>
      <c r="AJ481" s="71" t="e">
        <f>IFERROR(INDEX(Data!$M$4:$BB$594,Data!$A474,COLUMNS($C$11:AK481)),””)</f>
        <v>#NAME?</v>
      </c>
      <c r="AK481" s="71" t="e">
        <f>IFERROR(INDEX(Data!$M$4:$BB$594,Data!$A474,COLUMNS($C$11:AL481)),””)</f>
        <v>#NAME?</v>
      </c>
      <c r="AL481" s="69" t="e">
        <f>IFERROR(INDEX(Data!$M$4:$BB$594,Data!$A474,COLUMNS($C$11:AM481)),””)</f>
        <v>#NAME?</v>
      </c>
      <c r="AM481" s="69" t="e">
        <f>IFERROR(INDEX(Data!$M$4:$BB$594,Data!$A474,COLUMNS($C$11:AN481)),””)</f>
        <v>#NAME?</v>
      </c>
      <c r="AN481" s="69" t="e">
        <f>IFERROR(INDEX(Data!$M$4:$BB$594,Data!$A474,COLUMNS($C$11:AO481)),””)</f>
        <v>#NAME?</v>
      </c>
      <c r="AO481" s="69" t="e">
        <f>IFERROR(INDEX(Data!$M$4:$BB$594,Data!$A474,COLUMNS($C$11:AP481)),””)</f>
        <v>#NAME?</v>
      </c>
      <c r="AP481" s="69" t="e">
        <f>IFERROR(INDEX(Data!$M$4:$BB$594,Data!$A474,COLUMNS($C$11:AQ481)),””)</f>
        <v>#NAME?</v>
      </c>
      <c r="AQ481" s="69" t="e">
        <f>IFERROR(INDEX(Data!$M$4:$BB$594,Data!$A474,COLUMNS($C$11:AR481)),””)</f>
        <v>#NAME?</v>
      </c>
    </row>
    <row r="482" spans="2:43" x14ac:dyDescent="0.25">
      <c r="B482" s="69" t="e">
        <f>IFERROR(INDEX(Data!$M$4:$BB$594,Data!$A475,COLUMNS($C$11:C482)),””)</f>
        <v>#NAME?</v>
      </c>
      <c r="C482" s="73" t="e">
        <f>IFERROR(INDEX(Data!$M$4:$BB$594,Data!$A475,COLUMNS($C$11:D482)),””)</f>
        <v>#NAME?</v>
      </c>
      <c r="D482" s="76" t="e">
        <f>IFERROR(INDEX(Data!$M$4:$BB$594,Data!$A475,COLUMNS($C$11:E482)),””)</f>
        <v>#NAME?</v>
      </c>
      <c r="E482" s="76" t="e">
        <f>IFERROR(INDEX(Data!$M$4:$BB$594,Data!$A475,COLUMNS($C$11:F482)),””)</f>
        <v>#NAME?</v>
      </c>
      <c r="F482" s="76" t="e">
        <f>IFERROR(INDEX(Data!$M$4:$BB$594,Data!$A475,COLUMNS($C$11:G482)),””)</f>
        <v>#NAME?</v>
      </c>
      <c r="G482" s="76" t="e">
        <f>IFERROR(INDEX(Data!$M$4:$BB$594,Data!$A475,COLUMNS($C$11:H482)),””)</f>
        <v>#NAME?</v>
      </c>
      <c r="H482" s="76" t="e">
        <f>IFERROR(INDEX(Data!$M$4:$BB$594,Data!$A475,COLUMNS($C$11:I482)),””)</f>
        <v>#NAME?</v>
      </c>
      <c r="I482" s="76" t="e">
        <f>IFERROR(INDEX(Data!$M$4:$BB$594,Data!$A475,COLUMNS($C$11:J482)),””)</f>
        <v>#NAME?</v>
      </c>
      <c r="J482" s="76" t="e">
        <f>IFERROR(INDEX(Data!$M$4:$BB$594,Data!$A475,COLUMNS($C$11:K482)),””)</f>
        <v>#NAME?</v>
      </c>
      <c r="K482" s="76" t="e">
        <f>IFERROR(INDEX(Data!$M$4:$BB$594,Data!$A475,COLUMNS($C$11:L482)),””)</f>
        <v>#NAME?</v>
      </c>
      <c r="L482" s="76" t="e">
        <f>IFERROR(INDEX(Data!$M$4:$BB$594,Data!$A475,COLUMNS($C$11:M482)),””)</f>
        <v>#NAME?</v>
      </c>
      <c r="M482" s="76" t="e">
        <f>IFERROR(INDEX(Data!$M$4:$BB$594,Data!$A475,COLUMNS($C$11:N482)),””)</f>
        <v>#NAME?</v>
      </c>
      <c r="N482" s="76" t="e">
        <f>IFERROR(INDEX(Data!$M$4:$BB$594,Data!$A475,COLUMNS($C$11:O482)),””)</f>
        <v>#NAME?</v>
      </c>
      <c r="O482" s="76" t="e">
        <f>IFERROR(INDEX(Data!$M$4:$BB$594,Data!$A475,COLUMNS($C$11:P482)),””)</f>
        <v>#NAME?</v>
      </c>
      <c r="P482" s="69" t="e">
        <f>IFERROR(INDEX(Data!$M$4:$BB$594,Data!$A475,COLUMNS($C$11:Q482)),””)</f>
        <v>#NAME?</v>
      </c>
      <c r="Q482" s="70" t="e">
        <f>IFERROR(INDEX(Data!$M$4:$BB$594,Data!$A475,COLUMNS($C$11:R482)),””)</f>
        <v>#NAME?</v>
      </c>
      <c r="R482" s="72" t="e">
        <f>IFERROR(INDEX(Data!$M$4:$BB$594,Data!$A475,COLUMNS($C$11:S482)),””)</f>
        <v>#NAME?</v>
      </c>
      <c r="S482" s="69" t="e">
        <f>IFERROR(INDEX(Data!$M$4:$BB$594,Data!$A475,COLUMNS($C$11:T482)),””)</f>
        <v>#NAME?</v>
      </c>
      <c r="T482" s="71" t="e">
        <f>IFERROR(INDEX(Data!$M$4:$BB$594,Data!$A475,COLUMNS($C$11:U482)),””)</f>
        <v>#NAME?</v>
      </c>
      <c r="U482" s="72" t="e">
        <f>IFERROR(INDEX(Data!$M$4:$BB$594,Data!$A475,COLUMNS($C$11:V482)),””)</f>
        <v>#NAME?</v>
      </c>
      <c r="V482" s="72" t="e">
        <f>IFERROR(INDEX(Data!$M$4:$BB$594,Data!$A475,COLUMNS($C$11:W482)),””)</f>
        <v>#NAME?</v>
      </c>
      <c r="W482" s="72" t="e">
        <f>IFERROR(INDEX(Data!$M$4:$BB$594,Data!$A475,COLUMNS($C$11:X482)),””)</f>
        <v>#NAME?</v>
      </c>
      <c r="X482" s="70" t="e">
        <f>IFERROR(INDEX(Data!$M$4:$BB$594,Data!$A475,COLUMNS($C$11:Y482)),””)</f>
        <v>#NAME?</v>
      </c>
      <c r="Y482" s="72" t="e">
        <f>IFERROR(INDEX(Data!$M$4:$BB$594,Data!$A475,COLUMNS($C$11:Z482)),””)</f>
        <v>#NAME?</v>
      </c>
      <c r="Z482" s="75" t="e">
        <f>IFERROR(INDEX(Data!$M$4:$BB$594,Data!$A475,COLUMNS($C$11:AA482)),””)</f>
        <v>#NAME?</v>
      </c>
      <c r="AA482" s="75" t="e">
        <f>IFERROR(INDEX(Data!$M$4:$BB$594,Data!$A475,COLUMNS($C$11:AB482)),””)</f>
        <v>#NAME?</v>
      </c>
      <c r="AB482" s="71" t="e">
        <f>IFERROR(INDEX(Data!$M$4:$BB$594,Data!$A475,COLUMNS($C$11:AC482)),””)</f>
        <v>#NAME?</v>
      </c>
      <c r="AC482" s="72" t="e">
        <f>IFERROR(INDEX(Data!$M$4:$BB$594,Data!$A475,COLUMNS($C$11:AD482)),””)</f>
        <v>#NAME?</v>
      </c>
      <c r="AD482" s="72" t="e">
        <f>IFERROR(INDEX(Data!$M$4:$BB$594,Data!$A475,COLUMNS($C$11:AE482)),””)</f>
        <v>#NAME?</v>
      </c>
      <c r="AE482" s="70" t="e">
        <f>IFERROR(INDEX(Data!$M$4:$BB$594,Data!$A475,COLUMNS($C$11:AF482)),””)</f>
        <v>#NAME?</v>
      </c>
      <c r="AF482" s="72" t="e">
        <f>IFERROR(INDEX(Data!$M$4:$BB$594,Data!$A475,COLUMNS($C$11:AG482)),””)</f>
        <v>#NAME?</v>
      </c>
      <c r="AG482" s="75" t="e">
        <f>IFERROR(INDEX(Data!$M$4:$BB$594,Data!$A475,COLUMNS($C$11:AH482)),””)</f>
        <v>#NAME?</v>
      </c>
      <c r="AH482" s="75" t="e">
        <f>IFERROR(INDEX(Data!$M$4:$BB$594,Data!$A475,COLUMNS($C$11:AI482)),””)</f>
        <v>#NAME?</v>
      </c>
      <c r="AI482" s="71" t="e">
        <f>IFERROR(INDEX(Data!$M$4:$BB$594,Data!$A475,COLUMNS($C$11:AJ482)),””)</f>
        <v>#NAME?</v>
      </c>
      <c r="AJ482" s="71" t="e">
        <f>IFERROR(INDEX(Data!$M$4:$BB$594,Data!$A475,COLUMNS($C$11:AK482)),””)</f>
        <v>#NAME?</v>
      </c>
      <c r="AK482" s="71" t="e">
        <f>IFERROR(INDEX(Data!$M$4:$BB$594,Data!$A475,COLUMNS($C$11:AL482)),””)</f>
        <v>#NAME?</v>
      </c>
      <c r="AL482" s="69" t="e">
        <f>IFERROR(INDEX(Data!$M$4:$BB$594,Data!$A475,COLUMNS($C$11:AM482)),””)</f>
        <v>#NAME?</v>
      </c>
      <c r="AM482" s="69" t="e">
        <f>IFERROR(INDEX(Data!$M$4:$BB$594,Data!$A475,COLUMNS($C$11:AN482)),””)</f>
        <v>#NAME?</v>
      </c>
      <c r="AN482" s="69" t="e">
        <f>IFERROR(INDEX(Data!$M$4:$BB$594,Data!$A475,COLUMNS($C$11:AO482)),””)</f>
        <v>#NAME?</v>
      </c>
      <c r="AO482" s="69" t="e">
        <f>IFERROR(INDEX(Data!$M$4:$BB$594,Data!$A475,COLUMNS($C$11:AP482)),””)</f>
        <v>#NAME?</v>
      </c>
      <c r="AP482" s="69" t="e">
        <f>IFERROR(INDEX(Data!$M$4:$BB$594,Data!$A475,COLUMNS($C$11:AQ482)),””)</f>
        <v>#NAME?</v>
      </c>
      <c r="AQ482" s="69" t="e">
        <f>IFERROR(INDEX(Data!$M$4:$BB$594,Data!$A475,COLUMNS($C$11:AR482)),””)</f>
        <v>#NAME?</v>
      </c>
    </row>
    <row r="483" spans="2:43" x14ac:dyDescent="0.25">
      <c r="B483" s="69" t="e">
        <f>IFERROR(INDEX(Data!$M$4:$BB$594,Data!$A476,COLUMNS($C$11:C483)),””)</f>
        <v>#NAME?</v>
      </c>
      <c r="C483" s="73" t="e">
        <f>IFERROR(INDEX(Data!$M$4:$BB$594,Data!$A476,COLUMNS($C$11:D483)),””)</f>
        <v>#NAME?</v>
      </c>
      <c r="D483" s="76" t="e">
        <f>IFERROR(INDEX(Data!$M$4:$BB$594,Data!$A476,COLUMNS($C$11:E483)),””)</f>
        <v>#NAME?</v>
      </c>
      <c r="E483" s="76" t="e">
        <f>IFERROR(INDEX(Data!$M$4:$BB$594,Data!$A476,COLUMNS($C$11:F483)),””)</f>
        <v>#NAME?</v>
      </c>
      <c r="F483" s="76" t="e">
        <f>IFERROR(INDEX(Data!$M$4:$BB$594,Data!$A476,COLUMNS($C$11:G483)),””)</f>
        <v>#NAME?</v>
      </c>
      <c r="G483" s="76" t="e">
        <f>IFERROR(INDEX(Data!$M$4:$BB$594,Data!$A476,COLUMNS($C$11:H483)),””)</f>
        <v>#NAME?</v>
      </c>
      <c r="H483" s="76" t="e">
        <f>IFERROR(INDEX(Data!$M$4:$BB$594,Data!$A476,COLUMNS($C$11:I483)),””)</f>
        <v>#NAME?</v>
      </c>
      <c r="I483" s="76" t="e">
        <f>IFERROR(INDEX(Data!$M$4:$BB$594,Data!$A476,COLUMNS($C$11:J483)),””)</f>
        <v>#NAME?</v>
      </c>
      <c r="J483" s="76" t="e">
        <f>IFERROR(INDEX(Data!$M$4:$BB$594,Data!$A476,COLUMNS($C$11:K483)),””)</f>
        <v>#NAME?</v>
      </c>
      <c r="K483" s="76" t="e">
        <f>IFERROR(INDEX(Data!$M$4:$BB$594,Data!$A476,COLUMNS($C$11:L483)),””)</f>
        <v>#NAME?</v>
      </c>
      <c r="L483" s="76" t="e">
        <f>IFERROR(INDEX(Data!$M$4:$BB$594,Data!$A476,COLUMNS($C$11:M483)),””)</f>
        <v>#NAME?</v>
      </c>
      <c r="M483" s="76" t="e">
        <f>IFERROR(INDEX(Data!$M$4:$BB$594,Data!$A476,COLUMNS($C$11:N483)),””)</f>
        <v>#NAME?</v>
      </c>
      <c r="N483" s="76" t="e">
        <f>IFERROR(INDEX(Data!$M$4:$BB$594,Data!$A476,COLUMNS($C$11:O483)),””)</f>
        <v>#NAME?</v>
      </c>
      <c r="O483" s="76" t="e">
        <f>IFERROR(INDEX(Data!$M$4:$BB$594,Data!$A476,COLUMNS($C$11:P483)),””)</f>
        <v>#NAME?</v>
      </c>
      <c r="P483" s="69" t="e">
        <f>IFERROR(INDEX(Data!$M$4:$BB$594,Data!$A476,COLUMNS($C$11:Q483)),””)</f>
        <v>#NAME?</v>
      </c>
      <c r="Q483" s="70" t="e">
        <f>IFERROR(INDEX(Data!$M$4:$BB$594,Data!$A476,COLUMNS($C$11:R483)),””)</f>
        <v>#NAME?</v>
      </c>
      <c r="R483" s="72" t="e">
        <f>IFERROR(INDEX(Data!$M$4:$BB$594,Data!$A476,COLUMNS($C$11:S483)),””)</f>
        <v>#NAME?</v>
      </c>
      <c r="S483" s="69" t="e">
        <f>IFERROR(INDEX(Data!$M$4:$BB$594,Data!$A476,COLUMNS($C$11:T483)),””)</f>
        <v>#NAME?</v>
      </c>
      <c r="T483" s="71" t="e">
        <f>IFERROR(INDEX(Data!$M$4:$BB$594,Data!$A476,COLUMNS($C$11:U483)),””)</f>
        <v>#NAME?</v>
      </c>
      <c r="U483" s="72" t="e">
        <f>IFERROR(INDEX(Data!$M$4:$BB$594,Data!$A476,COLUMNS($C$11:V483)),””)</f>
        <v>#NAME?</v>
      </c>
      <c r="V483" s="72" t="e">
        <f>IFERROR(INDEX(Data!$M$4:$BB$594,Data!$A476,COLUMNS($C$11:W483)),””)</f>
        <v>#NAME?</v>
      </c>
      <c r="W483" s="72" t="e">
        <f>IFERROR(INDEX(Data!$M$4:$BB$594,Data!$A476,COLUMNS($C$11:X483)),””)</f>
        <v>#NAME?</v>
      </c>
      <c r="X483" s="70" t="e">
        <f>IFERROR(INDEX(Data!$M$4:$BB$594,Data!$A476,COLUMNS($C$11:Y483)),””)</f>
        <v>#NAME?</v>
      </c>
      <c r="Y483" s="72" t="e">
        <f>IFERROR(INDEX(Data!$M$4:$BB$594,Data!$A476,COLUMNS($C$11:Z483)),””)</f>
        <v>#NAME?</v>
      </c>
      <c r="Z483" s="75" t="e">
        <f>IFERROR(INDEX(Data!$M$4:$BB$594,Data!$A476,COLUMNS($C$11:AA483)),””)</f>
        <v>#NAME?</v>
      </c>
      <c r="AA483" s="75" t="e">
        <f>IFERROR(INDEX(Data!$M$4:$BB$594,Data!$A476,COLUMNS($C$11:AB483)),””)</f>
        <v>#NAME?</v>
      </c>
      <c r="AB483" s="71" t="e">
        <f>IFERROR(INDEX(Data!$M$4:$BB$594,Data!$A476,COLUMNS($C$11:AC483)),””)</f>
        <v>#NAME?</v>
      </c>
      <c r="AC483" s="72" t="e">
        <f>IFERROR(INDEX(Data!$M$4:$BB$594,Data!$A476,COLUMNS($C$11:AD483)),””)</f>
        <v>#NAME?</v>
      </c>
      <c r="AD483" s="72" t="e">
        <f>IFERROR(INDEX(Data!$M$4:$BB$594,Data!$A476,COLUMNS($C$11:AE483)),””)</f>
        <v>#NAME?</v>
      </c>
      <c r="AE483" s="70" t="e">
        <f>IFERROR(INDEX(Data!$M$4:$BB$594,Data!$A476,COLUMNS($C$11:AF483)),””)</f>
        <v>#NAME?</v>
      </c>
      <c r="AF483" s="72" t="e">
        <f>IFERROR(INDEX(Data!$M$4:$BB$594,Data!$A476,COLUMNS($C$11:AG483)),””)</f>
        <v>#NAME?</v>
      </c>
      <c r="AG483" s="75" t="e">
        <f>IFERROR(INDEX(Data!$M$4:$BB$594,Data!$A476,COLUMNS($C$11:AH483)),””)</f>
        <v>#NAME?</v>
      </c>
      <c r="AH483" s="75" t="e">
        <f>IFERROR(INDEX(Data!$M$4:$BB$594,Data!$A476,COLUMNS($C$11:AI483)),””)</f>
        <v>#NAME?</v>
      </c>
      <c r="AI483" s="71" t="e">
        <f>IFERROR(INDEX(Data!$M$4:$BB$594,Data!$A476,COLUMNS($C$11:AJ483)),””)</f>
        <v>#NAME?</v>
      </c>
      <c r="AJ483" s="71" t="e">
        <f>IFERROR(INDEX(Data!$M$4:$BB$594,Data!$A476,COLUMNS($C$11:AK483)),””)</f>
        <v>#NAME?</v>
      </c>
      <c r="AK483" s="71" t="e">
        <f>IFERROR(INDEX(Data!$M$4:$BB$594,Data!$A476,COLUMNS($C$11:AL483)),””)</f>
        <v>#NAME?</v>
      </c>
      <c r="AL483" s="69" t="e">
        <f>IFERROR(INDEX(Data!$M$4:$BB$594,Data!$A476,COLUMNS($C$11:AM483)),””)</f>
        <v>#NAME?</v>
      </c>
      <c r="AM483" s="69" t="e">
        <f>IFERROR(INDEX(Data!$M$4:$BB$594,Data!$A476,COLUMNS($C$11:AN483)),””)</f>
        <v>#NAME?</v>
      </c>
      <c r="AN483" s="69" t="e">
        <f>IFERROR(INDEX(Data!$M$4:$BB$594,Data!$A476,COLUMNS($C$11:AO483)),””)</f>
        <v>#NAME?</v>
      </c>
      <c r="AO483" s="69" t="e">
        <f>IFERROR(INDEX(Data!$M$4:$BB$594,Data!$A476,COLUMNS($C$11:AP483)),””)</f>
        <v>#NAME?</v>
      </c>
      <c r="AP483" s="69" t="e">
        <f>IFERROR(INDEX(Data!$M$4:$BB$594,Data!$A476,COLUMNS($C$11:AQ483)),””)</f>
        <v>#NAME?</v>
      </c>
      <c r="AQ483" s="69" t="e">
        <f>IFERROR(INDEX(Data!$M$4:$BB$594,Data!$A476,COLUMNS($C$11:AR483)),””)</f>
        <v>#NAME?</v>
      </c>
    </row>
    <row r="484" spans="2:43" x14ac:dyDescent="0.25">
      <c r="B484" s="69" t="e">
        <f>IFERROR(INDEX(Data!$M$4:$BB$594,Data!$A477,COLUMNS($C$11:C484)),””)</f>
        <v>#NAME?</v>
      </c>
      <c r="C484" s="73" t="e">
        <f>IFERROR(INDEX(Data!$M$4:$BB$594,Data!$A477,COLUMNS($C$11:D484)),””)</f>
        <v>#NAME?</v>
      </c>
      <c r="D484" s="76" t="e">
        <f>IFERROR(INDEX(Data!$M$4:$BB$594,Data!$A477,COLUMNS($C$11:E484)),””)</f>
        <v>#NAME?</v>
      </c>
      <c r="E484" s="76" t="e">
        <f>IFERROR(INDEX(Data!$M$4:$BB$594,Data!$A477,COLUMNS($C$11:F484)),””)</f>
        <v>#NAME?</v>
      </c>
      <c r="F484" s="76" t="e">
        <f>IFERROR(INDEX(Data!$M$4:$BB$594,Data!$A477,COLUMNS($C$11:G484)),””)</f>
        <v>#NAME?</v>
      </c>
      <c r="G484" s="76" t="e">
        <f>IFERROR(INDEX(Data!$M$4:$BB$594,Data!$A477,COLUMNS($C$11:H484)),””)</f>
        <v>#NAME?</v>
      </c>
      <c r="H484" s="76" t="e">
        <f>IFERROR(INDEX(Data!$M$4:$BB$594,Data!$A477,COLUMNS($C$11:I484)),””)</f>
        <v>#NAME?</v>
      </c>
      <c r="I484" s="76" t="e">
        <f>IFERROR(INDEX(Data!$M$4:$BB$594,Data!$A477,COLUMNS($C$11:J484)),””)</f>
        <v>#NAME?</v>
      </c>
      <c r="J484" s="76" t="e">
        <f>IFERROR(INDEX(Data!$M$4:$BB$594,Data!$A477,COLUMNS($C$11:K484)),””)</f>
        <v>#NAME?</v>
      </c>
      <c r="K484" s="76" t="e">
        <f>IFERROR(INDEX(Data!$M$4:$BB$594,Data!$A477,COLUMNS($C$11:L484)),””)</f>
        <v>#NAME?</v>
      </c>
      <c r="L484" s="76" t="e">
        <f>IFERROR(INDEX(Data!$M$4:$BB$594,Data!$A477,COLUMNS($C$11:M484)),””)</f>
        <v>#NAME?</v>
      </c>
      <c r="M484" s="76" t="e">
        <f>IFERROR(INDEX(Data!$M$4:$BB$594,Data!$A477,COLUMNS($C$11:N484)),””)</f>
        <v>#NAME?</v>
      </c>
      <c r="N484" s="76" t="e">
        <f>IFERROR(INDEX(Data!$M$4:$BB$594,Data!$A477,COLUMNS($C$11:O484)),””)</f>
        <v>#NAME?</v>
      </c>
      <c r="O484" s="76" t="e">
        <f>IFERROR(INDEX(Data!$M$4:$BB$594,Data!$A477,COLUMNS($C$11:P484)),””)</f>
        <v>#NAME?</v>
      </c>
      <c r="P484" s="69" t="e">
        <f>IFERROR(INDEX(Data!$M$4:$BB$594,Data!$A477,COLUMNS($C$11:Q484)),””)</f>
        <v>#NAME?</v>
      </c>
      <c r="Q484" s="70" t="e">
        <f>IFERROR(INDEX(Data!$M$4:$BB$594,Data!$A477,COLUMNS($C$11:R484)),””)</f>
        <v>#NAME?</v>
      </c>
      <c r="R484" s="72" t="e">
        <f>IFERROR(INDEX(Data!$M$4:$BB$594,Data!$A477,COLUMNS($C$11:S484)),””)</f>
        <v>#NAME?</v>
      </c>
      <c r="S484" s="69" t="e">
        <f>IFERROR(INDEX(Data!$M$4:$BB$594,Data!$A477,COLUMNS($C$11:T484)),””)</f>
        <v>#NAME?</v>
      </c>
      <c r="T484" s="71" t="e">
        <f>IFERROR(INDEX(Data!$M$4:$BB$594,Data!$A477,COLUMNS($C$11:U484)),””)</f>
        <v>#NAME?</v>
      </c>
      <c r="U484" s="72" t="e">
        <f>IFERROR(INDEX(Data!$M$4:$BB$594,Data!$A477,COLUMNS($C$11:V484)),””)</f>
        <v>#NAME?</v>
      </c>
      <c r="V484" s="72" t="e">
        <f>IFERROR(INDEX(Data!$M$4:$BB$594,Data!$A477,COLUMNS($C$11:W484)),””)</f>
        <v>#NAME?</v>
      </c>
      <c r="W484" s="72" t="e">
        <f>IFERROR(INDEX(Data!$M$4:$BB$594,Data!$A477,COLUMNS($C$11:X484)),””)</f>
        <v>#NAME?</v>
      </c>
      <c r="X484" s="70" t="e">
        <f>IFERROR(INDEX(Data!$M$4:$BB$594,Data!$A477,COLUMNS($C$11:Y484)),””)</f>
        <v>#NAME?</v>
      </c>
      <c r="Y484" s="72" t="e">
        <f>IFERROR(INDEX(Data!$M$4:$BB$594,Data!$A477,COLUMNS($C$11:Z484)),””)</f>
        <v>#NAME?</v>
      </c>
      <c r="Z484" s="75" t="e">
        <f>IFERROR(INDEX(Data!$M$4:$BB$594,Data!$A477,COLUMNS($C$11:AA484)),””)</f>
        <v>#NAME?</v>
      </c>
      <c r="AA484" s="75" t="e">
        <f>IFERROR(INDEX(Data!$M$4:$BB$594,Data!$A477,COLUMNS($C$11:AB484)),””)</f>
        <v>#NAME?</v>
      </c>
      <c r="AB484" s="71" t="e">
        <f>IFERROR(INDEX(Data!$M$4:$BB$594,Data!$A477,COLUMNS($C$11:AC484)),””)</f>
        <v>#NAME?</v>
      </c>
      <c r="AC484" s="72" t="e">
        <f>IFERROR(INDEX(Data!$M$4:$BB$594,Data!$A477,COLUMNS($C$11:AD484)),””)</f>
        <v>#NAME?</v>
      </c>
      <c r="AD484" s="72" t="e">
        <f>IFERROR(INDEX(Data!$M$4:$BB$594,Data!$A477,COLUMNS($C$11:AE484)),””)</f>
        <v>#NAME?</v>
      </c>
      <c r="AE484" s="70" t="e">
        <f>IFERROR(INDEX(Data!$M$4:$BB$594,Data!$A477,COLUMNS($C$11:AF484)),””)</f>
        <v>#NAME?</v>
      </c>
      <c r="AF484" s="72" t="e">
        <f>IFERROR(INDEX(Data!$M$4:$BB$594,Data!$A477,COLUMNS($C$11:AG484)),””)</f>
        <v>#NAME?</v>
      </c>
      <c r="AG484" s="75" t="e">
        <f>IFERROR(INDEX(Data!$M$4:$BB$594,Data!$A477,COLUMNS($C$11:AH484)),””)</f>
        <v>#NAME?</v>
      </c>
      <c r="AH484" s="75" t="e">
        <f>IFERROR(INDEX(Data!$M$4:$BB$594,Data!$A477,COLUMNS($C$11:AI484)),””)</f>
        <v>#NAME?</v>
      </c>
      <c r="AI484" s="71" t="e">
        <f>IFERROR(INDEX(Data!$M$4:$BB$594,Data!$A477,COLUMNS($C$11:AJ484)),””)</f>
        <v>#NAME?</v>
      </c>
      <c r="AJ484" s="71" t="e">
        <f>IFERROR(INDEX(Data!$M$4:$BB$594,Data!$A477,COLUMNS($C$11:AK484)),””)</f>
        <v>#NAME?</v>
      </c>
      <c r="AK484" s="71" t="e">
        <f>IFERROR(INDEX(Data!$M$4:$BB$594,Data!$A477,COLUMNS($C$11:AL484)),””)</f>
        <v>#NAME?</v>
      </c>
      <c r="AL484" s="69" t="e">
        <f>IFERROR(INDEX(Data!$M$4:$BB$594,Data!$A477,COLUMNS($C$11:AM484)),””)</f>
        <v>#NAME?</v>
      </c>
      <c r="AM484" s="69" t="e">
        <f>IFERROR(INDEX(Data!$M$4:$BB$594,Data!$A477,COLUMNS($C$11:AN484)),””)</f>
        <v>#NAME?</v>
      </c>
      <c r="AN484" s="69" t="e">
        <f>IFERROR(INDEX(Data!$M$4:$BB$594,Data!$A477,COLUMNS($C$11:AO484)),””)</f>
        <v>#NAME?</v>
      </c>
      <c r="AO484" s="69" t="e">
        <f>IFERROR(INDEX(Data!$M$4:$BB$594,Data!$A477,COLUMNS($C$11:AP484)),””)</f>
        <v>#NAME?</v>
      </c>
      <c r="AP484" s="69" t="e">
        <f>IFERROR(INDEX(Data!$M$4:$BB$594,Data!$A477,COLUMNS($C$11:AQ484)),””)</f>
        <v>#NAME?</v>
      </c>
      <c r="AQ484" s="69" t="e">
        <f>IFERROR(INDEX(Data!$M$4:$BB$594,Data!$A477,COLUMNS($C$11:AR484)),””)</f>
        <v>#NAME?</v>
      </c>
    </row>
    <row r="485" spans="2:43" x14ac:dyDescent="0.25">
      <c r="B485" s="69" t="e">
        <f>IFERROR(INDEX(Data!$M$4:$BB$594,Data!$A478,COLUMNS($C$11:C485)),””)</f>
        <v>#NAME?</v>
      </c>
      <c r="C485" s="73" t="e">
        <f>IFERROR(INDEX(Data!$M$4:$BB$594,Data!$A478,COLUMNS($C$11:D485)),””)</f>
        <v>#NAME?</v>
      </c>
      <c r="D485" s="76" t="e">
        <f>IFERROR(INDEX(Data!$M$4:$BB$594,Data!$A478,COLUMNS($C$11:E485)),””)</f>
        <v>#NAME?</v>
      </c>
      <c r="E485" s="76" t="e">
        <f>IFERROR(INDEX(Data!$M$4:$BB$594,Data!$A478,COLUMNS($C$11:F485)),””)</f>
        <v>#NAME?</v>
      </c>
      <c r="F485" s="76" t="e">
        <f>IFERROR(INDEX(Data!$M$4:$BB$594,Data!$A478,COLUMNS($C$11:G485)),””)</f>
        <v>#NAME?</v>
      </c>
      <c r="G485" s="76" t="e">
        <f>IFERROR(INDEX(Data!$M$4:$BB$594,Data!$A478,COLUMNS($C$11:H485)),””)</f>
        <v>#NAME?</v>
      </c>
      <c r="H485" s="76" t="e">
        <f>IFERROR(INDEX(Data!$M$4:$BB$594,Data!$A478,COLUMNS($C$11:I485)),””)</f>
        <v>#NAME?</v>
      </c>
      <c r="I485" s="76" t="e">
        <f>IFERROR(INDEX(Data!$M$4:$BB$594,Data!$A478,COLUMNS($C$11:J485)),””)</f>
        <v>#NAME?</v>
      </c>
      <c r="J485" s="76" t="e">
        <f>IFERROR(INDEX(Data!$M$4:$BB$594,Data!$A478,COLUMNS($C$11:K485)),””)</f>
        <v>#NAME?</v>
      </c>
      <c r="K485" s="76" t="e">
        <f>IFERROR(INDEX(Data!$M$4:$BB$594,Data!$A478,COLUMNS($C$11:L485)),””)</f>
        <v>#NAME?</v>
      </c>
      <c r="L485" s="76" t="e">
        <f>IFERROR(INDEX(Data!$M$4:$BB$594,Data!$A478,COLUMNS($C$11:M485)),””)</f>
        <v>#NAME?</v>
      </c>
      <c r="M485" s="76" t="e">
        <f>IFERROR(INDEX(Data!$M$4:$BB$594,Data!$A478,COLUMNS($C$11:N485)),””)</f>
        <v>#NAME?</v>
      </c>
      <c r="N485" s="76" t="e">
        <f>IFERROR(INDEX(Data!$M$4:$BB$594,Data!$A478,COLUMNS($C$11:O485)),””)</f>
        <v>#NAME?</v>
      </c>
      <c r="O485" s="76" t="e">
        <f>IFERROR(INDEX(Data!$M$4:$BB$594,Data!$A478,COLUMNS($C$11:P485)),””)</f>
        <v>#NAME?</v>
      </c>
      <c r="P485" s="69" t="e">
        <f>IFERROR(INDEX(Data!$M$4:$BB$594,Data!$A478,COLUMNS($C$11:Q485)),””)</f>
        <v>#NAME?</v>
      </c>
      <c r="Q485" s="70" t="e">
        <f>IFERROR(INDEX(Data!$M$4:$BB$594,Data!$A478,COLUMNS($C$11:R485)),””)</f>
        <v>#NAME?</v>
      </c>
      <c r="R485" s="72" t="e">
        <f>IFERROR(INDEX(Data!$M$4:$BB$594,Data!$A478,COLUMNS($C$11:S485)),””)</f>
        <v>#NAME?</v>
      </c>
      <c r="S485" s="69" t="e">
        <f>IFERROR(INDEX(Data!$M$4:$BB$594,Data!$A478,COLUMNS($C$11:T485)),””)</f>
        <v>#NAME?</v>
      </c>
      <c r="T485" s="71" t="e">
        <f>IFERROR(INDEX(Data!$M$4:$BB$594,Data!$A478,COLUMNS($C$11:U485)),””)</f>
        <v>#NAME?</v>
      </c>
      <c r="U485" s="72" t="e">
        <f>IFERROR(INDEX(Data!$M$4:$BB$594,Data!$A478,COLUMNS($C$11:V485)),””)</f>
        <v>#NAME?</v>
      </c>
      <c r="V485" s="72" t="e">
        <f>IFERROR(INDEX(Data!$M$4:$BB$594,Data!$A478,COLUMNS($C$11:W485)),””)</f>
        <v>#NAME?</v>
      </c>
      <c r="W485" s="72" t="e">
        <f>IFERROR(INDEX(Data!$M$4:$BB$594,Data!$A478,COLUMNS($C$11:X485)),””)</f>
        <v>#NAME?</v>
      </c>
      <c r="X485" s="70" t="e">
        <f>IFERROR(INDEX(Data!$M$4:$BB$594,Data!$A478,COLUMNS($C$11:Y485)),””)</f>
        <v>#NAME?</v>
      </c>
      <c r="Y485" s="72" t="e">
        <f>IFERROR(INDEX(Data!$M$4:$BB$594,Data!$A478,COLUMNS($C$11:Z485)),””)</f>
        <v>#NAME?</v>
      </c>
      <c r="Z485" s="75" t="e">
        <f>IFERROR(INDEX(Data!$M$4:$BB$594,Data!$A478,COLUMNS($C$11:AA485)),””)</f>
        <v>#NAME?</v>
      </c>
      <c r="AA485" s="75" t="e">
        <f>IFERROR(INDEX(Data!$M$4:$BB$594,Data!$A478,COLUMNS($C$11:AB485)),””)</f>
        <v>#NAME?</v>
      </c>
      <c r="AB485" s="71" t="e">
        <f>IFERROR(INDEX(Data!$M$4:$BB$594,Data!$A478,COLUMNS($C$11:AC485)),””)</f>
        <v>#NAME?</v>
      </c>
      <c r="AC485" s="72" t="e">
        <f>IFERROR(INDEX(Data!$M$4:$BB$594,Data!$A478,COLUMNS($C$11:AD485)),””)</f>
        <v>#NAME?</v>
      </c>
      <c r="AD485" s="72" t="e">
        <f>IFERROR(INDEX(Data!$M$4:$BB$594,Data!$A478,COLUMNS($C$11:AE485)),””)</f>
        <v>#NAME?</v>
      </c>
      <c r="AE485" s="70" t="e">
        <f>IFERROR(INDEX(Data!$M$4:$BB$594,Data!$A478,COLUMNS($C$11:AF485)),””)</f>
        <v>#NAME?</v>
      </c>
      <c r="AF485" s="72" t="e">
        <f>IFERROR(INDEX(Data!$M$4:$BB$594,Data!$A478,COLUMNS($C$11:AG485)),””)</f>
        <v>#NAME?</v>
      </c>
      <c r="AG485" s="75" t="e">
        <f>IFERROR(INDEX(Data!$M$4:$BB$594,Data!$A478,COLUMNS($C$11:AH485)),””)</f>
        <v>#NAME?</v>
      </c>
      <c r="AH485" s="75" t="e">
        <f>IFERROR(INDEX(Data!$M$4:$BB$594,Data!$A478,COLUMNS($C$11:AI485)),””)</f>
        <v>#NAME?</v>
      </c>
      <c r="AI485" s="71" t="e">
        <f>IFERROR(INDEX(Data!$M$4:$BB$594,Data!$A478,COLUMNS($C$11:AJ485)),””)</f>
        <v>#NAME?</v>
      </c>
      <c r="AJ485" s="71" t="e">
        <f>IFERROR(INDEX(Data!$M$4:$BB$594,Data!$A478,COLUMNS($C$11:AK485)),””)</f>
        <v>#NAME?</v>
      </c>
      <c r="AK485" s="71" t="e">
        <f>IFERROR(INDEX(Data!$M$4:$BB$594,Data!$A478,COLUMNS($C$11:AL485)),””)</f>
        <v>#NAME?</v>
      </c>
      <c r="AL485" s="69" t="e">
        <f>IFERROR(INDEX(Data!$M$4:$BB$594,Data!$A478,COLUMNS($C$11:AM485)),””)</f>
        <v>#NAME?</v>
      </c>
      <c r="AM485" s="69" t="e">
        <f>IFERROR(INDEX(Data!$M$4:$BB$594,Data!$A478,COLUMNS($C$11:AN485)),””)</f>
        <v>#NAME?</v>
      </c>
      <c r="AN485" s="69" t="e">
        <f>IFERROR(INDEX(Data!$M$4:$BB$594,Data!$A478,COLUMNS($C$11:AO485)),””)</f>
        <v>#NAME?</v>
      </c>
      <c r="AO485" s="69" t="e">
        <f>IFERROR(INDEX(Data!$M$4:$BB$594,Data!$A478,COLUMNS($C$11:AP485)),””)</f>
        <v>#NAME?</v>
      </c>
      <c r="AP485" s="69" t="e">
        <f>IFERROR(INDEX(Data!$M$4:$BB$594,Data!$A478,COLUMNS($C$11:AQ485)),””)</f>
        <v>#NAME?</v>
      </c>
      <c r="AQ485" s="69" t="e">
        <f>IFERROR(INDEX(Data!$M$4:$BB$594,Data!$A478,COLUMNS($C$11:AR485)),””)</f>
        <v>#NAME?</v>
      </c>
    </row>
    <row r="486" spans="2:43" x14ac:dyDescent="0.25">
      <c r="B486" s="69" t="e">
        <f>IFERROR(INDEX(Data!$M$4:$BB$594,Data!$A479,COLUMNS($C$11:C486)),””)</f>
        <v>#NAME?</v>
      </c>
      <c r="C486" s="73" t="e">
        <f>IFERROR(INDEX(Data!$M$4:$BB$594,Data!$A479,COLUMNS($C$11:D486)),””)</f>
        <v>#NAME?</v>
      </c>
      <c r="D486" s="76" t="e">
        <f>IFERROR(INDEX(Data!$M$4:$BB$594,Data!$A479,COLUMNS($C$11:E486)),””)</f>
        <v>#NAME?</v>
      </c>
      <c r="E486" s="76" t="e">
        <f>IFERROR(INDEX(Data!$M$4:$BB$594,Data!$A479,COLUMNS($C$11:F486)),””)</f>
        <v>#NAME?</v>
      </c>
      <c r="F486" s="76" t="e">
        <f>IFERROR(INDEX(Data!$M$4:$BB$594,Data!$A479,COLUMNS($C$11:G486)),””)</f>
        <v>#NAME?</v>
      </c>
      <c r="G486" s="76" t="e">
        <f>IFERROR(INDEX(Data!$M$4:$BB$594,Data!$A479,COLUMNS($C$11:H486)),””)</f>
        <v>#NAME?</v>
      </c>
      <c r="H486" s="76" t="e">
        <f>IFERROR(INDEX(Data!$M$4:$BB$594,Data!$A479,COLUMNS($C$11:I486)),””)</f>
        <v>#NAME?</v>
      </c>
      <c r="I486" s="76" t="e">
        <f>IFERROR(INDEX(Data!$M$4:$BB$594,Data!$A479,COLUMNS($C$11:J486)),””)</f>
        <v>#NAME?</v>
      </c>
      <c r="J486" s="76" t="e">
        <f>IFERROR(INDEX(Data!$M$4:$BB$594,Data!$A479,COLUMNS($C$11:K486)),””)</f>
        <v>#NAME?</v>
      </c>
      <c r="K486" s="76" t="e">
        <f>IFERROR(INDEX(Data!$M$4:$BB$594,Data!$A479,COLUMNS($C$11:L486)),””)</f>
        <v>#NAME?</v>
      </c>
      <c r="L486" s="76" t="e">
        <f>IFERROR(INDEX(Data!$M$4:$BB$594,Data!$A479,COLUMNS($C$11:M486)),””)</f>
        <v>#NAME?</v>
      </c>
      <c r="M486" s="76" t="e">
        <f>IFERROR(INDEX(Data!$M$4:$BB$594,Data!$A479,COLUMNS($C$11:N486)),””)</f>
        <v>#NAME?</v>
      </c>
      <c r="N486" s="76" t="e">
        <f>IFERROR(INDEX(Data!$M$4:$BB$594,Data!$A479,COLUMNS($C$11:O486)),””)</f>
        <v>#NAME?</v>
      </c>
      <c r="O486" s="76" t="e">
        <f>IFERROR(INDEX(Data!$M$4:$BB$594,Data!$A479,COLUMNS($C$11:P486)),””)</f>
        <v>#NAME?</v>
      </c>
      <c r="P486" s="69" t="e">
        <f>IFERROR(INDEX(Data!$M$4:$BB$594,Data!$A479,COLUMNS($C$11:Q486)),””)</f>
        <v>#NAME?</v>
      </c>
      <c r="Q486" s="70" t="e">
        <f>IFERROR(INDEX(Data!$M$4:$BB$594,Data!$A479,COLUMNS($C$11:R486)),””)</f>
        <v>#NAME?</v>
      </c>
      <c r="R486" s="72" t="e">
        <f>IFERROR(INDEX(Data!$M$4:$BB$594,Data!$A479,COLUMNS($C$11:S486)),””)</f>
        <v>#NAME?</v>
      </c>
      <c r="S486" s="69" t="e">
        <f>IFERROR(INDEX(Data!$M$4:$BB$594,Data!$A479,COLUMNS($C$11:T486)),””)</f>
        <v>#NAME?</v>
      </c>
      <c r="T486" s="71" t="e">
        <f>IFERROR(INDEX(Data!$M$4:$BB$594,Data!$A479,COLUMNS($C$11:U486)),””)</f>
        <v>#NAME?</v>
      </c>
      <c r="U486" s="72" t="e">
        <f>IFERROR(INDEX(Data!$M$4:$BB$594,Data!$A479,COLUMNS($C$11:V486)),””)</f>
        <v>#NAME?</v>
      </c>
      <c r="V486" s="72" t="e">
        <f>IFERROR(INDEX(Data!$M$4:$BB$594,Data!$A479,COLUMNS($C$11:W486)),””)</f>
        <v>#NAME?</v>
      </c>
      <c r="W486" s="72" t="e">
        <f>IFERROR(INDEX(Data!$M$4:$BB$594,Data!$A479,COLUMNS($C$11:X486)),””)</f>
        <v>#NAME?</v>
      </c>
      <c r="X486" s="70" t="e">
        <f>IFERROR(INDEX(Data!$M$4:$BB$594,Data!$A479,COLUMNS($C$11:Y486)),””)</f>
        <v>#NAME?</v>
      </c>
      <c r="Y486" s="72" t="e">
        <f>IFERROR(INDEX(Data!$M$4:$BB$594,Data!$A479,COLUMNS($C$11:Z486)),””)</f>
        <v>#NAME?</v>
      </c>
      <c r="Z486" s="75" t="e">
        <f>IFERROR(INDEX(Data!$M$4:$BB$594,Data!$A479,COLUMNS($C$11:AA486)),””)</f>
        <v>#NAME?</v>
      </c>
      <c r="AA486" s="75" t="e">
        <f>IFERROR(INDEX(Data!$M$4:$BB$594,Data!$A479,COLUMNS($C$11:AB486)),””)</f>
        <v>#NAME?</v>
      </c>
      <c r="AB486" s="71" t="e">
        <f>IFERROR(INDEX(Data!$M$4:$BB$594,Data!$A479,COLUMNS($C$11:AC486)),””)</f>
        <v>#NAME?</v>
      </c>
      <c r="AC486" s="72" t="e">
        <f>IFERROR(INDEX(Data!$M$4:$BB$594,Data!$A479,COLUMNS($C$11:AD486)),””)</f>
        <v>#NAME?</v>
      </c>
      <c r="AD486" s="72" t="e">
        <f>IFERROR(INDEX(Data!$M$4:$BB$594,Data!$A479,COLUMNS($C$11:AE486)),””)</f>
        <v>#NAME?</v>
      </c>
      <c r="AE486" s="70" t="e">
        <f>IFERROR(INDEX(Data!$M$4:$BB$594,Data!$A479,COLUMNS($C$11:AF486)),””)</f>
        <v>#NAME?</v>
      </c>
      <c r="AF486" s="72" t="e">
        <f>IFERROR(INDEX(Data!$M$4:$BB$594,Data!$A479,COLUMNS($C$11:AG486)),””)</f>
        <v>#NAME?</v>
      </c>
      <c r="AG486" s="75" t="e">
        <f>IFERROR(INDEX(Data!$M$4:$BB$594,Data!$A479,COLUMNS($C$11:AH486)),””)</f>
        <v>#NAME?</v>
      </c>
      <c r="AH486" s="75" t="e">
        <f>IFERROR(INDEX(Data!$M$4:$BB$594,Data!$A479,COLUMNS($C$11:AI486)),””)</f>
        <v>#NAME?</v>
      </c>
      <c r="AI486" s="71" t="e">
        <f>IFERROR(INDEX(Data!$M$4:$BB$594,Data!$A479,COLUMNS($C$11:AJ486)),””)</f>
        <v>#NAME?</v>
      </c>
      <c r="AJ486" s="71" t="e">
        <f>IFERROR(INDEX(Data!$M$4:$BB$594,Data!$A479,COLUMNS($C$11:AK486)),””)</f>
        <v>#NAME?</v>
      </c>
      <c r="AK486" s="71" t="e">
        <f>IFERROR(INDEX(Data!$M$4:$BB$594,Data!$A479,COLUMNS($C$11:AL486)),””)</f>
        <v>#NAME?</v>
      </c>
      <c r="AL486" s="69" t="e">
        <f>IFERROR(INDEX(Data!$M$4:$BB$594,Data!$A479,COLUMNS($C$11:AM486)),””)</f>
        <v>#NAME?</v>
      </c>
      <c r="AM486" s="69" t="e">
        <f>IFERROR(INDEX(Data!$M$4:$BB$594,Data!$A479,COLUMNS($C$11:AN486)),””)</f>
        <v>#NAME?</v>
      </c>
      <c r="AN486" s="69" t="e">
        <f>IFERROR(INDEX(Data!$M$4:$BB$594,Data!$A479,COLUMNS($C$11:AO486)),””)</f>
        <v>#NAME?</v>
      </c>
      <c r="AO486" s="69" t="e">
        <f>IFERROR(INDEX(Data!$M$4:$BB$594,Data!$A479,COLUMNS($C$11:AP486)),””)</f>
        <v>#NAME?</v>
      </c>
      <c r="AP486" s="69" t="e">
        <f>IFERROR(INDEX(Data!$M$4:$BB$594,Data!$A479,COLUMNS($C$11:AQ486)),””)</f>
        <v>#NAME?</v>
      </c>
      <c r="AQ486" s="69" t="e">
        <f>IFERROR(INDEX(Data!$M$4:$BB$594,Data!$A479,COLUMNS($C$11:AR486)),””)</f>
        <v>#NAME?</v>
      </c>
    </row>
    <row r="487" spans="2:43" x14ac:dyDescent="0.25">
      <c r="B487" s="69" t="e">
        <f>IFERROR(INDEX(Data!$M$4:$BB$594,Data!$A480,COLUMNS($C$11:C487)),””)</f>
        <v>#NAME?</v>
      </c>
      <c r="C487" s="73" t="e">
        <f>IFERROR(INDEX(Data!$M$4:$BB$594,Data!$A480,COLUMNS($C$11:D487)),””)</f>
        <v>#NAME?</v>
      </c>
      <c r="D487" s="76" t="e">
        <f>IFERROR(INDEX(Data!$M$4:$BB$594,Data!$A480,COLUMNS($C$11:E487)),””)</f>
        <v>#NAME?</v>
      </c>
      <c r="E487" s="76" t="e">
        <f>IFERROR(INDEX(Data!$M$4:$BB$594,Data!$A480,COLUMNS($C$11:F487)),””)</f>
        <v>#NAME?</v>
      </c>
      <c r="F487" s="76" t="e">
        <f>IFERROR(INDEX(Data!$M$4:$BB$594,Data!$A480,COLUMNS($C$11:G487)),””)</f>
        <v>#NAME?</v>
      </c>
      <c r="G487" s="76" t="e">
        <f>IFERROR(INDEX(Data!$M$4:$BB$594,Data!$A480,COLUMNS($C$11:H487)),””)</f>
        <v>#NAME?</v>
      </c>
      <c r="H487" s="76" t="e">
        <f>IFERROR(INDEX(Data!$M$4:$BB$594,Data!$A480,COLUMNS($C$11:I487)),””)</f>
        <v>#NAME?</v>
      </c>
      <c r="I487" s="76" t="e">
        <f>IFERROR(INDEX(Data!$M$4:$BB$594,Data!$A480,COLUMNS($C$11:J487)),””)</f>
        <v>#NAME?</v>
      </c>
      <c r="J487" s="76" t="e">
        <f>IFERROR(INDEX(Data!$M$4:$BB$594,Data!$A480,COLUMNS($C$11:K487)),””)</f>
        <v>#NAME?</v>
      </c>
      <c r="K487" s="76" t="e">
        <f>IFERROR(INDEX(Data!$M$4:$BB$594,Data!$A480,COLUMNS($C$11:L487)),””)</f>
        <v>#NAME?</v>
      </c>
      <c r="L487" s="76" t="e">
        <f>IFERROR(INDEX(Data!$M$4:$BB$594,Data!$A480,COLUMNS($C$11:M487)),””)</f>
        <v>#NAME?</v>
      </c>
      <c r="M487" s="76" t="e">
        <f>IFERROR(INDEX(Data!$M$4:$BB$594,Data!$A480,COLUMNS($C$11:N487)),””)</f>
        <v>#NAME?</v>
      </c>
      <c r="N487" s="76" t="e">
        <f>IFERROR(INDEX(Data!$M$4:$BB$594,Data!$A480,COLUMNS($C$11:O487)),””)</f>
        <v>#NAME?</v>
      </c>
      <c r="O487" s="76" t="e">
        <f>IFERROR(INDEX(Data!$M$4:$BB$594,Data!$A480,COLUMNS($C$11:P487)),””)</f>
        <v>#NAME?</v>
      </c>
      <c r="P487" s="69" t="e">
        <f>IFERROR(INDEX(Data!$M$4:$BB$594,Data!$A480,COLUMNS($C$11:Q487)),””)</f>
        <v>#NAME?</v>
      </c>
      <c r="Q487" s="70" t="e">
        <f>IFERROR(INDEX(Data!$M$4:$BB$594,Data!$A480,COLUMNS($C$11:R487)),””)</f>
        <v>#NAME?</v>
      </c>
      <c r="R487" s="72" t="e">
        <f>IFERROR(INDEX(Data!$M$4:$BB$594,Data!$A480,COLUMNS($C$11:S487)),””)</f>
        <v>#NAME?</v>
      </c>
      <c r="S487" s="69" t="e">
        <f>IFERROR(INDEX(Data!$M$4:$BB$594,Data!$A480,COLUMNS($C$11:T487)),””)</f>
        <v>#NAME?</v>
      </c>
      <c r="T487" s="71" t="e">
        <f>IFERROR(INDEX(Data!$M$4:$BB$594,Data!$A480,COLUMNS($C$11:U487)),””)</f>
        <v>#NAME?</v>
      </c>
      <c r="U487" s="72" t="e">
        <f>IFERROR(INDEX(Data!$M$4:$BB$594,Data!$A480,COLUMNS($C$11:V487)),””)</f>
        <v>#NAME?</v>
      </c>
      <c r="V487" s="72" t="e">
        <f>IFERROR(INDEX(Data!$M$4:$BB$594,Data!$A480,COLUMNS($C$11:W487)),””)</f>
        <v>#NAME?</v>
      </c>
      <c r="W487" s="72" t="e">
        <f>IFERROR(INDEX(Data!$M$4:$BB$594,Data!$A480,COLUMNS($C$11:X487)),””)</f>
        <v>#NAME?</v>
      </c>
      <c r="X487" s="70" t="e">
        <f>IFERROR(INDEX(Data!$M$4:$BB$594,Data!$A480,COLUMNS($C$11:Y487)),””)</f>
        <v>#NAME?</v>
      </c>
      <c r="Y487" s="72" t="e">
        <f>IFERROR(INDEX(Data!$M$4:$BB$594,Data!$A480,COLUMNS($C$11:Z487)),””)</f>
        <v>#NAME?</v>
      </c>
      <c r="Z487" s="75" t="e">
        <f>IFERROR(INDEX(Data!$M$4:$BB$594,Data!$A480,COLUMNS($C$11:AA487)),””)</f>
        <v>#NAME?</v>
      </c>
      <c r="AA487" s="75" t="e">
        <f>IFERROR(INDEX(Data!$M$4:$BB$594,Data!$A480,COLUMNS($C$11:AB487)),””)</f>
        <v>#NAME?</v>
      </c>
      <c r="AB487" s="71" t="e">
        <f>IFERROR(INDEX(Data!$M$4:$BB$594,Data!$A480,COLUMNS($C$11:AC487)),””)</f>
        <v>#NAME?</v>
      </c>
      <c r="AC487" s="72" t="e">
        <f>IFERROR(INDEX(Data!$M$4:$BB$594,Data!$A480,COLUMNS($C$11:AD487)),””)</f>
        <v>#NAME?</v>
      </c>
      <c r="AD487" s="72" t="e">
        <f>IFERROR(INDEX(Data!$M$4:$BB$594,Data!$A480,COLUMNS($C$11:AE487)),””)</f>
        <v>#NAME?</v>
      </c>
      <c r="AE487" s="70" t="e">
        <f>IFERROR(INDEX(Data!$M$4:$BB$594,Data!$A480,COLUMNS($C$11:AF487)),””)</f>
        <v>#NAME?</v>
      </c>
      <c r="AF487" s="72" t="e">
        <f>IFERROR(INDEX(Data!$M$4:$BB$594,Data!$A480,COLUMNS($C$11:AG487)),””)</f>
        <v>#NAME?</v>
      </c>
      <c r="AG487" s="75" t="e">
        <f>IFERROR(INDEX(Data!$M$4:$BB$594,Data!$A480,COLUMNS($C$11:AH487)),””)</f>
        <v>#NAME?</v>
      </c>
      <c r="AH487" s="75" t="e">
        <f>IFERROR(INDEX(Data!$M$4:$BB$594,Data!$A480,COLUMNS($C$11:AI487)),””)</f>
        <v>#NAME?</v>
      </c>
      <c r="AI487" s="71" t="e">
        <f>IFERROR(INDEX(Data!$M$4:$BB$594,Data!$A480,COLUMNS($C$11:AJ487)),””)</f>
        <v>#NAME?</v>
      </c>
      <c r="AJ487" s="71" t="e">
        <f>IFERROR(INDEX(Data!$M$4:$BB$594,Data!$A480,COLUMNS($C$11:AK487)),””)</f>
        <v>#NAME?</v>
      </c>
      <c r="AK487" s="71" t="e">
        <f>IFERROR(INDEX(Data!$M$4:$BB$594,Data!$A480,COLUMNS($C$11:AL487)),””)</f>
        <v>#NAME?</v>
      </c>
      <c r="AL487" s="69" t="e">
        <f>IFERROR(INDEX(Data!$M$4:$BB$594,Data!$A480,COLUMNS($C$11:AM487)),””)</f>
        <v>#NAME?</v>
      </c>
      <c r="AM487" s="69" t="e">
        <f>IFERROR(INDEX(Data!$M$4:$BB$594,Data!$A480,COLUMNS($C$11:AN487)),””)</f>
        <v>#NAME?</v>
      </c>
      <c r="AN487" s="69" t="e">
        <f>IFERROR(INDEX(Data!$M$4:$BB$594,Data!$A480,COLUMNS($C$11:AO487)),””)</f>
        <v>#NAME?</v>
      </c>
      <c r="AO487" s="69" t="e">
        <f>IFERROR(INDEX(Data!$M$4:$BB$594,Data!$A480,COLUMNS($C$11:AP487)),””)</f>
        <v>#NAME?</v>
      </c>
      <c r="AP487" s="69" t="e">
        <f>IFERROR(INDEX(Data!$M$4:$BB$594,Data!$A480,COLUMNS($C$11:AQ487)),””)</f>
        <v>#NAME?</v>
      </c>
      <c r="AQ487" s="69" t="e">
        <f>IFERROR(INDEX(Data!$M$4:$BB$594,Data!$A480,COLUMNS($C$11:AR487)),””)</f>
        <v>#NAME?</v>
      </c>
    </row>
    <row r="488" spans="2:43" x14ac:dyDescent="0.25">
      <c r="B488" s="69" t="e">
        <f>IFERROR(INDEX(Data!$M$4:$BB$594,Data!$A481,COLUMNS($C$11:C488)),””)</f>
        <v>#NAME?</v>
      </c>
      <c r="C488" s="73" t="e">
        <f>IFERROR(INDEX(Data!$M$4:$BB$594,Data!$A481,COLUMNS($C$11:D488)),””)</f>
        <v>#NAME?</v>
      </c>
      <c r="D488" s="76" t="e">
        <f>IFERROR(INDEX(Data!$M$4:$BB$594,Data!$A481,COLUMNS($C$11:E488)),””)</f>
        <v>#NAME?</v>
      </c>
      <c r="E488" s="76" t="e">
        <f>IFERROR(INDEX(Data!$M$4:$BB$594,Data!$A481,COLUMNS($C$11:F488)),””)</f>
        <v>#NAME?</v>
      </c>
      <c r="F488" s="76" t="e">
        <f>IFERROR(INDEX(Data!$M$4:$BB$594,Data!$A481,COLUMNS($C$11:G488)),””)</f>
        <v>#NAME?</v>
      </c>
      <c r="G488" s="76" t="e">
        <f>IFERROR(INDEX(Data!$M$4:$BB$594,Data!$A481,COLUMNS($C$11:H488)),””)</f>
        <v>#NAME?</v>
      </c>
      <c r="H488" s="76" t="e">
        <f>IFERROR(INDEX(Data!$M$4:$BB$594,Data!$A481,COLUMNS($C$11:I488)),””)</f>
        <v>#NAME?</v>
      </c>
      <c r="I488" s="76" t="e">
        <f>IFERROR(INDEX(Data!$M$4:$BB$594,Data!$A481,COLUMNS($C$11:J488)),””)</f>
        <v>#NAME?</v>
      </c>
      <c r="J488" s="76" t="e">
        <f>IFERROR(INDEX(Data!$M$4:$BB$594,Data!$A481,COLUMNS($C$11:K488)),””)</f>
        <v>#NAME?</v>
      </c>
      <c r="K488" s="76" t="e">
        <f>IFERROR(INDEX(Data!$M$4:$BB$594,Data!$A481,COLUMNS($C$11:L488)),””)</f>
        <v>#NAME?</v>
      </c>
      <c r="L488" s="76" t="e">
        <f>IFERROR(INDEX(Data!$M$4:$BB$594,Data!$A481,COLUMNS($C$11:M488)),””)</f>
        <v>#NAME?</v>
      </c>
      <c r="M488" s="76" t="e">
        <f>IFERROR(INDEX(Data!$M$4:$BB$594,Data!$A481,COLUMNS($C$11:N488)),””)</f>
        <v>#NAME?</v>
      </c>
      <c r="N488" s="76" t="e">
        <f>IFERROR(INDEX(Data!$M$4:$BB$594,Data!$A481,COLUMNS($C$11:O488)),””)</f>
        <v>#NAME?</v>
      </c>
      <c r="O488" s="76" t="e">
        <f>IFERROR(INDEX(Data!$M$4:$BB$594,Data!$A481,COLUMNS($C$11:P488)),””)</f>
        <v>#NAME?</v>
      </c>
      <c r="P488" s="69" t="e">
        <f>IFERROR(INDEX(Data!$M$4:$BB$594,Data!$A481,COLUMNS($C$11:Q488)),””)</f>
        <v>#NAME?</v>
      </c>
      <c r="Q488" s="70" t="e">
        <f>IFERROR(INDEX(Data!$M$4:$BB$594,Data!$A481,COLUMNS($C$11:R488)),””)</f>
        <v>#NAME?</v>
      </c>
      <c r="R488" s="72" t="e">
        <f>IFERROR(INDEX(Data!$M$4:$BB$594,Data!$A481,COLUMNS($C$11:S488)),””)</f>
        <v>#NAME?</v>
      </c>
      <c r="S488" s="69" t="e">
        <f>IFERROR(INDEX(Data!$M$4:$BB$594,Data!$A481,COLUMNS($C$11:T488)),””)</f>
        <v>#NAME?</v>
      </c>
      <c r="T488" s="71" t="e">
        <f>IFERROR(INDEX(Data!$M$4:$BB$594,Data!$A481,COLUMNS($C$11:U488)),””)</f>
        <v>#NAME?</v>
      </c>
      <c r="U488" s="72" t="e">
        <f>IFERROR(INDEX(Data!$M$4:$BB$594,Data!$A481,COLUMNS($C$11:V488)),””)</f>
        <v>#NAME?</v>
      </c>
      <c r="V488" s="72" t="e">
        <f>IFERROR(INDEX(Data!$M$4:$BB$594,Data!$A481,COLUMNS($C$11:W488)),””)</f>
        <v>#NAME?</v>
      </c>
      <c r="W488" s="72" t="e">
        <f>IFERROR(INDEX(Data!$M$4:$BB$594,Data!$A481,COLUMNS($C$11:X488)),””)</f>
        <v>#NAME?</v>
      </c>
      <c r="X488" s="70" t="e">
        <f>IFERROR(INDEX(Data!$M$4:$BB$594,Data!$A481,COLUMNS($C$11:Y488)),””)</f>
        <v>#NAME?</v>
      </c>
      <c r="Y488" s="72" t="e">
        <f>IFERROR(INDEX(Data!$M$4:$BB$594,Data!$A481,COLUMNS($C$11:Z488)),””)</f>
        <v>#NAME?</v>
      </c>
      <c r="Z488" s="75" t="e">
        <f>IFERROR(INDEX(Data!$M$4:$BB$594,Data!$A481,COLUMNS($C$11:AA488)),””)</f>
        <v>#NAME?</v>
      </c>
      <c r="AA488" s="75" t="e">
        <f>IFERROR(INDEX(Data!$M$4:$BB$594,Data!$A481,COLUMNS($C$11:AB488)),””)</f>
        <v>#NAME?</v>
      </c>
      <c r="AB488" s="71" t="e">
        <f>IFERROR(INDEX(Data!$M$4:$BB$594,Data!$A481,COLUMNS($C$11:AC488)),””)</f>
        <v>#NAME?</v>
      </c>
      <c r="AC488" s="72" t="e">
        <f>IFERROR(INDEX(Data!$M$4:$BB$594,Data!$A481,COLUMNS($C$11:AD488)),””)</f>
        <v>#NAME?</v>
      </c>
      <c r="AD488" s="72" t="e">
        <f>IFERROR(INDEX(Data!$M$4:$BB$594,Data!$A481,COLUMNS($C$11:AE488)),””)</f>
        <v>#NAME?</v>
      </c>
      <c r="AE488" s="70" t="e">
        <f>IFERROR(INDEX(Data!$M$4:$BB$594,Data!$A481,COLUMNS($C$11:AF488)),””)</f>
        <v>#NAME?</v>
      </c>
      <c r="AF488" s="72" t="e">
        <f>IFERROR(INDEX(Data!$M$4:$BB$594,Data!$A481,COLUMNS($C$11:AG488)),””)</f>
        <v>#NAME?</v>
      </c>
      <c r="AG488" s="75" t="e">
        <f>IFERROR(INDEX(Data!$M$4:$BB$594,Data!$A481,COLUMNS($C$11:AH488)),””)</f>
        <v>#NAME?</v>
      </c>
      <c r="AH488" s="75" t="e">
        <f>IFERROR(INDEX(Data!$M$4:$BB$594,Data!$A481,COLUMNS($C$11:AI488)),””)</f>
        <v>#NAME?</v>
      </c>
      <c r="AI488" s="71" t="e">
        <f>IFERROR(INDEX(Data!$M$4:$BB$594,Data!$A481,COLUMNS($C$11:AJ488)),””)</f>
        <v>#NAME?</v>
      </c>
      <c r="AJ488" s="71" t="e">
        <f>IFERROR(INDEX(Data!$M$4:$BB$594,Data!$A481,COLUMNS($C$11:AK488)),””)</f>
        <v>#NAME?</v>
      </c>
      <c r="AK488" s="71" t="e">
        <f>IFERROR(INDEX(Data!$M$4:$BB$594,Data!$A481,COLUMNS($C$11:AL488)),””)</f>
        <v>#NAME?</v>
      </c>
      <c r="AL488" s="69" t="e">
        <f>IFERROR(INDEX(Data!$M$4:$BB$594,Data!$A481,COLUMNS($C$11:AM488)),””)</f>
        <v>#NAME?</v>
      </c>
      <c r="AM488" s="69" t="e">
        <f>IFERROR(INDEX(Data!$M$4:$BB$594,Data!$A481,COLUMNS($C$11:AN488)),””)</f>
        <v>#NAME?</v>
      </c>
      <c r="AN488" s="69" t="e">
        <f>IFERROR(INDEX(Data!$M$4:$BB$594,Data!$A481,COLUMNS($C$11:AO488)),””)</f>
        <v>#NAME?</v>
      </c>
      <c r="AO488" s="69" t="e">
        <f>IFERROR(INDEX(Data!$M$4:$BB$594,Data!$A481,COLUMNS($C$11:AP488)),””)</f>
        <v>#NAME?</v>
      </c>
      <c r="AP488" s="69" t="e">
        <f>IFERROR(INDEX(Data!$M$4:$BB$594,Data!$A481,COLUMNS($C$11:AQ488)),””)</f>
        <v>#NAME?</v>
      </c>
      <c r="AQ488" s="69" t="e">
        <f>IFERROR(INDEX(Data!$M$4:$BB$594,Data!$A481,COLUMNS($C$11:AR488)),””)</f>
        <v>#NAME?</v>
      </c>
    </row>
    <row r="489" spans="2:43" x14ac:dyDescent="0.25">
      <c r="B489" s="69" t="e">
        <f>IFERROR(INDEX(Data!$M$4:$BB$594,Data!$A482,COLUMNS($C$11:C489)),””)</f>
        <v>#NAME?</v>
      </c>
      <c r="C489" s="73" t="e">
        <f>IFERROR(INDEX(Data!$M$4:$BB$594,Data!$A482,COLUMNS($C$11:D489)),””)</f>
        <v>#NAME?</v>
      </c>
      <c r="D489" s="76" t="e">
        <f>IFERROR(INDEX(Data!$M$4:$BB$594,Data!$A482,COLUMNS($C$11:E489)),””)</f>
        <v>#NAME?</v>
      </c>
      <c r="E489" s="76" t="e">
        <f>IFERROR(INDEX(Data!$M$4:$BB$594,Data!$A482,COLUMNS($C$11:F489)),””)</f>
        <v>#NAME?</v>
      </c>
      <c r="F489" s="76" t="e">
        <f>IFERROR(INDEX(Data!$M$4:$BB$594,Data!$A482,COLUMNS($C$11:G489)),””)</f>
        <v>#NAME?</v>
      </c>
      <c r="G489" s="76" t="e">
        <f>IFERROR(INDEX(Data!$M$4:$BB$594,Data!$A482,COLUMNS($C$11:H489)),””)</f>
        <v>#NAME?</v>
      </c>
      <c r="H489" s="76" t="e">
        <f>IFERROR(INDEX(Data!$M$4:$BB$594,Data!$A482,COLUMNS($C$11:I489)),””)</f>
        <v>#NAME?</v>
      </c>
      <c r="I489" s="76" t="e">
        <f>IFERROR(INDEX(Data!$M$4:$BB$594,Data!$A482,COLUMNS($C$11:J489)),””)</f>
        <v>#NAME?</v>
      </c>
      <c r="J489" s="76" t="e">
        <f>IFERROR(INDEX(Data!$M$4:$BB$594,Data!$A482,COLUMNS($C$11:K489)),””)</f>
        <v>#NAME?</v>
      </c>
      <c r="K489" s="76" t="e">
        <f>IFERROR(INDEX(Data!$M$4:$BB$594,Data!$A482,COLUMNS($C$11:L489)),””)</f>
        <v>#NAME?</v>
      </c>
      <c r="L489" s="76" t="e">
        <f>IFERROR(INDEX(Data!$M$4:$BB$594,Data!$A482,COLUMNS($C$11:M489)),””)</f>
        <v>#NAME?</v>
      </c>
      <c r="M489" s="76" t="e">
        <f>IFERROR(INDEX(Data!$M$4:$BB$594,Data!$A482,COLUMNS($C$11:N489)),””)</f>
        <v>#NAME?</v>
      </c>
      <c r="N489" s="76" t="e">
        <f>IFERROR(INDEX(Data!$M$4:$BB$594,Data!$A482,COLUMNS($C$11:O489)),””)</f>
        <v>#NAME?</v>
      </c>
      <c r="O489" s="76" t="e">
        <f>IFERROR(INDEX(Data!$M$4:$BB$594,Data!$A482,COLUMNS($C$11:P489)),””)</f>
        <v>#NAME?</v>
      </c>
      <c r="P489" s="69" t="e">
        <f>IFERROR(INDEX(Data!$M$4:$BB$594,Data!$A482,COLUMNS($C$11:Q489)),””)</f>
        <v>#NAME?</v>
      </c>
      <c r="Q489" s="70" t="e">
        <f>IFERROR(INDEX(Data!$M$4:$BB$594,Data!$A482,COLUMNS($C$11:R489)),””)</f>
        <v>#NAME?</v>
      </c>
      <c r="R489" s="72" t="e">
        <f>IFERROR(INDEX(Data!$M$4:$BB$594,Data!$A482,COLUMNS($C$11:S489)),””)</f>
        <v>#NAME?</v>
      </c>
      <c r="S489" s="69" t="e">
        <f>IFERROR(INDEX(Data!$M$4:$BB$594,Data!$A482,COLUMNS($C$11:T489)),””)</f>
        <v>#NAME?</v>
      </c>
      <c r="T489" s="71" t="e">
        <f>IFERROR(INDEX(Data!$M$4:$BB$594,Data!$A482,COLUMNS($C$11:U489)),””)</f>
        <v>#NAME?</v>
      </c>
      <c r="U489" s="72" t="e">
        <f>IFERROR(INDEX(Data!$M$4:$BB$594,Data!$A482,COLUMNS($C$11:V489)),””)</f>
        <v>#NAME?</v>
      </c>
      <c r="V489" s="72" t="e">
        <f>IFERROR(INDEX(Data!$M$4:$BB$594,Data!$A482,COLUMNS($C$11:W489)),””)</f>
        <v>#NAME?</v>
      </c>
      <c r="W489" s="72" t="e">
        <f>IFERROR(INDEX(Data!$M$4:$BB$594,Data!$A482,COLUMNS($C$11:X489)),””)</f>
        <v>#NAME?</v>
      </c>
      <c r="X489" s="70" t="e">
        <f>IFERROR(INDEX(Data!$M$4:$BB$594,Data!$A482,COLUMNS($C$11:Y489)),””)</f>
        <v>#NAME?</v>
      </c>
      <c r="Y489" s="72" t="e">
        <f>IFERROR(INDEX(Data!$M$4:$BB$594,Data!$A482,COLUMNS($C$11:Z489)),””)</f>
        <v>#NAME?</v>
      </c>
      <c r="Z489" s="75" t="e">
        <f>IFERROR(INDEX(Data!$M$4:$BB$594,Data!$A482,COLUMNS($C$11:AA489)),””)</f>
        <v>#NAME?</v>
      </c>
      <c r="AA489" s="75" t="e">
        <f>IFERROR(INDEX(Data!$M$4:$BB$594,Data!$A482,COLUMNS($C$11:AB489)),””)</f>
        <v>#NAME?</v>
      </c>
      <c r="AB489" s="71" t="e">
        <f>IFERROR(INDEX(Data!$M$4:$BB$594,Data!$A482,COLUMNS($C$11:AC489)),””)</f>
        <v>#NAME?</v>
      </c>
      <c r="AC489" s="72" t="e">
        <f>IFERROR(INDEX(Data!$M$4:$BB$594,Data!$A482,COLUMNS($C$11:AD489)),””)</f>
        <v>#NAME?</v>
      </c>
      <c r="AD489" s="72" t="e">
        <f>IFERROR(INDEX(Data!$M$4:$BB$594,Data!$A482,COLUMNS($C$11:AE489)),””)</f>
        <v>#NAME?</v>
      </c>
      <c r="AE489" s="70" t="e">
        <f>IFERROR(INDEX(Data!$M$4:$BB$594,Data!$A482,COLUMNS($C$11:AF489)),””)</f>
        <v>#NAME?</v>
      </c>
      <c r="AF489" s="72" t="e">
        <f>IFERROR(INDEX(Data!$M$4:$BB$594,Data!$A482,COLUMNS($C$11:AG489)),””)</f>
        <v>#NAME?</v>
      </c>
      <c r="AG489" s="75" t="e">
        <f>IFERROR(INDEX(Data!$M$4:$BB$594,Data!$A482,COLUMNS($C$11:AH489)),””)</f>
        <v>#NAME?</v>
      </c>
      <c r="AH489" s="75" t="e">
        <f>IFERROR(INDEX(Data!$M$4:$BB$594,Data!$A482,COLUMNS($C$11:AI489)),””)</f>
        <v>#NAME?</v>
      </c>
      <c r="AI489" s="71" t="e">
        <f>IFERROR(INDEX(Data!$M$4:$BB$594,Data!$A482,COLUMNS($C$11:AJ489)),””)</f>
        <v>#NAME?</v>
      </c>
      <c r="AJ489" s="71" t="e">
        <f>IFERROR(INDEX(Data!$M$4:$BB$594,Data!$A482,COLUMNS($C$11:AK489)),””)</f>
        <v>#NAME?</v>
      </c>
      <c r="AK489" s="71" t="e">
        <f>IFERROR(INDEX(Data!$M$4:$BB$594,Data!$A482,COLUMNS($C$11:AL489)),””)</f>
        <v>#NAME?</v>
      </c>
      <c r="AL489" s="69" t="e">
        <f>IFERROR(INDEX(Data!$M$4:$BB$594,Data!$A482,COLUMNS($C$11:AM489)),””)</f>
        <v>#NAME?</v>
      </c>
      <c r="AM489" s="69" t="e">
        <f>IFERROR(INDEX(Data!$M$4:$BB$594,Data!$A482,COLUMNS($C$11:AN489)),””)</f>
        <v>#NAME?</v>
      </c>
      <c r="AN489" s="69" t="e">
        <f>IFERROR(INDEX(Data!$M$4:$BB$594,Data!$A482,COLUMNS($C$11:AO489)),””)</f>
        <v>#NAME?</v>
      </c>
      <c r="AO489" s="69" t="e">
        <f>IFERROR(INDEX(Data!$M$4:$BB$594,Data!$A482,COLUMNS($C$11:AP489)),””)</f>
        <v>#NAME?</v>
      </c>
      <c r="AP489" s="69" t="e">
        <f>IFERROR(INDEX(Data!$M$4:$BB$594,Data!$A482,COLUMNS($C$11:AQ489)),””)</f>
        <v>#NAME?</v>
      </c>
      <c r="AQ489" s="69" t="e">
        <f>IFERROR(INDEX(Data!$M$4:$BB$594,Data!$A482,COLUMNS($C$11:AR489)),””)</f>
        <v>#NAME?</v>
      </c>
    </row>
    <row r="490" spans="2:43" x14ac:dyDescent="0.25">
      <c r="B490" s="69" t="e">
        <f>IFERROR(INDEX(Data!$M$4:$BB$594,Data!$A483,COLUMNS($C$11:C490)),””)</f>
        <v>#NAME?</v>
      </c>
      <c r="C490" s="73" t="e">
        <f>IFERROR(INDEX(Data!$M$4:$BB$594,Data!$A483,COLUMNS($C$11:D490)),””)</f>
        <v>#NAME?</v>
      </c>
      <c r="D490" s="76" t="e">
        <f>IFERROR(INDEX(Data!$M$4:$BB$594,Data!$A483,COLUMNS($C$11:E490)),””)</f>
        <v>#NAME?</v>
      </c>
      <c r="E490" s="76" t="e">
        <f>IFERROR(INDEX(Data!$M$4:$BB$594,Data!$A483,COLUMNS($C$11:F490)),””)</f>
        <v>#NAME?</v>
      </c>
      <c r="F490" s="76" t="e">
        <f>IFERROR(INDEX(Data!$M$4:$BB$594,Data!$A483,COLUMNS($C$11:G490)),””)</f>
        <v>#NAME?</v>
      </c>
      <c r="G490" s="76" t="e">
        <f>IFERROR(INDEX(Data!$M$4:$BB$594,Data!$A483,COLUMNS($C$11:H490)),””)</f>
        <v>#NAME?</v>
      </c>
      <c r="H490" s="76" t="e">
        <f>IFERROR(INDEX(Data!$M$4:$BB$594,Data!$A483,COLUMNS($C$11:I490)),””)</f>
        <v>#NAME?</v>
      </c>
      <c r="I490" s="76" t="e">
        <f>IFERROR(INDEX(Data!$M$4:$BB$594,Data!$A483,COLUMNS($C$11:J490)),””)</f>
        <v>#NAME?</v>
      </c>
      <c r="J490" s="76" t="e">
        <f>IFERROR(INDEX(Data!$M$4:$BB$594,Data!$A483,COLUMNS($C$11:K490)),””)</f>
        <v>#NAME?</v>
      </c>
      <c r="K490" s="76" t="e">
        <f>IFERROR(INDEX(Data!$M$4:$BB$594,Data!$A483,COLUMNS($C$11:L490)),””)</f>
        <v>#NAME?</v>
      </c>
      <c r="L490" s="76" t="e">
        <f>IFERROR(INDEX(Data!$M$4:$BB$594,Data!$A483,COLUMNS($C$11:M490)),””)</f>
        <v>#NAME?</v>
      </c>
      <c r="M490" s="76" t="e">
        <f>IFERROR(INDEX(Data!$M$4:$BB$594,Data!$A483,COLUMNS($C$11:N490)),””)</f>
        <v>#NAME?</v>
      </c>
      <c r="N490" s="76" t="e">
        <f>IFERROR(INDEX(Data!$M$4:$BB$594,Data!$A483,COLUMNS($C$11:O490)),””)</f>
        <v>#NAME?</v>
      </c>
      <c r="O490" s="76" t="e">
        <f>IFERROR(INDEX(Data!$M$4:$BB$594,Data!$A483,COLUMNS($C$11:P490)),””)</f>
        <v>#NAME?</v>
      </c>
      <c r="P490" s="69" t="e">
        <f>IFERROR(INDEX(Data!$M$4:$BB$594,Data!$A483,COLUMNS($C$11:Q490)),””)</f>
        <v>#NAME?</v>
      </c>
      <c r="Q490" s="70" t="e">
        <f>IFERROR(INDEX(Data!$M$4:$BB$594,Data!$A483,COLUMNS($C$11:R490)),””)</f>
        <v>#NAME?</v>
      </c>
      <c r="R490" s="72" t="e">
        <f>IFERROR(INDEX(Data!$M$4:$BB$594,Data!$A483,COLUMNS($C$11:S490)),””)</f>
        <v>#NAME?</v>
      </c>
      <c r="S490" s="69" t="e">
        <f>IFERROR(INDEX(Data!$M$4:$BB$594,Data!$A483,COLUMNS($C$11:T490)),””)</f>
        <v>#NAME?</v>
      </c>
      <c r="T490" s="71" t="e">
        <f>IFERROR(INDEX(Data!$M$4:$BB$594,Data!$A483,COLUMNS($C$11:U490)),””)</f>
        <v>#NAME?</v>
      </c>
      <c r="U490" s="72" t="e">
        <f>IFERROR(INDEX(Data!$M$4:$BB$594,Data!$A483,COLUMNS($C$11:V490)),””)</f>
        <v>#NAME?</v>
      </c>
      <c r="V490" s="72" t="e">
        <f>IFERROR(INDEX(Data!$M$4:$BB$594,Data!$A483,COLUMNS($C$11:W490)),””)</f>
        <v>#NAME?</v>
      </c>
      <c r="W490" s="72" t="e">
        <f>IFERROR(INDEX(Data!$M$4:$BB$594,Data!$A483,COLUMNS($C$11:X490)),””)</f>
        <v>#NAME?</v>
      </c>
      <c r="X490" s="70" t="e">
        <f>IFERROR(INDEX(Data!$M$4:$BB$594,Data!$A483,COLUMNS($C$11:Y490)),””)</f>
        <v>#NAME?</v>
      </c>
      <c r="Y490" s="72" t="e">
        <f>IFERROR(INDEX(Data!$M$4:$BB$594,Data!$A483,COLUMNS($C$11:Z490)),””)</f>
        <v>#NAME?</v>
      </c>
      <c r="Z490" s="75" t="e">
        <f>IFERROR(INDEX(Data!$M$4:$BB$594,Data!$A483,COLUMNS($C$11:AA490)),””)</f>
        <v>#NAME?</v>
      </c>
      <c r="AA490" s="75" t="e">
        <f>IFERROR(INDEX(Data!$M$4:$BB$594,Data!$A483,COLUMNS($C$11:AB490)),””)</f>
        <v>#NAME?</v>
      </c>
      <c r="AB490" s="71" t="e">
        <f>IFERROR(INDEX(Data!$M$4:$BB$594,Data!$A483,COLUMNS($C$11:AC490)),””)</f>
        <v>#NAME?</v>
      </c>
      <c r="AC490" s="72" t="e">
        <f>IFERROR(INDEX(Data!$M$4:$BB$594,Data!$A483,COLUMNS($C$11:AD490)),””)</f>
        <v>#NAME?</v>
      </c>
      <c r="AD490" s="72" t="e">
        <f>IFERROR(INDEX(Data!$M$4:$BB$594,Data!$A483,COLUMNS($C$11:AE490)),””)</f>
        <v>#NAME?</v>
      </c>
      <c r="AE490" s="70" t="e">
        <f>IFERROR(INDEX(Data!$M$4:$BB$594,Data!$A483,COLUMNS($C$11:AF490)),””)</f>
        <v>#NAME?</v>
      </c>
      <c r="AF490" s="72" t="e">
        <f>IFERROR(INDEX(Data!$M$4:$BB$594,Data!$A483,COLUMNS($C$11:AG490)),””)</f>
        <v>#NAME?</v>
      </c>
      <c r="AG490" s="75" t="e">
        <f>IFERROR(INDEX(Data!$M$4:$BB$594,Data!$A483,COLUMNS($C$11:AH490)),””)</f>
        <v>#NAME?</v>
      </c>
      <c r="AH490" s="75" t="e">
        <f>IFERROR(INDEX(Data!$M$4:$BB$594,Data!$A483,COLUMNS($C$11:AI490)),””)</f>
        <v>#NAME?</v>
      </c>
      <c r="AI490" s="71" t="e">
        <f>IFERROR(INDEX(Data!$M$4:$BB$594,Data!$A483,COLUMNS($C$11:AJ490)),””)</f>
        <v>#NAME?</v>
      </c>
      <c r="AJ490" s="71" t="e">
        <f>IFERROR(INDEX(Data!$M$4:$BB$594,Data!$A483,COLUMNS($C$11:AK490)),””)</f>
        <v>#NAME?</v>
      </c>
      <c r="AK490" s="71" t="e">
        <f>IFERROR(INDEX(Data!$M$4:$BB$594,Data!$A483,COLUMNS($C$11:AL490)),””)</f>
        <v>#NAME?</v>
      </c>
      <c r="AL490" s="69" t="e">
        <f>IFERROR(INDEX(Data!$M$4:$BB$594,Data!$A483,COLUMNS($C$11:AM490)),””)</f>
        <v>#NAME?</v>
      </c>
      <c r="AM490" s="69" t="e">
        <f>IFERROR(INDEX(Data!$M$4:$BB$594,Data!$A483,COLUMNS($C$11:AN490)),””)</f>
        <v>#NAME?</v>
      </c>
      <c r="AN490" s="69" t="e">
        <f>IFERROR(INDEX(Data!$M$4:$BB$594,Data!$A483,COLUMNS($C$11:AO490)),””)</f>
        <v>#NAME?</v>
      </c>
      <c r="AO490" s="69" t="e">
        <f>IFERROR(INDEX(Data!$M$4:$BB$594,Data!$A483,COLUMNS($C$11:AP490)),””)</f>
        <v>#NAME?</v>
      </c>
      <c r="AP490" s="69" t="e">
        <f>IFERROR(INDEX(Data!$M$4:$BB$594,Data!$A483,COLUMNS($C$11:AQ490)),””)</f>
        <v>#NAME?</v>
      </c>
      <c r="AQ490" s="69" t="e">
        <f>IFERROR(INDEX(Data!$M$4:$BB$594,Data!$A483,COLUMNS($C$11:AR490)),””)</f>
        <v>#NAME?</v>
      </c>
    </row>
    <row r="491" spans="2:43" x14ac:dyDescent="0.25">
      <c r="B491" s="69" t="e">
        <f>IFERROR(INDEX(Data!$M$4:$BB$594,Data!$A484,COLUMNS($C$11:C491)),””)</f>
        <v>#NAME?</v>
      </c>
      <c r="C491" s="73" t="e">
        <f>IFERROR(INDEX(Data!$M$4:$BB$594,Data!$A484,COLUMNS($C$11:D491)),””)</f>
        <v>#NAME?</v>
      </c>
      <c r="D491" s="76" t="e">
        <f>IFERROR(INDEX(Data!$M$4:$BB$594,Data!$A484,COLUMNS($C$11:E491)),””)</f>
        <v>#NAME?</v>
      </c>
      <c r="E491" s="76" t="e">
        <f>IFERROR(INDEX(Data!$M$4:$BB$594,Data!$A484,COLUMNS($C$11:F491)),””)</f>
        <v>#NAME?</v>
      </c>
      <c r="F491" s="76" t="e">
        <f>IFERROR(INDEX(Data!$M$4:$BB$594,Data!$A484,COLUMNS($C$11:G491)),””)</f>
        <v>#NAME?</v>
      </c>
      <c r="G491" s="76" t="e">
        <f>IFERROR(INDEX(Data!$M$4:$BB$594,Data!$A484,COLUMNS($C$11:H491)),””)</f>
        <v>#NAME?</v>
      </c>
      <c r="H491" s="76" t="e">
        <f>IFERROR(INDEX(Data!$M$4:$BB$594,Data!$A484,COLUMNS($C$11:I491)),””)</f>
        <v>#NAME?</v>
      </c>
      <c r="I491" s="76" t="e">
        <f>IFERROR(INDEX(Data!$M$4:$BB$594,Data!$A484,COLUMNS($C$11:J491)),””)</f>
        <v>#NAME?</v>
      </c>
      <c r="J491" s="76" t="e">
        <f>IFERROR(INDEX(Data!$M$4:$BB$594,Data!$A484,COLUMNS($C$11:K491)),””)</f>
        <v>#NAME?</v>
      </c>
      <c r="K491" s="76" t="e">
        <f>IFERROR(INDEX(Data!$M$4:$BB$594,Data!$A484,COLUMNS($C$11:L491)),””)</f>
        <v>#NAME?</v>
      </c>
      <c r="L491" s="76" t="e">
        <f>IFERROR(INDEX(Data!$M$4:$BB$594,Data!$A484,COLUMNS($C$11:M491)),””)</f>
        <v>#NAME?</v>
      </c>
      <c r="M491" s="76" t="e">
        <f>IFERROR(INDEX(Data!$M$4:$BB$594,Data!$A484,COLUMNS($C$11:N491)),””)</f>
        <v>#NAME?</v>
      </c>
      <c r="N491" s="76" t="e">
        <f>IFERROR(INDEX(Data!$M$4:$BB$594,Data!$A484,COLUMNS($C$11:O491)),””)</f>
        <v>#NAME?</v>
      </c>
      <c r="O491" s="76" t="e">
        <f>IFERROR(INDEX(Data!$M$4:$BB$594,Data!$A484,COLUMNS($C$11:P491)),””)</f>
        <v>#NAME?</v>
      </c>
      <c r="P491" s="69" t="e">
        <f>IFERROR(INDEX(Data!$M$4:$BB$594,Data!$A484,COLUMNS($C$11:Q491)),””)</f>
        <v>#NAME?</v>
      </c>
      <c r="Q491" s="70" t="e">
        <f>IFERROR(INDEX(Data!$M$4:$BB$594,Data!$A484,COLUMNS($C$11:R491)),””)</f>
        <v>#NAME?</v>
      </c>
      <c r="R491" s="72" t="e">
        <f>IFERROR(INDEX(Data!$M$4:$BB$594,Data!$A484,COLUMNS($C$11:S491)),””)</f>
        <v>#NAME?</v>
      </c>
      <c r="S491" s="69" t="e">
        <f>IFERROR(INDEX(Data!$M$4:$BB$594,Data!$A484,COLUMNS($C$11:T491)),””)</f>
        <v>#NAME?</v>
      </c>
      <c r="T491" s="71" t="e">
        <f>IFERROR(INDEX(Data!$M$4:$BB$594,Data!$A484,COLUMNS($C$11:U491)),””)</f>
        <v>#NAME?</v>
      </c>
      <c r="U491" s="72" t="e">
        <f>IFERROR(INDEX(Data!$M$4:$BB$594,Data!$A484,COLUMNS($C$11:V491)),””)</f>
        <v>#NAME?</v>
      </c>
      <c r="V491" s="72" t="e">
        <f>IFERROR(INDEX(Data!$M$4:$BB$594,Data!$A484,COLUMNS($C$11:W491)),””)</f>
        <v>#NAME?</v>
      </c>
      <c r="W491" s="72" t="e">
        <f>IFERROR(INDEX(Data!$M$4:$BB$594,Data!$A484,COLUMNS($C$11:X491)),””)</f>
        <v>#NAME?</v>
      </c>
      <c r="X491" s="70" t="e">
        <f>IFERROR(INDEX(Data!$M$4:$BB$594,Data!$A484,COLUMNS($C$11:Y491)),””)</f>
        <v>#NAME?</v>
      </c>
      <c r="Y491" s="72" t="e">
        <f>IFERROR(INDEX(Data!$M$4:$BB$594,Data!$A484,COLUMNS($C$11:Z491)),””)</f>
        <v>#NAME?</v>
      </c>
      <c r="Z491" s="75" t="e">
        <f>IFERROR(INDEX(Data!$M$4:$BB$594,Data!$A484,COLUMNS($C$11:AA491)),””)</f>
        <v>#NAME?</v>
      </c>
      <c r="AA491" s="75" t="e">
        <f>IFERROR(INDEX(Data!$M$4:$BB$594,Data!$A484,COLUMNS($C$11:AB491)),””)</f>
        <v>#NAME?</v>
      </c>
      <c r="AB491" s="71" t="e">
        <f>IFERROR(INDEX(Data!$M$4:$BB$594,Data!$A484,COLUMNS($C$11:AC491)),””)</f>
        <v>#NAME?</v>
      </c>
      <c r="AC491" s="72" t="e">
        <f>IFERROR(INDEX(Data!$M$4:$BB$594,Data!$A484,COLUMNS($C$11:AD491)),””)</f>
        <v>#NAME?</v>
      </c>
      <c r="AD491" s="72" t="e">
        <f>IFERROR(INDEX(Data!$M$4:$BB$594,Data!$A484,COLUMNS($C$11:AE491)),””)</f>
        <v>#NAME?</v>
      </c>
      <c r="AE491" s="70" t="e">
        <f>IFERROR(INDEX(Data!$M$4:$BB$594,Data!$A484,COLUMNS($C$11:AF491)),””)</f>
        <v>#NAME?</v>
      </c>
      <c r="AF491" s="72" t="e">
        <f>IFERROR(INDEX(Data!$M$4:$BB$594,Data!$A484,COLUMNS($C$11:AG491)),””)</f>
        <v>#NAME?</v>
      </c>
      <c r="AG491" s="75" t="e">
        <f>IFERROR(INDEX(Data!$M$4:$BB$594,Data!$A484,COLUMNS($C$11:AH491)),””)</f>
        <v>#NAME?</v>
      </c>
      <c r="AH491" s="75" t="e">
        <f>IFERROR(INDEX(Data!$M$4:$BB$594,Data!$A484,COLUMNS($C$11:AI491)),””)</f>
        <v>#NAME?</v>
      </c>
      <c r="AI491" s="71" t="e">
        <f>IFERROR(INDEX(Data!$M$4:$BB$594,Data!$A484,COLUMNS($C$11:AJ491)),””)</f>
        <v>#NAME?</v>
      </c>
      <c r="AJ491" s="71" t="e">
        <f>IFERROR(INDEX(Data!$M$4:$BB$594,Data!$A484,COLUMNS($C$11:AK491)),””)</f>
        <v>#NAME?</v>
      </c>
      <c r="AK491" s="71" t="e">
        <f>IFERROR(INDEX(Data!$M$4:$BB$594,Data!$A484,COLUMNS($C$11:AL491)),””)</f>
        <v>#NAME?</v>
      </c>
      <c r="AL491" s="69" t="e">
        <f>IFERROR(INDEX(Data!$M$4:$BB$594,Data!$A484,COLUMNS($C$11:AM491)),””)</f>
        <v>#NAME?</v>
      </c>
      <c r="AM491" s="69" t="e">
        <f>IFERROR(INDEX(Data!$M$4:$BB$594,Data!$A484,COLUMNS($C$11:AN491)),””)</f>
        <v>#NAME?</v>
      </c>
      <c r="AN491" s="69" t="e">
        <f>IFERROR(INDEX(Data!$M$4:$BB$594,Data!$A484,COLUMNS($C$11:AO491)),””)</f>
        <v>#NAME?</v>
      </c>
      <c r="AO491" s="69" t="e">
        <f>IFERROR(INDEX(Data!$M$4:$BB$594,Data!$A484,COLUMNS($C$11:AP491)),””)</f>
        <v>#NAME?</v>
      </c>
      <c r="AP491" s="69" t="e">
        <f>IFERROR(INDEX(Data!$M$4:$BB$594,Data!$A484,COLUMNS($C$11:AQ491)),””)</f>
        <v>#NAME?</v>
      </c>
      <c r="AQ491" s="69" t="e">
        <f>IFERROR(INDEX(Data!$M$4:$BB$594,Data!$A484,COLUMNS($C$11:AR491)),””)</f>
        <v>#NAME?</v>
      </c>
    </row>
    <row r="492" spans="2:43" x14ac:dyDescent="0.25">
      <c r="B492" s="69" t="e">
        <f>IFERROR(INDEX(Data!$M$4:$BB$594,Data!$A485,COLUMNS($C$11:C492)),””)</f>
        <v>#NAME?</v>
      </c>
      <c r="C492" s="73" t="e">
        <f>IFERROR(INDEX(Data!$M$4:$BB$594,Data!$A485,COLUMNS($C$11:D492)),””)</f>
        <v>#NAME?</v>
      </c>
      <c r="D492" s="76" t="e">
        <f>IFERROR(INDEX(Data!$M$4:$BB$594,Data!$A485,COLUMNS($C$11:E492)),””)</f>
        <v>#NAME?</v>
      </c>
      <c r="E492" s="76" t="e">
        <f>IFERROR(INDEX(Data!$M$4:$BB$594,Data!$A485,COLUMNS($C$11:F492)),””)</f>
        <v>#NAME?</v>
      </c>
      <c r="F492" s="76" t="e">
        <f>IFERROR(INDEX(Data!$M$4:$BB$594,Data!$A485,COLUMNS($C$11:G492)),””)</f>
        <v>#NAME?</v>
      </c>
      <c r="G492" s="76" t="e">
        <f>IFERROR(INDEX(Data!$M$4:$BB$594,Data!$A485,COLUMNS($C$11:H492)),””)</f>
        <v>#NAME?</v>
      </c>
      <c r="H492" s="76" t="e">
        <f>IFERROR(INDEX(Data!$M$4:$BB$594,Data!$A485,COLUMNS($C$11:I492)),””)</f>
        <v>#NAME?</v>
      </c>
      <c r="I492" s="76" t="e">
        <f>IFERROR(INDEX(Data!$M$4:$BB$594,Data!$A485,COLUMNS($C$11:J492)),””)</f>
        <v>#NAME?</v>
      </c>
      <c r="J492" s="76" t="e">
        <f>IFERROR(INDEX(Data!$M$4:$BB$594,Data!$A485,COLUMNS($C$11:K492)),””)</f>
        <v>#NAME?</v>
      </c>
      <c r="K492" s="76" t="e">
        <f>IFERROR(INDEX(Data!$M$4:$BB$594,Data!$A485,COLUMNS($C$11:L492)),””)</f>
        <v>#NAME?</v>
      </c>
      <c r="L492" s="76" t="e">
        <f>IFERROR(INDEX(Data!$M$4:$BB$594,Data!$A485,COLUMNS($C$11:M492)),””)</f>
        <v>#NAME?</v>
      </c>
      <c r="M492" s="76" t="e">
        <f>IFERROR(INDEX(Data!$M$4:$BB$594,Data!$A485,COLUMNS($C$11:N492)),””)</f>
        <v>#NAME?</v>
      </c>
      <c r="N492" s="76" t="e">
        <f>IFERROR(INDEX(Data!$M$4:$BB$594,Data!$A485,COLUMNS($C$11:O492)),””)</f>
        <v>#NAME?</v>
      </c>
      <c r="O492" s="76" t="e">
        <f>IFERROR(INDEX(Data!$M$4:$BB$594,Data!$A485,COLUMNS($C$11:P492)),””)</f>
        <v>#NAME?</v>
      </c>
      <c r="P492" s="69" t="e">
        <f>IFERROR(INDEX(Data!$M$4:$BB$594,Data!$A485,COLUMNS($C$11:Q492)),””)</f>
        <v>#NAME?</v>
      </c>
      <c r="Q492" s="70" t="e">
        <f>IFERROR(INDEX(Data!$M$4:$BB$594,Data!$A485,COLUMNS($C$11:R492)),””)</f>
        <v>#NAME?</v>
      </c>
      <c r="R492" s="72" t="e">
        <f>IFERROR(INDEX(Data!$M$4:$BB$594,Data!$A485,COLUMNS($C$11:S492)),””)</f>
        <v>#NAME?</v>
      </c>
      <c r="S492" s="69" t="e">
        <f>IFERROR(INDEX(Data!$M$4:$BB$594,Data!$A485,COLUMNS($C$11:T492)),””)</f>
        <v>#NAME?</v>
      </c>
      <c r="T492" s="71" t="e">
        <f>IFERROR(INDEX(Data!$M$4:$BB$594,Data!$A485,COLUMNS($C$11:U492)),””)</f>
        <v>#NAME?</v>
      </c>
      <c r="U492" s="72" t="e">
        <f>IFERROR(INDEX(Data!$M$4:$BB$594,Data!$A485,COLUMNS($C$11:V492)),””)</f>
        <v>#NAME?</v>
      </c>
      <c r="V492" s="72" t="e">
        <f>IFERROR(INDEX(Data!$M$4:$BB$594,Data!$A485,COLUMNS($C$11:W492)),””)</f>
        <v>#NAME?</v>
      </c>
      <c r="W492" s="72" t="e">
        <f>IFERROR(INDEX(Data!$M$4:$BB$594,Data!$A485,COLUMNS($C$11:X492)),””)</f>
        <v>#NAME?</v>
      </c>
      <c r="X492" s="70" t="e">
        <f>IFERROR(INDEX(Data!$M$4:$BB$594,Data!$A485,COLUMNS($C$11:Y492)),””)</f>
        <v>#NAME?</v>
      </c>
      <c r="Y492" s="72" t="e">
        <f>IFERROR(INDEX(Data!$M$4:$BB$594,Data!$A485,COLUMNS($C$11:Z492)),””)</f>
        <v>#NAME?</v>
      </c>
      <c r="Z492" s="75" t="e">
        <f>IFERROR(INDEX(Data!$M$4:$BB$594,Data!$A485,COLUMNS($C$11:AA492)),””)</f>
        <v>#NAME?</v>
      </c>
      <c r="AA492" s="75" t="e">
        <f>IFERROR(INDEX(Data!$M$4:$BB$594,Data!$A485,COLUMNS($C$11:AB492)),””)</f>
        <v>#NAME?</v>
      </c>
      <c r="AB492" s="71" t="e">
        <f>IFERROR(INDEX(Data!$M$4:$BB$594,Data!$A485,COLUMNS($C$11:AC492)),””)</f>
        <v>#NAME?</v>
      </c>
      <c r="AC492" s="72" t="e">
        <f>IFERROR(INDEX(Data!$M$4:$BB$594,Data!$A485,COLUMNS($C$11:AD492)),””)</f>
        <v>#NAME?</v>
      </c>
      <c r="AD492" s="72" t="e">
        <f>IFERROR(INDEX(Data!$M$4:$BB$594,Data!$A485,COLUMNS($C$11:AE492)),””)</f>
        <v>#NAME?</v>
      </c>
      <c r="AE492" s="70" t="e">
        <f>IFERROR(INDEX(Data!$M$4:$BB$594,Data!$A485,COLUMNS($C$11:AF492)),””)</f>
        <v>#NAME?</v>
      </c>
      <c r="AF492" s="72" t="e">
        <f>IFERROR(INDEX(Data!$M$4:$BB$594,Data!$A485,COLUMNS($C$11:AG492)),””)</f>
        <v>#NAME?</v>
      </c>
      <c r="AG492" s="75" t="e">
        <f>IFERROR(INDEX(Data!$M$4:$BB$594,Data!$A485,COLUMNS($C$11:AH492)),””)</f>
        <v>#NAME?</v>
      </c>
      <c r="AH492" s="75" t="e">
        <f>IFERROR(INDEX(Data!$M$4:$BB$594,Data!$A485,COLUMNS($C$11:AI492)),””)</f>
        <v>#NAME?</v>
      </c>
      <c r="AI492" s="71" t="e">
        <f>IFERROR(INDEX(Data!$M$4:$BB$594,Data!$A485,COLUMNS($C$11:AJ492)),””)</f>
        <v>#NAME?</v>
      </c>
      <c r="AJ492" s="71" t="e">
        <f>IFERROR(INDEX(Data!$M$4:$BB$594,Data!$A485,COLUMNS($C$11:AK492)),””)</f>
        <v>#NAME?</v>
      </c>
      <c r="AK492" s="71" t="e">
        <f>IFERROR(INDEX(Data!$M$4:$BB$594,Data!$A485,COLUMNS($C$11:AL492)),””)</f>
        <v>#NAME?</v>
      </c>
      <c r="AL492" s="69" t="e">
        <f>IFERROR(INDEX(Data!$M$4:$BB$594,Data!$A485,COLUMNS($C$11:AM492)),””)</f>
        <v>#NAME?</v>
      </c>
      <c r="AM492" s="69" t="e">
        <f>IFERROR(INDEX(Data!$M$4:$BB$594,Data!$A485,COLUMNS($C$11:AN492)),””)</f>
        <v>#NAME?</v>
      </c>
      <c r="AN492" s="69" t="e">
        <f>IFERROR(INDEX(Data!$M$4:$BB$594,Data!$A485,COLUMNS($C$11:AO492)),””)</f>
        <v>#NAME?</v>
      </c>
      <c r="AO492" s="69" t="e">
        <f>IFERROR(INDEX(Data!$M$4:$BB$594,Data!$A485,COLUMNS($C$11:AP492)),””)</f>
        <v>#NAME?</v>
      </c>
      <c r="AP492" s="69" t="e">
        <f>IFERROR(INDEX(Data!$M$4:$BB$594,Data!$A485,COLUMNS($C$11:AQ492)),””)</f>
        <v>#NAME?</v>
      </c>
      <c r="AQ492" s="69" t="e">
        <f>IFERROR(INDEX(Data!$M$4:$BB$594,Data!$A485,COLUMNS($C$11:AR492)),””)</f>
        <v>#NAME?</v>
      </c>
    </row>
    <row r="493" spans="2:43" x14ac:dyDescent="0.25">
      <c r="B493" s="69" t="e">
        <f>IFERROR(INDEX(Data!$M$4:$BB$594,Data!$A486,COLUMNS($C$11:C493)),””)</f>
        <v>#NAME?</v>
      </c>
      <c r="C493" s="73" t="e">
        <f>IFERROR(INDEX(Data!$M$4:$BB$594,Data!$A486,COLUMNS($C$11:D493)),””)</f>
        <v>#NAME?</v>
      </c>
      <c r="D493" s="76" t="e">
        <f>IFERROR(INDEX(Data!$M$4:$BB$594,Data!$A486,COLUMNS($C$11:E493)),””)</f>
        <v>#NAME?</v>
      </c>
      <c r="E493" s="76" t="e">
        <f>IFERROR(INDEX(Data!$M$4:$BB$594,Data!$A486,COLUMNS($C$11:F493)),””)</f>
        <v>#NAME?</v>
      </c>
      <c r="F493" s="76" t="e">
        <f>IFERROR(INDEX(Data!$M$4:$BB$594,Data!$A486,COLUMNS($C$11:G493)),””)</f>
        <v>#NAME?</v>
      </c>
      <c r="G493" s="76" t="e">
        <f>IFERROR(INDEX(Data!$M$4:$BB$594,Data!$A486,COLUMNS($C$11:H493)),””)</f>
        <v>#NAME?</v>
      </c>
      <c r="H493" s="76" t="e">
        <f>IFERROR(INDEX(Data!$M$4:$BB$594,Data!$A486,COLUMNS($C$11:I493)),””)</f>
        <v>#NAME?</v>
      </c>
      <c r="I493" s="76" t="e">
        <f>IFERROR(INDEX(Data!$M$4:$BB$594,Data!$A486,COLUMNS($C$11:J493)),””)</f>
        <v>#NAME?</v>
      </c>
      <c r="J493" s="76" t="e">
        <f>IFERROR(INDEX(Data!$M$4:$BB$594,Data!$A486,COLUMNS($C$11:K493)),””)</f>
        <v>#NAME?</v>
      </c>
      <c r="K493" s="76" t="e">
        <f>IFERROR(INDEX(Data!$M$4:$BB$594,Data!$A486,COLUMNS($C$11:L493)),””)</f>
        <v>#NAME?</v>
      </c>
      <c r="L493" s="76" t="e">
        <f>IFERROR(INDEX(Data!$M$4:$BB$594,Data!$A486,COLUMNS($C$11:M493)),””)</f>
        <v>#NAME?</v>
      </c>
      <c r="M493" s="76" t="e">
        <f>IFERROR(INDEX(Data!$M$4:$BB$594,Data!$A486,COLUMNS($C$11:N493)),””)</f>
        <v>#NAME?</v>
      </c>
      <c r="N493" s="76" t="e">
        <f>IFERROR(INDEX(Data!$M$4:$BB$594,Data!$A486,COLUMNS($C$11:O493)),””)</f>
        <v>#NAME?</v>
      </c>
      <c r="O493" s="76" t="e">
        <f>IFERROR(INDEX(Data!$M$4:$BB$594,Data!$A486,COLUMNS($C$11:P493)),””)</f>
        <v>#NAME?</v>
      </c>
      <c r="P493" s="69" t="e">
        <f>IFERROR(INDEX(Data!$M$4:$BB$594,Data!$A486,COLUMNS($C$11:Q493)),””)</f>
        <v>#NAME?</v>
      </c>
      <c r="Q493" s="70" t="e">
        <f>IFERROR(INDEX(Data!$M$4:$BB$594,Data!$A486,COLUMNS($C$11:R493)),””)</f>
        <v>#NAME?</v>
      </c>
      <c r="R493" s="72" t="e">
        <f>IFERROR(INDEX(Data!$M$4:$BB$594,Data!$A486,COLUMNS($C$11:S493)),””)</f>
        <v>#NAME?</v>
      </c>
      <c r="S493" s="69" t="e">
        <f>IFERROR(INDEX(Data!$M$4:$BB$594,Data!$A486,COLUMNS($C$11:T493)),””)</f>
        <v>#NAME?</v>
      </c>
      <c r="T493" s="71" t="e">
        <f>IFERROR(INDEX(Data!$M$4:$BB$594,Data!$A486,COLUMNS($C$11:U493)),””)</f>
        <v>#NAME?</v>
      </c>
      <c r="U493" s="72" t="e">
        <f>IFERROR(INDEX(Data!$M$4:$BB$594,Data!$A486,COLUMNS($C$11:V493)),””)</f>
        <v>#NAME?</v>
      </c>
      <c r="V493" s="72" t="e">
        <f>IFERROR(INDEX(Data!$M$4:$BB$594,Data!$A486,COLUMNS($C$11:W493)),””)</f>
        <v>#NAME?</v>
      </c>
      <c r="W493" s="72" t="e">
        <f>IFERROR(INDEX(Data!$M$4:$BB$594,Data!$A486,COLUMNS($C$11:X493)),””)</f>
        <v>#NAME?</v>
      </c>
      <c r="X493" s="70" t="e">
        <f>IFERROR(INDEX(Data!$M$4:$BB$594,Data!$A486,COLUMNS($C$11:Y493)),””)</f>
        <v>#NAME?</v>
      </c>
      <c r="Y493" s="72" t="e">
        <f>IFERROR(INDEX(Data!$M$4:$BB$594,Data!$A486,COLUMNS($C$11:Z493)),””)</f>
        <v>#NAME?</v>
      </c>
      <c r="Z493" s="75" t="e">
        <f>IFERROR(INDEX(Data!$M$4:$BB$594,Data!$A486,COLUMNS($C$11:AA493)),””)</f>
        <v>#NAME?</v>
      </c>
      <c r="AA493" s="75" t="e">
        <f>IFERROR(INDEX(Data!$M$4:$BB$594,Data!$A486,COLUMNS($C$11:AB493)),””)</f>
        <v>#NAME?</v>
      </c>
      <c r="AB493" s="71" t="e">
        <f>IFERROR(INDEX(Data!$M$4:$BB$594,Data!$A486,COLUMNS($C$11:AC493)),””)</f>
        <v>#NAME?</v>
      </c>
      <c r="AC493" s="72" t="e">
        <f>IFERROR(INDEX(Data!$M$4:$BB$594,Data!$A486,COLUMNS($C$11:AD493)),””)</f>
        <v>#NAME?</v>
      </c>
      <c r="AD493" s="72" t="e">
        <f>IFERROR(INDEX(Data!$M$4:$BB$594,Data!$A486,COLUMNS($C$11:AE493)),””)</f>
        <v>#NAME?</v>
      </c>
      <c r="AE493" s="70" t="e">
        <f>IFERROR(INDEX(Data!$M$4:$BB$594,Data!$A486,COLUMNS($C$11:AF493)),””)</f>
        <v>#NAME?</v>
      </c>
      <c r="AF493" s="72" t="e">
        <f>IFERROR(INDEX(Data!$M$4:$BB$594,Data!$A486,COLUMNS($C$11:AG493)),””)</f>
        <v>#NAME?</v>
      </c>
      <c r="AG493" s="75" t="e">
        <f>IFERROR(INDEX(Data!$M$4:$BB$594,Data!$A486,COLUMNS($C$11:AH493)),””)</f>
        <v>#NAME?</v>
      </c>
      <c r="AH493" s="75" t="e">
        <f>IFERROR(INDEX(Data!$M$4:$BB$594,Data!$A486,COLUMNS($C$11:AI493)),””)</f>
        <v>#NAME?</v>
      </c>
      <c r="AI493" s="71" t="e">
        <f>IFERROR(INDEX(Data!$M$4:$BB$594,Data!$A486,COLUMNS($C$11:AJ493)),””)</f>
        <v>#NAME?</v>
      </c>
      <c r="AJ493" s="71" t="e">
        <f>IFERROR(INDEX(Data!$M$4:$BB$594,Data!$A486,COLUMNS($C$11:AK493)),””)</f>
        <v>#NAME?</v>
      </c>
      <c r="AK493" s="71" t="e">
        <f>IFERROR(INDEX(Data!$M$4:$BB$594,Data!$A486,COLUMNS($C$11:AL493)),””)</f>
        <v>#NAME?</v>
      </c>
      <c r="AL493" s="69" t="e">
        <f>IFERROR(INDEX(Data!$M$4:$BB$594,Data!$A486,COLUMNS($C$11:AM493)),””)</f>
        <v>#NAME?</v>
      </c>
      <c r="AM493" s="69" t="e">
        <f>IFERROR(INDEX(Data!$M$4:$BB$594,Data!$A486,COLUMNS($C$11:AN493)),””)</f>
        <v>#NAME?</v>
      </c>
      <c r="AN493" s="69" t="e">
        <f>IFERROR(INDEX(Data!$M$4:$BB$594,Data!$A486,COLUMNS($C$11:AO493)),””)</f>
        <v>#NAME?</v>
      </c>
      <c r="AO493" s="69" t="e">
        <f>IFERROR(INDEX(Data!$M$4:$BB$594,Data!$A486,COLUMNS($C$11:AP493)),””)</f>
        <v>#NAME?</v>
      </c>
      <c r="AP493" s="69" t="e">
        <f>IFERROR(INDEX(Data!$M$4:$BB$594,Data!$A486,COLUMNS($C$11:AQ493)),””)</f>
        <v>#NAME?</v>
      </c>
      <c r="AQ493" s="69" t="e">
        <f>IFERROR(INDEX(Data!$M$4:$BB$594,Data!$A486,COLUMNS($C$11:AR493)),””)</f>
        <v>#NAME?</v>
      </c>
    </row>
    <row r="494" spans="2:43" x14ac:dyDescent="0.25">
      <c r="B494" s="69" t="e">
        <f>IFERROR(INDEX(Data!$M$4:$BB$594,Data!$A487,COLUMNS($C$11:C494)),””)</f>
        <v>#NAME?</v>
      </c>
      <c r="C494" s="73" t="e">
        <f>IFERROR(INDEX(Data!$M$4:$BB$594,Data!$A487,COLUMNS($C$11:D494)),””)</f>
        <v>#NAME?</v>
      </c>
      <c r="D494" s="76" t="e">
        <f>IFERROR(INDEX(Data!$M$4:$BB$594,Data!$A487,COLUMNS($C$11:E494)),””)</f>
        <v>#NAME?</v>
      </c>
      <c r="E494" s="76" t="e">
        <f>IFERROR(INDEX(Data!$M$4:$BB$594,Data!$A487,COLUMNS($C$11:F494)),””)</f>
        <v>#NAME?</v>
      </c>
      <c r="F494" s="76" t="e">
        <f>IFERROR(INDEX(Data!$M$4:$BB$594,Data!$A487,COLUMNS($C$11:G494)),””)</f>
        <v>#NAME?</v>
      </c>
      <c r="G494" s="76" t="e">
        <f>IFERROR(INDEX(Data!$M$4:$BB$594,Data!$A487,COLUMNS($C$11:H494)),””)</f>
        <v>#NAME?</v>
      </c>
      <c r="H494" s="76" t="e">
        <f>IFERROR(INDEX(Data!$M$4:$BB$594,Data!$A487,COLUMNS($C$11:I494)),””)</f>
        <v>#NAME?</v>
      </c>
      <c r="I494" s="76" t="e">
        <f>IFERROR(INDEX(Data!$M$4:$BB$594,Data!$A487,COLUMNS($C$11:J494)),””)</f>
        <v>#NAME?</v>
      </c>
      <c r="J494" s="76" t="e">
        <f>IFERROR(INDEX(Data!$M$4:$BB$594,Data!$A487,COLUMNS($C$11:K494)),””)</f>
        <v>#NAME?</v>
      </c>
      <c r="K494" s="76" t="e">
        <f>IFERROR(INDEX(Data!$M$4:$BB$594,Data!$A487,COLUMNS($C$11:L494)),””)</f>
        <v>#NAME?</v>
      </c>
      <c r="L494" s="76" t="e">
        <f>IFERROR(INDEX(Data!$M$4:$BB$594,Data!$A487,COLUMNS($C$11:M494)),””)</f>
        <v>#NAME?</v>
      </c>
      <c r="M494" s="76" t="e">
        <f>IFERROR(INDEX(Data!$M$4:$BB$594,Data!$A487,COLUMNS($C$11:N494)),””)</f>
        <v>#NAME?</v>
      </c>
      <c r="N494" s="76" t="e">
        <f>IFERROR(INDEX(Data!$M$4:$BB$594,Data!$A487,COLUMNS($C$11:O494)),””)</f>
        <v>#NAME?</v>
      </c>
      <c r="O494" s="76" t="e">
        <f>IFERROR(INDEX(Data!$M$4:$BB$594,Data!$A487,COLUMNS($C$11:P494)),””)</f>
        <v>#NAME?</v>
      </c>
      <c r="P494" s="69" t="e">
        <f>IFERROR(INDEX(Data!$M$4:$BB$594,Data!$A487,COLUMNS($C$11:Q494)),””)</f>
        <v>#NAME?</v>
      </c>
      <c r="Q494" s="70" t="e">
        <f>IFERROR(INDEX(Data!$M$4:$BB$594,Data!$A487,COLUMNS($C$11:R494)),””)</f>
        <v>#NAME?</v>
      </c>
      <c r="R494" s="72" t="e">
        <f>IFERROR(INDEX(Data!$M$4:$BB$594,Data!$A487,COLUMNS($C$11:S494)),””)</f>
        <v>#NAME?</v>
      </c>
      <c r="S494" s="69" t="e">
        <f>IFERROR(INDEX(Data!$M$4:$BB$594,Data!$A487,COLUMNS($C$11:T494)),””)</f>
        <v>#NAME?</v>
      </c>
      <c r="T494" s="71" t="e">
        <f>IFERROR(INDEX(Data!$M$4:$BB$594,Data!$A487,COLUMNS($C$11:U494)),””)</f>
        <v>#NAME?</v>
      </c>
      <c r="U494" s="72" t="e">
        <f>IFERROR(INDEX(Data!$M$4:$BB$594,Data!$A487,COLUMNS($C$11:V494)),””)</f>
        <v>#NAME?</v>
      </c>
      <c r="V494" s="72" t="e">
        <f>IFERROR(INDEX(Data!$M$4:$BB$594,Data!$A487,COLUMNS($C$11:W494)),””)</f>
        <v>#NAME?</v>
      </c>
      <c r="W494" s="72" t="e">
        <f>IFERROR(INDEX(Data!$M$4:$BB$594,Data!$A487,COLUMNS($C$11:X494)),””)</f>
        <v>#NAME?</v>
      </c>
      <c r="X494" s="70" t="e">
        <f>IFERROR(INDEX(Data!$M$4:$BB$594,Data!$A487,COLUMNS($C$11:Y494)),””)</f>
        <v>#NAME?</v>
      </c>
      <c r="Y494" s="72" t="e">
        <f>IFERROR(INDEX(Data!$M$4:$BB$594,Data!$A487,COLUMNS($C$11:Z494)),””)</f>
        <v>#NAME?</v>
      </c>
      <c r="Z494" s="75" t="e">
        <f>IFERROR(INDEX(Data!$M$4:$BB$594,Data!$A487,COLUMNS($C$11:AA494)),””)</f>
        <v>#NAME?</v>
      </c>
      <c r="AA494" s="75" t="e">
        <f>IFERROR(INDEX(Data!$M$4:$BB$594,Data!$A487,COLUMNS($C$11:AB494)),””)</f>
        <v>#NAME?</v>
      </c>
      <c r="AB494" s="71" t="e">
        <f>IFERROR(INDEX(Data!$M$4:$BB$594,Data!$A487,COLUMNS($C$11:AC494)),””)</f>
        <v>#NAME?</v>
      </c>
      <c r="AC494" s="72" t="e">
        <f>IFERROR(INDEX(Data!$M$4:$BB$594,Data!$A487,COLUMNS($C$11:AD494)),””)</f>
        <v>#NAME?</v>
      </c>
      <c r="AD494" s="72" t="e">
        <f>IFERROR(INDEX(Data!$M$4:$BB$594,Data!$A487,COLUMNS($C$11:AE494)),””)</f>
        <v>#NAME?</v>
      </c>
      <c r="AE494" s="70" t="e">
        <f>IFERROR(INDEX(Data!$M$4:$BB$594,Data!$A487,COLUMNS($C$11:AF494)),””)</f>
        <v>#NAME?</v>
      </c>
      <c r="AF494" s="72" t="e">
        <f>IFERROR(INDEX(Data!$M$4:$BB$594,Data!$A487,COLUMNS($C$11:AG494)),””)</f>
        <v>#NAME?</v>
      </c>
      <c r="AG494" s="75" t="e">
        <f>IFERROR(INDEX(Data!$M$4:$BB$594,Data!$A487,COLUMNS($C$11:AH494)),””)</f>
        <v>#NAME?</v>
      </c>
      <c r="AH494" s="75" t="e">
        <f>IFERROR(INDEX(Data!$M$4:$BB$594,Data!$A487,COLUMNS($C$11:AI494)),””)</f>
        <v>#NAME?</v>
      </c>
      <c r="AI494" s="71" t="e">
        <f>IFERROR(INDEX(Data!$M$4:$BB$594,Data!$A487,COLUMNS($C$11:AJ494)),””)</f>
        <v>#NAME?</v>
      </c>
      <c r="AJ494" s="71" t="e">
        <f>IFERROR(INDEX(Data!$M$4:$BB$594,Data!$A487,COLUMNS($C$11:AK494)),””)</f>
        <v>#NAME?</v>
      </c>
      <c r="AK494" s="71" t="e">
        <f>IFERROR(INDEX(Data!$M$4:$BB$594,Data!$A487,COLUMNS($C$11:AL494)),””)</f>
        <v>#NAME?</v>
      </c>
      <c r="AL494" s="69" t="e">
        <f>IFERROR(INDEX(Data!$M$4:$BB$594,Data!$A487,COLUMNS($C$11:AM494)),””)</f>
        <v>#NAME?</v>
      </c>
      <c r="AM494" s="69" t="e">
        <f>IFERROR(INDEX(Data!$M$4:$BB$594,Data!$A487,COLUMNS($C$11:AN494)),””)</f>
        <v>#NAME?</v>
      </c>
      <c r="AN494" s="69" t="e">
        <f>IFERROR(INDEX(Data!$M$4:$BB$594,Data!$A487,COLUMNS($C$11:AO494)),””)</f>
        <v>#NAME?</v>
      </c>
      <c r="AO494" s="69" t="e">
        <f>IFERROR(INDEX(Data!$M$4:$BB$594,Data!$A487,COLUMNS($C$11:AP494)),””)</f>
        <v>#NAME?</v>
      </c>
      <c r="AP494" s="69" t="e">
        <f>IFERROR(INDEX(Data!$M$4:$BB$594,Data!$A487,COLUMNS($C$11:AQ494)),””)</f>
        <v>#NAME?</v>
      </c>
      <c r="AQ494" s="69" t="e">
        <f>IFERROR(INDEX(Data!$M$4:$BB$594,Data!$A487,COLUMNS($C$11:AR494)),””)</f>
        <v>#NAME?</v>
      </c>
    </row>
    <row r="495" spans="2:43" x14ac:dyDescent="0.25">
      <c r="B495" s="69" t="e">
        <f>IFERROR(INDEX(Data!$M$4:$BB$594,Data!$A488,COLUMNS($C$11:C495)),””)</f>
        <v>#NAME?</v>
      </c>
      <c r="C495" s="73" t="e">
        <f>IFERROR(INDEX(Data!$M$4:$BB$594,Data!$A488,COLUMNS($C$11:D495)),””)</f>
        <v>#NAME?</v>
      </c>
      <c r="D495" s="76" t="e">
        <f>IFERROR(INDEX(Data!$M$4:$BB$594,Data!$A488,COLUMNS($C$11:E495)),””)</f>
        <v>#NAME?</v>
      </c>
      <c r="E495" s="76" t="e">
        <f>IFERROR(INDEX(Data!$M$4:$BB$594,Data!$A488,COLUMNS($C$11:F495)),””)</f>
        <v>#NAME?</v>
      </c>
      <c r="F495" s="76" t="e">
        <f>IFERROR(INDEX(Data!$M$4:$BB$594,Data!$A488,COLUMNS($C$11:G495)),””)</f>
        <v>#NAME?</v>
      </c>
      <c r="G495" s="76" t="e">
        <f>IFERROR(INDEX(Data!$M$4:$BB$594,Data!$A488,COLUMNS($C$11:H495)),””)</f>
        <v>#NAME?</v>
      </c>
      <c r="H495" s="76" t="e">
        <f>IFERROR(INDEX(Data!$M$4:$BB$594,Data!$A488,COLUMNS($C$11:I495)),””)</f>
        <v>#NAME?</v>
      </c>
      <c r="I495" s="76" t="e">
        <f>IFERROR(INDEX(Data!$M$4:$BB$594,Data!$A488,COLUMNS($C$11:J495)),””)</f>
        <v>#NAME?</v>
      </c>
      <c r="J495" s="76" t="e">
        <f>IFERROR(INDEX(Data!$M$4:$BB$594,Data!$A488,COLUMNS($C$11:K495)),””)</f>
        <v>#NAME?</v>
      </c>
      <c r="K495" s="76" t="e">
        <f>IFERROR(INDEX(Data!$M$4:$BB$594,Data!$A488,COLUMNS($C$11:L495)),””)</f>
        <v>#NAME?</v>
      </c>
      <c r="L495" s="76" t="e">
        <f>IFERROR(INDEX(Data!$M$4:$BB$594,Data!$A488,COLUMNS($C$11:M495)),””)</f>
        <v>#NAME?</v>
      </c>
      <c r="M495" s="76" t="e">
        <f>IFERROR(INDEX(Data!$M$4:$BB$594,Data!$A488,COLUMNS($C$11:N495)),””)</f>
        <v>#NAME?</v>
      </c>
      <c r="N495" s="76" t="e">
        <f>IFERROR(INDEX(Data!$M$4:$BB$594,Data!$A488,COLUMNS($C$11:O495)),””)</f>
        <v>#NAME?</v>
      </c>
      <c r="O495" s="76" t="e">
        <f>IFERROR(INDEX(Data!$M$4:$BB$594,Data!$A488,COLUMNS($C$11:P495)),””)</f>
        <v>#NAME?</v>
      </c>
      <c r="P495" s="69" t="e">
        <f>IFERROR(INDEX(Data!$M$4:$BB$594,Data!$A488,COLUMNS($C$11:Q495)),””)</f>
        <v>#NAME?</v>
      </c>
      <c r="Q495" s="70" t="e">
        <f>IFERROR(INDEX(Data!$M$4:$BB$594,Data!$A488,COLUMNS($C$11:R495)),””)</f>
        <v>#NAME?</v>
      </c>
      <c r="R495" s="72" t="e">
        <f>IFERROR(INDEX(Data!$M$4:$BB$594,Data!$A488,COLUMNS($C$11:S495)),””)</f>
        <v>#NAME?</v>
      </c>
      <c r="S495" s="69" t="e">
        <f>IFERROR(INDEX(Data!$M$4:$BB$594,Data!$A488,COLUMNS($C$11:T495)),””)</f>
        <v>#NAME?</v>
      </c>
      <c r="T495" s="71" t="e">
        <f>IFERROR(INDEX(Data!$M$4:$BB$594,Data!$A488,COLUMNS($C$11:U495)),””)</f>
        <v>#NAME?</v>
      </c>
      <c r="U495" s="72" t="e">
        <f>IFERROR(INDEX(Data!$M$4:$BB$594,Data!$A488,COLUMNS($C$11:V495)),””)</f>
        <v>#NAME?</v>
      </c>
      <c r="V495" s="72" t="e">
        <f>IFERROR(INDEX(Data!$M$4:$BB$594,Data!$A488,COLUMNS($C$11:W495)),””)</f>
        <v>#NAME?</v>
      </c>
      <c r="W495" s="72" t="e">
        <f>IFERROR(INDEX(Data!$M$4:$BB$594,Data!$A488,COLUMNS($C$11:X495)),””)</f>
        <v>#NAME?</v>
      </c>
      <c r="X495" s="70" t="e">
        <f>IFERROR(INDEX(Data!$M$4:$BB$594,Data!$A488,COLUMNS($C$11:Y495)),””)</f>
        <v>#NAME?</v>
      </c>
      <c r="Y495" s="72" t="e">
        <f>IFERROR(INDEX(Data!$M$4:$BB$594,Data!$A488,COLUMNS($C$11:Z495)),””)</f>
        <v>#NAME?</v>
      </c>
      <c r="Z495" s="75" t="e">
        <f>IFERROR(INDEX(Data!$M$4:$BB$594,Data!$A488,COLUMNS($C$11:AA495)),””)</f>
        <v>#NAME?</v>
      </c>
      <c r="AA495" s="75" t="e">
        <f>IFERROR(INDEX(Data!$M$4:$BB$594,Data!$A488,COLUMNS($C$11:AB495)),””)</f>
        <v>#NAME?</v>
      </c>
      <c r="AB495" s="71" t="e">
        <f>IFERROR(INDEX(Data!$M$4:$BB$594,Data!$A488,COLUMNS($C$11:AC495)),””)</f>
        <v>#NAME?</v>
      </c>
      <c r="AC495" s="72" t="e">
        <f>IFERROR(INDEX(Data!$M$4:$BB$594,Data!$A488,COLUMNS($C$11:AD495)),””)</f>
        <v>#NAME?</v>
      </c>
      <c r="AD495" s="72" t="e">
        <f>IFERROR(INDEX(Data!$M$4:$BB$594,Data!$A488,COLUMNS($C$11:AE495)),””)</f>
        <v>#NAME?</v>
      </c>
      <c r="AE495" s="70" t="e">
        <f>IFERROR(INDEX(Data!$M$4:$BB$594,Data!$A488,COLUMNS($C$11:AF495)),””)</f>
        <v>#NAME?</v>
      </c>
      <c r="AF495" s="72" t="e">
        <f>IFERROR(INDEX(Data!$M$4:$BB$594,Data!$A488,COLUMNS($C$11:AG495)),””)</f>
        <v>#NAME?</v>
      </c>
      <c r="AG495" s="75" t="e">
        <f>IFERROR(INDEX(Data!$M$4:$BB$594,Data!$A488,COLUMNS($C$11:AH495)),””)</f>
        <v>#NAME?</v>
      </c>
      <c r="AH495" s="75" t="e">
        <f>IFERROR(INDEX(Data!$M$4:$BB$594,Data!$A488,COLUMNS($C$11:AI495)),””)</f>
        <v>#NAME?</v>
      </c>
      <c r="AI495" s="71" t="e">
        <f>IFERROR(INDEX(Data!$M$4:$BB$594,Data!$A488,COLUMNS($C$11:AJ495)),””)</f>
        <v>#NAME?</v>
      </c>
      <c r="AJ495" s="71" t="e">
        <f>IFERROR(INDEX(Data!$M$4:$BB$594,Data!$A488,COLUMNS($C$11:AK495)),””)</f>
        <v>#NAME?</v>
      </c>
      <c r="AK495" s="71" t="e">
        <f>IFERROR(INDEX(Data!$M$4:$BB$594,Data!$A488,COLUMNS($C$11:AL495)),””)</f>
        <v>#NAME?</v>
      </c>
      <c r="AL495" s="69" t="e">
        <f>IFERROR(INDEX(Data!$M$4:$BB$594,Data!$A488,COLUMNS($C$11:AM495)),””)</f>
        <v>#NAME?</v>
      </c>
      <c r="AM495" s="69" t="e">
        <f>IFERROR(INDEX(Data!$M$4:$BB$594,Data!$A488,COLUMNS($C$11:AN495)),””)</f>
        <v>#NAME?</v>
      </c>
      <c r="AN495" s="69" t="e">
        <f>IFERROR(INDEX(Data!$M$4:$BB$594,Data!$A488,COLUMNS($C$11:AO495)),””)</f>
        <v>#NAME?</v>
      </c>
      <c r="AO495" s="69" t="e">
        <f>IFERROR(INDEX(Data!$M$4:$BB$594,Data!$A488,COLUMNS($C$11:AP495)),””)</f>
        <v>#NAME?</v>
      </c>
      <c r="AP495" s="69" t="e">
        <f>IFERROR(INDEX(Data!$M$4:$BB$594,Data!$A488,COLUMNS($C$11:AQ495)),””)</f>
        <v>#NAME?</v>
      </c>
      <c r="AQ495" s="69" t="e">
        <f>IFERROR(INDEX(Data!$M$4:$BB$594,Data!$A488,COLUMNS($C$11:AR495)),””)</f>
        <v>#NAME?</v>
      </c>
    </row>
    <row r="496" spans="2:43" x14ac:dyDescent="0.25">
      <c r="B496" s="69" t="e">
        <f>IFERROR(INDEX(Data!$M$4:$BB$594,Data!$A489,COLUMNS($C$11:C496)),””)</f>
        <v>#NAME?</v>
      </c>
      <c r="C496" s="73" t="e">
        <f>IFERROR(INDEX(Data!$M$4:$BB$594,Data!$A489,COLUMNS($C$11:D496)),””)</f>
        <v>#NAME?</v>
      </c>
      <c r="D496" s="76" t="e">
        <f>IFERROR(INDEX(Data!$M$4:$BB$594,Data!$A489,COLUMNS($C$11:E496)),””)</f>
        <v>#NAME?</v>
      </c>
      <c r="E496" s="76" t="e">
        <f>IFERROR(INDEX(Data!$M$4:$BB$594,Data!$A489,COLUMNS($C$11:F496)),””)</f>
        <v>#NAME?</v>
      </c>
      <c r="F496" s="76" t="e">
        <f>IFERROR(INDEX(Data!$M$4:$BB$594,Data!$A489,COLUMNS($C$11:G496)),””)</f>
        <v>#NAME?</v>
      </c>
      <c r="G496" s="76" t="e">
        <f>IFERROR(INDEX(Data!$M$4:$BB$594,Data!$A489,COLUMNS($C$11:H496)),””)</f>
        <v>#NAME?</v>
      </c>
      <c r="H496" s="76" t="e">
        <f>IFERROR(INDEX(Data!$M$4:$BB$594,Data!$A489,COLUMNS($C$11:I496)),””)</f>
        <v>#NAME?</v>
      </c>
      <c r="I496" s="76" t="e">
        <f>IFERROR(INDEX(Data!$M$4:$BB$594,Data!$A489,COLUMNS($C$11:J496)),””)</f>
        <v>#NAME?</v>
      </c>
      <c r="J496" s="76" t="e">
        <f>IFERROR(INDEX(Data!$M$4:$BB$594,Data!$A489,COLUMNS($C$11:K496)),””)</f>
        <v>#NAME?</v>
      </c>
      <c r="K496" s="76" t="e">
        <f>IFERROR(INDEX(Data!$M$4:$BB$594,Data!$A489,COLUMNS($C$11:L496)),””)</f>
        <v>#NAME?</v>
      </c>
      <c r="L496" s="76" t="e">
        <f>IFERROR(INDEX(Data!$M$4:$BB$594,Data!$A489,COLUMNS($C$11:M496)),””)</f>
        <v>#NAME?</v>
      </c>
      <c r="M496" s="76" t="e">
        <f>IFERROR(INDEX(Data!$M$4:$BB$594,Data!$A489,COLUMNS($C$11:N496)),””)</f>
        <v>#NAME?</v>
      </c>
      <c r="N496" s="76" t="e">
        <f>IFERROR(INDEX(Data!$M$4:$BB$594,Data!$A489,COLUMNS($C$11:O496)),””)</f>
        <v>#NAME?</v>
      </c>
      <c r="O496" s="76" t="e">
        <f>IFERROR(INDEX(Data!$M$4:$BB$594,Data!$A489,COLUMNS($C$11:P496)),””)</f>
        <v>#NAME?</v>
      </c>
      <c r="P496" s="69" t="e">
        <f>IFERROR(INDEX(Data!$M$4:$BB$594,Data!$A489,COLUMNS($C$11:Q496)),””)</f>
        <v>#NAME?</v>
      </c>
      <c r="Q496" s="70" t="e">
        <f>IFERROR(INDEX(Data!$M$4:$BB$594,Data!$A489,COLUMNS($C$11:R496)),””)</f>
        <v>#NAME?</v>
      </c>
      <c r="R496" s="72" t="e">
        <f>IFERROR(INDEX(Data!$M$4:$BB$594,Data!$A489,COLUMNS($C$11:S496)),””)</f>
        <v>#NAME?</v>
      </c>
      <c r="S496" s="69" t="e">
        <f>IFERROR(INDEX(Data!$M$4:$BB$594,Data!$A489,COLUMNS($C$11:T496)),””)</f>
        <v>#NAME?</v>
      </c>
      <c r="T496" s="71" t="e">
        <f>IFERROR(INDEX(Data!$M$4:$BB$594,Data!$A489,COLUMNS($C$11:U496)),””)</f>
        <v>#NAME?</v>
      </c>
      <c r="U496" s="72" t="e">
        <f>IFERROR(INDEX(Data!$M$4:$BB$594,Data!$A489,COLUMNS($C$11:V496)),””)</f>
        <v>#NAME?</v>
      </c>
      <c r="V496" s="72" t="e">
        <f>IFERROR(INDEX(Data!$M$4:$BB$594,Data!$A489,COLUMNS($C$11:W496)),””)</f>
        <v>#NAME?</v>
      </c>
      <c r="W496" s="72" t="e">
        <f>IFERROR(INDEX(Data!$M$4:$BB$594,Data!$A489,COLUMNS($C$11:X496)),””)</f>
        <v>#NAME?</v>
      </c>
      <c r="X496" s="70" t="e">
        <f>IFERROR(INDEX(Data!$M$4:$BB$594,Data!$A489,COLUMNS($C$11:Y496)),””)</f>
        <v>#NAME?</v>
      </c>
      <c r="Y496" s="72" t="e">
        <f>IFERROR(INDEX(Data!$M$4:$BB$594,Data!$A489,COLUMNS($C$11:Z496)),””)</f>
        <v>#NAME?</v>
      </c>
      <c r="Z496" s="75" t="e">
        <f>IFERROR(INDEX(Data!$M$4:$BB$594,Data!$A489,COLUMNS($C$11:AA496)),””)</f>
        <v>#NAME?</v>
      </c>
      <c r="AA496" s="75" t="e">
        <f>IFERROR(INDEX(Data!$M$4:$BB$594,Data!$A489,COLUMNS($C$11:AB496)),””)</f>
        <v>#NAME?</v>
      </c>
      <c r="AB496" s="71" t="e">
        <f>IFERROR(INDEX(Data!$M$4:$BB$594,Data!$A489,COLUMNS($C$11:AC496)),””)</f>
        <v>#NAME?</v>
      </c>
      <c r="AC496" s="72" t="e">
        <f>IFERROR(INDEX(Data!$M$4:$BB$594,Data!$A489,COLUMNS($C$11:AD496)),””)</f>
        <v>#NAME?</v>
      </c>
      <c r="AD496" s="72" t="e">
        <f>IFERROR(INDEX(Data!$M$4:$BB$594,Data!$A489,COLUMNS($C$11:AE496)),””)</f>
        <v>#NAME?</v>
      </c>
      <c r="AE496" s="70" t="e">
        <f>IFERROR(INDEX(Data!$M$4:$BB$594,Data!$A489,COLUMNS($C$11:AF496)),””)</f>
        <v>#NAME?</v>
      </c>
      <c r="AF496" s="72" t="e">
        <f>IFERROR(INDEX(Data!$M$4:$BB$594,Data!$A489,COLUMNS($C$11:AG496)),””)</f>
        <v>#NAME?</v>
      </c>
      <c r="AG496" s="75" t="e">
        <f>IFERROR(INDEX(Data!$M$4:$BB$594,Data!$A489,COLUMNS($C$11:AH496)),””)</f>
        <v>#NAME?</v>
      </c>
      <c r="AH496" s="75" t="e">
        <f>IFERROR(INDEX(Data!$M$4:$BB$594,Data!$A489,COLUMNS($C$11:AI496)),””)</f>
        <v>#NAME?</v>
      </c>
      <c r="AI496" s="71" t="e">
        <f>IFERROR(INDEX(Data!$M$4:$BB$594,Data!$A489,COLUMNS($C$11:AJ496)),””)</f>
        <v>#NAME?</v>
      </c>
      <c r="AJ496" s="71" t="e">
        <f>IFERROR(INDEX(Data!$M$4:$BB$594,Data!$A489,COLUMNS($C$11:AK496)),””)</f>
        <v>#NAME?</v>
      </c>
      <c r="AK496" s="71" t="e">
        <f>IFERROR(INDEX(Data!$M$4:$BB$594,Data!$A489,COLUMNS($C$11:AL496)),””)</f>
        <v>#NAME?</v>
      </c>
      <c r="AL496" s="69" t="e">
        <f>IFERROR(INDEX(Data!$M$4:$BB$594,Data!$A489,COLUMNS($C$11:AM496)),””)</f>
        <v>#NAME?</v>
      </c>
      <c r="AM496" s="69" t="e">
        <f>IFERROR(INDEX(Data!$M$4:$BB$594,Data!$A489,COLUMNS($C$11:AN496)),””)</f>
        <v>#NAME?</v>
      </c>
      <c r="AN496" s="69" t="e">
        <f>IFERROR(INDEX(Data!$M$4:$BB$594,Data!$A489,COLUMNS($C$11:AO496)),””)</f>
        <v>#NAME?</v>
      </c>
      <c r="AO496" s="69" t="e">
        <f>IFERROR(INDEX(Data!$M$4:$BB$594,Data!$A489,COLUMNS($C$11:AP496)),””)</f>
        <v>#NAME?</v>
      </c>
      <c r="AP496" s="69" t="e">
        <f>IFERROR(INDEX(Data!$M$4:$BB$594,Data!$A489,COLUMNS($C$11:AQ496)),””)</f>
        <v>#NAME?</v>
      </c>
      <c r="AQ496" s="69" t="e">
        <f>IFERROR(INDEX(Data!$M$4:$BB$594,Data!$A489,COLUMNS($C$11:AR496)),””)</f>
        <v>#NAME?</v>
      </c>
    </row>
    <row r="497" spans="2:43" x14ac:dyDescent="0.25">
      <c r="B497" s="69" t="e">
        <f>IFERROR(INDEX(Data!$M$4:$BB$594,Data!$A490,COLUMNS($C$11:C497)),””)</f>
        <v>#NAME?</v>
      </c>
      <c r="C497" s="73" t="e">
        <f>IFERROR(INDEX(Data!$M$4:$BB$594,Data!$A490,COLUMNS($C$11:D497)),””)</f>
        <v>#NAME?</v>
      </c>
      <c r="D497" s="76" t="e">
        <f>IFERROR(INDEX(Data!$M$4:$BB$594,Data!$A490,COLUMNS($C$11:E497)),””)</f>
        <v>#NAME?</v>
      </c>
      <c r="E497" s="76" t="e">
        <f>IFERROR(INDEX(Data!$M$4:$BB$594,Data!$A490,COLUMNS($C$11:F497)),””)</f>
        <v>#NAME?</v>
      </c>
      <c r="F497" s="76" t="e">
        <f>IFERROR(INDEX(Data!$M$4:$BB$594,Data!$A490,COLUMNS($C$11:G497)),””)</f>
        <v>#NAME?</v>
      </c>
      <c r="G497" s="76" t="e">
        <f>IFERROR(INDEX(Data!$M$4:$BB$594,Data!$A490,COLUMNS($C$11:H497)),””)</f>
        <v>#NAME?</v>
      </c>
      <c r="H497" s="76" t="e">
        <f>IFERROR(INDEX(Data!$M$4:$BB$594,Data!$A490,COLUMNS($C$11:I497)),””)</f>
        <v>#NAME?</v>
      </c>
      <c r="I497" s="76" t="e">
        <f>IFERROR(INDEX(Data!$M$4:$BB$594,Data!$A490,COLUMNS($C$11:J497)),””)</f>
        <v>#NAME?</v>
      </c>
      <c r="J497" s="76" t="e">
        <f>IFERROR(INDEX(Data!$M$4:$BB$594,Data!$A490,COLUMNS($C$11:K497)),””)</f>
        <v>#NAME?</v>
      </c>
      <c r="K497" s="76" t="e">
        <f>IFERROR(INDEX(Data!$M$4:$BB$594,Data!$A490,COLUMNS($C$11:L497)),””)</f>
        <v>#NAME?</v>
      </c>
      <c r="L497" s="76" t="e">
        <f>IFERROR(INDEX(Data!$M$4:$BB$594,Data!$A490,COLUMNS($C$11:M497)),””)</f>
        <v>#NAME?</v>
      </c>
      <c r="M497" s="76" t="e">
        <f>IFERROR(INDEX(Data!$M$4:$BB$594,Data!$A490,COLUMNS($C$11:N497)),””)</f>
        <v>#NAME?</v>
      </c>
      <c r="N497" s="76" t="e">
        <f>IFERROR(INDEX(Data!$M$4:$BB$594,Data!$A490,COLUMNS($C$11:O497)),””)</f>
        <v>#NAME?</v>
      </c>
      <c r="O497" s="76" t="e">
        <f>IFERROR(INDEX(Data!$M$4:$BB$594,Data!$A490,COLUMNS($C$11:P497)),””)</f>
        <v>#NAME?</v>
      </c>
      <c r="P497" s="69" t="e">
        <f>IFERROR(INDEX(Data!$M$4:$BB$594,Data!$A490,COLUMNS($C$11:Q497)),””)</f>
        <v>#NAME?</v>
      </c>
      <c r="Q497" s="70" t="e">
        <f>IFERROR(INDEX(Data!$M$4:$BB$594,Data!$A490,COLUMNS($C$11:R497)),””)</f>
        <v>#NAME?</v>
      </c>
      <c r="R497" s="72" t="e">
        <f>IFERROR(INDEX(Data!$M$4:$BB$594,Data!$A490,COLUMNS($C$11:S497)),””)</f>
        <v>#NAME?</v>
      </c>
      <c r="S497" s="69" t="e">
        <f>IFERROR(INDEX(Data!$M$4:$BB$594,Data!$A490,COLUMNS($C$11:T497)),””)</f>
        <v>#NAME?</v>
      </c>
      <c r="T497" s="71" t="e">
        <f>IFERROR(INDEX(Data!$M$4:$BB$594,Data!$A490,COLUMNS($C$11:U497)),””)</f>
        <v>#NAME?</v>
      </c>
      <c r="U497" s="72" t="e">
        <f>IFERROR(INDEX(Data!$M$4:$BB$594,Data!$A490,COLUMNS($C$11:V497)),””)</f>
        <v>#NAME?</v>
      </c>
      <c r="V497" s="72" t="e">
        <f>IFERROR(INDEX(Data!$M$4:$BB$594,Data!$A490,COLUMNS($C$11:W497)),””)</f>
        <v>#NAME?</v>
      </c>
      <c r="W497" s="72" t="e">
        <f>IFERROR(INDEX(Data!$M$4:$BB$594,Data!$A490,COLUMNS($C$11:X497)),””)</f>
        <v>#NAME?</v>
      </c>
      <c r="X497" s="70" t="e">
        <f>IFERROR(INDEX(Data!$M$4:$BB$594,Data!$A490,COLUMNS($C$11:Y497)),””)</f>
        <v>#NAME?</v>
      </c>
      <c r="Y497" s="72" t="e">
        <f>IFERROR(INDEX(Data!$M$4:$BB$594,Data!$A490,COLUMNS($C$11:Z497)),””)</f>
        <v>#NAME?</v>
      </c>
      <c r="Z497" s="75" t="e">
        <f>IFERROR(INDEX(Data!$M$4:$BB$594,Data!$A490,COLUMNS($C$11:AA497)),””)</f>
        <v>#NAME?</v>
      </c>
      <c r="AA497" s="75" t="e">
        <f>IFERROR(INDEX(Data!$M$4:$BB$594,Data!$A490,COLUMNS($C$11:AB497)),””)</f>
        <v>#NAME?</v>
      </c>
      <c r="AB497" s="71" t="e">
        <f>IFERROR(INDEX(Data!$M$4:$BB$594,Data!$A490,COLUMNS($C$11:AC497)),””)</f>
        <v>#NAME?</v>
      </c>
      <c r="AC497" s="72" t="e">
        <f>IFERROR(INDEX(Data!$M$4:$BB$594,Data!$A490,COLUMNS($C$11:AD497)),””)</f>
        <v>#NAME?</v>
      </c>
      <c r="AD497" s="72" t="e">
        <f>IFERROR(INDEX(Data!$M$4:$BB$594,Data!$A490,COLUMNS($C$11:AE497)),””)</f>
        <v>#NAME?</v>
      </c>
      <c r="AE497" s="70" t="e">
        <f>IFERROR(INDEX(Data!$M$4:$BB$594,Data!$A490,COLUMNS($C$11:AF497)),””)</f>
        <v>#NAME?</v>
      </c>
      <c r="AF497" s="72" t="e">
        <f>IFERROR(INDEX(Data!$M$4:$BB$594,Data!$A490,COLUMNS($C$11:AG497)),””)</f>
        <v>#NAME?</v>
      </c>
      <c r="AG497" s="75" t="e">
        <f>IFERROR(INDEX(Data!$M$4:$BB$594,Data!$A490,COLUMNS($C$11:AH497)),””)</f>
        <v>#NAME?</v>
      </c>
      <c r="AH497" s="75" t="e">
        <f>IFERROR(INDEX(Data!$M$4:$BB$594,Data!$A490,COLUMNS($C$11:AI497)),””)</f>
        <v>#NAME?</v>
      </c>
      <c r="AI497" s="71" t="e">
        <f>IFERROR(INDEX(Data!$M$4:$BB$594,Data!$A490,COLUMNS($C$11:AJ497)),””)</f>
        <v>#NAME?</v>
      </c>
      <c r="AJ497" s="71" t="e">
        <f>IFERROR(INDEX(Data!$M$4:$BB$594,Data!$A490,COLUMNS($C$11:AK497)),””)</f>
        <v>#NAME?</v>
      </c>
      <c r="AK497" s="71" t="e">
        <f>IFERROR(INDEX(Data!$M$4:$BB$594,Data!$A490,COLUMNS($C$11:AL497)),””)</f>
        <v>#NAME?</v>
      </c>
      <c r="AL497" s="69" t="e">
        <f>IFERROR(INDEX(Data!$M$4:$BB$594,Data!$A490,COLUMNS($C$11:AM497)),””)</f>
        <v>#NAME?</v>
      </c>
      <c r="AM497" s="69" t="e">
        <f>IFERROR(INDEX(Data!$M$4:$BB$594,Data!$A490,COLUMNS($C$11:AN497)),””)</f>
        <v>#NAME?</v>
      </c>
      <c r="AN497" s="69" t="e">
        <f>IFERROR(INDEX(Data!$M$4:$BB$594,Data!$A490,COLUMNS($C$11:AO497)),””)</f>
        <v>#NAME?</v>
      </c>
      <c r="AO497" s="69" t="e">
        <f>IFERROR(INDEX(Data!$M$4:$BB$594,Data!$A490,COLUMNS($C$11:AP497)),””)</f>
        <v>#NAME?</v>
      </c>
      <c r="AP497" s="69" t="e">
        <f>IFERROR(INDEX(Data!$M$4:$BB$594,Data!$A490,COLUMNS($C$11:AQ497)),””)</f>
        <v>#NAME?</v>
      </c>
      <c r="AQ497" s="69" t="e">
        <f>IFERROR(INDEX(Data!$M$4:$BB$594,Data!$A490,COLUMNS($C$11:AR497)),””)</f>
        <v>#NAME?</v>
      </c>
    </row>
    <row r="498" spans="2:43" x14ac:dyDescent="0.25">
      <c r="B498" s="69" t="e">
        <f>IFERROR(INDEX(Data!$M$4:$BB$594,Data!$A491,COLUMNS($C$11:C498)),””)</f>
        <v>#NAME?</v>
      </c>
      <c r="C498" s="73" t="e">
        <f>IFERROR(INDEX(Data!$M$4:$BB$594,Data!$A491,COLUMNS($C$11:D498)),””)</f>
        <v>#NAME?</v>
      </c>
      <c r="D498" s="76" t="e">
        <f>IFERROR(INDEX(Data!$M$4:$BB$594,Data!$A491,COLUMNS($C$11:E498)),””)</f>
        <v>#NAME?</v>
      </c>
      <c r="E498" s="76" t="e">
        <f>IFERROR(INDEX(Data!$M$4:$BB$594,Data!$A491,COLUMNS($C$11:F498)),””)</f>
        <v>#NAME?</v>
      </c>
      <c r="F498" s="76" t="e">
        <f>IFERROR(INDEX(Data!$M$4:$BB$594,Data!$A491,COLUMNS($C$11:G498)),””)</f>
        <v>#NAME?</v>
      </c>
      <c r="G498" s="76" t="e">
        <f>IFERROR(INDEX(Data!$M$4:$BB$594,Data!$A491,COLUMNS($C$11:H498)),””)</f>
        <v>#NAME?</v>
      </c>
      <c r="H498" s="76" t="e">
        <f>IFERROR(INDEX(Data!$M$4:$BB$594,Data!$A491,COLUMNS($C$11:I498)),””)</f>
        <v>#NAME?</v>
      </c>
      <c r="I498" s="76" t="e">
        <f>IFERROR(INDEX(Data!$M$4:$BB$594,Data!$A491,COLUMNS($C$11:J498)),””)</f>
        <v>#NAME?</v>
      </c>
      <c r="J498" s="76" t="e">
        <f>IFERROR(INDEX(Data!$M$4:$BB$594,Data!$A491,COLUMNS($C$11:K498)),””)</f>
        <v>#NAME?</v>
      </c>
      <c r="K498" s="76" t="e">
        <f>IFERROR(INDEX(Data!$M$4:$BB$594,Data!$A491,COLUMNS($C$11:L498)),””)</f>
        <v>#NAME?</v>
      </c>
      <c r="L498" s="76" t="e">
        <f>IFERROR(INDEX(Data!$M$4:$BB$594,Data!$A491,COLUMNS($C$11:M498)),””)</f>
        <v>#NAME?</v>
      </c>
      <c r="M498" s="76" t="e">
        <f>IFERROR(INDEX(Data!$M$4:$BB$594,Data!$A491,COLUMNS($C$11:N498)),””)</f>
        <v>#NAME?</v>
      </c>
      <c r="N498" s="76" t="e">
        <f>IFERROR(INDEX(Data!$M$4:$BB$594,Data!$A491,COLUMNS($C$11:O498)),””)</f>
        <v>#NAME?</v>
      </c>
      <c r="O498" s="76" t="e">
        <f>IFERROR(INDEX(Data!$M$4:$BB$594,Data!$A491,COLUMNS($C$11:P498)),””)</f>
        <v>#NAME?</v>
      </c>
      <c r="P498" s="69" t="e">
        <f>IFERROR(INDEX(Data!$M$4:$BB$594,Data!$A491,COLUMNS($C$11:Q498)),””)</f>
        <v>#NAME?</v>
      </c>
      <c r="Q498" s="70" t="e">
        <f>IFERROR(INDEX(Data!$M$4:$BB$594,Data!$A491,COLUMNS($C$11:R498)),””)</f>
        <v>#NAME?</v>
      </c>
      <c r="R498" s="72" t="e">
        <f>IFERROR(INDEX(Data!$M$4:$BB$594,Data!$A491,COLUMNS($C$11:S498)),””)</f>
        <v>#NAME?</v>
      </c>
      <c r="S498" s="69" t="e">
        <f>IFERROR(INDEX(Data!$M$4:$BB$594,Data!$A491,COLUMNS($C$11:T498)),””)</f>
        <v>#NAME?</v>
      </c>
      <c r="T498" s="71" t="e">
        <f>IFERROR(INDEX(Data!$M$4:$BB$594,Data!$A491,COLUMNS($C$11:U498)),””)</f>
        <v>#NAME?</v>
      </c>
      <c r="U498" s="72" t="e">
        <f>IFERROR(INDEX(Data!$M$4:$BB$594,Data!$A491,COLUMNS($C$11:V498)),””)</f>
        <v>#NAME?</v>
      </c>
      <c r="V498" s="72" t="e">
        <f>IFERROR(INDEX(Data!$M$4:$BB$594,Data!$A491,COLUMNS($C$11:W498)),””)</f>
        <v>#NAME?</v>
      </c>
      <c r="W498" s="72" t="e">
        <f>IFERROR(INDEX(Data!$M$4:$BB$594,Data!$A491,COLUMNS($C$11:X498)),””)</f>
        <v>#NAME?</v>
      </c>
      <c r="X498" s="70" t="e">
        <f>IFERROR(INDEX(Data!$M$4:$BB$594,Data!$A491,COLUMNS($C$11:Y498)),””)</f>
        <v>#NAME?</v>
      </c>
      <c r="Y498" s="72" t="e">
        <f>IFERROR(INDEX(Data!$M$4:$BB$594,Data!$A491,COLUMNS($C$11:Z498)),””)</f>
        <v>#NAME?</v>
      </c>
      <c r="Z498" s="75" t="e">
        <f>IFERROR(INDEX(Data!$M$4:$BB$594,Data!$A491,COLUMNS($C$11:AA498)),””)</f>
        <v>#NAME?</v>
      </c>
      <c r="AA498" s="75" t="e">
        <f>IFERROR(INDEX(Data!$M$4:$BB$594,Data!$A491,COLUMNS($C$11:AB498)),””)</f>
        <v>#NAME?</v>
      </c>
      <c r="AB498" s="71" t="e">
        <f>IFERROR(INDEX(Data!$M$4:$BB$594,Data!$A491,COLUMNS($C$11:AC498)),””)</f>
        <v>#NAME?</v>
      </c>
      <c r="AC498" s="72" t="e">
        <f>IFERROR(INDEX(Data!$M$4:$BB$594,Data!$A491,COLUMNS($C$11:AD498)),””)</f>
        <v>#NAME?</v>
      </c>
      <c r="AD498" s="72" t="e">
        <f>IFERROR(INDEX(Data!$M$4:$BB$594,Data!$A491,COLUMNS($C$11:AE498)),””)</f>
        <v>#NAME?</v>
      </c>
      <c r="AE498" s="70" t="e">
        <f>IFERROR(INDEX(Data!$M$4:$BB$594,Data!$A491,COLUMNS($C$11:AF498)),””)</f>
        <v>#NAME?</v>
      </c>
      <c r="AF498" s="72" t="e">
        <f>IFERROR(INDEX(Data!$M$4:$BB$594,Data!$A491,COLUMNS($C$11:AG498)),””)</f>
        <v>#NAME?</v>
      </c>
      <c r="AG498" s="75" t="e">
        <f>IFERROR(INDEX(Data!$M$4:$BB$594,Data!$A491,COLUMNS($C$11:AH498)),””)</f>
        <v>#NAME?</v>
      </c>
      <c r="AH498" s="75" t="e">
        <f>IFERROR(INDEX(Data!$M$4:$BB$594,Data!$A491,COLUMNS($C$11:AI498)),””)</f>
        <v>#NAME?</v>
      </c>
      <c r="AI498" s="71" t="e">
        <f>IFERROR(INDEX(Data!$M$4:$BB$594,Data!$A491,COLUMNS($C$11:AJ498)),””)</f>
        <v>#NAME?</v>
      </c>
      <c r="AJ498" s="71" t="e">
        <f>IFERROR(INDEX(Data!$M$4:$BB$594,Data!$A491,COLUMNS($C$11:AK498)),””)</f>
        <v>#NAME?</v>
      </c>
      <c r="AK498" s="71" t="e">
        <f>IFERROR(INDEX(Data!$M$4:$BB$594,Data!$A491,COLUMNS($C$11:AL498)),””)</f>
        <v>#NAME?</v>
      </c>
      <c r="AL498" s="69" t="e">
        <f>IFERROR(INDEX(Data!$M$4:$BB$594,Data!$A491,COLUMNS($C$11:AM498)),””)</f>
        <v>#NAME?</v>
      </c>
      <c r="AM498" s="69" t="e">
        <f>IFERROR(INDEX(Data!$M$4:$BB$594,Data!$A491,COLUMNS($C$11:AN498)),””)</f>
        <v>#NAME?</v>
      </c>
      <c r="AN498" s="69" t="e">
        <f>IFERROR(INDEX(Data!$M$4:$BB$594,Data!$A491,COLUMNS($C$11:AO498)),””)</f>
        <v>#NAME?</v>
      </c>
      <c r="AO498" s="69" t="e">
        <f>IFERROR(INDEX(Data!$M$4:$BB$594,Data!$A491,COLUMNS($C$11:AP498)),””)</f>
        <v>#NAME?</v>
      </c>
      <c r="AP498" s="69" t="e">
        <f>IFERROR(INDEX(Data!$M$4:$BB$594,Data!$A491,COLUMNS($C$11:AQ498)),””)</f>
        <v>#NAME?</v>
      </c>
      <c r="AQ498" s="69" t="e">
        <f>IFERROR(INDEX(Data!$M$4:$BB$594,Data!$A491,COLUMNS($C$11:AR498)),””)</f>
        <v>#NAME?</v>
      </c>
    </row>
    <row r="499" spans="2:43" x14ac:dyDescent="0.25">
      <c r="B499" s="69" t="e">
        <f>IFERROR(INDEX(Data!$M$4:$BB$594,Data!$A492,COLUMNS($C$11:C499)),””)</f>
        <v>#NAME?</v>
      </c>
      <c r="C499" s="73" t="e">
        <f>IFERROR(INDEX(Data!$M$4:$BB$594,Data!$A492,COLUMNS($C$11:D499)),””)</f>
        <v>#NAME?</v>
      </c>
      <c r="D499" s="76" t="e">
        <f>IFERROR(INDEX(Data!$M$4:$BB$594,Data!$A492,COLUMNS($C$11:E499)),””)</f>
        <v>#NAME?</v>
      </c>
      <c r="E499" s="76" t="e">
        <f>IFERROR(INDEX(Data!$M$4:$BB$594,Data!$A492,COLUMNS($C$11:F499)),””)</f>
        <v>#NAME?</v>
      </c>
      <c r="F499" s="76" t="e">
        <f>IFERROR(INDEX(Data!$M$4:$BB$594,Data!$A492,COLUMNS($C$11:G499)),””)</f>
        <v>#NAME?</v>
      </c>
      <c r="G499" s="76" t="e">
        <f>IFERROR(INDEX(Data!$M$4:$BB$594,Data!$A492,COLUMNS($C$11:H499)),””)</f>
        <v>#NAME?</v>
      </c>
      <c r="H499" s="76" t="e">
        <f>IFERROR(INDEX(Data!$M$4:$BB$594,Data!$A492,COLUMNS($C$11:I499)),””)</f>
        <v>#NAME?</v>
      </c>
      <c r="I499" s="76" t="e">
        <f>IFERROR(INDEX(Data!$M$4:$BB$594,Data!$A492,COLUMNS($C$11:J499)),””)</f>
        <v>#NAME?</v>
      </c>
      <c r="J499" s="76" t="e">
        <f>IFERROR(INDEX(Data!$M$4:$BB$594,Data!$A492,COLUMNS($C$11:K499)),””)</f>
        <v>#NAME?</v>
      </c>
      <c r="K499" s="76" t="e">
        <f>IFERROR(INDEX(Data!$M$4:$BB$594,Data!$A492,COLUMNS($C$11:L499)),””)</f>
        <v>#NAME?</v>
      </c>
      <c r="L499" s="76" t="e">
        <f>IFERROR(INDEX(Data!$M$4:$BB$594,Data!$A492,COLUMNS($C$11:M499)),””)</f>
        <v>#NAME?</v>
      </c>
      <c r="M499" s="76" t="e">
        <f>IFERROR(INDEX(Data!$M$4:$BB$594,Data!$A492,COLUMNS($C$11:N499)),””)</f>
        <v>#NAME?</v>
      </c>
      <c r="N499" s="76" t="e">
        <f>IFERROR(INDEX(Data!$M$4:$BB$594,Data!$A492,COLUMNS($C$11:O499)),””)</f>
        <v>#NAME?</v>
      </c>
      <c r="O499" s="76" t="e">
        <f>IFERROR(INDEX(Data!$M$4:$BB$594,Data!$A492,COLUMNS($C$11:P499)),””)</f>
        <v>#NAME?</v>
      </c>
      <c r="P499" s="69" t="e">
        <f>IFERROR(INDEX(Data!$M$4:$BB$594,Data!$A492,COLUMNS($C$11:Q499)),””)</f>
        <v>#NAME?</v>
      </c>
      <c r="Q499" s="70" t="e">
        <f>IFERROR(INDEX(Data!$M$4:$BB$594,Data!$A492,COLUMNS($C$11:R499)),””)</f>
        <v>#NAME?</v>
      </c>
      <c r="R499" s="72" t="e">
        <f>IFERROR(INDEX(Data!$M$4:$BB$594,Data!$A492,COLUMNS($C$11:S499)),””)</f>
        <v>#NAME?</v>
      </c>
      <c r="S499" s="69" t="e">
        <f>IFERROR(INDEX(Data!$M$4:$BB$594,Data!$A492,COLUMNS($C$11:T499)),””)</f>
        <v>#NAME?</v>
      </c>
      <c r="T499" s="71" t="e">
        <f>IFERROR(INDEX(Data!$M$4:$BB$594,Data!$A492,COLUMNS($C$11:U499)),””)</f>
        <v>#NAME?</v>
      </c>
      <c r="U499" s="72" t="e">
        <f>IFERROR(INDEX(Data!$M$4:$BB$594,Data!$A492,COLUMNS($C$11:V499)),””)</f>
        <v>#NAME?</v>
      </c>
      <c r="V499" s="72" t="e">
        <f>IFERROR(INDEX(Data!$M$4:$BB$594,Data!$A492,COLUMNS($C$11:W499)),””)</f>
        <v>#NAME?</v>
      </c>
      <c r="W499" s="72" t="e">
        <f>IFERROR(INDEX(Data!$M$4:$BB$594,Data!$A492,COLUMNS($C$11:X499)),””)</f>
        <v>#NAME?</v>
      </c>
      <c r="X499" s="70" t="e">
        <f>IFERROR(INDEX(Data!$M$4:$BB$594,Data!$A492,COLUMNS($C$11:Y499)),””)</f>
        <v>#NAME?</v>
      </c>
      <c r="Y499" s="72" t="e">
        <f>IFERROR(INDEX(Data!$M$4:$BB$594,Data!$A492,COLUMNS($C$11:Z499)),””)</f>
        <v>#NAME?</v>
      </c>
      <c r="Z499" s="75" t="e">
        <f>IFERROR(INDEX(Data!$M$4:$BB$594,Data!$A492,COLUMNS($C$11:AA499)),””)</f>
        <v>#NAME?</v>
      </c>
      <c r="AA499" s="75" t="e">
        <f>IFERROR(INDEX(Data!$M$4:$BB$594,Data!$A492,COLUMNS($C$11:AB499)),””)</f>
        <v>#NAME?</v>
      </c>
      <c r="AB499" s="71" t="e">
        <f>IFERROR(INDEX(Data!$M$4:$BB$594,Data!$A492,COLUMNS($C$11:AC499)),””)</f>
        <v>#NAME?</v>
      </c>
      <c r="AC499" s="72" t="e">
        <f>IFERROR(INDEX(Data!$M$4:$BB$594,Data!$A492,COLUMNS($C$11:AD499)),””)</f>
        <v>#NAME?</v>
      </c>
      <c r="AD499" s="72" t="e">
        <f>IFERROR(INDEX(Data!$M$4:$BB$594,Data!$A492,COLUMNS($C$11:AE499)),””)</f>
        <v>#NAME?</v>
      </c>
      <c r="AE499" s="70" t="e">
        <f>IFERROR(INDEX(Data!$M$4:$BB$594,Data!$A492,COLUMNS($C$11:AF499)),””)</f>
        <v>#NAME?</v>
      </c>
      <c r="AF499" s="72" t="e">
        <f>IFERROR(INDEX(Data!$M$4:$BB$594,Data!$A492,COLUMNS($C$11:AG499)),””)</f>
        <v>#NAME?</v>
      </c>
      <c r="AG499" s="75" t="e">
        <f>IFERROR(INDEX(Data!$M$4:$BB$594,Data!$A492,COLUMNS($C$11:AH499)),””)</f>
        <v>#NAME?</v>
      </c>
      <c r="AH499" s="75" t="e">
        <f>IFERROR(INDEX(Data!$M$4:$BB$594,Data!$A492,COLUMNS($C$11:AI499)),””)</f>
        <v>#NAME?</v>
      </c>
      <c r="AI499" s="71" t="e">
        <f>IFERROR(INDEX(Data!$M$4:$BB$594,Data!$A492,COLUMNS($C$11:AJ499)),””)</f>
        <v>#NAME?</v>
      </c>
      <c r="AJ499" s="71" t="e">
        <f>IFERROR(INDEX(Data!$M$4:$BB$594,Data!$A492,COLUMNS($C$11:AK499)),””)</f>
        <v>#NAME?</v>
      </c>
      <c r="AK499" s="71" t="e">
        <f>IFERROR(INDEX(Data!$M$4:$BB$594,Data!$A492,COLUMNS($C$11:AL499)),””)</f>
        <v>#NAME?</v>
      </c>
      <c r="AL499" s="69" t="e">
        <f>IFERROR(INDEX(Data!$M$4:$BB$594,Data!$A492,COLUMNS($C$11:AM499)),””)</f>
        <v>#NAME?</v>
      </c>
      <c r="AM499" s="69" t="e">
        <f>IFERROR(INDEX(Data!$M$4:$BB$594,Data!$A492,COLUMNS($C$11:AN499)),””)</f>
        <v>#NAME?</v>
      </c>
      <c r="AN499" s="69" t="e">
        <f>IFERROR(INDEX(Data!$M$4:$BB$594,Data!$A492,COLUMNS($C$11:AO499)),””)</f>
        <v>#NAME?</v>
      </c>
      <c r="AO499" s="69" t="e">
        <f>IFERROR(INDEX(Data!$M$4:$BB$594,Data!$A492,COLUMNS($C$11:AP499)),””)</f>
        <v>#NAME?</v>
      </c>
      <c r="AP499" s="69" t="e">
        <f>IFERROR(INDEX(Data!$M$4:$BB$594,Data!$A492,COLUMNS($C$11:AQ499)),””)</f>
        <v>#NAME?</v>
      </c>
      <c r="AQ499" s="69" t="e">
        <f>IFERROR(INDEX(Data!$M$4:$BB$594,Data!$A492,COLUMNS($C$11:AR499)),””)</f>
        <v>#NAME?</v>
      </c>
    </row>
    <row r="500" spans="2:43" x14ac:dyDescent="0.25">
      <c r="B500" s="69" t="e">
        <f>IFERROR(INDEX(Data!$M$4:$BB$594,Data!$A493,COLUMNS($C$11:C500)),””)</f>
        <v>#NAME?</v>
      </c>
      <c r="C500" s="73" t="e">
        <f>IFERROR(INDEX(Data!$M$4:$BB$594,Data!$A493,COLUMNS($C$11:D500)),””)</f>
        <v>#NAME?</v>
      </c>
      <c r="D500" s="76" t="e">
        <f>IFERROR(INDEX(Data!$M$4:$BB$594,Data!$A493,COLUMNS($C$11:E500)),””)</f>
        <v>#NAME?</v>
      </c>
      <c r="E500" s="76" t="e">
        <f>IFERROR(INDEX(Data!$M$4:$BB$594,Data!$A493,COLUMNS($C$11:F500)),””)</f>
        <v>#NAME?</v>
      </c>
      <c r="F500" s="76" t="e">
        <f>IFERROR(INDEX(Data!$M$4:$BB$594,Data!$A493,COLUMNS($C$11:G500)),””)</f>
        <v>#NAME?</v>
      </c>
      <c r="G500" s="76" t="e">
        <f>IFERROR(INDEX(Data!$M$4:$BB$594,Data!$A493,COLUMNS($C$11:H500)),””)</f>
        <v>#NAME?</v>
      </c>
      <c r="H500" s="76" t="e">
        <f>IFERROR(INDEX(Data!$M$4:$BB$594,Data!$A493,COLUMNS($C$11:I500)),””)</f>
        <v>#NAME?</v>
      </c>
      <c r="I500" s="76" t="e">
        <f>IFERROR(INDEX(Data!$M$4:$BB$594,Data!$A493,COLUMNS($C$11:J500)),””)</f>
        <v>#NAME?</v>
      </c>
      <c r="J500" s="76" t="e">
        <f>IFERROR(INDEX(Data!$M$4:$BB$594,Data!$A493,COLUMNS($C$11:K500)),””)</f>
        <v>#NAME?</v>
      </c>
      <c r="K500" s="76" t="e">
        <f>IFERROR(INDEX(Data!$M$4:$BB$594,Data!$A493,COLUMNS($C$11:L500)),””)</f>
        <v>#NAME?</v>
      </c>
      <c r="L500" s="76" t="e">
        <f>IFERROR(INDEX(Data!$M$4:$BB$594,Data!$A493,COLUMNS($C$11:M500)),””)</f>
        <v>#NAME?</v>
      </c>
      <c r="M500" s="76" t="e">
        <f>IFERROR(INDEX(Data!$M$4:$BB$594,Data!$A493,COLUMNS($C$11:N500)),””)</f>
        <v>#NAME?</v>
      </c>
      <c r="N500" s="76" t="e">
        <f>IFERROR(INDEX(Data!$M$4:$BB$594,Data!$A493,COLUMNS($C$11:O500)),””)</f>
        <v>#NAME?</v>
      </c>
      <c r="O500" s="76" t="e">
        <f>IFERROR(INDEX(Data!$M$4:$BB$594,Data!$A493,COLUMNS($C$11:P500)),””)</f>
        <v>#NAME?</v>
      </c>
      <c r="P500" s="69" t="e">
        <f>IFERROR(INDEX(Data!$M$4:$BB$594,Data!$A493,COLUMNS($C$11:Q500)),””)</f>
        <v>#NAME?</v>
      </c>
      <c r="Q500" s="70" t="e">
        <f>IFERROR(INDEX(Data!$M$4:$BB$594,Data!$A493,COLUMNS($C$11:R500)),””)</f>
        <v>#NAME?</v>
      </c>
      <c r="R500" s="72" t="e">
        <f>IFERROR(INDEX(Data!$M$4:$BB$594,Data!$A493,COLUMNS($C$11:S500)),””)</f>
        <v>#NAME?</v>
      </c>
      <c r="S500" s="69" t="e">
        <f>IFERROR(INDEX(Data!$M$4:$BB$594,Data!$A493,COLUMNS($C$11:T500)),””)</f>
        <v>#NAME?</v>
      </c>
      <c r="T500" s="71" t="e">
        <f>IFERROR(INDEX(Data!$M$4:$BB$594,Data!$A493,COLUMNS($C$11:U500)),””)</f>
        <v>#NAME?</v>
      </c>
      <c r="U500" s="72" t="e">
        <f>IFERROR(INDEX(Data!$M$4:$BB$594,Data!$A493,COLUMNS($C$11:V500)),””)</f>
        <v>#NAME?</v>
      </c>
      <c r="V500" s="72" t="e">
        <f>IFERROR(INDEX(Data!$M$4:$BB$594,Data!$A493,COLUMNS($C$11:W500)),””)</f>
        <v>#NAME?</v>
      </c>
      <c r="W500" s="72" t="e">
        <f>IFERROR(INDEX(Data!$M$4:$BB$594,Data!$A493,COLUMNS($C$11:X500)),””)</f>
        <v>#NAME?</v>
      </c>
      <c r="X500" s="70" t="e">
        <f>IFERROR(INDEX(Data!$M$4:$BB$594,Data!$A493,COLUMNS($C$11:Y500)),””)</f>
        <v>#NAME?</v>
      </c>
      <c r="Y500" s="72" t="e">
        <f>IFERROR(INDEX(Data!$M$4:$BB$594,Data!$A493,COLUMNS($C$11:Z500)),””)</f>
        <v>#NAME?</v>
      </c>
      <c r="Z500" s="75" t="e">
        <f>IFERROR(INDEX(Data!$M$4:$BB$594,Data!$A493,COLUMNS($C$11:AA500)),””)</f>
        <v>#NAME?</v>
      </c>
      <c r="AA500" s="75" t="e">
        <f>IFERROR(INDEX(Data!$M$4:$BB$594,Data!$A493,COLUMNS($C$11:AB500)),””)</f>
        <v>#NAME?</v>
      </c>
      <c r="AB500" s="71" t="e">
        <f>IFERROR(INDEX(Data!$M$4:$BB$594,Data!$A493,COLUMNS($C$11:AC500)),””)</f>
        <v>#NAME?</v>
      </c>
      <c r="AC500" s="72" t="e">
        <f>IFERROR(INDEX(Data!$M$4:$BB$594,Data!$A493,COLUMNS($C$11:AD500)),””)</f>
        <v>#NAME?</v>
      </c>
      <c r="AD500" s="72" t="e">
        <f>IFERROR(INDEX(Data!$M$4:$BB$594,Data!$A493,COLUMNS($C$11:AE500)),””)</f>
        <v>#NAME?</v>
      </c>
      <c r="AE500" s="70" t="e">
        <f>IFERROR(INDEX(Data!$M$4:$BB$594,Data!$A493,COLUMNS($C$11:AF500)),””)</f>
        <v>#NAME?</v>
      </c>
      <c r="AF500" s="72" t="e">
        <f>IFERROR(INDEX(Data!$M$4:$BB$594,Data!$A493,COLUMNS($C$11:AG500)),””)</f>
        <v>#NAME?</v>
      </c>
      <c r="AG500" s="75" t="e">
        <f>IFERROR(INDEX(Data!$M$4:$BB$594,Data!$A493,COLUMNS($C$11:AH500)),””)</f>
        <v>#NAME?</v>
      </c>
      <c r="AH500" s="75" t="e">
        <f>IFERROR(INDEX(Data!$M$4:$BB$594,Data!$A493,COLUMNS($C$11:AI500)),””)</f>
        <v>#NAME?</v>
      </c>
      <c r="AI500" s="71" t="e">
        <f>IFERROR(INDEX(Data!$M$4:$BB$594,Data!$A493,COLUMNS($C$11:AJ500)),””)</f>
        <v>#NAME?</v>
      </c>
      <c r="AJ500" s="71" t="e">
        <f>IFERROR(INDEX(Data!$M$4:$BB$594,Data!$A493,COLUMNS($C$11:AK500)),””)</f>
        <v>#NAME?</v>
      </c>
      <c r="AK500" s="71" t="e">
        <f>IFERROR(INDEX(Data!$M$4:$BB$594,Data!$A493,COLUMNS($C$11:AL500)),””)</f>
        <v>#NAME?</v>
      </c>
      <c r="AL500" s="69" t="e">
        <f>IFERROR(INDEX(Data!$M$4:$BB$594,Data!$A493,COLUMNS($C$11:AM500)),””)</f>
        <v>#NAME?</v>
      </c>
      <c r="AM500" s="69" t="e">
        <f>IFERROR(INDEX(Data!$M$4:$BB$594,Data!$A493,COLUMNS($C$11:AN500)),””)</f>
        <v>#NAME?</v>
      </c>
      <c r="AN500" s="69" t="e">
        <f>IFERROR(INDEX(Data!$M$4:$BB$594,Data!$A493,COLUMNS($C$11:AO500)),””)</f>
        <v>#NAME?</v>
      </c>
      <c r="AO500" s="69" t="e">
        <f>IFERROR(INDEX(Data!$M$4:$BB$594,Data!$A493,COLUMNS($C$11:AP500)),””)</f>
        <v>#NAME?</v>
      </c>
      <c r="AP500" s="69" t="e">
        <f>IFERROR(INDEX(Data!$M$4:$BB$594,Data!$A493,COLUMNS($C$11:AQ500)),””)</f>
        <v>#NAME?</v>
      </c>
      <c r="AQ500" s="69" t="e">
        <f>IFERROR(INDEX(Data!$M$4:$BB$594,Data!$A493,COLUMNS($C$11:AR500)),””)</f>
        <v>#NAME?</v>
      </c>
    </row>
    <row r="501" spans="2:43" x14ac:dyDescent="0.25">
      <c r="B501" s="69" t="e">
        <f>IFERROR(INDEX(Data!$M$4:$BB$594,Data!$A494,COLUMNS($C$11:C501)),””)</f>
        <v>#NAME?</v>
      </c>
      <c r="C501" s="73" t="e">
        <f>IFERROR(INDEX(Data!$M$4:$BB$594,Data!$A494,COLUMNS($C$11:D501)),””)</f>
        <v>#NAME?</v>
      </c>
      <c r="D501" s="76" t="e">
        <f>IFERROR(INDEX(Data!$M$4:$BB$594,Data!$A494,COLUMNS($C$11:E501)),””)</f>
        <v>#NAME?</v>
      </c>
      <c r="E501" s="76" t="e">
        <f>IFERROR(INDEX(Data!$M$4:$BB$594,Data!$A494,COLUMNS($C$11:F501)),””)</f>
        <v>#NAME?</v>
      </c>
      <c r="F501" s="76" t="e">
        <f>IFERROR(INDEX(Data!$M$4:$BB$594,Data!$A494,COLUMNS($C$11:G501)),””)</f>
        <v>#NAME?</v>
      </c>
      <c r="G501" s="76" t="e">
        <f>IFERROR(INDEX(Data!$M$4:$BB$594,Data!$A494,COLUMNS($C$11:H501)),””)</f>
        <v>#NAME?</v>
      </c>
      <c r="H501" s="76" t="e">
        <f>IFERROR(INDEX(Data!$M$4:$BB$594,Data!$A494,COLUMNS($C$11:I501)),””)</f>
        <v>#NAME?</v>
      </c>
      <c r="I501" s="76" t="e">
        <f>IFERROR(INDEX(Data!$M$4:$BB$594,Data!$A494,COLUMNS($C$11:J501)),””)</f>
        <v>#NAME?</v>
      </c>
      <c r="J501" s="76" t="e">
        <f>IFERROR(INDEX(Data!$M$4:$BB$594,Data!$A494,COLUMNS($C$11:K501)),””)</f>
        <v>#NAME?</v>
      </c>
      <c r="K501" s="76" t="e">
        <f>IFERROR(INDEX(Data!$M$4:$BB$594,Data!$A494,COLUMNS($C$11:L501)),””)</f>
        <v>#NAME?</v>
      </c>
      <c r="L501" s="76" t="e">
        <f>IFERROR(INDEX(Data!$M$4:$BB$594,Data!$A494,COLUMNS($C$11:M501)),””)</f>
        <v>#NAME?</v>
      </c>
      <c r="M501" s="76" t="e">
        <f>IFERROR(INDEX(Data!$M$4:$BB$594,Data!$A494,COLUMNS($C$11:N501)),””)</f>
        <v>#NAME?</v>
      </c>
      <c r="N501" s="76" t="e">
        <f>IFERROR(INDEX(Data!$M$4:$BB$594,Data!$A494,COLUMNS($C$11:O501)),””)</f>
        <v>#NAME?</v>
      </c>
      <c r="O501" s="76" t="e">
        <f>IFERROR(INDEX(Data!$M$4:$BB$594,Data!$A494,COLUMNS($C$11:P501)),””)</f>
        <v>#NAME?</v>
      </c>
      <c r="P501" s="69" t="e">
        <f>IFERROR(INDEX(Data!$M$4:$BB$594,Data!$A494,COLUMNS($C$11:Q501)),””)</f>
        <v>#NAME?</v>
      </c>
      <c r="Q501" s="70" t="e">
        <f>IFERROR(INDEX(Data!$M$4:$BB$594,Data!$A494,COLUMNS($C$11:R501)),””)</f>
        <v>#NAME?</v>
      </c>
      <c r="R501" s="72" t="e">
        <f>IFERROR(INDEX(Data!$M$4:$BB$594,Data!$A494,COLUMNS($C$11:S501)),””)</f>
        <v>#NAME?</v>
      </c>
      <c r="S501" s="69" t="e">
        <f>IFERROR(INDEX(Data!$M$4:$BB$594,Data!$A494,COLUMNS($C$11:T501)),””)</f>
        <v>#NAME?</v>
      </c>
      <c r="T501" s="71" t="e">
        <f>IFERROR(INDEX(Data!$M$4:$BB$594,Data!$A494,COLUMNS($C$11:U501)),””)</f>
        <v>#NAME?</v>
      </c>
      <c r="U501" s="72" t="e">
        <f>IFERROR(INDEX(Data!$M$4:$BB$594,Data!$A494,COLUMNS($C$11:V501)),””)</f>
        <v>#NAME?</v>
      </c>
      <c r="V501" s="72" t="e">
        <f>IFERROR(INDEX(Data!$M$4:$BB$594,Data!$A494,COLUMNS($C$11:W501)),””)</f>
        <v>#NAME?</v>
      </c>
      <c r="W501" s="72" t="e">
        <f>IFERROR(INDEX(Data!$M$4:$BB$594,Data!$A494,COLUMNS($C$11:X501)),””)</f>
        <v>#NAME?</v>
      </c>
      <c r="X501" s="70" t="e">
        <f>IFERROR(INDEX(Data!$M$4:$BB$594,Data!$A494,COLUMNS($C$11:Y501)),””)</f>
        <v>#NAME?</v>
      </c>
      <c r="Y501" s="72" t="e">
        <f>IFERROR(INDEX(Data!$M$4:$BB$594,Data!$A494,COLUMNS($C$11:Z501)),””)</f>
        <v>#NAME?</v>
      </c>
      <c r="Z501" s="75" t="e">
        <f>IFERROR(INDEX(Data!$M$4:$BB$594,Data!$A494,COLUMNS($C$11:AA501)),””)</f>
        <v>#NAME?</v>
      </c>
      <c r="AA501" s="75" t="e">
        <f>IFERROR(INDEX(Data!$M$4:$BB$594,Data!$A494,COLUMNS($C$11:AB501)),””)</f>
        <v>#NAME?</v>
      </c>
      <c r="AB501" s="71" t="e">
        <f>IFERROR(INDEX(Data!$M$4:$BB$594,Data!$A494,COLUMNS($C$11:AC501)),””)</f>
        <v>#NAME?</v>
      </c>
      <c r="AC501" s="72" t="e">
        <f>IFERROR(INDEX(Data!$M$4:$BB$594,Data!$A494,COLUMNS($C$11:AD501)),””)</f>
        <v>#NAME?</v>
      </c>
      <c r="AD501" s="72" t="e">
        <f>IFERROR(INDEX(Data!$M$4:$BB$594,Data!$A494,COLUMNS($C$11:AE501)),””)</f>
        <v>#NAME?</v>
      </c>
      <c r="AE501" s="70" t="e">
        <f>IFERROR(INDEX(Data!$M$4:$BB$594,Data!$A494,COLUMNS($C$11:AF501)),””)</f>
        <v>#NAME?</v>
      </c>
      <c r="AF501" s="72" t="e">
        <f>IFERROR(INDEX(Data!$M$4:$BB$594,Data!$A494,COLUMNS($C$11:AG501)),””)</f>
        <v>#NAME?</v>
      </c>
      <c r="AG501" s="75" t="e">
        <f>IFERROR(INDEX(Data!$M$4:$BB$594,Data!$A494,COLUMNS($C$11:AH501)),””)</f>
        <v>#NAME?</v>
      </c>
      <c r="AH501" s="75" t="e">
        <f>IFERROR(INDEX(Data!$M$4:$BB$594,Data!$A494,COLUMNS($C$11:AI501)),””)</f>
        <v>#NAME?</v>
      </c>
      <c r="AI501" s="71" t="e">
        <f>IFERROR(INDEX(Data!$M$4:$BB$594,Data!$A494,COLUMNS($C$11:AJ501)),””)</f>
        <v>#NAME?</v>
      </c>
      <c r="AJ501" s="71" t="e">
        <f>IFERROR(INDEX(Data!$M$4:$BB$594,Data!$A494,COLUMNS($C$11:AK501)),””)</f>
        <v>#NAME?</v>
      </c>
      <c r="AK501" s="71" t="e">
        <f>IFERROR(INDEX(Data!$M$4:$BB$594,Data!$A494,COLUMNS($C$11:AL501)),””)</f>
        <v>#NAME?</v>
      </c>
      <c r="AL501" s="69" t="e">
        <f>IFERROR(INDEX(Data!$M$4:$BB$594,Data!$A494,COLUMNS($C$11:AM501)),””)</f>
        <v>#NAME?</v>
      </c>
      <c r="AM501" s="69" t="e">
        <f>IFERROR(INDEX(Data!$M$4:$BB$594,Data!$A494,COLUMNS($C$11:AN501)),””)</f>
        <v>#NAME?</v>
      </c>
      <c r="AN501" s="69" t="e">
        <f>IFERROR(INDEX(Data!$M$4:$BB$594,Data!$A494,COLUMNS($C$11:AO501)),””)</f>
        <v>#NAME?</v>
      </c>
      <c r="AO501" s="69" t="e">
        <f>IFERROR(INDEX(Data!$M$4:$BB$594,Data!$A494,COLUMNS($C$11:AP501)),””)</f>
        <v>#NAME?</v>
      </c>
      <c r="AP501" s="69" t="e">
        <f>IFERROR(INDEX(Data!$M$4:$BB$594,Data!$A494,COLUMNS($C$11:AQ501)),””)</f>
        <v>#NAME?</v>
      </c>
      <c r="AQ501" s="69" t="e">
        <f>IFERROR(INDEX(Data!$M$4:$BB$594,Data!$A494,COLUMNS($C$11:AR501)),””)</f>
        <v>#NAME?</v>
      </c>
    </row>
    <row r="502" spans="2:43" x14ac:dyDescent="0.25">
      <c r="B502" s="69" t="e">
        <f>IFERROR(INDEX(Data!$M$4:$BB$594,Data!$A495,COLUMNS($C$11:C502)),””)</f>
        <v>#NAME?</v>
      </c>
      <c r="C502" s="73" t="e">
        <f>IFERROR(INDEX(Data!$M$4:$BB$594,Data!$A495,COLUMNS($C$11:D502)),””)</f>
        <v>#NAME?</v>
      </c>
      <c r="D502" s="76" t="e">
        <f>IFERROR(INDEX(Data!$M$4:$BB$594,Data!$A495,COLUMNS($C$11:E502)),””)</f>
        <v>#NAME?</v>
      </c>
      <c r="E502" s="76" t="e">
        <f>IFERROR(INDEX(Data!$M$4:$BB$594,Data!$A495,COLUMNS($C$11:F502)),””)</f>
        <v>#NAME?</v>
      </c>
      <c r="F502" s="76" t="e">
        <f>IFERROR(INDEX(Data!$M$4:$BB$594,Data!$A495,COLUMNS($C$11:G502)),””)</f>
        <v>#NAME?</v>
      </c>
      <c r="G502" s="76" t="e">
        <f>IFERROR(INDEX(Data!$M$4:$BB$594,Data!$A495,COLUMNS($C$11:H502)),””)</f>
        <v>#NAME?</v>
      </c>
      <c r="H502" s="76" t="e">
        <f>IFERROR(INDEX(Data!$M$4:$BB$594,Data!$A495,COLUMNS($C$11:I502)),””)</f>
        <v>#NAME?</v>
      </c>
      <c r="I502" s="76" t="e">
        <f>IFERROR(INDEX(Data!$M$4:$BB$594,Data!$A495,COLUMNS($C$11:J502)),””)</f>
        <v>#NAME?</v>
      </c>
      <c r="J502" s="76" t="e">
        <f>IFERROR(INDEX(Data!$M$4:$BB$594,Data!$A495,COLUMNS($C$11:K502)),””)</f>
        <v>#NAME?</v>
      </c>
      <c r="K502" s="76" t="e">
        <f>IFERROR(INDEX(Data!$M$4:$BB$594,Data!$A495,COLUMNS($C$11:L502)),””)</f>
        <v>#NAME?</v>
      </c>
      <c r="L502" s="76" t="e">
        <f>IFERROR(INDEX(Data!$M$4:$BB$594,Data!$A495,COLUMNS($C$11:M502)),””)</f>
        <v>#NAME?</v>
      </c>
      <c r="M502" s="76" t="e">
        <f>IFERROR(INDEX(Data!$M$4:$BB$594,Data!$A495,COLUMNS($C$11:N502)),””)</f>
        <v>#NAME?</v>
      </c>
      <c r="N502" s="76" t="e">
        <f>IFERROR(INDEX(Data!$M$4:$BB$594,Data!$A495,COLUMNS($C$11:O502)),””)</f>
        <v>#NAME?</v>
      </c>
      <c r="O502" s="76" t="e">
        <f>IFERROR(INDEX(Data!$M$4:$BB$594,Data!$A495,COLUMNS($C$11:P502)),””)</f>
        <v>#NAME?</v>
      </c>
      <c r="P502" s="69" t="e">
        <f>IFERROR(INDEX(Data!$M$4:$BB$594,Data!$A495,COLUMNS($C$11:Q502)),””)</f>
        <v>#NAME?</v>
      </c>
      <c r="Q502" s="70" t="e">
        <f>IFERROR(INDEX(Data!$M$4:$BB$594,Data!$A495,COLUMNS($C$11:R502)),””)</f>
        <v>#NAME?</v>
      </c>
      <c r="R502" s="72" t="e">
        <f>IFERROR(INDEX(Data!$M$4:$BB$594,Data!$A495,COLUMNS($C$11:S502)),””)</f>
        <v>#NAME?</v>
      </c>
      <c r="S502" s="69" t="e">
        <f>IFERROR(INDEX(Data!$M$4:$BB$594,Data!$A495,COLUMNS($C$11:T502)),””)</f>
        <v>#NAME?</v>
      </c>
      <c r="T502" s="71" t="e">
        <f>IFERROR(INDEX(Data!$M$4:$BB$594,Data!$A495,COLUMNS($C$11:U502)),””)</f>
        <v>#NAME?</v>
      </c>
      <c r="U502" s="72" t="e">
        <f>IFERROR(INDEX(Data!$M$4:$BB$594,Data!$A495,COLUMNS($C$11:V502)),””)</f>
        <v>#NAME?</v>
      </c>
      <c r="V502" s="72" t="e">
        <f>IFERROR(INDEX(Data!$M$4:$BB$594,Data!$A495,COLUMNS($C$11:W502)),””)</f>
        <v>#NAME?</v>
      </c>
      <c r="W502" s="72" t="e">
        <f>IFERROR(INDEX(Data!$M$4:$BB$594,Data!$A495,COLUMNS($C$11:X502)),””)</f>
        <v>#NAME?</v>
      </c>
      <c r="X502" s="70" t="e">
        <f>IFERROR(INDEX(Data!$M$4:$BB$594,Data!$A495,COLUMNS($C$11:Y502)),””)</f>
        <v>#NAME?</v>
      </c>
      <c r="Y502" s="72" t="e">
        <f>IFERROR(INDEX(Data!$M$4:$BB$594,Data!$A495,COLUMNS($C$11:Z502)),””)</f>
        <v>#NAME?</v>
      </c>
      <c r="Z502" s="75" t="e">
        <f>IFERROR(INDEX(Data!$M$4:$BB$594,Data!$A495,COLUMNS($C$11:AA502)),””)</f>
        <v>#NAME?</v>
      </c>
      <c r="AA502" s="75" t="e">
        <f>IFERROR(INDEX(Data!$M$4:$BB$594,Data!$A495,COLUMNS($C$11:AB502)),””)</f>
        <v>#NAME?</v>
      </c>
      <c r="AB502" s="71" t="e">
        <f>IFERROR(INDEX(Data!$M$4:$BB$594,Data!$A495,COLUMNS($C$11:AC502)),””)</f>
        <v>#NAME?</v>
      </c>
      <c r="AC502" s="72" t="e">
        <f>IFERROR(INDEX(Data!$M$4:$BB$594,Data!$A495,COLUMNS($C$11:AD502)),””)</f>
        <v>#NAME?</v>
      </c>
      <c r="AD502" s="72" t="e">
        <f>IFERROR(INDEX(Data!$M$4:$BB$594,Data!$A495,COLUMNS($C$11:AE502)),””)</f>
        <v>#NAME?</v>
      </c>
      <c r="AE502" s="70" t="e">
        <f>IFERROR(INDEX(Data!$M$4:$BB$594,Data!$A495,COLUMNS($C$11:AF502)),””)</f>
        <v>#NAME?</v>
      </c>
      <c r="AF502" s="72" t="e">
        <f>IFERROR(INDEX(Data!$M$4:$BB$594,Data!$A495,COLUMNS($C$11:AG502)),””)</f>
        <v>#NAME?</v>
      </c>
      <c r="AG502" s="75" t="e">
        <f>IFERROR(INDEX(Data!$M$4:$BB$594,Data!$A495,COLUMNS($C$11:AH502)),””)</f>
        <v>#NAME?</v>
      </c>
      <c r="AH502" s="75" t="e">
        <f>IFERROR(INDEX(Data!$M$4:$BB$594,Data!$A495,COLUMNS($C$11:AI502)),””)</f>
        <v>#NAME?</v>
      </c>
      <c r="AI502" s="71" t="e">
        <f>IFERROR(INDEX(Data!$M$4:$BB$594,Data!$A495,COLUMNS($C$11:AJ502)),””)</f>
        <v>#NAME?</v>
      </c>
      <c r="AJ502" s="71" t="e">
        <f>IFERROR(INDEX(Data!$M$4:$BB$594,Data!$A495,COLUMNS($C$11:AK502)),””)</f>
        <v>#NAME?</v>
      </c>
      <c r="AK502" s="71" t="e">
        <f>IFERROR(INDEX(Data!$M$4:$BB$594,Data!$A495,COLUMNS($C$11:AL502)),””)</f>
        <v>#NAME?</v>
      </c>
      <c r="AL502" s="69" t="e">
        <f>IFERROR(INDEX(Data!$M$4:$BB$594,Data!$A495,COLUMNS($C$11:AM502)),””)</f>
        <v>#NAME?</v>
      </c>
      <c r="AM502" s="69" t="e">
        <f>IFERROR(INDEX(Data!$M$4:$BB$594,Data!$A495,COLUMNS($C$11:AN502)),””)</f>
        <v>#NAME?</v>
      </c>
      <c r="AN502" s="69" t="e">
        <f>IFERROR(INDEX(Data!$M$4:$BB$594,Data!$A495,COLUMNS($C$11:AO502)),””)</f>
        <v>#NAME?</v>
      </c>
      <c r="AO502" s="69" t="e">
        <f>IFERROR(INDEX(Data!$M$4:$BB$594,Data!$A495,COLUMNS($C$11:AP502)),””)</f>
        <v>#NAME?</v>
      </c>
      <c r="AP502" s="69" t="e">
        <f>IFERROR(INDEX(Data!$M$4:$BB$594,Data!$A495,COLUMNS($C$11:AQ502)),””)</f>
        <v>#NAME?</v>
      </c>
      <c r="AQ502" s="69" t="e">
        <f>IFERROR(INDEX(Data!$M$4:$BB$594,Data!$A495,COLUMNS($C$11:AR502)),””)</f>
        <v>#NAME?</v>
      </c>
    </row>
    <row r="503" spans="2:43" x14ac:dyDescent="0.25">
      <c r="B503" s="69" t="e">
        <f>IFERROR(INDEX(Data!$M$4:$BB$594,Data!$A496,COLUMNS($C$11:C503)),””)</f>
        <v>#NAME?</v>
      </c>
      <c r="C503" s="73" t="e">
        <f>IFERROR(INDEX(Data!$M$4:$BB$594,Data!$A496,COLUMNS($C$11:D503)),””)</f>
        <v>#NAME?</v>
      </c>
      <c r="D503" s="76" t="e">
        <f>IFERROR(INDEX(Data!$M$4:$BB$594,Data!$A496,COLUMNS($C$11:E503)),””)</f>
        <v>#NAME?</v>
      </c>
      <c r="E503" s="76" t="e">
        <f>IFERROR(INDEX(Data!$M$4:$BB$594,Data!$A496,COLUMNS($C$11:F503)),””)</f>
        <v>#NAME?</v>
      </c>
      <c r="F503" s="76" t="e">
        <f>IFERROR(INDEX(Data!$M$4:$BB$594,Data!$A496,COLUMNS($C$11:G503)),””)</f>
        <v>#NAME?</v>
      </c>
      <c r="G503" s="76" t="e">
        <f>IFERROR(INDEX(Data!$M$4:$BB$594,Data!$A496,COLUMNS($C$11:H503)),””)</f>
        <v>#NAME?</v>
      </c>
      <c r="H503" s="76" t="e">
        <f>IFERROR(INDEX(Data!$M$4:$BB$594,Data!$A496,COLUMNS($C$11:I503)),””)</f>
        <v>#NAME?</v>
      </c>
      <c r="I503" s="76" t="e">
        <f>IFERROR(INDEX(Data!$M$4:$BB$594,Data!$A496,COLUMNS($C$11:J503)),””)</f>
        <v>#NAME?</v>
      </c>
      <c r="J503" s="76" t="e">
        <f>IFERROR(INDEX(Data!$M$4:$BB$594,Data!$A496,COLUMNS($C$11:K503)),””)</f>
        <v>#NAME?</v>
      </c>
      <c r="K503" s="76" t="e">
        <f>IFERROR(INDEX(Data!$M$4:$BB$594,Data!$A496,COLUMNS($C$11:L503)),””)</f>
        <v>#NAME?</v>
      </c>
      <c r="L503" s="76" t="e">
        <f>IFERROR(INDEX(Data!$M$4:$BB$594,Data!$A496,COLUMNS($C$11:M503)),””)</f>
        <v>#NAME?</v>
      </c>
      <c r="M503" s="76" t="e">
        <f>IFERROR(INDEX(Data!$M$4:$BB$594,Data!$A496,COLUMNS($C$11:N503)),””)</f>
        <v>#NAME?</v>
      </c>
      <c r="N503" s="76" t="e">
        <f>IFERROR(INDEX(Data!$M$4:$BB$594,Data!$A496,COLUMNS($C$11:O503)),””)</f>
        <v>#NAME?</v>
      </c>
      <c r="O503" s="76" t="e">
        <f>IFERROR(INDEX(Data!$M$4:$BB$594,Data!$A496,COLUMNS($C$11:P503)),””)</f>
        <v>#NAME?</v>
      </c>
      <c r="P503" s="69" t="e">
        <f>IFERROR(INDEX(Data!$M$4:$BB$594,Data!$A496,COLUMNS($C$11:Q503)),””)</f>
        <v>#NAME?</v>
      </c>
      <c r="Q503" s="70" t="e">
        <f>IFERROR(INDEX(Data!$M$4:$BB$594,Data!$A496,COLUMNS($C$11:R503)),””)</f>
        <v>#NAME?</v>
      </c>
      <c r="R503" s="72" t="e">
        <f>IFERROR(INDEX(Data!$M$4:$BB$594,Data!$A496,COLUMNS($C$11:S503)),””)</f>
        <v>#NAME?</v>
      </c>
      <c r="S503" s="69" t="e">
        <f>IFERROR(INDEX(Data!$M$4:$BB$594,Data!$A496,COLUMNS($C$11:T503)),””)</f>
        <v>#NAME?</v>
      </c>
      <c r="T503" s="71" t="e">
        <f>IFERROR(INDEX(Data!$M$4:$BB$594,Data!$A496,COLUMNS($C$11:U503)),””)</f>
        <v>#NAME?</v>
      </c>
      <c r="U503" s="72" t="e">
        <f>IFERROR(INDEX(Data!$M$4:$BB$594,Data!$A496,COLUMNS($C$11:V503)),””)</f>
        <v>#NAME?</v>
      </c>
      <c r="V503" s="72" t="e">
        <f>IFERROR(INDEX(Data!$M$4:$BB$594,Data!$A496,COLUMNS($C$11:W503)),””)</f>
        <v>#NAME?</v>
      </c>
      <c r="W503" s="72" t="e">
        <f>IFERROR(INDEX(Data!$M$4:$BB$594,Data!$A496,COLUMNS($C$11:X503)),””)</f>
        <v>#NAME?</v>
      </c>
      <c r="X503" s="70" t="e">
        <f>IFERROR(INDEX(Data!$M$4:$BB$594,Data!$A496,COLUMNS($C$11:Y503)),””)</f>
        <v>#NAME?</v>
      </c>
      <c r="Y503" s="72" t="e">
        <f>IFERROR(INDEX(Data!$M$4:$BB$594,Data!$A496,COLUMNS($C$11:Z503)),””)</f>
        <v>#NAME?</v>
      </c>
      <c r="Z503" s="75" t="e">
        <f>IFERROR(INDEX(Data!$M$4:$BB$594,Data!$A496,COLUMNS($C$11:AA503)),””)</f>
        <v>#NAME?</v>
      </c>
      <c r="AA503" s="75" t="e">
        <f>IFERROR(INDEX(Data!$M$4:$BB$594,Data!$A496,COLUMNS($C$11:AB503)),””)</f>
        <v>#NAME?</v>
      </c>
      <c r="AB503" s="71" t="e">
        <f>IFERROR(INDEX(Data!$M$4:$BB$594,Data!$A496,COLUMNS($C$11:AC503)),””)</f>
        <v>#NAME?</v>
      </c>
      <c r="AC503" s="72" t="e">
        <f>IFERROR(INDEX(Data!$M$4:$BB$594,Data!$A496,COLUMNS($C$11:AD503)),””)</f>
        <v>#NAME?</v>
      </c>
      <c r="AD503" s="72" t="e">
        <f>IFERROR(INDEX(Data!$M$4:$BB$594,Data!$A496,COLUMNS($C$11:AE503)),””)</f>
        <v>#NAME?</v>
      </c>
      <c r="AE503" s="70" t="e">
        <f>IFERROR(INDEX(Data!$M$4:$BB$594,Data!$A496,COLUMNS($C$11:AF503)),””)</f>
        <v>#NAME?</v>
      </c>
      <c r="AF503" s="72" t="e">
        <f>IFERROR(INDEX(Data!$M$4:$BB$594,Data!$A496,COLUMNS($C$11:AG503)),””)</f>
        <v>#NAME?</v>
      </c>
      <c r="AG503" s="75" t="e">
        <f>IFERROR(INDEX(Data!$M$4:$BB$594,Data!$A496,COLUMNS($C$11:AH503)),””)</f>
        <v>#NAME?</v>
      </c>
      <c r="AH503" s="75" t="e">
        <f>IFERROR(INDEX(Data!$M$4:$BB$594,Data!$A496,COLUMNS($C$11:AI503)),””)</f>
        <v>#NAME?</v>
      </c>
      <c r="AI503" s="71" t="e">
        <f>IFERROR(INDEX(Data!$M$4:$BB$594,Data!$A496,COLUMNS($C$11:AJ503)),””)</f>
        <v>#NAME?</v>
      </c>
      <c r="AJ503" s="71" t="e">
        <f>IFERROR(INDEX(Data!$M$4:$BB$594,Data!$A496,COLUMNS($C$11:AK503)),””)</f>
        <v>#NAME?</v>
      </c>
      <c r="AK503" s="71" t="e">
        <f>IFERROR(INDEX(Data!$M$4:$BB$594,Data!$A496,COLUMNS($C$11:AL503)),””)</f>
        <v>#NAME?</v>
      </c>
      <c r="AL503" s="69" t="e">
        <f>IFERROR(INDEX(Data!$M$4:$BB$594,Data!$A496,COLUMNS($C$11:AM503)),””)</f>
        <v>#NAME?</v>
      </c>
      <c r="AM503" s="69" t="e">
        <f>IFERROR(INDEX(Data!$M$4:$BB$594,Data!$A496,COLUMNS($C$11:AN503)),””)</f>
        <v>#NAME?</v>
      </c>
      <c r="AN503" s="69" t="e">
        <f>IFERROR(INDEX(Data!$M$4:$BB$594,Data!$A496,COLUMNS($C$11:AO503)),””)</f>
        <v>#NAME?</v>
      </c>
      <c r="AO503" s="69" t="e">
        <f>IFERROR(INDEX(Data!$M$4:$BB$594,Data!$A496,COLUMNS($C$11:AP503)),””)</f>
        <v>#NAME?</v>
      </c>
      <c r="AP503" s="69" t="e">
        <f>IFERROR(INDEX(Data!$M$4:$BB$594,Data!$A496,COLUMNS($C$11:AQ503)),””)</f>
        <v>#NAME?</v>
      </c>
      <c r="AQ503" s="69" t="e">
        <f>IFERROR(INDEX(Data!$M$4:$BB$594,Data!$A496,COLUMNS($C$11:AR503)),””)</f>
        <v>#NAME?</v>
      </c>
    </row>
    <row r="504" spans="2:43" x14ac:dyDescent="0.25">
      <c r="B504" s="69" t="e">
        <f>IFERROR(INDEX(Data!$M$4:$BB$594,Data!$A497,COLUMNS($C$11:C504)),””)</f>
        <v>#NAME?</v>
      </c>
      <c r="C504" s="73" t="e">
        <f>IFERROR(INDEX(Data!$M$4:$BB$594,Data!$A497,COLUMNS($C$11:D504)),””)</f>
        <v>#NAME?</v>
      </c>
      <c r="D504" s="76" t="e">
        <f>IFERROR(INDEX(Data!$M$4:$BB$594,Data!$A497,COLUMNS($C$11:E504)),””)</f>
        <v>#NAME?</v>
      </c>
      <c r="E504" s="76" t="e">
        <f>IFERROR(INDEX(Data!$M$4:$BB$594,Data!$A497,COLUMNS($C$11:F504)),””)</f>
        <v>#NAME?</v>
      </c>
      <c r="F504" s="76" t="e">
        <f>IFERROR(INDEX(Data!$M$4:$BB$594,Data!$A497,COLUMNS($C$11:G504)),””)</f>
        <v>#NAME?</v>
      </c>
      <c r="G504" s="76" t="e">
        <f>IFERROR(INDEX(Data!$M$4:$BB$594,Data!$A497,COLUMNS($C$11:H504)),””)</f>
        <v>#NAME?</v>
      </c>
      <c r="H504" s="76" t="e">
        <f>IFERROR(INDEX(Data!$M$4:$BB$594,Data!$A497,COLUMNS($C$11:I504)),””)</f>
        <v>#NAME?</v>
      </c>
      <c r="I504" s="76" t="e">
        <f>IFERROR(INDEX(Data!$M$4:$BB$594,Data!$A497,COLUMNS($C$11:J504)),””)</f>
        <v>#NAME?</v>
      </c>
      <c r="J504" s="76" t="e">
        <f>IFERROR(INDEX(Data!$M$4:$BB$594,Data!$A497,COLUMNS($C$11:K504)),””)</f>
        <v>#NAME?</v>
      </c>
      <c r="K504" s="76" t="e">
        <f>IFERROR(INDEX(Data!$M$4:$BB$594,Data!$A497,COLUMNS($C$11:L504)),””)</f>
        <v>#NAME?</v>
      </c>
      <c r="L504" s="76" t="e">
        <f>IFERROR(INDEX(Data!$M$4:$BB$594,Data!$A497,COLUMNS($C$11:M504)),””)</f>
        <v>#NAME?</v>
      </c>
      <c r="M504" s="76" t="e">
        <f>IFERROR(INDEX(Data!$M$4:$BB$594,Data!$A497,COLUMNS($C$11:N504)),””)</f>
        <v>#NAME?</v>
      </c>
      <c r="N504" s="76" t="e">
        <f>IFERROR(INDEX(Data!$M$4:$BB$594,Data!$A497,COLUMNS($C$11:O504)),””)</f>
        <v>#NAME?</v>
      </c>
      <c r="O504" s="76" t="e">
        <f>IFERROR(INDEX(Data!$M$4:$BB$594,Data!$A497,COLUMNS($C$11:P504)),””)</f>
        <v>#NAME?</v>
      </c>
      <c r="P504" s="69" t="e">
        <f>IFERROR(INDEX(Data!$M$4:$BB$594,Data!$A497,COLUMNS($C$11:Q504)),””)</f>
        <v>#NAME?</v>
      </c>
      <c r="Q504" s="70" t="e">
        <f>IFERROR(INDEX(Data!$M$4:$BB$594,Data!$A497,COLUMNS($C$11:R504)),””)</f>
        <v>#NAME?</v>
      </c>
      <c r="R504" s="72" t="e">
        <f>IFERROR(INDEX(Data!$M$4:$BB$594,Data!$A497,COLUMNS($C$11:S504)),””)</f>
        <v>#NAME?</v>
      </c>
      <c r="S504" s="69" t="e">
        <f>IFERROR(INDEX(Data!$M$4:$BB$594,Data!$A497,COLUMNS($C$11:T504)),””)</f>
        <v>#NAME?</v>
      </c>
      <c r="T504" s="71" t="e">
        <f>IFERROR(INDEX(Data!$M$4:$BB$594,Data!$A497,COLUMNS($C$11:U504)),””)</f>
        <v>#NAME?</v>
      </c>
      <c r="U504" s="72" t="e">
        <f>IFERROR(INDEX(Data!$M$4:$BB$594,Data!$A497,COLUMNS($C$11:V504)),””)</f>
        <v>#NAME?</v>
      </c>
      <c r="V504" s="72" t="e">
        <f>IFERROR(INDEX(Data!$M$4:$BB$594,Data!$A497,COLUMNS($C$11:W504)),””)</f>
        <v>#NAME?</v>
      </c>
      <c r="W504" s="72" t="e">
        <f>IFERROR(INDEX(Data!$M$4:$BB$594,Data!$A497,COLUMNS($C$11:X504)),””)</f>
        <v>#NAME?</v>
      </c>
      <c r="X504" s="70" t="e">
        <f>IFERROR(INDEX(Data!$M$4:$BB$594,Data!$A497,COLUMNS($C$11:Y504)),””)</f>
        <v>#NAME?</v>
      </c>
      <c r="Y504" s="72" t="e">
        <f>IFERROR(INDEX(Data!$M$4:$BB$594,Data!$A497,COLUMNS($C$11:Z504)),””)</f>
        <v>#NAME?</v>
      </c>
      <c r="Z504" s="75" t="e">
        <f>IFERROR(INDEX(Data!$M$4:$BB$594,Data!$A497,COLUMNS($C$11:AA504)),””)</f>
        <v>#NAME?</v>
      </c>
      <c r="AA504" s="75" t="e">
        <f>IFERROR(INDEX(Data!$M$4:$BB$594,Data!$A497,COLUMNS($C$11:AB504)),””)</f>
        <v>#NAME?</v>
      </c>
      <c r="AB504" s="71" t="e">
        <f>IFERROR(INDEX(Data!$M$4:$BB$594,Data!$A497,COLUMNS($C$11:AC504)),””)</f>
        <v>#NAME?</v>
      </c>
      <c r="AC504" s="72" t="e">
        <f>IFERROR(INDEX(Data!$M$4:$BB$594,Data!$A497,COLUMNS($C$11:AD504)),””)</f>
        <v>#NAME?</v>
      </c>
      <c r="AD504" s="72" t="e">
        <f>IFERROR(INDEX(Data!$M$4:$BB$594,Data!$A497,COLUMNS($C$11:AE504)),””)</f>
        <v>#NAME?</v>
      </c>
      <c r="AE504" s="70" t="e">
        <f>IFERROR(INDEX(Data!$M$4:$BB$594,Data!$A497,COLUMNS($C$11:AF504)),””)</f>
        <v>#NAME?</v>
      </c>
      <c r="AF504" s="72" t="e">
        <f>IFERROR(INDEX(Data!$M$4:$BB$594,Data!$A497,COLUMNS($C$11:AG504)),””)</f>
        <v>#NAME?</v>
      </c>
      <c r="AG504" s="75" t="e">
        <f>IFERROR(INDEX(Data!$M$4:$BB$594,Data!$A497,COLUMNS($C$11:AH504)),””)</f>
        <v>#NAME?</v>
      </c>
      <c r="AH504" s="75" t="e">
        <f>IFERROR(INDEX(Data!$M$4:$BB$594,Data!$A497,COLUMNS($C$11:AI504)),””)</f>
        <v>#NAME?</v>
      </c>
      <c r="AI504" s="71" t="e">
        <f>IFERROR(INDEX(Data!$M$4:$BB$594,Data!$A497,COLUMNS($C$11:AJ504)),””)</f>
        <v>#NAME?</v>
      </c>
      <c r="AJ504" s="71" t="e">
        <f>IFERROR(INDEX(Data!$M$4:$BB$594,Data!$A497,COLUMNS($C$11:AK504)),””)</f>
        <v>#NAME?</v>
      </c>
      <c r="AK504" s="71" t="e">
        <f>IFERROR(INDEX(Data!$M$4:$BB$594,Data!$A497,COLUMNS($C$11:AL504)),””)</f>
        <v>#NAME?</v>
      </c>
      <c r="AL504" s="69" t="e">
        <f>IFERROR(INDEX(Data!$M$4:$BB$594,Data!$A497,COLUMNS($C$11:AM504)),””)</f>
        <v>#NAME?</v>
      </c>
      <c r="AM504" s="69" t="e">
        <f>IFERROR(INDEX(Data!$M$4:$BB$594,Data!$A497,COLUMNS($C$11:AN504)),””)</f>
        <v>#NAME?</v>
      </c>
      <c r="AN504" s="69" t="e">
        <f>IFERROR(INDEX(Data!$M$4:$BB$594,Data!$A497,COLUMNS($C$11:AO504)),””)</f>
        <v>#NAME?</v>
      </c>
      <c r="AO504" s="69" t="e">
        <f>IFERROR(INDEX(Data!$M$4:$BB$594,Data!$A497,COLUMNS($C$11:AP504)),””)</f>
        <v>#NAME?</v>
      </c>
      <c r="AP504" s="69" t="e">
        <f>IFERROR(INDEX(Data!$M$4:$BB$594,Data!$A497,COLUMNS($C$11:AQ504)),””)</f>
        <v>#NAME?</v>
      </c>
      <c r="AQ504" s="69" t="e">
        <f>IFERROR(INDEX(Data!$M$4:$BB$594,Data!$A497,COLUMNS($C$11:AR504)),””)</f>
        <v>#NAME?</v>
      </c>
    </row>
    <row r="505" spans="2:43" x14ac:dyDescent="0.25">
      <c r="B505" s="69" t="e">
        <f>IFERROR(INDEX(Data!$M$4:$BB$594,Data!$A498,COLUMNS($C$11:C505)),””)</f>
        <v>#NAME?</v>
      </c>
      <c r="C505" s="73" t="e">
        <f>IFERROR(INDEX(Data!$M$4:$BB$594,Data!$A498,COLUMNS($C$11:D505)),””)</f>
        <v>#NAME?</v>
      </c>
      <c r="D505" s="76" t="e">
        <f>IFERROR(INDEX(Data!$M$4:$BB$594,Data!$A498,COLUMNS($C$11:E505)),””)</f>
        <v>#NAME?</v>
      </c>
      <c r="E505" s="76" t="e">
        <f>IFERROR(INDEX(Data!$M$4:$BB$594,Data!$A498,COLUMNS($C$11:F505)),””)</f>
        <v>#NAME?</v>
      </c>
      <c r="F505" s="76" t="e">
        <f>IFERROR(INDEX(Data!$M$4:$BB$594,Data!$A498,COLUMNS($C$11:G505)),””)</f>
        <v>#NAME?</v>
      </c>
      <c r="G505" s="76" t="e">
        <f>IFERROR(INDEX(Data!$M$4:$BB$594,Data!$A498,COLUMNS($C$11:H505)),””)</f>
        <v>#NAME?</v>
      </c>
      <c r="H505" s="76" t="e">
        <f>IFERROR(INDEX(Data!$M$4:$BB$594,Data!$A498,COLUMNS($C$11:I505)),””)</f>
        <v>#NAME?</v>
      </c>
      <c r="I505" s="76" t="e">
        <f>IFERROR(INDEX(Data!$M$4:$BB$594,Data!$A498,COLUMNS($C$11:J505)),””)</f>
        <v>#NAME?</v>
      </c>
      <c r="J505" s="76" t="e">
        <f>IFERROR(INDEX(Data!$M$4:$BB$594,Data!$A498,COLUMNS($C$11:K505)),””)</f>
        <v>#NAME?</v>
      </c>
      <c r="K505" s="76" t="e">
        <f>IFERROR(INDEX(Data!$M$4:$BB$594,Data!$A498,COLUMNS($C$11:L505)),””)</f>
        <v>#NAME?</v>
      </c>
      <c r="L505" s="76" t="e">
        <f>IFERROR(INDEX(Data!$M$4:$BB$594,Data!$A498,COLUMNS($C$11:M505)),””)</f>
        <v>#NAME?</v>
      </c>
      <c r="M505" s="76" t="e">
        <f>IFERROR(INDEX(Data!$M$4:$BB$594,Data!$A498,COLUMNS($C$11:N505)),””)</f>
        <v>#NAME?</v>
      </c>
      <c r="N505" s="76" t="e">
        <f>IFERROR(INDEX(Data!$M$4:$BB$594,Data!$A498,COLUMNS($C$11:O505)),””)</f>
        <v>#NAME?</v>
      </c>
      <c r="O505" s="76" t="e">
        <f>IFERROR(INDEX(Data!$M$4:$BB$594,Data!$A498,COLUMNS($C$11:P505)),””)</f>
        <v>#NAME?</v>
      </c>
      <c r="P505" s="69" t="e">
        <f>IFERROR(INDEX(Data!$M$4:$BB$594,Data!$A498,COLUMNS($C$11:Q505)),””)</f>
        <v>#NAME?</v>
      </c>
      <c r="Q505" s="70" t="e">
        <f>IFERROR(INDEX(Data!$M$4:$BB$594,Data!$A498,COLUMNS($C$11:R505)),””)</f>
        <v>#NAME?</v>
      </c>
      <c r="R505" s="72" t="e">
        <f>IFERROR(INDEX(Data!$M$4:$BB$594,Data!$A498,COLUMNS($C$11:S505)),””)</f>
        <v>#NAME?</v>
      </c>
      <c r="S505" s="69" t="e">
        <f>IFERROR(INDEX(Data!$M$4:$BB$594,Data!$A498,COLUMNS($C$11:T505)),””)</f>
        <v>#NAME?</v>
      </c>
      <c r="T505" s="71" t="e">
        <f>IFERROR(INDEX(Data!$M$4:$BB$594,Data!$A498,COLUMNS($C$11:U505)),””)</f>
        <v>#NAME?</v>
      </c>
      <c r="U505" s="72" t="e">
        <f>IFERROR(INDEX(Data!$M$4:$BB$594,Data!$A498,COLUMNS($C$11:V505)),””)</f>
        <v>#NAME?</v>
      </c>
      <c r="V505" s="72" t="e">
        <f>IFERROR(INDEX(Data!$M$4:$BB$594,Data!$A498,COLUMNS($C$11:W505)),””)</f>
        <v>#NAME?</v>
      </c>
      <c r="W505" s="72" t="e">
        <f>IFERROR(INDEX(Data!$M$4:$BB$594,Data!$A498,COLUMNS($C$11:X505)),””)</f>
        <v>#NAME?</v>
      </c>
      <c r="X505" s="70" t="e">
        <f>IFERROR(INDEX(Data!$M$4:$BB$594,Data!$A498,COLUMNS($C$11:Y505)),””)</f>
        <v>#NAME?</v>
      </c>
      <c r="Y505" s="72" t="e">
        <f>IFERROR(INDEX(Data!$M$4:$BB$594,Data!$A498,COLUMNS($C$11:Z505)),””)</f>
        <v>#NAME?</v>
      </c>
      <c r="Z505" s="75" t="e">
        <f>IFERROR(INDEX(Data!$M$4:$BB$594,Data!$A498,COLUMNS($C$11:AA505)),””)</f>
        <v>#NAME?</v>
      </c>
      <c r="AA505" s="75" t="e">
        <f>IFERROR(INDEX(Data!$M$4:$BB$594,Data!$A498,COLUMNS($C$11:AB505)),””)</f>
        <v>#NAME?</v>
      </c>
      <c r="AB505" s="71" t="e">
        <f>IFERROR(INDEX(Data!$M$4:$BB$594,Data!$A498,COLUMNS($C$11:AC505)),””)</f>
        <v>#NAME?</v>
      </c>
      <c r="AC505" s="72" t="e">
        <f>IFERROR(INDEX(Data!$M$4:$BB$594,Data!$A498,COLUMNS($C$11:AD505)),””)</f>
        <v>#NAME?</v>
      </c>
      <c r="AD505" s="72" t="e">
        <f>IFERROR(INDEX(Data!$M$4:$BB$594,Data!$A498,COLUMNS($C$11:AE505)),””)</f>
        <v>#NAME?</v>
      </c>
      <c r="AE505" s="70" t="e">
        <f>IFERROR(INDEX(Data!$M$4:$BB$594,Data!$A498,COLUMNS($C$11:AF505)),””)</f>
        <v>#NAME?</v>
      </c>
      <c r="AF505" s="72" t="e">
        <f>IFERROR(INDEX(Data!$M$4:$BB$594,Data!$A498,COLUMNS($C$11:AG505)),””)</f>
        <v>#NAME?</v>
      </c>
      <c r="AG505" s="75" t="e">
        <f>IFERROR(INDEX(Data!$M$4:$BB$594,Data!$A498,COLUMNS($C$11:AH505)),””)</f>
        <v>#NAME?</v>
      </c>
      <c r="AH505" s="75" t="e">
        <f>IFERROR(INDEX(Data!$M$4:$BB$594,Data!$A498,COLUMNS($C$11:AI505)),””)</f>
        <v>#NAME?</v>
      </c>
      <c r="AI505" s="71" t="e">
        <f>IFERROR(INDEX(Data!$M$4:$BB$594,Data!$A498,COLUMNS($C$11:AJ505)),””)</f>
        <v>#NAME?</v>
      </c>
      <c r="AJ505" s="71" t="e">
        <f>IFERROR(INDEX(Data!$M$4:$BB$594,Data!$A498,COLUMNS($C$11:AK505)),””)</f>
        <v>#NAME?</v>
      </c>
      <c r="AK505" s="71" t="e">
        <f>IFERROR(INDEX(Data!$M$4:$BB$594,Data!$A498,COLUMNS($C$11:AL505)),””)</f>
        <v>#NAME?</v>
      </c>
      <c r="AL505" s="69" t="e">
        <f>IFERROR(INDEX(Data!$M$4:$BB$594,Data!$A498,COLUMNS($C$11:AM505)),””)</f>
        <v>#NAME?</v>
      </c>
      <c r="AM505" s="69" t="e">
        <f>IFERROR(INDEX(Data!$M$4:$BB$594,Data!$A498,COLUMNS($C$11:AN505)),””)</f>
        <v>#NAME?</v>
      </c>
      <c r="AN505" s="69" t="e">
        <f>IFERROR(INDEX(Data!$M$4:$BB$594,Data!$A498,COLUMNS($C$11:AO505)),””)</f>
        <v>#NAME?</v>
      </c>
      <c r="AO505" s="69" t="e">
        <f>IFERROR(INDEX(Data!$M$4:$BB$594,Data!$A498,COLUMNS($C$11:AP505)),””)</f>
        <v>#NAME?</v>
      </c>
      <c r="AP505" s="69" t="e">
        <f>IFERROR(INDEX(Data!$M$4:$BB$594,Data!$A498,COLUMNS($C$11:AQ505)),””)</f>
        <v>#NAME?</v>
      </c>
      <c r="AQ505" s="69" t="e">
        <f>IFERROR(INDEX(Data!$M$4:$BB$594,Data!$A498,COLUMNS($C$11:AR505)),””)</f>
        <v>#NAME?</v>
      </c>
    </row>
    <row r="506" spans="2:43" x14ac:dyDescent="0.25">
      <c r="B506" s="69" t="e">
        <f>IFERROR(INDEX(Data!$M$4:$BB$594,Data!$A499,COLUMNS($C$11:C506)),””)</f>
        <v>#NAME?</v>
      </c>
      <c r="C506" s="73" t="e">
        <f>IFERROR(INDEX(Data!$M$4:$BB$594,Data!$A499,COLUMNS($C$11:D506)),””)</f>
        <v>#NAME?</v>
      </c>
      <c r="D506" s="76" t="e">
        <f>IFERROR(INDEX(Data!$M$4:$BB$594,Data!$A499,COLUMNS($C$11:E506)),””)</f>
        <v>#NAME?</v>
      </c>
      <c r="E506" s="76" t="e">
        <f>IFERROR(INDEX(Data!$M$4:$BB$594,Data!$A499,COLUMNS($C$11:F506)),””)</f>
        <v>#NAME?</v>
      </c>
      <c r="F506" s="76" t="e">
        <f>IFERROR(INDEX(Data!$M$4:$BB$594,Data!$A499,COLUMNS($C$11:G506)),””)</f>
        <v>#NAME?</v>
      </c>
      <c r="G506" s="76" t="e">
        <f>IFERROR(INDEX(Data!$M$4:$BB$594,Data!$A499,COLUMNS($C$11:H506)),””)</f>
        <v>#NAME?</v>
      </c>
      <c r="H506" s="76" t="e">
        <f>IFERROR(INDEX(Data!$M$4:$BB$594,Data!$A499,COLUMNS($C$11:I506)),””)</f>
        <v>#NAME?</v>
      </c>
      <c r="I506" s="76" t="e">
        <f>IFERROR(INDEX(Data!$M$4:$BB$594,Data!$A499,COLUMNS($C$11:J506)),””)</f>
        <v>#NAME?</v>
      </c>
      <c r="J506" s="76" t="e">
        <f>IFERROR(INDEX(Data!$M$4:$BB$594,Data!$A499,COLUMNS($C$11:K506)),””)</f>
        <v>#NAME?</v>
      </c>
      <c r="K506" s="76" t="e">
        <f>IFERROR(INDEX(Data!$M$4:$BB$594,Data!$A499,COLUMNS($C$11:L506)),””)</f>
        <v>#NAME?</v>
      </c>
      <c r="L506" s="76" t="e">
        <f>IFERROR(INDEX(Data!$M$4:$BB$594,Data!$A499,COLUMNS($C$11:M506)),””)</f>
        <v>#NAME?</v>
      </c>
      <c r="M506" s="76" t="e">
        <f>IFERROR(INDEX(Data!$M$4:$BB$594,Data!$A499,COLUMNS($C$11:N506)),””)</f>
        <v>#NAME?</v>
      </c>
      <c r="N506" s="76" t="e">
        <f>IFERROR(INDEX(Data!$M$4:$BB$594,Data!$A499,COLUMNS($C$11:O506)),””)</f>
        <v>#NAME?</v>
      </c>
      <c r="O506" s="76" t="e">
        <f>IFERROR(INDEX(Data!$M$4:$BB$594,Data!$A499,COLUMNS($C$11:P506)),””)</f>
        <v>#NAME?</v>
      </c>
      <c r="P506" s="69" t="e">
        <f>IFERROR(INDEX(Data!$M$4:$BB$594,Data!$A499,COLUMNS($C$11:Q506)),””)</f>
        <v>#NAME?</v>
      </c>
      <c r="Q506" s="70" t="e">
        <f>IFERROR(INDEX(Data!$M$4:$BB$594,Data!$A499,COLUMNS($C$11:R506)),””)</f>
        <v>#NAME?</v>
      </c>
      <c r="R506" s="72" t="e">
        <f>IFERROR(INDEX(Data!$M$4:$BB$594,Data!$A499,COLUMNS($C$11:S506)),””)</f>
        <v>#NAME?</v>
      </c>
      <c r="S506" s="69" t="e">
        <f>IFERROR(INDEX(Data!$M$4:$BB$594,Data!$A499,COLUMNS($C$11:T506)),””)</f>
        <v>#NAME?</v>
      </c>
      <c r="T506" s="71" t="e">
        <f>IFERROR(INDEX(Data!$M$4:$BB$594,Data!$A499,COLUMNS($C$11:U506)),””)</f>
        <v>#NAME?</v>
      </c>
      <c r="U506" s="72" t="e">
        <f>IFERROR(INDEX(Data!$M$4:$BB$594,Data!$A499,COLUMNS($C$11:V506)),””)</f>
        <v>#NAME?</v>
      </c>
      <c r="V506" s="72" t="e">
        <f>IFERROR(INDEX(Data!$M$4:$BB$594,Data!$A499,COLUMNS($C$11:W506)),””)</f>
        <v>#NAME?</v>
      </c>
      <c r="W506" s="72" t="e">
        <f>IFERROR(INDEX(Data!$M$4:$BB$594,Data!$A499,COLUMNS($C$11:X506)),””)</f>
        <v>#NAME?</v>
      </c>
      <c r="X506" s="70" t="e">
        <f>IFERROR(INDEX(Data!$M$4:$BB$594,Data!$A499,COLUMNS($C$11:Y506)),””)</f>
        <v>#NAME?</v>
      </c>
      <c r="Y506" s="72" t="e">
        <f>IFERROR(INDEX(Data!$M$4:$BB$594,Data!$A499,COLUMNS($C$11:Z506)),””)</f>
        <v>#NAME?</v>
      </c>
      <c r="Z506" s="75" t="e">
        <f>IFERROR(INDEX(Data!$M$4:$BB$594,Data!$A499,COLUMNS($C$11:AA506)),””)</f>
        <v>#NAME?</v>
      </c>
      <c r="AA506" s="75" t="e">
        <f>IFERROR(INDEX(Data!$M$4:$BB$594,Data!$A499,COLUMNS($C$11:AB506)),””)</f>
        <v>#NAME?</v>
      </c>
      <c r="AB506" s="71" t="e">
        <f>IFERROR(INDEX(Data!$M$4:$BB$594,Data!$A499,COLUMNS($C$11:AC506)),””)</f>
        <v>#NAME?</v>
      </c>
      <c r="AC506" s="72" t="e">
        <f>IFERROR(INDEX(Data!$M$4:$BB$594,Data!$A499,COLUMNS($C$11:AD506)),””)</f>
        <v>#NAME?</v>
      </c>
      <c r="AD506" s="72" t="e">
        <f>IFERROR(INDEX(Data!$M$4:$BB$594,Data!$A499,COLUMNS($C$11:AE506)),””)</f>
        <v>#NAME?</v>
      </c>
      <c r="AE506" s="70" t="e">
        <f>IFERROR(INDEX(Data!$M$4:$BB$594,Data!$A499,COLUMNS($C$11:AF506)),””)</f>
        <v>#NAME?</v>
      </c>
      <c r="AF506" s="72" t="e">
        <f>IFERROR(INDEX(Data!$M$4:$BB$594,Data!$A499,COLUMNS($C$11:AG506)),””)</f>
        <v>#NAME?</v>
      </c>
      <c r="AG506" s="75" t="e">
        <f>IFERROR(INDEX(Data!$M$4:$BB$594,Data!$A499,COLUMNS($C$11:AH506)),””)</f>
        <v>#NAME?</v>
      </c>
      <c r="AH506" s="75" t="e">
        <f>IFERROR(INDEX(Data!$M$4:$BB$594,Data!$A499,COLUMNS($C$11:AI506)),””)</f>
        <v>#NAME?</v>
      </c>
      <c r="AI506" s="71" t="e">
        <f>IFERROR(INDEX(Data!$M$4:$BB$594,Data!$A499,COLUMNS($C$11:AJ506)),””)</f>
        <v>#NAME?</v>
      </c>
      <c r="AJ506" s="71" t="e">
        <f>IFERROR(INDEX(Data!$M$4:$BB$594,Data!$A499,COLUMNS($C$11:AK506)),””)</f>
        <v>#NAME?</v>
      </c>
      <c r="AK506" s="71" t="e">
        <f>IFERROR(INDEX(Data!$M$4:$BB$594,Data!$A499,COLUMNS($C$11:AL506)),””)</f>
        <v>#NAME?</v>
      </c>
      <c r="AL506" s="69" t="e">
        <f>IFERROR(INDEX(Data!$M$4:$BB$594,Data!$A499,COLUMNS($C$11:AM506)),””)</f>
        <v>#NAME?</v>
      </c>
      <c r="AM506" s="69" t="e">
        <f>IFERROR(INDEX(Data!$M$4:$BB$594,Data!$A499,COLUMNS($C$11:AN506)),””)</f>
        <v>#NAME?</v>
      </c>
      <c r="AN506" s="69" t="e">
        <f>IFERROR(INDEX(Data!$M$4:$BB$594,Data!$A499,COLUMNS($C$11:AO506)),””)</f>
        <v>#NAME?</v>
      </c>
      <c r="AO506" s="69" t="e">
        <f>IFERROR(INDEX(Data!$M$4:$BB$594,Data!$A499,COLUMNS($C$11:AP506)),””)</f>
        <v>#NAME?</v>
      </c>
      <c r="AP506" s="69" t="e">
        <f>IFERROR(INDEX(Data!$M$4:$BB$594,Data!$A499,COLUMNS($C$11:AQ506)),””)</f>
        <v>#NAME?</v>
      </c>
      <c r="AQ506" s="69" t="e">
        <f>IFERROR(INDEX(Data!$M$4:$BB$594,Data!$A499,COLUMNS($C$11:AR506)),””)</f>
        <v>#NAME?</v>
      </c>
    </row>
    <row r="507" spans="2:43" x14ac:dyDescent="0.25">
      <c r="B507" s="69" t="e">
        <f>IFERROR(INDEX(Data!$M$4:$BB$594,Data!$A500,COLUMNS($C$11:C507)),””)</f>
        <v>#NAME?</v>
      </c>
      <c r="C507" s="73" t="e">
        <f>IFERROR(INDEX(Data!$M$4:$BB$594,Data!$A500,COLUMNS($C$11:D507)),””)</f>
        <v>#NAME?</v>
      </c>
      <c r="D507" s="76" t="e">
        <f>IFERROR(INDEX(Data!$M$4:$BB$594,Data!$A500,COLUMNS($C$11:E507)),””)</f>
        <v>#NAME?</v>
      </c>
      <c r="E507" s="76" t="e">
        <f>IFERROR(INDEX(Data!$M$4:$BB$594,Data!$A500,COLUMNS($C$11:F507)),””)</f>
        <v>#NAME?</v>
      </c>
      <c r="F507" s="76" t="e">
        <f>IFERROR(INDEX(Data!$M$4:$BB$594,Data!$A500,COLUMNS($C$11:G507)),””)</f>
        <v>#NAME?</v>
      </c>
      <c r="G507" s="76" t="e">
        <f>IFERROR(INDEX(Data!$M$4:$BB$594,Data!$A500,COLUMNS($C$11:H507)),””)</f>
        <v>#NAME?</v>
      </c>
      <c r="H507" s="76" t="e">
        <f>IFERROR(INDEX(Data!$M$4:$BB$594,Data!$A500,COLUMNS($C$11:I507)),””)</f>
        <v>#NAME?</v>
      </c>
      <c r="I507" s="76" t="e">
        <f>IFERROR(INDEX(Data!$M$4:$BB$594,Data!$A500,COLUMNS($C$11:J507)),””)</f>
        <v>#NAME?</v>
      </c>
      <c r="J507" s="76" t="e">
        <f>IFERROR(INDEX(Data!$M$4:$BB$594,Data!$A500,COLUMNS($C$11:K507)),””)</f>
        <v>#NAME?</v>
      </c>
      <c r="K507" s="76" t="e">
        <f>IFERROR(INDEX(Data!$M$4:$BB$594,Data!$A500,COLUMNS($C$11:L507)),””)</f>
        <v>#NAME?</v>
      </c>
      <c r="L507" s="76" t="e">
        <f>IFERROR(INDEX(Data!$M$4:$BB$594,Data!$A500,COLUMNS($C$11:M507)),””)</f>
        <v>#NAME?</v>
      </c>
      <c r="M507" s="76" t="e">
        <f>IFERROR(INDEX(Data!$M$4:$BB$594,Data!$A500,COLUMNS($C$11:N507)),””)</f>
        <v>#NAME?</v>
      </c>
      <c r="N507" s="76" t="e">
        <f>IFERROR(INDEX(Data!$M$4:$BB$594,Data!$A500,COLUMNS($C$11:O507)),””)</f>
        <v>#NAME?</v>
      </c>
      <c r="O507" s="76" t="e">
        <f>IFERROR(INDEX(Data!$M$4:$BB$594,Data!$A500,COLUMNS($C$11:P507)),””)</f>
        <v>#NAME?</v>
      </c>
      <c r="P507" s="69" t="e">
        <f>IFERROR(INDEX(Data!$M$4:$BB$594,Data!$A500,COLUMNS($C$11:Q507)),””)</f>
        <v>#NAME?</v>
      </c>
      <c r="Q507" s="70" t="e">
        <f>IFERROR(INDEX(Data!$M$4:$BB$594,Data!$A500,COLUMNS($C$11:R507)),””)</f>
        <v>#NAME?</v>
      </c>
      <c r="R507" s="72" t="e">
        <f>IFERROR(INDEX(Data!$M$4:$BB$594,Data!$A500,COLUMNS($C$11:S507)),””)</f>
        <v>#NAME?</v>
      </c>
      <c r="S507" s="69" t="e">
        <f>IFERROR(INDEX(Data!$M$4:$BB$594,Data!$A500,COLUMNS($C$11:T507)),””)</f>
        <v>#NAME?</v>
      </c>
      <c r="T507" s="71" t="e">
        <f>IFERROR(INDEX(Data!$M$4:$BB$594,Data!$A500,COLUMNS($C$11:U507)),””)</f>
        <v>#NAME?</v>
      </c>
      <c r="U507" s="72" t="e">
        <f>IFERROR(INDEX(Data!$M$4:$BB$594,Data!$A500,COLUMNS($C$11:V507)),””)</f>
        <v>#NAME?</v>
      </c>
      <c r="V507" s="72" t="e">
        <f>IFERROR(INDEX(Data!$M$4:$BB$594,Data!$A500,COLUMNS($C$11:W507)),””)</f>
        <v>#NAME?</v>
      </c>
      <c r="W507" s="72" t="e">
        <f>IFERROR(INDEX(Data!$M$4:$BB$594,Data!$A500,COLUMNS($C$11:X507)),””)</f>
        <v>#NAME?</v>
      </c>
      <c r="X507" s="70" t="e">
        <f>IFERROR(INDEX(Data!$M$4:$BB$594,Data!$A500,COLUMNS($C$11:Y507)),””)</f>
        <v>#NAME?</v>
      </c>
      <c r="Y507" s="72" t="e">
        <f>IFERROR(INDEX(Data!$M$4:$BB$594,Data!$A500,COLUMNS($C$11:Z507)),””)</f>
        <v>#NAME?</v>
      </c>
      <c r="Z507" s="75" t="e">
        <f>IFERROR(INDEX(Data!$M$4:$BB$594,Data!$A500,COLUMNS($C$11:AA507)),””)</f>
        <v>#NAME?</v>
      </c>
      <c r="AA507" s="75" t="e">
        <f>IFERROR(INDEX(Data!$M$4:$BB$594,Data!$A500,COLUMNS($C$11:AB507)),””)</f>
        <v>#NAME?</v>
      </c>
      <c r="AB507" s="71" t="e">
        <f>IFERROR(INDEX(Data!$M$4:$BB$594,Data!$A500,COLUMNS($C$11:AC507)),””)</f>
        <v>#NAME?</v>
      </c>
      <c r="AC507" s="72" t="e">
        <f>IFERROR(INDEX(Data!$M$4:$BB$594,Data!$A500,COLUMNS($C$11:AD507)),””)</f>
        <v>#NAME?</v>
      </c>
      <c r="AD507" s="72" t="e">
        <f>IFERROR(INDEX(Data!$M$4:$BB$594,Data!$A500,COLUMNS($C$11:AE507)),””)</f>
        <v>#NAME?</v>
      </c>
      <c r="AE507" s="70" t="e">
        <f>IFERROR(INDEX(Data!$M$4:$BB$594,Data!$A500,COLUMNS($C$11:AF507)),””)</f>
        <v>#NAME?</v>
      </c>
      <c r="AF507" s="72" t="e">
        <f>IFERROR(INDEX(Data!$M$4:$BB$594,Data!$A500,COLUMNS($C$11:AG507)),””)</f>
        <v>#NAME?</v>
      </c>
      <c r="AG507" s="75" t="e">
        <f>IFERROR(INDEX(Data!$M$4:$BB$594,Data!$A500,COLUMNS($C$11:AH507)),””)</f>
        <v>#NAME?</v>
      </c>
      <c r="AH507" s="75" t="e">
        <f>IFERROR(INDEX(Data!$M$4:$BB$594,Data!$A500,COLUMNS($C$11:AI507)),””)</f>
        <v>#NAME?</v>
      </c>
      <c r="AI507" s="71" t="e">
        <f>IFERROR(INDEX(Data!$M$4:$BB$594,Data!$A500,COLUMNS($C$11:AJ507)),””)</f>
        <v>#NAME?</v>
      </c>
      <c r="AJ507" s="71" t="e">
        <f>IFERROR(INDEX(Data!$M$4:$BB$594,Data!$A500,COLUMNS($C$11:AK507)),””)</f>
        <v>#NAME?</v>
      </c>
      <c r="AK507" s="71" t="e">
        <f>IFERROR(INDEX(Data!$M$4:$BB$594,Data!$A500,COLUMNS($C$11:AL507)),””)</f>
        <v>#NAME?</v>
      </c>
      <c r="AL507" s="69" t="e">
        <f>IFERROR(INDEX(Data!$M$4:$BB$594,Data!$A500,COLUMNS($C$11:AM507)),””)</f>
        <v>#NAME?</v>
      </c>
      <c r="AM507" s="69" t="e">
        <f>IFERROR(INDEX(Data!$M$4:$BB$594,Data!$A500,COLUMNS($C$11:AN507)),””)</f>
        <v>#NAME?</v>
      </c>
      <c r="AN507" s="69" t="e">
        <f>IFERROR(INDEX(Data!$M$4:$BB$594,Data!$A500,COLUMNS($C$11:AO507)),””)</f>
        <v>#NAME?</v>
      </c>
      <c r="AO507" s="69" t="e">
        <f>IFERROR(INDEX(Data!$M$4:$BB$594,Data!$A500,COLUMNS($C$11:AP507)),””)</f>
        <v>#NAME?</v>
      </c>
      <c r="AP507" s="69" t="e">
        <f>IFERROR(INDEX(Data!$M$4:$BB$594,Data!$A500,COLUMNS($C$11:AQ507)),””)</f>
        <v>#NAME?</v>
      </c>
      <c r="AQ507" s="69" t="e">
        <f>IFERROR(INDEX(Data!$M$4:$BB$594,Data!$A500,COLUMNS($C$11:AR507)),””)</f>
        <v>#NAME?</v>
      </c>
    </row>
    <row r="508" spans="2:43" x14ac:dyDescent="0.25">
      <c r="B508" s="69" t="e">
        <f>IFERROR(INDEX(Data!$M$4:$BB$594,Data!$A501,COLUMNS($C$11:C508)),””)</f>
        <v>#NAME?</v>
      </c>
      <c r="C508" s="73" t="e">
        <f>IFERROR(INDEX(Data!$M$4:$BB$594,Data!$A501,COLUMNS($C$11:D508)),””)</f>
        <v>#NAME?</v>
      </c>
      <c r="D508" s="76" t="e">
        <f>IFERROR(INDEX(Data!$M$4:$BB$594,Data!$A501,COLUMNS($C$11:E508)),””)</f>
        <v>#NAME?</v>
      </c>
      <c r="E508" s="76" t="e">
        <f>IFERROR(INDEX(Data!$M$4:$BB$594,Data!$A501,COLUMNS($C$11:F508)),””)</f>
        <v>#NAME?</v>
      </c>
      <c r="F508" s="76" t="e">
        <f>IFERROR(INDEX(Data!$M$4:$BB$594,Data!$A501,COLUMNS($C$11:G508)),””)</f>
        <v>#NAME?</v>
      </c>
      <c r="G508" s="76" t="e">
        <f>IFERROR(INDEX(Data!$M$4:$BB$594,Data!$A501,COLUMNS($C$11:H508)),””)</f>
        <v>#NAME?</v>
      </c>
      <c r="H508" s="76" t="e">
        <f>IFERROR(INDEX(Data!$M$4:$BB$594,Data!$A501,COLUMNS($C$11:I508)),””)</f>
        <v>#NAME?</v>
      </c>
      <c r="I508" s="76" t="e">
        <f>IFERROR(INDEX(Data!$M$4:$BB$594,Data!$A501,COLUMNS($C$11:J508)),””)</f>
        <v>#NAME?</v>
      </c>
      <c r="J508" s="76" t="e">
        <f>IFERROR(INDEX(Data!$M$4:$BB$594,Data!$A501,COLUMNS($C$11:K508)),””)</f>
        <v>#NAME?</v>
      </c>
      <c r="K508" s="76" t="e">
        <f>IFERROR(INDEX(Data!$M$4:$BB$594,Data!$A501,COLUMNS($C$11:L508)),””)</f>
        <v>#NAME?</v>
      </c>
      <c r="L508" s="76" t="e">
        <f>IFERROR(INDEX(Data!$M$4:$BB$594,Data!$A501,COLUMNS($C$11:M508)),””)</f>
        <v>#NAME?</v>
      </c>
      <c r="M508" s="76" t="e">
        <f>IFERROR(INDEX(Data!$M$4:$BB$594,Data!$A501,COLUMNS($C$11:N508)),””)</f>
        <v>#NAME?</v>
      </c>
      <c r="N508" s="76" t="e">
        <f>IFERROR(INDEX(Data!$M$4:$BB$594,Data!$A501,COLUMNS($C$11:O508)),””)</f>
        <v>#NAME?</v>
      </c>
      <c r="O508" s="76" t="e">
        <f>IFERROR(INDEX(Data!$M$4:$BB$594,Data!$A501,COLUMNS($C$11:P508)),””)</f>
        <v>#NAME?</v>
      </c>
      <c r="P508" s="69" t="e">
        <f>IFERROR(INDEX(Data!$M$4:$BB$594,Data!$A501,COLUMNS($C$11:Q508)),””)</f>
        <v>#NAME?</v>
      </c>
      <c r="Q508" s="70" t="e">
        <f>IFERROR(INDEX(Data!$M$4:$BB$594,Data!$A501,COLUMNS($C$11:R508)),””)</f>
        <v>#NAME?</v>
      </c>
      <c r="R508" s="72" t="e">
        <f>IFERROR(INDEX(Data!$M$4:$BB$594,Data!$A501,COLUMNS($C$11:S508)),””)</f>
        <v>#NAME?</v>
      </c>
      <c r="S508" s="69" t="e">
        <f>IFERROR(INDEX(Data!$M$4:$BB$594,Data!$A501,COLUMNS($C$11:T508)),””)</f>
        <v>#NAME?</v>
      </c>
      <c r="T508" s="71" t="e">
        <f>IFERROR(INDEX(Data!$M$4:$BB$594,Data!$A501,COLUMNS($C$11:U508)),””)</f>
        <v>#NAME?</v>
      </c>
      <c r="U508" s="72" t="e">
        <f>IFERROR(INDEX(Data!$M$4:$BB$594,Data!$A501,COLUMNS($C$11:V508)),””)</f>
        <v>#NAME?</v>
      </c>
      <c r="V508" s="72" t="e">
        <f>IFERROR(INDEX(Data!$M$4:$BB$594,Data!$A501,COLUMNS($C$11:W508)),””)</f>
        <v>#NAME?</v>
      </c>
      <c r="W508" s="72" t="e">
        <f>IFERROR(INDEX(Data!$M$4:$BB$594,Data!$A501,COLUMNS($C$11:X508)),””)</f>
        <v>#NAME?</v>
      </c>
      <c r="X508" s="70" t="e">
        <f>IFERROR(INDEX(Data!$M$4:$BB$594,Data!$A501,COLUMNS($C$11:Y508)),””)</f>
        <v>#NAME?</v>
      </c>
      <c r="Y508" s="72" t="e">
        <f>IFERROR(INDEX(Data!$M$4:$BB$594,Data!$A501,COLUMNS($C$11:Z508)),””)</f>
        <v>#NAME?</v>
      </c>
      <c r="Z508" s="75" t="e">
        <f>IFERROR(INDEX(Data!$M$4:$BB$594,Data!$A501,COLUMNS($C$11:AA508)),””)</f>
        <v>#NAME?</v>
      </c>
      <c r="AA508" s="75" t="e">
        <f>IFERROR(INDEX(Data!$M$4:$BB$594,Data!$A501,COLUMNS($C$11:AB508)),””)</f>
        <v>#NAME?</v>
      </c>
      <c r="AB508" s="71" t="e">
        <f>IFERROR(INDEX(Data!$M$4:$BB$594,Data!$A501,COLUMNS($C$11:AC508)),””)</f>
        <v>#NAME?</v>
      </c>
      <c r="AC508" s="72" t="e">
        <f>IFERROR(INDEX(Data!$M$4:$BB$594,Data!$A501,COLUMNS($C$11:AD508)),””)</f>
        <v>#NAME?</v>
      </c>
      <c r="AD508" s="72" t="e">
        <f>IFERROR(INDEX(Data!$M$4:$BB$594,Data!$A501,COLUMNS($C$11:AE508)),””)</f>
        <v>#NAME?</v>
      </c>
      <c r="AE508" s="70" t="e">
        <f>IFERROR(INDEX(Data!$M$4:$BB$594,Data!$A501,COLUMNS($C$11:AF508)),””)</f>
        <v>#NAME?</v>
      </c>
      <c r="AF508" s="72" t="e">
        <f>IFERROR(INDEX(Data!$M$4:$BB$594,Data!$A501,COLUMNS($C$11:AG508)),””)</f>
        <v>#NAME?</v>
      </c>
      <c r="AG508" s="75" t="e">
        <f>IFERROR(INDEX(Data!$M$4:$BB$594,Data!$A501,COLUMNS($C$11:AH508)),””)</f>
        <v>#NAME?</v>
      </c>
      <c r="AH508" s="75" t="e">
        <f>IFERROR(INDEX(Data!$M$4:$BB$594,Data!$A501,COLUMNS($C$11:AI508)),””)</f>
        <v>#NAME?</v>
      </c>
      <c r="AI508" s="71" t="e">
        <f>IFERROR(INDEX(Data!$M$4:$BB$594,Data!$A501,COLUMNS($C$11:AJ508)),””)</f>
        <v>#NAME?</v>
      </c>
      <c r="AJ508" s="71" t="e">
        <f>IFERROR(INDEX(Data!$M$4:$BB$594,Data!$A501,COLUMNS($C$11:AK508)),””)</f>
        <v>#NAME?</v>
      </c>
      <c r="AK508" s="71" t="e">
        <f>IFERROR(INDEX(Data!$M$4:$BB$594,Data!$A501,COLUMNS($C$11:AL508)),””)</f>
        <v>#NAME?</v>
      </c>
      <c r="AL508" s="69" t="e">
        <f>IFERROR(INDEX(Data!$M$4:$BB$594,Data!$A501,COLUMNS($C$11:AM508)),””)</f>
        <v>#NAME?</v>
      </c>
      <c r="AM508" s="69" t="e">
        <f>IFERROR(INDEX(Data!$M$4:$BB$594,Data!$A501,COLUMNS($C$11:AN508)),””)</f>
        <v>#NAME?</v>
      </c>
      <c r="AN508" s="69" t="e">
        <f>IFERROR(INDEX(Data!$M$4:$BB$594,Data!$A501,COLUMNS($C$11:AO508)),””)</f>
        <v>#NAME?</v>
      </c>
      <c r="AO508" s="69" t="e">
        <f>IFERROR(INDEX(Data!$M$4:$BB$594,Data!$A501,COLUMNS($C$11:AP508)),””)</f>
        <v>#NAME?</v>
      </c>
      <c r="AP508" s="69" t="e">
        <f>IFERROR(INDEX(Data!$M$4:$BB$594,Data!$A501,COLUMNS($C$11:AQ508)),””)</f>
        <v>#NAME?</v>
      </c>
      <c r="AQ508" s="69" t="e">
        <f>IFERROR(INDEX(Data!$M$4:$BB$594,Data!$A501,COLUMNS($C$11:AR508)),””)</f>
        <v>#NAME?</v>
      </c>
    </row>
    <row r="509" spans="2:43" x14ac:dyDescent="0.25">
      <c r="B509" s="69" t="e">
        <f>IFERROR(INDEX(Data!$M$4:$BB$594,Data!$A502,COLUMNS($C$11:C509)),””)</f>
        <v>#NAME?</v>
      </c>
      <c r="C509" s="73" t="e">
        <f>IFERROR(INDEX(Data!$M$4:$BB$594,Data!$A502,COLUMNS($C$11:D509)),””)</f>
        <v>#NAME?</v>
      </c>
      <c r="D509" s="76" t="e">
        <f>IFERROR(INDEX(Data!$M$4:$BB$594,Data!$A502,COLUMNS($C$11:E509)),””)</f>
        <v>#NAME?</v>
      </c>
      <c r="E509" s="76" t="e">
        <f>IFERROR(INDEX(Data!$M$4:$BB$594,Data!$A502,COLUMNS($C$11:F509)),””)</f>
        <v>#NAME?</v>
      </c>
      <c r="F509" s="76" t="e">
        <f>IFERROR(INDEX(Data!$M$4:$BB$594,Data!$A502,COLUMNS($C$11:G509)),””)</f>
        <v>#NAME?</v>
      </c>
      <c r="G509" s="76" t="e">
        <f>IFERROR(INDEX(Data!$M$4:$BB$594,Data!$A502,COLUMNS($C$11:H509)),””)</f>
        <v>#NAME?</v>
      </c>
      <c r="H509" s="76" t="e">
        <f>IFERROR(INDEX(Data!$M$4:$BB$594,Data!$A502,COLUMNS($C$11:I509)),””)</f>
        <v>#NAME?</v>
      </c>
      <c r="I509" s="76" t="e">
        <f>IFERROR(INDEX(Data!$M$4:$BB$594,Data!$A502,COLUMNS($C$11:J509)),””)</f>
        <v>#NAME?</v>
      </c>
      <c r="J509" s="76" t="e">
        <f>IFERROR(INDEX(Data!$M$4:$BB$594,Data!$A502,COLUMNS($C$11:K509)),””)</f>
        <v>#NAME?</v>
      </c>
      <c r="K509" s="76" t="e">
        <f>IFERROR(INDEX(Data!$M$4:$BB$594,Data!$A502,COLUMNS($C$11:L509)),””)</f>
        <v>#NAME?</v>
      </c>
      <c r="L509" s="76" t="e">
        <f>IFERROR(INDEX(Data!$M$4:$BB$594,Data!$A502,COLUMNS($C$11:M509)),””)</f>
        <v>#NAME?</v>
      </c>
      <c r="M509" s="76" t="e">
        <f>IFERROR(INDEX(Data!$M$4:$BB$594,Data!$A502,COLUMNS($C$11:N509)),””)</f>
        <v>#NAME?</v>
      </c>
      <c r="N509" s="76" t="e">
        <f>IFERROR(INDEX(Data!$M$4:$BB$594,Data!$A502,COLUMNS($C$11:O509)),””)</f>
        <v>#NAME?</v>
      </c>
      <c r="O509" s="76" t="e">
        <f>IFERROR(INDEX(Data!$M$4:$BB$594,Data!$A502,COLUMNS($C$11:P509)),””)</f>
        <v>#NAME?</v>
      </c>
      <c r="P509" s="69" t="e">
        <f>IFERROR(INDEX(Data!$M$4:$BB$594,Data!$A502,COLUMNS($C$11:Q509)),””)</f>
        <v>#NAME?</v>
      </c>
      <c r="Q509" s="70" t="e">
        <f>IFERROR(INDEX(Data!$M$4:$BB$594,Data!$A502,COLUMNS($C$11:R509)),””)</f>
        <v>#NAME?</v>
      </c>
      <c r="R509" s="72" t="e">
        <f>IFERROR(INDEX(Data!$M$4:$BB$594,Data!$A502,COLUMNS($C$11:S509)),””)</f>
        <v>#NAME?</v>
      </c>
      <c r="S509" s="69" t="e">
        <f>IFERROR(INDEX(Data!$M$4:$BB$594,Data!$A502,COLUMNS($C$11:T509)),””)</f>
        <v>#NAME?</v>
      </c>
      <c r="T509" s="71" t="e">
        <f>IFERROR(INDEX(Data!$M$4:$BB$594,Data!$A502,COLUMNS($C$11:U509)),””)</f>
        <v>#NAME?</v>
      </c>
      <c r="U509" s="72" t="e">
        <f>IFERROR(INDEX(Data!$M$4:$BB$594,Data!$A502,COLUMNS($C$11:V509)),””)</f>
        <v>#NAME?</v>
      </c>
      <c r="V509" s="72" t="e">
        <f>IFERROR(INDEX(Data!$M$4:$BB$594,Data!$A502,COLUMNS($C$11:W509)),””)</f>
        <v>#NAME?</v>
      </c>
      <c r="W509" s="72" t="e">
        <f>IFERROR(INDEX(Data!$M$4:$BB$594,Data!$A502,COLUMNS($C$11:X509)),””)</f>
        <v>#NAME?</v>
      </c>
      <c r="X509" s="70" t="e">
        <f>IFERROR(INDEX(Data!$M$4:$BB$594,Data!$A502,COLUMNS($C$11:Y509)),””)</f>
        <v>#NAME?</v>
      </c>
      <c r="Y509" s="72" t="e">
        <f>IFERROR(INDEX(Data!$M$4:$BB$594,Data!$A502,COLUMNS($C$11:Z509)),””)</f>
        <v>#NAME?</v>
      </c>
      <c r="Z509" s="75" t="e">
        <f>IFERROR(INDEX(Data!$M$4:$BB$594,Data!$A502,COLUMNS($C$11:AA509)),””)</f>
        <v>#NAME?</v>
      </c>
      <c r="AA509" s="75" t="e">
        <f>IFERROR(INDEX(Data!$M$4:$BB$594,Data!$A502,COLUMNS($C$11:AB509)),””)</f>
        <v>#NAME?</v>
      </c>
      <c r="AB509" s="71" t="e">
        <f>IFERROR(INDEX(Data!$M$4:$BB$594,Data!$A502,COLUMNS($C$11:AC509)),””)</f>
        <v>#NAME?</v>
      </c>
      <c r="AC509" s="72" t="e">
        <f>IFERROR(INDEX(Data!$M$4:$BB$594,Data!$A502,COLUMNS($C$11:AD509)),””)</f>
        <v>#NAME?</v>
      </c>
      <c r="AD509" s="72" t="e">
        <f>IFERROR(INDEX(Data!$M$4:$BB$594,Data!$A502,COLUMNS($C$11:AE509)),””)</f>
        <v>#NAME?</v>
      </c>
      <c r="AE509" s="70" t="e">
        <f>IFERROR(INDEX(Data!$M$4:$BB$594,Data!$A502,COLUMNS($C$11:AF509)),””)</f>
        <v>#NAME?</v>
      </c>
      <c r="AF509" s="72" t="e">
        <f>IFERROR(INDEX(Data!$M$4:$BB$594,Data!$A502,COLUMNS($C$11:AG509)),””)</f>
        <v>#NAME?</v>
      </c>
      <c r="AG509" s="75" t="e">
        <f>IFERROR(INDEX(Data!$M$4:$BB$594,Data!$A502,COLUMNS($C$11:AH509)),””)</f>
        <v>#NAME?</v>
      </c>
      <c r="AH509" s="75" t="e">
        <f>IFERROR(INDEX(Data!$M$4:$BB$594,Data!$A502,COLUMNS($C$11:AI509)),””)</f>
        <v>#NAME?</v>
      </c>
      <c r="AI509" s="71" t="e">
        <f>IFERROR(INDEX(Data!$M$4:$BB$594,Data!$A502,COLUMNS($C$11:AJ509)),””)</f>
        <v>#NAME?</v>
      </c>
      <c r="AJ509" s="71" t="e">
        <f>IFERROR(INDEX(Data!$M$4:$BB$594,Data!$A502,COLUMNS($C$11:AK509)),””)</f>
        <v>#NAME?</v>
      </c>
      <c r="AK509" s="71" t="e">
        <f>IFERROR(INDEX(Data!$M$4:$BB$594,Data!$A502,COLUMNS($C$11:AL509)),””)</f>
        <v>#NAME?</v>
      </c>
      <c r="AL509" s="69" t="e">
        <f>IFERROR(INDEX(Data!$M$4:$BB$594,Data!$A502,COLUMNS($C$11:AM509)),””)</f>
        <v>#NAME?</v>
      </c>
      <c r="AM509" s="69" t="e">
        <f>IFERROR(INDEX(Data!$M$4:$BB$594,Data!$A502,COLUMNS($C$11:AN509)),””)</f>
        <v>#NAME?</v>
      </c>
      <c r="AN509" s="69" t="e">
        <f>IFERROR(INDEX(Data!$M$4:$BB$594,Data!$A502,COLUMNS($C$11:AO509)),””)</f>
        <v>#NAME?</v>
      </c>
      <c r="AO509" s="69" t="e">
        <f>IFERROR(INDEX(Data!$M$4:$BB$594,Data!$A502,COLUMNS($C$11:AP509)),””)</f>
        <v>#NAME?</v>
      </c>
      <c r="AP509" s="69" t="e">
        <f>IFERROR(INDEX(Data!$M$4:$BB$594,Data!$A502,COLUMNS($C$11:AQ509)),””)</f>
        <v>#NAME?</v>
      </c>
      <c r="AQ509" s="69" t="e">
        <f>IFERROR(INDEX(Data!$M$4:$BB$594,Data!$A502,COLUMNS($C$11:AR509)),””)</f>
        <v>#NAME?</v>
      </c>
    </row>
    <row r="510" spans="2:43" x14ac:dyDescent="0.25">
      <c r="B510" s="69" t="e">
        <f>IFERROR(INDEX(Data!$M$4:$BB$594,Data!$A503,COLUMNS($C$11:C510)),””)</f>
        <v>#NAME?</v>
      </c>
      <c r="C510" s="73" t="e">
        <f>IFERROR(INDEX(Data!$M$4:$BB$594,Data!$A503,COLUMNS($C$11:D510)),””)</f>
        <v>#NAME?</v>
      </c>
      <c r="D510" s="76" t="e">
        <f>IFERROR(INDEX(Data!$M$4:$BB$594,Data!$A503,COLUMNS($C$11:E510)),””)</f>
        <v>#NAME?</v>
      </c>
      <c r="E510" s="76" t="e">
        <f>IFERROR(INDEX(Data!$M$4:$BB$594,Data!$A503,COLUMNS($C$11:F510)),””)</f>
        <v>#NAME?</v>
      </c>
      <c r="F510" s="76" t="e">
        <f>IFERROR(INDEX(Data!$M$4:$BB$594,Data!$A503,COLUMNS($C$11:G510)),””)</f>
        <v>#NAME?</v>
      </c>
      <c r="G510" s="76" t="e">
        <f>IFERROR(INDEX(Data!$M$4:$BB$594,Data!$A503,COLUMNS($C$11:H510)),””)</f>
        <v>#NAME?</v>
      </c>
      <c r="H510" s="76" t="e">
        <f>IFERROR(INDEX(Data!$M$4:$BB$594,Data!$A503,COLUMNS($C$11:I510)),””)</f>
        <v>#NAME?</v>
      </c>
      <c r="I510" s="76" t="e">
        <f>IFERROR(INDEX(Data!$M$4:$BB$594,Data!$A503,COLUMNS($C$11:J510)),””)</f>
        <v>#NAME?</v>
      </c>
      <c r="J510" s="76" t="e">
        <f>IFERROR(INDEX(Data!$M$4:$BB$594,Data!$A503,COLUMNS($C$11:K510)),””)</f>
        <v>#NAME?</v>
      </c>
      <c r="K510" s="76" t="e">
        <f>IFERROR(INDEX(Data!$M$4:$BB$594,Data!$A503,COLUMNS($C$11:L510)),””)</f>
        <v>#NAME?</v>
      </c>
      <c r="L510" s="76" t="e">
        <f>IFERROR(INDEX(Data!$M$4:$BB$594,Data!$A503,COLUMNS($C$11:M510)),””)</f>
        <v>#NAME?</v>
      </c>
      <c r="M510" s="76" t="e">
        <f>IFERROR(INDEX(Data!$M$4:$BB$594,Data!$A503,COLUMNS($C$11:N510)),””)</f>
        <v>#NAME?</v>
      </c>
      <c r="N510" s="76" t="e">
        <f>IFERROR(INDEX(Data!$M$4:$BB$594,Data!$A503,COLUMNS($C$11:O510)),””)</f>
        <v>#NAME?</v>
      </c>
      <c r="O510" s="76" t="e">
        <f>IFERROR(INDEX(Data!$M$4:$BB$594,Data!$A503,COLUMNS($C$11:P510)),””)</f>
        <v>#NAME?</v>
      </c>
      <c r="P510" s="69" t="e">
        <f>IFERROR(INDEX(Data!$M$4:$BB$594,Data!$A503,COLUMNS($C$11:Q510)),””)</f>
        <v>#NAME?</v>
      </c>
      <c r="Q510" s="70" t="e">
        <f>IFERROR(INDEX(Data!$M$4:$BB$594,Data!$A503,COLUMNS($C$11:R510)),””)</f>
        <v>#NAME?</v>
      </c>
      <c r="R510" s="72" t="e">
        <f>IFERROR(INDEX(Data!$M$4:$BB$594,Data!$A503,COLUMNS($C$11:S510)),””)</f>
        <v>#NAME?</v>
      </c>
      <c r="S510" s="69" t="e">
        <f>IFERROR(INDEX(Data!$M$4:$BB$594,Data!$A503,COLUMNS($C$11:T510)),””)</f>
        <v>#NAME?</v>
      </c>
      <c r="T510" s="71" t="e">
        <f>IFERROR(INDEX(Data!$M$4:$BB$594,Data!$A503,COLUMNS($C$11:U510)),””)</f>
        <v>#NAME?</v>
      </c>
      <c r="U510" s="72" t="e">
        <f>IFERROR(INDEX(Data!$M$4:$BB$594,Data!$A503,COLUMNS($C$11:V510)),””)</f>
        <v>#NAME?</v>
      </c>
      <c r="V510" s="72" t="e">
        <f>IFERROR(INDEX(Data!$M$4:$BB$594,Data!$A503,COLUMNS($C$11:W510)),””)</f>
        <v>#NAME?</v>
      </c>
      <c r="W510" s="72" t="e">
        <f>IFERROR(INDEX(Data!$M$4:$BB$594,Data!$A503,COLUMNS($C$11:X510)),””)</f>
        <v>#NAME?</v>
      </c>
      <c r="X510" s="70" t="e">
        <f>IFERROR(INDEX(Data!$M$4:$BB$594,Data!$A503,COLUMNS($C$11:Y510)),””)</f>
        <v>#NAME?</v>
      </c>
      <c r="Y510" s="72" t="e">
        <f>IFERROR(INDEX(Data!$M$4:$BB$594,Data!$A503,COLUMNS($C$11:Z510)),””)</f>
        <v>#NAME?</v>
      </c>
      <c r="Z510" s="75" t="e">
        <f>IFERROR(INDEX(Data!$M$4:$BB$594,Data!$A503,COLUMNS($C$11:AA510)),””)</f>
        <v>#NAME?</v>
      </c>
      <c r="AA510" s="75" t="e">
        <f>IFERROR(INDEX(Data!$M$4:$BB$594,Data!$A503,COLUMNS($C$11:AB510)),””)</f>
        <v>#NAME?</v>
      </c>
      <c r="AB510" s="71" t="e">
        <f>IFERROR(INDEX(Data!$M$4:$BB$594,Data!$A503,COLUMNS($C$11:AC510)),””)</f>
        <v>#NAME?</v>
      </c>
      <c r="AC510" s="72" t="e">
        <f>IFERROR(INDEX(Data!$M$4:$BB$594,Data!$A503,COLUMNS($C$11:AD510)),””)</f>
        <v>#NAME?</v>
      </c>
      <c r="AD510" s="72" t="e">
        <f>IFERROR(INDEX(Data!$M$4:$BB$594,Data!$A503,COLUMNS($C$11:AE510)),””)</f>
        <v>#NAME?</v>
      </c>
      <c r="AE510" s="70" t="e">
        <f>IFERROR(INDEX(Data!$M$4:$BB$594,Data!$A503,COLUMNS($C$11:AF510)),””)</f>
        <v>#NAME?</v>
      </c>
      <c r="AF510" s="72" t="e">
        <f>IFERROR(INDEX(Data!$M$4:$BB$594,Data!$A503,COLUMNS($C$11:AG510)),””)</f>
        <v>#NAME?</v>
      </c>
      <c r="AG510" s="75" t="e">
        <f>IFERROR(INDEX(Data!$M$4:$BB$594,Data!$A503,COLUMNS($C$11:AH510)),””)</f>
        <v>#NAME?</v>
      </c>
      <c r="AH510" s="75" t="e">
        <f>IFERROR(INDEX(Data!$M$4:$BB$594,Data!$A503,COLUMNS($C$11:AI510)),””)</f>
        <v>#NAME?</v>
      </c>
      <c r="AI510" s="71" t="e">
        <f>IFERROR(INDEX(Data!$M$4:$BB$594,Data!$A503,COLUMNS($C$11:AJ510)),””)</f>
        <v>#NAME?</v>
      </c>
      <c r="AJ510" s="71" t="e">
        <f>IFERROR(INDEX(Data!$M$4:$BB$594,Data!$A503,COLUMNS($C$11:AK510)),””)</f>
        <v>#NAME?</v>
      </c>
      <c r="AK510" s="71" t="e">
        <f>IFERROR(INDEX(Data!$M$4:$BB$594,Data!$A503,COLUMNS($C$11:AL510)),””)</f>
        <v>#NAME?</v>
      </c>
      <c r="AL510" s="69" t="e">
        <f>IFERROR(INDEX(Data!$M$4:$BB$594,Data!$A503,COLUMNS($C$11:AM510)),””)</f>
        <v>#NAME?</v>
      </c>
      <c r="AM510" s="69" t="e">
        <f>IFERROR(INDEX(Data!$M$4:$BB$594,Data!$A503,COLUMNS($C$11:AN510)),””)</f>
        <v>#NAME?</v>
      </c>
      <c r="AN510" s="69" t="e">
        <f>IFERROR(INDEX(Data!$M$4:$BB$594,Data!$A503,COLUMNS($C$11:AO510)),””)</f>
        <v>#NAME?</v>
      </c>
      <c r="AO510" s="69" t="e">
        <f>IFERROR(INDEX(Data!$M$4:$BB$594,Data!$A503,COLUMNS($C$11:AP510)),””)</f>
        <v>#NAME?</v>
      </c>
      <c r="AP510" s="69" t="e">
        <f>IFERROR(INDEX(Data!$M$4:$BB$594,Data!$A503,COLUMNS($C$11:AQ510)),””)</f>
        <v>#NAME?</v>
      </c>
      <c r="AQ510" s="69" t="e">
        <f>IFERROR(INDEX(Data!$M$4:$BB$594,Data!$A503,COLUMNS($C$11:AR510)),””)</f>
        <v>#NAME?</v>
      </c>
    </row>
    <row r="511" spans="2:43" x14ac:dyDescent="0.25">
      <c r="B511" s="69" t="e">
        <f>IFERROR(INDEX(Data!$M$4:$BB$594,Data!$A504,COLUMNS($C$11:C511)),””)</f>
        <v>#NAME?</v>
      </c>
      <c r="C511" s="73" t="e">
        <f>IFERROR(INDEX(Data!$M$4:$BB$594,Data!$A504,COLUMNS($C$11:D511)),””)</f>
        <v>#NAME?</v>
      </c>
      <c r="D511" s="76" t="e">
        <f>IFERROR(INDEX(Data!$M$4:$BB$594,Data!$A504,COLUMNS($C$11:E511)),””)</f>
        <v>#NAME?</v>
      </c>
      <c r="E511" s="76" t="e">
        <f>IFERROR(INDEX(Data!$M$4:$BB$594,Data!$A504,COLUMNS($C$11:F511)),””)</f>
        <v>#NAME?</v>
      </c>
      <c r="F511" s="76" t="e">
        <f>IFERROR(INDEX(Data!$M$4:$BB$594,Data!$A504,COLUMNS($C$11:G511)),””)</f>
        <v>#NAME?</v>
      </c>
      <c r="G511" s="76" t="e">
        <f>IFERROR(INDEX(Data!$M$4:$BB$594,Data!$A504,COLUMNS($C$11:H511)),””)</f>
        <v>#NAME?</v>
      </c>
      <c r="H511" s="76" t="e">
        <f>IFERROR(INDEX(Data!$M$4:$BB$594,Data!$A504,COLUMNS($C$11:I511)),””)</f>
        <v>#NAME?</v>
      </c>
      <c r="I511" s="76" t="e">
        <f>IFERROR(INDEX(Data!$M$4:$BB$594,Data!$A504,COLUMNS($C$11:J511)),””)</f>
        <v>#NAME?</v>
      </c>
      <c r="J511" s="76" t="e">
        <f>IFERROR(INDEX(Data!$M$4:$BB$594,Data!$A504,COLUMNS($C$11:K511)),””)</f>
        <v>#NAME?</v>
      </c>
      <c r="K511" s="76" t="e">
        <f>IFERROR(INDEX(Data!$M$4:$BB$594,Data!$A504,COLUMNS($C$11:L511)),””)</f>
        <v>#NAME?</v>
      </c>
      <c r="L511" s="76" t="e">
        <f>IFERROR(INDEX(Data!$M$4:$BB$594,Data!$A504,COLUMNS($C$11:M511)),””)</f>
        <v>#NAME?</v>
      </c>
      <c r="M511" s="76" t="e">
        <f>IFERROR(INDEX(Data!$M$4:$BB$594,Data!$A504,COLUMNS($C$11:N511)),””)</f>
        <v>#NAME?</v>
      </c>
      <c r="N511" s="76" t="e">
        <f>IFERROR(INDEX(Data!$M$4:$BB$594,Data!$A504,COLUMNS($C$11:O511)),””)</f>
        <v>#NAME?</v>
      </c>
      <c r="O511" s="76" t="e">
        <f>IFERROR(INDEX(Data!$M$4:$BB$594,Data!$A504,COLUMNS($C$11:P511)),””)</f>
        <v>#NAME?</v>
      </c>
      <c r="P511" s="69" t="e">
        <f>IFERROR(INDEX(Data!$M$4:$BB$594,Data!$A504,COLUMNS($C$11:Q511)),””)</f>
        <v>#NAME?</v>
      </c>
      <c r="Q511" s="70" t="e">
        <f>IFERROR(INDEX(Data!$M$4:$BB$594,Data!$A504,COLUMNS($C$11:R511)),””)</f>
        <v>#NAME?</v>
      </c>
      <c r="R511" s="72" t="e">
        <f>IFERROR(INDEX(Data!$M$4:$BB$594,Data!$A504,COLUMNS($C$11:S511)),””)</f>
        <v>#NAME?</v>
      </c>
      <c r="S511" s="69" t="e">
        <f>IFERROR(INDEX(Data!$M$4:$BB$594,Data!$A504,COLUMNS($C$11:T511)),””)</f>
        <v>#NAME?</v>
      </c>
      <c r="T511" s="71" t="e">
        <f>IFERROR(INDEX(Data!$M$4:$BB$594,Data!$A504,COLUMNS($C$11:U511)),””)</f>
        <v>#NAME?</v>
      </c>
      <c r="U511" s="72" t="e">
        <f>IFERROR(INDEX(Data!$M$4:$BB$594,Data!$A504,COLUMNS($C$11:V511)),””)</f>
        <v>#NAME?</v>
      </c>
      <c r="V511" s="72" t="e">
        <f>IFERROR(INDEX(Data!$M$4:$BB$594,Data!$A504,COLUMNS($C$11:W511)),””)</f>
        <v>#NAME?</v>
      </c>
      <c r="W511" s="72" t="e">
        <f>IFERROR(INDEX(Data!$M$4:$BB$594,Data!$A504,COLUMNS($C$11:X511)),””)</f>
        <v>#NAME?</v>
      </c>
      <c r="X511" s="70" t="e">
        <f>IFERROR(INDEX(Data!$M$4:$BB$594,Data!$A504,COLUMNS($C$11:Y511)),””)</f>
        <v>#NAME?</v>
      </c>
      <c r="Y511" s="72" t="e">
        <f>IFERROR(INDEX(Data!$M$4:$BB$594,Data!$A504,COLUMNS($C$11:Z511)),””)</f>
        <v>#NAME?</v>
      </c>
      <c r="Z511" s="75" t="e">
        <f>IFERROR(INDEX(Data!$M$4:$BB$594,Data!$A504,COLUMNS($C$11:AA511)),””)</f>
        <v>#NAME?</v>
      </c>
      <c r="AA511" s="75" t="e">
        <f>IFERROR(INDEX(Data!$M$4:$BB$594,Data!$A504,COLUMNS($C$11:AB511)),””)</f>
        <v>#NAME?</v>
      </c>
      <c r="AB511" s="71" t="e">
        <f>IFERROR(INDEX(Data!$M$4:$BB$594,Data!$A504,COLUMNS($C$11:AC511)),””)</f>
        <v>#NAME?</v>
      </c>
      <c r="AC511" s="72" t="e">
        <f>IFERROR(INDEX(Data!$M$4:$BB$594,Data!$A504,COLUMNS($C$11:AD511)),””)</f>
        <v>#NAME?</v>
      </c>
      <c r="AD511" s="72" t="e">
        <f>IFERROR(INDEX(Data!$M$4:$BB$594,Data!$A504,COLUMNS($C$11:AE511)),””)</f>
        <v>#NAME?</v>
      </c>
      <c r="AE511" s="70" t="e">
        <f>IFERROR(INDEX(Data!$M$4:$BB$594,Data!$A504,COLUMNS($C$11:AF511)),””)</f>
        <v>#NAME?</v>
      </c>
      <c r="AF511" s="72" t="e">
        <f>IFERROR(INDEX(Data!$M$4:$BB$594,Data!$A504,COLUMNS($C$11:AG511)),””)</f>
        <v>#NAME?</v>
      </c>
      <c r="AG511" s="75" t="e">
        <f>IFERROR(INDEX(Data!$M$4:$BB$594,Data!$A504,COLUMNS($C$11:AH511)),””)</f>
        <v>#NAME?</v>
      </c>
      <c r="AH511" s="75" t="e">
        <f>IFERROR(INDEX(Data!$M$4:$BB$594,Data!$A504,COLUMNS($C$11:AI511)),””)</f>
        <v>#NAME?</v>
      </c>
      <c r="AI511" s="71" t="e">
        <f>IFERROR(INDEX(Data!$M$4:$BB$594,Data!$A504,COLUMNS($C$11:AJ511)),””)</f>
        <v>#NAME?</v>
      </c>
      <c r="AJ511" s="71" t="e">
        <f>IFERROR(INDEX(Data!$M$4:$BB$594,Data!$A504,COLUMNS($C$11:AK511)),””)</f>
        <v>#NAME?</v>
      </c>
      <c r="AK511" s="71" t="e">
        <f>IFERROR(INDEX(Data!$M$4:$BB$594,Data!$A504,COLUMNS($C$11:AL511)),””)</f>
        <v>#NAME?</v>
      </c>
      <c r="AL511" s="69" t="e">
        <f>IFERROR(INDEX(Data!$M$4:$BB$594,Data!$A504,COLUMNS($C$11:AM511)),””)</f>
        <v>#NAME?</v>
      </c>
      <c r="AM511" s="69" t="e">
        <f>IFERROR(INDEX(Data!$M$4:$BB$594,Data!$A504,COLUMNS($C$11:AN511)),””)</f>
        <v>#NAME?</v>
      </c>
      <c r="AN511" s="69" t="e">
        <f>IFERROR(INDEX(Data!$M$4:$BB$594,Data!$A504,COLUMNS($C$11:AO511)),””)</f>
        <v>#NAME?</v>
      </c>
      <c r="AO511" s="69" t="e">
        <f>IFERROR(INDEX(Data!$M$4:$BB$594,Data!$A504,COLUMNS($C$11:AP511)),””)</f>
        <v>#NAME?</v>
      </c>
      <c r="AP511" s="69" t="e">
        <f>IFERROR(INDEX(Data!$M$4:$BB$594,Data!$A504,COLUMNS($C$11:AQ511)),””)</f>
        <v>#NAME?</v>
      </c>
      <c r="AQ511" s="69" t="e">
        <f>IFERROR(INDEX(Data!$M$4:$BB$594,Data!$A504,COLUMNS($C$11:AR511)),””)</f>
        <v>#NAME?</v>
      </c>
    </row>
    <row r="512" spans="2:43" x14ac:dyDescent="0.25">
      <c r="B512" s="69" t="e">
        <f>IFERROR(INDEX(Data!$M$4:$BB$594,Data!$A505,COLUMNS($C$11:C512)),””)</f>
        <v>#NAME?</v>
      </c>
      <c r="C512" s="73" t="e">
        <f>IFERROR(INDEX(Data!$M$4:$BB$594,Data!$A505,COLUMNS($C$11:D512)),””)</f>
        <v>#NAME?</v>
      </c>
      <c r="D512" s="76" t="e">
        <f>IFERROR(INDEX(Data!$M$4:$BB$594,Data!$A505,COLUMNS($C$11:E512)),””)</f>
        <v>#NAME?</v>
      </c>
      <c r="E512" s="76" t="e">
        <f>IFERROR(INDEX(Data!$M$4:$BB$594,Data!$A505,COLUMNS($C$11:F512)),””)</f>
        <v>#NAME?</v>
      </c>
      <c r="F512" s="76" t="e">
        <f>IFERROR(INDEX(Data!$M$4:$BB$594,Data!$A505,COLUMNS($C$11:G512)),””)</f>
        <v>#NAME?</v>
      </c>
      <c r="G512" s="76" t="e">
        <f>IFERROR(INDEX(Data!$M$4:$BB$594,Data!$A505,COLUMNS($C$11:H512)),””)</f>
        <v>#NAME?</v>
      </c>
      <c r="H512" s="76" t="e">
        <f>IFERROR(INDEX(Data!$M$4:$BB$594,Data!$A505,COLUMNS($C$11:I512)),””)</f>
        <v>#NAME?</v>
      </c>
      <c r="I512" s="76" t="e">
        <f>IFERROR(INDEX(Data!$M$4:$BB$594,Data!$A505,COLUMNS($C$11:J512)),””)</f>
        <v>#NAME?</v>
      </c>
      <c r="J512" s="76" t="e">
        <f>IFERROR(INDEX(Data!$M$4:$BB$594,Data!$A505,COLUMNS($C$11:K512)),””)</f>
        <v>#NAME?</v>
      </c>
      <c r="K512" s="76" t="e">
        <f>IFERROR(INDEX(Data!$M$4:$BB$594,Data!$A505,COLUMNS($C$11:L512)),””)</f>
        <v>#NAME?</v>
      </c>
      <c r="L512" s="76" t="e">
        <f>IFERROR(INDEX(Data!$M$4:$BB$594,Data!$A505,COLUMNS($C$11:M512)),””)</f>
        <v>#NAME?</v>
      </c>
      <c r="M512" s="76" t="e">
        <f>IFERROR(INDEX(Data!$M$4:$BB$594,Data!$A505,COLUMNS($C$11:N512)),””)</f>
        <v>#NAME?</v>
      </c>
      <c r="N512" s="76" t="e">
        <f>IFERROR(INDEX(Data!$M$4:$BB$594,Data!$A505,COLUMNS($C$11:O512)),””)</f>
        <v>#NAME?</v>
      </c>
      <c r="O512" s="76" t="e">
        <f>IFERROR(INDEX(Data!$M$4:$BB$594,Data!$A505,COLUMNS($C$11:P512)),””)</f>
        <v>#NAME?</v>
      </c>
      <c r="P512" s="69" t="e">
        <f>IFERROR(INDEX(Data!$M$4:$BB$594,Data!$A505,COLUMNS($C$11:Q512)),””)</f>
        <v>#NAME?</v>
      </c>
      <c r="Q512" s="70" t="e">
        <f>IFERROR(INDEX(Data!$M$4:$BB$594,Data!$A505,COLUMNS($C$11:R512)),””)</f>
        <v>#NAME?</v>
      </c>
      <c r="R512" s="72" t="e">
        <f>IFERROR(INDEX(Data!$M$4:$BB$594,Data!$A505,COLUMNS($C$11:S512)),””)</f>
        <v>#NAME?</v>
      </c>
      <c r="S512" s="69" t="e">
        <f>IFERROR(INDEX(Data!$M$4:$BB$594,Data!$A505,COLUMNS($C$11:T512)),””)</f>
        <v>#NAME?</v>
      </c>
      <c r="T512" s="71" t="e">
        <f>IFERROR(INDEX(Data!$M$4:$BB$594,Data!$A505,COLUMNS($C$11:U512)),””)</f>
        <v>#NAME?</v>
      </c>
      <c r="U512" s="72" t="e">
        <f>IFERROR(INDEX(Data!$M$4:$BB$594,Data!$A505,COLUMNS($C$11:V512)),””)</f>
        <v>#NAME?</v>
      </c>
      <c r="V512" s="72" t="e">
        <f>IFERROR(INDEX(Data!$M$4:$BB$594,Data!$A505,COLUMNS($C$11:W512)),””)</f>
        <v>#NAME?</v>
      </c>
      <c r="W512" s="72" t="e">
        <f>IFERROR(INDEX(Data!$M$4:$BB$594,Data!$A505,COLUMNS($C$11:X512)),””)</f>
        <v>#NAME?</v>
      </c>
      <c r="X512" s="70" t="e">
        <f>IFERROR(INDEX(Data!$M$4:$BB$594,Data!$A505,COLUMNS($C$11:Y512)),””)</f>
        <v>#NAME?</v>
      </c>
      <c r="Y512" s="72" t="e">
        <f>IFERROR(INDEX(Data!$M$4:$BB$594,Data!$A505,COLUMNS($C$11:Z512)),””)</f>
        <v>#NAME?</v>
      </c>
      <c r="Z512" s="75" t="e">
        <f>IFERROR(INDEX(Data!$M$4:$BB$594,Data!$A505,COLUMNS($C$11:AA512)),””)</f>
        <v>#NAME?</v>
      </c>
      <c r="AA512" s="75" t="e">
        <f>IFERROR(INDEX(Data!$M$4:$BB$594,Data!$A505,COLUMNS($C$11:AB512)),””)</f>
        <v>#NAME?</v>
      </c>
      <c r="AB512" s="71" t="e">
        <f>IFERROR(INDEX(Data!$M$4:$BB$594,Data!$A505,COLUMNS($C$11:AC512)),””)</f>
        <v>#NAME?</v>
      </c>
      <c r="AC512" s="72" t="e">
        <f>IFERROR(INDEX(Data!$M$4:$BB$594,Data!$A505,COLUMNS($C$11:AD512)),””)</f>
        <v>#NAME?</v>
      </c>
      <c r="AD512" s="72" t="e">
        <f>IFERROR(INDEX(Data!$M$4:$BB$594,Data!$A505,COLUMNS($C$11:AE512)),””)</f>
        <v>#NAME?</v>
      </c>
      <c r="AE512" s="70" t="e">
        <f>IFERROR(INDEX(Data!$M$4:$BB$594,Data!$A505,COLUMNS($C$11:AF512)),””)</f>
        <v>#NAME?</v>
      </c>
      <c r="AF512" s="72" t="e">
        <f>IFERROR(INDEX(Data!$M$4:$BB$594,Data!$A505,COLUMNS($C$11:AG512)),””)</f>
        <v>#NAME?</v>
      </c>
      <c r="AG512" s="75" t="e">
        <f>IFERROR(INDEX(Data!$M$4:$BB$594,Data!$A505,COLUMNS($C$11:AH512)),””)</f>
        <v>#NAME?</v>
      </c>
      <c r="AH512" s="75" t="e">
        <f>IFERROR(INDEX(Data!$M$4:$BB$594,Data!$A505,COLUMNS($C$11:AI512)),””)</f>
        <v>#NAME?</v>
      </c>
      <c r="AI512" s="71" t="e">
        <f>IFERROR(INDEX(Data!$M$4:$BB$594,Data!$A505,COLUMNS($C$11:AJ512)),””)</f>
        <v>#NAME?</v>
      </c>
      <c r="AJ512" s="71" t="e">
        <f>IFERROR(INDEX(Data!$M$4:$BB$594,Data!$A505,COLUMNS($C$11:AK512)),””)</f>
        <v>#NAME?</v>
      </c>
      <c r="AK512" s="71" t="e">
        <f>IFERROR(INDEX(Data!$M$4:$BB$594,Data!$A505,COLUMNS($C$11:AL512)),””)</f>
        <v>#NAME?</v>
      </c>
      <c r="AL512" s="69" t="e">
        <f>IFERROR(INDEX(Data!$M$4:$BB$594,Data!$A505,COLUMNS($C$11:AM512)),””)</f>
        <v>#NAME?</v>
      </c>
      <c r="AM512" s="69" t="e">
        <f>IFERROR(INDEX(Data!$M$4:$BB$594,Data!$A505,COLUMNS($C$11:AN512)),””)</f>
        <v>#NAME?</v>
      </c>
      <c r="AN512" s="69" t="e">
        <f>IFERROR(INDEX(Data!$M$4:$BB$594,Data!$A505,COLUMNS($C$11:AO512)),””)</f>
        <v>#NAME?</v>
      </c>
      <c r="AO512" s="69" t="e">
        <f>IFERROR(INDEX(Data!$M$4:$BB$594,Data!$A505,COLUMNS($C$11:AP512)),””)</f>
        <v>#NAME?</v>
      </c>
      <c r="AP512" s="69" t="e">
        <f>IFERROR(INDEX(Data!$M$4:$BB$594,Data!$A505,COLUMNS($C$11:AQ512)),””)</f>
        <v>#NAME?</v>
      </c>
      <c r="AQ512" s="69" t="e">
        <f>IFERROR(INDEX(Data!$M$4:$BB$594,Data!$A505,COLUMNS($C$11:AR512)),””)</f>
        <v>#NAME?</v>
      </c>
    </row>
    <row r="513" spans="2:43" x14ac:dyDescent="0.25">
      <c r="B513" s="69" t="e">
        <f>IFERROR(INDEX(Data!$M$4:$BB$594,Data!$A506,COLUMNS($C$11:C513)),””)</f>
        <v>#NAME?</v>
      </c>
      <c r="C513" s="73" t="e">
        <f>IFERROR(INDEX(Data!$M$4:$BB$594,Data!$A506,COLUMNS($C$11:D513)),””)</f>
        <v>#NAME?</v>
      </c>
      <c r="D513" s="76" t="e">
        <f>IFERROR(INDEX(Data!$M$4:$BB$594,Data!$A506,COLUMNS($C$11:E513)),””)</f>
        <v>#NAME?</v>
      </c>
      <c r="E513" s="76" t="e">
        <f>IFERROR(INDEX(Data!$M$4:$BB$594,Data!$A506,COLUMNS($C$11:F513)),””)</f>
        <v>#NAME?</v>
      </c>
      <c r="F513" s="76" t="e">
        <f>IFERROR(INDEX(Data!$M$4:$BB$594,Data!$A506,COLUMNS($C$11:G513)),””)</f>
        <v>#NAME?</v>
      </c>
      <c r="G513" s="76" t="e">
        <f>IFERROR(INDEX(Data!$M$4:$BB$594,Data!$A506,COLUMNS($C$11:H513)),””)</f>
        <v>#NAME?</v>
      </c>
      <c r="H513" s="76" t="e">
        <f>IFERROR(INDEX(Data!$M$4:$BB$594,Data!$A506,COLUMNS($C$11:I513)),””)</f>
        <v>#NAME?</v>
      </c>
      <c r="I513" s="76" t="e">
        <f>IFERROR(INDEX(Data!$M$4:$BB$594,Data!$A506,COLUMNS($C$11:J513)),””)</f>
        <v>#NAME?</v>
      </c>
      <c r="J513" s="76" t="e">
        <f>IFERROR(INDEX(Data!$M$4:$BB$594,Data!$A506,COLUMNS($C$11:K513)),””)</f>
        <v>#NAME?</v>
      </c>
      <c r="K513" s="76" t="e">
        <f>IFERROR(INDEX(Data!$M$4:$BB$594,Data!$A506,COLUMNS($C$11:L513)),””)</f>
        <v>#NAME?</v>
      </c>
      <c r="L513" s="76" t="e">
        <f>IFERROR(INDEX(Data!$M$4:$BB$594,Data!$A506,COLUMNS($C$11:M513)),””)</f>
        <v>#NAME?</v>
      </c>
      <c r="M513" s="76" t="e">
        <f>IFERROR(INDEX(Data!$M$4:$BB$594,Data!$A506,COLUMNS($C$11:N513)),””)</f>
        <v>#NAME?</v>
      </c>
      <c r="N513" s="76" t="e">
        <f>IFERROR(INDEX(Data!$M$4:$BB$594,Data!$A506,COLUMNS($C$11:O513)),””)</f>
        <v>#NAME?</v>
      </c>
      <c r="O513" s="76" t="e">
        <f>IFERROR(INDEX(Data!$M$4:$BB$594,Data!$A506,COLUMNS($C$11:P513)),””)</f>
        <v>#NAME?</v>
      </c>
      <c r="P513" s="69" t="e">
        <f>IFERROR(INDEX(Data!$M$4:$BB$594,Data!$A506,COLUMNS($C$11:Q513)),””)</f>
        <v>#NAME?</v>
      </c>
      <c r="Q513" s="70" t="e">
        <f>IFERROR(INDEX(Data!$M$4:$BB$594,Data!$A506,COLUMNS($C$11:R513)),””)</f>
        <v>#NAME?</v>
      </c>
      <c r="R513" s="72" t="e">
        <f>IFERROR(INDEX(Data!$M$4:$BB$594,Data!$A506,COLUMNS($C$11:S513)),””)</f>
        <v>#NAME?</v>
      </c>
      <c r="S513" s="69" t="e">
        <f>IFERROR(INDEX(Data!$M$4:$BB$594,Data!$A506,COLUMNS($C$11:T513)),””)</f>
        <v>#NAME?</v>
      </c>
      <c r="T513" s="71" t="e">
        <f>IFERROR(INDEX(Data!$M$4:$BB$594,Data!$A506,COLUMNS($C$11:U513)),””)</f>
        <v>#NAME?</v>
      </c>
      <c r="U513" s="72" t="e">
        <f>IFERROR(INDEX(Data!$M$4:$BB$594,Data!$A506,COLUMNS($C$11:V513)),””)</f>
        <v>#NAME?</v>
      </c>
      <c r="V513" s="72" t="e">
        <f>IFERROR(INDEX(Data!$M$4:$BB$594,Data!$A506,COLUMNS($C$11:W513)),””)</f>
        <v>#NAME?</v>
      </c>
      <c r="W513" s="72" t="e">
        <f>IFERROR(INDEX(Data!$M$4:$BB$594,Data!$A506,COLUMNS($C$11:X513)),””)</f>
        <v>#NAME?</v>
      </c>
      <c r="X513" s="70" t="e">
        <f>IFERROR(INDEX(Data!$M$4:$BB$594,Data!$A506,COLUMNS($C$11:Y513)),””)</f>
        <v>#NAME?</v>
      </c>
      <c r="Y513" s="72" t="e">
        <f>IFERROR(INDEX(Data!$M$4:$BB$594,Data!$A506,COLUMNS($C$11:Z513)),””)</f>
        <v>#NAME?</v>
      </c>
      <c r="Z513" s="75" t="e">
        <f>IFERROR(INDEX(Data!$M$4:$BB$594,Data!$A506,COLUMNS($C$11:AA513)),””)</f>
        <v>#NAME?</v>
      </c>
      <c r="AA513" s="75" t="e">
        <f>IFERROR(INDEX(Data!$M$4:$BB$594,Data!$A506,COLUMNS($C$11:AB513)),””)</f>
        <v>#NAME?</v>
      </c>
      <c r="AB513" s="71" t="e">
        <f>IFERROR(INDEX(Data!$M$4:$BB$594,Data!$A506,COLUMNS($C$11:AC513)),””)</f>
        <v>#NAME?</v>
      </c>
      <c r="AC513" s="72" t="e">
        <f>IFERROR(INDEX(Data!$M$4:$BB$594,Data!$A506,COLUMNS($C$11:AD513)),””)</f>
        <v>#NAME?</v>
      </c>
      <c r="AD513" s="72" t="e">
        <f>IFERROR(INDEX(Data!$M$4:$BB$594,Data!$A506,COLUMNS($C$11:AE513)),””)</f>
        <v>#NAME?</v>
      </c>
      <c r="AE513" s="70" t="e">
        <f>IFERROR(INDEX(Data!$M$4:$BB$594,Data!$A506,COLUMNS($C$11:AF513)),””)</f>
        <v>#NAME?</v>
      </c>
      <c r="AF513" s="72" t="e">
        <f>IFERROR(INDEX(Data!$M$4:$BB$594,Data!$A506,COLUMNS($C$11:AG513)),””)</f>
        <v>#NAME?</v>
      </c>
      <c r="AG513" s="75" t="e">
        <f>IFERROR(INDEX(Data!$M$4:$BB$594,Data!$A506,COLUMNS($C$11:AH513)),””)</f>
        <v>#NAME?</v>
      </c>
      <c r="AH513" s="75" t="e">
        <f>IFERROR(INDEX(Data!$M$4:$BB$594,Data!$A506,COLUMNS($C$11:AI513)),””)</f>
        <v>#NAME?</v>
      </c>
      <c r="AI513" s="71" t="e">
        <f>IFERROR(INDEX(Data!$M$4:$BB$594,Data!$A506,COLUMNS($C$11:AJ513)),””)</f>
        <v>#NAME?</v>
      </c>
      <c r="AJ513" s="71" t="e">
        <f>IFERROR(INDEX(Data!$M$4:$BB$594,Data!$A506,COLUMNS($C$11:AK513)),””)</f>
        <v>#NAME?</v>
      </c>
      <c r="AK513" s="71" t="e">
        <f>IFERROR(INDEX(Data!$M$4:$BB$594,Data!$A506,COLUMNS($C$11:AL513)),””)</f>
        <v>#NAME?</v>
      </c>
      <c r="AL513" s="69" t="e">
        <f>IFERROR(INDEX(Data!$M$4:$BB$594,Data!$A506,COLUMNS($C$11:AM513)),””)</f>
        <v>#NAME?</v>
      </c>
      <c r="AM513" s="69" t="e">
        <f>IFERROR(INDEX(Data!$M$4:$BB$594,Data!$A506,COLUMNS($C$11:AN513)),””)</f>
        <v>#NAME?</v>
      </c>
      <c r="AN513" s="69" t="e">
        <f>IFERROR(INDEX(Data!$M$4:$BB$594,Data!$A506,COLUMNS($C$11:AO513)),””)</f>
        <v>#NAME?</v>
      </c>
      <c r="AO513" s="69" t="e">
        <f>IFERROR(INDEX(Data!$M$4:$BB$594,Data!$A506,COLUMNS($C$11:AP513)),””)</f>
        <v>#NAME?</v>
      </c>
      <c r="AP513" s="69" t="e">
        <f>IFERROR(INDEX(Data!$M$4:$BB$594,Data!$A506,COLUMNS($C$11:AQ513)),””)</f>
        <v>#NAME?</v>
      </c>
      <c r="AQ513" s="69" t="e">
        <f>IFERROR(INDEX(Data!$M$4:$BB$594,Data!$A506,COLUMNS($C$11:AR513)),””)</f>
        <v>#NAME?</v>
      </c>
    </row>
    <row r="514" spans="2:43" x14ac:dyDescent="0.25">
      <c r="B514" s="69" t="e">
        <f>IFERROR(INDEX(Data!$M$4:$BB$594,Data!$A507,COLUMNS($C$11:C514)),””)</f>
        <v>#NAME?</v>
      </c>
      <c r="C514" s="73" t="e">
        <f>IFERROR(INDEX(Data!$M$4:$BB$594,Data!$A507,COLUMNS($C$11:D514)),””)</f>
        <v>#NAME?</v>
      </c>
      <c r="D514" s="76" t="e">
        <f>IFERROR(INDEX(Data!$M$4:$BB$594,Data!$A507,COLUMNS($C$11:E514)),””)</f>
        <v>#NAME?</v>
      </c>
      <c r="E514" s="76" t="e">
        <f>IFERROR(INDEX(Data!$M$4:$BB$594,Data!$A507,COLUMNS($C$11:F514)),””)</f>
        <v>#NAME?</v>
      </c>
      <c r="F514" s="76" t="e">
        <f>IFERROR(INDEX(Data!$M$4:$BB$594,Data!$A507,COLUMNS($C$11:G514)),””)</f>
        <v>#NAME?</v>
      </c>
      <c r="G514" s="76" t="e">
        <f>IFERROR(INDEX(Data!$M$4:$BB$594,Data!$A507,COLUMNS($C$11:H514)),””)</f>
        <v>#NAME?</v>
      </c>
      <c r="H514" s="76" t="e">
        <f>IFERROR(INDEX(Data!$M$4:$BB$594,Data!$A507,COLUMNS($C$11:I514)),””)</f>
        <v>#NAME?</v>
      </c>
      <c r="I514" s="76" t="e">
        <f>IFERROR(INDEX(Data!$M$4:$BB$594,Data!$A507,COLUMNS($C$11:J514)),””)</f>
        <v>#NAME?</v>
      </c>
      <c r="J514" s="76" t="e">
        <f>IFERROR(INDEX(Data!$M$4:$BB$594,Data!$A507,COLUMNS($C$11:K514)),””)</f>
        <v>#NAME?</v>
      </c>
      <c r="K514" s="76" t="e">
        <f>IFERROR(INDEX(Data!$M$4:$BB$594,Data!$A507,COLUMNS($C$11:L514)),””)</f>
        <v>#NAME?</v>
      </c>
      <c r="L514" s="76" t="e">
        <f>IFERROR(INDEX(Data!$M$4:$BB$594,Data!$A507,COLUMNS($C$11:M514)),””)</f>
        <v>#NAME?</v>
      </c>
      <c r="M514" s="76" t="e">
        <f>IFERROR(INDEX(Data!$M$4:$BB$594,Data!$A507,COLUMNS($C$11:N514)),””)</f>
        <v>#NAME?</v>
      </c>
      <c r="N514" s="76" t="e">
        <f>IFERROR(INDEX(Data!$M$4:$BB$594,Data!$A507,COLUMNS($C$11:O514)),””)</f>
        <v>#NAME?</v>
      </c>
      <c r="O514" s="76" t="e">
        <f>IFERROR(INDEX(Data!$M$4:$BB$594,Data!$A507,COLUMNS($C$11:P514)),””)</f>
        <v>#NAME?</v>
      </c>
      <c r="P514" s="69" t="e">
        <f>IFERROR(INDEX(Data!$M$4:$BB$594,Data!$A507,COLUMNS($C$11:Q514)),””)</f>
        <v>#NAME?</v>
      </c>
      <c r="Q514" s="70" t="e">
        <f>IFERROR(INDEX(Data!$M$4:$BB$594,Data!$A507,COLUMNS($C$11:R514)),””)</f>
        <v>#NAME?</v>
      </c>
      <c r="R514" s="72" t="e">
        <f>IFERROR(INDEX(Data!$M$4:$BB$594,Data!$A507,COLUMNS($C$11:S514)),””)</f>
        <v>#NAME?</v>
      </c>
      <c r="S514" s="69" t="e">
        <f>IFERROR(INDEX(Data!$M$4:$BB$594,Data!$A507,COLUMNS($C$11:T514)),””)</f>
        <v>#NAME?</v>
      </c>
      <c r="T514" s="71" t="e">
        <f>IFERROR(INDEX(Data!$M$4:$BB$594,Data!$A507,COLUMNS($C$11:U514)),””)</f>
        <v>#NAME?</v>
      </c>
      <c r="U514" s="72" t="e">
        <f>IFERROR(INDEX(Data!$M$4:$BB$594,Data!$A507,COLUMNS($C$11:V514)),””)</f>
        <v>#NAME?</v>
      </c>
      <c r="V514" s="72" t="e">
        <f>IFERROR(INDEX(Data!$M$4:$BB$594,Data!$A507,COLUMNS($C$11:W514)),””)</f>
        <v>#NAME?</v>
      </c>
      <c r="W514" s="72" t="e">
        <f>IFERROR(INDEX(Data!$M$4:$BB$594,Data!$A507,COLUMNS($C$11:X514)),””)</f>
        <v>#NAME?</v>
      </c>
      <c r="X514" s="70" t="e">
        <f>IFERROR(INDEX(Data!$M$4:$BB$594,Data!$A507,COLUMNS($C$11:Y514)),””)</f>
        <v>#NAME?</v>
      </c>
      <c r="Y514" s="72" t="e">
        <f>IFERROR(INDEX(Data!$M$4:$BB$594,Data!$A507,COLUMNS($C$11:Z514)),””)</f>
        <v>#NAME?</v>
      </c>
      <c r="Z514" s="75" t="e">
        <f>IFERROR(INDEX(Data!$M$4:$BB$594,Data!$A507,COLUMNS($C$11:AA514)),””)</f>
        <v>#NAME?</v>
      </c>
      <c r="AA514" s="75" t="e">
        <f>IFERROR(INDEX(Data!$M$4:$BB$594,Data!$A507,COLUMNS($C$11:AB514)),””)</f>
        <v>#NAME?</v>
      </c>
      <c r="AB514" s="71" t="e">
        <f>IFERROR(INDEX(Data!$M$4:$BB$594,Data!$A507,COLUMNS($C$11:AC514)),””)</f>
        <v>#NAME?</v>
      </c>
      <c r="AC514" s="72" t="e">
        <f>IFERROR(INDEX(Data!$M$4:$BB$594,Data!$A507,COLUMNS($C$11:AD514)),””)</f>
        <v>#NAME?</v>
      </c>
      <c r="AD514" s="72" t="e">
        <f>IFERROR(INDEX(Data!$M$4:$BB$594,Data!$A507,COLUMNS($C$11:AE514)),””)</f>
        <v>#NAME?</v>
      </c>
      <c r="AE514" s="70" t="e">
        <f>IFERROR(INDEX(Data!$M$4:$BB$594,Data!$A507,COLUMNS($C$11:AF514)),””)</f>
        <v>#NAME?</v>
      </c>
      <c r="AF514" s="72" t="e">
        <f>IFERROR(INDEX(Data!$M$4:$BB$594,Data!$A507,COLUMNS($C$11:AG514)),””)</f>
        <v>#NAME?</v>
      </c>
      <c r="AG514" s="75" t="e">
        <f>IFERROR(INDEX(Data!$M$4:$BB$594,Data!$A507,COLUMNS($C$11:AH514)),””)</f>
        <v>#NAME?</v>
      </c>
      <c r="AH514" s="75" t="e">
        <f>IFERROR(INDEX(Data!$M$4:$BB$594,Data!$A507,COLUMNS($C$11:AI514)),””)</f>
        <v>#NAME?</v>
      </c>
      <c r="AI514" s="71" t="e">
        <f>IFERROR(INDEX(Data!$M$4:$BB$594,Data!$A507,COLUMNS($C$11:AJ514)),””)</f>
        <v>#NAME?</v>
      </c>
      <c r="AJ514" s="71" t="e">
        <f>IFERROR(INDEX(Data!$M$4:$BB$594,Data!$A507,COLUMNS($C$11:AK514)),””)</f>
        <v>#NAME?</v>
      </c>
      <c r="AK514" s="71" t="e">
        <f>IFERROR(INDEX(Data!$M$4:$BB$594,Data!$A507,COLUMNS($C$11:AL514)),””)</f>
        <v>#NAME?</v>
      </c>
      <c r="AL514" s="69" t="e">
        <f>IFERROR(INDEX(Data!$M$4:$BB$594,Data!$A507,COLUMNS($C$11:AM514)),””)</f>
        <v>#NAME?</v>
      </c>
      <c r="AM514" s="69" t="e">
        <f>IFERROR(INDEX(Data!$M$4:$BB$594,Data!$A507,COLUMNS($C$11:AN514)),””)</f>
        <v>#NAME?</v>
      </c>
      <c r="AN514" s="69" t="e">
        <f>IFERROR(INDEX(Data!$M$4:$BB$594,Data!$A507,COLUMNS($C$11:AO514)),””)</f>
        <v>#NAME?</v>
      </c>
      <c r="AO514" s="69" t="e">
        <f>IFERROR(INDEX(Data!$M$4:$BB$594,Data!$A507,COLUMNS($C$11:AP514)),””)</f>
        <v>#NAME?</v>
      </c>
      <c r="AP514" s="69" t="e">
        <f>IFERROR(INDEX(Data!$M$4:$BB$594,Data!$A507,COLUMNS($C$11:AQ514)),””)</f>
        <v>#NAME?</v>
      </c>
      <c r="AQ514" s="69" t="e">
        <f>IFERROR(INDEX(Data!$M$4:$BB$594,Data!$A507,COLUMNS($C$11:AR514)),””)</f>
        <v>#NAME?</v>
      </c>
    </row>
    <row r="515" spans="2:43" x14ac:dyDescent="0.25">
      <c r="B515" s="69" t="e">
        <f>IFERROR(INDEX(Data!$M$4:$BB$594,Data!$A508,COLUMNS($C$11:C515)),””)</f>
        <v>#NAME?</v>
      </c>
      <c r="C515" s="73" t="e">
        <f>IFERROR(INDEX(Data!$M$4:$BB$594,Data!$A508,COLUMNS($C$11:D515)),””)</f>
        <v>#NAME?</v>
      </c>
      <c r="D515" s="76" t="e">
        <f>IFERROR(INDEX(Data!$M$4:$BB$594,Data!$A508,COLUMNS($C$11:E515)),””)</f>
        <v>#NAME?</v>
      </c>
      <c r="E515" s="76" t="e">
        <f>IFERROR(INDEX(Data!$M$4:$BB$594,Data!$A508,COLUMNS($C$11:F515)),””)</f>
        <v>#NAME?</v>
      </c>
      <c r="F515" s="76" t="e">
        <f>IFERROR(INDEX(Data!$M$4:$BB$594,Data!$A508,COLUMNS($C$11:G515)),””)</f>
        <v>#NAME?</v>
      </c>
      <c r="G515" s="76" t="e">
        <f>IFERROR(INDEX(Data!$M$4:$BB$594,Data!$A508,COLUMNS($C$11:H515)),””)</f>
        <v>#NAME?</v>
      </c>
      <c r="H515" s="76" t="e">
        <f>IFERROR(INDEX(Data!$M$4:$BB$594,Data!$A508,COLUMNS($C$11:I515)),””)</f>
        <v>#NAME?</v>
      </c>
      <c r="I515" s="76" t="e">
        <f>IFERROR(INDEX(Data!$M$4:$BB$594,Data!$A508,COLUMNS($C$11:J515)),””)</f>
        <v>#NAME?</v>
      </c>
      <c r="J515" s="76" t="e">
        <f>IFERROR(INDEX(Data!$M$4:$BB$594,Data!$A508,COLUMNS($C$11:K515)),””)</f>
        <v>#NAME?</v>
      </c>
      <c r="K515" s="76" t="e">
        <f>IFERROR(INDEX(Data!$M$4:$BB$594,Data!$A508,COLUMNS($C$11:L515)),””)</f>
        <v>#NAME?</v>
      </c>
      <c r="L515" s="76" t="e">
        <f>IFERROR(INDEX(Data!$M$4:$BB$594,Data!$A508,COLUMNS($C$11:M515)),””)</f>
        <v>#NAME?</v>
      </c>
      <c r="M515" s="76" t="e">
        <f>IFERROR(INDEX(Data!$M$4:$BB$594,Data!$A508,COLUMNS($C$11:N515)),””)</f>
        <v>#NAME?</v>
      </c>
      <c r="N515" s="76" t="e">
        <f>IFERROR(INDEX(Data!$M$4:$BB$594,Data!$A508,COLUMNS($C$11:O515)),””)</f>
        <v>#NAME?</v>
      </c>
      <c r="O515" s="76" t="e">
        <f>IFERROR(INDEX(Data!$M$4:$BB$594,Data!$A508,COLUMNS($C$11:P515)),””)</f>
        <v>#NAME?</v>
      </c>
      <c r="P515" s="69" t="e">
        <f>IFERROR(INDEX(Data!$M$4:$BB$594,Data!$A508,COLUMNS($C$11:Q515)),””)</f>
        <v>#NAME?</v>
      </c>
      <c r="Q515" s="70" t="e">
        <f>IFERROR(INDEX(Data!$M$4:$BB$594,Data!$A508,COLUMNS($C$11:R515)),””)</f>
        <v>#NAME?</v>
      </c>
      <c r="R515" s="72" t="e">
        <f>IFERROR(INDEX(Data!$M$4:$BB$594,Data!$A508,COLUMNS($C$11:S515)),””)</f>
        <v>#NAME?</v>
      </c>
      <c r="S515" s="69" t="e">
        <f>IFERROR(INDEX(Data!$M$4:$BB$594,Data!$A508,COLUMNS($C$11:T515)),””)</f>
        <v>#NAME?</v>
      </c>
      <c r="T515" s="71" t="e">
        <f>IFERROR(INDEX(Data!$M$4:$BB$594,Data!$A508,COLUMNS($C$11:U515)),””)</f>
        <v>#NAME?</v>
      </c>
      <c r="U515" s="72" t="e">
        <f>IFERROR(INDEX(Data!$M$4:$BB$594,Data!$A508,COLUMNS($C$11:V515)),””)</f>
        <v>#NAME?</v>
      </c>
      <c r="V515" s="72" t="e">
        <f>IFERROR(INDEX(Data!$M$4:$BB$594,Data!$A508,COLUMNS($C$11:W515)),””)</f>
        <v>#NAME?</v>
      </c>
      <c r="W515" s="72" t="e">
        <f>IFERROR(INDEX(Data!$M$4:$BB$594,Data!$A508,COLUMNS($C$11:X515)),””)</f>
        <v>#NAME?</v>
      </c>
      <c r="X515" s="70" t="e">
        <f>IFERROR(INDEX(Data!$M$4:$BB$594,Data!$A508,COLUMNS($C$11:Y515)),””)</f>
        <v>#NAME?</v>
      </c>
      <c r="Y515" s="72" t="e">
        <f>IFERROR(INDEX(Data!$M$4:$BB$594,Data!$A508,COLUMNS($C$11:Z515)),””)</f>
        <v>#NAME?</v>
      </c>
      <c r="Z515" s="75" t="e">
        <f>IFERROR(INDEX(Data!$M$4:$BB$594,Data!$A508,COLUMNS($C$11:AA515)),””)</f>
        <v>#NAME?</v>
      </c>
      <c r="AA515" s="75" t="e">
        <f>IFERROR(INDEX(Data!$M$4:$BB$594,Data!$A508,COLUMNS($C$11:AB515)),””)</f>
        <v>#NAME?</v>
      </c>
      <c r="AB515" s="71" t="e">
        <f>IFERROR(INDEX(Data!$M$4:$BB$594,Data!$A508,COLUMNS($C$11:AC515)),””)</f>
        <v>#NAME?</v>
      </c>
      <c r="AC515" s="72" t="e">
        <f>IFERROR(INDEX(Data!$M$4:$BB$594,Data!$A508,COLUMNS($C$11:AD515)),””)</f>
        <v>#NAME?</v>
      </c>
      <c r="AD515" s="72" t="e">
        <f>IFERROR(INDEX(Data!$M$4:$BB$594,Data!$A508,COLUMNS($C$11:AE515)),””)</f>
        <v>#NAME?</v>
      </c>
      <c r="AE515" s="70" t="e">
        <f>IFERROR(INDEX(Data!$M$4:$BB$594,Data!$A508,COLUMNS($C$11:AF515)),””)</f>
        <v>#NAME?</v>
      </c>
      <c r="AF515" s="72" t="e">
        <f>IFERROR(INDEX(Data!$M$4:$BB$594,Data!$A508,COLUMNS($C$11:AG515)),””)</f>
        <v>#NAME?</v>
      </c>
      <c r="AG515" s="75" t="e">
        <f>IFERROR(INDEX(Data!$M$4:$BB$594,Data!$A508,COLUMNS($C$11:AH515)),””)</f>
        <v>#NAME?</v>
      </c>
      <c r="AH515" s="75" t="e">
        <f>IFERROR(INDEX(Data!$M$4:$BB$594,Data!$A508,COLUMNS($C$11:AI515)),””)</f>
        <v>#NAME?</v>
      </c>
      <c r="AI515" s="71" t="e">
        <f>IFERROR(INDEX(Data!$M$4:$BB$594,Data!$A508,COLUMNS($C$11:AJ515)),””)</f>
        <v>#NAME?</v>
      </c>
      <c r="AJ515" s="71" t="e">
        <f>IFERROR(INDEX(Data!$M$4:$BB$594,Data!$A508,COLUMNS($C$11:AK515)),””)</f>
        <v>#NAME?</v>
      </c>
      <c r="AK515" s="71" t="e">
        <f>IFERROR(INDEX(Data!$M$4:$BB$594,Data!$A508,COLUMNS($C$11:AL515)),””)</f>
        <v>#NAME?</v>
      </c>
      <c r="AL515" s="69" t="e">
        <f>IFERROR(INDEX(Data!$M$4:$BB$594,Data!$A508,COLUMNS($C$11:AM515)),””)</f>
        <v>#NAME?</v>
      </c>
      <c r="AM515" s="69" t="e">
        <f>IFERROR(INDEX(Data!$M$4:$BB$594,Data!$A508,COLUMNS($C$11:AN515)),””)</f>
        <v>#NAME?</v>
      </c>
      <c r="AN515" s="69" t="e">
        <f>IFERROR(INDEX(Data!$M$4:$BB$594,Data!$A508,COLUMNS($C$11:AO515)),””)</f>
        <v>#NAME?</v>
      </c>
      <c r="AO515" s="69" t="e">
        <f>IFERROR(INDEX(Data!$M$4:$BB$594,Data!$A508,COLUMNS($C$11:AP515)),””)</f>
        <v>#NAME?</v>
      </c>
      <c r="AP515" s="69" t="e">
        <f>IFERROR(INDEX(Data!$M$4:$BB$594,Data!$A508,COLUMNS($C$11:AQ515)),””)</f>
        <v>#NAME?</v>
      </c>
      <c r="AQ515" s="69" t="e">
        <f>IFERROR(INDEX(Data!$M$4:$BB$594,Data!$A508,COLUMNS($C$11:AR515)),””)</f>
        <v>#NAME?</v>
      </c>
    </row>
    <row r="516" spans="2:43" x14ac:dyDescent="0.25">
      <c r="B516" s="69" t="e">
        <f>IFERROR(INDEX(Data!$M$4:$BB$594,Data!$A509,COLUMNS($C$11:C516)),””)</f>
        <v>#NAME?</v>
      </c>
      <c r="C516" s="73" t="e">
        <f>IFERROR(INDEX(Data!$M$4:$BB$594,Data!$A509,COLUMNS($C$11:D516)),””)</f>
        <v>#NAME?</v>
      </c>
      <c r="D516" s="76" t="e">
        <f>IFERROR(INDEX(Data!$M$4:$BB$594,Data!$A509,COLUMNS($C$11:E516)),””)</f>
        <v>#NAME?</v>
      </c>
      <c r="E516" s="76" t="e">
        <f>IFERROR(INDEX(Data!$M$4:$BB$594,Data!$A509,COLUMNS($C$11:F516)),””)</f>
        <v>#NAME?</v>
      </c>
      <c r="F516" s="76" t="e">
        <f>IFERROR(INDEX(Data!$M$4:$BB$594,Data!$A509,COLUMNS($C$11:G516)),””)</f>
        <v>#NAME?</v>
      </c>
      <c r="G516" s="76" t="e">
        <f>IFERROR(INDEX(Data!$M$4:$BB$594,Data!$A509,COLUMNS($C$11:H516)),””)</f>
        <v>#NAME?</v>
      </c>
      <c r="H516" s="76" t="e">
        <f>IFERROR(INDEX(Data!$M$4:$BB$594,Data!$A509,COLUMNS($C$11:I516)),””)</f>
        <v>#NAME?</v>
      </c>
      <c r="I516" s="76" t="e">
        <f>IFERROR(INDEX(Data!$M$4:$BB$594,Data!$A509,COLUMNS($C$11:J516)),””)</f>
        <v>#NAME?</v>
      </c>
      <c r="J516" s="76" t="e">
        <f>IFERROR(INDEX(Data!$M$4:$BB$594,Data!$A509,COLUMNS($C$11:K516)),””)</f>
        <v>#NAME?</v>
      </c>
      <c r="K516" s="76" t="e">
        <f>IFERROR(INDEX(Data!$M$4:$BB$594,Data!$A509,COLUMNS($C$11:L516)),””)</f>
        <v>#NAME?</v>
      </c>
      <c r="L516" s="76" t="e">
        <f>IFERROR(INDEX(Data!$M$4:$BB$594,Data!$A509,COLUMNS($C$11:M516)),””)</f>
        <v>#NAME?</v>
      </c>
      <c r="M516" s="76" t="e">
        <f>IFERROR(INDEX(Data!$M$4:$BB$594,Data!$A509,COLUMNS($C$11:N516)),””)</f>
        <v>#NAME?</v>
      </c>
      <c r="N516" s="76" t="e">
        <f>IFERROR(INDEX(Data!$M$4:$BB$594,Data!$A509,COLUMNS($C$11:O516)),””)</f>
        <v>#NAME?</v>
      </c>
      <c r="O516" s="76" t="e">
        <f>IFERROR(INDEX(Data!$M$4:$BB$594,Data!$A509,COLUMNS($C$11:P516)),””)</f>
        <v>#NAME?</v>
      </c>
      <c r="P516" s="69" t="e">
        <f>IFERROR(INDEX(Data!$M$4:$BB$594,Data!$A509,COLUMNS($C$11:Q516)),””)</f>
        <v>#NAME?</v>
      </c>
      <c r="Q516" s="70" t="e">
        <f>IFERROR(INDEX(Data!$M$4:$BB$594,Data!$A509,COLUMNS($C$11:R516)),””)</f>
        <v>#NAME?</v>
      </c>
      <c r="R516" s="72" t="e">
        <f>IFERROR(INDEX(Data!$M$4:$BB$594,Data!$A509,COLUMNS($C$11:S516)),””)</f>
        <v>#NAME?</v>
      </c>
      <c r="S516" s="69" t="e">
        <f>IFERROR(INDEX(Data!$M$4:$BB$594,Data!$A509,COLUMNS($C$11:T516)),””)</f>
        <v>#NAME?</v>
      </c>
      <c r="T516" s="71" t="e">
        <f>IFERROR(INDEX(Data!$M$4:$BB$594,Data!$A509,COLUMNS($C$11:U516)),””)</f>
        <v>#NAME?</v>
      </c>
      <c r="U516" s="72" t="e">
        <f>IFERROR(INDEX(Data!$M$4:$BB$594,Data!$A509,COLUMNS($C$11:V516)),””)</f>
        <v>#NAME?</v>
      </c>
      <c r="V516" s="72" t="e">
        <f>IFERROR(INDEX(Data!$M$4:$BB$594,Data!$A509,COLUMNS($C$11:W516)),””)</f>
        <v>#NAME?</v>
      </c>
      <c r="W516" s="72" t="e">
        <f>IFERROR(INDEX(Data!$M$4:$BB$594,Data!$A509,COLUMNS($C$11:X516)),””)</f>
        <v>#NAME?</v>
      </c>
      <c r="X516" s="70" t="e">
        <f>IFERROR(INDEX(Data!$M$4:$BB$594,Data!$A509,COLUMNS($C$11:Y516)),””)</f>
        <v>#NAME?</v>
      </c>
      <c r="Y516" s="72" t="e">
        <f>IFERROR(INDEX(Data!$M$4:$BB$594,Data!$A509,COLUMNS($C$11:Z516)),””)</f>
        <v>#NAME?</v>
      </c>
      <c r="Z516" s="75" t="e">
        <f>IFERROR(INDEX(Data!$M$4:$BB$594,Data!$A509,COLUMNS($C$11:AA516)),””)</f>
        <v>#NAME?</v>
      </c>
      <c r="AA516" s="75" t="e">
        <f>IFERROR(INDEX(Data!$M$4:$BB$594,Data!$A509,COLUMNS($C$11:AB516)),””)</f>
        <v>#NAME?</v>
      </c>
      <c r="AB516" s="71" t="e">
        <f>IFERROR(INDEX(Data!$M$4:$BB$594,Data!$A509,COLUMNS($C$11:AC516)),””)</f>
        <v>#NAME?</v>
      </c>
      <c r="AC516" s="72" t="e">
        <f>IFERROR(INDEX(Data!$M$4:$BB$594,Data!$A509,COLUMNS($C$11:AD516)),””)</f>
        <v>#NAME?</v>
      </c>
      <c r="AD516" s="72" t="e">
        <f>IFERROR(INDEX(Data!$M$4:$BB$594,Data!$A509,COLUMNS($C$11:AE516)),””)</f>
        <v>#NAME?</v>
      </c>
      <c r="AE516" s="70" t="e">
        <f>IFERROR(INDEX(Data!$M$4:$BB$594,Data!$A509,COLUMNS($C$11:AF516)),””)</f>
        <v>#NAME?</v>
      </c>
      <c r="AF516" s="72" t="e">
        <f>IFERROR(INDEX(Data!$M$4:$BB$594,Data!$A509,COLUMNS($C$11:AG516)),””)</f>
        <v>#NAME?</v>
      </c>
      <c r="AG516" s="75" t="e">
        <f>IFERROR(INDEX(Data!$M$4:$BB$594,Data!$A509,COLUMNS($C$11:AH516)),””)</f>
        <v>#NAME?</v>
      </c>
      <c r="AH516" s="75" t="e">
        <f>IFERROR(INDEX(Data!$M$4:$BB$594,Data!$A509,COLUMNS($C$11:AI516)),””)</f>
        <v>#NAME?</v>
      </c>
      <c r="AI516" s="71" t="e">
        <f>IFERROR(INDEX(Data!$M$4:$BB$594,Data!$A509,COLUMNS($C$11:AJ516)),””)</f>
        <v>#NAME?</v>
      </c>
      <c r="AJ516" s="71" t="e">
        <f>IFERROR(INDEX(Data!$M$4:$BB$594,Data!$A509,COLUMNS($C$11:AK516)),””)</f>
        <v>#NAME?</v>
      </c>
      <c r="AK516" s="71" t="e">
        <f>IFERROR(INDEX(Data!$M$4:$BB$594,Data!$A509,COLUMNS($C$11:AL516)),””)</f>
        <v>#NAME?</v>
      </c>
      <c r="AL516" s="69" t="e">
        <f>IFERROR(INDEX(Data!$M$4:$BB$594,Data!$A509,COLUMNS($C$11:AM516)),””)</f>
        <v>#NAME?</v>
      </c>
      <c r="AM516" s="69" t="e">
        <f>IFERROR(INDEX(Data!$M$4:$BB$594,Data!$A509,COLUMNS($C$11:AN516)),””)</f>
        <v>#NAME?</v>
      </c>
      <c r="AN516" s="69" t="e">
        <f>IFERROR(INDEX(Data!$M$4:$BB$594,Data!$A509,COLUMNS($C$11:AO516)),””)</f>
        <v>#NAME?</v>
      </c>
      <c r="AO516" s="69" t="e">
        <f>IFERROR(INDEX(Data!$M$4:$BB$594,Data!$A509,COLUMNS($C$11:AP516)),””)</f>
        <v>#NAME?</v>
      </c>
      <c r="AP516" s="69" t="e">
        <f>IFERROR(INDEX(Data!$M$4:$BB$594,Data!$A509,COLUMNS($C$11:AQ516)),””)</f>
        <v>#NAME?</v>
      </c>
      <c r="AQ516" s="69" t="e">
        <f>IFERROR(INDEX(Data!$M$4:$BB$594,Data!$A509,COLUMNS($C$11:AR516)),””)</f>
        <v>#NAME?</v>
      </c>
    </row>
    <row r="517" spans="2:43" x14ac:dyDescent="0.25">
      <c r="B517" s="69" t="e">
        <f>IFERROR(INDEX(Data!$M$4:$BB$594,Data!$A510,COLUMNS($C$11:C517)),””)</f>
        <v>#NAME?</v>
      </c>
      <c r="C517" s="73" t="e">
        <f>IFERROR(INDEX(Data!$M$4:$BB$594,Data!$A510,COLUMNS($C$11:D517)),””)</f>
        <v>#NAME?</v>
      </c>
      <c r="D517" s="76" t="e">
        <f>IFERROR(INDEX(Data!$M$4:$BB$594,Data!$A510,COLUMNS($C$11:E517)),””)</f>
        <v>#NAME?</v>
      </c>
      <c r="E517" s="76" t="e">
        <f>IFERROR(INDEX(Data!$M$4:$BB$594,Data!$A510,COLUMNS($C$11:F517)),””)</f>
        <v>#NAME?</v>
      </c>
      <c r="F517" s="76" t="e">
        <f>IFERROR(INDEX(Data!$M$4:$BB$594,Data!$A510,COLUMNS($C$11:G517)),””)</f>
        <v>#NAME?</v>
      </c>
      <c r="G517" s="76" t="e">
        <f>IFERROR(INDEX(Data!$M$4:$BB$594,Data!$A510,COLUMNS($C$11:H517)),””)</f>
        <v>#NAME?</v>
      </c>
      <c r="H517" s="76" t="e">
        <f>IFERROR(INDEX(Data!$M$4:$BB$594,Data!$A510,COLUMNS($C$11:I517)),””)</f>
        <v>#NAME?</v>
      </c>
      <c r="I517" s="76" t="e">
        <f>IFERROR(INDEX(Data!$M$4:$BB$594,Data!$A510,COLUMNS($C$11:J517)),””)</f>
        <v>#NAME?</v>
      </c>
      <c r="J517" s="76" t="e">
        <f>IFERROR(INDEX(Data!$M$4:$BB$594,Data!$A510,COLUMNS($C$11:K517)),””)</f>
        <v>#NAME?</v>
      </c>
      <c r="K517" s="76" t="e">
        <f>IFERROR(INDEX(Data!$M$4:$BB$594,Data!$A510,COLUMNS($C$11:L517)),””)</f>
        <v>#NAME?</v>
      </c>
      <c r="L517" s="76" t="e">
        <f>IFERROR(INDEX(Data!$M$4:$BB$594,Data!$A510,COLUMNS($C$11:M517)),””)</f>
        <v>#NAME?</v>
      </c>
      <c r="M517" s="76" t="e">
        <f>IFERROR(INDEX(Data!$M$4:$BB$594,Data!$A510,COLUMNS($C$11:N517)),””)</f>
        <v>#NAME?</v>
      </c>
      <c r="N517" s="76" t="e">
        <f>IFERROR(INDEX(Data!$M$4:$BB$594,Data!$A510,COLUMNS($C$11:O517)),””)</f>
        <v>#NAME?</v>
      </c>
      <c r="O517" s="76" t="e">
        <f>IFERROR(INDEX(Data!$M$4:$BB$594,Data!$A510,COLUMNS($C$11:P517)),””)</f>
        <v>#NAME?</v>
      </c>
      <c r="P517" s="69" t="e">
        <f>IFERROR(INDEX(Data!$M$4:$BB$594,Data!$A510,COLUMNS($C$11:Q517)),””)</f>
        <v>#NAME?</v>
      </c>
      <c r="Q517" s="70" t="e">
        <f>IFERROR(INDEX(Data!$M$4:$BB$594,Data!$A510,COLUMNS($C$11:R517)),””)</f>
        <v>#NAME?</v>
      </c>
      <c r="R517" s="72" t="e">
        <f>IFERROR(INDEX(Data!$M$4:$BB$594,Data!$A510,COLUMNS($C$11:S517)),””)</f>
        <v>#NAME?</v>
      </c>
      <c r="S517" s="69" t="e">
        <f>IFERROR(INDEX(Data!$M$4:$BB$594,Data!$A510,COLUMNS($C$11:T517)),””)</f>
        <v>#NAME?</v>
      </c>
      <c r="T517" s="71" t="e">
        <f>IFERROR(INDEX(Data!$M$4:$BB$594,Data!$A510,COLUMNS($C$11:U517)),””)</f>
        <v>#NAME?</v>
      </c>
      <c r="U517" s="72" t="e">
        <f>IFERROR(INDEX(Data!$M$4:$BB$594,Data!$A510,COLUMNS($C$11:V517)),””)</f>
        <v>#NAME?</v>
      </c>
      <c r="V517" s="72" t="e">
        <f>IFERROR(INDEX(Data!$M$4:$BB$594,Data!$A510,COLUMNS($C$11:W517)),””)</f>
        <v>#NAME?</v>
      </c>
      <c r="W517" s="72" t="e">
        <f>IFERROR(INDEX(Data!$M$4:$BB$594,Data!$A510,COLUMNS($C$11:X517)),””)</f>
        <v>#NAME?</v>
      </c>
      <c r="X517" s="70" t="e">
        <f>IFERROR(INDEX(Data!$M$4:$BB$594,Data!$A510,COLUMNS($C$11:Y517)),””)</f>
        <v>#NAME?</v>
      </c>
      <c r="Y517" s="72" t="e">
        <f>IFERROR(INDEX(Data!$M$4:$BB$594,Data!$A510,COLUMNS($C$11:Z517)),””)</f>
        <v>#NAME?</v>
      </c>
      <c r="Z517" s="75" t="e">
        <f>IFERROR(INDEX(Data!$M$4:$BB$594,Data!$A510,COLUMNS($C$11:AA517)),””)</f>
        <v>#NAME?</v>
      </c>
      <c r="AA517" s="75" t="e">
        <f>IFERROR(INDEX(Data!$M$4:$BB$594,Data!$A510,COLUMNS($C$11:AB517)),””)</f>
        <v>#NAME?</v>
      </c>
      <c r="AB517" s="71" t="e">
        <f>IFERROR(INDEX(Data!$M$4:$BB$594,Data!$A510,COLUMNS($C$11:AC517)),””)</f>
        <v>#NAME?</v>
      </c>
      <c r="AC517" s="72" t="e">
        <f>IFERROR(INDEX(Data!$M$4:$BB$594,Data!$A510,COLUMNS($C$11:AD517)),””)</f>
        <v>#NAME?</v>
      </c>
      <c r="AD517" s="72" t="e">
        <f>IFERROR(INDEX(Data!$M$4:$BB$594,Data!$A510,COLUMNS($C$11:AE517)),””)</f>
        <v>#NAME?</v>
      </c>
      <c r="AE517" s="70" t="e">
        <f>IFERROR(INDEX(Data!$M$4:$BB$594,Data!$A510,COLUMNS($C$11:AF517)),””)</f>
        <v>#NAME?</v>
      </c>
      <c r="AF517" s="72" t="e">
        <f>IFERROR(INDEX(Data!$M$4:$BB$594,Data!$A510,COLUMNS($C$11:AG517)),””)</f>
        <v>#NAME?</v>
      </c>
      <c r="AG517" s="75" t="e">
        <f>IFERROR(INDEX(Data!$M$4:$BB$594,Data!$A510,COLUMNS($C$11:AH517)),””)</f>
        <v>#NAME?</v>
      </c>
      <c r="AH517" s="75" t="e">
        <f>IFERROR(INDEX(Data!$M$4:$BB$594,Data!$A510,COLUMNS($C$11:AI517)),””)</f>
        <v>#NAME?</v>
      </c>
      <c r="AI517" s="71" t="e">
        <f>IFERROR(INDEX(Data!$M$4:$BB$594,Data!$A510,COLUMNS($C$11:AJ517)),””)</f>
        <v>#NAME?</v>
      </c>
      <c r="AJ517" s="71" t="e">
        <f>IFERROR(INDEX(Data!$M$4:$BB$594,Data!$A510,COLUMNS($C$11:AK517)),””)</f>
        <v>#NAME?</v>
      </c>
      <c r="AK517" s="71" t="e">
        <f>IFERROR(INDEX(Data!$M$4:$BB$594,Data!$A510,COLUMNS($C$11:AL517)),””)</f>
        <v>#NAME?</v>
      </c>
      <c r="AL517" s="69" t="e">
        <f>IFERROR(INDEX(Data!$M$4:$BB$594,Data!$A510,COLUMNS($C$11:AM517)),””)</f>
        <v>#NAME?</v>
      </c>
      <c r="AM517" s="69" t="e">
        <f>IFERROR(INDEX(Data!$M$4:$BB$594,Data!$A510,COLUMNS($C$11:AN517)),””)</f>
        <v>#NAME?</v>
      </c>
      <c r="AN517" s="69" t="e">
        <f>IFERROR(INDEX(Data!$M$4:$BB$594,Data!$A510,COLUMNS($C$11:AO517)),””)</f>
        <v>#NAME?</v>
      </c>
      <c r="AO517" s="69" t="e">
        <f>IFERROR(INDEX(Data!$M$4:$BB$594,Data!$A510,COLUMNS($C$11:AP517)),””)</f>
        <v>#NAME?</v>
      </c>
      <c r="AP517" s="69" t="e">
        <f>IFERROR(INDEX(Data!$M$4:$BB$594,Data!$A510,COLUMNS($C$11:AQ517)),””)</f>
        <v>#NAME?</v>
      </c>
      <c r="AQ517" s="69" t="e">
        <f>IFERROR(INDEX(Data!$M$4:$BB$594,Data!$A510,COLUMNS($C$11:AR517)),””)</f>
        <v>#NAME?</v>
      </c>
    </row>
    <row r="518" spans="2:43" x14ac:dyDescent="0.25">
      <c r="B518" s="69" t="e">
        <f>IFERROR(INDEX(Data!$M$4:$BB$594,Data!$A511,COLUMNS($C$11:C518)),””)</f>
        <v>#NAME?</v>
      </c>
      <c r="C518" s="73" t="e">
        <f>IFERROR(INDEX(Data!$M$4:$BB$594,Data!$A511,COLUMNS($C$11:D518)),””)</f>
        <v>#NAME?</v>
      </c>
      <c r="D518" s="76" t="e">
        <f>IFERROR(INDEX(Data!$M$4:$BB$594,Data!$A511,COLUMNS($C$11:E518)),””)</f>
        <v>#NAME?</v>
      </c>
      <c r="E518" s="76" t="e">
        <f>IFERROR(INDEX(Data!$M$4:$BB$594,Data!$A511,COLUMNS($C$11:F518)),””)</f>
        <v>#NAME?</v>
      </c>
      <c r="F518" s="76" t="e">
        <f>IFERROR(INDEX(Data!$M$4:$BB$594,Data!$A511,COLUMNS($C$11:G518)),””)</f>
        <v>#NAME?</v>
      </c>
      <c r="G518" s="76" t="e">
        <f>IFERROR(INDEX(Data!$M$4:$BB$594,Data!$A511,COLUMNS($C$11:H518)),””)</f>
        <v>#NAME?</v>
      </c>
      <c r="H518" s="76" t="e">
        <f>IFERROR(INDEX(Data!$M$4:$BB$594,Data!$A511,COLUMNS($C$11:I518)),””)</f>
        <v>#NAME?</v>
      </c>
      <c r="I518" s="76" t="e">
        <f>IFERROR(INDEX(Data!$M$4:$BB$594,Data!$A511,COLUMNS($C$11:J518)),””)</f>
        <v>#NAME?</v>
      </c>
      <c r="J518" s="76" t="e">
        <f>IFERROR(INDEX(Data!$M$4:$BB$594,Data!$A511,COLUMNS($C$11:K518)),””)</f>
        <v>#NAME?</v>
      </c>
      <c r="K518" s="76" t="e">
        <f>IFERROR(INDEX(Data!$M$4:$BB$594,Data!$A511,COLUMNS($C$11:L518)),””)</f>
        <v>#NAME?</v>
      </c>
      <c r="L518" s="76" t="e">
        <f>IFERROR(INDEX(Data!$M$4:$BB$594,Data!$A511,COLUMNS($C$11:M518)),””)</f>
        <v>#NAME?</v>
      </c>
      <c r="M518" s="76" t="e">
        <f>IFERROR(INDEX(Data!$M$4:$BB$594,Data!$A511,COLUMNS($C$11:N518)),””)</f>
        <v>#NAME?</v>
      </c>
      <c r="N518" s="76" t="e">
        <f>IFERROR(INDEX(Data!$M$4:$BB$594,Data!$A511,COLUMNS($C$11:O518)),””)</f>
        <v>#NAME?</v>
      </c>
      <c r="O518" s="76" t="e">
        <f>IFERROR(INDEX(Data!$M$4:$BB$594,Data!$A511,COLUMNS($C$11:P518)),””)</f>
        <v>#NAME?</v>
      </c>
      <c r="P518" s="69" t="e">
        <f>IFERROR(INDEX(Data!$M$4:$BB$594,Data!$A511,COLUMNS($C$11:Q518)),””)</f>
        <v>#NAME?</v>
      </c>
      <c r="Q518" s="70" t="e">
        <f>IFERROR(INDEX(Data!$M$4:$BB$594,Data!$A511,COLUMNS($C$11:R518)),””)</f>
        <v>#NAME?</v>
      </c>
      <c r="R518" s="72" t="e">
        <f>IFERROR(INDEX(Data!$M$4:$BB$594,Data!$A511,COLUMNS($C$11:S518)),””)</f>
        <v>#NAME?</v>
      </c>
      <c r="S518" s="69" t="e">
        <f>IFERROR(INDEX(Data!$M$4:$BB$594,Data!$A511,COLUMNS($C$11:T518)),””)</f>
        <v>#NAME?</v>
      </c>
      <c r="T518" s="71" t="e">
        <f>IFERROR(INDEX(Data!$M$4:$BB$594,Data!$A511,COLUMNS($C$11:U518)),””)</f>
        <v>#NAME?</v>
      </c>
      <c r="U518" s="72" t="e">
        <f>IFERROR(INDEX(Data!$M$4:$BB$594,Data!$A511,COLUMNS($C$11:V518)),””)</f>
        <v>#NAME?</v>
      </c>
      <c r="V518" s="72" t="e">
        <f>IFERROR(INDEX(Data!$M$4:$BB$594,Data!$A511,COLUMNS($C$11:W518)),””)</f>
        <v>#NAME?</v>
      </c>
      <c r="W518" s="72" t="e">
        <f>IFERROR(INDEX(Data!$M$4:$BB$594,Data!$A511,COLUMNS($C$11:X518)),””)</f>
        <v>#NAME?</v>
      </c>
      <c r="X518" s="70" t="e">
        <f>IFERROR(INDEX(Data!$M$4:$BB$594,Data!$A511,COLUMNS($C$11:Y518)),””)</f>
        <v>#NAME?</v>
      </c>
      <c r="Y518" s="72" t="e">
        <f>IFERROR(INDEX(Data!$M$4:$BB$594,Data!$A511,COLUMNS($C$11:Z518)),””)</f>
        <v>#NAME?</v>
      </c>
      <c r="Z518" s="75" t="e">
        <f>IFERROR(INDEX(Data!$M$4:$BB$594,Data!$A511,COLUMNS($C$11:AA518)),””)</f>
        <v>#NAME?</v>
      </c>
      <c r="AA518" s="75" t="e">
        <f>IFERROR(INDEX(Data!$M$4:$BB$594,Data!$A511,COLUMNS($C$11:AB518)),””)</f>
        <v>#NAME?</v>
      </c>
      <c r="AB518" s="71" t="e">
        <f>IFERROR(INDEX(Data!$M$4:$BB$594,Data!$A511,COLUMNS($C$11:AC518)),””)</f>
        <v>#NAME?</v>
      </c>
      <c r="AC518" s="72" t="e">
        <f>IFERROR(INDEX(Data!$M$4:$BB$594,Data!$A511,COLUMNS($C$11:AD518)),””)</f>
        <v>#NAME?</v>
      </c>
      <c r="AD518" s="72" t="e">
        <f>IFERROR(INDEX(Data!$M$4:$BB$594,Data!$A511,COLUMNS($C$11:AE518)),””)</f>
        <v>#NAME?</v>
      </c>
      <c r="AE518" s="70" t="e">
        <f>IFERROR(INDEX(Data!$M$4:$BB$594,Data!$A511,COLUMNS($C$11:AF518)),””)</f>
        <v>#NAME?</v>
      </c>
      <c r="AF518" s="72" t="e">
        <f>IFERROR(INDEX(Data!$M$4:$BB$594,Data!$A511,COLUMNS($C$11:AG518)),””)</f>
        <v>#NAME?</v>
      </c>
      <c r="AG518" s="75" t="e">
        <f>IFERROR(INDEX(Data!$M$4:$BB$594,Data!$A511,COLUMNS($C$11:AH518)),””)</f>
        <v>#NAME?</v>
      </c>
      <c r="AH518" s="75" t="e">
        <f>IFERROR(INDEX(Data!$M$4:$BB$594,Data!$A511,COLUMNS($C$11:AI518)),””)</f>
        <v>#NAME?</v>
      </c>
      <c r="AI518" s="71" t="e">
        <f>IFERROR(INDEX(Data!$M$4:$BB$594,Data!$A511,COLUMNS($C$11:AJ518)),””)</f>
        <v>#NAME?</v>
      </c>
      <c r="AJ518" s="71" t="e">
        <f>IFERROR(INDEX(Data!$M$4:$BB$594,Data!$A511,COLUMNS($C$11:AK518)),””)</f>
        <v>#NAME?</v>
      </c>
      <c r="AK518" s="71" t="e">
        <f>IFERROR(INDEX(Data!$M$4:$BB$594,Data!$A511,COLUMNS($C$11:AL518)),””)</f>
        <v>#NAME?</v>
      </c>
      <c r="AL518" s="69" t="e">
        <f>IFERROR(INDEX(Data!$M$4:$BB$594,Data!$A511,COLUMNS($C$11:AM518)),””)</f>
        <v>#NAME?</v>
      </c>
      <c r="AM518" s="69" t="e">
        <f>IFERROR(INDEX(Data!$M$4:$BB$594,Data!$A511,COLUMNS($C$11:AN518)),””)</f>
        <v>#NAME?</v>
      </c>
      <c r="AN518" s="69" t="e">
        <f>IFERROR(INDEX(Data!$M$4:$BB$594,Data!$A511,COLUMNS($C$11:AO518)),””)</f>
        <v>#NAME?</v>
      </c>
      <c r="AO518" s="69" t="e">
        <f>IFERROR(INDEX(Data!$M$4:$BB$594,Data!$A511,COLUMNS($C$11:AP518)),””)</f>
        <v>#NAME?</v>
      </c>
      <c r="AP518" s="69" t="e">
        <f>IFERROR(INDEX(Data!$M$4:$BB$594,Data!$A511,COLUMNS($C$11:AQ518)),””)</f>
        <v>#NAME?</v>
      </c>
      <c r="AQ518" s="69" t="e">
        <f>IFERROR(INDEX(Data!$M$4:$BB$594,Data!$A511,COLUMNS($C$11:AR518)),””)</f>
        <v>#NAME?</v>
      </c>
    </row>
    <row r="519" spans="2:43" x14ac:dyDescent="0.25">
      <c r="B519" s="69" t="e">
        <f>IFERROR(INDEX(Data!$M$4:$BB$594,Data!$A512,COLUMNS($C$11:C519)),””)</f>
        <v>#NAME?</v>
      </c>
      <c r="C519" s="73" t="e">
        <f>IFERROR(INDEX(Data!$M$4:$BB$594,Data!$A512,COLUMNS($C$11:D519)),””)</f>
        <v>#NAME?</v>
      </c>
      <c r="D519" s="76" t="e">
        <f>IFERROR(INDEX(Data!$M$4:$BB$594,Data!$A512,COLUMNS($C$11:E519)),””)</f>
        <v>#NAME?</v>
      </c>
      <c r="E519" s="76" t="e">
        <f>IFERROR(INDEX(Data!$M$4:$BB$594,Data!$A512,COLUMNS($C$11:F519)),””)</f>
        <v>#NAME?</v>
      </c>
      <c r="F519" s="76" t="e">
        <f>IFERROR(INDEX(Data!$M$4:$BB$594,Data!$A512,COLUMNS($C$11:G519)),””)</f>
        <v>#NAME?</v>
      </c>
      <c r="G519" s="76" t="e">
        <f>IFERROR(INDEX(Data!$M$4:$BB$594,Data!$A512,COLUMNS($C$11:H519)),””)</f>
        <v>#NAME?</v>
      </c>
      <c r="H519" s="76" t="e">
        <f>IFERROR(INDEX(Data!$M$4:$BB$594,Data!$A512,COLUMNS($C$11:I519)),””)</f>
        <v>#NAME?</v>
      </c>
      <c r="I519" s="76" t="e">
        <f>IFERROR(INDEX(Data!$M$4:$BB$594,Data!$A512,COLUMNS($C$11:J519)),””)</f>
        <v>#NAME?</v>
      </c>
      <c r="J519" s="76" t="e">
        <f>IFERROR(INDEX(Data!$M$4:$BB$594,Data!$A512,COLUMNS($C$11:K519)),””)</f>
        <v>#NAME?</v>
      </c>
      <c r="K519" s="76" t="e">
        <f>IFERROR(INDEX(Data!$M$4:$BB$594,Data!$A512,COLUMNS($C$11:L519)),””)</f>
        <v>#NAME?</v>
      </c>
      <c r="L519" s="76" t="e">
        <f>IFERROR(INDEX(Data!$M$4:$BB$594,Data!$A512,COLUMNS($C$11:M519)),””)</f>
        <v>#NAME?</v>
      </c>
      <c r="M519" s="76" t="e">
        <f>IFERROR(INDEX(Data!$M$4:$BB$594,Data!$A512,COLUMNS($C$11:N519)),””)</f>
        <v>#NAME?</v>
      </c>
      <c r="N519" s="76" t="e">
        <f>IFERROR(INDEX(Data!$M$4:$BB$594,Data!$A512,COLUMNS($C$11:O519)),””)</f>
        <v>#NAME?</v>
      </c>
      <c r="O519" s="76" t="e">
        <f>IFERROR(INDEX(Data!$M$4:$BB$594,Data!$A512,COLUMNS($C$11:P519)),””)</f>
        <v>#NAME?</v>
      </c>
      <c r="P519" s="69" t="e">
        <f>IFERROR(INDEX(Data!$M$4:$BB$594,Data!$A512,COLUMNS($C$11:Q519)),””)</f>
        <v>#NAME?</v>
      </c>
      <c r="Q519" s="70" t="e">
        <f>IFERROR(INDEX(Data!$M$4:$BB$594,Data!$A512,COLUMNS($C$11:R519)),””)</f>
        <v>#NAME?</v>
      </c>
      <c r="R519" s="72" t="e">
        <f>IFERROR(INDEX(Data!$M$4:$BB$594,Data!$A512,COLUMNS($C$11:S519)),””)</f>
        <v>#NAME?</v>
      </c>
      <c r="S519" s="69" t="e">
        <f>IFERROR(INDEX(Data!$M$4:$BB$594,Data!$A512,COLUMNS($C$11:T519)),””)</f>
        <v>#NAME?</v>
      </c>
      <c r="T519" s="71" t="e">
        <f>IFERROR(INDEX(Data!$M$4:$BB$594,Data!$A512,COLUMNS($C$11:U519)),””)</f>
        <v>#NAME?</v>
      </c>
      <c r="U519" s="72" t="e">
        <f>IFERROR(INDEX(Data!$M$4:$BB$594,Data!$A512,COLUMNS($C$11:V519)),””)</f>
        <v>#NAME?</v>
      </c>
      <c r="V519" s="72" t="e">
        <f>IFERROR(INDEX(Data!$M$4:$BB$594,Data!$A512,COLUMNS($C$11:W519)),””)</f>
        <v>#NAME?</v>
      </c>
      <c r="W519" s="72" t="e">
        <f>IFERROR(INDEX(Data!$M$4:$BB$594,Data!$A512,COLUMNS($C$11:X519)),””)</f>
        <v>#NAME?</v>
      </c>
      <c r="X519" s="70" t="e">
        <f>IFERROR(INDEX(Data!$M$4:$BB$594,Data!$A512,COLUMNS($C$11:Y519)),””)</f>
        <v>#NAME?</v>
      </c>
      <c r="Y519" s="72" t="e">
        <f>IFERROR(INDEX(Data!$M$4:$BB$594,Data!$A512,COLUMNS($C$11:Z519)),””)</f>
        <v>#NAME?</v>
      </c>
      <c r="Z519" s="75" t="e">
        <f>IFERROR(INDEX(Data!$M$4:$BB$594,Data!$A512,COLUMNS($C$11:AA519)),””)</f>
        <v>#NAME?</v>
      </c>
      <c r="AA519" s="75" t="e">
        <f>IFERROR(INDEX(Data!$M$4:$BB$594,Data!$A512,COLUMNS($C$11:AB519)),””)</f>
        <v>#NAME?</v>
      </c>
      <c r="AB519" s="71" t="e">
        <f>IFERROR(INDEX(Data!$M$4:$BB$594,Data!$A512,COLUMNS($C$11:AC519)),””)</f>
        <v>#NAME?</v>
      </c>
      <c r="AC519" s="72" t="e">
        <f>IFERROR(INDEX(Data!$M$4:$BB$594,Data!$A512,COLUMNS($C$11:AD519)),””)</f>
        <v>#NAME?</v>
      </c>
      <c r="AD519" s="72" t="e">
        <f>IFERROR(INDEX(Data!$M$4:$BB$594,Data!$A512,COLUMNS($C$11:AE519)),””)</f>
        <v>#NAME?</v>
      </c>
      <c r="AE519" s="70" t="e">
        <f>IFERROR(INDEX(Data!$M$4:$BB$594,Data!$A512,COLUMNS($C$11:AF519)),””)</f>
        <v>#NAME?</v>
      </c>
      <c r="AF519" s="72" t="e">
        <f>IFERROR(INDEX(Data!$M$4:$BB$594,Data!$A512,COLUMNS($C$11:AG519)),””)</f>
        <v>#NAME?</v>
      </c>
      <c r="AG519" s="75" t="e">
        <f>IFERROR(INDEX(Data!$M$4:$BB$594,Data!$A512,COLUMNS($C$11:AH519)),””)</f>
        <v>#NAME?</v>
      </c>
      <c r="AH519" s="75" t="e">
        <f>IFERROR(INDEX(Data!$M$4:$BB$594,Data!$A512,COLUMNS($C$11:AI519)),””)</f>
        <v>#NAME?</v>
      </c>
      <c r="AI519" s="71" t="e">
        <f>IFERROR(INDEX(Data!$M$4:$BB$594,Data!$A512,COLUMNS($C$11:AJ519)),””)</f>
        <v>#NAME?</v>
      </c>
      <c r="AJ519" s="71" t="e">
        <f>IFERROR(INDEX(Data!$M$4:$BB$594,Data!$A512,COLUMNS($C$11:AK519)),””)</f>
        <v>#NAME?</v>
      </c>
      <c r="AK519" s="71" t="e">
        <f>IFERROR(INDEX(Data!$M$4:$BB$594,Data!$A512,COLUMNS($C$11:AL519)),””)</f>
        <v>#NAME?</v>
      </c>
      <c r="AL519" s="69" t="e">
        <f>IFERROR(INDEX(Data!$M$4:$BB$594,Data!$A512,COLUMNS($C$11:AM519)),””)</f>
        <v>#NAME?</v>
      </c>
      <c r="AM519" s="69" t="e">
        <f>IFERROR(INDEX(Data!$M$4:$BB$594,Data!$A512,COLUMNS($C$11:AN519)),””)</f>
        <v>#NAME?</v>
      </c>
      <c r="AN519" s="69" t="e">
        <f>IFERROR(INDEX(Data!$M$4:$BB$594,Data!$A512,COLUMNS($C$11:AO519)),””)</f>
        <v>#NAME?</v>
      </c>
      <c r="AO519" s="69" t="e">
        <f>IFERROR(INDEX(Data!$M$4:$BB$594,Data!$A512,COLUMNS($C$11:AP519)),””)</f>
        <v>#NAME?</v>
      </c>
      <c r="AP519" s="69" t="e">
        <f>IFERROR(INDEX(Data!$M$4:$BB$594,Data!$A512,COLUMNS($C$11:AQ519)),””)</f>
        <v>#NAME?</v>
      </c>
      <c r="AQ519" s="69" t="e">
        <f>IFERROR(INDEX(Data!$M$4:$BB$594,Data!$A512,COLUMNS($C$11:AR519)),””)</f>
        <v>#NAME?</v>
      </c>
    </row>
    <row r="520" spans="2:43" x14ac:dyDescent="0.25">
      <c r="B520" s="69" t="e">
        <f>IFERROR(INDEX(Data!$M$4:$BB$594,Data!$A513,COLUMNS($C$11:C520)),””)</f>
        <v>#NAME?</v>
      </c>
      <c r="C520" s="73" t="e">
        <f>IFERROR(INDEX(Data!$M$4:$BB$594,Data!$A513,COLUMNS($C$11:D520)),””)</f>
        <v>#NAME?</v>
      </c>
      <c r="D520" s="76" t="e">
        <f>IFERROR(INDEX(Data!$M$4:$BB$594,Data!$A513,COLUMNS($C$11:E520)),””)</f>
        <v>#NAME?</v>
      </c>
      <c r="E520" s="76" t="e">
        <f>IFERROR(INDEX(Data!$M$4:$BB$594,Data!$A513,COLUMNS($C$11:F520)),””)</f>
        <v>#NAME?</v>
      </c>
      <c r="F520" s="76" t="e">
        <f>IFERROR(INDEX(Data!$M$4:$BB$594,Data!$A513,COLUMNS($C$11:G520)),””)</f>
        <v>#NAME?</v>
      </c>
      <c r="G520" s="76" t="e">
        <f>IFERROR(INDEX(Data!$M$4:$BB$594,Data!$A513,COLUMNS($C$11:H520)),””)</f>
        <v>#NAME?</v>
      </c>
      <c r="H520" s="76" t="e">
        <f>IFERROR(INDEX(Data!$M$4:$BB$594,Data!$A513,COLUMNS($C$11:I520)),””)</f>
        <v>#NAME?</v>
      </c>
      <c r="I520" s="76" t="e">
        <f>IFERROR(INDEX(Data!$M$4:$BB$594,Data!$A513,COLUMNS($C$11:J520)),””)</f>
        <v>#NAME?</v>
      </c>
      <c r="J520" s="76" t="e">
        <f>IFERROR(INDEX(Data!$M$4:$BB$594,Data!$A513,COLUMNS($C$11:K520)),””)</f>
        <v>#NAME?</v>
      </c>
      <c r="K520" s="76" t="e">
        <f>IFERROR(INDEX(Data!$M$4:$BB$594,Data!$A513,COLUMNS($C$11:L520)),””)</f>
        <v>#NAME?</v>
      </c>
      <c r="L520" s="76" t="e">
        <f>IFERROR(INDEX(Data!$M$4:$BB$594,Data!$A513,COLUMNS($C$11:M520)),””)</f>
        <v>#NAME?</v>
      </c>
      <c r="M520" s="76" t="e">
        <f>IFERROR(INDEX(Data!$M$4:$BB$594,Data!$A513,COLUMNS($C$11:N520)),””)</f>
        <v>#NAME?</v>
      </c>
      <c r="N520" s="76" t="e">
        <f>IFERROR(INDEX(Data!$M$4:$BB$594,Data!$A513,COLUMNS($C$11:O520)),””)</f>
        <v>#NAME?</v>
      </c>
      <c r="O520" s="76" t="e">
        <f>IFERROR(INDEX(Data!$M$4:$BB$594,Data!$A513,COLUMNS($C$11:P520)),””)</f>
        <v>#NAME?</v>
      </c>
      <c r="P520" s="69" t="e">
        <f>IFERROR(INDEX(Data!$M$4:$BB$594,Data!$A513,COLUMNS($C$11:Q520)),””)</f>
        <v>#NAME?</v>
      </c>
      <c r="Q520" s="70" t="e">
        <f>IFERROR(INDEX(Data!$M$4:$BB$594,Data!$A513,COLUMNS($C$11:R520)),””)</f>
        <v>#NAME?</v>
      </c>
      <c r="R520" s="72" t="e">
        <f>IFERROR(INDEX(Data!$M$4:$BB$594,Data!$A513,COLUMNS($C$11:S520)),””)</f>
        <v>#NAME?</v>
      </c>
      <c r="S520" s="69" t="e">
        <f>IFERROR(INDEX(Data!$M$4:$BB$594,Data!$A513,COLUMNS($C$11:T520)),””)</f>
        <v>#NAME?</v>
      </c>
      <c r="T520" s="71" t="e">
        <f>IFERROR(INDEX(Data!$M$4:$BB$594,Data!$A513,COLUMNS($C$11:U520)),””)</f>
        <v>#NAME?</v>
      </c>
      <c r="U520" s="72" t="e">
        <f>IFERROR(INDEX(Data!$M$4:$BB$594,Data!$A513,COLUMNS($C$11:V520)),””)</f>
        <v>#NAME?</v>
      </c>
      <c r="V520" s="72" t="e">
        <f>IFERROR(INDEX(Data!$M$4:$BB$594,Data!$A513,COLUMNS($C$11:W520)),””)</f>
        <v>#NAME?</v>
      </c>
      <c r="W520" s="72" t="e">
        <f>IFERROR(INDEX(Data!$M$4:$BB$594,Data!$A513,COLUMNS($C$11:X520)),””)</f>
        <v>#NAME?</v>
      </c>
      <c r="X520" s="70" t="e">
        <f>IFERROR(INDEX(Data!$M$4:$BB$594,Data!$A513,COLUMNS($C$11:Y520)),””)</f>
        <v>#NAME?</v>
      </c>
      <c r="Y520" s="72" t="e">
        <f>IFERROR(INDEX(Data!$M$4:$BB$594,Data!$A513,COLUMNS($C$11:Z520)),””)</f>
        <v>#NAME?</v>
      </c>
      <c r="Z520" s="75" t="e">
        <f>IFERROR(INDEX(Data!$M$4:$BB$594,Data!$A513,COLUMNS($C$11:AA520)),””)</f>
        <v>#NAME?</v>
      </c>
      <c r="AA520" s="75" t="e">
        <f>IFERROR(INDEX(Data!$M$4:$BB$594,Data!$A513,COLUMNS($C$11:AB520)),””)</f>
        <v>#NAME?</v>
      </c>
      <c r="AB520" s="71" t="e">
        <f>IFERROR(INDEX(Data!$M$4:$BB$594,Data!$A513,COLUMNS($C$11:AC520)),””)</f>
        <v>#NAME?</v>
      </c>
      <c r="AC520" s="72" t="e">
        <f>IFERROR(INDEX(Data!$M$4:$BB$594,Data!$A513,COLUMNS($C$11:AD520)),””)</f>
        <v>#NAME?</v>
      </c>
      <c r="AD520" s="72" t="e">
        <f>IFERROR(INDEX(Data!$M$4:$BB$594,Data!$A513,COLUMNS($C$11:AE520)),””)</f>
        <v>#NAME?</v>
      </c>
      <c r="AE520" s="70" t="e">
        <f>IFERROR(INDEX(Data!$M$4:$BB$594,Data!$A513,COLUMNS($C$11:AF520)),””)</f>
        <v>#NAME?</v>
      </c>
      <c r="AF520" s="72" t="e">
        <f>IFERROR(INDEX(Data!$M$4:$BB$594,Data!$A513,COLUMNS($C$11:AG520)),””)</f>
        <v>#NAME?</v>
      </c>
      <c r="AG520" s="75" t="e">
        <f>IFERROR(INDEX(Data!$M$4:$BB$594,Data!$A513,COLUMNS($C$11:AH520)),””)</f>
        <v>#NAME?</v>
      </c>
      <c r="AH520" s="75" t="e">
        <f>IFERROR(INDEX(Data!$M$4:$BB$594,Data!$A513,COLUMNS($C$11:AI520)),””)</f>
        <v>#NAME?</v>
      </c>
      <c r="AI520" s="71" t="e">
        <f>IFERROR(INDEX(Data!$M$4:$BB$594,Data!$A513,COLUMNS($C$11:AJ520)),””)</f>
        <v>#NAME?</v>
      </c>
      <c r="AJ520" s="71" t="e">
        <f>IFERROR(INDEX(Data!$M$4:$BB$594,Data!$A513,COLUMNS($C$11:AK520)),””)</f>
        <v>#NAME?</v>
      </c>
      <c r="AK520" s="71" t="e">
        <f>IFERROR(INDEX(Data!$M$4:$BB$594,Data!$A513,COLUMNS($C$11:AL520)),””)</f>
        <v>#NAME?</v>
      </c>
      <c r="AL520" s="69" t="e">
        <f>IFERROR(INDEX(Data!$M$4:$BB$594,Data!$A513,COLUMNS($C$11:AM520)),””)</f>
        <v>#NAME?</v>
      </c>
      <c r="AM520" s="69" t="e">
        <f>IFERROR(INDEX(Data!$M$4:$BB$594,Data!$A513,COLUMNS($C$11:AN520)),””)</f>
        <v>#NAME?</v>
      </c>
      <c r="AN520" s="69" t="e">
        <f>IFERROR(INDEX(Data!$M$4:$BB$594,Data!$A513,COLUMNS($C$11:AO520)),””)</f>
        <v>#NAME?</v>
      </c>
      <c r="AO520" s="69" t="e">
        <f>IFERROR(INDEX(Data!$M$4:$BB$594,Data!$A513,COLUMNS($C$11:AP520)),””)</f>
        <v>#NAME?</v>
      </c>
      <c r="AP520" s="69" t="e">
        <f>IFERROR(INDEX(Data!$M$4:$BB$594,Data!$A513,COLUMNS($C$11:AQ520)),””)</f>
        <v>#NAME?</v>
      </c>
      <c r="AQ520" s="69" t="e">
        <f>IFERROR(INDEX(Data!$M$4:$BB$594,Data!$A513,COLUMNS($C$11:AR520)),””)</f>
        <v>#NAME?</v>
      </c>
    </row>
    <row r="521" spans="2:43" x14ac:dyDescent="0.25">
      <c r="B521" s="69" t="e">
        <f>IFERROR(INDEX(Data!$M$4:$BB$594,Data!$A514,COLUMNS($C$11:C521)),””)</f>
        <v>#NAME?</v>
      </c>
      <c r="C521" s="73" t="e">
        <f>IFERROR(INDEX(Data!$M$4:$BB$594,Data!$A514,COLUMNS($C$11:D521)),””)</f>
        <v>#NAME?</v>
      </c>
      <c r="D521" s="76" t="e">
        <f>IFERROR(INDEX(Data!$M$4:$BB$594,Data!$A514,COLUMNS($C$11:E521)),””)</f>
        <v>#NAME?</v>
      </c>
      <c r="E521" s="76" t="e">
        <f>IFERROR(INDEX(Data!$M$4:$BB$594,Data!$A514,COLUMNS($C$11:F521)),””)</f>
        <v>#NAME?</v>
      </c>
      <c r="F521" s="76" t="e">
        <f>IFERROR(INDEX(Data!$M$4:$BB$594,Data!$A514,COLUMNS($C$11:G521)),””)</f>
        <v>#NAME?</v>
      </c>
      <c r="G521" s="76" t="e">
        <f>IFERROR(INDEX(Data!$M$4:$BB$594,Data!$A514,COLUMNS($C$11:H521)),””)</f>
        <v>#NAME?</v>
      </c>
      <c r="H521" s="76" t="e">
        <f>IFERROR(INDEX(Data!$M$4:$BB$594,Data!$A514,COLUMNS($C$11:I521)),””)</f>
        <v>#NAME?</v>
      </c>
      <c r="I521" s="76" t="e">
        <f>IFERROR(INDEX(Data!$M$4:$BB$594,Data!$A514,COLUMNS($C$11:J521)),””)</f>
        <v>#NAME?</v>
      </c>
      <c r="J521" s="76" t="e">
        <f>IFERROR(INDEX(Data!$M$4:$BB$594,Data!$A514,COLUMNS($C$11:K521)),””)</f>
        <v>#NAME?</v>
      </c>
      <c r="K521" s="76" t="e">
        <f>IFERROR(INDEX(Data!$M$4:$BB$594,Data!$A514,COLUMNS($C$11:L521)),””)</f>
        <v>#NAME?</v>
      </c>
      <c r="L521" s="76" t="e">
        <f>IFERROR(INDEX(Data!$M$4:$BB$594,Data!$A514,COLUMNS($C$11:M521)),””)</f>
        <v>#NAME?</v>
      </c>
      <c r="M521" s="76" t="e">
        <f>IFERROR(INDEX(Data!$M$4:$BB$594,Data!$A514,COLUMNS($C$11:N521)),””)</f>
        <v>#NAME?</v>
      </c>
      <c r="N521" s="76" t="e">
        <f>IFERROR(INDEX(Data!$M$4:$BB$594,Data!$A514,COLUMNS($C$11:O521)),””)</f>
        <v>#NAME?</v>
      </c>
      <c r="O521" s="76" t="e">
        <f>IFERROR(INDEX(Data!$M$4:$BB$594,Data!$A514,COLUMNS($C$11:P521)),””)</f>
        <v>#NAME?</v>
      </c>
      <c r="P521" s="69" t="e">
        <f>IFERROR(INDEX(Data!$M$4:$BB$594,Data!$A514,COLUMNS($C$11:Q521)),””)</f>
        <v>#NAME?</v>
      </c>
      <c r="Q521" s="70" t="e">
        <f>IFERROR(INDEX(Data!$M$4:$BB$594,Data!$A514,COLUMNS($C$11:R521)),””)</f>
        <v>#NAME?</v>
      </c>
      <c r="R521" s="72" t="e">
        <f>IFERROR(INDEX(Data!$M$4:$BB$594,Data!$A514,COLUMNS($C$11:S521)),””)</f>
        <v>#NAME?</v>
      </c>
      <c r="S521" s="69" t="e">
        <f>IFERROR(INDEX(Data!$M$4:$BB$594,Data!$A514,COLUMNS($C$11:T521)),””)</f>
        <v>#NAME?</v>
      </c>
      <c r="T521" s="71" t="e">
        <f>IFERROR(INDEX(Data!$M$4:$BB$594,Data!$A514,COLUMNS($C$11:U521)),””)</f>
        <v>#NAME?</v>
      </c>
      <c r="U521" s="72" t="e">
        <f>IFERROR(INDEX(Data!$M$4:$BB$594,Data!$A514,COLUMNS($C$11:V521)),””)</f>
        <v>#NAME?</v>
      </c>
      <c r="V521" s="72" t="e">
        <f>IFERROR(INDEX(Data!$M$4:$BB$594,Data!$A514,COLUMNS($C$11:W521)),””)</f>
        <v>#NAME?</v>
      </c>
      <c r="W521" s="72" t="e">
        <f>IFERROR(INDEX(Data!$M$4:$BB$594,Data!$A514,COLUMNS($C$11:X521)),””)</f>
        <v>#NAME?</v>
      </c>
      <c r="X521" s="70" t="e">
        <f>IFERROR(INDEX(Data!$M$4:$BB$594,Data!$A514,COLUMNS($C$11:Y521)),””)</f>
        <v>#NAME?</v>
      </c>
      <c r="Y521" s="72" t="e">
        <f>IFERROR(INDEX(Data!$M$4:$BB$594,Data!$A514,COLUMNS($C$11:Z521)),””)</f>
        <v>#NAME?</v>
      </c>
      <c r="Z521" s="75" t="e">
        <f>IFERROR(INDEX(Data!$M$4:$BB$594,Data!$A514,COLUMNS($C$11:AA521)),””)</f>
        <v>#NAME?</v>
      </c>
      <c r="AA521" s="75" t="e">
        <f>IFERROR(INDEX(Data!$M$4:$BB$594,Data!$A514,COLUMNS($C$11:AB521)),””)</f>
        <v>#NAME?</v>
      </c>
      <c r="AB521" s="71" t="e">
        <f>IFERROR(INDEX(Data!$M$4:$BB$594,Data!$A514,COLUMNS($C$11:AC521)),””)</f>
        <v>#NAME?</v>
      </c>
      <c r="AC521" s="72" t="e">
        <f>IFERROR(INDEX(Data!$M$4:$BB$594,Data!$A514,COLUMNS($C$11:AD521)),””)</f>
        <v>#NAME?</v>
      </c>
      <c r="AD521" s="72" t="e">
        <f>IFERROR(INDEX(Data!$M$4:$BB$594,Data!$A514,COLUMNS($C$11:AE521)),””)</f>
        <v>#NAME?</v>
      </c>
      <c r="AE521" s="70" t="e">
        <f>IFERROR(INDEX(Data!$M$4:$BB$594,Data!$A514,COLUMNS($C$11:AF521)),””)</f>
        <v>#NAME?</v>
      </c>
      <c r="AF521" s="72" t="e">
        <f>IFERROR(INDEX(Data!$M$4:$BB$594,Data!$A514,COLUMNS($C$11:AG521)),””)</f>
        <v>#NAME?</v>
      </c>
      <c r="AG521" s="75" t="e">
        <f>IFERROR(INDEX(Data!$M$4:$BB$594,Data!$A514,COLUMNS($C$11:AH521)),””)</f>
        <v>#NAME?</v>
      </c>
      <c r="AH521" s="75" t="e">
        <f>IFERROR(INDEX(Data!$M$4:$BB$594,Data!$A514,COLUMNS($C$11:AI521)),””)</f>
        <v>#NAME?</v>
      </c>
      <c r="AI521" s="71" t="e">
        <f>IFERROR(INDEX(Data!$M$4:$BB$594,Data!$A514,COLUMNS($C$11:AJ521)),””)</f>
        <v>#NAME?</v>
      </c>
      <c r="AJ521" s="71" t="e">
        <f>IFERROR(INDEX(Data!$M$4:$BB$594,Data!$A514,COLUMNS($C$11:AK521)),””)</f>
        <v>#NAME?</v>
      </c>
      <c r="AK521" s="71" t="e">
        <f>IFERROR(INDEX(Data!$M$4:$BB$594,Data!$A514,COLUMNS($C$11:AL521)),””)</f>
        <v>#NAME?</v>
      </c>
      <c r="AL521" s="69" t="e">
        <f>IFERROR(INDEX(Data!$M$4:$BB$594,Data!$A514,COLUMNS($C$11:AM521)),””)</f>
        <v>#NAME?</v>
      </c>
      <c r="AM521" s="69" t="e">
        <f>IFERROR(INDEX(Data!$M$4:$BB$594,Data!$A514,COLUMNS($C$11:AN521)),””)</f>
        <v>#NAME?</v>
      </c>
      <c r="AN521" s="69" t="e">
        <f>IFERROR(INDEX(Data!$M$4:$BB$594,Data!$A514,COLUMNS($C$11:AO521)),””)</f>
        <v>#NAME?</v>
      </c>
      <c r="AO521" s="69" t="e">
        <f>IFERROR(INDEX(Data!$M$4:$BB$594,Data!$A514,COLUMNS($C$11:AP521)),””)</f>
        <v>#NAME?</v>
      </c>
      <c r="AP521" s="69" t="e">
        <f>IFERROR(INDEX(Data!$M$4:$BB$594,Data!$A514,COLUMNS($C$11:AQ521)),””)</f>
        <v>#NAME?</v>
      </c>
      <c r="AQ521" s="69" t="e">
        <f>IFERROR(INDEX(Data!$M$4:$BB$594,Data!$A514,COLUMNS($C$11:AR521)),””)</f>
        <v>#NAME?</v>
      </c>
    </row>
    <row r="522" spans="2:43" x14ac:dyDescent="0.25">
      <c r="B522" s="69" t="e">
        <f>IFERROR(INDEX(Data!$M$4:$BB$594,Data!$A515,COLUMNS($C$11:C522)),””)</f>
        <v>#NAME?</v>
      </c>
      <c r="C522" s="73" t="e">
        <f>IFERROR(INDEX(Data!$M$4:$BB$594,Data!$A515,COLUMNS($C$11:D522)),””)</f>
        <v>#NAME?</v>
      </c>
      <c r="D522" s="76" t="e">
        <f>IFERROR(INDEX(Data!$M$4:$BB$594,Data!$A515,COLUMNS($C$11:E522)),””)</f>
        <v>#NAME?</v>
      </c>
      <c r="E522" s="76" t="e">
        <f>IFERROR(INDEX(Data!$M$4:$BB$594,Data!$A515,COLUMNS($C$11:F522)),””)</f>
        <v>#NAME?</v>
      </c>
      <c r="F522" s="76" t="e">
        <f>IFERROR(INDEX(Data!$M$4:$BB$594,Data!$A515,COLUMNS($C$11:G522)),””)</f>
        <v>#NAME?</v>
      </c>
      <c r="G522" s="76" t="e">
        <f>IFERROR(INDEX(Data!$M$4:$BB$594,Data!$A515,COLUMNS($C$11:H522)),””)</f>
        <v>#NAME?</v>
      </c>
      <c r="H522" s="76" t="e">
        <f>IFERROR(INDEX(Data!$M$4:$BB$594,Data!$A515,COLUMNS($C$11:I522)),””)</f>
        <v>#NAME?</v>
      </c>
      <c r="I522" s="76" t="e">
        <f>IFERROR(INDEX(Data!$M$4:$BB$594,Data!$A515,COLUMNS($C$11:J522)),””)</f>
        <v>#NAME?</v>
      </c>
      <c r="J522" s="76" t="e">
        <f>IFERROR(INDEX(Data!$M$4:$BB$594,Data!$A515,COLUMNS($C$11:K522)),””)</f>
        <v>#NAME?</v>
      </c>
      <c r="K522" s="76" t="e">
        <f>IFERROR(INDEX(Data!$M$4:$BB$594,Data!$A515,COLUMNS($C$11:L522)),””)</f>
        <v>#NAME?</v>
      </c>
      <c r="L522" s="76" t="e">
        <f>IFERROR(INDEX(Data!$M$4:$BB$594,Data!$A515,COLUMNS($C$11:M522)),””)</f>
        <v>#NAME?</v>
      </c>
      <c r="M522" s="76" t="e">
        <f>IFERROR(INDEX(Data!$M$4:$BB$594,Data!$A515,COLUMNS($C$11:N522)),””)</f>
        <v>#NAME?</v>
      </c>
      <c r="N522" s="76" t="e">
        <f>IFERROR(INDEX(Data!$M$4:$BB$594,Data!$A515,COLUMNS($C$11:O522)),””)</f>
        <v>#NAME?</v>
      </c>
      <c r="O522" s="76" t="e">
        <f>IFERROR(INDEX(Data!$M$4:$BB$594,Data!$A515,COLUMNS($C$11:P522)),””)</f>
        <v>#NAME?</v>
      </c>
      <c r="P522" s="69" t="e">
        <f>IFERROR(INDEX(Data!$M$4:$BB$594,Data!$A515,COLUMNS($C$11:Q522)),””)</f>
        <v>#NAME?</v>
      </c>
      <c r="Q522" s="70" t="e">
        <f>IFERROR(INDEX(Data!$M$4:$BB$594,Data!$A515,COLUMNS($C$11:R522)),””)</f>
        <v>#NAME?</v>
      </c>
      <c r="R522" s="72" t="e">
        <f>IFERROR(INDEX(Data!$M$4:$BB$594,Data!$A515,COLUMNS($C$11:S522)),””)</f>
        <v>#NAME?</v>
      </c>
      <c r="S522" s="69" t="e">
        <f>IFERROR(INDEX(Data!$M$4:$BB$594,Data!$A515,COLUMNS($C$11:T522)),””)</f>
        <v>#NAME?</v>
      </c>
      <c r="T522" s="71" t="e">
        <f>IFERROR(INDEX(Data!$M$4:$BB$594,Data!$A515,COLUMNS($C$11:U522)),””)</f>
        <v>#NAME?</v>
      </c>
      <c r="U522" s="72" t="e">
        <f>IFERROR(INDEX(Data!$M$4:$BB$594,Data!$A515,COLUMNS($C$11:V522)),””)</f>
        <v>#NAME?</v>
      </c>
      <c r="V522" s="72" t="e">
        <f>IFERROR(INDEX(Data!$M$4:$BB$594,Data!$A515,COLUMNS($C$11:W522)),””)</f>
        <v>#NAME?</v>
      </c>
      <c r="W522" s="72" t="e">
        <f>IFERROR(INDEX(Data!$M$4:$BB$594,Data!$A515,COLUMNS($C$11:X522)),””)</f>
        <v>#NAME?</v>
      </c>
      <c r="X522" s="70" t="e">
        <f>IFERROR(INDEX(Data!$M$4:$BB$594,Data!$A515,COLUMNS($C$11:Y522)),””)</f>
        <v>#NAME?</v>
      </c>
      <c r="Y522" s="72" t="e">
        <f>IFERROR(INDEX(Data!$M$4:$BB$594,Data!$A515,COLUMNS($C$11:Z522)),””)</f>
        <v>#NAME?</v>
      </c>
      <c r="Z522" s="75" t="e">
        <f>IFERROR(INDEX(Data!$M$4:$BB$594,Data!$A515,COLUMNS($C$11:AA522)),””)</f>
        <v>#NAME?</v>
      </c>
      <c r="AA522" s="75" t="e">
        <f>IFERROR(INDEX(Data!$M$4:$BB$594,Data!$A515,COLUMNS($C$11:AB522)),””)</f>
        <v>#NAME?</v>
      </c>
      <c r="AB522" s="71" t="e">
        <f>IFERROR(INDEX(Data!$M$4:$BB$594,Data!$A515,COLUMNS($C$11:AC522)),””)</f>
        <v>#NAME?</v>
      </c>
      <c r="AC522" s="72" t="e">
        <f>IFERROR(INDEX(Data!$M$4:$BB$594,Data!$A515,COLUMNS($C$11:AD522)),””)</f>
        <v>#NAME?</v>
      </c>
      <c r="AD522" s="72" t="e">
        <f>IFERROR(INDEX(Data!$M$4:$BB$594,Data!$A515,COLUMNS($C$11:AE522)),””)</f>
        <v>#NAME?</v>
      </c>
      <c r="AE522" s="70" t="e">
        <f>IFERROR(INDEX(Data!$M$4:$BB$594,Data!$A515,COLUMNS($C$11:AF522)),””)</f>
        <v>#NAME?</v>
      </c>
      <c r="AF522" s="72" t="e">
        <f>IFERROR(INDEX(Data!$M$4:$BB$594,Data!$A515,COLUMNS($C$11:AG522)),””)</f>
        <v>#NAME?</v>
      </c>
      <c r="AG522" s="75" t="e">
        <f>IFERROR(INDEX(Data!$M$4:$BB$594,Data!$A515,COLUMNS($C$11:AH522)),””)</f>
        <v>#NAME?</v>
      </c>
      <c r="AH522" s="75" t="e">
        <f>IFERROR(INDEX(Data!$M$4:$BB$594,Data!$A515,COLUMNS($C$11:AI522)),””)</f>
        <v>#NAME?</v>
      </c>
      <c r="AI522" s="71" t="e">
        <f>IFERROR(INDEX(Data!$M$4:$BB$594,Data!$A515,COLUMNS($C$11:AJ522)),””)</f>
        <v>#NAME?</v>
      </c>
      <c r="AJ522" s="71" t="e">
        <f>IFERROR(INDEX(Data!$M$4:$BB$594,Data!$A515,COLUMNS($C$11:AK522)),””)</f>
        <v>#NAME?</v>
      </c>
      <c r="AK522" s="71" t="e">
        <f>IFERROR(INDEX(Data!$M$4:$BB$594,Data!$A515,COLUMNS($C$11:AL522)),””)</f>
        <v>#NAME?</v>
      </c>
      <c r="AL522" s="69" t="e">
        <f>IFERROR(INDEX(Data!$M$4:$BB$594,Data!$A515,COLUMNS($C$11:AM522)),””)</f>
        <v>#NAME?</v>
      </c>
      <c r="AM522" s="69" t="e">
        <f>IFERROR(INDEX(Data!$M$4:$BB$594,Data!$A515,COLUMNS($C$11:AN522)),””)</f>
        <v>#NAME?</v>
      </c>
      <c r="AN522" s="69" t="e">
        <f>IFERROR(INDEX(Data!$M$4:$BB$594,Data!$A515,COLUMNS($C$11:AO522)),””)</f>
        <v>#NAME?</v>
      </c>
      <c r="AO522" s="69" t="e">
        <f>IFERROR(INDEX(Data!$M$4:$BB$594,Data!$A515,COLUMNS($C$11:AP522)),””)</f>
        <v>#NAME?</v>
      </c>
      <c r="AP522" s="69" t="e">
        <f>IFERROR(INDEX(Data!$M$4:$BB$594,Data!$A515,COLUMNS($C$11:AQ522)),””)</f>
        <v>#NAME?</v>
      </c>
      <c r="AQ522" s="69" t="e">
        <f>IFERROR(INDEX(Data!$M$4:$BB$594,Data!$A515,COLUMNS($C$11:AR522)),””)</f>
        <v>#NAME?</v>
      </c>
    </row>
    <row r="523" spans="2:43" x14ac:dyDescent="0.25">
      <c r="B523" s="69" t="e">
        <f>IFERROR(INDEX(Data!$M$4:$BB$594,Data!$A516,COLUMNS($C$11:C523)),””)</f>
        <v>#NAME?</v>
      </c>
      <c r="C523" s="73" t="e">
        <f>IFERROR(INDEX(Data!$M$4:$BB$594,Data!$A516,COLUMNS($C$11:D523)),””)</f>
        <v>#NAME?</v>
      </c>
      <c r="D523" s="76" t="e">
        <f>IFERROR(INDEX(Data!$M$4:$BB$594,Data!$A516,COLUMNS($C$11:E523)),””)</f>
        <v>#NAME?</v>
      </c>
      <c r="E523" s="76" t="e">
        <f>IFERROR(INDEX(Data!$M$4:$BB$594,Data!$A516,COLUMNS($C$11:F523)),””)</f>
        <v>#NAME?</v>
      </c>
      <c r="F523" s="76" t="e">
        <f>IFERROR(INDEX(Data!$M$4:$BB$594,Data!$A516,COLUMNS($C$11:G523)),””)</f>
        <v>#NAME?</v>
      </c>
      <c r="G523" s="76" t="e">
        <f>IFERROR(INDEX(Data!$M$4:$BB$594,Data!$A516,COLUMNS($C$11:H523)),””)</f>
        <v>#NAME?</v>
      </c>
      <c r="H523" s="76" t="e">
        <f>IFERROR(INDEX(Data!$M$4:$BB$594,Data!$A516,COLUMNS($C$11:I523)),””)</f>
        <v>#NAME?</v>
      </c>
      <c r="I523" s="76" t="e">
        <f>IFERROR(INDEX(Data!$M$4:$BB$594,Data!$A516,COLUMNS($C$11:J523)),””)</f>
        <v>#NAME?</v>
      </c>
      <c r="J523" s="76" t="e">
        <f>IFERROR(INDEX(Data!$M$4:$BB$594,Data!$A516,COLUMNS($C$11:K523)),””)</f>
        <v>#NAME?</v>
      </c>
      <c r="K523" s="76" t="e">
        <f>IFERROR(INDEX(Data!$M$4:$BB$594,Data!$A516,COLUMNS($C$11:L523)),””)</f>
        <v>#NAME?</v>
      </c>
      <c r="L523" s="76" t="e">
        <f>IFERROR(INDEX(Data!$M$4:$BB$594,Data!$A516,COLUMNS($C$11:M523)),””)</f>
        <v>#NAME?</v>
      </c>
      <c r="M523" s="76" t="e">
        <f>IFERROR(INDEX(Data!$M$4:$BB$594,Data!$A516,COLUMNS($C$11:N523)),””)</f>
        <v>#NAME?</v>
      </c>
      <c r="N523" s="76" t="e">
        <f>IFERROR(INDEX(Data!$M$4:$BB$594,Data!$A516,COLUMNS($C$11:O523)),””)</f>
        <v>#NAME?</v>
      </c>
      <c r="O523" s="76" t="e">
        <f>IFERROR(INDEX(Data!$M$4:$BB$594,Data!$A516,COLUMNS($C$11:P523)),””)</f>
        <v>#NAME?</v>
      </c>
      <c r="P523" s="69" t="e">
        <f>IFERROR(INDEX(Data!$M$4:$BB$594,Data!$A516,COLUMNS($C$11:Q523)),””)</f>
        <v>#NAME?</v>
      </c>
      <c r="Q523" s="70" t="e">
        <f>IFERROR(INDEX(Data!$M$4:$BB$594,Data!$A516,COLUMNS($C$11:R523)),””)</f>
        <v>#NAME?</v>
      </c>
      <c r="R523" s="72" t="e">
        <f>IFERROR(INDEX(Data!$M$4:$BB$594,Data!$A516,COLUMNS($C$11:S523)),””)</f>
        <v>#NAME?</v>
      </c>
      <c r="S523" s="69" t="e">
        <f>IFERROR(INDEX(Data!$M$4:$BB$594,Data!$A516,COLUMNS($C$11:T523)),””)</f>
        <v>#NAME?</v>
      </c>
      <c r="T523" s="71" t="e">
        <f>IFERROR(INDEX(Data!$M$4:$BB$594,Data!$A516,COLUMNS($C$11:U523)),””)</f>
        <v>#NAME?</v>
      </c>
      <c r="U523" s="72" t="e">
        <f>IFERROR(INDEX(Data!$M$4:$BB$594,Data!$A516,COLUMNS($C$11:V523)),””)</f>
        <v>#NAME?</v>
      </c>
      <c r="V523" s="72" t="e">
        <f>IFERROR(INDEX(Data!$M$4:$BB$594,Data!$A516,COLUMNS($C$11:W523)),””)</f>
        <v>#NAME?</v>
      </c>
      <c r="W523" s="72" t="e">
        <f>IFERROR(INDEX(Data!$M$4:$BB$594,Data!$A516,COLUMNS($C$11:X523)),””)</f>
        <v>#NAME?</v>
      </c>
      <c r="X523" s="70" t="e">
        <f>IFERROR(INDEX(Data!$M$4:$BB$594,Data!$A516,COLUMNS($C$11:Y523)),””)</f>
        <v>#NAME?</v>
      </c>
      <c r="Y523" s="72" t="e">
        <f>IFERROR(INDEX(Data!$M$4:$BB$594,Data!$A516,COLUMNS($C$11:Z523)),””)</f>
        <v>#NAME?</v>
      </c>
      <c r="Z523" s="75" t="e">
        <f>IFERROR(INDEX(Data!$M$4:$BB$594,Data!$A516,COLUMNS($C$11:AA523)),””)</f>
        <v>#NAME?</v>
      </c>
      <c r="AA523" s="75" t="e">
        <f>IFERROR(INDEX(Data!$M$4:$BB$594,Data!$A516,COLUMNS($C$11:AB523)),””)</f>
        <v>#NAME?</v>
      </c>
      <c r="AB523" s="71" t="e">
        <f>IFERROR(INDEX(Data!$M$4:$BB$594,Data!$A516,COLUMNS($C$11:AC523)),””)</f>
        <v>#NAME?</v>
      </c>
      <c r="AC523" s="72" t="e">
        <f>IFERROR(INDEX(Data!$M$4:$BB$594,Data!$A516,COLUMNS($C$11:AD523)),””)</f>
        <v>#NAME?</v>
      </c>
      <c r="AD523" s="72" t="e">
        <f>IFERROR(INDEX(Data!$M$4:$BB$594,Data!$A516,COLUMNS($C$11:AE523)),””)</f>
        <v>#NAME?</v>
      </c>
      <c r="AE523" s="70" t="e">
        <f>IFERROR(INDEX(Data!$M$4:$BB$594,Data!$A516,COLUMNS($C$11:AF523)),””)</f>
        <v>#NAME?</v>
      </c>
      <c r="AF523" s="72" t="e">
        <f>IFERROR(INDEX(Data!$M$4:$BB$594,Data!$A516,COLUMNS($C$11:AG523)),””)</f>
        <v>#NAME?</v>
      </c>
      <c r="AG523" s="75" t="e">
        <f>IFERROR(INDEX(Data!$M$4:$BB$594,Data!$A516,COLUMNS($C$11:AH523)),””)</f>
        <v>#NAME?</v>
      </c>
      <c r="AH523" s="75" t="e">
        <f>IFERROR(INDEX(Data!$M$4:$BB$594,Data!$A516,COLUMNS($C$11:AI523)),””)</f>
        <v>#NAME?</v>
      </c>
      <c r="AI523" s="71" t="e">
        <f>IFERROR(INDEX(Data!$M$4:$BB$594,Data!$A516,COLUMNS($C$11:AJ523)),””)</f>
        <v>#NAME?</v>
      </c>
      <c r="AJ523" s="71" t="e">
        <f>IFERROR(INDEX(Data!$M$4:$BB$594,Data!$A516,COLUMNS($C$11:AK523)),””)</f>
        <v>#NAME?</v>
      </c>
      <c r="AK523" s="71" t="e">
        <f>IFERROR(INDEX(Data!$M$4:$BB$594,Data!$A516,COLUMNS($C$11:AL523)),””)</f>
        <v>#NAME?</v>
      </c>
      <c r="AL523" s="69" t="e">
        <f>IFERROR(INDEX(Data!$M$4:$BB$594,Data!$A516,COLUMNS($C$11:AM523)),””)</f>
        <v>#NAME?</v>
      </c>
      <c r="AM523" s="69" t="e">
        <f>IFERROR(INDEX(Data!$M$4:$BB$594,Data!$A516,COLUMNS($C$11:AN523)),””)</f>
        <v>#NAME?</v>
      </c>
      <c r="AN523" s="69" t="e">
        <f>IFERROR(INDEX(Data!$M$4:$BB$594,Data!$A516,COLUMNS($C$11:AO523)),””)</f>
        <v>#NAME?</v>
      </c>
      <c r="AO523" s="69" t="e">
        <f>IFERROR(INDEX(Data!$M$4:$BB$594,Data!$A516,COLUMNS($C$11:AP523)),””)</f>
        <v>#NAME?</v>
      </c>
      <c r="AP523" s="69" t="e">
        <f>IFERROR(INDEX(Data!$M$4:$BB$594,Data!$A516,COLUMNS($C$11:AQ523)),””)</f>
        <v>#NAME?</v>
      </c>
      <c r="AQ523" s="69" t="e">
        <f>IFERROR(INDEX(Data!$M$4:$BB$594,Data!$A516,COLUMNS($C$11:AR523)),””)</f>
        <v>#NAME?</v>
      </c>
    </row>
    <row r="524" spans="2:43" x14ac:dyDescent="0.25">
      <c r="B524" s="69" t="e">
        <f>IFERROR(INDEX(Data!$M$4:$BB$594,Data!$A517,COLUMNS($C$11:C524)),””)</f>
        <v>#NAME?</v>
      </c>
      <c r="C524" s="73" t="e">
        <f>IFERROR(INDEX(Data!$M$4:$BB$594,Data!$A517,COLUMNS($C$11:D524)),””)</f>
        <v>#NAME?</v>
      </c>
      <c r="D524" s="76" t="e">
        <f>IFERROR(INDEX(Data!$M$4:$BB$594,Data!$A517,COLUMNS($C$11:E524)),””)</f>
        <v>#NAME?</v>
      </c>
      <c r="E524" s="76" t="e">
        <f>IFERROR(INDEX(Data!$M$4:$BB$594,Data!$A517,COLUMNS($C$11:F524)),””)</f>
        <v>#NAME?</v>
      </c>
      <c r="F524" s="76" t="e">
        <f>IFERROR(INDEX(Data!$M$4:$BB$594,Data!$A517,COLUMNS($C$11:G524)),””)</f>
        <v>#NAME?</v>
      </c>
      <c r="G524" s="76" t="e">
        <f>IFERROR(INDEX(Data!$M$4:$BB$594,Data!$A517,COLUMNS($C$11:H524)),””)</f>
        <v>#NAME?</v>
      </c>
      <c r="H524" s="76" t="e">
        <f>IFERROR(INDEX(Data!$M$4:$BB$594,Data!$A517,COLUMNS($C$11:I524)),””)</f>
        <v>#NAME?</v>
      </c>
      <c r="I524" s="76" t="e">
        <f>IFERROR(INDEX(Data!$M$4:$BB$594,Data!$A517,COLUMNS($C$11:J524)),””)</f>
        <v>#NAME?</v>
      </c>
      <c r="J524" s="76" t="e">
        <f>IFERROR(INDEX(Data!$M$4:$BB$594,Data!$A517,COLUMNS($C$11:K524)),””)</f>
        <v>#NAME?</v>
      </c>
      <c r="K524" s="76" t="e">
        <f>IFERROR(INDEX(Data!$M$4:$BB$594,Data!$A517,COLUMNS($C$11:L524)),””)</f>
        <v>#NAME?</v>
      </c>
      <c r="L524" s="76" t="e">
        <f>IFERROR(INDEX(Data!$M$4:$BB$594,Data!$A517,COLUMNS($C$11:M524)),””)</f>
        <v>#NAME?</v>
      </c>
      <c r="M524" s="76" t="e">
        <f>IFERROR(INDEX(Data!$M$4:$BB$594,Data!$A517,COLUMNS($C$11:N524)),””)</f>
        <v>#NAME?</v>
      </c>
      <c r="N524" s="76" t="e">
        <f>IFERROR(INDEX(Data!$M$4:$BB$594,Data!$A517,COLUMNS($C$11:O524)),””)</f>
        <v>#NAME?</v>
      </c>
      <c r="O524" s="76" t="e">
        <f>IFERROR(INDEX(Data!$M$4:$BB$594,Data!$A517,COLUMNS($C$11:P524)),””)</f>
        <v>#NAME?</v>
      </c>
      <c r="P524" s="69" t="e">
        <f>IFERROR(INDEX(Data!$M$4:$BB$594,Data!$A517,COLUMNS($C$11:Q524)),””)</f>
        <v>#NAME?</v>
      </c>
      <c r="Q524" s="70" t="e">
        <f>IFERROR(INDEX(Data!$M$4:$BB$594,Data!$A517,COLUMNS($C$11:R524)),””)</f>
        <v>#NAME?</v>
      </c>
      <c r="R524" s="72" t="e">
        <f>IFERROR(INDEX(Data!$M$4:$BB$594,Data!$A517,COLUMNS($C$11:S524)),””)</f>
        <v>#NAME?</v>
      </c>
      <c r="S524" s="69" t="e">
        <f>IFERROR(INDEX(Data!$M$4:$BB$594,Data!$A517,COLUMNS($C$11:T524)),””)</f>
        <v>#NAME?</v>
      </c>
      <c r="T524" s="71" t="e">
        <f>IFERROR(INDEX(Data!$M$4:$BB$594,Data!$A517,COLUMNS($C$11:U524)),””)</f>
        <v>#NAME?</v>
      </c>
      <c r="U524" s="72" t="e">
        <f>IFERROR(INDEX(Data!$M$4:$BB$594,Data!$A517,COLUMNS($C$11:V524)),””)</f>
        <v>#NAME?</v>
      </c>
      <c r="V524" s="72" t="e">
        <f>IFERROR(INDEX(Data!$M$4:$BB$594,Data!$A517,COLUMNS($C$11:W524)),””)</f>
        <v>#NAME?</v>
      </c>
      <c r="W524" s="72" t="e">
        <f>IFERROR(INDEX(Data!$M$4:$BB$594,Data!$A517,COLUMNS($C$11:X524)),””)</f>
        <v>#NAME?</v>
      </c>
      <c r="X524" s="70" t="e">
        <f>IFERROR(INDEX(Data!$M$4:$BB$594,Data!$A517,COLUMNS($C$11:Y524)),””)</f>
        <v>#NAME?</v>
      </c>
      <c r="Y524" s="72" t="e">
        <f>IFERROR(INDEX(Data!$M$4:$BB$594,Data!$A517,COLUMNS($C$11:Z524)),””)</f>
        <v>#NAME?</v>
      </c>
      <c r="Z524" s="75" t="e">
        <f>IFERROR(INDEX(Data!$M$4:$BB$594,Data!$A517,COLUMNS($C$11:AA524)),””)</f>
        <v>#NAME?</v>
      </c>
      <c r="AA524" s="75" t="e">
        <f>IFERROR(INDEX(Data!$M$4:$BB$594,Data!$A517,COLUMNS($C$11:AB524)),””)</f>
        <v>#NAME?</v>
      </c>
      <c r="AB524" s="71" t="e">
        <f>IFERROR(INDEX(Data!$M$4:$BB$594,Data!$A517,COLUMNS($C$11:AC524)),””)</f>
        <v>#NAME?</v>
      </c>
      <c r="AC524" s="72" t="e">
        <f>IFERROR(INDEX(Data!$M$4:$BB$594,Data!$A517,COLUMNS($C$11:AD524)),””)</f>
        <v>#NAME?</v>
      </c>
      <c r="AD524" s="72" t="e">
        <f>IFERROR(INDEX(Data!$M$4:$BB$594,Data!$A517,COLUMNS($C$11:AE524)),””)</f>
        <v>#NAME?</v>
      </c>
      <c r="AE524" s="70" t="e">
        <f>IFERROR(INDEX(Data!$M$4:$BB$594,Data!$A517,COLUMNS($C$11:AF524)),””)</f>
        <v>#NAME?</v>
      </c>
      <c r="AF524" s="72" t="e">
        <f>IFERROR(INDEX(Data!$M$4:$BB$594,Data!$A517,COLUMNS($C$11:AG524)),””)</f>
        <v>#NAME?</v>
      </c>
      <c r="AG524" s="75" t="e">
        <f>IFERROR(INDEX(Data!$M$4:$BB$594,Data!$A517,COLUMNS($C$11:AH524)),””)</f>
        <v>#NAME?</v>
      </c>
      <c r="AH524" s="75" t="e">
        <f>IFERROR(INDEX(Data!$M$4:$BB$594,Data!$A517,COLUMNS($C$11:AI524)),””)</f>
        <v>#NAME?</v>
      </c>
      <c r="AI524" s="71" t="e">
        <f>IFERROR(INDEX(Data!$M$4:$BB$594,Data!$A517,COLUMNS($C$11:AJ524)),””)</f>
        <v>#NAME?</v>
      </c>
      <c r="AJ524" s="71" t="e">
        <f>IFERROR(INDEX(Data!$M$4:$BB$594,Data!$A517,COLUMNS($C$11:AK524)),””)</f>
        <v>#NAME?</v>
      </c>
      <c r="AK524" s="71" t="e">
        <f>IFERROR(INDEX(Data!$M$4:$BB$594,Data!$A517,COLUMNS($C$11:AL524)),””)</f>
        <v>#NAME?</v>
      </c>
      <c r="AL524" s="69" t="e">
        <f>IFERROR(INDEX(Data!$M$4:$BB$594,Data!$A517,COLUMNS($C$11:AM524)),””)</f>
        <v>#NAME?</v>
      </c>
      <c r="AM524" s="69" t="e">
        <f>IFERROR(INDEX(Data!$M$4:$BB$594,Data!$A517,COLUMNS($C$11:AN524)),””)</f>
        <v>#NAME?</v>
      </c>
      <c r="AN524" s="69" t="e">
        <f>IFERROR(INDEX(Data!$M$4:$BB$594,Data!$A517,COLUMNS($C$11:AO524)),””)</f>
        <v>#NAME?</v>
      </c>
      <c r="AO524" s="69" t="e">
        <f>IFERROR(INDEX(Data!$M$4:$BB$594,Data!$A517,COLUMNS($C$11:AP524)),””)</f>
        <v>#NAME?</v>
      </c>
      <c r="AP524" s="69" t="e">
        <f>IFERROR(INDEX(Data!$M$4:$BB$594,Data!$A517,COLUMNS($C$11:AQ524)),””)</f>
        <v>#NAME?</v>
      </c>
      <c r="AQ524" s="69" t="e">
        <f>IFERROR(INDEX(Data!$M$4:$BB$594,Data!$A517,COLUMNS($C$11:AR524)),””)</f>
        <v>#NAME?</v>
      </c>
    </row>
    <row r="525" spans="2:43" x14ac:dyDescent="0.25">
      <c r="B525" s="69" t="e">
        <f>IFERROR(INDEX(Data!$M$4:$BB$594,Data!$A518,COLUMNS($C$11:C525)),””)</f>
        <v>#NAME?</v>
      </c>
      <c r="C525" s="73" t="e">
        <f>IFERROR(INDEX(Data!$M$4:$BB$594,Data!$A518,COLUMNS($C$11:D525)),””)</f>
        <v>#NAME?</v>
      </c>
      <c r="D525" s="76" t="e">
        <f>IFERROR(INDEX(Data!$M$4:$BB$594,Data!$A518,COLUMNS($C$11:E525)),””)</f>
        <v>#NAME?</v>
      </c>
      <c r="E525" s="76" t="e">
        <f>IFERROR(INDEX(Data!$M$4:$BB$594,Data!$A518,COLUMNS($C$11:F525)),””)</f>
        <v>#NAME?</v>
      </c>
      <c r="F525" s="76" t="e">
        <f>IFERROR(INDEX(Data!$M$4:$BB$594,Data!$A518,COLUMNS($C$11:G525)),””)</f>
        <v>#NAME?</v>
      </c>
      <c r="G525" s="76" t="e">
        <f>IFERROR(INDEX(Data!$M$4:$BB$594,Data!$A518,COLUMNS($C$11:H525)),””)</f>
        <v>#NAME?</v>
      </c>
      <c r="H525" s="76" t="e">
        <f>IFERROR(INDEX(Data!$M$4:$BB$594,Data!$A518,COLUMNS($C$11:I525)),””)</f>
        <v>#NAME?</v>
      </c>
      <c r="I525" s="76" t="e">
        <f>IFERROR(INDEX(Data!$M$4:$BB$594,Data!$A518,COLUMNS($C$11:J525)),””)</f>
        <v>#NAME?</v>
      </c>
      <c r="J525" s="76" t="e">
        <f>IFERROR(INDEX(Data!$M$4:$BB$594,Data!$A518,COLUMNS($C$11:K525)),””)</f>
        <v>#NAME?</v>
      </c>
      <c r="K525" s="76" t="e">
        <f>IFERROR(INDEX(Data!$M$4:$BB$594,Data!$A518,COLUMNS($C$11:L525)),””)</f>
        <v>#NAME?</v>
      </c>
      <c r="L525" s="76" t="e">
        <f>IFERROR(INDEX(Data!$M$4:$BB$594,Data!$A518,COLUMNS($C$11:M525)),””)</f>
        <v>#NAME?</v>
      </c>
      <c r="M525" s="76" t="e">
        <f>IFERROR(INDEX(Data!$M$4:$BB$594,Data!$A518,COLUMNS($C$11:N525)),””)</f>
        <v>#NAME?</v>
      </c>
      <c r="N525" s="76" t="e">
        <f>IFERROR(INDEX(Data!$M$4:$BB$594,Data!$A518,COLUMNS($C$11:O525)),””)</f>
        <v>#NAME?</v>
      </c>
      <c r="O525" s="76" t="e">
        <f>IFERROR(INDEX(Data!$M$4:$BB$594,Data!$A518,COLUMNS($C$11:P525)),””)</f>
        <v>#NAME?</v>
      </c>
      <c r="P525" s="69" t="e">
        <f>IFERROR(INDEX(Data!$M$4:$BB$594,Data!$A518,COLUMNS($C$11:Q525)),””)</f>
        <v>#NAME?</v>
      </c>
      <c r="Q525" s="70" t="e">
        <f>IFERROR(INDEX(Data!$M$4:$BB$594,Data!$A518,COLUMNS($C$11:R525)),””)</f>
        <v>#NAME?</v>
      </c>
      <c r="R525" s="72" t="e">
        <f>IFERROR(INDEX(Data!$M$4:$BB$594,Data!$A518,COLUMNS($C$11:S525)),””)</f>
        <v>#NAME?</v>
      </c>
      <c r="S525" s="69" t="e">
        <f>IFERROR(INDEX(Data!$M$4:$BB$594,Data!$A518,COLUMNS($C$11:T525)),””)</f>
        <v>#NAME?</v>
      </c>
      <c r="T525" s="71" t="e">
        <f>IFERROR(INDEX(Data!$M$4:$BB$594,Data!$A518,COLUMNS($C$11:U525)),””)</f>
        <v>#NAME?</v>
      </c>
      <c r="U525" s="72" t="e">
        <f>IFERROR(INDEX(Data!$M$4:$BB$594,Data!$A518,COLUMNS($C$11:V525)),””)</f>
        <v>#NAME?</v>
      </c>
      <c r="V525" s="72" t="e">
        <f>IFERROR(INDEX(Data!$M$4:$BB$594,Data!$A518,COLUMNS($C$11:W525)),””)</f>
        <v>#NAME?</v>
      </c>
      <c r="W525" s="72" t="e">
        <f>IFERROR(INDEX(Data!$M$4:$BB$594,Data!$A518,COLUMNS($C$11:X525)),””)</f>
        <v>#NAME?</v>
      </c>
      <c r="X525" s="70" t="e">
        <f>IFERROR(INDEX(Data!$M$4:$BB$594,Data!$A518,COLUMNS($C$11:Y525)),””)</f>
        <v>#NAME?</v>
      </c>
      <c r="Y525" s="72" t="e">
        <f>IFERROR(INDEX(Data!$M$4:$BB$594,Data!$A518,COLUMNS($C$11:Z525)),””)</f>
        <v>#NAME?</v>
      </c>
      <c r="Z525" s="75" t="e">
        <f>IFERROR(INDEX(Data!$M$4:$BB$594,Data!$A518,COLUMNS($C$11:AA525)),””)</f>
        <v>#NAME?</v>
      </c>
      <c r="AA525" s="75" t="e">
        <f>IFERROR(INDEX(Data!$M$4:$BB$594,Data!$A518,COLUMNS($C$11:AB525)),””)</f>
        <v>#NAME?</v>
      </c>
      <c r="AB525" s="71" t="e">
        <f>IFERROR(INDEX(Data!$M$4:$BB$594,Data!$A518,COLUMNS($C$11:AC525)),””)</f>
        <v>#NAME?</v>
      </c>
      <c r="AC525" s="72" t="e">
        <f>IFERROR(INDEX(Data!$M$4:$BB$594,Data!$A518,COLUMNS($C$11:AD525)),””)</f>
        <v>#NAME?</v>
      </c>
      <c r="AD525" s="72" t="e">
        <f>IFERROR(INDEX(Data!$M$4:$BB$594,Data!$A518,COLUMNS($C$11:AE525)),””)</f>
        <v>#NAME?</v>
      </c>
      <c r="AE525" s="70" t="e">
        <f>IFERROR(INDEX(Data!$M$4:$BB$594,Data!$A518,COLUMNS($C$11:AF525)),””)</f>
        <v>#NAME?</v>
      </c>
      <c r="AF525" s="72" t="e">
        <f>IFERROR(INDEX(Data!$M$4:$BB$594,Data!$A518,COLUMNS($C$11:AG525)),””)</f>
        <v>#NAME?</v>
      </c>
      <c r="AG525" s="75" t="e">
        <f>IFERROR(INDEX(Data!$M$4:$BB$594,Data!$A518,COLUMNS($C$11:AH525)),””)</f>
        <v>#NAME?</v>
      </c>
      <c r="AH525" s="75" t="e">
        <f>IFERROR(INDEX(Data!$M$4:$BB$594,Data!$A518,COLUMNS($C$11:AI525)),””)</f>
        <v>#NAME?</v>
      </c>
      <c r="AI525" s="71" t="e">
        <f>IFERROR(INDEX(Data!$M$4:$BB$594,Data!$A518,COLUMNS($C$11:AJ525)),””)</f>
        <v>#NAME?</v>
      </c>
      <c r="AJ525" s="71" t="e">
        <f>IFERROR(INDEX(Data!$M$4:$BB$594,Data!$A518,COLUMNS($C$11:AK525)),””)</f>
        <v>#NAME?</v>
      </c>
      <c r="AK525" s="71" t="e">
        <f>IFERROR(INDEX(Data!$M$4:$BB$594,Data!$A518,COLUMNS($C$11:AL525)),””)</f>
        <v>#NAME?</v>
      </c>
      <c r="AL525" s="69" t="e">
        <f>IFERROR(INDEX(Data!$M$4:$BB$594,Data!$A518,COLUMNS($C$11:AM525)),””)</f>
        <v>#NAME?</v>
      </c>
      <c r="AM525" s="69" t="e">
        <f>IFERROR(INDEX(Data!$M$4:$BB$594,Data!$A518,COLUMNS($C$11:AN525)),””)</f>
        <v>#NAME?</v>
      </c>
      <c r="AN525" s="69" t="e">
        <f>IFERROR(INDEX(Data!$M$4:$BB$594,Data!$A518,COLUMNS($C$11:AO525)),””)</f>
        <v>#NAME?</v>
      </c>
      <c r="AO525" s="69" t="e">
        <f>IFERROR(INDEX(Data!$M$4:$BB$594,Data!$A518,COLUMNS($C$11:AP525)),””)</f>
        <v>#NAME?</v>
      </c>
      <c r="AP525" s="69" t="e">
        <f>IFERROR(INDEX(Data!$M$4:$BB$594,Data!$A518,COLUMNS($C$11:AQ525)),””)</f>
        <v>#NAME?</v>
      </c>
      <c r="AQ525" s="69" t="e">
        <f>IFERROR(INDEX(Data!$M$4:$BB$594,Data!$A518,COLUMNS($C$11:AR525)),””)</f>
        <v>#NAME?</v>
      </c>
    </row>
    <row r="526" spans="2:43" x14ac:dyDescent="0.25">
      <c r="B526" s="69" t="e">
        <f>IFERROR(INDEX(Data!$M$4:$BB$594,Data!$A519,COLUMNS($C$11:C526)),””)</f>
        <v>#NAME?</v>
      </c>
      <c r="C526" s="73" t="e">
        <f>IFERROR(INDEX(Data!$M$4:$BB$594,Data!$A519,COLUMNS($C$11:D526)),””)</f>
        <v>#NAME?</v>
      </c>
      <c r="D526" s="76" t="e">
        <f>IFERROR(INDEX(Data!$M$4:$BB$594,Data!$A519,COLUMNS($C$11:E526)),””)</f>
        <v>#NAME?</v>
      </c>
      <c r="E526" s="76" t="e">
        <f>IFERROR(INDEX(Data!$M$4:$BB$594,Data!$A519,COLUMNS($C$11:F526)),””)</f>
        <v>#NAME?</v>
      </c>
      <c r="F526" s="76" t="e">
        <f>IFERROR(INDEX(Data!$M$4:$BB$594,Data!$A519,COLUMNS($C$11:G526)),””)</f>
        <v>#NAME?</v>
      </c>
      <c r="G526" s="76" t="e">
        <f>IFERROR(INDEX(Data!$M$4:$BB$594,Data!$A519,COLUMNS($C$11:H526)),””)</f>
        <v>#NAME?</v>
      </c>
      <c r="H526" s="76" t="e">
        <f>IFERROR(INDEX(Data!$M$4:$BB$594,Data!$A519,COLUMNS($C$11:I526)),””)</f>
        <v>#NAME?</v>
      </c>
      <c r="I526" s="76" t="e">
        <f>IFERROR(INDEX(Data!$M$4:$BB$594,Data!$A519,COLUMNS($C$11:J526)),””)</f>
        <v>#NAME?</v>
      </c>
      <c r="J526" s="76" t="e">
        <f>IFERROR(INDEX(Data!$M$4:$BB$594,Data!$A519,COLUMNS($C$11:K526)),””)</f>
        <v>#NAME?</v>
      </c>
      <c r="K526" s="76" t="e">
        <f>IFERROR(INDEX(Data!$M$4:$BB$594,Data!$A519,COLUMNS($C$11:L526)),””)</f>
        <v>#NAME?</v>
      </c>
      <c r="L526" s="76" t="e">
        <f>IFERROR(INDEX(Data!$M$4:$BB$594,Data!$A519,COLUMNS($C$11:M526)),””)</f>
        <v>#NAME?</v>
      </c>
      <c r="M526" s="76" t="e">
        <f>IFERROR(INDEX(Data!$M$4:$BB$594,Data!$A519,COLUMNS($C$11:N526)),””)</f>
        <v>#NAME?</v>
      </c>
      <c r="N526" s="76" t="e">
        <f>IFERROR(INDEX(Data!$M$4:$BB$594,Data!$A519,COLUMNS($C$11:O526)),””)</f>
        <v>#NAME?</v>
      </c>
      <c r="O526" s="76" t="e">
        <f>IFERROR(INDEX(Data!$M$4:$BB$594,Data!$A519,COLUMNS($C$11:P526)),””)</f>
        <v>#NAME?</v>
      </c>
      <c r="P526" s="69" t="e">
        <f>IFERROR(INDEX(Data!$M$4:$BB$594,Data!$A519,COLUMNS($C$11:Q526)),””)</f>
        <v>#NAME?</v>
      </c>
      <c r="Q526" s="70" t="e">
        <f>IFERROR(INDEX(Data!$M$4:$BB$594,Data!$A519,COLUMNS($C$11:R526)),””)</f>
        <v>#NAME?</v>
      </c>
      <c r="R526" s="72" t="e">
        <f>IFERROR(INDEX(Data!$M$4:$BB$594,Data!$A519,COLUMNS($C$11:S526)),””)</f>
        <v>#NAME?</v>
      </c>
      <c r="S526" s="69" t="e">
        <f>IFERROR(INDEX(Data!$M$4:$BB$594,Data!$A519,COLUMNS($C$11:T526)),””)</f>
        <v>#NAME?</v>
      </c>
      <c r="T526" s="71" t="e">
        <f>IFERROR(INDEX(Data!$M$4:$BB$594,Data!$A519,COLUMNS($C$11:U526)),””)</f>
        <v>#NAME?</v>
      </c>
      <c r="U526" s="72" t="e">
        <f>IFERROR(INDEX(Data!$M$4:$BB$594,Data!$A519,COLUMNS($C$11:V526)),””)</f>
        <v>#NAME?</v>
      </c>
      <c r="V526" s="72" t="e">
        <f>IFERROR(INDEX(Data!$M$4:$BB$594,Data!$A519,COLUMNS($C$11:W526)),””)</f>
        <v>#NAME?</v>
      </c>
      <c r="W526" s="72" t="e">
        <f>IFERROR(INDEX(Data!$M$4:$BB$594,Data!$A519,COLUMNS($C$11:X526)),””)</f>
        <v>#NAME?</v>
      </c>
      <c r="X526" s="70" t="e">
        <f>IFERROR(INDEX(Data!$M$4:$BB$594,Data!$A519,COLUMNS($C$11:Y526)),””)</f>
        <v>#NAME?</v>
      </c>
      <c r="Y526" s="72" t="e">
        <f>IFERROR(INDEX(Data!$M$4:$BB$594,Data!$A519,COLUMNS($C$11:Z526)),””)</f>
        <v>#NAME?</v>
      </c>
      <c r="Z526" s="75" t="e">
        <f>IFERROR(INDEX(Data!$M$4:$BB$594,Data!$A519,COLUMNS($C$11:AA526)),””)</f>
        <v>#NAME?</v>
      </c>
      <c r="AA526" s="75" t="e">
        <f>IFERROR(INDEX(Data!$M$4:$BB$594,Data!$A519,COLUMNS($C$11:AB526)),””)</f>
        <v>#NAME?</v>
      </c>
      <c r="AB526" s="71" t="e">
        <f>IFERROR(INDEX(Data!$M$4:$BB$594,Data!$A519,COLUMNS($C$11:AC526)),””)</f>
        <v>#NAME?</v>
      </c>
      <c r="AC526" s="72" t="e">
        <f>IFERROR(INDEX(Data!$M$4:$BB$594,Data!$A519,COLUMNS($C$11:AD526)),””)</f>
        <v>#NAME?</v>
      </c>
      <c r="AD526" s="72" t="e">
        <f>IFERROR(INDEX(Data!$M$4:$BB$594,Data!$A519,COLUMNS($C$11:AE526)),””)</f>
        <v>#NAME?</v>
      </c>
      <c r="AE526" s="70" t="e">
        <f>IFERROR(INDEX(Data!$M$4:$BB$594,Data!$A519,COLUMNS($C$11:AF526)),””)</f>
        <v>#NAME?</v>
      </c>
      <c r="AF526" s="72" t="e">
        <f>IFERROR(INDEX(Data!$M$4:$BB$594,Data!$A519,COLUMNS($C$11:AG526)),””)</f>
        <v>#NAME?</v>
      </c>
      <c r="AG526" s="75" t="e">
        <f>IFERROR(INDEX(Data!$M$4:$BB$594,Data!$A519,COLUMNS($C$11:AH526)),””)</f>
        <v>#NAME?</v>
      </c>
      <c r="AH526" s="75" t="e">
        <f>IFERROR(INDEX(Data!$M$4:$BB$594,Data!$A519,COLUMNS($C$11:AI526)),””)</f>
        <v>#NAME?</v>
      </c>
      <c r="AI526" s="71" t="e">
        <f>IFERROR(INDEX(Data!$M$4:$BB$594,Data!$A519,COLUMNS($C$11:AJ526)),””)</f>
        <v>#NAME?</v>
      </c>
      <c r="AJ526" s="71" t="e">
        <f>IFERROR(INDEX(Data!$M$4:$BB$594,Data!$A519,COLUMNS($C$11:AK526)),””)</f>
        <v>#NAME?</v>
      </c>
      <c r="AK526" s="71" t="e">
        <f>IFERROR(INDEX(Data!$M$4:$BB$594,Data!$A519,COLUMNS($C$11:AL526)),””)</f>
        <v>#NAME?</v>
      </c>
      <c r="AL526" s="69" t="e">
        <f>IFERROR(INDEX(Data!$M$4:$BB$594,Data!$A519,COLUMNS($C$11:AM526)),””)</f>
        <v>#NAME?</v>
      </c>
      <c r="AM526" s="69" t="e">
        <f>IFERROR(INDEX(Data!$M$4:$BB$594,Data!$A519,COLUMNS($C$11:AN526)),””)</f>
        <v>#NAME?</v>
      </c>
      <c r="AN526" s="69" t="e">
        <f>IFERROR(INDEX(Data!$M$4:$BB$594,Data!$A519,COLUMNS($C$11:AO526)),””)</f>
        <v>#NAME?</v>
      </c>
      <c r="AO526" s="69" t="e">
        <f>IFERROR(INDEX(Data!$M$4:$BB$594,Data!$A519,COLUMNS($C$11:AP526)),””)</f>
        <v>#NAME?</v>
      </c>
      <c r="AP526" s="69" t="e">
        <f>IFERROR(INDEX(Data!$M$4:$BB$594,Data!$A519,COLUMNS($C$11:AQ526)),””)</f>
        <v>#NAME?</v>
      </c>
      <c r="AQ526" s="69" t="e">
        <f>IFERROR(INDEX(Data!$M$4:$BB$594,Data!$A519,COLUMNS($C$11:AR526)),””)</f>
        <v>#NAME?</v>
      </c>
    </row>
    <row r="527" spans="2:43" x14ac:dyDescent="0.25">
      <c r="B527" s="69" t="e">
        <f>IFERROR(INDEX(Data!$M$4:$BB$594,Data!$A520,COLUMNS($C$11:C527)),””)</f>
        <v>#NAME?</v>
      </c>
      <c r="C527" s="73" t="e">
        <f>IFERROR(INDEX(Data!$M$4:$BB$594,Data!$A520,COLUMNS($C$11:D527)),””)</f>
        <v>#NAME?</v>
      </c>
      <c r="D527" s="76" t="e">
        <f>IFERROR(INDEX(Data!$M$4:$BB$594,Data!$A520,COLUMNS($C$11:E527)),””)</f>
        <v>#NAME?</v>
      </c>
      <c r="E527" s="76" t="e">
        <f>IFERROR(INDEX(Data!$M$4:$BB$594,Data!$A520,COLUMNS($C$11:F527)),””)</f>
        <v>#NAME?</v>
      </c>
      <c r="F527" s="76" t="e">
        <f>IFERROR(INDEX(Data!$M$4:$BB$594,Data!$A520,COLUMNS($C$11:G527)),””)</f>
        <v>#NAME?</v>
      </c>
      <c r="G527" s="76" t="e">
        <f>IFERROR(INDEX(Data!$M$4:$BB$594,Data!$A520,COLUMNS($C$11:H527)),””)</f>
        <v>#NAME?</v>
      </c>
      <c r="H527" s="76" t="e">
        <f>IFERROR(INDEX(Data!$M$4:$BB$594,Data!$A520,COLUMNS($C$11:I527)),””)</f>
        <v>#NAME?</v>
      </c>
      <c r="I527" s="76" t="e">
        <f>IFERROR(INDEX(Data!$M$4:$BB$594,Data!$A520,COLUMNS($C$11:J527)),””)</f>
        <v>#NAME?</v>
      </c>
      <c r="J527" s="76" t="e">
        <f>IFERROR(INDEX(Data!$M$4:$BB$594,Data!$A520,COLUMNS($C$11:K527)),””)</f>
        <v>#NAME?</v>
      </c>
      <c r="K527" s="76" t="e">
        <f>IFERROR(INDEX(Data!$M$4:$BB$594,Data!$A520,COLUMNS($C$11:L527)),””)</f>
        <v>#NAME?</v>
      </c>
      <c r="L527" s="76" t="e">
        <f>IFERROR(INDEX(Data!$M$4:$BB$594,Data!$A520,COLUMNS($C$11:M527)),””)</f>
        <v>#NAME?</v>
      </c>
      <c r="M527" s="76" t="e">
        <f>IFERROR(INDEX(Data!$M$4:$BB$594,Data!$A520,COLUMNS($C$11:N527)),””)</f>
        <v>#NAME?</v>
      </c>
      <c r="N527" s="76" t="e">
        <f>IFERROR(INDEX(Data!$M$4:$BB$594,Data!$A520,COLUMNS($C$11:O527)),””)</f>
        <v>#NAME?</v>
      </c>
      <c r="O527" s="76" t="e">
        <f>IFERROR(INDEX(Data!$M$4:$BB$594,Data!$A520,COLUMNS($C$11:P527)),””)</f>
        <v>#NAME?</v>
      </c>
      <c r="P527" s="69" t="e">
        <f>IFERROR(INDEX(Data!$M$4:$BB$594,Data!$A520,COLUMNS($C$11:Q527)),””)</f>
        <v>#NAME?</v>
      </c>
      <c r="Q527" s="70" t="e">
        <f>IFERROR(INDEX(Data!$M$4:$BB$594,Data!$A520,COLUMNS($C$11:R527)),””)</f>
        <v>#NAME?</v>
      </c>
      <c r="R527" s="72" t="e">
        <f>IFERROR(INDEX(Data!$M$4:$BB$594,Data!$A520,COLUMNS($C$11:S527)),””)</f>
        <v>#NAME?</v>
      </c>
      <c r="S527" s="69" t="e">
        <f>IFERROR(INDEX(Data!$M$4:$BB$594,Data!$A520,COLUMNS($C$11:T527)),””)</f>
        <v>#NAME?</v>
      </c>
      <c r="T527" s="71" t="e">
        <f>IFERROR(INDEX(Data!$M$4:$BB$594,Data!$A520,COLUMNS($C$11:U527)),””)</f>
        <v>#NAME?</v>
      </c>
      <c r="U527" s="72" t="e">
        <f>IFERROR(INDEX(Data!$M$4:$BB$594,Data!$A520,COLUMNS($C$11:V527)),””)</f>
        <v>#NAME?</v>
      </c>
      <c r="V527" s="72" t="e">
        <f>IFERROR(INDEX(Data!$M$4:$BB$594,Data!$A520,COLUMNS($C$11:W527)),””)</f>
        <v>#NAME?</v>
      </c>
      <c r="W527" s="72" t="e">
        <f>IFERROR(INDEX(Data!$M$4:$BB$594,Data!$A520,COLUMNS($C$11:X527)),””)</f>
        <v>#NAME?</v>
      </c>
      <c r="X527" s="70" t="e">
        <f>IFERROR(INDEX(Data!$M$4:$BB$594,Data!$A520,COLUMNS($C$11:Y527)),””)</f>
        <v>#NAME?</v>
      </c>
      <c r="Y527" s="72" t="e">
        <f>IFERROR(INDEX(Data!$M$4:$BB$594,Data!$A520,COLUMNS($C$11:Z527)),””)</f>
        <v>#NAME?</v>
      </c>
      <c r="Z527" s="75" t="e">
        <f>IFERROR(INDEX(Data!$M$4:$BB$594,Data!$A520,COLUMNS($C$11:AA527)),””)</f>
        <v>#NAME?</v>
      </c>
      <c r="AA527" s="75" t="e">
        <f>IFERROR(INDEX(Data!$M$4:$BB$594,Data!$A520,COLUMNS($C$11:AB527)),””)</f>
        <v>#NAME?</v>
      </c>
      <c r="AB527" s="71" t="e">
        <f>IFERROR(INDEX(Data!$M$4:$BB$594,Data!$A520,COLUMNS($C$11:AC527)),””)</f>
        <v>#NAME?</v>
      </c>
      <c r="AC527" s="72" t="e">
        <f>IFERROR(INDEX(Data!$M$4:$BB$594,Data!$A520,COLUMNS($C$11:AD527)),””)</f>
        <v>#NAME?</v>
      </c>
      <c r="AD527" s="72" t="e">
        <f>IFERROR(INDEX(Data!$M$4:$BB$594,Data!$A520,COLUMNS($C$11:AE527)),””)</f>
        <v>#NAME?</v>
      </c>
      <c r="AE527" s="70" t="e">
        <f>IFERROR(INDEX(Data!$M$4:$BB$594,Data!$A520,COLUMNS($C$11:AF527)),””)</f>
        <v>#NAME?</v>
      </c>
      <c r="AF527" s="72" t="e">
        <f>IFERROR(INDEX(Data!$M$4:$BB$594,Data!$A520,COLUMNS($C$11:AG527)),””)</f>
        <v>#NAME?</v>
      </c>
      <c r="AG527" s="75" t="e">
        <f>IFERROR(INDEX(Data!$M$4:$BB$594,Data!$A520,COLUMNS($C$11:AH527)),””)</f>
        <v>#NAME?</v>
      </c>
      <c r="AH527" s="75" t="e">
        <f>IFERROR(INDEX(Data!$M$4:$BB$594,Data!$A520,COLUMNS($C$11:AI527)),””)</f>
        <v>#NAME?</v>
      </c>
      <c r="AI527" s="71" t="e">
        <f>IFERROR(INDEX(Data!$M$4:$BB$594,Data!$A520,COLUMNS($C$11:AJ527)),””)</f>
        <v>#NAME?</v>
      </c>
      <c r="AJ527" s="71" t="e">
        <f>IFERROR(INDEX(Data!$M$4:$BB$594,Data!$A520,COLUMNS($C$11:AK527)),””)</f>
        <v>#NAME?</v>
      </c>
      <c r="AK527" s="71" t="e">
        <f>IFERROR(INDEX(Data!$M$4:$BB$594,Data!$A520,COLUMNS($C$11:AL527)),””)</f>
        <v>#NAME?</v>
      </c>
      <c r="AL527" s="69" t="e">
        <f>IFERROR(INDEX(Data!$M$4:$BB$594,Data!$A520,COLUMNS($C$11:AM527)),””)</f>
        <v>#NAME?</v>
      </c>
      <c r="AM527" s="69" t="e">
        <f>IFERROR(INDEX(Data!$M$4:$BB$594,Data!$A520,COLUMNS($C$11:AN527)),””)</f>
        <v>#NAME?</v>
      </c>
      <c r="AN527" s="69" t="e">
        <f>IFERROR(INDEX(Data!$M$4:$BB$594,Data!$A520,COLUMNS($C$11:AO527)),””)</f>
        <v>#NAME?</v>
      </c>
      <c r="AO527" s="69" t="e">
        <f>IFERROR(INDEX(Data!$M$4:$BB$594,Data!$A520,COLUMNS($C$11:AP527)),””)</f>
        <v>#NAME?</v>
      </c>
      <c r="AP527" s="69" t="e">
        <f>IFERROR(INDEX(Data!$M$4:$BB$594,Data!$A520,COLUMNS($C$11:AQ527)),””)</f>
        <v>#NAME?</v>
      </c>
      <c r="AQ527" s="69" t="e">
        <f>IFERROR(INDEX(Data!$M$4:$BB$594,Data!$A520,COLUMNS($C$11:AR527)),””)</f>
        <v>#NAME?</v>
      </c>
    </row>
    <row r="528" spans="2:43" x14ac:dyDescent="0.25">
      <c r="B528" s="69" t="e">
        <f>IFERROR(INDEX(Data!$M$4:$BB$594,Data!$A521,COLUMNS($C$11:C528)),””)</f>
        <v>#NAME?</v>
      </c>
      <c r="C528" s="73" t="e">
        <f>IFERROR(INDEX(Data!$M$4:$BB$594,Data!$A521,COLUMNS($C$11:D528)),””)</f>
        <v>#NAME?</v>
      </c>
      <c r="D528" s="76" t="e">
        <f>IFERROR(INDEX(Data!$M$4:$BB$594,Data!$A521,COLUMNS($C$11:E528)),””)</f>
        <v>#NAME?</v>
      </c>
      <c r="E528" s="76" t="e">
        <f>IFERROR(INDEX(Data!$M$4:$BB$594,Data!$A521,COLUMNS($C$11:F528)),””)</f>
        <v>#NAME?</v>
      </c>
      <c r="F528" s="76" t="e">
        <f>IFERROR(INDEX(Data!$M$4:$BB$594,Data!$A521,COLUMNS($C$11:G528)),””)</f>
        <v>#NAME?</v>
      </c>
      <c r="G528" s="76" t="e">
        <f>IFERROR(INDEX(Data!$M$4:$BB$594,Data!$A521,COLUMNS($C$11:H528)),””)</f>
        <v>#NAME?</v>
      </c>
      <c r="H528" s="76" t="e">
        <f>IFERROR(INDEX(Data!$M$4:$BB$594,Data!$A521,COLUMNS($C$11:I528)),””)</f>
        <v>#NAME?</v>
      </c>
      <c r="I528" s="76" t="e">
        <f>IFERROR(INDEX(Data!$M$4:$BB$594,Data!$A521,COLUMNS($C$11:J528)),””)</f>
        <v>#NAME?</v>
      </c>
      <c r="J528" s="76" t="e">
        <f>IFERROR(INDEX(Data!$M$4:$BB$594,Data!$A521,COLUMNS($C$11:K528)),””)</f>
        <v>#NAME?</v>
      </c>
      <c r="K528" s="76" t="e">
        <f>IFERROR(INDEX(Data!$M$4:$BB$594,Data!$A521,COLUMNS($C$11:L528)),””)</f>
        <v>#NAME?</v>
      </c>
      <c r="L528" s="76" t="e">
        <f>IFERROR(INDEX(Data!$M$4:$BB$594,Data!$A521,COLUMNS($C$11:M528)),””)</f>
        <v>#NAME?</v>
      </c>
      <c r="M528" s="76" t="e">
        <f>IFERROR(INDEX(Data!$M$4:$BB$594,Data!$A521,COLUMNS($C$11:N528)),””)</f>
        <v>#NAME?</v>
      </c>
      <c r="N528" s="76" t="e">
        <f>IFERROR(INDEX(Data!$M$4:$BB$594,Data!$A521,COLUMNS($C$11:O528)),””)</f>
        <v>#NAME?</v>
      </c>
      <c r="O528" s="76" t="e">
        <f>IFERROR(INDEX(Data!$M$4:$BB$594,Data!$A521,COLUMNS($C$11:P528)),””)</f>
        <v>#NAME?</v>
      </c>
      <c r="P528" s="69" t="e">
        <f>IFERROR(INDEX(Data!$M$4:$BB$594,Data!$A521,COLUMNS($C$11:Q528)),””)</f>
        <v>#NAME?</v>
      </c>
      <c r="Q528" s="70" t="e">
        <f>IFERROR(INDEX(Data!$M$4:$BB$594,Data!$A521,COLUMNS($C$11:R528)),””)</f>
        <v>#NAME?</v>
      </c>
      <c r="R528" s="72" t="e">
        <f>IFERROR(INDEX(Data!$M$4:$BB$594,Data!$A521,COLUMNS($C$11:S528)),””)</f>
        <v>#NAME?</v>
      </c>
      <c r="S528" s="69" t="e">
        <f>IFERROR(INDEX(Data!$M$4:$BB$594,Data!$A521,COLUMNS($C$11:T528)),””)</f>
        <v>#NAME?</v>
      </c>
      <c r="T528" s="71" t="e">
        <f>IFERROR(INDEX(Data!$M$4:$BB$594,Data!$A521,COLUMNS($C$11:U528)),””)</f>
        <v>#NAME?</v>
      </c>
      <c r="U528" s="72" t="e">
        <f>IFERROR(INDEX(Data!$M$4:$BB$594,Data!$A521,COLUMNS($C$11:V528)),””)</f>
        <v>#NAME?</v>
      </c>
      <c r="V528" s="72" t="e">
        <f>IFERROR(INDEX(Data!$M$4:$BB$594,Data!$A521,COLUMNS($C$11:W528)),””)</f>
        <v>#NAME?</v>
      </c>
      <c r="W528" s="72" t="e">
        <f>IFERROR(INDEX(Data!$M$4:$BB$594,Data!$A521,COLUMNS($C$11:X528)),””)</f>
        <v>#NAME?</v>
      </c>
      <c r="X528" s="70" t="e">
        <f>IFERROR(INDEX(Data!$M$4:$BB$594,Data!$A521,COLUMNS($C$11:Y528)),””)</f>
        <v>#NAME?</v>
      </c>
      <c r="Y528" s="72" t="e">
        <f>IFERROR(INDEX(Data!$M$4:$BB$594,Data!$A521,COLUMNS($C$11:Z528)),””)</f>
        <v>#NAME?</v>
      </c>
      <c r="Z528" s="75" t="e">
        <f>IFERROR(INDEX(Data!$M$4:$BB$594,Data!$A521,COLUMNS($C$11:AA528)),””)</f>
        <v>#NAME?</v>
      </c>
      <c r="AA528" s="75" t="e">
        <f>IFERROR(INDEX(Data!$M$4:$BB$594,Data!$A521,COLUMNS($C$11:AB528)),””)</f>
        <v>#NAME?</v>
      </c>
      <c r="AB528" s="71" t="e">
        <f>IFERROR(INDEX(Data!$M$4:$BB$594,Data!$A521,COLUMNS($C$11:AC528)),””)</f>
        <v>#NAME?</v>
      </c>
      <c r="AC528" s="72" t="e">
        <f>IFERROR(INDEX(Data!$M$4:$BB$594,Data!$A521,COLUMNS($C$11:AD528)),””)</f>
        <v>#NAME?</v>
      </c>
      <c r="AD528" s="72" t="e">
        <f>IFERROR(INDEX(Data!$M$4:$BB$594,Data!$A521,COLUMNS($C$11:AE528)),””)</f>
        <v>#NAME?</v>
      </c>
      <c r="AE528" s="70" t="e">
        <f>IFERROR(INDEX(Data!$M$4:$BB$594,Data!$A521,COLUMNS($C$11:AF528)),””)</f>
        <v>#NAME?</v>
      </c>
      <c r="AF528" s="72" t="e">
        <f>IFERROR(INDEX(Data!$M$4:$BB$594,Data!$A521,COLUMNS($C$11:AG528)),””)</f>
        <v>#NAME?</v>
      </c>
      <c r="AG528" s="75" t="e">
        <f>IFERROR(INDEX(Data!$M$4:$BB$594,Data!$A521,COLUMNS($C$11:AH528)),””)</f>
        <v>#NAME?</v>
      </c>
      <c r="AH528" s="75" t="e">
        <f>IFERROR(INDEX(Data!$M$4:$BB$594,Data!$A521,COLUMNS($C$11:AI528)),””)</f>
        <v>#NAME?</v>
      </c>
      <c r="AI528" s="71" t="e">
        <f>IFERROR(INDEX(Data!$M$4:$BB$594,Data!$A521,COLUMNS($C$11:AJ528)),””)</f>
        <v>#NAME?</v>
      </c>
      <c r="AJ528" s="71" t="e">
        <f>IFERROR(INDEX(Data!$M$4:$BB$594,Data!$A521,COLUMNS($C$11:AK528)),””)</f>
        <v>#NAME?</v>
      </c>
      <c r="AK528" s="71" t="e">
        <f>IFERROR(INDEX(Data!$M$4:$BB$594,Data!$A521,COLUMNS($C$11:AL528)),””)</f>
        <v>#NAME?</v>
      </c>
      <c r="AL528" s="69" t="e">
        <f>IFERROR(INDEX(Data!$M$4:$BB$594,Data!$A521,COLUMNS($C$11:AM528)),””)</f>
        <v>#NAME?</v>
      </c>
      <c r="AM528" s="69" t="e">
        <f>IFERROR(INDEX(Data!$M$4:$BB$594,Data!$A521,COLUMNS($C$11:AN528)),””)</f>
        <v>#NAME?</v>
      </c>
      <c r="AN528" s="69" t="e">
        <f>IFERROR(INDEX(Data!$M$4:$BB$594,Data!$A521,COLUMNS($C$11:AO528)),””)</f>
        <v>#NAME?</v>
      </c>
      <c r="AO528" s="69" t="e">
        <f>IFERROR(INDEX(Data!$M$4:$BB$594,Data!$A521,COLUMNS($C$11:AP528)),””)</f>
        <v>#NAME?</v>
      </c>
      <c r="AP528" s="69" t="e">
        <f>IFERROR(INDEX(Data!$M$4:$BB$594,Data!$A521,COLUMNS($C$11:AQ528)),””)</f>
        <v>#NAME?</v>
      </c>
      <c r="AQ528" s="69" t="e">
        <f>IFERROR(INDEX(Data!$M$4:$BB$594,Data!$A521,COLUMNS($C$11:AR528)),””)</f>
        <v>#NAME?</v>
      </c>
    </row>
    <row r="529" spans="2:43" x14ac:dyDescent="0.25">
      <c r="B529" s="69" t="e">
        <f>IFERROR(INDEX(Data!$M$4:$BB$594,Data!$A522,COLUMNS($C$11:C529)),””)</f>
        <v>#NAME?</v>
      </c>
      <c r="C529" s="73" t="e">
        <f>IFERROR(INDEX(Data!$M$4:$BB$594,Data!$A522,COLUMNS($C$11:D529)),””)</f>
        <v>#NAME?</v>
      </c>
      <c r="D529" s="76" t="e">
        <f>IFERROR(INDEX(Data!$M$4:$BB$594,Data!$A522,COLUMNS($C$11:E529)),””)</f>
        <v>#NAME?</v>
      </c>
      <c r="E529" s="76" t="e">
        <f>IFERROR(INDEX(Data!$M$4:$BB$594,Data!$A522,COLUMNS($C$11:F529)),””)</f>
        <v>#NAME?</v>
      </c>
      <c r="F529" s="76" t="e">
        <f>IFERROR(INDEX(Data!$M$4:$BB$594,Data!$A522,COLUMNS($C$11:G529)),””)</f>
        <v>#NAME?</v>
      </c>
      <c r="G529" s="76" t="e">
        <f>IFERROR(INDEX(Data!$M$4:$BB$594,Data!$A522,COLUMNS($C$11:H529)),””)</f>
        <v>#NAME?</v>
      </c>
      <c r="H529" s="76" t="e">
        <f>IFERROR(INDEX(Data!$M$4:$BB$594,Data!$A522,COLUMNS($C$11:I529)),””)</f>
        <v>#NAME?</v>
      </c>
      <c r="I529" s="76" t="e">
        <f>IFERROR(INDEX(Data!$M$4:$BB$594,Data!$A522,COLUMNS($C$11:J529)),””)</f>
        <v>#NAME?</v>
      </c>
      <c r="J529" s="76" t="e">
        <f>IFERROR(INDEX(Data!$M$4:$BB$594,Data!$A522,COLUMNS($C$11:K529)),””)</f>
        <v>#NAME?</v>
      </c>
      <c r="K529" s="76" t="e">
        <f>IFERROR(INDEX(Data!$M$4:$BB$594,Data!$A522,COLUMNS($C$11:L529)),””)</f>
        <v>#NAME?</v>
      </c>
      <c r="L529" s="76" t="e">
        <f>IFERROR(INDEX(Data!$M$4:$BB$594,Data!$A522,COLUMNS($C$11:M529)),””)</f>
        <v>#NAME?</v>
      </c>
      <c r="M529" s="76" t="e">
        <f>IFERROR(INDEX(Data!$M$4:$BB$594,Data!$A522,COLUMNS($C$11:N529)),””)</f>
        <v>#NAME?</v>
      </c>
      <c r="N529" s="76" t="e">
        <f>IFERROR(INDEX(Data!$M$4:$BB$594,Data!$A522,COLUMNS($C$11:O529)),””)</f>
        <v>#NAME?</v>
      </c>
      <c r="O529" s="76" t="e">
        <f>IFERROR(INDEX(Data!$M$4:$BB$594,Data!$A522,COLUMNS($C$11:P529)),””)</f>
        <v>#NAME?</v>
      </c>
      <c r="P529" s="69" t="e">
        <f>IFERROR(INDEX(Data!$M$4:$BB$594,Data!$A522,COLUMNS($C$11:Q529)),””)</f>
        <v>#NAME?</v>
      </c>
      <c r="Q529" s="70" t="e">
        <f>IFERROR(INDEX(Data!$M$4:$BB$594,Data!$A522,COLUMNS($C$11:R529)),””)</f>
        <v>#NAME?</v>
      </c>
      <c r="R529" s="72" t="e">
        <f>IFERROR(INDEX(Data!$M$4:$BB$594,Data!$A522,COLUMNS($C$11:S529)),””)</f>
        <v>#NAME?</v>
      </c>
      <c r="S529" s="69" t="e">
        <f>IFERROR(INDEX(Data!$M$4:$BB$594,Data!$A522,COLUMNS($C$11:T529)),””)</f>
        <v>#NAME?</v>
      </c>
      <c r="T529" s="71" t="e">
        <f>IFERROR(INDEX(Data!$M$4:$BB$594,Data!$A522,COLUMNS($C$11:U529)),””)</f>
        <v>#NAME?</v>
      </c>
      <c r="U529" s="72" t="e">
        <f>IFERROR(INDEX(Data!$M$4:$BB$594,Data!$A522,COLUMNS($C$11:V529)),””)</f>
        <v>#NAME?</v>
      </c>
      <c r="V529" s="72" t="e">
        <f>IFERROR(INDEX(Data!$M$4:$BB$594,Data!$A522,COLUMNS($C$11:W529)),””)</f>
        <v>#NAME?</v>
      </c>
      <c r="W529" s="72" t="e">
        <f>IFERROR(INDEX(Data!$M$4:$BB$594,Data!$A522,COLUMNS($C$11:X529)),””)</f>
        <v>#NAME?</v>
      </c>
      <c r="X529" s="70" t="e">
        <f>IFERROR(INDEX(Data!$M$4:$BB$594,Data!$A522,COLUMNS($C$11:Y529)),””)</f>
        <v>#NAME?</v>
      </c>
      <c r="Y529" s="72" t="e">
        <f>IFERROR(INDEX(Data!$M$4:$BB$594,Data!$A522,COLUMNS($C$11:Z529)),””)</f>
        <v>#NAME?</v>
      </c>
      <c r="Z529" s="75" t="e">
        <f>IFERROR(INDEX(Data!$M$4:$BB$594,Data!$A522,COLUMNS($C$11:AA529)),””)</f>
        <v>#NAME?</v>
      </c>
      <c r="AA529" s="75" t="e">
        <f>IFERROR(INDEX(Data!$M$4:$BB$594,Data!$A522,COLUMNS($C$11:AB529)),””)</f>
        <v>#NAME?</v>
      </c>
      <c r="AB529" s="71" t="e">
        <f>IFERROR(INDEX(Data!$M$4:$BB$594,Data!$A522,COLUMNS($C$11:AC529)),””)</f>
        <v>#NAME?</v>
      </c>
      <c r="AC529" s="72" t="e">
        <f>IFERROR(INDEX(Data!$M$4:$BB$594,Data!$A522,COLUMNS($C$11:AD529)),””)</f>
        <v>#NAME?</v>
      </c>
      <c r="AD529" s="72" t="e">
        <f>IFERROR(INDEX(Data!$M$4:$BB$594,Data!$A522,COLUMNS($C$11:AE529)),””)</f>
        <v>#NAME?</v>
      </c>
      <c r="AE529" s="70" t="e">
        <f>IFERROR(INDEX(Data!$M$4:$BB$594,Data!$A522,COLUMNS($C$11:AF529)),””)</f>
        <v>#NAME?</v>
      </c>
      <c r="AF529" s="72" t="e">
        <f>IFERROR(INDEX(Data!$M$4:$BB$594,Data!$A522,COLUMNS($C$11:AG529)),””)</f>
        <v>#NAME?</v>
      </c>
      <c r="AG529" s="75" t="e">
        <f>IFERROR(INDEX(Data!$M$4:$BB$594,Data!$A522,COLUMNS($C$11:AH529)),””)</f>
        <v>#NAME?</v>
      </c>
      <c r="AH529" s="75" t="e">
        <f>IFERROR(INDEX(Data!$M$4:$BB$594,Data!$A522,COLUMNS($C$11:AI529)),””)</f>
        <v>#NAME?</v>
      </c>
      <c r="AI529" s="71" t="e">
        <f>IFERROR(INDEX(Data!$M$4:$BB$594,Data!$A522,COLUMNS($C$11:AJ529)),””)</f>
        <v>#NAME?</v>
      </c>
      <c r="AJ529" s="71" t="e">
        <f>IFERROR(INDEX(Data!$M$4:$BB$594,Data!$A522,COLUMNS($C$11:AK529)),””)</f>
        <v>#NAME?</v>
      </c>
      <c r="AK529" s="71" t="e">
        <f>IFERROR(INDEX(Data!$M$4:$BB$594,Data!$A522,COLUMNS($C$11:AL529)),””)</f>
        <v>#NAME?</v>
      </c>
      <c r="AL529" s="69" t="e">
        <f>IFERROR(INDEX(Data!$M$4:$BB$594,Data!$A522,COLUMNS($C$11:AM529)),””)</f>
        <v>#NAME?</v>
      </c>
      <c r="AM529" s="69" t="e">
        <f>IFERROR(INDEX(Data!$M$4:$BB$594,Data!$A522,COLUMNS($C$11:AN529)),””)</f>
        <v>#NAME?</v>
      </c>
      <c r="AN529" s="69" t="e">
        <f>IFERROR(INDEX(Data!$M$4:$BB$594,Data!$A522,COLUMNS($C$11:AO529)),””)</f>
        <v>#NAME?</v>
      </c>
      <c r="AO529" s="69" t="e">
        <f>IFERROR(INDEX(Data!$M$4:$BB$594,Data!$A522,COLUMNS($C$11:AP529)),””)</f>
        <v>#NAME?</v>
      </c>
      <c r="AP529" s="69" t="e">
        <f>IFERROR(INDEX(Data!$M$4:$BB$594,Data!$A522,COLUMNS($C$11:AQ529)),””)</f>
        <v>#NAME?</v>
      </c>
      <c r="AQ529" s="69" t="e">
        <f>IFERROR(INDEX(Data!$M$4:$BB$594,Data!$A522,COLUMNS($C$11:AR529)),””)</f>
        <v>#NAME?</v>
      </c>
    </row>
    <row r="530" spans="2:43" x14ac:dyDescent="0.25">
      <c r="B530" s="69" t="e">
        <f>IFERROR(INDEX(Data!$M$4:$BB$594,Data!$A523,COLUMNS($C$11:C530)),””)</f>
        <v>#NAME?</v>
      </c>
      <c r="C530" s="73" t="e">
        <f>IFERROR(INDEX(Data!$M$4:$BB$594,Data!$A523,COLUMNS($C$11:D530)),””)</f>
        <v>#NAME?</v>
      </c>
      <c r="D530" s="76" t="e">
        <f>IFERROR(INDEX(Data!$M$4:$BB$594,Data!$A523,COLUMNS($C$11:E530)),””)</f>
        <v>#NAME?</v>
      </c>
      <c r="E530" s="76" t="e">
        <f>IFERROR(INDEX(Data!$M$4:$BB$594,Data!$A523,COLUMNS($C$11:F530)),””)</f>
        <v>#NAME?</v>
      </c>
      <c r="F530" s="76" t="e">
        <f>IFERROR(INDEX(Data!$M$4:$BB$594,Data!$A523,COLUMNS($C$11:G530)),””)</f>
        <v>#NAME?</v>
      </c>
      <c r="G530" s="76" t="e">
        <f>IFERROR(INDEX(Data!$M$4:$BB$594,Data!$A523,COLUMNS($C$11:H530)),””)</f>
        <v>#NAME?</v>
      </c>
      <c r="H530" s="76" t="e">
        <f>IFERROR(INDEX(Data!$M$4:$BB$594,Data!$A523,COLUMNS($C$11:I530)),””)</f>
        <v>#NAME?</v>
      </c>
      <c r="I530" s="76" t="e">
        <f>IFERROR(INDEX(Data!$M$4:$BB$594,Data!$A523,COLUMNS($C$11:J530)),””)</f>
        <v>#NAME?</v>
      </c>
      <c r="J530" s="76" t="e">
        <f>IFERROR(INDEX(Data!$M$4:$BB$594,Data!$A523,COLUMNS($C$11:K530)),””)</f>
        <v>#NAME?</v>
      </c>
      <c r="K530" s="76" t="e">
        <f>IFERROR(INDEX(Data!$M$4:$BB$594,Data!$A523,COLUMNS($C$11:L530)),””)</f>
        <v>#NAME?</v>
      </c>
      <c r="L530" s="76" t="e">
        <f>IFERROR(INDEX(Data!$M$4:$BB$594,Data!$A523,COLUMNS($C$11:M530)),””)</f>
        <v>#NAME?</v>
      </c>
      <c r="M530" s="76" t="e">
        <f>IFERROR(INDEX(Data!$M$4:$BB$594,Data!$A523,COLUMNS($C$11:N530)),””)</f>
        <v>#NAME?</v>
      </c>
      <c r="N530" s="76" t="e">
        <f>IFERROR(INDEX(Data!$M$4:$BB$594,Data!$A523,COLUMNS($C$11:O530)),””)</f>
        <v>#NAME?</v>
      </c>
      <c r="O530" s="76" t="e">
        <f>IFERROR(INDEX(Data!$M$4:$BB$594,Data!$A523,COLUMNS($C$11:P530)),””)</f>
        <v>#NAME?</v>
      </c>
      <c r="P530" s="69" t="e">
        <f>IFERROR(INDEX(Data!$M$4:$BB$594,Data!$A523,COLUMNS($C$11:Q530)),””)</f>
        <v>#NAME?</v>
      </c>
      <c r="Q530" s="70" t="e">
        <f>IFERROR(INDEX(Data!$M$4:$BB$594,Data!$A523,COLUMNS($C$11:R530)),””)</f>
        <v>#NAME?</v>
      </c>
      <c r="R530" s="72" t="e">
        <f>IFERROR(INDEX(Data!$M$4:$BB$594,Data!$A523,COLUMNS($C$11:S530)),””)</f>
        <v>#NAME?</v>
      </c>
      <c r="S530" s="69" t="e">
        <f>IFERROR(INDEX(Data!$M$4:$BB$594,Data!$A523,COLUMNS($C$11:T530)),””)</f>
        <v>#NAME?</v>
      </c>
      <c r="T530" s="71" t="e">
        <f>IFERROR(INDEX(Data!$M$4:$BB$594,Data!$A523,COLUMNS($C$11:U530)),””)</f>
        <v>#NAME?</v>
      </c>
      <c r="U530" s="72" t="e">
        <f>IFERROR(INDEX(Data!$M$4:$BB$594,Data!$A523,COLUMNS($C$11:V530)),””)</f>
        <v>#NAME?</v>
      </c>
      <c r="V530" s="72" t="e">
        <f>IFERROR(INDEX(Data!$M$4:$BB$594,Data!$A523,COLUMNS($C$11:W530)),””)</f>
        <v>#NAME?</v>
      </c>
      <c r="W530" s="72" t="e">
        <f>IFERROR(INDEX(Data!$M$4:$BB$594,Data!$A523,COLUMNS($C$11:X530)),””)</f>
        <v>#NAME?</v>
      </c>
      <c r="X530" s="70" t="e">
        <f>IFERROR(INDEX(Data!$M$4:$BB$594,Data!$A523,COLUMNS($C$11:Y530)),””)</f>
        <v>#NAME?</v>
      </c>
      <c r="Y530" s="72" t="e">
        <f>IFERROR(INDEX(Data!$M$4:$BB$594,Data!$A523,COLUMNS($C$11:Z530)),””)</f>
        <v>#NAME?</v>
      </c>
      <c r="Z530" s="75" t="e">
        <f>IFERROR(INDEX(Data!$M$4:$BB$594,Data!$A523,COLUMNS($C$11:AA530)),””)</f>
        <v>#NAME?</v>
      </c>
      <c r="AA530" s="75" t="e">
        <f>IFERROR(INDEX(Data!$M$4:$BB$594,Data!$A523,COLUMNS($C$11:AB530)),””)</f>
        <v>#NAME?</v>
      </c>
      <c r="AB530" s="71" t="e">
        <f>IFERROR(INDEX(Data!$M$4:$BB$594,Data!$A523,COLUMNS($C$11:AC530)),””)</f>
        <v>#NAME?</v>
      </c>
      <c r="AC530" s="72" t="e">
        <f>IFERROR(INDEX(Data!$M$4:$BB$594,Data!$A523,COLUMNS($C$11:AD530)),””)</f>
        <v>#NAME?</v>
      </c>
      <c r="AD530" s="72" t="e">
        <f>IFERROR(INDEX(Data!$M$4:$BB$594,Data!$A523,COLUMNS($C$11:AE530)),””)</f>
        <v>#NAME?</v>
      </c>
      <c r="AE530" s="70" t="e">
        <f>IFERROR(INDEX(Data!$M$4:$BB$594,Data!$A523,COLUMNS($C$11:AF530)),””)</f>
        <v>#NAME?</v>
      </c>
      <c r="AF530" s="72" t="e">
        <f>IFERROR(INDEX(Data!$M$4:$BB$594,Data!$A523,COLUMNS($C$11:AG530)),””)</f>
        <v>#NAME?</v>
      </c>
      <c r="AG530" s="75" t="e">
        <f>IFERROR(INDEX(Data!$M$4:$BB$594,Data!$A523,COLUMNS($C$11:AH530)),””)</f>
        <v>#NAME?</v>
      </c>
      <c r="AH530" s="75" t="e">
        <f>IFERROR(INDEX(Data!$M$4:$BB$594,Data!$A523,COLUMNS($C$11:AI530)),””)</f>
        <v>#NAME?</v>
      </c>
      <c r="AI530" s="71" t="e">
        <f>IFERROR(INDEX(Data!$M$4:$BB$594,Data!$A523,COLUMNS($C$11:AJ530)),””)</f>
        <v>#NAME?</v>
      </c>
      <c r="AJ530" s="71" t="e">
        <f>IFERROR(INDEX(Data!$M$4:$BB$594,Data!$A523,COLUMNS($C$11:AK530)),””)</f>
        <v>#NAME?</v>
      </c>
      <c r="AK530" s="71" t="e">
        <f>IFERROR(INDEX(Data!$M$4:$BB$594,Data!$A523,COLUMNS($C$11:AL530)),””)</f>
        <v>#NAME?</v>
      </c>
      <c r="AL530" s="69" t="e">
        <f>IFERROR(INDEX(Data!$M$4:$BB$594,Data!$A523,COLUMNS($C$11:AM530)),””)</f>
        <v>#NAME?</v>
      </c>
      <c r="AM530" s="69" t="e">
        <f>IFERROR(INDEX(Data!$M$4:$BB$594,Data!$A523,COLUMNS($C$11:AN530)),””)</f>
        <v>#NAME?</v>
      </c>
      <c r="AN530" s="69" t="e">
        <f>IFERROR(INDEX(Data!$M$4:$BB$594,Data!$A523,COLUMNS($C$11:AO530)),””)</f>
        <v>#NAME?</v>
      </c>
      <c r="AO530" s="69" t="e">
        <f>IFERROR(INDEX(Data!$M$4:$BB$594,Data!$A523,COLUMNS($C$11:AP530)),””)</f>
        <v>#NAME?</v>
      </c>
      <c r="AP530" s="69" t="e">
        <f>IFERROR(INDEX(Data!$M$4:$BB$594,Data!$A523,COLUMNS($C$11:AQ530)),””)</f>
        <v>#NAME?</v>
      </c>
      <c r="AQ530" s="69" t="e">
        <f>IFERROR(INDEX(Data!$M$4:$BB$594,Data!$A523,COLUMNS($C$11:AR530)),””)</f>
        <v>#NAME?</v>
      </c>
    </row>
    <row r="531" spans="2:43" x14ac:dyDescent="0.25">
      <c r="B531" s="69" t="e">
        <f>IFERROR(INDEX(Data!$M$4:$BB$594,Data!$A524,COLUMNS($C$11:C531)),””)</f>
        <v>#NAME?</v>
      </c>
      <c r="C531" s="73" t="e">
        <f>IFERROR(INDEX(Data!$M$4:$BB$594,Data!$A524,COLUMNS($C$11:D531)),””)</f>
        <v>#NAME?</v>
      </c>
      <c r="D531" s="76" t="e">
        <f>IFERROR(INDEX(Data!$M$4:$BB$594,Data!$A524,COLUMNS($C$11:E531)),””)</f>
        <v>#NAME?</v>
      </c>
      <c r="E531" s="76" t="e">
        <f>IFERROR(INDEX(Data!$M$4:$BB$594,Data!$A524,COLUMNS($C$11:F531)),””)</f>
        <v>#NAME?</v>
      </c>
      <c r="F531" s="76" t="e">
        <f>IFERROR(INDEX(Data!$M$4:$BB$594,Data!$A524,COLUMNS($C$11:G531)),””)</f>
        <v>#NAME?</v>
      </c>
      <c r="G531" s="76" t="e">
        <f>IFERROR(INDEX(Data!$M$4:$BB$594,Data!$A524,COLUMNS($C$11:H531)),””)</f>
        <v>#NAME?</v>
      </c>
      <c r="H531" s="76" t="e">
        <f>IFERROR(INDEX(Data!$M$4:$BB$594,Data!$A524,COLUMNS($C$11:I531)),””)</f>
        <v>#NAME?</v>
      </c>
      <c r="I531" s="76" t="e">
        <f>IFERROR(INDEX(Data!$M$4:$BB$594,Data!$A524,COLUMNS($C$11:J531)),””)</f>
        <v>#NAME?</v>
      </c>
      <c r="J531" s="76" t="e">
        <f>IFERROR(INDEX(Data!$M$4:$BB$594,Data!$A524,COLUMNS($C$11:K531)),””)</f>
        <v>#NAME?</v>
      </c>
      <c r="K531" s="76" t="e">
        <f>IFERROR(INDEX(Data!$M$4:$BB$594,Data!$A524,COLUMNS($C$11:L531)),””)</f>
        <v>#NAME?</v>
      </c>
      <c r="L531" s="76" t="e">
        <f>IFERROR(INDEX(Data!$M$4:$BB$594,Data!$A524,COLUMNS($C$11:M531)),””)</f>
        <v>#NAME?</v>
      </c>
      <c r="M531" s="76" t="e">
        <f>IFERROR(INDEX(Data!$M$4:$BB$594,Data!$A524,COLUMNS($C$11:N531)),””)</f>
        <v>#NAME?</v>
      </c>
      <c r="N531" s="76" t="e">
        <f>IFERROR(INDEX(Data!$M$4:$BB$594,Data!$A524,COLUMNS($C$11:O531)),””)</f>
        <v>#NAME?</v>
      </c>
      <c r="O531" s="76" t="e">
        <f>IFERROR(INDEX(Data!$M$4:$BB$594,Data!$A524,COLUMNS($C$11:P531)),””)</f>
        <v>#NAME?</v>
      </c>
      <c r="P531" s="69" t="e">
        <f>IFERROR(INDEX(Data!$M$4:$BB$594,Data!$A524,COLUMNS($C$11:Q531)),””)</f>
        <v>#NAME?</v>
      </c>
      <c r="Q531" s="70" t="e">
        <f>IFERROR(INDEX(Data!$M$4:$BB$594,Data!$A524,COLUMNS($C$11:R531)),””)</f>
        <v>#NAME?</v>
      </c>
      <c r="R531" s="72" t="e">
        <f>IFERROR(INDEX(Data!$M$4:$BB$594,Data!$A524,COLUMNS($C$11:S531)),””)</f>
        <v>#NAME?</v>
      </c>
      <c r="S531" s="69" t="e">
        <f>IFERROR(INDEX(Data!$M$4:$BB$594,Data!$A524,COLUMNS($C$11:T531)),””)</f>
        <v>#NAME?</v>
      </c>
      <c r="T531" s="71" t="e">
        <f>IFERROR(INDEX(Data!$M$4:$BB$594,Data!$A524,COLUMNS($C$11:U531)),””)</f>
        <v>#NAME?</v>
      </c>
      <c r="U531" s="72" t="e">
        <f>IFERROR(INDEX(Data!$M$4:$BB$594,Data!$A524,COLUMNS($C$11:V531)),””)</f>
        <v>#NAME?</v>
      </c>
      <c r="V531" s="72" t="e">
        <f>IFERROR(INDEX(Data!$M$4:$BB$594,Data!$A524,COLUMNS($C$11:W531)),””)</f>
        <v>#NAME?</v>
      </c>
      <c r="W531" s="72" t="e">
        <f>IFERROR(INDEX(Data!$M$4:$BB$594,Data!$A524,COLUMNS($C$11:X531)),””)</f>
        <v>#NAME?</v>
      </c>
      <c r="X531" s="70" t="e">
        <f>IFERROR(INDEX(Data!$M$4:$BB$594,Data!$A524,COLUMNS($C$11:Y531)),””)</f>
        <v>#NAME?</v>
      </c>
      <c r="Y531" s="72" t="e">
        <f>IFERROR(INDEX(Data!$M$4:$BB$594,Data!$A524,COLUMNS($C$11:Z531)),””)</f>
        <v>#NAME?</v>
      </c>
      <c r="Z531" s="75" t="e">
        <f>IFERROR(INDEX(Data!$M$4:$BB$594,Data!$A524,COLUMNS($C$11:AA531)),””)</f>
        <v>#NAME?</v>
      </c>
      <c r="AA531" s="75" t="e">
        <f>IFERROR(INDEX(Data!$M$4:$BB$594,Data!$A524,COLUMNS($C$11:AB531)),””)</f>
        <v>#NAME?</v>
      </c>
      <c r="AB531" s="71" t="e">
        <f>IFERROR(INDEX(Data!$M$4:$BB$594,Data!$A524,COLUMNS($C$11:AC531)),””)</f>
        <v>#NAME?</v>
      </c>
      <c r="AC531" s="72" t="e">
        <f>IFERROR(INDEX(Data!$M$4:$BB$594,Data!$A524,COLUMNS($C$11:AD531)),””)</f>
        <v>#NAME?</v>
      </c>
      <c r="AD531" s="72" t="e">
        <f>IFERROR(INDEX(Data!$M$4:$BB$594,Data!$A524,COLUMNS($C$11:AE531)),””)</f>
        <v>#NAME?</v>
      </c>
      <c r="AE531" s="70" t="e">
        <f>IFERROR(INDEX(Data!$M$4:$BB$594,Data!$A524,COLUMNS($C$11:AF531)),””)</f>
        <v>#NAME?</v>
      </c>
      <c r="AF531" s="72" t="e">
        <f>IFERROR(INDEX(Data!$M$4:$BB$594,Data!$A524,COLUMNS($C$11:AG531)),””)</f>
        <v>#NAME?</v>
      </c>
      <c r="AG531" s="75" t="e">
        <f>IFERROR(INDEX(Data!$M$4:$BB$594,Data!$A524,COLUMNS($C$11:AH531)),””)</f>
        <v>#NAME?</v>
      </c>
      <c r="AH531" s="75" t="e">
        <f>IFERROR(INDEX(Data!$M$4:$BB$594,Data!$A524,COLUMNS($C$11:AI531)),””)</f>
        <v>#NAME?</v>
      </c>
      <c r="AI531" s="71" t="e">
        <f>IFERROR(INDEX(Data!$M$4:$BB$594,Data!$A524,COLUMNS($C$11:AJ531)),””)</f>
        <v>#NAME?</v>
      </c>
      <c r="AJ531" s="71" t="e">
        <f>IFERROR(INDEX(Data!$M$4:$BB$594,Data!$A524,COLUMNS($C$11:AK531)),””)</f>
        <v>#NAME?</v>
      </c>
      <c r="AK531" s="71" t="e">
        <f>IFERROR(INDEX(Data!$M$4:$BB$594,Data!$A524,COLUMNS($C$11:AL531)),””)</f>
        <v>#NAME?</v>
      </c>
      <c r="AL531" s="69" t="e">
        <f>IFERROR(INDEX(Data!$M$4:$BB$594,Data!$A524,COLUMNS($C$11:AM531)),””)</f>
        <v>#NAME?</v>
      </c>
      <c r="AM531" s="69" t="e">
        <f>IFERROR(INDEX(Data!$M$4:$BB$594,Data!$A524,COLUMNS($C$11:AN531)),””)</f>
        <v>#NAME?</v>
      </c>
      <c r="AN531" s="69" t="e">
        <f>IFERROR(INDEX(Data!$M$4:$BB$594,Data!$A524,COLUMNS($C$11:AO531)),””)</f>
        <v>#NAME?</v>
      </c>
      <c r="AO531" s="69" t="e">
        <f>IFERROR(INDEX(Data!$M$4:$BB$594,Data!$A524,COLUMNS($C$11:AP531)),””)</f>
        <v>#NAME?</v>
      </c>
      <c r="AP531" s="69" t="e">
        <f>IFERROR(INDEX(Data!$M$4:$BB$594,Data!$A524,COLUMNS($C$11:AQ531)),””)</f>
        <v>#NAME?</v>
      </c>
      <c r="AQ531" s="69" t="e">
        <f>IFERROR(INDEX(Data!$M$4:$BB$594,Data!$A524,COLUMNS($C$11:AR531)),””)</f>
        <v>#NAME?</v>
      </c>
    </row>
    <row r="532" spans="2:43" x14ac:dyDescent="0.25">
      <c r="B532" s="69" t="e">
        <f>IFERROR(INDEX(Data!$M$4:$BB$594,Data!$A525,COLUMNS($C$11:C532)),””)</f>
        <v>#NAME?</v>
      </c>
      <c r="C532" s="73" t="e">
        <f>IFERROR(INDEX(Data!$M$4:$BB$594,Data!$A525,COLUMNS($C$11:D532)),””)</f>
        <v>#NAME?</v>
      </c>
      <c r="D532" s="76" t="e">
        <f>IFERROR(INDEX(Data!$M$4:$BB$594,Data!$A525,COLUMNS($C$11:E532)),””)</f>
        <v>#NAME?</v>
      </c>
      <c r="E532" s="76" t="e">
        <f>IFERROR(INDEX(Data!$M$4:$BB$594,Data!$A525,COLUMNS($C$11:F532)),””)</f>
        <v>#NAME?</v>
      </c>
      <c r="F532" s="76" t="e">
        <f>IFERROR(INDEX(Data!$M$4:$BB$594,Data!$A525,COLUMNS($C$11:G532)),””)</f>
        <v>#NAME?</v>
      </c>
      <c r="G532" s="76" t="e">
        <f>IFERROR(INDEX(Data!$M$4:$BB$594,Data!$A525,COLUMNS($C$11:H532)),””)</f>
        <v>#NAME?</v>
      </c>
      <c r="H532" s="76" t="e">
        <f>IFERROR(INDEX(Data!$M$4:$BB$594,Data!$A525,COLUMNS($C$11:I532)),””)</f>
        <v>#NAME?</v>
      </c>
      <c r="I532" s="76" t="e">
        <f>IFERROR(INDEX(Data!$M$4:$BB$594,Data!$A525,COLUMNS($C$11:J532)),””)</f>
        <v>#NAME?</v>
      </c>
      <c r="J532" s="76" t="e">
        <f>IFERROR(INDEX(Data!$M$4:$BB$594,Data!$A525,COLUMNS($C$11:K532)),””)</f>
        <v>#NAME?</v>
      </c>
      <c r="K532" s="76" t="e">
        <f>IFERROR(INDEX(Data!$M$4:$BB$594,Data!$A525,COLUMNS($C$11:L532)),””)</f>
        <v>#NAME?</v>
      </c>
      <c r="L532" s="76" t="e">
        <f>IFERROR(INDEX(Data!$M$4:$BB$594,Data!$A525,COLUMNS($C$11:M532)),””)</f>
        <v>#NAME?</v>
      </c>
      <c r="M532" s="76" t="e">
        <f>IFERROR(INDEX(Data!$M$4:$BB$594,Data!$A525,COLUMNS($C$11:N532)),””)</f>
        <v>#NAME?</v>
      </c>
      <c r="N532" s="76" t="e">
        <f>IFERROR(INDEX(Data!$M$4:$BB$594,Data!$A525,COLUMNS($C$11:O532)),””)</f>
        <v>#NAME?</v>
      </c>
      <c r="O532" s="76" t="e">
        <f>IFERROR(INDEX(Data!$M$4:$BB$594,Data!$A525,COLUMNS($C$11:P532)),””)</f>
        <v>#NAME?</v>
      </c>
      <c r="P532" s="69" t="e">
        <f>IFERROR(INDEX(Data!$M$4:$BB$594,Data!$A525,COLUMNS($C$11:Q532)),””)</f>
        <v>#NAME?</v>
      </c>
      <c r="Q532" s="70" t="e">
        <f>IFERROR(INDEX(Data!$M$4:$BB$594,Data!$A525,COLUMNS($C$11:R532)),””)</f>
        <v>#NAME?</v>
      </c>
      <c r="R532" s="72" t="e">
        <f>IFERROR(INDEX(Data!$M$4:$BB$594,Data!$A525,COLUMNS($C$11:S532)),””)</f>
        <v>#NAME?</v>
      </c>
      <c r="S532" s="69" t="e">
        <f>IFERROR(INDEX(Data!$M$4:$BB$594,Data!$A525,COLUMNS($C$11:T532)),””)</f>
        <v>#NAME?</v>
      </c>
      <c r="T532" s="71" t="e">
        <f>IFERROR(INDEX(Data!$M$4:$BB$594,Data!$A525,COLUMNS($C$11:U532)),””)</f>
        <v>#NAME?</v>
      </c>
      <c r="U532" s="72" t="e">
        <f>IFERROR(INDEX(Data!$M$4:$BB$594,Data!$A525,COLUMNS($C$11:V532)),””)</f>
        <v>#NAME?</v>
      </c>
      <c r="V532" s="72" t="e">
        <f>IFERROR(INDEX(Data!$M$4:$BB$594,Data!$A525,COLUMNS($C$11:W532)),””)</f>
        <v>#NAME?</v>
      </c>
      <c r="W532" s="72" t="e">
        <f>IFERROR(INDEX(Data!$M$4:$BB$594,Data!$A525,COLUMNS($C$11:X532)),””)</f>
        <v>#NAME?</v>
      </c>
      <c r="X532" s="70" t="e">
        <f>IFERROR(INDEX(Data!$M$4:$BB$594,Data!$A525,COLUMNS($C$11:Y532)),””)</f>
        <v>#NAME?</v>
      </c>
      <c r="Y532" s="72" t="e">
        <f>IFERROR(INDEX(Data!$M$4:$BB$594,Data!$A525,COLUMNS($C$11:Z532)),””)</f>
        <v>#NAME?</v>
      </c>
      <c r="Z532" s="75" t="e">
        <f>IFERROR(INDEX(Data!$M$4:$BB$594,Data!$A525,COLUMNS($C$11:AA532)),””)</f>
        <v>#NAME?</v>
      </c>
      <c r="AA532" s="75" t="e">
        <f>IFERROR(INDEX(Data!$M$4:$BB$594,Data!$A525,COLUMNS($C$11:AB532)),””)</f>
        <v>#NAME?</v>
      </c>
      <c r="AB532" s="71" t="e">
        <f>IFERROR(INDEX(Data!$M$4:$BB$594,Data!$A525,COLUMNS($C$11:AC532)),””)</f>
        <v>#NAME?</v>
      </c>
      <c r="AC532" s="72" t="e">
        <f>IFERROR(INDEX(Data!$M$4:$BB$594,Data!$A525,COLUMNS($C$11:AD532)),””)</f>
        <v>#NAME?</v>
      </c>
      <c r="AD532" s="72" t="e">
        <f>IFERROR(INDEX(Data!$M$4:$BB$594,Data!$A525,COLUMNS($C$11:AE532)),””)</f>
        <v>#NAME?</v>
      </c>
      <c r="AE532" s="70" t="e">
        <f>IFERROR(INDEX(Data!$M$4:$BB$594,Data!$A525,COLUMNS($C$11:AF532)),””)</f>
        <v>#NAME?</v>
      </c>
      <c r="AF532" s="72" t="e">
        <f>IFERROR(INDEX(Data!$M$4:$BB$594,Data!$A525,COLUMNS($C$11:AG532)),””)</f>
        <v>#NAME?</v>
      </c>
      <c r="AG532" s="75" t="e">
        <f>IFERROR(INDEX(Data!$M$4:$BB$594,Data!$A525,COLUMNS($C$11:AH532)),””)</f>
        <v>#NAME?</v>
      </c>
      <c r="AH532" s="75" t="e">
        <f>IFERROR(INDEX(Data!$M$4:$BB$594,Data!$A525,COLUMNS($C$11:AI532)),””)</f>
        <v>#NAME?</v>
      </c>
      <c r="AI532" s="71" t="e">
        <f>IFERROR(INDEX(Data!$M$4:$BB$594,Data!$A525,COLUMNS($C$11:AJ532)),””)</f>
        <v>#NAME?</v>
      </c>
      <c r="AJ532" s="71" t="e">
        <f>IFERROR(INDEX(Data!$M$4:$BB$594,Data!$A525,COLUMNS($C$11:AK532)),””)</f>
        <v>#NAME?</v>
      </c>
      <c r="AK532" s="71" t="e">
        <f>IFERROR(INDEX(Data!$M$4:$BB$594,Data!$A525,COLUMNS($C$11:AL532)),””)</f>
        <v>#NAME?</v>
      </c>
      <c r="AL532" s="69" t="e">
        <f>IFERROR(INDEX(Data!$M$4:$BB$594,Data!$A525,COLUMNS($C$11:AM532)),””)</f>
        <v>#NAME?</v>
      </c>
      <c r="AM532" s="69" t="e">
        <f>IFERROR(INDEX(Data!$M$4:$BB$594,Data!$A525,COLUMNS($C$11:AN532)),””)</f>
        <v>#NAME?</v>
      </c>
      <c r="AN532" s="69" t="e">
        <f>IFERROR(INDEX(Data!$M$4:$BB$594,Data!$A525,COLUMNS($C$11:AO532)),””)</f>
        <v>#NAME?</v>
      </c>
      <c r="AO532" s="69" t="e">
        <f>IFERROR(INDEX(Data!$M$4:$BB$594,Data!$A525,COLUMNS($C$11:AP532)),””)</f>
        <v>#NAME?</v>
      </c>
      <c r="AP532" s="69" t="e">
        <f>IFERROR(INDEX(Data!$M$4:$BB$594,Data!$A525,COLUMNS($C$11:AQ532)),””)</f>
        <v>#NAME?</v>
      </c>
      <c r="AQ532" s="69" t="e">
        <f>IFERROR(INDEX(Data!$M$4:$BB$594,Data!$A525,COLUMNS($C$11:AR532)),””)</f>
        <v>#NAME?</v>
      </c>
    </row>
    <row r="533" spans="2:43" x14ac:dyDescent="0.25">
      <c r="B533" s="69" t="e">
        <f>IFERROR(INDEX(Data!$M$4:$BB$594,Data!$A526,COLUMNS($C$11:C533)),””)</f>
        <v>#NAME?</v>
      </c>
      <c r="C533" s="73" t="e">
        <f>IFERROR(INDEX(Data!$M$4:$BB$594,Data!$A526,COLUMNS($C$11:D533)),””)</f>
        <v>#NAME?</v>
      </c>
      <c r="D533" s="76" t="e">
        <f>IFERROR(INDEX(Data!$M$4:$BB$594,Data!$A526,COLUMNS($C$11:E533)),””)</f>
        <v>#NAME?</v>
      </c>
      <c r="E533" s="76" t="e">
        <f>IFERROR(INDEX(Data!$M$4:$BB$594,Data!$A526,COLUMNS($C$11:F533)),””)</f>
        <v>#NAME?</v>
      </c>
      <c r="F533" s="76" t="e">
        <f>IFERROR(INDEX(Data!$M$4:$BB$594,Data!$A526,COLUMNS($C$11:G533)),””)</f>
        <v>#NAME?</v>
      </c>
      <c r="G533" s="76" t="e">
        <f>IFERROR(INDEX(Data!$M$4:$BB$594,Data!$A526,COLUMNS($C$11:H533)),””)</f>
        <v>#NAME?</v>
      </c>
      <c r="H533" s="76" t="e">
        <f>IFERROR(INDEX(Data!$M$4:$BB$594,Data!$A526,COLUMNS($C$11:I533)),””)</f>
        <v>#NAME?</v>
      </c>
      <c r="I533" s="76" t="e">
        <f>IFERROR(INDEX(Data!$M$4:$BB$594,Data!$A526,COLUMNS($C$11:J533)),””)</f>
        <v>#NAME?</v>
      </c>
      <c r="J533" s="76" t="e">
        <f>IFERROR(INDEX(Data!$M$4:$BB$594,Data!$A526,COLUMNS($C$11:K533)),””)</f>
        <v>#NAME?</v>
      </c>
      <c r="K533" s="76" t="e">
        <f>IFERROR(INDEX(Data!$M$4:$BB$594,Data!$A526,COLUMNS($C$11:L533)),””)</f>
        <v>#NAME?</v>
      </c>
      <c r="L533" s="76" t="e">
        <f>IFERROR(INDEX(Data!$M$4:$BB$594,Data!$A526,COLUMNS($C$11:M533)),””)</f>
        <v>#NAME?</v>
      </c>
      <c r="M533" s="76" t="e">
        <f>IFERROR(INDEX(Data!$M$4:$BB$594,Data!$A526,COLUMNS($C$11:N533)),””)</f>
        <v>#NAME?</v>
      </c>
      <c r="N533" s="76" t="e">
        <f>IFERROR(INDEX(Data!$M$4:$BB$594,Data!$A526,COLUMNS($C$11:O533)),””)</f>
        <v>#NAME?</v>
      </c>
      <c r="O533" s="76" t="e">
        <f>IFERROR(INDEX(Data!$M$4:$BB$594,Data!$A526,COLUMNS($C$11:P533)),””)</f>
        <v>#NAME?</v>
      </c>
      <c r="P533" s="69" t="e">
        <f>IFERROR(INDEX(Data!$M$4:$BB$594,Data!$A526,COLUMNS($C$11:Q533)),””)</f>
        <v>#NAME?</v>
      </c>
      <c r="Q533" s="70" t="e">
        <f>IFERROR(INDEX(Data!$M$4:$BB$594,Data!$A526,COLUMNS($C$11:R533)),””)</f>
        <v>#NAME?</v>
      </c>
      <c r="R533" s="72" t="e">
        <f>IFERROR(INDEX(Data!$M$4:$BB$594,Data!$A526,COLUMNS($C$11:S533)),””)</f>
        <v>#NAME?</v>
      </c>
      <c r="S533" s="69" t="e">
        <f>IFERROR(INDEX(Data!$M$4:$BB$594,Data!$A526,COLUMNS($C$11:T533)),””)</f>
        <v>#NAME?</v>
      </c>
      <c r="T533" s="71" t="e">
        <f>IFERROR(INDEX(Data!$M$4:$BB$594,Data!$A526,COLUMNS($C$11:U533)),””)</f>
        <v>#NAME?</v>
      </c>
      <c r="U533" s="72" t="e">
        <f>IFERROR(INDEX(Data!$M$4:$BB$594,Data!$A526,COLUMNS($C$11:V533)),””)</f>
        <v>#NAME?</v>
      </c>
      <c r="V533" s="72" t="e">
        <f>IFERROR(INDEX(Data!$M$4:$BB$594,Data!$A526,COLUMNS($C$11:W533)),””)</f>
        <v>#NAME?</v>
      </c>
      <c r="W533" s="72" t="e">
        <f>IFERROR(INDEX(Data!$M$4:$BB$594,Data!$A526,COLUMNS($C$11:X533)),””)</f>
        <v>#NAME?</v>
      </c>
      <c r="X533" s="70" t="e">
        <f>IFERROR(INDEX(Data!$M$4:$BB$594,Data!$A526,COLUMNS($C$11:Y533)),””)</f>
        <v>#NAME?</v>
      </c>
      <c r="Y533" s="72" t="e">
        <f>IFERROR(INDEX(Data!$M$4:$BB$594,Data!$A526,COLUMNS($C$11:Z533)),””)</f>
        <v>#NAME?</v>
      </c>
      <c r="Z533" s="75" t="e">
        <f>IFERROR(INDEX(Data!$M$4:$BB$594,Data!$A526,COLUMNS($C$11:AA533)),””)</f>
        <v>#NAME?</v>
      </c>
      <c r="AA533" s="75" t="e">
        <f>IFERROR(INDEX(Data!$M$4:$BB$594,Data!$A526,COLUMNS($C$11:AB533)),””)</f>
        <v>#NAME?</v>
      </c>
      <c r="AB533" s="71" t="e">
        <f>IFERROR(INDEX(Data!$M$4:$BB$594,Data!$A526,COLUMNS($C$11:AC533)),””)</f>
        <v>#NAME?</v>
      </c>
      <c r="AC533" s="72" t="e">
        <f>IFERROR(INDEX(Data!$M$4:$BB$594,Data!$A526,COLUMNS($C$11:AD533)),””)</f>
        <v>#NAME?</v>
      </c>
      <c r="AD533" s="72" t="e">
        <f>IFERROR(INDEX(Data!$M$4:$BB$594,Data!$A526,COLUMNS($C$11:AE533)),””)</f>
        <v>#NAME?</v>
      </c>
      <c r="AE533" s="70" t="e">
        <f>IFERROR(INDEX(Data!$M$4:$BB$594,Data!$A526,COLUMNS($C$11:AF533)),””)</f>
        <v>#NAME?</v>
      </c>
      <c r="AF533" s="72" t="e">
        <f>IFERROR(INDEX(Data!$M$4:$BB$594,Data!$A526,COLUMNS($C$11:AG533)),””)</f>
        <v>#NAME?</v>
      </c>
      <c r="AG533" s="75" t="e">
        <f>IFERROR(INDEX(Data!$M$4:$BB$594,Data!$A526,COLUMNS($C$11:AH533)),””)</f>
        <v>#NAME?</v>
      </c>
      <c r="AH533" s="75" t="e">
        <f>IFERROR(INDEX(Data!$M$4:$BB$594,Data!$A526,COLUMNS($C$11:AI533)),””)</f>
        <v>#NAME?</v>
      </c>
      <c r="AI533" s="71" t="e">
        <f>IFERROR(INDEX(Data!$M$4:$BB$594,Data!$A526,COLUMNS($C$11:AJ533)),””)</f>
        <v>#NAME?</v>
      </c>
      <c r="AJ533" s="71" t="e">
        <f>IFERROR(INDEX(Data!$M$4:$BB$594,Data!$A526,COLUMNS($C$11:AK533)),””)</f>
        <v>#NAME?</v>
      </c>
      <c r="AK533" s="71" t="e">
        <f>IFERROR(INDEX(Data!$M$4:$BB$594,Data!$A526,COLUMNS($C$11:AL533)),””)</f>
        <v>#NAME?</v>
      </c>
      <c r="AL533" s="69" t="e">
        <f>IFERROR(INDEX(Data!$M$4:$BB$594,Data!$A526,COLUMNS($C$11:AM533)),””)</f>
        <v>#NAME?</v>
      </c>
      <c r="AM533" s="69" t="e">
        <f>IFERROR(INDEX(Data!$M$4:$BB$594,Data!$A526,COLUMNS($C$11:AN533)),””)</f>
        <v>#NAME?</v>
      </c>
      <c r="AN533" s="69" t="e">
        <f>IFERROR(INDEX(Data!$M$4:$BB$594,Data!$A526,COLUMNS($C$11:AO533)),””)</f>
        <v>#NAME?</v>
      </c>
      <c r="AO533" s="69" t="e">
        <f>IFERROR(INDEX(Data!$M$4:$BB$594,Data!$A526,COLUMNS($C$11:AP533)),””)</f>
        <v>#NAME?</v>
      </c>
      <c r="AP533" s="69" t="e">
        <f>IFERROR(INDEX(Data!$M$4:$BB$594,Data!$A526,COLUMNS($C$11:AQ533)),””)</f>
        <v>#NAME?</v>
      </c>
      <c r="AQ533" s="69" t="e">
        <f>IFERROR(INDEX(Data!$M$4:$BB$594,Data!$A526,COLUMNS($C$11:AR533)),””)</f>
        <v>#NAME?</v>
      </c>
    </row>
    <row r="534" spans="2:43" x14ac:dyDescent="0.25">
      <c r="B534" s="69" t="e">
        <f>IFERROR(INDEX(Data!$M$4:$BB$594,Data!$A527,COLUMNS($C$11:C534)),””)</f>
        <v>#NAME?</v>
      </c>
      <c r="C534" s="73" t="e">
        <f>IFERROR(INDEX(Data!$M$4:$BB$594,Data!$A527,COLUMNS($C$11:D534)),””)</f>
        <v>#NAME?</v>
      </c>
      <c r="D534" s="76" t="e">
        <f>IFERROR(INDEX(Data!$M$4:$BB$594,Data!$A527,COLUMNS($C$11:E534)),””)</f>
        <v>#NAME?</v>
      </c>
      <c r="E534" s="76" t="e">
        <f>IFERROR(INDEX(Data!$M$4:$BB$594,Data!$A527,COLUMNS($C$11:F534)),””)</f>
        <v>#NAME?</v>
      </c>
      <c r="F534" s="76" t="e">
        <f>IFERROR(INDEX(Data!$M$4:$BB$594,Data!$A527,COLUMNS($C$11:G534)),””)</f>
        <v>#NAME?</v>
      </c>
      <c r="G534" s="76" t="e">
        <f>IFERROR(INDEX(Data!$M$4:$BB$594,Data!$A527,COLUMNS($C$11:H534)),””)</f>
        <v>#NAME?</v>
      </c>
      <c r="H534" s="76" t="e">
        <f>IFERROR(INDEX(Data!$M$4:$BB$594,Data!$A527,COLUMNS($C$11:I534)),””)</f>
        <v>#NAME?</v>
      </c>
      <c r="I534" s="76" t="e">
        <f>IFERROR(INDEX(Data!$M$4:$BB$594,Data!$A527,COLUMNS($C$11:J534)),””)</f>
        <v>#NAME?</v>
      </c>
      <c r="J534" s="76" t="e">
        <f>IFERROR(INDEX(Data!$M$4:$BB$594,Data!$A527,COLUMNS($C$11:K534)),””)</f>
        <v>#NAME?</v>
      </c>
      <c r="K534" s="76" t="e">
        <f>IFERROR(INDEX(Data!$M$4:$BB$594,Data!$A527,COLUMNS($C$11:L534)),””)</f>
        <v>#NAME?</v>
      </c>
      <c r="L534" s="76" t="e">
        <f>IFERROR(INDEX(Data!$M$4:$BB$594,Data!$A527,COLUMNS($C$11:M534)),””)</f>
        <v>#NAME?</v>
      </c>
      <c r="M534" s="76" t="e">
        <f>IFERROR(INDEX(Data!$M$4:$BB$594,Data!$A527,COLUMNS($C$11:N534)),””)</f>
        <v>#NAME?</v>
      </c>
      <c r="N534" s="76" t="e">
        <f>IFERROR(INDEX(Data!$M$4:$BB$594,Data!$A527,COLUMNS($C$11:O534)),””)</f>
        <v>#NAME?</v>
      </c>
      <c r="O534" s="76" t="e">
        <f>IFERROR(INDEX(Data!$M$4:$BB$594,Data!$A527,COLUMNS($C$11:P534)),””)</f>
        <v>#NAME?</v>
      </c>
      <c r="P534" s="69" t="e">
        <f>IFERROR(INDEX(Data!$M$4:$BB$594,Data!$A527,COLUMNS($C$11:Q534)),””)</f>
        <v>#NAME?</v>
      </c>
      <c r="Q534" s="70" t="e">
        <f>IFERROR(INDEX(Data!$M$4:$BB$594,Data!$A527,COLUMNS($C$11:R534)),””)</f>
        <v>#NAME?</v>
      </c>
      <c r="R534" s="72" t="e">
        <f>IFERROR(INDEX(Data!$M$4:$BB$594,Data!$A527,COLUMNS($C$11:S534)),””)</f>
        <v>#NAME?</v>
      </c>
      <c r="S534" s="69" t="e">
        <f>IFERROR(INDEX(Data!$M$4:$BB$594,Data!$A527,COLUMNS($C$11:T534)),””)</f>
        <v>#NAME?</v>
      </c>
      <c r="T534" s="71" t="e">
        <f>IFERROR(INDEX(Data!$M$4:$BB$594,Data!$A527,COLUMNS($C$11:U534)),””)</f>
        <v>#NAME?</v>
      </c>
      <c r="U534" s="72" t="e">
        <f>IFERROR(INDEX(Data!$M$4:$BB$594,Data!$A527,COLUMNS($C$11:V534)),””)</f>
        <v>#NAME?</v>
      </c>
      <c r="V534" s="72" t="e">
        <f>IFERROR(INDEX(Data!$M$4:$BB$594,Data!$A527,COLUMNS($C$11:W534)),””)</f>
        <v>#NAME?</v>
      </c>
      <c r="W534" s="72" t="e">
        <f>IFERROR(INDEX(Data!$M$4:$BB$594,Data!$A527,COLUMNS($C$11:X534)),””)</f>
        <v>#NAME?</v>
      </c>
      <c r="X534" s="70" t="e">
        <f>IFERROR(INDEX(Data!$M$4:$BB$594,Data!$A527,COLUMNS($C$11:Y534)),””)</f>
        <v>#NAME?</v>
      </c>
      <c r="Y534" s="72" t="e">
        <f>IFERROR(INDEX(Data!$M$4:$BB$594,Data!$A527,COLUMNS($C$11:Z534)),””)</f>
        <v>#NAME?</v>
      </c>
      <c r="Z534" s="75" t="e">
        <f>IFERROR(INDEX(Data!$M$4:$BB$594,Data!$A527,COLUMNS($C$11:AA534)),””)</f>
        <v>#NAME?</v>
      </c>
      <c r="AA534" s="75" t="e">
        <f>IFERROR(INDEX(Data!$M$4:$BB$594,Data!$A527,COLUMNS($C$11:AB534)),””)</f>
        <v>#NAME?</v>
      </c>
      <c r="AB534" s="71" t="e">
        <f>IFERROR(INDEX(Data!$M$4:$BB$594,Data!$A527,COLUMNS($C$11:AC534)),””)</f>
        <v>#NAME?</v>
      </c>
      <c r="AC534" s="72" t="e">
        <f>IFERROR(INDEX(Data!$M$4:$BB$594,Data!$A527,COLUMNS($C$11:AD534)),””)</f>
        <v>#NAME?</v>
      </c>
      <c r="AD534" s="72" t="e">
        <f>IFERROR(INDEX(Data!$M$4:$BB$594,Data!$A527,COLUMNS($C$11:AE534)),””)</f>
        <v>#NAME?</v>
      </c>
      <c r="AE534" s="70" t="e">
        <f>IFERROR(INDEX(Data!$M$4:$BB$594,Data!$A527,COLUMNS($C$11:AF534)),””)</f>
        <v>#NAME?</v>
      </c>
      <c r="AF534" s="72" t="e">
        <f>IFERROR(INDEX(Data!$M$4:$BB$594,Data!$A527,COLUMNS($C$11:AG534)),””)</f>
        <v>#NAME?</v>
      </c>
      <c r="AG534" s="75" t="e">
        <f>IFERROR(INDEX(Data!$M$4:$BB$594,Data!$A527,COLUMNS($C$11:AH534)),””)</f>
        <v>#NAME?</v>
      </c>
      <c r="AH534" s="75" t="e">
        <f>IFERROR(INDEX(Data!$M$4:$BB$594,Data!$A527,COLUMNS($C$11:AI534)),””)</f>
        <v>#NAME?</v>
      </c>
      <c r="AI534" s="71" t="e">
        <f>IFERROR(INDEX(Data!$M$4:$BB$594,Data!$A527,COLUMNS($C$11:AJ534)),””)</f>
        <v>#NAME?</v>
      </c>
      <c r="AJ534" s="71" t="e">
        <f>IFERROR(INDEX(Data!$M$4:$BB$594,Data!$A527,COLUMNS($C$11:AK534)),””)</f>
        <v>#NAME?</v>
      </c>
      <c r="AK534" s="71" t="e">
        <f>IFERROR(INDEX(Data!$M$4:$BB$594,Data!$A527,COLUMNS($C$11:AL534)),””)</f>
        <v>#NAME?</v>
      </c>
      <c r="AL534" s="69" t="e">
        <f>IFERROR(INDEX(Data!$M$4:$BB$594,Data!$A527,COLUMNS($C$11:AM534)),””)</f>
        <v>#NAME?</v>
      </c>
      <c r="AM534" s="69" t="e">
        <f>IFERROR(INDEX(Data!$M$4:$BB$594,Data!$A527,COLUMNS($C$11:AN534)),””)</f>
        <v>#NAME?</v>
      </c>
      <c r="AN534" s="69" t="e">
        <f>IFERROR(INDEX(Data!$M$4:$BB$594,Data!$A527,COLUMNS($C$11:AO534)),””)</f>
        <v>#NAME?</v>
      </c>
      <c r="AO534" s="69" t="e">
        <f>IFERROR(INDEX(Data!$M$4:$BB$594,Data!$A527,COLUMNS($C$11:AP534)),””)</f>
        <v>#NAME?</v>
      </c>
      <c r="AP534" s="69" t="e">
        <f>IFERROR(INDEX(Data!$M$4:$BB$594,Data!$A527,COLUMNS($C$11:AQ534)),””)</f>
        <v>#NAME?</v>
      </c>
      <c r="AQ534" s="69" t="e">
        <f>IFERROR(INDEX(Data!$M$4:$BB$594,Data!$A527,COLUMNS($C$11:AR534)),””)</f>
        <v>#NAME?</v>
      </c>
    </row>
    <row r="535" spans="2:43" x14ac:dyDescent="0.25">
      <c r="B535" s="69" t="e">
        <f>IFERROR(INDEX(Data!$M$4:$BB$594,Data!$A528,COLUMNS($C$11:C535)),””)</f>
        <v>#NAME?</v>
      </c>
      <c r="C535" s="73" t="e">
        <f>IFERROR(INDEX(Data!$M$4:$BB$594,Data!$A528,COLUMNS($C$11:D535)),””)</f>
        <v>#NAME?</v>
      </c>
      <c r="D535" s="76" t="e">
        <f>IFERROR(INDEX(Data!$M$4:$BB$594,Data!$A528,COLUMNS($C$11:E535)),””)</f>
        <v>#NAME?</v>
      </c>
      <c r="E535" s="76" t="e">
        <f>IFERROR(INDEX(Data!$M$4:$BB$594,Data!$A528,COLUMNS($C$11:F535)),””)</f>
        <v>#NAME?</v>
      </c>
      <c r="F535" s="76" t="e">
        <f>IFERROR(INDEX(Data!$M$4:$BB$594,Data!$A528,COLUMNS($C$11:G535)),””)</f>
        <v>#NAME?</v>
      </c>
      <c r="G535" s="76" t="e">
        <f>IFERROR(INDEX(Data!$M$4:$BB$594,Data!$A528,COLUMNS($C$11:H535)),””)</f>
        <v>#NAME?</v>
      </c>
      <c r="H535" s="76" t="e">
        <f>IFERROR(INDEX(Data!$M$4:$BB$594,Data!$A528,COLUMNS($C$11:I535)),””)</f>
        <v>#NAME?</v>
      </c>
      <c r="I535" s="76" t="e">
        <f>IFERROR(INDEX(Data!$M$4:$BB$594,Data!$A528,COLUMNS($C$11:J535)),””)</f>
        <v>#NAME?</v>
      </c>
      <c r="J535" s="76" t="e">
        <f>IFERROR(INDEX(Data!$M$4:$BB$594,Data!$A528,COLUMNS($C$11:K535)),””)</f>
        <v>#NAME?</v>
      </c>
      <c r="K535" s="76" t="e">
        <f>IFERROR(INDEX(Data!$M$4:$BB$594,Data!$A528,COLUMNS($C$11:L535)),””)</f>
        <v>#NAME?</v>
      </c>
      <c r="L535" s="76" t="e">
        <f>IFERROR(INDEX(Data!$M$4:$BB$594,Data!$A528,COLUMNS($C$11:M535)),””)</f>
        <v>#NAME?</v>
      </c>
      <c r="M535" s="76" t="e">
        <f>IFERROR(INDEX(Data!$M$4:$BB$594,Data!$A528,COLUMNS($C$11:N535)),””)</f>
        <v>#NAME?</v>
      </c>
      <c r="N535" s="76" t="e">
        <f>IFERROR(INDEX(Data!$M$4:$BB$594,Data!$A528,COLUMNS($C$11:O535)),””)</f>
        <v>#NAME?</v>
      </c>
      <c r="O535" s="76" t="e">
        <f>IFERROR(INDEX(Data!$M$4:$BB$594,Data!$A528,COLUMNS($C$11:P535)),””)</f>
        <v>#NAME?</v>
      </c>
      <c r="P535" s="69" t="e">
        <f>IFERROR(INDEX(Data!$M$4:$BB$594,Data!$A528,COLUMNS($C$11:Q535)),””)</f>
        <v>#NAME?</v>
      </c>
      <c r="Q535" s="70" t="e">
        <f>IFERROR(INDEX(Data!$M$4:$BB$594,Data!$A528,COLUMNS($C$11:R535)),””)</f>
        <v>#NAME?</v>
      </c>
      <c r="R535" s="72" t="e">
        <f>IFERROR(INDEX(Data!$M$4:$BB$594,Data!$A528,COLUMNS($C$11:S535)),””)</f>
        <v>#NAME?</v>
      </c>
      <c r="S535" s="69" t="e">
        <f>IFERROR(INDEX(Data!$M$4:$BB$594,Data!$A528,COLUMNS($C$11:T535)),””)</f>
        <v>#NAME?</v>
      </c>
      <c r="T535" s="71" t="e">
        <f>IFERROR(INDEX(Data!$M$4:$BB$594,Data!$A528,COLUMNS($C$11:U535)),””)</f>
        <v>#NAME?</v>
      </c>
      <c r="U535" s="72" t="e">
        <f>IFERROR(INDEX(Data!$M$4:$BB$594,Data!$A528,COLUMNS($C$11:V535)),””)</f>
        <v>#NAME?</v>
      </c>
      <c r="V535" s="72" t="e">
        <f>IFERROR(INDEX(Data!$M$4:$BB$594,Data!$A528,COLUMNS($C$11:W535)),””)</f>
        <v>#NAME?</v>
      </c>
      <c r="W535" s="72" t="e">
        <f>IFERROR(INDEX(Data!$M$4:$BB$594,Data!$A528,COLUMNS($C$11:X535)),””)</f>
        <v>#NAME?</v>
      </c>
      <c r="X535" s="70" t="e">
        <f>IFERROR(INDEX(Data!$M$4:$BB$594,Data!$A528,COLUMNS($C$11:Y535)),””)</f>
        <v>#NAME?</v>
      </c>
      <c r="Y535" s="72" t="e">
        <f>IFERROR(INDEX(Data!$M$4:$BB$594,Data!$A528,COLUMNS($C$11:Z535)),””)</f>
        <v>#NAME?</v>
      </c>
      <c r="Z535" s="75" t="e">
        <f>IFERROR(INDEX(Data!$M$4:$BB$594,Data!$A528,COLUMNS($C$11:AA535)),””)</f>
        <v>#NAME?</v>
      </c>
      <c r="AA535" s="75" t="e">
        <f>IFERROR(INDEX(Data!$M$4:$BB$594,Data!$A528,COLUMNS($C$11:AB535)),””)</f>
        <v>#NAME?</v>
      </c>
      <c r="AB535" s="71" t="e">
        <f>IFERROR(INDEX(Data!$M$4:$BB$594,Data!$A528,COLUMNS($C$11:AC535)),””)</f>
        <v>#NAME?</v>
      </c>
      <c r="AC535" s="72" t="e">
        <f>IFERROR(INDEX(Data!$M$4:$BB$594,Data!$A528,COLUMNS($C$11:AD535)),””)</f>
        <v>#NAME?</v>
      </c>
      <c r="AD535" s="72" t="e">
        <f>IFERROR(INDEX(Data!$M$4:$BB$594,Data!$A528,COLUMNS($C$11:AE535)),””)</f>
        <v>#NAME?</v>
      </c>
      <c r="AE535" s="70" t="e">
        <f>IFERROR(INDEX(Data!$M$4:$BB$594,Data!$A528,COLUMNS($C$11:AF535)),””)</f>
        <v>#NAME?</v>
      </c>
      <c r="AF535" s="72" t="e">
        <f>IFERROR(INDEX(Data!$M$4:$BB$594,Data!$A528,COLUMNS($C$11:AG535)),””)</f>
        <v>#NAME?</v>
      </c>
      <c r="AG535" s="75" t="e">
        <f>IFERROR(INDEX(Data!$M$4:$BB$594,Data!$A528,COLUMNS($C$11:AH535)),””)</f>
        <v>#NAME?</v>
      </c>
      <c r="AH535" s="75" t="e">
        <f>IFERROR(INDEX(Data!$M$4:$BB$594,Data!$A528,COLUMNS($C$11:AI535)),””)</f>
        <v>#NAME?</v>
      </c>
      <c r="AI535" s="71" t="e">
        <f>IFERROR(INDEX(Data!$M$4:$BB$594,Data!$A528,COLUMNS($C$11:AJ535)),””)</f>
        <v>#NAME?</v>
      </c>
      <c r="AJ535" s="71" t="e">
        <f>IFERROR(INDEX(Data!$M$4:$BB$594,Data!$A528,COLUMNS($C$11:AK535)),””)</f>
        <v>#NAME?</v>
      </c>
      <c r="AK535" s="71" t="e">
        <f>IFERROR(INDEX(Data!$M$4:$BB$594,Data!$A528,COLUMNS($C$11:AL535)),””)</f>
        <v>#NAME?</v>
      </c>
      <c r="AL535" s="69" t="e">
        <f>IFERROR(INDEX(Data!$M$4:$BB$594,Data!$A528,COLUMNS($C$11:AM535)),””)</f>
        <v>#NAME?</v>
      </c>
      <c r="AM535" s="69" t="e">
        <f>IFERROR(INDEX(Data!$M$4:$BB$594,Data!$A528,COLUMNS($C$11:AN535)),””)</f>
        <v>#NAME?</v>
      </c>
      <c r="AN535" s="69" t="e">
        <f>IFERROR(INDEX(Data!$M$4:$BB$594,Data!$A528,COLUMNS($C$11:AO535)),””)</f>
        <v>#NAME?</v>
      </c>
      <c r="AO535" s="69" t="e">
        <f>IFERROR(INDEX(Data!$M$4:$BB$594,Data!$A528,COLUMNS($C$11:AP535)),””)</f>
        <v>#NAME?</v>
      </c>
      <c r="AP535" s="69" t="e">
        <f>IFERROR(INDEX(Data!$M$4:$BB$594,Data!$A528,COLUMNS($C$11:AQ535)),””)</f>
        <v>#NAME?</v>
      </c>
      <c r="AQ535" s="69" t="e">
        <f>IFERROR(INDEX(Data!$M$4:$BB$594,Data!$A528,COLUMNS($C$11:AR535)),””)</f>
        <v>#NAME?</v>
      </c>
    </row>
    <row r="536" spans="2:43" x14ac:dyDescent="0.25">
      <c r="B536" s="69" t="e">
        <f>IFERROR(INDEX(Data!$M$4:$BB$594,Data!$A529,COLUMNS($C$11:C536)),””)</f>
        <v>#NAME?</v>
      </c>
      <c r="C536" s="73" t="e">
        <f>IFERROR(INDEX(Data!$M$4:$BB$594,Data!$A529,COLUMNS($C$11:D536)),””)</f>
        <v>#NAME?</v>
      </c>
      <c r="D536" s="76" t="e">
        <f>IFERROR(INDEX(Data!$M$4:$BB$594,Data!$A529,COLUMNS($C$11:E536)),””)</f>
        <v>#NAME?</v>
      </c>
      <c r="E536" s="76" t="e">
        <f>IFERROR(INDEX(Data!$M$4:$BB$594,Data!$A529,COLUMNS($C$11:F536)),””)</f>
        <v>#NAME?</v>
      </c>
      <c r="F536" s="76" t="e">
        <f>IFERROR(INDEX(Data!$M$4:$BB$594,Data!$A529,COLUMNS($C$11:G536)),””)</f>
        <v>#NAME?</v>
      </c>
      <c r="G536" s="76" t="e">
        <f>IFERROR(INDEX(Data!$M$4:$BB$594,Data!$A529,COLUMNS($C$11:H536)),””)</f>
        <v>#NAME?</v>
      </c>
      <c r="H536" s="76" t="e">
        <f>IFERROR(INDEX(Data!$M$4:$BB$594,Data!$A529,COLUMNS($C$11:I536)),””)</f>
        <v>#NAME?</v>
      </c>
      <c r="I536" s="76" t="e">
        <f>IFERROR(INDEX(Data!$M$4:$BB$594,Data!$A529,COLUMNS($C$11:J536)),””)</f>
        <v>#NAME?</v>
      </c>
      <c r="J536" s="76" t="e">
        <f>IFERROR(INDEX(Data!$M$4:$BB$594,Data!$A529,COLUMNS($C$11:K536)),””)</f>
        <v>#NAME?</v>
      </c>
      <c r="K536" s="76" t="e">
        <f>IFERROR(INDEX(Data!$M$4:$BB$594,Data!$A529,COLUMNS($C$11:L536)),””)</f>
        <v>#NAME?</v>
      </c>
      <c r="L536" s="76" t="e">
        <f>IFERROR(INDEX(Data!$M$4:$BB$594,Data!$A529,COLUMNS($C$11:M536)),””)</f>
        <v>#NAME?</v>
      </c>
      <c r="M536" s="76" t="e">
        <f>IFERROR(INDEX(Data!$M$4:$BB$594,Data!$A529,COLUMNS($C$11:N536)),””)</f>
        <v>#NAME?</v>
      </c>
      <c r="N536" s="76" t="e">
        <f>IFERROR(INDEX(Data!$M$4:$BB$594,Data!$A529,COLUMNS($C$11:O536)),””)</f>
        <v>#NAME?</v>
      </c>
      <c r="O536" s="76" t="e">
        <f>IFERROR(INDEX(Data!$M$4:$BB$594,Data!$A529,COLUMNS($C$11:P536)),””)</f>
        <v>#NAME?</v>
      </c>
      <c r="P536" s="69" t="e">
        <f>IFERROR(INDEX(Data!$M$4:$BB$594,Data!$A529,COLUMNS($C$11:Q536)),””)</f>
        <v>#NAME?</v>
      </c>
      <c r="Q536" s="70" t="e">
        <f>IFERROR(INDEX(Data!$M$4:$BB$594,Data!$A529,COLUMNS($C$11:R536)),””)</f>
        <v>#NAME?</v>
      </c>
      <c r="R536" s="72" t="e">
        <f>IFERROR(INDEX(Data!$M$4:$BB$594,Data!$A529,COLUMNS($C$11:S536)),””)</f>
        <v>#NAME?</v>
      </c>
      <c r="S536" s="69" t="e">
        <f>IFERROR(INDEX(Data!$M$4:$BB$594,Data!$A529,COLUMNS($C$11:T536)),””)</f>
        <v>#NAME?</v>
      </c>
      <c r="T536" s="71" t="e">
        <f>IFERROR(INDEX(Data!$M$4:$BB$594,Data!$A529,COLUMNS($C$11:U536)),””)</f>
        <v>#NAME?</v>
      </c>
      <c r="U536" s="72" t="e">
        <f>IFERROR(INDEX(Data!$M$4:$BB$594,Data!$A529,COLUMNS($C$11:V536)),””)</f>
        <v>#NAME?</v>
      </c>
      <c r="V536" s="72" t="e">
        <f>IFERROR(INDEX(Data!$M$4:$BB$594,Data!$A529,COLUMNS($C$11:W536)),””)</f>
        <v>#NAME?</v>
      </c>
      <c r="W536" s="72" t="e">
        <f>IFERROR(INDEX(Data!$M$4:$BB$594,Data!$A529,COLUMNS($C$11:X536)),””)</f>
        <v>#NAME?</v>
      </c>
      <c r="X536" s="70" t="e">
        <f>IFERROR(INDEX(Data!$M$4:$BB$594,Data!$A529,COLUMNS($C$11:Y536)),””)</f>
        <v>#NAME?</v>
      </c>
      <c r="Y536" s="72" t="e">
        <f>IFERROR(INDEX(Data!$M$4:$BB$594,Data!$A529,COLUMNS($C$11:Z536)),””)</f>
        <v>#NAME?</v>
      </c>
      <c r="Z536" s="75" t="e">
        <f>IFERROR(INDEX(Data!$M$4:$BB$594,Data!$A529,COLUMNS($C$11:AA536)),””)</f>
        <v>#NAME?</v>
      </c>
      <c r="AA536" s="75" t="e">
        <f>IFERROR(INDEX(Data!$M$4:$BB$594,Data!$A529,COLUMNS($C$11:AB536)),””)</f>
        <v>#NAME?</v>
      </c>
      <c r="AB536" s="71" t="e">
        <f>IFERROR(INDEX(Data!$M$4:$BB$594,Data!$A529,COLUMNS($C$11:AC536)),””)</f>
        <v>#NAME?</v>
      </c>
      <c r="AC536" s="72" t="e">
        <f>IFERROR(INDEX(Data!$M$4:$BB$594,Data!$A529,COLUMNS($C$11:AD536)),””)</f>
        <v>#NAME?</v>
      </c>
      <c r="AD536" s="72" t="e">
        <f>IFERROR(INDEX(Data!$M$4:$BB$594,Data!$A529,COLUMNS($C$11:AE536)),””)</f>
        <v>#NAME?</v>
      </c>
      <c r="AE536" s="70" t="e">
        <f>IFERROR(INDEX(Data!$M$4:$BB$594,Data!$A529,COLUMNS($C$11:AF536)),””)</f>
        <v>#NAME?</v>
      </c>
      <c r="AF536" s="72" t="e">
        <f>IFERROR(INDEX(Data!$M$4:$BB$594,Data!$A529,COLUMNS($C$11:AG536)),””)</f>
        <v>#NAME?</v>
      </c>
      <c r="AG536" s="75" t="e">
        <f>IFERROR(INDEX(Data!$M$4:$BB$594,Data!$A529,COLUMNS($C$11:AH536)),””)</f>
        <v>#NAME?</v>
      </c>
      <c r="AH536" s="75" t="e">
        <f>IFERROR(INDEX(Data!$M$4:$BB$594,Data!$A529,COLUMNS($C$11:AI536)),””)</f>
        <v>#NAME?</v>
      </c>
      <c r="AI536" s="71" t="e">
        <f>IFERROR(INDEX(Data!$M$4:$BB$594,Data!$A529,COLUMNS($C$11:AJ536)),””)</f>
        <v>#NAME?</v>
      </c>
      <c r="AJ536" s="71" t="e">
        <f>IFERROR(INDEX(Data!$M$4:$BB$594,Data!$A529,COLUMNS($C$11:AK536)),””)</f>
        <v>#NAME?</v>
      </c>
      <c r="AK536" s="71" t="e">
        <f>IFERROR(INDEX(Data!$M$4:$BB$594,Data!$A529,COLUMNS($C$11:AL536)),””)</f>
        <v>#NAME?</v>
      </c>
      <c r="AL536" s="69" t="e">
        <f>IFERROR(INDEX(Data!$M$4:$BB$594,Data!$A529,COLUMNS($C$11:AM536)),””)</f>
        <v>#NAME?</v>
      </c>
      <c r="AM536" s="69" t="e">
        <f>IFERROR(INDEX(Data!$M$4:$BB$594,Data!$A529,COLUMNS($C$11:AN536)),””)</f>
        <v>#NAME?</v>
      </c>
      <c r="AN536" s="69" t="e">
        <f>IFERROR(INDEX(Data!$M$4:$BB$594,Data!$A529,COLUMNS($C$11:AO536)),””)</f>
        <v>#NAME?</v>
      </c>
      <c r="AO536" s="69" t="e">
        <f>IFERROR(INDEX(Data!$M$4:$BB$594,Data!$A529,COLUMNS($C$11:AP536)),””)</f>
        <v>#NAME?</v>
      </c>
      <c r="AP536" s="69" t="e">
        <f>IFERROR(INDEX(Data!$M$4:$BB$594,Data!$A529,COLUMNS($C$11:AQ536)),””)</f>
        <v>#NAME?</v>
      </c>
      <c r="AQ536" s="69" t="e">
        <f>IFERROR(INDEX(Data!$M$4:$BB$594,Data!$A529,COLUMNS($C$11:AR536)),””)</f>
        <v>#NAME?</v>
      </c>
    </row>
    <row r="537" spans="2:43" x14ac:dyDescent="0.25">
      <c r="B537" s="69" t="e">
        <f>IFERROR(INDEX(Data!$M$4:$BB$594,Data!$A530,COLUMNS($C$11:C537)),””)</f>
        <v>#NAME?</v>
      </c>
      <c r="C537" s="73" t="e">
        <f>IFERROR(INDEX(Data!$M$4:$BB$594,Data!$A530,COLUMNS($C$11:D537)),””)</f>
        <v>#NAME?</v>
      </c>
      <c r="D537" s="76" t="e">
        <f>IFERROR(INDEX(Data!$M$4:$BB$594,Data!$A530,COLUMNS($C$11:E537)),””)</f>
        <v>#NAME?</v>
      </c>
      <c r="E537" s="76" t="e">
        <f>IFERROR(INDEX(Data!$M$4:$BB$594,Data!$A530,COLUMNS($C$11:F537)),””)</f>
        <v>#NAME?</v>
      </c>
      <c r="F537" s="76" t="e">
        <f>IFERROR(INDEX(Data!$M$4:$BB$594,Data!$A530,COLUMNS($C$11:G537)),””)</f>
        <v>#NAME?</v>
      </c>
      <c r="G537" s="76" t="e">
        <f>IFERROR(INDEX(Data!$M$4:$BB$594,Data!$A530,COLUMNS($C$11:H537)),””)</f>
        <v>#NAME?</v>
      </c>
      <c r="H537" s="76" t="e">
        <f>IFERROR(INDEX(Data!$M$4:$BB$594,Data!$A530,COLUMNS($C$11:I537)),””)</f>
        <v>#NAME?</v>
      </c>
      <c r="I537" s="76" t="e">
        <f>IFERROR(INDEX(Data!$M$4:$BB$594,Data!$A530,COLUMNS($C$11:J537)),””)</f>
        <v>#NAME?</v>
      </c>
      <c r="J537" s="76" t="e">
        <f>IFERROR(INDEX(Data!$M$4:$BB$594,Data!$A530,COLUMNS($C$11:K537)),””)</f>
        <v>#NAME?</v>
      </c>
      <c r="K537" s="76" t="e">
        <f>IFERROR(INDEX(Data!$M$4:$BB$594,Data!$A530,COLUMNS($C$11:L537)),””)</f>
        <v>#NAME?</v>
      </c>
      <c r="L537" s="76" t="e">
        <f>IFERROR(INDEX(Data!$M$4:$BB$594,Data!$A530,COLUMNS($C$11:M537)),””)</f>
        <v>#NAME?</v>
      </c>
      <c r="M537" s="76" t="e">
        <f>IFERROR(INDEX(Data!$M$4:$BB$594,Data!$A530,COLUMNS($C$11:N537)),””)</f>
        <v>#NAME?</v>
      </c>
      <c r="N537" s="76" t="e">
        <f>IFERROR(INDEX(Data!$M$4:$BB$594,Data!$A530,COLUMNS($C$11:O537)),””)</f>
        <v>#NAME?</v>
      </c>
      <c r="O537" s="76" t="e">
        <f>IFERROR(INDEX(Data!$M$4:$BB$594,Data!$A530,COLUMNS($C$11:P537)),””)</f>
        <v>#NAME?</v>
      </c>
      <c r="P537" s="69" t="e">
        <f>IFERROR(INDEX(Data!$M$4:$BB$594,Data!$A530,COLUMNS($C$11:Q537)),””)</f>
        <v>#NAME?</v>
      </c>
      <c r="Q537" s="70" t="e">
        <f>IFERROR(INDEX(Data!$M$4:$BB$594,Data!$A530,COLUMNS($C$11:R537)),””)</f>
        <v>#NAME?</v>
      </c>
      <c r="R537" s="72" t="e">
        <f>IFERROR(INDEX(Data!$M$4:$BB$594,Data!$A530,COLUMNS($C$11:S537)),””)</f>
        <v>#NAME?</v>
      </c>
      <c r="S537" s="69" t="e">
        <f>IFERROR(INDEX(Data!$M$4:$BB$594,Data!$A530,COLUMNS($C$11:T537)),””)</f>
        <v>#NAME?</v>
      </c>
      <c r="T537" s="71" t="e">
        <f>IFERROR(INDEX(Data!$M$4:$BB$594,Data!$A530,COLUMNS($C$11:U537)),””)</f>
        <v>#NAME?</v>
      </c>
      <c r="U537" s="72" t="e">
        <f>IFERROR(INDEX(Data!$M$4:$BB$594,Data!$A530,COLUMNS($C$11:V537)),””)</f>
        <v>#NAME?</v>
      </c>
      <c r="V537" s="72" t="e">
        <f>IFERROR(INDEX(Data!$M$4:$BB$594,Data!$A530,COLUMNS($C$11:W537)),””)</f>
        <v>#NAME?</v>
      </c>
      <c r="W537" s="72" t="e">
        <f>IFERROR(INDEX(Data!$M$4:$BB$594,Data!$A530,COLUMNS($C$11:X537)),””)</f>
        <v>#NAME?</v>
      </c>
      <c r="X537" s="70" t="e">
        <f>IFERROR(INDEX(Data!$M$4:$BB$594,Data!$A530,COLUMNS($C$11:Y537)),””)</f>
        <v>#NAME?</v>
      </c>
      <c r="Y537" s="72" t="e">
        <f>IFERROR(INDEX(Data!$M$4:$BB$594,Data!$A530,COLUMNS($C$11:Z537)),””)</f>
        <v>#NAME?</v>
      </c>
      <c r="Z537" s="75" t="e">
        <f>IFERROR(INDEX(Data!$M$4:$BB$594,Data!$A530,COLUMNS($C$11:AA537)),””)</f>
        <v>#NAME?</v>
      </c>
      <c r="AA537" s="75" t="e">
        <f>IFERROR(INDEX(Data!$M$4:$BB$594,Data!$A530,COLUMNS($C$11:AB537)),””)</f>
        <v>#NAME?</v>
      </c>
      <c r="AB537" s="71" t="e">
        <f>IFERROR(INDEX(Data!$M$4:$BB$594,Data!$A530,COLUMNS($C$11:AC537)),””)</f>
        <v>#NAME?</v>
      </c>
      <c r="AC537" s="72" t="e">
        <f>IFERROR(INDEX(Data!$M$4:$BB$594,Data!$A530,COLUMNS($C$11:AD537)),””)</f>
        <v>#NAME?</v>
      </c>
      <c r="AD537" s="72" t="e">
        <f>IFERROR(INDEX(Data!$M$4:$BB$594,Data!$A530,COLUMNS($C$11:AE537)),””)</f>
        <v>#NAME?</v>
      </c>
      <c r="AE537" s="70" t="e">
        <f>IFERROR(INDEX(Data!$M$4:$BB$594,Data!$A530,COLUMNS($C$11:AF537)),””)</f>
        <v>#NAME?</v>
      </c>
      <c r="AF537" s="72" t="e">
        <f>IFERROR(INDEX(Data!$M$4:$BB$594,Data!$A530,COLUMNS($C$11:AG537)),””)</f>
        <v>#NAME?</v>
      </c>
      <c r="AG537" s="75" t="e">
        <f>IFERROR(INDEX(Data!$M$4:$BB$594,Data!$A530,COLUMNS($C$11:AH537)),””)</f>
        <v>#NAME?</v>
      </c>
      <c r="AH537" s="75" t="e">
        <f>IFERROR(INDEX(Data!$M$4:$BB$594,Data!$A530,COLUMNS($C$11:AI537)),””)</f>
        <v>#NAME?</v>
      </c>
      <c r="AI537" s="71" t="e">
        <f>IFERROR(INDEX(Data!$M$4:$BB$594,Data!$A530,COLUMNS($C$11:AJ537)),””)</f>
        <v>#NAME?</v>
      </c>
      <c r="AJ537" s="71" t="e">
        <f>IFERROR(INDEX(Data!$M$4:$BB$594,Data!$A530,COLUMNS($C$11:AK537)),””)</f>
        <v>#NAME?</v>
      </c>
      <c r="AK537" s="71" t="e">
        <f>IFERROR(INDEX(Data!$M$4:$BB$594,Data!$A530,COLUMNS($C$11:AL537)),””)</f>
        <v>#NAME?</v>
      </c>
      <c r="AL537" s="69" t="e">
        <f>IFERROR(INDEX(Data!$M$4:$BB$594,Data!$A530,COLUMNS($C$11:AM537)),””)</f>
        <v>#NAME?</v>
      </c>
      <c r="AM537" s="69" t="e">
        <f>IFERROR(INDEX(Data!$M$4:$BB$594,Data!$A530,COLUMNS($C$11:AN537)),””)</f>
        <v>#NAME?</v>
      </c>
      <c r="AN537" s="69" t="e">
        <f>IFERROR(INDEX(Data!$M$4:$BB$594,Data!$A530,COLUMNS($C$11:AO537)),””)</f>
        <v>#NAME?</v>
      </c>
      <c r="AO537" s="69" t="e">
        <f>IFERROR(INDEX(Data!$M$4:$BB$594,Data!$A530,COLUMNS($C$11:AP537)),””)</f>
        <v>#NAME?</v>
      </c>
      <c r="AP537" s="69" t="e">
        <f>IFERROR(INDEX(Data!$M$4:$BB$594,Data!$A530,COLUMNS($C$11:AQ537)),””)</f>
        <v>#NAME?</v>
      </c>
      <c r="AQ537" s="69" t="e">
        <f>IFERROR(INDEX(Data!$M$4:$BB$594,Data!$A530,COLUMNS($C$11:AR537)),””)</f>
        <v>#NAME?</v>
      </c>
    </row>
    <row r="538" spans="2:43" x14ac:dyDescent="0.25">
      <c r="B538" s="69" t="e">
        <f>IFERROR(INDEX(Data!$M$4:$BB$594,Data!$A531,COLUMNS($C$11:C538)),””)</f>
        <v>#NAME?</v>
      </c>
      <c r="C538" s="73" t="e">
        <f>IFERROR(INDEX(Data!$M$4:$BB$594,Data!$A531,COLUMNS($C$11:D538)),””)</f>
        <v>#NAME?</v>
      </c>
      <c r="D538" s="76" t="e">
        <f>IFERROR(INDEX(Data!$M$4:$BB$594,Data!$A531,COLUMNS($C$11:E538)),””)</f>
        <v>#NAME?</v>
      </c>
      <c r="E538" s="76" t="e">
        <f>IFERROR(INDEX(Data!$M$4:$BB$594,Data!$A531,COLUMNS($C$11:F538)),””)</f>
        <v>#NAME?</v>
      </c>
      <c r="F538" s="76" t="e">
        <f>IFERROR(INDEX(Data!$M$4:$BB$594,Data!$A531,COLUMNS($C$11:G538)),””)</f>
        <v>#NAME?</v>
      </c>
      <c r="G538" s="76" t="e">
        <f>IFERROR(INDEX(Data!$M$4:$BB$594,Data!$A531,COLUMNS($C$11:H538)),””)</f>
        <v>#NAME?</v>
      </c>
      <c r="H538" s="76" t="e">
        <f>IFERROR(INDEX(Data!$M$4:$BB$594,Data!$A531,COLUMNS($C$11:I538)),””)</f>
        <v>#NAME?</v>
      </c>
      <c r="I538" s="76" t="e">
        <f>IFERROR(INDEX(Data!$M$4:$BB$594,Data!$A531,COLUMNS($C$11:J538)),””)</f>
        <v>#NAME?</v>
      </c>
      <c r="J538" s="76" t="e">
        <f>IFERROR(INDEX(Data!$M$4:$BB$594,Data!$A531,COLUMNS($C$11:K538)),””)</f>
        <v>#NAME?</v>
      </c>
      <c r="K538" s="76" t="e">
        <f>IFERROR(INDEX(Data!$M$4:$BB$594,Data!$A531,COLUMNS($C$11:L538)),””)</f>
        <v>#NAME?</v>
      </c>
      <c r="L538" s="76" t="e">
        <f>IFERROR(INDEX(Data!$M$4:$BB$594,Data!$A531,COLUMNS($C$11:M538)),””)</f>
        <v>#NAME?</v>
      </c>
      <c r="M538" s="76" t="e">
        <f>IFERROR(INDEX(Data!$M$4:$BB$594,Data!$A531,COLUMNS($C$11:N538)),””)</f>
        <v>#NAME?</v>
      </c>
      <c r="N538" s="76" t="e">
        <f>IFERROR(INDEX(Data!$M$4:$BB$594,Data!$A531,COLUMNS($C$11:O538)),””)</f>
        <v>#NAME?</v>
      </c>
      <c r="O538" s="76" t="e">
        <f>IFERROR(INDEX(Data!$M$4:$BB$594,Data!$A531,COLUMNS($C$11:P538)),””)</f>
        <v>#NAME?</v>
      </c>
      <c r="P538" s="69" t="e">
        <f>IFERROR(INDEX(Data!$M$4:$BB$594,Data!$A531,COLUMNS($C$11:Q538)),””)</f>
        <v>#NAME?</v>
      </c>
      <c r="Q538" s="70" t="e">
        <f>IFERROR(INDEX(Data!$M$4:$BB$594,Data!$A531,COLUMNS($C$11:R538)),””)</f>
        <v>#NAME?</v>
      </c>
      <c r="R538" s="72" t="e">
        <f>IFERROR(INDEX(Data!$M$4:$BB$594,Data!$A531,COLUMNS($C$11:S538)),””)</f>
        <v>#NAME?</v>
      </c>
      <c r="S538" s="69" t="e">
        <f>IFERROR(INDEX(Data!$M$4:$BB$594,Data!$A531,COLUMNS($C$11:T538)),””)</f>
        <v>#NAME?</v>
      </c>
      <c r="T538" s="71" t="e">
        <f>IFERROR(INDEX(Data!$M$4:$BB$594,Data!$A531,COLUMNS($C$11:U538)),””)</f>
        <v>#NAME?</v>
      </c>
      <c r="U538" s="72" t="e">
        <f>IFERROR(INDEX(Data!$M$4:$BB$594,Data!$A531,COLUMNS($C$11:V538)),””)</f>
        <v>#NAME?</v>
      </c>
      <c r="V538" s="72" t="e">
        <f>IFERROR(INDEX(Data!$M$4:$BB$594,Data!$A531,COLUMNS($C$11:W538)),””)</f>
        <v>#NAME?</v>
      </c>
      <c r="W538" s="72" t="e">
        <f>IFERROR(INDEX(Data!$M$4:$BB$594,Data!$A531,COLUMNS($C$11:X538)),””)</f>
        <v>#NAME?</v>
      </c>
      <c r="X538" s="70" t="e">
        <f>IFERROR(INDEX(Data!$M$4:$BB$594,Data!$A531,COLUMNS($C$11:Y538)),””)</f>
        <v>#NAME?</v>
      </c>
      <c r="Y538" s="72" t="e">
        <f>IFERROR(INDEX(Data!$M$4:$BB$594,Data!$A531,COLUMNS($C$11:Z538)),””)</f>
        <v>#NAME?</v>
      </c>
      <c r="Z538" s="75" t="e">
        <f>IFERROR(INDEX(Data!$M$4:$BB$594,Data!$A531,COLUMNS($C$11:AA538)),””)</f>
        <v>#NAME?</v>
      </c>
      <c r="AA538" s="75" t="e">
        <f>IFERROR(INDEX(Data!$M$4:$BB$594,Data!$A531,COLUMNS($C$11:AB538)),””)</f>
        <v>#NAME?</v>
      </c>
      <c r="AB538" s="71" t="e">
        <f>IFERROR(INDEX(Data!$M$4:$BB$594,Data!$A531,COLUMNS($C$11:AC538)),””)</f>
        <v>#NAME?</v>
      </c>
      <c r="AC538" s="72" t="e">
        <f>IFERROR(INDEX(Data!$M$4:$BB$594,Data!$A531,COLUMNS($C$11:AD538)),””)</f>
        <v>#NAME?</v>
      </c>
      <c r="AD538" s="72" t="e">
        <f>IFERROR(INDEX(Data!$M$4:$BB$594,Data!$A531,COLUMNS($C$11:AE538)),””)</f>
        <v>#NAME?</v>
      </c>
      <c r="AE538" s="70" t="e">
        <f>IFERROR(INDEX(Data!$M$4:$BB$594,Data!$A531,COLUMNS($C$11:AF538)),””)</f>
        <v>#NAME?</v>
      </c>
      <c r="AF538" s="72" t="e">
        <f>IFERROR(INDEX(Data!$M$4:$BB$594,Data!$A531,COLUMNS($C$11:AG538)),””)</f>
        <v>#NAME?</v>
      </c>
      <c r="AG538" s="75" t="e">
        <f>IFERROR(INDEX(Data!$M$4:$BB$594,Data!$A531,COLUMNS($C$11:AH538)),””)</f>
        <v>#NAME?</v>
      </c>
      <c r="AH538" s="75" t="e">
        <f>IFERROR(INDEX(Data!$M$4:$BB$594,Data!$A531,COLUMNS($C$11:AI538)),””)</f>
        <v>#NAME?</v>
      </c>
      <c r="AI538" s="71" t="e">
        <f>IFERROR(INDEX(Data!$M$4:$BB$594,Data!$A531,COLUMNS($C$11:AJ538)),””)</f>
        <v>#NAME?</v>
      </c>
      <c r="AJ538" s="71" t="e">
        <f>IFERROR(INDEX(Data!$M$4:$BB$594,Data!$A531,COLUMNS($C$11:AK538)),””)</f>
        <v>#NAME?</v>
      </c>
      <c r="AK538" s="71" t="e">
        <f>IFERROR(INDEX(Data!$M$4:$BB$594,Data!$A531,COLUMNS($C$11:AL538)),””)</f>
        <v>#NAME?</v>
      </c>
      <c r="AL538" s="69" t="e">
        <f>IFERROR(INDEX(Data!$M$4:$BB$594,Data!$A531,COLUMNS($C$11:AM538)),””)</f>
        <v>#NAME?</v>
      </c>
      <c r="AM538" s="69" t="e">
        <f>IFERROR(INDEX(Data!$M$4:$BB$594,Data!$A531,COLUMNS($C$11:AN538)),””)</f>
        <v>#NAME?</v>
      </c>
      <c r="AN538" s="69" t="e">
        <f>IFERROR(INDEX(Data!$M$4:$BB$594,Data!$A531,COLUMNS($C$11:AO538)),””)</f>
        <v>#NAME?</v>
      </c>
      <c r="AO538" s="69" t="e">
        <f>IFERROR(INDEX(Data!$M$4:$BB$594,Data!$A531,COLUMNS($C$11:AP538)),””)</f>
        <v>#NAME?</v>
      </c>
      <c r="AP538" s="69" t="e">
        <f>IFERROR(INDEX(Data!$M$4:$BB$594,Data!$A531,COLUMNS($C$11:AQ538)),””)</f>
        <v>#NAME?</v>
      </c>
      <c r="AQ538" s="69" t="e">
        <f>IFERROR(INDEX(Data!$M$4:$BB$594,Data!$A531,COLUMNS($C$11:AR538)),””)</f>
        <v>#NAME?</v>
      </c>
    </row>
    <row r="539" spans="2:43" x14ac:dyDescent="0.25">
      <c r="B539" s="69" t="e">
        <f>IFERROR(INDEX(Data!$M$4:$BB$594,Data!$A532,COLUMNS($C$11:C539)),””)</f>
        <v>#NAME?</v>
      </c>
      <c r="C539" s="73" t="e">
        <f>IFERROR(INDEX(Data!$M$4:$BB$594,Data!$A532,COLUMNS($C$11:D539)),””)</f>
        <v>#NAME?</v>
      </c>
      <c r="D539" s="76" t="e">
        <f>IFERROR(INDEX(Data!$M$4:$BB$594,Data!$A532,COLUMNS($C$11:E539)),””)</f>
        <v>#NAME?</v>
      </c>
      <c r="E539" s="76" t="e">
        <f>IFERROR(INDEX(Data!$M$4:$BB$594,Data!$A532,COLUMNS($C$11:F539)),””)</f>
        <v>#NAME?</v>
      </c>
      <c r="F539" s="76" t="e">
        <f>IFERROR(INDEX(Data!$M$4:$BB$594,Data!$A532,COLUMNS($C$11:G539)),””)</f>
        <v>#NAME?</v>
      </c>
      <c r="G539" s="76" t="e">
        <f>IFERROR(INDEX(Data!$M$4:$BB$594,Data!$A532,COLUMNS($C$11:H539)),””)</f>
        <v>#NAME?</v>
      </c>
      <c r="H539" s="76" t="e">
        <f>IFERROR(INDEX(Data!$M$4:$BB$594,Data!$A532,COLUMNS($C$11:I539)),””)</f>
        <v>#NAME?</v>
      </c>
      <c r="I539" s="76" t="e">
        <f>IFERROR(INDEX(Data!$M$4:$BB$594,Data!$A532,COLUMNS($C$11:J539)),””)</f>
        <v>#NAME?</v>
      </c>
      <c r="J539" s="76" t="e">
        <f>IFERROR(INDEX(Data!$M$4:$BB$594,Data!$A532,COLUMNS($C$11:K539)),””)</f>
        <v>#NAME?</v>
      </c>
      <c r="K539" s="76" t="e">
        <f>IFERROR(INDEX(Data!$M$4:$BB$594,Data!$A532,COLUMNS($C$11:L539)),””)</f>
        <v>#NAME?</v>
      </c>
      <c r="L539" s="76" t="e">
        <f>IFERROR(INDEX(Data!$M$4:$BB$594,Data!$A532,COLUMNS($C$11:M539)),””)</f>
        <v>#NAME?</v>
      </c>
      <c r="M539" s="76" t="e">
        <f>IFERROR(INDEX(Data!$M$4:$BB$594,Data!$A532,COLUMNS($C$11:N539)),””)</f>
        <v>#NAME?</v>
      </c>
      <c r="N539" s="76" t="e">
        <f>IFERROR(INDEX(Data!$M$4:$BB$594,Data!$A532,COLUMNS($C$11:O539)),””)</f>
        <v>#NAME?</v>
      </c>
      <c r="O539" s="76" t="e">
        <f>IFERROR(INDEX(Data!$M$4:$BB$594,Data!$A532,COLUMNS($C$11:P539)),””)</f>
        <v>#NAME?</v>
      </c>
      <c r="P539" s="69" t="e">
        <f>IFERROR(INDEX(Data!$M$4:$BB$594,Data!$A532,COLUMNS($C$11:Q539)),””)</f>
        <v>#NAME?</v>
      </c>
      <c r="Q539" s="70" t="e">
        <f>IFERROR(INDEX(Data!$M$4:$BB$594,Data!$A532,COLUMNS($C$11:R539)),””)</f>
        <v>#NAME?</v>
      </c>
      <c r="R539" s="72" t="e">
        <f>IFERROR(INDEX(Data!$M$4:$BB$594,Data!$A532,COLUMNS($C$11:S539)),””)</f>
        <v>#NAME?</v>
      </c>
      <c r="S539" s="69" t="e">
        <f>IFERROR(INDEX(Data!$M$4:$BB$594,Data!$A532,COLUMNS($C$11:T539)),””)</f>
        <v>#NAME?</v>
      </c>
      <c r="T539" s="71" t="e">
        <f>IFERROR(INDEX(Data!$M$4:$BB$594,Data!$A532,COLUMNS($C$11:U539)),””)</f>
        <v>#NAME?</v>
      </c>
      <c r="U539" s="72" t="e">
        <f>IFERROR(INDEX(Data!$M$4:$BB$594,Data!$A532,COLUMNS($C$11:V539)),””)</f>
        <v>#NAME?</v>
      </c>
      <c r="V539" s="72" t="e">
        <f>IFERROR(INDEX(Data!$M$4:$BB$594,Data!$A532,COLUMNS($C$11:W539)),””)</f>
        <v>#NAME?</v>
      </c>
      <c r="W539" s="72" t="e">
        <f>IFERROR(INDEX(Data!$M$4:$BB$594,Data!$A532,COLUMNS($C$11:X539)),””)</f>
        <v>#NAME?</v>
      </c>
      <c r="X539" s="70" t="e">
        <f>IFERROR(INDEX(Data!$M$4:$BB$594,Data!$A532,COLUMNS($C$11:Y539)),””)</f>
        <v>#NAME?</v>
      </c>
      <c r="Y539" s="72" t="e">
        <f>IFERROR(INDEX(Data!$M$4:$BB$594,Data!$A532,COLUMNS($C$11:Z539)),””)</f>
        <v>#NAME?</v>
      </c>
      <c r="Z539" s="75" t="e">
        <f>IFERROR(INDEX(Data!$M$4:$BB$594,Data!$A532,COLUMNS($C$11:AA539)),””)</f>
        <v>#NAME?</v>
      </c>
      <c r="AA539" s="75" t="e">
        <f>IFERROR(INDEX(Data!$M$4:$BB$594,Data!$A532,COLUMNS($C$11:AB539)),””)</f>
        <v>#NAME?</v>
      </c>
      <c r="AB539" s="71" t="e">
        <f>IFERROR(INDEX(Data!$M$4:$BB$594,Data!$A532,COLUMNS($C$11:AC539)),””)</f>
        <v>#NAME?</v>
      </c>
      <c r="AC539" s="72" t="e">
        <f>IFERROR(INDEX(Data!$M$4:$BB$594,Data!$A532,COLUMNS($C$11:AD539)),””)</f>
        <v>#NAME?</v>
      </c>
      <c r="AD539" s="72" t="e">
        <f>IFERROR(INDEX(Data!$M$4:$BB$594,Data!$A532,COLUMNS($C$11:AE539)),””)</f>
        <v>#NAME?</v>
      </c>
      <c r="AE539" s="70" t="e">
        <f>IFERROR(INDEX(Data!$M$4:$BB$594,Data!$A532,COLUMNS($C$11:AF539)),””)</f>
        <v>#NAME?</v>
      </c>
      <c r="AF539" s="72" t="e">
        <f>IFERROR(INDEX(Data!$M$4:$BB$594,Data!$A532,COLUMNS($C$11:AG539)),””)</f>
        <v>#NAME?</v>
      </c>
      <c r="AG539" s="75" t="e">
        <f>IFERROR(INDEX(Data!$M$4:$BB$594,Data!$A532,COLUMNS($C$11:AH539)),””)</f>
        <v>#NAME?</v>
      </c>
      <c r="AH539" s="75" t="e">
        <f>IFERROR(INDEX(Data!$M$4:$BB$594,Data!$A532,COLUMNS($C$11:AI539)),””)</f>
        <v>#NAME?</v>
      </c>
      <c r="AI539" s="71" t="e">
        <f>IFERROR(INDEX(Data!$M$4:$BB$594,Data!$A532,COLUMNS($C$11:AJ539)),””)</f>
        <v>#NAME?</v>
      </c>
      <c r="AJ539" s="71" t="e">
        <f>IFERROR(INDEX(Data!$M$4:$BB$594,Data!$A532,COLUMNS($C$11:AK539)),””)</f>
        <v>#NAME?</v>
      </c>
      <c r="AK539" s="71" t="e">
        <f>IFERROR(INDEX(Data!$M$4:$BB$594,Data!$A532,COLUMNS($C$11:AL539)),””)</f>
        <v>#NAME?</v>
      </c>
      <c r="AL539" s="69" t="e">
        <f>IFERROR(INDEX(Data!$M$4:$BB$594,Data!$A532,COLUMNS($C$11:AM539)),””)</f>
        <v>#NAME?</v>
      </c>
      <c r="AM539" s="69" t="e">
        <f>IFERROR(INDEX(Data!$M$4:$BB$594,Data!$A532,COLUMNS($C$11:AN539)),””)</f>
        <v>#NAME?</v>
      </c>
      <c r="AN539" s="69" t="e">
        <f>IFERROR(INDEX(Data!$M$4:$BB$594,Data!$A532,COLUMNS($C$11:AO539)),””)</f>
        <v>#NAME?</v>
      </c>
      <c r="AO539" s="69" t="e">
        <f>IFERROR(INDEX(Data!$M$4:$BB$594,Data!$A532,COLUMNS($C$11:AP539)),””)</f>
        <v>#NAME?</v>
      </c>
      <c r="AP539" s="69" t="e">
        <f>IFERROR(INDEX(Data!$M$4:$BB$594,Data!$A532,COLUMNS($C$11:AQ539)),””)</f>
        <v>#NAME?</v>
      </c>
      <c r="AQ539" s="69" t="e">
        <f>IFERROR(INDEX(Data!$M$4:$BB$594,Data!$A532,COLUMNS($C$11:AR539)),””)</f>
        <v>#NAME?</v>
      </c>
    </row>
    <row r="540" spans="2:43" x14ac:dyDescent="0.25">
      <c r="B540" s="69" t="e">
        <f>IFERROR(INDEX(Data!$M$4:$BB$594,Data!$A533,COLUMNS($C$11:C540)),””)</f>
        <v>#NAME?</v>
      </c>
      <c r="C540" s="73" t="e">
        <f>IFERROR(INDEX(Data!$M$4:$BB$594,Data!$A533,COLUMNS($C$11:D540)),””)</f>
        <v>#NAME?</v>
      </c>
      <c r="D540" s="76" t="e">
        <f>IFERROR(INDEX(Data!$M$4:$BB$594,Data!$A533,COLUMNS($C$11:E540)),””)</f>
        <v>#NAME?</v>
      </c>
      <c r="E540" s="76" t="e">
        <f>IFERROR(INDEX(Data!$M$4:$BB$594,Data!$A533,COLUMNS($C$11:F540)),””)</f>
        <v>#NAME?</v>
      </c>
      <c r="F540" s="76" t="e">
        <f>IFERROR(INDEX(Data!$M$4:$BB$594,Data!$A533,COLUMNS($C$11:G540)),””)</f>
        <v>#NAME?</v>
      </c>
      <c r="G540" s="76" t="e">
        <f>IFERROR(INDEX(Data!$M$4:$BB$594,Data!$A533,COLUMNS($C$11:H540)),””)</f>
        <v>#NAME?</v>
      </c>
      <c r="H540" s="76" t="e">
        <f>IFERROR(INDEX(Data!$M$4:$BB$594,Data!$A533,COLUMNS($C$11:I540)),””)</f>
        <v>#NAME?</v>
      </c>
      <c r="I540" s="76" t="e">
        <f>IFERROR(INDEX(Data!$M$4:$BB$594,Data!$A533,COLUMNS($C$11:J540)),””)</f>
        <v>#NAME?</v>
      </c>
      <c r="J540" s="76" t="e">
        <f>IFERROR(INDEX(Data!$M$4:$BB$594,Data!$A533,COLUMNS($C$11:K540)),””)</f>
        <v>#NAME?</v>
      </c>
      <c r="K540" s="76" t="e">
        <f>IFERROR(INDEX(Data!$M$4:$BB$594,Data!$A533,COLUMNS($C$11:L540)),””)</f>
        <v>#NAME?</v>
      </c>
      <c r="L540" s="76" t="e">
        <f>IFERROR(INDEX(Data!$M$4:$BB$594,Data!$A533,COLUMNS($C$11:M540)),””)</f>
        <v>#NAME?</v>
      </c>
      <c r="M540" s="76" t="e">
        <f>IFERROR(INDEX(Data!$M$4:$BB$594,Data!$A533,COLUMNS($C$11:N540)),””)</f>
        <v>#NAME?</v>
      </c>
      <c r="N540" s="76" t="e">
        <f>IFERROR(INDEX(Data!$M$4:$BB$594,Data!$A533,COLUMNS($C$11:O540)),””)</f>
        <v>#NAME?</v>
      </c>
      <c r="O540" s="76" t="e">
        <f>IFERROR(INDEX(Data!$M$4:$BB$594,Data!$A533,COLUMNS($C$11:P540)),””)</f>
        <v>#NAME?</v>
      </c>
      <c r="P540" s="69" t="e">
        <f>IFERROR(INDEX(Data!$M$4:$BB$594,Data!$A533,COLUMNS($C$11:Q540)),””)</f>
        <v>#NAME?</v>
      </c>
      <c r="Q540" s="70" t="e">
        <f>IFERROR(INDEX(Data!$M$4:$BB$594,Data!$A533,COLUMNS($C$11:R540)),””)</f>
        <v>#NAME?</v>
      </c>
      <c r="R540" s="72" t="e">
        <f>IFERROR(INDEX(Data!$M$4:$BB$594,Data!$A533,COLUMNS($C$11:S540)),””)</f>
        <v>#NAME?</v>
      </c>
      <c r="S540" s="69" t="e">
        <f>IFERROR(INDEX(Data!$M$4:$BB$594,Data!$A533,COLUMNS($C$11:T540)),””)</f>
        <v>#NAME?</v>
      </c>
      <c r="T540" s="71" t="e">
        <f>IFERROR(INDEX(Data!$M$4:$BB$594,Data!$A533,COLUMNS($C$11:U540)),””)</f>
        <v>#NAME?</v>
      </c>
      <c r="U540" s="72" t="e">
        <f>IFERROR(INDEX(Data!$M$4:$BB$594,Data!$A533,COLUMNS($C$11:V540)),””)</f>
        <v>#NAME?</v>
      </c>
      <c r="V540" s="72" t="e">
        <f>IFERROR(INDEX(Data!$M$4:$BB$594,Data!$A533,COLUMNS($C$11:W540)),””)</f>
        <v>#NAME?</v>
      </c>
      <c r="W540" s="72" t="e">
        <f>IFERROR(INDEX(Data!$M$4:$BB$594,Data!$A533,COLUMNS($C$11:X540)),””)</f>
        <v>#NAME?</v>
      </c>
      <c r="X540" s="70" t="e">
        <f>IFERROR(INDEX(Data!$M$4:$BB$594,Data!$A533,COLUMNS($C$11:Y540)),””)</f>
        <v>#NAME?</v>
      </c>
      <c r="Y540" s="72" t="e">
        <f>IFERROR(INDEX(Data!$M$4:$BB$594,Data!$A533,COLUMNS($C$11:Z540)),””)</f>
        <v>#NAME?</v>
      </c>
      <c r="Z540" s="75" t="e">
        <f>IFERROR(INDEX(Data!$M$4:$BB$594,Data!$A533,COLUMNS($C$11:AA540)),””)</f>
        <v>#NAME?</v>
      </c>
      <c r="AA540" s="75" t="e">
        <f>IFERROR(INDEX(Data!$M$4:$BB$594,Data!$A533,COLUMNS($C$11:AB540)),””)</f>
        <v>#NAME?</v>
      </c>
      <c r="AB540" s="71" t="e">
        <f>IFERROR(INDEX(Data!$M$4:$BB$594,Data!$A533,COLUMNS($C$11:AC540)),””)</f>
        <v>#NAME?</v>
      </c>
      <c r="AC540" s="72" t="e">
        <f>IFERROR(INDEX(Data!$M$4:$BB$594,Data!$A533,COLUMNS($C$11:AD540)),””)</f>
        <v>#NAME?</v>
      </c>
      <c r="AD540" s="72" t="e">
        <f>IFERROR(INDEX(Data!$M$4:$BB$594,Data!$A533,COLUMNS($C$11:AE540)),””)</f>
        <v>#NAME?</v>
      </c>
      <c r="AE540" s="70" t="e">
        <f>IFERROR(INDEX(Data!$M$4:$BB$594,Data!$A533,COLUMNS($C$11:AF540)),””)</f>
        <v>#NAME?</v>
      </c>
      <c r="AF540" s="72" t="e">
        <f>IFERROR(INDEX(Data!$M$4:$BB$594,Data!$A533,COLUMNS($C$11:AG540)),””)</f>
        <v>#NAME?</v>
      </c>
      <c r="AG540" s="75" t="e">
        <f>IFERROR(INDEX(Data!$M$4:$BB$594,Data!$A533,COLUMNS($C$11:AH540)),””)</f>
        <v>#NAME?</v>
      </c>
      <c r="AH540" s="75" t="e">
        <f>IFERROR(INDEX(Data!$M$4:$BB$594,Data!$A533,COLUMNS($C$11:AI540)),””)</f>
        <v>#NAME?</v>
      </c>
      <c r="AI540" s="71" t="e">
        <f>IFERROR(INDEX(Data!$M$4:$BB$594,Data!$A533,COLUMNS($C$11:AJ540)),””)</f>
        <v>#NAME?</v>
      </c>
      <c r="AJ540" s="71" t="e">
        <f>IFERROR(INDEX(Data!$M$4:$BB$594,Data!$A533,COLUMNS($C$11:AK540)),””)</f>
        <v>#NAME?</v>
      </c>
      <c r="AK540" s="71" t="e">
        <f>IFERROR(INDEX(Data!$M$4:$BB$594,Data!$A533,COLUMNS($C$11:AL540)),””)</f>
        <v>#NAME?</v>
      </c>
      <c r="AL540" s="69" t="e">
        <f>IFERROR(INDEX(Data!$M$4:$BB$594,Data!$A533,COLUMNS($C$11:AM540)),””)</f>
        <v>#NAME?</v>
      </c>
      <c r="AM540" s="69" t="e">
        <f>IFERROR(INDEX(Data!$M$4:$BB$594,Data!$A533,COLUMNS($C$11:AN540)),””)</f>
        <v>#NAME?</v>
      </c>
      <c r="AN540" s="69" t="e">
        <f>IFERROR(INDEX(Data!$M$4:$BB$594,Data!$A533,COLUMNS($C$11:AO540)),””)</f>
        <v>#NAME?</v>
      </c>
      <c r="AO540" s="69" t="e">
        <f>IFERROR(INDEX(Data!$M$4:$BB$594,Data!$A533,COLUMNS($C$11:AP540)),””)</f>
        <v>#NAME?</v>
      </c>
      <c r="AP540" s="69" t="e">
        <f>IFERROR(INDEX(Data!$M$4:$BB$594,Data!$A533,COLUMNS($C$11:AQ540)),””)</f>
        <v>#NAME?</v>
      </c>
      <c r="AQ540" s="69" t="e">
        <f>IFERROR(INDEX(Data!$M$4:$BB$594,Data!$A533,COLUMNS($C$11:AR540)),””)</f>
        <v>#NAME?</v>
      </c>
    </row>
    <row r="541" spans="2:43" x14ac:dyDescent="0.25">
      <c r="B541" s="69" t="e">
        <f>IFERROR(INDEX(Data!$M$4:$BB$594,Data!$A534,COLUMNS($C$11:C541)),””)</f>
        <v>#NAME?</v>
      </c>
      <c r="C541" s="73" t="e">
        <f>IFERROR(INDEX(Data!$M$4:$BB$594,Data!$A534,COLUMNS($C$11:D541)),””)</f>
        <v>#NAME?</v>
      </c>
      <c r="D541" s="76" t="e">
        <f>IFERROR(INDEX(Data!$M$4:$BB$594,Data!$A534,COLUMNS($C$11:E541)),””)</f>
        <v>#NAME?</v>
      </c>
      <c r="E541" s="76" t="e">
        <f>IFERROR(INDEX(Data!$M$4:$BB$594,Data!$A534,COLUMNS($C$11:F541)),””)</f>
        <v>#NAME?</v>
      </c>
      <c r="F541" s="76" t="e">
        <f>IFERROR(INDEX(Data!$M$4:$BB$594,Data!$A534,COLUMNS($C$11:G541)),””)</f>
        <v>#NAME?</v>
      </c>
      <c r="G541" s="76" t="e">
        <f>IFERROR(INDEX(Data!$M$4:$BB$594,Data!$A534,COLUMNS($C$11:H541)),””)</f>
        <v>#NAME?</v>
      </c>
      <c r="H541" s="76" t="e">
        <f>IFERROR(INDEX(Data!$M$4:$BB$594,Data!$A534,COLUMNS($C$11:I541)),””)</f>
        <v>#NAME?</v>
      </c>
      <c r="I541" s="76" t="e">
        <f>IFERROR(INDEX(Data!$M$4:$BB$594,Data!$A534,COLUMNS($C$11:J541)),””)</f>
        <v>#NAME?</v>
      </c>
      <c r="J541" s="76" t="e">
        <f>IFERROR(INDEX(Data!$M$4:$BB$594,Data!$A534,COLUMNS($C$11:K541)),””)</f>
        <v>#NAME?</v>
      </c>
      <c r="K541" s="76" t="e">
        <f>IFERROR(INDEX(Data!$M$4:$BB$594,Data!$A534,COLUMNS($C$11:L541)),””)</f>
        <v>#NAME?</v>
      </c>
      <c r="L541" s="76" t="e">
        <f>IFERROR(INDEX(Data!$M$4:$BB$594,Data!$A534,COLUMNS($C$11:M541)),””)</f>
        <v>#NAME?</v>
      </c>
      <c r="M541" s="76" t="e">
        <f>IFERROR(INDEX(Data!$M$4:$BB$594,Data!$A534,COLUMNS($C$11:N541)),””)</f>
        <v>#NAME?</v>
      </c>
      <c r="N541" s="76" t="e">
        <f>IFERROR(INDEX(Data!$M$4:$BB$594,Data!$A534,COLUMNS($C$11:O541)),””)</f>
        <v>#NAME?</v>
      </c>
      <c r="O541" s="76" t="e">
        <f>IFERROR(INDEX(Data!$M$4:$BB$594,Data!$A534,COLUMNS($C$11:P541)),””)</f>
        <v>#NAME?</v>
      </c>
      <c r="P541" s="69" t="e">
        <f>IFERROR(INDEX(Data!$M$4:$BB$594,Data!$A534,COLUMNS($C$11:Q541)),””)</f>
        <v>#NAME?</v>
      </c>
      <c r="Q541" s="70" t="e">
        <f>IFERROR(INDEX(Data!$M$4:$BB$594,Data!$A534,COLUMNS($C$11:R541)),””)</f>
        <v>#NAME?</v>
      </c>
      <c r="R541" s="72" t="e">
        <f>IFERROR(INDEX(Data!$M$4:$BB$594,Data!$A534,COLUMNS($C$11:S541)),””)</f>
        <v>#NAME?</v>
      </c>
      <c r="S541" s="69" t="e">
        <f>IFERROR(INDEX(Data!$M$4:$BB$594,Data!$A534,COLUMNS($C$11:T541)),””)</f>
        <v>#NAME?</v>
      </c>
      <c r="T541" s="71" t="e">
        <f>IFERROR(INDEX(Data!$M$4:$BB$594,Data!$A534,COLUMNS($C$11:U541)),””)</f>
        <v>#NAME?</v>
      </c>
      <c r="U541" s="72" t="e">
        <f>IFERROR(INDEX(Data!$M$4:$BB$594,Data!$A534,COLUMNS($C$11:V541)),””)</f>
        <v>#NAME?</v>
      </c>
      <c r="V541" s="72" t="e">
        <f>IFERROR(INDEX(Data!$M$4:$BB$594,Data!$A534,COLUMNS($C$11:W541)),””)</f>
        <v>#NAME?</v>
      </c>
      <c r="W541" s="72" t="e">
        <f>IFERROR(INDEX(Data!$M$4:$BB$594,Data!$A534,COLUMNS($C$11:X541)),””)</f>
        <v>#NAME?</v>
      </c>
      <c r="X541" s="70" t="e">
        <f>IFERROR(INDEX(Data!$M$4:$BB$594,Data!$A534,COLUMNS($C$11:Y541)),””)</f>
        <v>#NAME?</v>
      </c>
      <c r="Y541" s="72" t="e">
        <f>IFERROR(INDEX(Data!$M$4:$BB$594,Data!$A534,COLUMNS($C$11:Z541)),””)</f>
        <v>#NAME?</v>
      </c>
      <c r="Z541" s="75" t="e">
        <f>IFERROR(INDEX(Data!$M$4:$BB$594,Data!$A534,COLUMNS($C$11:AA541)),””)</f>
        <v>#NAME?</v>
      </c>
      <c r="AA541" s="75" t="e">
        <f>IFERROR(INDEX(Data!$M$4:$BB$594,Data!$A534,COLUMNS($C$11:AB541)),””)</f>
        <v>#NAME?</v>
      </c>
      <c r="AB541" s="71" t="e">
        <f>IFERROR(INDEX(Data!$M$4:$BB$594,Data!$A534,COLUMNS($C$11:AC541)),””)</f>
        <v>#NAME?</v>
      </c>
      <c r="AC541" s="72" t="e">
        <f>IFERROR(INDEX(Data!$M$4:$BB$594,Data!$A534,COLUMNS($C$11:AD541)),””)</f>
        <v>#NAME?</v>
      </c>
      <c r="AD541" s="72" t="e">
        <f>IFERROR(INDEX(Data!$M$4:$BB$594,Data!$A534,COLUMNS($C$11:AE541)),””)</f>
        <v>#NAME?</v>
      </c>
      <c r="AE541" s="70" t="e">
        <f>IFERROR(INDEX(Data!$M$4:$BB$594,Data!$A534,COLUMNS($C$11:AF541)),””)</f>
        <v>#NAME?</v>
      </c>
      <c r="AF541" s="72" t="e">
        <f>IFERROR(INDEX(Data!$M$4:$BB$594,Data!$A534,COLUMNS($C$11:AG541)),””)</f>
        <v>#NAME?</v>
      </c>
      <c r="AG541" s="75" t="e">
        <f>IFERROR(INDEX(Data!$M$4:$BB$594,Data!$A534,COLUMNS($C$11:AH541)),””)</f>
        <v>#NAME?</v>
      </c>
      <c r="AH541" s="75" t="e">
        <f>IFERROR(INDEX(Data!$M$4:$BB$594,Data!$A534,COLUMNS($C$11:AI541)),””)</f>
        <v>#NAME?</v>
      </c>
      <c r="AI541" s="71" t="e">
        <f>IFERROR(INDEX(Data!$M$4:$BB$594,Data!$A534,COLUMNS($C$11:AJ541)),””)</f>
        <v>#NAME?</v>
      </c>
      <c r="AJ541" s="71" t="e">
        <f>IFERROR(INDEX(Data!$M$4:$BB$594,Data!$A534,COLUMNS($C$11:AK541)),””)</f>
        <v>#NAME?</v>
      </c>
      <c r="AK541" s="71" t="e">
        <f>IFERROR(INDEX(Data!$M$4:$BB$594,Data!$A534,COLUMNS($C$11:AL541)),””)</f>
        <v>#NAME?</v>
      </c>
      <c r="AL541" s="69" t="e">
        <f>IFERROR(INDEX(Data!$M$4:$BB$594,Data!$A534,COLUMNS($C$11:AM541)),””)</f>
        <v>#NAME?</v>
      </c>
      <c r="AM541" s="69" t="e">
        <f>IFERROR(INDEX(Data!$M$4:$BB$594,Data!$A534,COLUMNS($C$11:AN541)),””)</f>
        <v>#NAME?</v>
      </c>
      <c r="AN541" s="69" t="e">
        <f>IFERROR(INDEX(Data!$M$4:$BB$594,Data!$A534,COLUMNS($C$11:AO541)),””)</f>
        <v>#NAME?</v>
      </c>
      <c r="AO541" s="69" t="e">
        <f>IFERROR(INDEX(Data!$M$4:$BB$594,Data!$A534,COLUMNS($C$11:AP541)),””)</f>
        <v>#NAME?</v>
      </c>
      <c r="AP541" s="69" t="e">
        <f>IFERROR(INDEX(Data!$M$4:$BB$594,Data!$A534,COLUMNS($C$11:AQ541)),””)</f>
        <v>#NAME?</v>
      </c>
      <c r="AQ541" s="69" t="e">
        <f>IFERROR(INDEX(Data!$M$4:$BB$594,Data!$A534,COLUMNS($C$11:AR541)),””)</f>
        <v>#NAME?</v>
      </c>
    </row>
    <row r="542" spans="2:43" x14ac:dyDescent="0.25">
      <c r="B542" s="69" t="e">
        <f>IFERROR(INDEX(Data!$M$4:$BB$594,Data!$A535,COLUMNS($C$11:C542)),””)</f>
        <v>#NAME?</v>
      </c>
      <c r="C542" s="73" t="e">
        <f>IFERROR(INDEX(Data!$M$4:$BB$594,Data!$A535,COLUMNS($C$11:D542)),””)</f>
        <v>#NAME?</v>
      </c>
      <c r="D542" s="76" t="e">
        <f>IFERROR(INDEX(Data!$M$4:$BB$594,Data!$A535,COLUMNS($C$11:E542)),””)</f>
        <v>#NAME?</v>
      </c>
      <c r="E542" s="76" t="e">
        <f>IFERROR(INDEX(Data!$M$4:$BB$594,Data!$A535,COLUMNS($C$11:F542)),””)</f>
        <v>#NAME?</v>
      </c>
      <c r="F542" s="76" t="e">
        <f>IFERROR(INDEX(Data!$M$4:$BB$594,Data!$A535,COLUMNS($C$11:G542)),””)</f>
        <v>#NAME?</v>
      </c>
      <c r="G542" s="76" t="e">
        <f>IFERROR(INDEX(Data!$M$4:$BB$594,Data!$A535,COLUMNS($C$11:H542)),””)</f>
        <v>#NAME?</v>
      </c>
      <c r="H542" s="76" t="e">
        <f>IFERROR(INDEX(Data!$M$4:$BB$594,Data!$A535,COLUMNS($C$11:I542)),””)</f>
        <v>#NAME?</v>
      </c>
      <c r="I542" s="76" t="e">
        <f>IFERROR(INDEX(Data!$M$4:$BB$594,Data!$A535,COLUMNS($C$11:J542)),””)</f>
        <v>#NAME?</v>
      </c>
      <c r="J542" s="76" t="e">
        <f>IFERROR(INDEX(Data!$M$4:$BB$594,Data!$A535,COLUMNS($C$11:K542)),””)</f>
        <v>#NAME?</v>
      </c>
      <c r="K542" s="76" t="e">
        <f>IFERROR(INDEX(Data!$M$4:$BB$594,Data!$A535,COLUMNS($C$11:L542)),””)</f>
        <v>#NAME?</v>
      </c>
      <c r="L542" s="76" t="e">
        <f>IFERROR(INDEX(Data!$M$4:$BB$594,Data!$A535,COLUMNS($C$11:M542)),””)</f>
        <v>#NAME?</v>
      </c>
      <c r="M542" s="76" t="e">
        <f>IFERROR(INDEX(Data!$M$4:$BB$594,Data!$A535,COLUMNS($C$11:N542)),””)</f>
        <v>#NAME?</v>
      </c>
      <c r="N542" s="76" t="e">
        <f>IFERROR(INDEX(Data!$M$4:$BB$594,Data!$A535,COLUMNS($C$11:O542)),””)</f>
        <v>#NAME?</v>
      </c>
      <c r="O542" s="76" t="e">
        <f>IFERROR(INDEX(Data!$M$4:$BB$594,Data!$A535,COLUMNS($C$11:P542)),””)</f>
        <v>#NAME?</v>
      </c>
      <c r="P542" s="69" t="e">
        <f>IFERROR(INDEX(Data!$M$4:$BB$594,Data!$A535,COLUMNS($C$11:Q542)),””)</f>
        <v>#NAME?</v>
      </c>
      <c r="Q542" s="70" t="e">
        <f>IFERROR(INDEX(Data!$M$4:$BB$594,Data!$A535,COLUMNS($C$11:R542)),””)</f>
        <v>#NAME?</v>
      </c>
      <c r="R542" s="72" t="e">
        <f>IFERROR(INDEX(Data!$M$4:$BB$594,Data!$A535,COLUMNS($C$11:S542)),””)</f>
        <v>#NAME?</v>
      </c>
      <c r="S542" s="69" t="e">
        <f>IFERROR(INDEX(Data!$M$4:$BB$594,Data!$A535,COLUMNS($C$11:T542)),””)</f>
        <v>#NAME?</v>
      </c>
      <c r="T542" s="71" t="e">
        <f>IFERROR(INDEX(Data!$M$4:$BB$594,Data!$A535,COLUMNS($C$11:U542)),””)</f>
        <v>#NAME?</v>
      </c>
      <c r="U542" s="72" t="e">
        <f>IFERROR(INDEX(Data!$M$4:$BB$594,Data!$A535,COLUMNS($C$11:V542)),””)</f>
        <v>#NAME?</v>
      </c>
      <c r="V542" s="72" t="e">
        <f>IFERROR(INDEX(Data!$M$4:$BB$594,Data!$A535,COLUMNS($C$11:W542)),””)</f>
        <v>#NAME?</v>
      </c>
      <c r="W542" s="72" t="e">
        <f>IFERROR(INDEX(Data!$M$4:$BB$594,Data!$A535,COLUMNS($C$11:X542)),””)</f>
        <v>#NAME?</v>
      </c>
      <c r="X542" s="70" t="e">
        <f>IFERROR(INDEX(Data!$M$4:$BB$594,Data!$A535,COLUMNS($C$11:Y542)),””)</f>
        <v>#NAME?</v>
      </c>
      <c r="Y542" s="72" t="e">
        <f>IFERROR(INDEX(Data!$M$4:$BB$594,Data!$A535,COLUMNS($C$11:Z542)),””)</f>
        <v>#NAME?</v>
      </c>
      <c r="Z542" s="75" t="e">
        <f>IFERROR(INDEX(Data!$M$4:$BB$594,Data!$A535,COLUMNS($C$11:AA542)),””)</f>
        <v>#NAME?</v>
      </c>
      <c r="AA542" s="75" t="e">
        <f>IFERROR(INDEX(Data!$M$4:$BB$594,Data!$A535,COLUMNS($C$11:AB542)),””)</f>
        <v>#NAME?</v>
      </c>
      <c r="AB542" s="71" t="e">
        <f>IFERROR(INDEX(Data!$M$4:$BB$594,Data!$A535,COLUMNS($C$11:AC542)),””)</f>
        <v>#NAME?</v>
      </c>
      <c r="AC542" s="72" t="e">
        <f>IFERROR(INDEX(Data!$M$4:$BB$594,Data!$A535,COLUMNS($C$11:AD542)),””)</f>
        <v>#NAME?</v>
      </c>
      <c r="AD542" s="72" t="e">
        <f>IFERROR(INDEX(Data!$M$4:$BB$594,Data!$A535,COLUMNS($C$11:AE542)),””)</f>
        <v>#NAME?</v>
      </c>
      <c r="AE542" s="70" t="e">
        <f>IFERROR(INDEX(Data!$M$4:$BB$594,Data!$A535,COLUMNS($C$11:AF542)),””)</f>
        <v>#NAME?</v>
      </c>
      <c r="AF542" s="72" t="e">
        <f>IFERROR(INDEX(Data!$M$4:$BB$594,Data!$A535,COLUMNS($C$11:AG542)),””)</f>
        <v>#NAME?</v>
      </c>
      <c r="AG542" s="75" t="e">
        <f>IFERROR(INDEX(Data!$M$4:$BB$594,Data!$A535,COLUMNS($C$11:AH542)),””)</f>
        <v>#NAME?</v>
      </c>
      <c r="AH542" s="75" t="e">
        <f>IFERROR(INDEX(Data!$M$4:$BB$594,Data!$A535,COLUMNS($C$11:AI542)),””)</f>
        <v>#NAME?</v>
      </c>
      <c r="AI542" s="71" t="e">
        <f>IFERROR(INDEX(Data!$M$4:$BB$594,Data!$A535,COLUMNS($C$11:AJ542)),””)</f>
        <v>#NAME?</v>
      </c>
      <c r="AJ542" s="71" t="e">
        <f>IFERROR(INDEX(Data!$M$4:$BB$594,Data!$A535,COLUMNS($C$11:AK542)),””)</f>
        <v>#NAME?</v>
      </c>
      <c r="AK542" s="71" t="e">
        <f>IFERROR(INDEX(Data!$M$4:$BB$594,Data!$A535,COLUMNS($C$11:AL542)),””)</f>
        <v>#NAME?</v>
      </c>
      <c r="AL542" s="69" t="e">
        <f>IFERROR(INDEX(Data!$M$4:$BB$594,Data!$A535,COLUMNS($C$11:AM542)),””)</f>
        <v>#NAME?</v>
      </c>
      <c r="AM542" s="69" t="e">
        <f>IFERROR(INDEX(Data!$M$4:$BB$594,Data!$A535,COLUMNS($C$11:AN542)),””)</f>
        <v>#NAME?</v>
      </c>
      <c r="AN542" s="69" t="e">
        <f>IFERROR(INDEX(Data!$M$4:$BB$594,Data!$A535,COLUMNS($C$11:AO542)),””)</f>
        <v>#NAME?</v>
      </c>
      <c r="AO542" s="69" t="e">
        <f>IFERROR(INDEX(Data!$M$4:$BB$594,Data!$A535,COLUMNS($C$11:AP542)),””)</f>
        <v>#NAME?</v>
      </c>
      <c r="AP542" s="69" t="e">
        <f>IFERROR(INDEX(Data!$M$4:$BB$594,Data!$A535,COLUMNS($C$11:AQ542)),””)</f>
        <v>#NAME?</v>
      </c>
      <c r="AQ542" s="69" t="e">
        <f>IFERROR(INDEX(Data!$M$4:$BB$594,Data!$A535,COLUMNS($C$11:AR542)),””)</f>
        <v>#NAME?</v>
      </c>
    </row>
    <row r="543" spans="2:43" x14ac:dyDescent="0.25">
      <c r="B543" s="69" t="e">
        <f>IFERROR(INDEX(Data!$M$4:$BB$594,Data!$A536,COLUMNS($C$11:C543)),””)</f>
        <v>#NAME?</v>
      </c>
      <c r="C543" s="73" t="e">
        <f>IFERROR(INDEX(Data!$M$4:$BB$594,Data!$A536,COLUMNS($C$11:D543)),””)</f>
        <v>#NAME?</v>
      </c>
      <c r="D543" s="76" t="e">
        <f>IFERROR(INDEX(Data!$M$4:$BB$594,Data!$A536,COLUMNS($C$11:E543)),””)</f>
        <v>#NAME?</v>
      </c>
      <c r="E543" s="76" t="e">
        <f>IFERROR(INDEX(Data!$M$4:$BB$594,Data!$A536,COLUMNS($C$11:F543)),””)</f>
        <v>#NAME?</v>
      </c>
      <c r="F543" s="76" t="e">
        <f>IFERROR(INDEX(Data!$M$4:$BB$594,Data!$A536,COLUMNS($C$11:G543)),””)</f>
        <v>#NAME?</v>
      </c>
      <c r="G543" s="76" t="e">
        <f>IFERROR(INDEX(Data!$M$4:$BB$594,Data!$A536,COLUMNS($C$11:H543)),””)</f>
        <v>#NAME?</v>
      </c>
      <c r="H543" s="76" t="e">
        <f>IFERROR(INDEX(Data!$M$4:$BB$594,Data!$A536,COLUMNS($C$11:I543)),””)</f>
        <v>#NAME?</v>
      </c>
      <c r="I543" s="76" t="e">
        <f>IFERROR(INDEX(Data!$M$4:$BB$594,Data!$A536,COLUMNS($C$11:J543)),””)</f>
        <v>#NAME?</v>
      </c>
      <c r="J543" s="76" t="e">
        <f>IFERROR(INDEX(Data!$M$4:$BB$594,Data!$A536,COLUMNS($C$11:K543)),””)</f>
        <v>#NAME?</v>
      </c>
      <c r="K543" s="76" t="e">
        <f>IFERROR(INDEX(Data!$M$4:$BB$594,Data!$A536,COLUMNS($C$11:L543)),””)</f>
        <v>#NAME?</v>
      </c>
      <c r="L543" s="76" t="e">
        <f>IFERROR(INDEX(Data!$M$4:$BB$594,Data!$A536,COLUMNS($C$11:M543)),””)</f>
        <v>#NAME?</v>
      </c>
      <c r="M543" s="76" t="e">
        <f>IFERROR(INDEX(Data!$M$4:$BB$594,Data!$A536,COLUMNS($C$11:N543)),””)</f>
        <v>#NAME?</v>
      </c>
      <c r="N543" s="76" t="e">
        <f>IFERROR(INDEX(Data!$M$4:$BB$594,Data!$A536,COLUMNS($C$11:O543)),””)</f>
        <v>#NAME?</v>
      </c>
      <c r="O543" s="76" t="e">
        <f>IFERROR(INDEX(Data!$M$4:$BB$594,Data!$A536,COLUMNS($C$11:P543)),””)</f>
        <v>#NAME?</v>
      </c>
      <c r="P543" s="69" t="e">
        <f>IFERROR(INDEX(Data!$M$4:$BB$594,Data!$A536,COLUMNS($C$11:Q543)),””)</f>
        <v>#NAME?</v>
      </c>
      <c r="Q543" s="70" t="e">
        <f>IFERROR(INDEX(Data!$M$4:$BB$594,Data!$A536,COLUMNS($C$11:R543)),””)</f>
        <v>#NAME?</v>
      </c>
      <c r="R543" s="72" t="e">
        <f>IFERROR(INDEX(Data!$M$4:$BB$594,Data!$A536,COLUMNS($C$11:S543)),””)</f>
        <v>#NAME?</v>
      </c>
      <c r="S543" s="69" t="e">
        <f>IFERROR(INDEX(Data!$M$4:$BB$594,Data!$A536,COLUMNS($C$11:T543)),””)</f>
        <v>#NAME?</v>
      </c>
      <c r="T543" s="71" t="e">
        <f>IFERROR(INDEX(Data!$M$4:$BB$594,Data!$A536,COLUMNS($C$11:U543)),””)</f>
        <v>#NAME?</v>
      </c>
      <c r="U543" s="72" t="e">
        <f>IFERROR(INDEX(Data!$M$4:$BB$594,Data!$A536,COLUMNS($C$11:V543)),””)</f>
        <v>#NAME?</v>
      </c>
      <c r="V543" s="72" t="e">
        <f>IFERROR(INDEX(Data!$M$4:$BB$594,Data!$A536,COLUMNS($C$11:W543)),””)</f>
        <v>#NAME?</v>
      </c>
      <c r="W543" s="72" t="e">
        <f>IFERROR(INDEX(Data!$M$4:$BB$594,Data!$A536,COLUMNS($C$11:X543)),””)</f>
        <v>#NAME?</v>
      </c>
      <c r="X543" s="70" t="e">
        <f>IFERROR(INDEX(Data!$M$4:$BB$594,Data!$A536,COLUMNS($C$11:Y543)),””)</f>
        <v>#NAME?</v>
      </c>
      <c r="Y543" s="72" t="e">
        <f>IFERROR(INDEX(Data!$M$4:$BB$594,Data!$A536,COLUMNS($C$11:Z543)),””)</f>
        <v>#NAME?</v>
      </c>
      <c r="Z543" s="75" t="e">
        <f>IFERROR(INDEX(Data!$M$4:$BB$594,Data!$A536,COLUMNS($C$11:AA543)),””)</f>
        <v>#NAME?</v>
      </c>
      <c r="AA543" s="75" t="e">
        <f>IFERROR(INDEX(Data!$M$4:$BB$594,Data!$A536,COLUMNS($C$11:AB543)),””)</f>
        <v>#NAME?</v>
      </c>
      <c r="AB543" s="71" t="e">
        <f>IFERROR(INDEX(Data!$M$4:$BB$594,Data!$A536,COLUMNS($C$11:AC543)),””)</f>
        <v>#NAME?</v>
      </c>
      <c r="AC543" s="72" t="e">
        <f>IFERROR(INDEX(Data!$M$4:$BB$594,Data!$A536,COLUMNS($C$11:AD543)),””)</f>
        <v>#NAME?</v>
      </c>
      <c r="AD543" s="72" t="e">
        <f>IFERROR(INDEX(Data!$M$4:$BB$594,Data!$A536,COLUMNS($C$11:AE543)),””)</f>
        <v>#NAME?</v>
      </c>
      <c r="AE543" s="70" t="e">
        <f>IFERROR(INDEX(Data!$M$4:$BB$594,Data!$A536,COLUMNS($C$11:AF543)),””)</f>
        <v>#NAME?</v>
      </c>
      <c r="AF543" s="72" t="e">
        <f>IFERROR(INDEX(Data!$M$4:$BB$594,Data!$A536,COLUMNS($C$11:AG543)),””)</f>
        <v>#NAME?</v>
      </c>
      <c r="AG543" s="75" t="e">
        <f>IFERROR(INDEX(Data!$M$4:$BB$594,Data!$A536,COLUMNS($C$11:AH543)),””)</f>
        <v>#NAME?</v>
      </c>
      <c r="AH543" s="75" t="e">
        <f>IFERROR(INDEX(Data!$M$4:$BB$594,Data!$A536,COLUMNS($C$11:AI543)),””)</f>
        <v>#NAME?</v>
      </c>
      <c r="AI543" s="71" t="e">
        <f>IFERROR(INDEX(Data!$M$4:$BB$594,Data!$A536,COLUMNS($C$11:AJ543)),””)</f>
        <v>#NAME?</v>
      </c>
      <c r="AJ543" s="71" t="e">
        <f>IFERROR(INDEX(Data!$M$4:$BB$594,Data!$A536,COLUMNS($C$11:AK543)),””)</f>
        <v>#NAME?</v>
      </c>
      <c r="AK543" s="71" t="e">
        <f>IFERROR(INDEX(Data!$M$4:$BB$594,Data!$A536,COLUMNS($C$11:AL543)),””)</f>
        <v>#NAME?</v>
      </c>
      <c r="AL543" s="69" t="e">
        <f>IFERROR(INDEX(Data!$M$4:$BB$594,Data!$A536,COLUMNS($C$11:AM543)),””)</f>
        <v>#NAME?</v>
      </c>
      <c r="AM543" s="69" t="e">
        <f>IFERROR(INDEX(Data!$M$4:$BB$594,Data!$A536,COLUMNS($C$11:AN543)),””)</f>
        <v>#NAME?</v>
      </c>
      <c r="AN543" s="69" t="e">
        <f>IFERROR(INDEX(Data!$M$4:$BB$594,Data!$A536,COLUMNS($C$11:AO543)),””)</f>
        <v>#NAME?</v>
      </c>
      <c r="AO543" s="69" t="e">
        <f>IFERROR(INDEX(Data!$M$4:$BB$594,Data!$A536,COLUMNS($C$11:AP543)),””)</f>
        <v>#NAME?</v>
      </c>
      <c r="AP543" s="69" t="e">
        <f>IFERROR(INDEX(Data!$M$4:$BB$594,Data!$A536,COLUMNS($C$11:AQ543)),””)</f>
        <v>#NAME?</v>
      </c>
      <c r="AQ543" s="69" t="e">
        <f>IFERROR(INDEX(Data!$M$4:$BB$594,Data!$A536,COLUMNS($C$11:AR543)),””)</f>
        <v>#NAME?</v>
      </c>
    </row>
    <row r="544" spans="2:43" x14ac:dyDescent="0.25">
      <c r="B544" s="69" t="e">
        <f>IFERROR(INDEX(Data!$M$4:$BB$594,Data!$A537,COLUMNS($C$11:C544)),””)</f>
        <v>#NAME?</v>
      </c>
      <c r="C544" s="73" t="e">
        <f>IFERROR(INDEX(Data!$M$4:$BB$594,Data!$A537,COLUMNS($C$11:D544)),””)</f>
        <v>#NAME?</v>
      </c>
      <c r="D544" s="76" t="e">
        <f>IFERROR(INDEX(Data!$M$4:$BB$594,Data!$A537,COLUMNS($C$11:E544)),””)</f>
        <v>#NAME?</v>
      </c>
      <c r="E544" s="76" t="e">
        <f>IFERROR(INDEX(Data!$M$4:$BB$594,Data!$A537,COLUMNS($C$11:F544)),””)</f>
        <v>#NAME?</v>
      </c>
      <c r="F544" s="76" t="e">
        <f>IFERROR(INDEX(Data!$M$4:$BB$594,Data!$A537,COLUMNS($C$11:G544)),””)</f>
        <v>#NAME?</v>
      </c>
      <c r="G544" s="76" t="e">
        <f>IFERROR(INDEX(Data!$M$4:$BB$594,Data!$A537,COLUMNS($C$11:H544)),””)</f>
        <v>#NAME?</v>
      </c>
      <c r="H544" s="76" t="e">
        <f>IFERROR(INDEX(Data!$M$4:$BB$594,Data!$A537,COLUMNS($C$11:I544)),””)</f>
        <v>#NAME?</v>
      </c>
      <c r="I544" s="76" t="e">
        <f>IFERROR(INDEX(Data!$M$4:$BB$594,Data!$A537,COLUMNS($C$11:J544)),””)</f>
        <v>#NAME?</v>
      </c>
      <c r="J544" s="76" t="e">
        <f>IFERROR(INDEX(Data!$M$4:$BB$594,Data!$A537,COLUMNS($C$11:K544)),””)</f>
        <v>#NAME?</v>
      </c>
      <c r="K544" s="76" t="e">
        <f>IFERROR(INDEX(Data!$M$4:$BB$594,Data!$A537,COLUMNS($C$11:L544)),””)</f>
        <v>#NAME?</v>
      </c>
      <c r="L544" s="76" t="e">
        <f>IFERROR(INDEX(Data!$M$4:$BB$594,Data!$A537,COLUMNS($C$11:M544)),””)</f>
        <v>#NAME?</v>
      </c>
      <c r="M544" s="76" t="e">
        <f>IFERROR(INDEX(Data!$M$4:$BB$594,Data!$A537,COLUMNS($C$11:N544)),””)</f>
        <v>#NAME?</v>
      </c>
      <c r="N544" s="76" t="e">
        <f>IFERROR(INDEX(Data!$M$4:$BB$594,Data!$A537,COLUMNS($C$11:O544)),””)</f>
        <v>#NAME?</v>
      </c>
      <c r="O544" s="76" t="e">
        <f>IFERROR(INDEX(Data!$M$4:$BB$594,Data!$A537,COLUMNS($C$11:P544)),””)</f>
        <v>#NAME?</v>
      </c>
      <c r="P544" s="69" t="e">
        <f>IFERROR(INDEX(Data!$M$4:$BB$594,Data!$A537,COLUMNS($C$11:Q544)),””)</f>
        <v>#NAME?</v>
      </c>
      <c r="Q544" s="70" t="e">
        <f>IFERROR(INDEX(Data!$M$4:$BB$594,Data!$A537,COLUMNS($C$11:R544)),””)</f>
        <v>#NAME?</v>
      </c>
      <c r="R544" s="72" t="e">
        <f>IFERROR(INDEX(Data!$M$4:$BB$594,Data!$A537,COLUMNS($C$11:S544)),””)</f>
        <v>#NAME?</v>
      </c>
      <c r="S544" s="69" t="e">
        <f>IFERROR(INDEX(Data!$M$4:$BB$594,Data!$A537,COLUMNS($C$11:T544)),””)</f>
        <v>#NAME?</v>
      </c>
      <c r="T544" s="71" t="e">
        <f>IFERROR(INDEX(Data!$M$4:$BB$594,Data!$A537,COLUMNS($C$11:U544)),””)</f>
        <v>#NAME?</v>
      </c>
      <c r="U544" s="72" t="e">
        <f>IFERROR(INDEX(Data!$M$4:$BB$594,Data!$A537,COLUMNS($C$11:V544)),””)</f>
        <v>#NAME?</v>
      </c>
      <c r="V544" s="72" t="e">
        <f>IFERROR(INDEX(Data!$M$4:$BB$594,Data!$A537,COLUMNS($C$11:W544)),””)</f>
        <v>#NAME?</v>
      </c>
      <c r="W544" s="72" t="e">
        <f>IFERROR(INDEX(Data!$M$4:$BB$594,Data!$A537,COLUMNS($C$11:X544)),””)</f>
        <v>#NAME?</v>
      </c>
      <c r="X544" s="70" t="e">
        <f>IFERROR(INDEX(Data!$M$4:$BB$594,Data!$A537,COLUMNS($C$11:Y544)),””)</f>
        <v>#NAME?</v>
      </c>
      <c r="Y544" s="72" t="e">
        <f>IFERROR(INDEX(Data!$M$4:$BB$594,Data!$A537,COLUMNS($C$11:Z544)),””)</f>
        <v>#NAME?</v>
      </c>
      <c r="Z544" s="75" t="e">
        <f>IFERROR(INDEX(Data!$M$4:$BB$594,Data!$A537,COLUMNS($C$11:AA544)),””)</f>
        <v>#NAME?</v>
      </c>
      <c r="AA544" s="75" t="e">
        <f>IFERROR(INDEX(Data!$M$4:$BB$594,Data!$A537,COLUMNS($C$11:AB544)),””)</f>
        <v>#NAME?</v>
      </c>
      <c r="AB544" s="71" t="e">
        <f>IFERROR(INDEX(Data!$M$4:$BB$594,Data!$A537,COLUMNS($C$11:AC544)),””)</f>
        <v>#NAME?</v>
      </c>
      <c r="AC544" s="72" t="e">
        <f>IFERROR(INDEX(Data!$M$4:$BB$594,Data!$A537,COLUMNS($C$11:AD544)),””)</f>
        <v>#NAME?</v>
      </c>
      <c r="AD544" s="72" t="e">
        <f>IFERROR(INDEX(Data!$M$4:$BB$594,Data!$A537,COLUMNS($C$11:AE544)),””)</f>
        <v>#NAME?</v>
      </c>
      <c r="AE544" s="70" t="e">
        <f>IFERROR(INDEX(Data!$M$4:$BB$594,Data!$A537,COLUMNS($C$11:AF544)),””)</f>
        <v>#NAME?</v>
      </c>
      <c r="AF544" s="72" t="e">
        <f>IFERROR(INDEX(Data!$M$4:$BB$594,Data!$A537,COLUMNS($C$11:AG544)),””)</f>
        <v>#NAME?</v>
      </c>
      <c r="AG544" s="75" t="e">
        <f>IFERROR(INDEX(Data!$M$4:$BB$594,Data!$A537,COLUMNS($C$11:AH544)),””)</f>
        <v>#NAME?</v>
      </c>
      <c r="AH544" s="75" t="e">
        <f>IFERROR(INDEX(Data!$M$4:$BB$594,Data!$A537,COLUMNS($C$11:AI544)),””)</f>
        <v>#NAME?</v>
      </c>
      <c r="AI544" s="71" t="e">
        <f>IFERROR(INDEX(Data!$M$4:$BB$594,Data!$A537,COLUMNS($C$11:AJ544)),””)</f>
        <v>#NAME?</v>
      </c>
      <c r="AJ544" s="71" t="e">
        <f>IFERROR(INDEX(Data!$M$4:$BB$594,Data!$A537,COLUMNS($C$11:AK544)),””)</f>
        <v>#NAME?</v>
      </c>
      <c r="AK544" s="71" t="e">
        <f>IFERROR(INDEX(Data!$M$4:$BB$594,Data!$A537,COLUMNS($C$11:AL544)),””)</f>
        <v>#NAME?</v>
      </c>
      <c r="AL544" s="69" t="e">
        <f>IFERROR(INDEX(Data!$M$4:$BB$594,Data!$A537,COLUMNS($C$11:AM544)),””)</f>
        <v>#NAME?</v>
      </c>
      <c r="AM544" s="69" t="e">
        <f>IFERROR(INDEX(Data!$M$4:$BB$594,Data!$A537,COLUMNS($C$11:AN544)),””)</f>
        <v>#NAME?</v>
      </c>
      <c r="AN544" s="69" t="e">
        <f>IFERROR(INDEX(Data!$M$4:$BB$594,Data!$A537,COLUMNS($C$11:AO544)),””)</f>
        <v>#NAME?</v>
      </c>
      <c r="AO544" s="69" t="e">
        <f>IFERROR(INDEX(Data!$M$4:$BB$594,Data!$A537,COLUMNS($C$11:AP544)),””)</f>
        <v>#NAME?</v>
      </c>
      <c r="AP544" s="69" t="e">
        <f>IFERROR(INDEX(Data!$M$4:$BB$594,Data!$A537,COLUMNS($C$11:AQ544)),””)</f>
        <v>#NAME?</v>
      </c>
      <c r="AQ544" s="69" t="e">
        <f>IFERROR(INDEX(Data!$M$4:$BB$594,Data!$A537,COLUMNS($C$11:AR544)),””)</f>
        <v>#NAME?</v>
      </c>
    </row>
    <row r="545" spans="2:43" x14ac:dyDescent="0.25">
      <c r="B545" s="69" t="e">
        <f>IFERROR(INDEX(Data!$M$4:$BB$594,Data!$A538,COLUMNS($C$11:C545)),””)</f>
        <v>#NAME?</v>
      </c>
      <c r="C545" s="73" t="e">
        <f>IFERROR(INDEX(Data!$M$4:$BB$594,Data!$A538,COLUMNS($C$11:D545)),””)</f>
        <v>#NAME?</v>
      </c>
      <c r="D545" s="76" t="e">
        <f>IFERROR(INDEX(Data!$M$4:$BB$594,Data!$A538,COLUMNS($C$11:E545)),””)</f>
        <v>#NAME?</v>
      </c>
      <c r="E545" s="76" t="e">
        <f>IFERROR(INDEX(Data!$M$4:$BB$594,Data!$A538,COLUMNS($C$11:F545)),””)</f>
        <v>#NAME?</v>
      </c>
      <c r="F545" s="76" t="e">
        <f>IFERROR(INDEX(Data!$M$4:$BB$594,Data!$A538,COLUMNS($C$11:G545)),””)</f>
        <v>#NAME?</v>
      </c>
      <c r="G545" s="76" t="e">
        <f>IFERROR(INDEX(Data!$M$4:$BB$594,Data!$A538,COLUMNS($C$11:H545)),””)</f>
        <v>#NAME?</v>
      </c>
      <c r="H545" s="76" t="e">
        <f>IFERROR(INDEX(Data!$M$4:$BB$594,Data!$A538,COLUMNS($C$11:I545)),””)</f>
        <v>#NAME?</v>
      </c>
      <c r="I545" s="76" t="e">
        <f>IFERROR(INDEX(Data!$M$4:$BB$594,Data!$A538,COLUMNS($C$11:J545)),””)</f>
        <v>#NAME?</v>
      </c>
      <c r="J545" s="76" t="e">
        <f>IFERROR(INDEX(Data!$M$4:$BB$594,Data!$A538,COLUMNS($C$11:K545)),””)</f>
        <v>#NAME?</v>
      </c>
      <c r="K545" s="76" t="e">
        <f>IFERROR(INDEX(Data!$M$4:$BB$594,Data!$A538,COLUMNS($C$11:L545)),””)</f>
        <v>#NAME?</v>
      </c>
      <c r="L545" s="76" t="e">
        <f>IFERROR(INDEX(Data!$M$4:$BB$594,Data!$A538,COLUMNS($C$11:M545)),””)</f>
        <v>#NAME?</v>
      </c>
      <c r="M545" s="76" t="e">
        <f>IFERROR(INDEX(Data!$M$4:$BB$594,Data!$A538,COLUMNS($C$11:N545)),””)</f>
        <v>#NAME?</v>
      </c>
      <c r="N545" s="76" t="e">
        <f>IFERROR(INDEX(Data!$M$4:$BB$594,Data!$A538,COLUMNS($C$11:O545)),””)</f>
        <v>#NAME?</v>
      </c>
      <c r="O545" s="76" t="e">
        <f>IFERROR(INDEX(Data!$M$4:$BB$594,Data!$A538,COLUMNS($C$11:P545)),””)</f>
        <v>#NAME?</v>
      </c>
      <c r="P545" s="69" t="e">
        <f>IFERROR(INDEX(Data!$M$4:$BB$594,Data!$A538,COLUMNS($C$11:Q545)),””)</f>
        <v>#NAME?</v>
      </c>
      <c r="Q545" s="70" t="e">
        <f>IFERROR(INDEX(Data!$M$4:$BB$594,Data!$A538,COLUMNS($C$11:R545)),””)</f>
        <v>#NAME?</v>
      </c>
      <c r="R545" s="72" t="e">
        <f>IFERROR(INDEX(Data!$M$4:$BB$594,Data!$A538,COLUMNS($C$11:S545)),””)</f>
        <v>#NAME?</v>
      </c>
      <c r="S545" s="69" t="e">
        <f>IFERROR(INDEX(Data!$M$4:$BB$594,Data!$A538,COLUMNS($C$11:T545)),””)</f>
        <v>#NAME?</v>
      </c>
      <c r="T545" s="71" t="e">
        <f>IFERROR(INDEX(Data!$M$4:$BB$594,Data!$A538,COLUMNS($C$11:U545)),””)</f>
        <v>#NAME?</v>
      </c>
      <c r="U545" s="72" t="e">
        <f>IFERROR(INDEX(Data!$M$4:$BB$594,Data!$A538,COLUMNS($C$11:V545)),””)</f>
        <v>#NAME?</v>
      </c>
      <c r="V545" s="72" t="e">
        <f>IFERROR(INDEX(Data!$M$4:$BB$594,Data!$A538,COLUMNS($C$11:W545)),””)</f>
        <v>#NAME?</v>
      </c>
      <c r="W545" s="72" t="e">
        <f>IFERROR(INDEX(Data!$M$4:$BB$594,Data!$A538,COLUMNS($C$11:X545)),””)</f>
        <v>#NAME?</v>
      </c>
      <c r="X545" s="70" t="e">
        <f>IFERROR(INDEX(Data!$M$4:$BB$594,Data!$A538,COLUMNS($C$11:Y545)),””)</f>
        <v>#NAME?</v>
      </c>
      <c r="Y545" s="72" t="e">
        <f>IFERROR(INDEX(Data!$M$4:$BB$594,Data!$A538,COLUMNS($C$11:Z545)),””)</f>
        <v>#NAME?</v>
      </c>
      <c r="Z545" s="75" t="e">
        <f>IFERROR(INDEX(Data!$M$4:$BB$594,Data!$A538,COLUMNS($C$11:AA545)),””)</f>
        <v>#NAME?</v>
      </c>
      <c r="AA545" s="75" t="e">
        <f>IFERROR(INDEX(Data!$M$4:$BB$594,Data!$A538,COLUMNS($C$11:AB545)),””)</f>
        <v>#NAME?</v>
      </c>
      <c r="AB545" s="71" t="e">
        <f>IFERROR(INDEX(Data!$M$4:$BB$594,Data!$A538,COLUMNS($C$11:AC545)),””)</f>
        <v>#NAME?</v>
      </c>
      <c r="AC545" s="72" t="e">
        <f>IFERROR(INDEX(Data!$M$4:$BB$594,Data!$A538,COLUMNS($C$11:AD545)),””)</f>
        <v>#NAME?</v>
      </c>
      <c r="AD545" s="72" t="e">
        <f>IFERROR(INDEX(Data!$M$4:$BB$594,Data!$A538,COLUMNS($C$11:AE545)),””)</f>
        <v>#NAME?</v>
      </c>
      <c r="AE545" s="70" t="e">
        <f>IFERROR(INDEX(Data!$M$4:$BB$594,Data!$A538,COLUMNS($C$11:AF545)),””)</f>
        <v>#NAME?</v>
      </c>
      <c r="AF545" s="72" t="e">
        <f>IFERROR(INDEX(Data!$M$4:$BB$594,Data!$A538,COLUMNS($C$11:AG545)),””)</f>
        <v>#NAME?</v>
      </c>
      <c r="AG545" s="75" t="e">
        <f>IFERROR(INDEX(Data!$M$4:$BB$594,Data!$A538,COLUMNS($C$11:AH545)),””)</f>
        <v>#NAME?</v>
      </c>
      <c r="AH545" s="75" t="e">
        <f>IFERROR(INDEX(Data!$M$4:$BB$594,Data!$A538,COLUMNS($C$11:AI545)),””)</f>
        <v>#NAME?</v>
      </c>
      <c r="AI545" s="71" t="e">
        <f>IFERROR(INDEX(Data!$M$4:$BB$594,Data!$A538,COLUMNS($C$11:AJ545)),””)</f>
        <v>#NAME?</v>
      </c>
      <c r="AJ545" s="71" t="e">
        <f>IFERROR(INDEX(Data!$M$4:$BB$594,Data!$A538,COLUMNS($C$11:AK545)),””)</f>
        <v>#NAME?</v>
      </c>
      <c r="AK545" s="71" t="e">
        <f>IFERROR(INDEX(Data!$M$4:$BB$594,Data!$A538,COLUMNS($C$11:AL545)),””)</f>
        <v>#NAME?</v>
      </c>
      <c r="AL545" s="69" t="e">
        <f>IFERROR(INDEX(Data!$M$4:$BB$594,Data!$A538,COLUMNS($C$11:AM545)),””)</f>
        <v>#NAME?</v>
      </c>
      <c r="AM545" s="69" t="e">
        <f>IFERROR(INDEX(Data!$M$4:$BB$594,Data!$A538,COLUMNS($C$11:AN545)),””)</f>
        <v>#NAME?</v>
      </c>
      <c r="AN545" s="69" t="e">
        <f>IFERROR(INDEX(Data!$M$4:$BB$594,Data!$A538,COLUMNS($C$11:AO545)),””)</f>
        <v>#NAME?</v>
      </c>
      <c r="AO545" s="69" t="e">
        <f>IFERROR(INDEX(Data!$M$4:$BB$594,Data!$A538,COLUMNS($C$11:AP545)),””)</f>
        <v>#NAME?</v>
      </c>
      <c r="AP545" s="69" t="e">
        <f>IFERROR(INDEX(Data!$M$4:$BB$594,Data!$A538,COLUMNS($C$11:AQ545)),””)</f>
        <v>#NAME?</v>
      </c>
      <c r="AQ545" s="69" t="e">
        <f>IFERROR(INDEX(Data!$M$4:$BB$594,Data!$A538,COLUMNS($C$11:AR545)),””)</f>
        <v>#NAME?</v>
      </c>
    </row>
    <row r="546" spans="2:43" x14ac:dyDescent="0.25">
      <c r="B546" s="69" t="e">
        <f>IFERROR(INDEX(Data!$M$4:$BB$594,Data!$A539,COLUMNS($C$11:C546)),””)</f>
        <v>#NAME?</v>
      </c>
      <c r="C546" s="73" t="e">
        <f>IFERROR(INDEX(Data!$M$4:$BB$594,Data!$A539,COLUMNS($C$11:D546)),””)</f>
        <v>#NAME?</v>
      </c>
      <c r="D546" s="76" t="e">
        <f>IFERROR(INDEX(Data!$M$4:$BB$594,Data!$A539,COLUMNS($C$11:E546)),””)</f>
        <v>#NAME?</v>
      </c>
      <c r="E546" s="76" t="e">
        <f>IFERROR(INDEX(Data!$M$4:$BB$594,Data!$A539,COLUMNS($C$11:F546)),””)</f>
        <v>#NAME?</v>
      </c>
      <c r="F546" s="76" t="e">
        <f>IFERROR(INDEX(Data!$M$4:$BB$594,Data!$A539,COLUMNS($C$11:G546)),””)</f>
        <v>#NAME?</v>
      </c>
      <c r="G546" s="76" t="e">
        <f>IFERROR(INDEX(Data!$M$4:$BB$594,Data!$A539,COLUMNS($C$11:H546)),””)</f>
        <v>#NAME?</v>
      </c>
      <c r="H546" s="76" t="e">
        <f>IFERROR(INDEX(Data!$M$4:$BB$594,Data!$A539,COLUMNS($C$11:I546)),””)</f>
        <v>#NAME?</v>
      </c>
      <c r="I546" s="76" t="e">
        <f>IFERROR(INDEX(Data!$M$4:$BB$594,Data!$A539,COLUMNS($C$11:J546)),””)</f>
        <v>#NAME?</v>
      </c>
      <c r="J546" s="76" t="e">
        <f>IFERROR(INDEX(Data!$M$4:$BB$594,Data!$A539,COLUMNS($C$11:K546)),””)</f>
        <v>#NAME?</v>
      </c>
      <c r="K546" s="76" t="e">
        <f>IFERROR(INDEX(Data!$M$4:$BB$594,Data!$A539,COLUMNS($C$11:L546)),””)</f>
        <v>#NAME?</v>
      </c>
      <c r="L546" s="76" t="e">
        <f>IFERROR(INDEX(Data!$M$4:$BB$594,Data!$A539,COLUMNS($C$11:M546)),””)</f>
        <v>#NAME?</v>
      </c>
      <c r="M546" s="76" t="e">
        <f>IFERROR(INDEX(Data!$M$4:$BB$594,Data!$A539,COLUMNS($C$11:N546)),””)</f>
        <v>#NAME?</v>
      </c>
      <c r="N546" s="76" t="e">
        <f>IFERROR(INDEX(Data!$M$4:$BB$594,Data!$A539,COLUMNS($C$11:O546)),””)</f>
        <v>#NAME?</v>
      </c>
      <c r="O546" s="76" t="e">
        <f>IFERROR(INDEX(Data!$M$4:$BB$594,Data!$A539,COLUMNS($C$11:P546)),””)</f>
        <v>#NAME?</v>
      </c>
      <c r="P546" s="69" t="e">
        <f>IFERROR(INDEX(Data!$M$4:$BB$594,Data!$A539,COLUMNS($C$11:Q546)),””)</f>
        <v>#NAME?</v>
      </c>
      <c r="Q546" s="70" t="e">
        <f>IFERROR(INDEX(Data!$M$4:$BB$594,Data!$A539,COLUMNS($C$11:R546)),””)</f>
        <v>#NAME?</v>
      </c>
      <c r="R546" s="72" t="e">
        <f>IFERROR(INDEX(Data!$M$4:$BB$594,Data!$A539,COLUMNS($C$11:S546)),””)</f>
        <v>#NAME?</v>
      </c>
      <c r="S546" s="69" t="e">
        <f>IFERROR(INDEX(Data!$M$4:$BB$594,Data!$A539,COLUMNS($C$11:T546)),””)</f>
        <v>#NAME?</v>
      </c>
      <c r="T546" s="71" t="e">
        <f>IFERROR(INDEX(Data!$M$4:$BB$594,Data!$A539,COLUMNS($C$11:U546)),””)</f>
        <v>#NAME?</v>
      </c>
      <c r="U546" s="72" t="e">
        <f>IFERROR(INDEX(Data!$M$4:$BB$594,Data!$A539,COLUMNS($C$11:V546)),””)</f>
        <v>#NAME?</v>
      </c>
      <c r="V546" s="72" t="e">
        <f>IFERROR(INDEX(Data!$M$4:$BB$594,Data!$A539,COLUMNS($C$11:W546)),””)</f>
        <v>#NAME?</v>
      </c>
      <c r="W546" s="72" t="e">
        <f>IFERROR(INDEX(Data!$M$4:$BB$594,Data!$A539,COLUMNS($C$11:X546)),””)</f>
        <v>#NAME?</v>
      </c>
      <c r="X546" s="70" t="e">
        <f>IFERROR(INDEX(Data!$M$4:$BB$594,Data!$A539,COLUMNS($C$11:Y546)),””)</f>
        <v>#NAME?</v>
      </c>
      <c r="Y546" s="72" t="e">
        <f>IFERROR(INDEX(Data!$M$4:$BB$594,Data!$A539,COLUMNS($C$11:Z546)),””)</f>
        <v>#NAME?</v>
      </c>
      <c r="Z546" s="75" t="e">
        <f>IFERROR(INDEX(Data!$M$4:$BB$594,Data!$A539,COLUMNS($C$11:AA546)),””)</f>
        <v>#NAME?</v>
      </c>
      <c r="AA546" s="75" t="e">
        <f>IFERROR(INDEX(Data!$M$4:$BB$594,Data!$A539,COLUMNS($C$11:AB546)),””)</f>
        <v>#NAME?</v>
      </c>
      <c r="AB546" s="71" t="e">
        <f>IFERROR(INDEX(Data!$M$4:$BB$594,Data!$A539,COLUMNS($C$11:AC546)),””)</f>
        <v>#NAME?</v>
      </c>
      <c r="AC546" s="72" t="e">
        <f>IFERROR(INDEX(Data!$M$4:$BB$594,Data!$A539,COLUMNS($C$11:AD546)),””)</f>
        <v>#NAME?</v>
      </c>
      <c r="AD546" s="72" t="e">
        <f>IFERROR(INDEX(Data!$M$4:$BB$594,Data!$A539,COLUMNS($C$11:AE546)),””)</f>
        <v>#NAME?</v>
      </c>
      <c r="AE546" s="70" t="e">
        <f>IFERROR(INDEX(Data!$M$4:$BB$594,Data!$A539,COLUMNS($C$11:AF546)),””)</f>
        <v>#NAME?</v>
      </c>
      <c r="AF546" s="72" t="e">
        <f>IFERROR(INDEX(Data!$M$4:$BB$594,Data!$A539,COLUMNS($C$11:AG546)),””)</f>
        <v>#NAME?</v>
      </c>
      <c r="AG546" s="75" t="e">
        <f>IFERROR(INDEX(Data!$M$4:$BB$594,Data!$A539,COLUMNS($C$11:AH546)),””)</f>
        <v>#NAME?</v>
      </c>
      <c r="AH546" s="75" t="e">
        <f>IFERROR(INDEX(Data!$M$4:$BB$594,Data!$A539,COLUMNS($C$11:AI546)),””)</f>
        <v>#NAME?</v>
      </c>
      <c r="AI546" s="71" t="e">
        <f>IFERROR(INDEX(Data!$M$4:$BB$594,Data!$A539,COLUMNS($C$11:AJ546)),””)</f>
        <v>#NAME?</v>
      </c>
      <c r="AJ546" s="71" t="e">
        <f>IFERROR(INDEX(Data!$M$4:$BB$594,Data!$A539,COLUMNS($C$11:AK546)),””)</f>
        <v>#NAME?</v>
      </c>
      <c r="AK546" s="71" t="e">
        <f>IFERROR(INDEX(Data!$M$4:$BB$594,Data!$A539,COLUMNS($C$11:AL546)),””)</f>
        <v>#NAME?</v>
      </c>
      <c r="AL546" s="69" t="e">
        <f>IFERROR(INDEX(Data!$M$4:$BB$594,Data!$A539,COLUMNS($C$11:AM546)),””)</f>
        <v>#NAME?</v>
      </c>
      <c r="AM546" s="69" t="e">
        <f>IFERROR(INDEX(Data!$M$4:$BB$594,Data!$A539,COLUMNS($C$11:AN546)),””)</f>
        <v>#NAME?</v>
      </c>
      <c r="AN546" s="69" t="e">
        <f>IFERROR(INDEX(Data!$M$4:$BB$594,Data!$A539,COLUMNS($C$11:AO546)),””)</f>
        <v>#NAME?</v>
      </c>
      <c r="AO546" s="69" t="e">
        <f>IFERROR(INDEX(Data!$M$4:$BB$594,Data!$A539,COLUMNS($C$11:AP546)),””)</f>
        <v>#NAME?</v>
      </c>
      <c r="AP546" s="69" t="e">
        <f>IFERROR(INDEX(Data!$M$4:$BB$594,Data!$A539,COLUMNS($C$11:AQ546)),””)</f>
        <v>#NAME?</v>
      </c>
      <c r="AQ546" s="69" t="e">
        <f>IFERROR(INDEX(Data!$M$4:$BB$594,Data!$A539,COLUMNS($C$11:AR546)),””)</f>
        <v>#NAME?</v>
      </c>
    </row>
    <row r="547" spans="2:43" x14ac:dyDescent="0.25">
      <c r="B547" s="69" t="e">
        <f>IFERROR(INDEX(Data!$M$4:$BB$594,Data!$A540,COLUMNS($C$11:C547)),””)</f>
        <v>#NAME?</v>
      </c>
      <c r="C547" s="73" t="e">
        <f>IFERROR(INDEX(Data!$M$4:$BB$594,Data!$A540,COLUMNS($C$11:D547)),””)</f>
        <v>#NAME?</v>
      </c>
      <c r="D547" s="76" t="e">
        <f>IFERROR(INDEX(Data!$M$4:$BB$594,Data!$A540,COLUMNS($C$11:E547)),””)</f>
        <v>#NAME?</v>
      </c>
      <c r="E547" s="76" t="e">
        <f>IFERROR(INDEX(Data!$M$4:$BB$594,Data!$A540,COLUMNS($C$11:F547)),””)</f>
        <v>#NAME?</v>
      </c>
      <c r="F547" s="76" t="e">
        <f>IFERROR(INDEX(Data!$M$4:$BB$594,Data!$A540,COLUMNS($C$11:G547)),””)</f>
        <v>#NAME?</v>
      </c>
      <c r="G547" s="76" t="e">
        <f>IFERROR(INDEX(Data!$M$4:$BB$594,Data!$A540,COLUMNS($C$11:H547)),””)</f>
        <v>#NAME?</v>
      </c>
      <c r="H547" s="76" t="e">
        <f>IFERROR(INDEX(Data!$M$4:$BB$594,Data!$A540,COLUMNS($C$11:I547)),””)</f>
        <v>#NAME?</v>
      </c>
      <c r="I547" s="76" t="e">
        <f>IFERROR(INDEX(Data!$M$4:$BB$594,Data!$A540,COLUMNS($C$11:J547)),””)</f>
        <v>#NAME?</v>
      </c>
      <c r="J547" s="76" t="e">
        <f>IFERROR(INDEX(Data!$M$4:$BB$594,Data!$A540,COLUMNS($C$11:K547)),””)</f>
        <v>#NAME?</v>
      </c>
      <c r="K547" s="76" t="e">
        <f>IFERROR(INDEX(Data!$M$4:$BB$594,Data!$A540,COLUMNS($C$11:L547)),””)</f>
        <v>#NAME?</v>
      </c>
      <c r="L547" s="76" t="e">
        <f>IFERROR(INDEX(Data!$M$4:$BB$594,Data!$A540,COLUMNS($C$11:M547)),””)</f>
        <v>#NAME?</v>
      </c>
      <c r="M547" s="76" t="e">
        <f>IFERROR(INDEX(Data!$M$4:$BB$594,Data!$A540,COLUMNS($C$11:N547)),””)</f>
        <v>#NAME?</v>
      </c>
      <c r="N547" s="76" t="e">
        <f>IFERROR(INDEX(Data!$M$4:$BB$594,Data!$A540,COLUMNS($C$11:O547)),””)</f>
        <v>#NAME?</v>
      </c>
      <c r="O547" s="76" t="e">
        <f>IFERROR(INDEX(Data!$M$4:$BB$594,Data!$A540,COLUMNS($C$11:P547)),””)</f>
        <v>#NAME?</v>
      </c>
      <c r="P547" s="69" t="e">
        <f>IFERROR(INDEX(Data!$M$4:$BB$594,Data!$A540,COLUMNS($C$11:Q547)),””)</f>
        <v>#NAME?</v>
      </c>
      <c r="Q547" s="70" t="e">
        <f>IFERROR(INDEX(Data!$M$4:$BB$594,Data!$A540,COLUMNS($C$11:R547)),””)</f>
        <v>#NAME?</v>
      </c>
      <c r="R547" s="72" t="e">
        <f>IFERROR(INDEX(Data!$M$4:$BB$594,Data!$A540,COLUMNS($C$11:S547)),””)</f>
        <v>#NAME?</v>
      </c>
      <c r="S547" s="69" t="e">
        <f>IFERROR(INDEX(Data!$M$4:$BB$594,Data!$A540,COLUMNS($C$11:T547)),””)</f>
        <v>#NAME?</v>
      </c>
      <c r="T547" s="71" t="e">
        <f>IFERROR(INDEX(Data!$M$4:$BB$594,Data!$A540,COLUMNS($C$11:U547)),””)</f>
        <v>#NAME?</v>
      </c>
      <c r="U547" s="72" t="e">
        <f>IFERROR(INDEX(Data!$M$4:$BB$594,Data!$A540,COLUMNS($C$11:V547)),””)</f>
        <v>#NAME?</v>
      </c>
      <c r="V547" s="72" t="e">
        <f>IFERROR(INDEX(Data!$M$4:$BB$594,Data!$A540,COLUMNS($C$11:W547)),””)</f>
        <v>#NAME?</v>
      </c>
      <c r="W547" s="72" t="e">
        <f>IFERROR(INDEX(Data!$M$4:$BB$594,Data!$A540,COLUMNS($C$11:X547)),””)</f>
        <v>#NAME?</v>
      </c>
      <c r="X547" s="70" t="e">
        <f>IFERROR(INDEX(Data!$M$4:$BB$594,Data!$A540,COLUMNS($C$11:Y547)),””)</f>
        <v>#NAME?</v>
      </c>
      <c r="Y547" s="72" t="e">
        <f>IFERROR(INDEX(Data!$M$4:$BB$594,Data!$A540,COLUMNS($C$11:Z547)),””)</f>
        <v>#NAME?</v>
      </c>
      <c r="Z547" s="75" t="e">
        <f>IFERROR(INDEX(Data!$M$4:$BB$594,Data!$A540,COLUMNS($C$11:AA547)),””)</f>
        <v>#NAME?</v>
      </c>
      <c r="AA547" s="75" t="e">
        <f>IFERROR(INDEX(Data!$M$4:$BB$594,Data!$A540,COLUMNS($C$11:AB547)),””)</f>
        <v>#NAME?</v>
      </c>
      <c r="AB547" s="71" t="e">
        <f>IFERROR(INDEX(Data!$M$4:$BB$594,Data!$A540,COLUMNS($C$11:AC547)),””)</f>
        <v>#NAME?</v>
      </c>
      <c r="AC547" s="72" t="e">
        <f>IFERROR(INDEX(Data!$M$4:$BB$594,Data!$A540,COLUMNS($C$11:AD547)),””)</f>
        <v>#NAME?</v>
      </c>
      <c r="AD547" s="72" t="e">
        <f>IFERROR(INDEX(Data!$M$4:$BB$594,Data!$A540,COLUMNS($C$11:AE547)),””)</f>
        <v>#NAME?</v>
      </c>
      <c r="AE547" s="70" t="e">
        <f>IFERROR(INDEX(Data!$M$4:$BB$594,Data!$A540,COLUMNS($C$11:AF547)),””)</f>
        <v>#NAME?</v>
      </c>
      <c r="AF547" s="72" t="e">
        <f>IFERROR(INDEX(Data!$M$4:$BB$594,Data!$A540,COLUMNS($C$11:AG547)),””)</f>
        <v>#NAME?</v>
      </c>
      <c r="AG547" s="75" t="e">
        <f>IFERROR(INDEX(Data!$M$4:$BB$594,Data!$A540,COLUMNS($C$11:AH547)),””)</f>
        <v>#NAME?</v>
      </c>
      <c r="AH547" s="75" t="e">
        <f>IFERROR(INDEX(Data!$M$4:$BB$594,Data!$A540,COLUMNS($C$11:AI547)),””)</f>
        <v>#NAME?</v>
      </c>
      <c r="AI547" s="71" t="e">
        <f>IFERROR(INDEX(Data!$M$4:$BB$594,Data!$A540,COLUMNS($C$11:AJ547)),””)</f>
        <v>#NAME?</v>
      </c>
      <c r="AJ547" s="71" t="e">
        <f>IFERROR(INDEX(Data!$M$4:$BB$594,Data!$A540,COLUMNS($C$11:AK547)),””)</f>
        <v>#NAME?</v>
      </c>
      <c r="AK547" s="71" t="e">
        <f>IFERROR(INDEX(Data!$M$4:$BB$594,Data!$A540,COLUMNS($C$11:AL547)),””)</f>
        <v>#NAME?</v>
      </c>
      <c r="AL547" s="69" t="e">
        <f>IFERROR(INDEX(Data!$M$4:$BB$594,Data!$A540,COLUMNS($C$11:AM547)),””)</f>
        <v>#NAME?</v>
      </c>
      <c r="AM547" s="69" t="e">
        <f>IFERROR(INDEX(Data!$M$4:$BB$594,Data!$A540,COLUMNS($C$11:AN547)),””)</f>
        <v>#NAME?</v>
      </c>
      <c r="AN547" s="69" t="e">
        <f>IFERROR(INDEX(Data!$M$4:$BB$594,Data!$A540,COLUMNS($C$11:AO547)),””)</f>
        <v>#NAME?</v>
      </c>
      <c r="AO547" s="69" t="e">
        <f>IFERROR(INDEX(Data!$M$4:$BB$594,Data!$A540,COLUMNS($C$11:AP547)),””)</f>
        <v>#NAME?</v>
      </c>
      <c r="AP547" s="69" t="e">
        <f>IFERROR(INDEX(Data!$M$4:$BB$594,Data!$A540,COLUMNS($C$11:AQ547)),””)</f>
        <v>#NAME?</v>
      </c>
      <c r="AQ547" s="69" t="e">
        <f>IFERROR(INDEX(Data!$M$4:$BB$594,Data!$A540,COLUMNS($C$11:AR547)),””)</f>
        <v>#NAME?</v>
      </c>
    </row>
    <row r="548" spans="2:43" x14ac:dyDescent="0.25">
      <c r="B548" s="69" t="e">
        <f>IFERROR(INDEX(Data!$M$4:$BB$594,Data!$A541,COLUMNS($C$11:C548)),””)</f>
        <v>#NAME?</v>
      </c>
      <c r="C548" s="73" t="e">
        <f>IFERROR(INDEX(Data!$M$4:$BB$594,Data!$A541,COLUMNS($C$11:D548)),””)</f>
        <v>#NAME?</v>
      </c>
      <c r="D548" s="76" t="e">
        <f>IFERROR(INDEX(Data!$M$4:$BB$594,Data!$A541,COLUMNS($C$11:E548)),””)</f>
        <v>#NAME?</v>
      </c>
      <c r="E548" s="76" t="e">
        <f>IFERROR(INDEX(Data!$M$4:$BB$594,Data!$A541,COLUMNS($C$11:F548)),””)</f>
        <v>#NAME?</v>
      </c>
      <c r="F548" s="76" t="e">
        <f>IFERROR(INDEX(Data!$M$4:$BB$594,Data!$A541,COLUMNS($C$11:G548)),””)</f>
        <v>#NAME?</v>
      </c>
      <c r="G548" s="76" t="e">
        <f>IFERROR(INDEX(Data!$M$4:$BB$594,Data!$A541,COLUMNS($C$11:H548)),””)</f>
        <v>#NAME?</v>
      </c>
      <c r="H548" s="76" t="e">
        <f>IFERROR(INDEX(Data!$M$4:$BB$594,Data!$A541,COLUMNS($C$11:I548)),””)</f>
        <v>#NAME?</v>
      </c>
      <c r="I548" s="76" t="e">
        <f>IFERROR(INDEX(Data!$M$4:$BB$594,Data!$A541,COLUMNS($C$11:J548)),””)</f>
        <v>#NAME?</v>
      </c>
      <c r="J548" s="76" t="e">
        <f>IFERROR(INDEX(Data!$M$4:$BB$594,Data!$A541,COLUMNS($C$11:K548)),””)</f>
        <v>#NAME?</v>
      </c>
      <c r="K548" s="76" t="e">
        <f>IFERROR(INDEX(Data!$M$4:$BB$594,Data!$A541,COLUMNS($C$11:L548)),””)</f>
        <v>#NAME?</v>
      </c>
      <c r="L548" s="76" t="e">
        <f>IFERROR(INDEX(Data!$M$4:$BB$594,Data!$A541,COLUMNS($C$11:M548)),””)</f>
        <v>#NAME?</v>
      </c>
      <c r="M548" s="76" t="e">
        <f>IFERROR(INDEX(Data!$M$4:$BB$594,Data!$A541,COLUMNS($C$11:N548)),””)</f>
        <v>#NAME?</v>
      </c>
      <c r="N548" s="76" t="e">
        <f>IFERROR(INDEX(Data!$M$4:$BB$594,Data!$A541,COLUMNS($C$11:O548)),””)</f>
        <v>#NAME?</v>
      </c>
      <c r="O548" s="76" t="e">
        <f>IFERROR(INDEX(Data!$M$4:$BB$594,Data!$A541,COLUMNS($C$11:P548)),””)</f>
        <v>#NAME?</v>
      </c>
      <c r="P548" s="69" t="e">
        <f>IFERROR(INDEX(Data!$M$4:$BB$594,Data!$A541,COLUMNS($C$11:Q548)),””)</f>
        <v>#NAME?</v>
      </c>
      <c r="Q548" s="70" t="e">
        <f>IFERROR(INDEX(Data!$M$4:$BB$594,Data!$A541,COLUMNS($C$11:R548)),””)</f>
        <v>#NAME?</v>
      </c>
      <c r="R548" s="72" t="e">
        <f>IFERROR(INDEX(Data!$M$4:$BB$594,Data!$A541,COLUMNS($C$11:S548)),””)</f>
        <v>#NAME?</v>
      </c>
      <c r="S548" s="69" t="e">
        <f>IFERROR(INDEX(Data!$M$4:$BB$594,Data!$A541,COLUMNS($C$11:T548)),””)</f>
        <v>#NAME?</v>
      </c>
      <c r="T548" s="71" t="e">
        <f>IFERROR(INDEX(Data!$M$4:$BB$594,Data!$A541,COLUMNS($C$11:U548)),””)</f>
        <v>#NAME?</v>
      </c>
      <c r="U548" s="72" t="e">
        <f>IFERROR(INDEX(Data!$M$4:$BB$594,Data!$A541,COLUMNS($C$11:V548)),””)</f>
        <v>#NAME?</v>
      </c>
      <c r="V548" s="72" t="e">
        <f>IFERROR(INDEX(Data!$M$4:$BB$594,Data!$A541,COLUMNS($C$11:W548)),””)</f>
        <v>#NAME?</v>
      </c>
      <c r="W548" s="72" t="e">
        <f>IFERROR(INDEX(Data!$M$4:$BB$594,Data!$A541,COLUMNS($C$11:X548)),””)</f>
        <v>#NAME?</v>
      </c>
      <c r="X548" s="70" t="e">
        <f>IFERROR(INDEX(Data!$M$4:$BB$594,Data!$A541,COLUMNS($C$11:Y548)),””)</f>
        <v>#NAME?</v>
      </c>
      <c r="Y548" s="72" t="e">
        <f>IFERROR(INDEX(Data!$M$4:$BB$594,Data!$A541,COLUMNS($C$11:Z548)),””)</f>
        <v>#NAME?</v>
      </c>
      <c r="Z548" s="75" t="e">
        <f>IFERROR(INDEX(Data!$M$4:$BB$594,Data!$A541,COLUMNS($C$11:AA548)),””)</f>
        <v>#NAME?</v>
      </c>
      <c r="AA548" s="75" t="e">
        <f>IFERROR(INDEX(Data!$M$4:$BB$594,Data!$A541,COLUMNS($C$11:AB548)),””)</f>
        <v>#NAME?</v>
      </c>
      <c r="AB548" s="71" t="e">
        <f>IFERROR(INDEX(Data!$M$4:$BB$594,Data!$A541,COLUMNS($C$11:AC548)),””)</f>
        <v>#NAME?</v>
      </c>
      <c r="AC548" s="72" t="e">
        <f>IFERROR(INDEX(Data!$M$4:$BB$594,Data!$A541,COLUMNS($C$11:AD548)),””)</f>
        <v>#NAME?</v>
      </c>
      <c r="AD548" s="72" t="e">
        <f>IFERROR(INDEX(Data!$M$4:$BB$594,Data!$A541,COLUMNS($C$11:AE548)),””)</f>
        <v>#NAME?</v>
      </c>
      <c r="AE548" s="70" t="e">
        <f>IFERROR(INDEX(Data!$M$4:$BB$594,Data!$A541,COLUMNS($C$11:AF548)),””)</f>
        <v>#NAME?</v>
      </c>
      <c r="AF548" s="72" t="e">
        <f>IFERROR(INDEX(Data!$M$4:$BB$594,Data!$A541,COLUMNS($C$11:AG548)),””)</f>
        <v>#NAME?</v>
      </c>
      <c r="AG548" s="75" t="e">
        <f>IFERROR(INDEX(Data!$M$4:$BB$594,Data!$A541,COLUMNS($C$11:AH548)),””)</f>
        <v>#NAME?</v>
      </c>
      <c r="AH548" s="75" t="e">
        <f>IFERROR(INDEX(Data!$M$4:$BB$594,Data!$A541,COLUMNS($C$11:AI548)),””)</f>
        <v>#NAME?</v>
      </c>
      <c r="AI548" s="71" t="e">
        <f>IFERROR(INDEX(Data!$M$4:$BB$594,Data!$A541,COLUMNS($C$11:AJ548)),””)</f>
        <v>#NAME?</v>
      </c>
      <c r="AJ548" s="71" t="e">
        <f>IFERROR(INDEX(Data!$M$4:$BB$594,Data!$A541,COLUMNS($C$11:AK548)),””)</f>
        <v>#NAME?</v>
      </c>
      <c r="AK548" s="71" t="e">
        <f>IFERROR(INDEX(Data!$M$4:$BB$594,Data!$A541,COLUMNS($C$11:AL548)),””)</f>
        <v>#NAME?</v>
      </c>
      <c r="AL548" s="69" t="e">
        <f>IFERROR(INDEX(Data!$M$4:$BB$594,Data!$A541,COLUMNS($C$11:AM548)),””)</f>
        <v>#NAME?</v>
      </c>
      <c r="AM548" s="69" t="e">
        <f>IFERROR(INDEX(Data!$M$4:$BB$594,Data!$A541,COLUMNS($C$11:AN548)),””)</f>
        <v>#NAME?</v>
      </c>
      <c r="AN548" s="69" t="e">
        <f>IFERROR(INDEX(Data!$M$4:$BB$594,Data!$A541,COLUMNS($C$11:AO548)),””)</f>
        <v>#NAME?</v>
      </c>
      <c r="AO548" s="69" t="e">
        <f>IFERROR(INDEX(Data!$M$4:$BB$594,Data!$A541,COLUMNS($C$11:AP548)),””)</f>
        <v>#NAME?</v>
      </c>
      <c r="AP548" s="69" t="e">
        <f>IFERROR(INDEX(Data!$M$4:$BB$594,Data!$A541,COLUMNS($C$11:AQ548)),””)</f>
        <v>#NAME?</v>
      </c>
      <c r="AQ548" s="69" t="e">
        <f>IFERROR(INDEX(Data!$M$4:$BB$594,Data!$A541,COLUMNS($C$11:AR548)),””)</f>
        <v>#NAME?</v>
      </c>
    </row>
    <row r="549" spans="2:43" x14ac:dyDescent="0.25">
      <c r="B549" s="69" t="e">
        <f>IFERROR(INDEX(Data!$M$4:$BB$594,Data!$A542,COLUMNS($C$11:C549)),””)</f>
        <v>#NAME?</v>
      </c>
      <c r="C549" s="73" t="e">
        <f>IFERROR(INDEX(Data!$M$4:$BB$594,Data!$A542,COLUMNS($C$11:D549)),””)</f>
        <v>#NAME?</v>
      </c>
      <c r="D549" s="76" t="e">
        <f>IFERROR(INDEX(Data!$M$4:$BB$594,Data!$A542,COLUMNS($C$11:E549)),””)</f>
        <v>#NAME?</v>
      </c>
      <c r="E549" s="76" t="e">
        <f>IFERROR(INDEX(Data!$M$4:$BB$594,Data!$A542,COLUMNS($C$11:F549)),””)</f>
        <v>#NAME?</v>
      </c>
      <c r="F549" s="76" t="e">
        <f>IFERROR(INDEX(Data!$M$4:$BB$594,Data!$A542,COLUMNS($C$11:G549)),””)</f>
        <v>#NAME?</v>
      </c>
      <c r="G549" s="76" t="e">
        <f>IFERROR(INDEX(Data!$M$4:$BB$594,Data!$A542,COLUMNS($C$11:H549)),””)</f>
        <v>#NAME?</v>
      </c>
      <c r="H549" s="76" t="e">
        <f>IFERROR(INDEX(Data!$M$4:$BB$594,Data!$A542,COLUMNS($C$11:I549)),””)</f>
        <v>#NAME?</v>
      </c>
      <c r="I549" s="76" t="e">
        <f>IFERROR(INDEX(Data!$M$4:$BB$594,Data!$A542,COLUMNS($C$11:J549)),””)</f>
        <v>#NAME?</v>
      </c>
      <c r="J549" s="76" t="e">
        <f>IFERROR(INDEX(Data!$M$4:$BB$594,Data!$A542,COLUMNS($C$11:K549)),””)</f>
        <v>#NAME?</v>
      </c>
      <c r="K549" s="76" t="e">
        <f>IFERROR(INDEX(Data!$M$4:$BB$594,Data!$A542,COLUMNS($C$11:L549)),””)</f>
        <v>#NAME?</v>
      </c>
      <c r="L549" s="76" t="e">
        <f>IFERROR(INDEX(Data!$M$4:$BB$594,Data!$A542,COLUMNS($C$11:M549)),””)</f>
        <v>#NAME?</v>
      </c>
      <c r="M549" s="76" t="e">
        <f>IFERROR(INDEX(Data!$M$4:$BB$594,Data!$A542,COLUMNS($C$11:N549)),””)</f>
        <v>#NAME?</v>
      </c>
      <c r="N549" s="76" t="e">
        <f>IFERROR(INDEX(Data!$M$4:$BB$594,Data!$A542,COLUMNS($C$11:O549)),””)</f>
        <v>#NAME?</v>
      </c>
      <c r="O549" s="76" t="e">
        <f>IFERROR(INDEX(Data!$M$4:$BB$594,Data!$A542,COLUMNS($C$11:P549)),””)</f>
        <v>#NAME?</v>
      </c>
      <c r="P549" s="69" t="e">
        <f>IFERROR(INDEX(Data!$M$4:$BB$594,Data!$A542,COLUMNS($C$11:Q549)),””)</f>
        <v>#NAME?</v>
      </c>
      <c r="Q549" s="70" t="e">
        <f>IFERROR(INDEX(Data!$M$4:$BB$594,Data!$A542,COLUMNS($C$11:R549)),””)</f>
        <v>#NAME?</v>
      </c>
      <c r="R549" s="72" t="e">
        <f>IFERROR(INDEX(Data!$M$4:$BB$594,Data!$A542,COLUMNS($C$11:S549)),””)</f>
        <v>#NAME?</v>
      </c>
      <c r="S549" s="69" t="e">
        <f>IFERROR(INDEX(Data!$M$4:$BB$594,Data!$A542,COLUMNS($C$11:T549)),””)</f>
        <v>#NAME?</v>
      </c>
      <c r="T549" s="71" t="e">
        <f>IFERROR(INDEX(Data!$M$4:$BB$594,Data!$A542,COLUMNS($C$11:U549)),””)</f>
        <v>#NAME?</v>
      </c>
      <c r="U549" s="72" t="e">
        <f>IFERROR(INDEX(Data!$M$4:$BB$594,Data!$A542,COLUMNS($C$11:V549)),””)</f>
        <v>#NAME?</v>
      </c>
      <c r="V549" s="72" t="e">
        <f>IFERROR(INDEX(Data!$M$4:$BB$594,Data!$A542,COLUMNS($C$11:W549)),””)</f>
        <v>#NAME?</v>
      </c>
      <c r="W549" s="72" t="e">
        <f>IFERROR(INDEX(Data!$M$4:$BB$594,Data!$A542,COLUMNS($C$11:X549)),””)</f>
        <v>#NAME?</v>
      </c>
      <c r="X549" s="70" t="e">
        <f>IFERROR(INDEX(Data!$M$4:$BB$594,Data!$A542,COLUMNS($C$11:Y549)),””)</f>
        <v>#NAME?</v>
      </c>
      <c r="Y549" s="72" t="e">
        <f>IFERROR(INDEX(Data!$M$4:$BB$594,Data!$A542,COLUMNS($C$11:Z549)),””)</f>
        <v>#NAME?</v>
      </c>
      <c r="Z549" s="75" t="e">
        <f>IFERROR(INDEX(Data!$M$4:$BB$594,Data!$A542,COLUMNS($C$11:AA549)),””)</f>
        <v>#NAME?</v>
      </c>
      <c r="AA549" s="75" t="e">
        <f>IFERROR(INDEX(Data!$M$4:$BB$594,Data!$A542,COLUMNS($C$11:AB549)),””)</f>
        <v>#NAME?</v>
      </c>
      <c r="AB549" s="71" t="e">
        <f>IFERROR(INDEX(Data!$M$4:$BB$594,Data!$A542,COLUMNS($C$11:AC549)),””)</f>
        <v>#NAME?</v>
      </c>
      <c r="AC549" s="72" t="e">
        <f>IFERROR(INDEX(Data!$M$4:$BB$594,Data!$A542,COLUMNS($C$11:AD549)),””)</f>
        <v>#NAME?</v>
      </c>
      <c r="AD549" s="72" t="e">
        <f>IFERROR(INDEX(Data!$M$4:$BB$594,Data!$A542,COLUMNS($C$11:AE549)),””)</f>
        <v>#NAME?</v>
      </c>
      <c r="AE549" s="70" t="e">
        <f>IFERROR(INDEX(Data!$M$4:$BB$594,Data!$A542,COLUMNS($C$11:AF549)),””)</f>
        <v>#NAME?</v>
      </c>
      <c r="AF549" s="72" t="e">
        <f>IFERROR(INDEX(Data!$M$4:$BB$594,Data!$A542,COLUMNS($C$11:AG549)),””)</f>
        <v>#NAME?</v>
      </c>
      <c r="AG549" s="75" t="e">
        <f>IFERROR(INDEX(Data!$M$4:$BB$594,Data!$A542,COLUMNS($C$11:AH549)),””)</f>
        <v>#NAME?</v>
      </c>
      <c r="AH549" s="75" t="e">
        <f>IFERROR(INDEX(Data!$M$4:$BB$594,Data!$A542,COLUMNS($C$11:AI549)),””)</f>
        <v>#NAME?</v>
      </c>
      <c r="AI549" s="71" t="e">
        <f>IFERROR(INDEX(Data!$M$4:$BB$594,Data!$A542,COLUMNS($C$11:AJ549)),””)</f>
        <v>#NAME?</v>
      </c>
      <c r="AJ549" s="71" t="e">
        <f>IFERROR(INDEX(Data!$M$4:$BB$594,Data!$A542,COLUMNS($C$11:AK549)),””)</f>
        <v>#NAME?</v>
      </c>
      <c r="AK549" s="71" t="e">
        <f>IFERROR(INDEX(Data!$M$4:$BB$594,Data!$A542,COLUMNS($C$11:AL549)),””)</f>
        <v>#NAME?</v>
      </c>
      <c r="AL549" s="69" t="e">
        <f>IFERROR(INDEX(Data!$M$4:$BB$594,Data!$A542,COLUMNS($C$11:AM549)),””)</f>
        <v>#NAME?</v>
      </c>
      <c r="AM549" s="69" t="e">
        <f>IFERROR(INDEX(Data!$M$4:$BB$594,Data!$A542,COLUMNS($C$11:AN549)),””)</f>
        <v>#NAME?</v>
      </c>
      <c r="AN549" s="69" t="e">
        <f>IFERROR(INDEX(Data!$M$4:$BB$594,Data!$A542,COLUMNS($C$11:AO549)),””)</f>
        <v>#NAME?</v>
      </c>
      <c r="AO549" s="69" t="e">
        <f>IFERROR(INDEX(Data!$M$4:$BB$594,Data!$A542,COLUMNS($C$11:AP549)),””)</f>
        <v>#NAME?</v>
      </c>
      <c r="AP549" s="69" t="e">
        <f>IFERROR(INDEX(Data!$M$4:$BB$594,Data!$A542,COLUMNS($C$11:AQ549)),””)</f>
        <v>#NAME?</v>
      </c>
      <c r="AQ549" s="69" t="e">
        <f>IFERROR(INDEX(Data!$M$4:$BB$594,Data!$A542,COLUMNS($C$11:AR549)),””)</f>
        <v>#NAME?</v>
      </c>
    </row>
    <row r="550" spans="2:43" x14ac:dyDescent="0.25">
      <c r="B550" s="69" t="e">
        <f>IFERROR(INDEX(Data!$M$4:$BB$594,Data!$A543,COLUMNS($C$11:C550)),””)</f>
        <v>#NAME?</v>
      </c>
      <c r="C550" s="73" t="e">
        <f>IFERROR(INDEX(Data!$M$4:$BB$594,Data!$A543,COLUMNS($C$11:D550)),””)</f>
        <v>#NAME?</v>
      </c>
      <c r="D550" s="76" t="e">
        <f>IFERROR(INDEX(Data!$M$4:$BB$594,Data!$A543,COLUMNS($C$11:E550)),””)</f>
        <v>#NAME?</v>
      </c>
      <c r="E550" s="76" t="e">
        <f>IFERROR(INDEX(Data!$M$4:$BB$594,Data!$A543,COLUMNS($C$11:F550)),””)</f>
        <v>#NAME?</v>
      </c>
      <c r="F550" s="76" t="e">
        <f>IFERROR(INDEX(Data!$M$4:$BB$594,Data!$A543,COLUMNS($C$11:G550)),””)</f>
        <v>#NAME?</v>
      </c>
      <c r="G550" s="76" t="e">
        <f>IFERROR(INDEX(Data!$M$4:$BB$594,Data!$A543,COLUMNS($C$11:H550)),””)</f>
        <v>#NAME?</v>
      </c>
      <c r="H550" s="76" t="e">
        <f>IFERROR(INDEX(Data!$M$4:$BB$594,Data!$A543,COLUMNS($C$11:I550)),””)</f>
        <v>#NAME?</v>
      </c>
      <c r="I550" s="76" t="e">
        <f>IFERROR(INDEX(Data!$M$4:$BB$594,Data!$A543,COLUMNS($C$11:J550)),””)</f>
        <v>#NAME?</v>
      </c>
      <c r="J550" s="76" t="e">
        <f>IFERROR(INDEX(Data!$M$4:$BB$594,Data!$A543,COLUMNS($C$11:K550)),””)</f>
        <v>#NAME?</v>
      </c>
      <c r="K550" s="76" t="e">
        <f>IFERROR(INDEX(Data!$M$4:$BB$594,Data!$A543,COLUMNS($C$11:L550)),””)</f>
        <v>#NAME?</v>
      </c>
      <c r="L550" s="76" t="e">
        <f>IFERROR(INDEX(Data!$M$4:$BB$594,Data!$A543,COLUMNS($C$11:M550)),””)</f>
        <v>#NAME?</v>
      </c>
      <c r="M550" s="76" t="e">
        <f>IFERROR(INDEX(Data!$M$4:$BB$594,Data!$A543,COLUMNS($C$11:N550)),””)</f>
        <v>#NAME?</v>
      </c>
      <c r="N550" s="76" t="e">
        <f>IFERROR(INDEX(Data!$M$4:$BB$594,Data!$A543,COLUMNS($C$11:O550)),””)</f>
        <v>#NAME?</v>
      </c>
      <c r="O550" s="76" t="e">
        <f>IFERROR(INDEX(Data!$M$4:$BB$594,Data!$A543,COLUMNS($C$11:P550)),””)</f>
        <v>#NAME?</v>
      </c>
      <c r="P550" s="69" t="e">
        <f>IFERROR(INDEX(Data!$M$4:$BB$594,Data!$A543,COLUMNS($C$11:Q550)),””)</f>
        <v>#NAME?</v>
      </c>
      <c r="Q550" s="70" t="e">
        <f>IFERROR(INDEX(Data!$M$4:$BB$594,Data!$A543,COLUMNS($C$11:R550)),””)</f>
        <v>#NAME?</v>
      </c>
      <c r="R550" s="72" t="e">
        <f>IFERROR(INDEX(Data!$M$4:$BB$594,Data!$A543,COLUMNS($C$11:S550)),””)</f>
        <v>#NAME?</v>
      </c>
      <c r="S550" s="69" t="e">
        <f>IFERROR(INDEX(Data!$M$4:$BB$594,Data!$A543,COLUMNS($C$11:T550)),””)</f>
        <v>#NAME?</v>
      </c>
      <c r="T550" s="71" t="e">
        <f>IFERROR(INDEX(Data!$M$4:$BB$594,Data!$A543,COLUMNS($C$11:U550)),””)</f>
        <v>#NAME?</v>
      </c>
      <c r="U550" s="72" t="e">
        <f>IFERROR(INDEX(Data!$M$4:$BB$594,Data!$A543,COLUMNS($C$11:V550)),””)</f>
        <v>#NAME?</v>
      </c>
      <c r="V550" s="72" t="e">
        <f>IFERROR(INDEX(Data!$M$4:$BB$594,Data!$A543,COLUMNS($C$11:W550)),””)</f>
        <v>#NAME?</v>
      </c>
      <c r="W550" s="72" t="e">
        <f>IFERROR(INDEX(Data!$M$4:$BB$594,Data!$A543,COLUMNS($C$11:X550)),””)</f>
        <v>#NAME?</v>
      </c>
      <c r="X550" s="70" t="e">
        <f>IFERROR(INDEX(Data!$M$4:$BB$594,Data!$A543,COLUMNS($C$11:Y550)),””)</f>
        <v>#NAME?</v>
      </c>
      <c r="Y550" s="72" t="e">
        <f>IFERROR(INDEX(Data!$M$4:$BB$594,Data!$A543,COLUMNS($C$11:Z550)),””)</f>
        <v>#NAME?</v>
      </c>
      <c r="Z550" s="75" t="e">
        <f>IFERROR(INDEX(Data!$M$4:$BB$594,Data!$A543,COLUMNS($C$11:AA550)),””)</f>
        <v>#NAME?</v>
      </c>
      <c r="AA550" s="75" t="e">
        <f>IFERROR(INDEX(Data!$M$4:$BB$594,Data!$A543,COLUMNS($C$11:AB550)),””)</f>
        <v>#NAME?</v>
      </c>
      <c r="AB550" s="71" t="e">
        <f>IFERROR(INDEX(Data!$M$4:$BB$594,Data!$A543,COLUMNS($C$11:AC550)),””)</f>
        <v>#NAME?</v>
      </c>
      <c r="AC550" s="72" t="e">
        <f>IFERROR(INDEX(Data!$M$4:$BB$594,Data!$A543,COLUMNS($C$11:AD550)),””)</f>
        <v>#NAME?</v>
      </c>
      <c r="AD550" s="72" t="e">
        <f>IFERROR(INDEX(Data!$M$4:$BB$594,Data!$A543,COLUMNS($C$11:AE550)),””)</f>
        <v>#NAME?</v>
      </c>
      <c r="AE550" s="70" t="e">
        <f>IFERROR(INDEX(Data!$M$4:$BB$594,Data!$A543,COLUMNS($C$11:AF550)),””)</f>
        <v>#NAME?</v>
      </c>
      <c r="AF550" s="72" t="e">
        <f>IFERROR(INDEX(Data!$M$4:$BB$594,Data!$A543,COLUMNS($C$11:AG550)),””)</f>
        <v>#NAME?</v>
      </c>
      <c r="AG550" s="75" t="e">
        <f>IFERROR(INDEX(Data!$M$4:$BB$594,Data!$A543,COLUMNS($C$11:AH550)),””)</f>
        <v>#NAME?</v>
      </c>
      <c r="AH550" s="75" t="e">
        <f>IFERROR(INDEX(Data!$M$4:$BB$594,Data!$A543,COLUMNS($C$11:AI550)),””)</f>
        <v>#NAME?</v>
      </c>
      <c r="AI550" s="71" t="e">
        <f>IFERROR(INDEX(Data!$M$4:$BB$594,Data!$A543,COLUMNS($C$11:AJ550)),””)</f>
        <v>#NAME?</v>
      </c>
      <c r="AJ550" s="71" t="e">
        <f>IFERROR(INDEX(Data!$M$4:$BB$594,Data!$A543,COLUMNS($C$11:AK550)),””)</f>
        <v>#NAME?</v>
      </c>
      <c r="AK550" s="71" t="e">
        <f>IFERROR(INDEX(Data!$M$4:$BB$594,Data!$A543,COLUMNS($C$11:AL550)),””)</f>
        <v>#NAME?</v>
      </c>
      <c r="AL550" s="69" t="e">
        <f>IFERROR(INDEX(Data!$M$4:$BB$594,Data!$A543,COLUMNS($C$11:AM550)),””)</f>
        <v>#NAME?</v>
      </c>
      <c r="AM550" s="69" t="e">
        <f>IFERROR(INDEX(Data!$M$4:$BB$594,Data!$A543,COLUMNS($C$11:AN550)),””)</f>
        <v>#NAME?</v>
      </c>
      <c r="AN550" s="69" t="e">
        <f>IFERROR(INDEX(Data!$M$4:$BB$594,Data!$A543,COLUMNS($C$11:AO550)),””)</f>
        <v>#NAME?</v>
      </c>
      <c r="AO550" s="69" t="e">
        <f>IFERROR(INDEX(Data!$M$4:$BB$594,Data!$A543,COLUMNS($C$11:AP550)),””)</f>
        <v>#NAME?</v>
      </c>
      <c r="AP550" s="69" t="e">
        <f>IFERROR(INDEX(Data!$M$4:$BB$594,Data!$A543,COLUMNS($C$11:AQ550)),””)</f>
        <v>#NAME?</v>
      </c>
      <c r="AQ550" s="69" t="e">
        <f>IFERROR(INDEX(Data!$M$4:$BB$594,Data!$A543,COLUMNS($C$11:AR550)),””)</f>
        <v>#NAME?</v>
      </c>
    </row>
    <row r="551" spans="2:43" x14ac:dyDescent="0.25">
      <c r="B551" s="69" t="e">
        <f>IFERROR(INDEX(Data!$M$4:$BB$594,Data!$A544,COLUMNS($C$11:C551)),””)</f>
        <v>#NAME?</v>
      </c>
      <c r="C551" s="73" t="e">
        <f>IFERROR(INDEX(Data!$M$4:$BB$594,Data!$A544,COLUMNS($C$11:D551)),””)</f>
        <v>#NAME?</v>
      </c>
      <c r="D551" s="76" t="e">
        <f>IFERROR(INDEX(Data!$M$4:$BB$594,Data!$A544,COLUMNS($C$11:E551)),””)</f>
        <v>#NAME?</v>
      </c>
      <c r="E551" s="76" t="e">
        <f>IFERROR(INDEX(Data!$M$4:$BB$594,Data!$A544,COLUMNS($C$11:F551)),””)</f>
        <v>#NAME?</v>
      </c>
      <c r="F551" s="76" t="e">
        <f>IFERROR(INDEX(Data!$M$4:$BB$594,Data!$A544,COLUMNS($C$11:G551)),””)</f>
        <v>#NAME?</v>
      </c>
      <c r="G551" s="76" t="e">
        <f>IFERROR(INDEX(Data!$M$4:$BB$594,Data!$A544,COLUMNS($C$11:H551)),””)</f>
        <v>#NAME?</v>
      </c>
      <c r="H551" s="76" t="e">
        <f>IFERROR(INDEX(Data!$M$4:$BB$594,Data!$A544,COLUMNS($C$11:I551)),””)</f>
        <v>#NAME?</v>
      </c>
      <c r="I551" s="76" t="e">
        <f>IFERROR(INDEX(Data!$M$4:$BB$594,Data!$A544,COLUMNS($C$11:J551)),””)</f>
        <v>#NAME?</v>
      </c>
      <c r="J551" s="76" t="e">
        <f>IFERROR(INDEX(Data!$M$4:$BB$594,Data!$A544,COLUMNS($C$11:K551)),””)</f>
        <v>#NAME?</v>
      </c>
      <c r="K551" s="76" t="e">
        <f>IFERROR(INDEX(Data!$M$4:$BB$594,Data!$A544,COLUMNS($C$11:L551)),””)</f>
        <v>#NAME?</v>
      </c>
      <c r="L551" s="76" t="e">
        <f>IFERROR(INDEX(Data!$M$4:$BB$594,Data!$A544,COLUMNS($C$11:M551)),””)</f>
        <v>#NAME?</v>
      </c>
      <c r="M551" s="76" t="e">
        <f>IFERROR(INDEX(Data!$M$4:$BB$594,Data!$A544,COLUMNS($C$11:N551)),””)</f>
        <v>#NAME?</v>
      </c>
      <c r="N551" s="76" t="e">
        <f>IFERROR(INDEX(Data!$M$4:$BB$594,Data!$A544,COLUMNS($C$11:O551)),””)</f>
        <v>#NAME?</v>
      </c>
      <c r="O551" s="76" t="e">
        <f>IFERROR(INDEX(Data!$M$4:$BB$594,Data!$A544,COLUMNS($C$11:P551)),””)</f>
        <v>#NAME?</v>
      </c>
      <c r="P551" s="69" t="e">
        <f>IFERROR(INDEX(Data!$M$4:$BB$594,Data!$A544,COLUMNS($C$11:Q551)),””)</f>
        <v>#NAME?</v>
      </c>
      <c r="Q551" s="70" t="e">
        <f>IFERROR(INDEX(Data!$M$4:$BB$594,Data!$A544,COLUMNS($C$11:R551)),””)</f>
        <v>#NAME?</v>
      </c>
      <c r="R551" s="72" t="e">
        <f>IFERROR(INDEX(Data!$M$4:$BB$594,Data!$A544,COLUMNS($C$11:S551)),””)</f>
        <v>#NAME?</v>
      </c>
      <c r="S551" s="69" t="e">
        <f>IFERROR(INDEX(Data!$M$4:$BB$594,Data!$A544,COLUMNS($C$11:T551)),””)</f>
        <v>#NAME?</v>
      </c>
      <c r="T551" s="71" t="e">
        <f>IFERROR(INDEX(Data!$M$4:$BB$594,Data!$A544,COLUMNS($C$11:U551)),””)</f>
        <v>#NAME?</v>
      </c>
      <c r="U551" s="72" t="e">
        <f>IFERROR(INDEX(Data!$M$4:$BB$594,Data!$A544,COLUMNS($C$11:V551)),””)</f>
        <v>#NAME?</v>
      </c>
      <c r="V551" s="72" t="e">
        <f>IFERROR(INDEX(Data!$M$4:$BB$594,Data!$A544,COLUMNS($C$11:W551)),””)</f>
        <v>#NAME?</v>
      </c>
      <c r="W551" s="72" t="e">
        <f>IFERROR(INDEX(Data!$M$4:$BB$594,Data!$A544,COLUMNS($C$11:X551)),””)</f>
        <v>#NAME?</v>
      </c>
      <c r="X551" s="70" t="e">
        <f>IFERROR(INDEX(Data!$M$4:$BB$594,Data!$A544,COLUMNS($C$11:Y551)),””)</f>
        <v>#NAME?</v>
      </c>
      <c r="Y551" s="72" t="e">
        <f>IFERROR(INDEX(Data!$M$4:$BB$594,Data!$A544,COLUMNS($C$11:Z551)),””)</f>
        <v>#NAME?</v>
      </c>
      <c r="Z551" s="75" t="e">
        <f>IFERROR(INDEX(Data!$M$4:$BB$594,Data!$A544,COLUMNS($C$11:AA551)),””)</f>
        <v>#NAME?</v>
      </c>
      <c r="AA551" s="75" t="e">
        <f>IFERROR(INDEX(Data!$M$4:$BB$594,Data!$A544,COLUMNS($C$11:AB551)),””)</f>
        <v>#NAME?</v>
      </c>
      <c r="AB551" s="71" t="e">
        <f>IFERROR(INDEX(Data!$M$4:$BB$594,Data!$A544,COLUMNS($C$11:AC551)),””)</f>
        <v>#NAME?</v>
      </c>
      <c r="AC551" s="72" t="e">
        <f>IFERROR(INDEX(Data!$M$4:$BB$594,Data!$A544,COLUMNS($C$11:AD551)),””)</f>
        <v>#NAME?</v>
      </c>
      <c r="AD551" s="72" t="e">
        <f>IFERROR(INDEX(Data!$M$4:$BB$594,Data!$A544,COLUMNS($C$11:AE551)),””)</f>
        <v>#NAME?</v>
      </c>
      <c r="AE551" s="70" t="e">
        <f>IFERROR(INDEX(Data!$M$4:$BB$594,Data!$A544,COLUMNS($C$11:AF551)),””)</f>
        <v>#NAME?</v>
      </c>
      <c r="AF551" s="72" t="e">
        <f>IFERROR(INDEX(Data!$M$4:$BB$594,Data!$A544,COLUMNS($C$11:AG551)),””)</f>
        <v>#NAME?</v>
      </c>
      <c r="AG551" s="75" t="e">
        <f>IFERROR(INDEX(Data!$M$4:$BB$594,Data!$A544,COLUMNS($C$11:AH551)),””)</f>
        <v>#NAME?</v>
      </c>
      <c r="AH551" s="75" t="e">
        <f>IFERROR(INDEX(Data!$M$4:$BB$594,Data!$A544,COLUMNS($C$11:AI551)),””)</f>
        <v>#NAME?</v>
      </c>
      <c r="AI551" s="71" t="e">
        <f>IFERROR(INDEX(Data!$M$4:$BB$594,Data!$A544,COLUMNS($C$11:AJ551)),””)</f>
        <v>#NAME?</v>
      </c>
      <c r="AJ551" s="71" t="e">
        <f>IFERROR(INDEX(Data!$M$4:$BB$594,Data!$A544,COLUMNS($C$11:AK551)),””)</f>
        <v>#NAME?</v>
      </c>
      <c r="AK551" s="71" t="e">
        <f>IFERROR(INDEX(Data!$M$4:$BB$594,Data!$A544,COLUMNS($C$11:AL551)),””)</f>
        <v>#NAME?</v>
      </c>
      <c r="AL551" s="69" t="e">
        <f>IFERROR(INDEX(Data!$M$4:$BB$594,Data!$A544,COLUMNS($C$11:AM551)),””)</f>
        <v>#NAME?</v>
      </c>
      <c r="AM551" s="69" t="e">
        <f>IFERROR(INDEX(Data!$M$4:$BB$594,Data!$A544,COLUMNS($C$11:AN551)),””)</f>
        <v>#NAME?</v>
      </c>
      <c r="AN551" s="69" t="e">
        <f>IFERROR(INDEX(Data!$M$4:$BB$594,Data!$A544,COLUMNS($C$11:AO551)),””)</f>
        <v>#NAME?</v>
      </c>
      <c r="AO551" s="69" t="e">
        <f>IFERROR(INDEX(Data!$M$4:$BB$594,Data!$A544,COLUMNS($C$11:AP551)),””)</f>
        <v>#NAME?</v>
      </c>
      <c r="AP551" s="69" t="e">
        <f>IFERROR(INDEX(Data!$M$4:$BB$594,Data!$A544,COLUMNS($C$11:AQ551)),””)</f>
        <v>#NAME?</v>
      </c>
      <c r="AQ551" s="69" t="e">
        <f>IFERROR(INDEX(Data!$M$4:$BB$594,Data!$A544,COLUMNS($C$11:AR551)),””)</f>
        <v>#NAME?</v>
      </c>
    </row>
    <row r="552" spans="2:43" x14ac:dyDescent="0.25">
      <c r="B552" s="69" t="e">
        <f>IFERROR(INDEX(Data!$M$4:$BB$594,Data!$A545,COLUMNS($C$11:C552)),””)</f>
        <v>#NAME?</v>
      </c>
      <c r="C552" s="73" t="e">
        <f>IFERROR(INDEX(Data!$M$4:$BB$594,Data!$A545,COLUMNS($C$11:D552)),””)</f>
        <v>#NAME?</v>
      </c>
      <c r="D552" s="76" t="e">
        <f>IFERROR(INDEX(Data!$M$4:$BB$594,Data!$A545,COLUMNS($C$11:E552)),””)</f>
        <v>#NAME?</v>
      </c>
      <c r="E552" s="76" t="e">
        <f>IFERROR(INDEX(Data!$M$4:$BB$594,Data!$A545,COLUMNS($C$11:F552)),””)</f>
        <v>#NAME?</v>
      </c>
      <c r="F552" s="76" t="e">
        <f>IFERROR(INDEX(Data!$M$4:$BB$594,Data!$A545,COLUMNS($C$11:G552)),””)</f>
        <v>#NAME?</v>
      </c>
      <c r="G552" s="76" t="e">
        <f>IFERROR(INDEX(Data!$M$4:$BB$594,Data!$A545,COLUMNS($C$11:H552)),””)</f>
        <v>#NAME?</v>
      </c>
      <c r="H552" s="76" t="e">
        <f>IFERROR(INDEX(Data!$M$4:$BB$594,Data!$A545,COLUMNS($C$11:I552)),””)</f>
        <v>#NAME?</v>
      </c>
      <c r="I552" s="76" t="e">
        <f>IFERROR(INDEX(Data!$M$4:$BB$594,Data!$A545,COLUMNS($C$11:J552)),””)</f>
        <v>#NAME?</v>
      </c>
      <c r="J552" s="76" t="e">
        <f>IFERROR(INDEX(Data!$M$4:$BB$594,Data!$A545,COLUMNS($C$11:K552)),””)</f>
        <v>#NAME?</v>
      </c>
      <c r="K552" s="76" t="e">
        <f>IFERROR(INDEX(Data!$M$4:$BB$594,Data!$A545,COLUMNS($C$11:L552)),””)</f>
        <v>#NAME?</v>
      </c>
      <c r="L552" s="76" t="e">
        <f>IFERROR(INDEX(Data!$M$4:$BB$594,Data!$A545,COLUMNS($C$11:M552)),””)</f>
        <v>#NAME?</v>
      </c>
      <c r="M552" s="76" t="e">
        <f>IFERROR(INDEX(Data!$M$4:$BB$594,Data!$A545,COLUMNS($C$11:N552)),””)</f>
        <v>#NAME?</v>
      </c>
      <c r="N552" s="76" t="e">
        <f>IFERROR(INDEX(Data!$M$4:$BB$594,Data!$A545,COLUMNS($C$11:O552)),””)</f>
        <v>#NAME?</v>
      </c>
      <c r="O552" s="76" t="e">
        <f>IFERROR(INDEX(Data!$M$4:$BB$594,Data!$A545,COLUMNS($C$11:P552)),””)</f>
        <v>#NAME?</v>
      </c>
      <c r="P552" s="69" t="e">
        <f>IFERROR(INDEX(Data!$M$4:$BB$594,Data!$A545,COLUMNS($C$11:Q552)),””)</f>
        <v>#NAME?</v>
      </c>
      <c r="Q552" s="70" t="e">
        <f>IFERROR(INDEX(Data!$M$4:$BB$594,Data!$A545,COLUMNS($C$11:R552)),””)</f>
        <v>#NAME?</v>
      </c>
      <c r="R552" s="72" t="e">
        <f>IFERROR(INDEX(Data!$M$4:$BB$594,Data!$A545,COLUMNS($C$11:S552)),””)</f>
        <v>#NAME?</v>
      </c>
      <c r="S552" s="69" t="e">
        <f>IFERROR(INDEX(Data!$M$4:$BB$594,Data!$A545,COLUMNS($C$11:T552)),””)</f>
        <v>#NAME?</v>
      </c>
      <c r="T552" s="71" t="e">
        <f>IFERROR(INDEX(Data!$M$4:$BB$594,Data!$A545,COLUMNS($C$11:U552)),””)</f>
        <v>#NAME?</v>
      </c>
      <c r="U552" s="72" t="e">
        <f>IFERROR(INDEX(Data!$M$4:$BB$594,Data!$A545,COLUMNS($C$11:V552)),””)</f>
        <v>#NAME?</v>
      </c>
      <c r="V552" s="72" t="e">
        <f>IFERROR(INDEX(Data!$M$4:$BB$594,Data!$A545,COLUMNS($C$11:W552)),””)</f>
        <v>#NAME?</v>
      </c>
      <c r="W552" s="72" t="e">
        <f>IFERROR(INDEX(Data!$M$4:$BB$594,Data!$A545,COLUMNS($C$11:X552)),””)</f>
        <v>#NAME?</v>
      </c>
      <c r="X552" s="70" t="e">
        <f>IFERROR(INDEX(Data!$M$4:$BB$594,Data!$A545,COLUMNS($C$11:Y552)),””)</f>
        <v>#NAME?</v>
      </c>
      <c r="Y552" s="72" t="e">
        <f>IFERROR(INDEX(Data!$M$4:$BB$594,Data!$A545,COLUMNS($C$11:Z552)),””)</f>
        <v>#NAME?</v>
      </c>
      <c r="Z552" s="75" t="e">
        <f>IFERROR(INDEX(Data!$M$4:$BB$594,Data!$A545,COLUMNS($C$11:AA552)),””)</f>
        <v>#NAME?</v>
      </c>
      <c r="AA552" s="75" t="e">
        <f>IFERROR(INDEX(Data!$M$4:$BB$594,Data!$A545,COLUMNS($C$11:AB552)),””)</f>
        <v>#NAME?</v>
      </c>
      <c r="AB552" s="71" t="e">
        <f>IFERROR(INDEX(Data!$M$4:$BB$594,Data!$A545,COLUMNS($C$11:AC552)),””)</f>
        <v>#NAME?</v>
      </c>
      <c r="AC552" s="72" t="e">
        <f>IFERROR(INDEX(Data!$M$4:$BB$594,Data!$A545,COLUMNS($C$11:AD552)),””)</f>
        <v>#NAME?</v>
      </c>
      <c r="AD552" s="72" t="e">
        <f>IFERROR(INDEX(Data!$M$4:$BB$594,Data!$A545,COLUMNS($C$11:AE552)),””)</f>
        <v>#NAME?</v>
      </c>
      <c r="AE552" s="70" t="e">
        <f>IFERROR(INDEX(Data!$M$4:$BB$594,Data!$A545,COLUMNS($C$11:AF552)),””)</f>
        <v>#NAME?</v>
      </c>
      <c r="AF552" s="72" t="e">
        <f>IFERROR(INDEX(Data!$M$4:$BB$594,Data!$A545,COLUMNS($C$11:AG552)),””)</f>
        <v>#NAME?</v>
      </c>
      <c r="AG552" s="75" t="e">
        <f>IFERROR(INDEX(Data!$M$4:$BB$594,Data!$A545,COLUMNS($C$11:AH552)),””)</f>
        <v>#NAME?</v>
      </c>
      <c r="AH552" s="75" t="e">
        <f>IFERROR(INDEX(Data!$M$4:$BB$594,Data!$A545,COLUMNS($C$11:AI552)),””)</f>
        <v>#NAME?</v>
      </c>
      <c r="AI552" s="71" t="e">
        <f>IFERROR(INDEX(Data!$M$4:$BB$594,Data!$A545,COLUMNS($C$11:AJ552)),””)</f>
        <v>#NAME?</v>
      </c>
      <c r="AJ552" s="71" t="e">
        <f>IFERROR(INDEX(Data!$M$4:$BB$594,Data!$A545,COLUMNS($C$11:AK552)),””)</f>
        <v>#NAME?</v>
      </c>
      <c r="AK552" s="71" t="e">
        <f>IFERROR(INDEX(Data!$M$4:$BB$594,Data!$A545,COLUMNS($C$11:AL552)),””)</f>
        <v>#NAME?</v>
      </c>
      <c r="AL552" s="69" t="e">
        <f>IFERROR(INDEX(Data!$M$4:$BB$594,Data!$A545,COLUMNS($C$11:AM552)),””)</f>
        <v>#NAME?</v>
      </c>
      <c r="AM552" s="69" t="e">
        <f>IFERROR(INDEX(Data!$M$4:$BB$594,Data!$A545,COLUMNS($C$11:AN552)),””)</f>
        <v>#NAME?</v>
      </c>
      <c r="AN552" s="69" t="e">
        <f>IFERROR(INDEX(Data!$M$4:$BB$594,Data!$A545,COLUMNS($C$11:AO552)),””)</f>
        <v>#NAME?</v>
      </c>
      <c r="AO552" s="69" t="e">
        <f>IFERROR(INDEX(Data!$M$4:$BB$594,Data!$A545,COLUMNS($C$11:AP552)),””)</f>
        <v>#NAME?</v>
      </c>
      <c r="AP552" s="69" t="e">
        <f>IFERROR(INDEX(Data!$M$4:$BB$594,Data!$A545,COLUMNS($C$11:AQ552)),””)</f>
        <v>#NAME?</v>
      </c>
      <c r="AQ552" s="69" t="e">
        <f>IFERROR(INDEX(Data!$M$4:$BB$594,Data!$A545,COLUMNS($C$11:AR552)),””)</f>
        <v>#NAME?</v>
      </c>
    </row>
    <row r="553" spans="2:43" x14ac:dyDescent="0.25">
      <c r="B553" s="69" t="e">
        <f>IFERROR(INDEX(Data!$M$4:$BB$594,Data!$A546,COLUMNS($C$11:C553)),””)</f>
        <v>#NAME?</v>
      </c>
      <c r="C553" s="73" t="e">
        <f>IFERROR(INDEX(Data!$M$4:$BB$594,Data!$A546,COLUMNS($C$11:D553)),””)</f>
        <v>#NAME?</v>
      </c>
      <c r="D553" s="76" t="e">
        <f>IFERROR(INDEX(Data!$M$4:$BB$594,Data!$A546,COLUMNS($C$11:E553)),””)</f>
        <v>#NAME?</v>
      </c>
      <c r="E553" s="76" t="e">
        <f>IFERROR(INDEX(Data!$M$4:$BB$594,Data!$A546,COLUMNS($C$11:F553)),””)</f>
        <v>#NAME?</v>
      </c>
      <c r="F553" s="76" t="e">
        <f>IFERROR(INDEX(Data!$M$4:$BB$594,Data!$A546,COLUMNS($C$11:G553)),””)</f>
        <v>#NAME?</v>
      </c>
      <c r="G553" s="76" t="e">
        <f>IFERROR(INDEX(Data!$M$4:$BB$594,Data!$A546,COLUMNS($C$11:H553)),””)</f>
        <v>#NAME?</v>
      </c>
      <c r="H553" s="76" t="e">
        <f>IFERROR(INDEX(Data!$M$4:$BB$594,Data!$A546,COLUMNS($C$11:I553)),””)</f>
        <v>#NAME?</v>
      </c>
      <c r="I553" s="76" t="e">
        <f>IFERROR(INDEX(Data!$M$4:$BB$594,Data!$A546,COLUMNS($C$11:J553)),””)</f>
        <v>#NAME?</v>
      </c>
      <c r="J553" s="76" t="e">
        <f>IFERROR(INDEX(Data!$M$4:$BB$594,Data!$A546,COLUMNS($C$11:K553)),””)</f>
        <v>#NAME?</v>
      </c>
      <c r="K553" s="76" t="e">
        <f>IFERROR(INDEX(Data!$M$4:$BB$594,Data!$A546,COLUMNS($C$11:L553)),””)</f>
        <v>#NAME?</v>
      </c>
      <c r="L553" s="76" t="e">
        <f>IFERROR(INDEX(Data!$M$4:$BB$594,Data!$A546,COLUMNS($C$11:M553)),””)</f>
        <v>#NAME?</v>
      </c>
      <c r="M553" s="76" t="e">
        <f>IFERROR(INDEX(Data!$M$4:$BB$594,Data!$A546,COLUMNS($C$11:N553)),””)</f>
        <v>#NAME?</v>
      </c>
      <c r="N553" s="76" t="e">
        <f>IFERROR(INDEX(Data!$M$4:$BB$594,Data!$A546,COLUMNS($C$11:O553)),””)</f>
        <v>#NAME?</v>
      </c>
      <c r="O553" s="76" t="e">
        <f>IFERROR(INDEX(Data!$M$4:$BB$594,Data!$A546,COLUMNS($C$11:P553)),””)</f>
        <v>#NAME?</v>
      </c>
      <c r="P553" s="69" t="e">
        <f>IFERROR(INDEX(Data!$M$4:$BB$594,Data!$A546,COLUMNS($C$11:Q553)),””)</f>
        <v>#NAME?</v>
      </c>
      <c r="Q553" s="70" t="e">
        <f>IFERROR(INDEX(Data!$M$4:$BB$594,Data!$A546,COLUMNS($C$11:R553)),””)</f>
        <v>#NAME?</v>
      </c>
      <c r="R553" s="72" t="e">
        <f>IFERROR(INDEX(Data!$M$4:$BB$594,Data!$A546,COLUMNS($C$11:S553)),””)</f>
        <v>#NAME?</v>
      </c>
      <c r="S553" s="69" t="e">
        <f>IFERROR(INDEX(Data!$M$4:$BB$594,Data!$A546,COLUMNS($C$11:T553)),””)</f>
        <v>#NAME?</v>
      </c>
      <c r="T553" s="71" t="e">
        <f>IFERROR(INDEX(Data!$M$4:$BB$594,Data!$A546,COLUMNS($C$11:U553)),””)</f>
        <v>#NAME?</v>
      </c>
      <c r="U553" s="72" t="e">
        <f>IFERROR(INDEX(Data!$M$4:$BB$594,Data!$A546,COLUMNS($C$11:V553)),””)</f>
        <v>#NAME?</v>
      </c>
      <c r="V553" s="72" t="e">
        <f>IFERROR(INDEX(Data!$M$4:$BB$594,Data!$A546,COLUMNS($C$11:W553)),””)</f>
        <v>#NAME?</v>
      </c>
      <c r="W553" s="72" t="e">
        <f>IFERROR(INDEX(Data!$M$4:$BB$594,Data!$A546,COLUMNS($C$11:X553)),””)</f>
        <v>#NAME?</v>
      </c>
      <c r="X553" s="70" t="e">
        <f>IFERROR(INDEX(Data!$M$4:$BB$594,Data!$A546,COLUMNS($C$11:Y553)),””)</f>
        <v>#NAME?</v>
      </c>
      <c r="Y553" s="72" t="e">
        <f>IFERROR(INDEX(Data!$M$4:$BB$594,Data!$A546,COLUMNS($C$11:Z553)),””)</f>
        <v>#NAME?</v>
      </c>
      <c r="Z553" s="75" t="e">
        <f>IFERROR(INDEX(Data!$M$4:$BB$594,Data!$A546,COLUMNS($C$11:AA553)),””)</f>
        <v>#NAME?</v>
      </c>
      <c r="AA553" s="75" t="e">
        <f>IFERROR(INDEX(Data!$M$4:$BB$594,Data!$A546,COLUMNS($C$11:AB553)),””)</f>
        <v>#NAME?</v>
      </c>
      <c r="AB553" s="71" t="e">
        <f>IFERROR(INDEX(Data!$M$4:$BB$594,Data!$A546,COLUMNS($C$11:AC553)),””)</f>
        <v>#NAME?</v>
      </c>
      <c r="AC553" s="72" t="e">
        <f>IFERROR(INDEX(Data!$M$4:$BB$594,Data!$A546,COLUMNS($C$11:AD553)),””)</f>
        <v>#NAME?</v>
      </c>
      <c r="AD553" s="72" t="e">
        <f>IFERROR(INDEX(Data!$M$4:$BB$594,Data!$A546,COLUMNS($C$11:AE553)),””)</f>
        <v>#NAME?</v>
      </c>
      <c r="AE553" s="70" t="e">
        <f>IFERROR(INDEX(Data!$M$4:$BB$594,Data!$A546,COLUMNS($C$11:AF553)),””)</f>
        <v>#NAME?</v>
      </c>
      <c r="AF553" s="72" t="e">
        <f>IFERROR(INDEX(Data!$M$4:$BB$594,Data!$A546,COLUMNS($C$11:AG553)),””)</f>
        <v>#NAME?</v>
      </c>
      <c r="AG553" s="75" t="e">
        <f>IFERROR(INDEX(Data!$M$4:$BB$594,Data!$A546,COLUMNS($C$11:AH553)),””)</f>
        <v>#NAME?</v>
      </c>
      <c r="AH553" s="75" t="e">
        <f>IFERROR(INDEX(Data!$M$4:$BB$594,Data!$A546,COLUMNS($C$11:AI553)),””)</f>
        <v>#NAME?</v>
      </c>
      <c r="AI553" s="71" t="e">
        <f>IFERROR(INDEX(Data!$M$4:$BB$594,Data!$A546,COLUMNS($C$11:AJ553)),””)</f>
        <v>#NAME?</v>
      </c>
      <c r="AJ553" s="71" t="e">
        <f>IFERROR(INDEX(Data!$M$4:$BB$594,Data!$A546,COLUMNS($C$11:AK553)),””)</f>
        <v>#NAME?</v>
      </c>
      <c r="AK553" s="71" t="e">
        <f>IFERROR(INDEX(Data!$M$4:$BB$594,Data!$A546,COLUMNS($C$11:AL553)),””)</f>
        <v>#NAME?</v>
      </c>
      <c r="AL553" s="69" t="e">
        <f>IFERROR(INDEX(Data!$M$4:$BB$594,Data!$A546,COLUMNS($C$11:AM553)),””)</f>
        <v>#NAME?</v>
      </c>
      <c r="AM553" s="69" t="e">
        <f>IFERROR(INDEX(Data!$M$4:$BB$594,Data!$A546,COLUMNS($C$11:AN553)),””)</f>
        <v>#NAME?</v>
      </c>
      <c r="AN553" s="69" t="e">
        <f>IFERROR(INDEX(Data!$M$4:$BB$594,Data!$A546,COLUMNS($C$11:AO553)),””)</f>
        <v>#NAME?</v>
      </c>
      <c r="AO553" s="69" t="e">
        <f>IFERROR(INDEX(Data!$M$4:$BB$594,Data!$A546,COLUMNS($C$11:AP553)),””)</f>
        <v>#NAME?</v>
      </c>
      <c r="AP553" s="69" t="e">
        <f>IFERROR(INDEX(Data!$M$4:$BB$594,Data!$A546,COLUMNS($C$11:AQ553)),””)</f>
        <v>#NAME?</v>
      </c>
      <c r="AQ553" s="69" t="e">
        <f>IFERROR(INDEX(Data!$M$4:$BB$594,Data!$A546,COLUMNS($C$11:AR553)),””)</f>
        <v>#NAME?</v>
      </c>
    </row>
    <row r="554" spans="2:43" x14ac:dyDescent="0.25">
      <c r="B554" s="69" t="e">
        <f>IFERROR(INDEX(Data!$M$4:$BB$594,Data!$A547,COLUMNS($C$11:C554)),””)</f>
        <v>#NAME?</v>
      </c>
      <c r="C554" s="73" t="e">
        <f>IFERROR(INDEX(Data!$M$4:$BB$594,Data!$A547,COLUMNS($C$11:D554)),””)</f>
        <v>#NAME?</v>
      </c>
      <c r="D554" s="76" t="e">
        <f>IFERROR(INDEX(Data!$M$4:$BB$594,Data!$A547,COLUMNS($C$11:E554)),””)</f>
        <v>#NAME?</v>
      </c>
      <c r="E554" s="76" t="e">
        <f>IFERROR(INDEX(Data!$M$4:$BB$594,Data!$A547,COLUMNS($C$11:F554)),””)</f>
        <v>#NAME?</v>
      </c>
      <c r="F554" s="76" t="e">
        <f>IFERROR(INDEX(Data!$M$4:$BB$594,Data!$A547,COLUMNS($C$11:G554)),””)</f>
        <v>#NAME?</v>
      </c>
      <c r="G554" s="76" t="e">
        <f>IFERROR(INDEX(Data!$M$4:$BB$594,Data!$A547,COLUMNS($C$11:H554)),””)</f>
        <v>#NAME?</v>
      </c>
      <c r="H554" s="76" t="e">
        <f>IFERROR(INDEX(Data!$M$4:$BB$594,Data!$A547,COLUMNS($C$11:I554)),””)</f>
        <v>#NAME?</v>
      </c>
      <c r="I554" s="76" t="e">
        <f>IFERROR(INDEX(Data!$M$4:$BB$594,Data!$A547,COLUMNS($C$11:J554)),””)</f>
        <v>#NAME?</v>
      </c>
      <c r="J554" s="76" t="e">
        <f>IFERROR(INDEX(Data!$M$4:$BB$594,Data!$A547,COLUMNS($C$11:K554)),””)</f>
        <v>#NAME?</v>
      </c>
      <c r="K554" s="76" t="e">
        <f>IFERROR(INDEX(Data!$M$4:$BB$594,Data!$A547,COLUMNS($C$11:L554)),””)</f>
        <v>#NAME?</v>
      </c>
      <c r="L554" s="76" t="e">
        <f>IFERROR(INDEX(Data!$M$4:$BB$594,Data!$A547,COLUMNS($C$11:M554)),””)</f>
        <v>#NAME?</v>
      </c>
      <c r="M554" s="76" t="e">
        <f>IFERROR(INDEX(Data!$M$4:$BB$594,Data!$A547,COLUMNS($C$11:N554)),””)</f>
        <v>#NAME?</v>
      </c>
      <c r="N554" s="76" t="e">
        <f>IFERROR(INDEX(Data!$M$4:$BB$594,Data!$A547,COLUMNS($C$11:O554)),””)</f>
        <v>#NAME?</v>
      </c>
      <c r="O554" s="76" t="e">
        <f>IFERROR(INDEX(Data!$M$4:$BB$594,Data!$A547,COLUMNS($C$11:P554)),””)</f>
        <v>#NAME?</v>
      </c>
      <c r="P554" s="69" t="e">
        <f>IFERROR(INDEX(Data!$M$4:$BB$594,Data!$A547,COLUMNS($C$11:Q554)),””)</f>
        <v>#NAME?</v>
      </c>
      <c r="Q554" s="70" t="e">
        <f>IFERROR(INDEX(Data!$M$4:$BB$594,Data!$A547,COLUMNS($C$11:R554)),””)</f>
        <v>#NAME?</v>
      </c>
      <c r="R554" s="72" t="e">
        <f>IFERROR(INDEX(Data!$M$4:$BB$594,Data!$A547,COLUMNS($C$11:S554)),””)</f>
        <v>#NAME?</v>
      </c>
      <c r="S554" s="69" t="e">
        <f>IFERROR(INDEX(Data!$M$4:$BB$594,Data!$A547,COLUMNS($C$11:T554)),””)</f>
        <v>#NAME?</v>
      </c>
      <c r="T554" s="71" t="e">
        <f>IFERROR(INDEX(Data!$M$4:$BB$594,Data!$A547,COLUMNS($C$11:U554)),””)</f>
        <v>#NAME?</v>
      </c>
      <c r="U554" s="72" t="e">
        <f>IFERROR(INDEX(Data!$M$4:$BB$594,Data!$A547,COLUMNS($C$11:V554)),””)</f>
        <v>#NAME?</v>
      </c>
      <c r="V554" s="72" t="e">
        <f>IFERROR(INDEX(Data!$M$4:$BB$594,Data!$A547,COLUMNS($C$11:W554)),””)</f>
        <v>#NAME?</v>
      </c>
      <c r="W554" s="72" t="e">
        <f>IFERROR(INDEX(Data!$M$4:$BB$594,Data!$A547,COLUMNS($C$11:X554)),””)</f>
        <v>#NAME?</v>
      </c>
      <c r="X554" s="70" t="e">
        <f>IFERROR(INDEX(Data!$M$4:$BB$594,Data!$A547,COLUMNS($C$11:Y554)),””)</f>
        <v>#NAME?</v>
      </c>
      <c r="Y554" s="72" t="e">
        <f>IFERROR(INDEX(Data!$M$4:$BB$594,Data!$A547,COLUMNS($C$11:Z554)),””)</f>
        <v>#NAME?</v>
      </c>
      <c r="Z554" s="75" t="e">
        <f>IFERROR(INDEX(Data!$M$4:$BB$594,Data!$A547,COLUMNS($C$11:AA554)),””)</f>
        <v>#NAME?</v>
      </c>
      <c r="AA554" s="75" t="e">
        <f>IFERROR(INDEX(Data!$M$4:$BB$594,Data!$A547,COLUMNS($C$11:AB554)),””)</f>
        <v>#NAME?</v>
      </c>
      <c r="AB554" s="71" t="e">
        <f>IFERROR(INDEX(Data!$M$4:$BB$594,Data!$A547,COLUMNS($C$11:AC554)),””)</f>
        <v>#NAME?</v>
      </c>
      <c r="AC554" s="72" t="e">
        <f>IFERROR(INDEX(Data!$M$4:$BB$594,Data!$A547,COLUMNS($C$11:AD554)),””)</f>
        <v>#NAME?</v>
      </c>
      <c r="AD554" s="72" t="e">
        <f>IFERROR(INDEX(Data!$M$4:$BB$594,Data!$A547,COLUMNS($C$11:AE554)),””)</f>
        <v>#NAME?</v>
      </c>
      <c r="AE554" s="70" t="e">
        <f>IFERROR(INDEX(Data!$M$4:$BB$594,Data!$A547,COLUMNS($C$11:AF554)),””)</f>
        <v>#NAME?</v>
      </c>
      <c r="AF554" s="72" t="e">
        <f>IFERROR(INDEX(Data!$M$4:$BB$594,Data!$A547,COLUMNS($C$11:AG554)),””)</f>
        <v>#NAME?</v>
      </c>
      <c r="AG554" s="75" t="e">
        <f>IFERROR(INDEX(Data!$M$4:$BB$594,Data!$A547,COLUMNS($C$11:AH554)),””)</f>
        <v>#NAME?</v>
      </c>
      <c r="AH554" s="75" t="e">
        <f>IFERROR(INDEX(Data!$M$4:$BB$594,Data!$A547,COLUMNS($C$11:AI554)),””)</f>
        <v>#NAME?</v>
      </c>
      <c r="AI554" s="71" t="e">
        <f>IFERROR(INDEX(Data!$M$4:$BB$594,Data!$A547,COLUMNS($C$11:AJ554)),””)</f>
        <v>#NAME?</v>
      </c>
      <c r="AJ554" s="71" t="e">
        <f>IFERROR(INDEX(Data!$M$4:$BB$594,Data!$A547,COLUMNS($C$11:AK554)),””)</f>
        <v>#NAME?</v>
      </c>
      <c r="AK554" s="71" t="e">
        <f>IFERROR(INDEX(Data!$M$4:$BB$594,Data!$A547,COLUMNS($C$11:AL554)),””)</f>
        <v>#NAME?</v>
      </c>
      <c r="AL554" s="69" t="e">
        <f>IFERROR(INDEX(Data!$M$4:$BB$594,Data!$A547,COLUMNS($C$11:AM554)),””)</f>
        <v>#NAME?</v>
      </c>
      <c r="AM554" s="69" t="e">
        <f>IFERROR(INDEX(Data!$M$4:$BB$594,Data!$A547,COLUMNS($C$11:AN554)),””)</f>
        <v>#NAME?</v>
      </c>
      <c r="AN554" s="69" t="e">
        <f>IFERROR(INDEX(Data!$M$4:$BB$594,Data!$A547,COLUMNS($C$11:AO554)),””)</f>
        <v>#NAME?</v>
      </c>
      <c r="AO554" s="69" t="e">
        <f>IFERROR(INDEX(Data!$M$4:$BB$594,Data!$A547,COLUMNS($C$11:AP554)),””)</f>
        <v>#NAME?</v>
      </c>
      <c r="AP554" s="69" t="e">
        <f>IFERROR(INDEX(Data!$M$4:$BB$594,Data!$A547,COLUMNS($C$11:AQ554)),””)</f>
        <v>#NAME?</v>
      </c>
      <c r="AQ554" s="69" t="e">
        <f>IFERROR(INDEX(Data!$M$4:$BB$594,Data!$A547,COLUMNS($C$11:AR554)),””)</f>
        <v>#NAME?</v>
      </c>
    </row>
    <row r="555" spans="2:43" x14ac:dyDescent="0.25">
      <c r="B555" s="69" t="e">
        <f>IFERROR(INDEX(Data!$M$4:$BB$594,Data!$A548,COLUMNS($C$11:C555)),””)</f>
        <v>#NAME?</v>
      </c>
      <c r="C555" s="73" t="e">
        <f>IFERROR(INDEX(Data!$M$4:$BB$594,Data!$A548,COLUMNS($C$11:D555)),””)</f>
        <v>#NAME?</v>
      </c>
      <c r="D555" s="76" t="e">
        <f>IFERROR(INDEX(Data!$M$4:$BB$594,Data!$A548,COLUMNS($C$11:E555)),””)</f>
        <v>#NAME?</v>
      </c>
      <c r="E555" s="76" t="e">
        <f>IFERROR(INDEX(Data!$M$4:$BB$594,Data!$A548,COLUMNS($C$11:F555)),””)</f>
        <v>#NAME?</v>
      </c>
      <c r="F555" s="76" t="e">
        <f>IFERROR(INDEX(Data!$M$4:$BB$594,Data!$A548,COLUMNS($C$11:G555)),””)</f>
        <v>#NAME?</v>
      </c>
      <c r="G555" s="76" t="e">
        <f>IFERROR(INDEX(Data!$M$4:$BB$594,Data!$A548,COLUMNS($C$11:H555)),””)</f>
        <v>#NAME?</v>
      </c>
      <c r="H555" s="76" t="e">
        <f>IFERROR(INDEX(Data!$M$4:$BB$594,Data!$A548,COLUMNS($C$11:I555)),””)</f>
        <v>#NAME?</v>
      </c>
      <c r="I555" s="76" t="e">
        <f>IFERROR(INDEX(Data!$M$4:$BB$594,Data!$A548,COLUMNS($C$11:J555)),””)</f>
        <v>#NAME?</v>
      </c>
      <c r="J555" s="76" t="e">
        <f>IFERROR(INDEX(Data!$M$4:$BB$594,Data!$A548,COLUMNS($C$11:K555)),””)</f>
        <v>#NAME?</v>
      </c>
      <c r="K555" s="76" t="e">
        <f>IFERROR(INDEX(Data!$M$4:$BB$594,Data!$A548,COLUMNS($C$11:L555)),””)</f>
        <v>#NAME?</v>
      </c>
      <c r="L555" s="76" t="e">
        <f>IFERROR(INDEX(Data!$M$4:$BB$594,Data!$A548,COLUMNS($C$11:M555)),””)</f>
        <v>#NAME?</v>
      </c>
      <c r="M555" s="76" t="e">
        <f>IFERROR(INDEX(Data!$M$4:$BB$594,Data!$A548,COLUMNS($C$11:N555)),””)</f>
        <v>#NAME?</v>
      </c>
      <c r="N555" s="76" t="e">
        <f>IFERROR(INDEX(Data!$M$4:$BB$594,Data!$A548,COLUMNS($C$11:O555)),””)</f>
        <v>#NAME?</v>
      </c>
      <c r="O555" s="76" t="e">
        <f>IFERROR(INDEX(Data!$M$4:$BB$594,Data!$A548,COLUMNS($C$11:P555)),””)</f>
        <v>#NAME?</v>
      </c>
      <c r="P555" s="69" t="e">
        <f>IFERROR(INDEX(Data!$M$4:$BB$594,Data!$A548,COLUMNS($C$11:Q555)),””)</f>
        <v>#NAME?</v>
      </c>
      <c r="Q555" s="70" t="e">
        <f>IFERROR(INDEX(Data!$M$4:$BB$594,Data!$A548,COLUMNS($C$11:R555)),””)</f>
        <v>#NAME?</v>
      </c>
      <c r="R555" s="72" t="e">
        <f>IFERROR(INDEX(Data!$M$4:$BB$594,Data!$A548,COLUMNS($C$11:S555)),””)</f>
        <v>#NAME?</v>
      </c>
      <c r="S555" s="69" t="e">
        <f>IFERROR(INDEX(Data!$M$4:$BB$594,Data!$A548,COLUMNS($C$11:T555)),””)</f>
        <v>#NAME?</v>
      </c>
      <c r="T555" s="71" t="e">
        <f>IFERROR(INDEX(Data!$M$4:$BB$594,Data!$A548,COLUMNS($C$11:U555)),””)</f>
        <v>#NAME?</v>
      </c>
      <c r="U555" s="72" t="e">
        <f>IFERROR(INDEX(Data!$M$4:$BB$594,Data!$A548,COLUMNS($C$11:V555)),””)</f>
        <v>#NAME?</v>
      </c>
      <c r="V555" s="72" t="e">
        <f>IFERROR(INDEX(Data!$M$4:$BB$594,Data!$A548,COLUMNS($C$11:W555)),””)</f>
        <v>#NAME?</v>
      </c>
      <c r="W555" s="72" t="e">
        <f>IFERROR(INDEX(Data!$M$4:$BB$594,Data!$A548,COLUMNS($C$11:X555)),””)</f>
        <v>#NAME?</v>
      </c>
      <c r="X555" s="70" t="e">
        <f>IFERROR(INDEX(Data!$M$4:$BB$594,Data!$A548,COLUMNS($C$11:Y555)),””)</f>
        <v>#NAME?</v>
      </c>
      <c r="Y555" s="72" t="e">
        <f>IFERROR(INDEX(Data!$M$4:$BB$594,Data!$A548,COLUMNS($C$11:Z555)),””)</f>
        <v>#NAME?</v>
      </c>
      <c r="Z555" s="75" t="e">
        <f>IFERROR(INDEX(Data!$M$4:$BB$594,Data!$A548,COLUMNS($C$11:AA555)),””)</f>
        <v>#NAME?</v>
      </c>
      <c r="AA555" s="75" t="e">
        <f>IFERROR(INDEX(Data!$M$4:$BB$594,Data!$A548,COLUMNS($C$11:AB555)),””)</f>
        <v>#NAME?</v>
      </c>
      <c r="AB555" s="71" t="e">
        <f>IFERROR(INDEX(Data!$M$4:$BB$594,Data!$A548,COLUMNS($C$11:AC555)),””)</f>
        <v>#NAME?</v>
      </c>
      <c r="AC555" s="72" t="e">
        <f>IFERROR(INDEX(Data!$M$4:$BB$594,Data!$A548,COLUMNS($C$11:AD555)),””)</f>
        <v>#NAME?</v>
      </c>
      <c r="AD555" s="72" t="e">
        <f>IFERROR(INDEX(Data!$M$4:$BB$594,Data!$A548,COLUMNS($C$11:AE555)),””)</f>
        <v>#NAME?</v>
      </c>
      <c r="AE555" s="70" t="e">
        <f>IFERROR(INDEX(Data!$M$4:$BB$594,Data!$A548,COLUMNS($C$11:AF555)),””)</f>
        <v>#NAME?</v>
      </c>
      <c r="AF555" s="72" t="e">
        <f>IFERROR(INDEX(Data!$M$4:$BB$594,Data!$A548,COLUMNS($C$11:AG555)),””)</f>
        <v>#NAME?</v>
      </c>
      <c r="AG555" s="75" t="e">
        <f>IFERROR(INDEX(Data!$M$4:$BB$594,Data!$A548,COLUMNS($C$11:AH555)),””)</f>
        <v>#NAME?</v>
      </c>
      <c r="AH555" s="75" t="e">
        <f>IFERROR(INDEX(Data!$M$4:$BB$594,Data!$A548,COLUMNS($C$11:AI555)),””)</f>
        <v>#NAME?</v>
      </c>
      <c r="AI555" s="71" t="e">
        <f>IFERROR(INDEX(Data!$M$4:$BB$594,Data!$A548,COLUMNS($C$11:AJ555)),””)</f>
        <v>#NAME?</v>
      </c>
      <c r="AJ555" s="71" t="e">
        <f>IFERROR(INDEX(Data!$M$4:$BB$594,Data!$A548,COLUMNS($C$11:AK555)),””)</f>
        <v>#NAME?</v>
      </c>
      <c r="AK555" s="71" t="e">
        <f>IFERROR(INDEX(Data!$M$4:$BB$594,Data!$A548,COLUMNS($C$11:AL555)),””)</f>
        <v>#NAME?</v>
      </c>
      <c r="AL555" s="69" t="e">
        <f>IFERROR(INDEX(Data!$M$4:$BB$594,Data!$A548,COLUMNS($C$11:AM555)),””)</f>
        <v>#NAME?</v>
      </c>
      <c r="AM555" s="69" t="e">
        <f>IFERROR(INDEX(Data!$M$4:$BB$594,Data!$A548,COLUMNS($C$11:AN555)),””)</f>
        <v>#NAME?</v>
      </c>
      <c r="AN555" s="69" t="e">
        <f>IFERROR(INDEX(Data!$M$4:$BB$594,Data!$A548,COLUMNS($C$11:AO555)),””)</f>
        <v>#NAME?</v>
      </c>
      <c r="AO555" s="69" t="e">
        <f>IFERROR(INDEX(Data!$M$4:$BB$594,Data!$A548,COLUMNS($C$11:AP555)),””)</f>
        <v>#NAME?</v>
      </c>
      <c r="AP555" s="69" t="e">
        <f>IFERROR(INDEX(Data!$M$4:$BB$594,Data!$A548,COLUMNS($C$11:AQ555)),””)</f>
        <v>#NAME?</v>
      </c>
      <c r="AQ555" s="69" t="e">
        <f>IFERROR(INDEX(Data!$M$4:$BB$594,Data!$A548,COLUMNS($C$11:AR555)),””)</f>
        <v>#NAME?</v>
      </c>
    </row>
    <row r="556" spans="2:43" x14ac:dyDescent="0.25">
      <c r="B556" s="69" t="e">
        <f>IFERROR(INDEX(Data!$M$4:$BB$594,Data!$A549,COLUMNS($C$11:C556)),””)</f>
        <v>#NAME?</v>
      </c>
      <c r="C556" s="73" t="e">
        <f>IFERROR(INDEX(Data!$M$4:$BB$594,Data!$A549,COLUMNS($C$11:D556)),””)</f>
        <v>#NAME?</v>
      </c>
      <c r="D556" s="76" t="e">
        <f>IFERROR(INDEX(Data!$M$4:$BB$594,Data!$A549,COLUMNS($C$11:E556)),””)</f>
        <v>#NAME?</v>
      </c>
      <c r="E556" s="76" t="e">
        <f>IFERROR(INDEX(Data!$M$4:$BB$594,Data!$A549,COLUMNS($C$11:F556)),””)</f>
        <v>#NAME?</v>
      </c>
      <c r="F556" s="76" t="e">
        <f>IFERROR(INDEX(Data!$M$4:$BB$594,Data!$A549,COLUMNS($C$11:G556)),””)</f>
        <v>#NAME?</v>
      </c>
      <c r="G556" s="76" t="e">
        <f>IFERROR(INDEX(Data!$M$4:$BB$594,Data!$A549,COLUMNS($C$11:H556)),””)</f>
        <v>#NAME?</v>
      </c>
      <c r="H556" s="76" t="e">
        <f>IFERROR(INDEX(Data!$M$4:$BB$594,Data!$A549,COLUMNS($C$11:I556)),””)</f>
        <v>#NAME?</v>
      </c>
      <c r="I556" s="76" t="e">
        <f>IFERROR(INDEX(Data!$M$4:$BB$594,Data!$A549,COLUMNS($C$11:J556)),””)</f>
        <v>#NAME?</v>
      </c>
      <c r="J556" s="76" t="e">
        <f>IFERROR(INDEX(Data!$M$4:$BB$594,Data!$A549,COLUMNS($C$11:K556)),””)</f>
        <v>#NAME?</v>
      </c>
      <c r="K556" s="76" t="e">
        <f>IFERROR(INDEX(Data!$M$4:$BB$594,Data!$A549,COLUMNS($C$11:L556)),””)</f>
        <v>#NAME?</v>
      </c>
      <c r="L556" s="76" t="e">
        <f>IFERROR(INDEX(Data!$M$4:$BB$594,Data!$A549,COLUMNS($C$11:M556)),””)</f>
        <v>#NAME?</v>
      </c>
      <c r="M556" s="76" t="e">
        <f>IFERROR(INDEX(Data!$M$4:$BB$594,Data!$A549,COLUMNS($C$11:N556)),””)</f>
        <v>#NAME?</v>
      </c>
      <c r="N556" s="76" t="e">
        <f>IFERROR(INDEX(Data!$M$4:$BB$594,Data!$A549,COLUMNS($C$11:O556)),””)</f>
        <v>#NAME?</v>
      </c>
      <c r="O556" s="76" t="e">
        <f>IFERROR(INDEX(Data!$M$4:$BB$594,Data!$A549,COLUMNS($C$11:P556)),””)</f>
        <v>#NAME?</v>
      </c>
      <c r="P556" s="69" t="e">
        <f>IFERROR(INDEX(Data!$M$4:$BB$594,Data!$A549,COLUMNS($C$11:Q556)),””)</f>
        <v>#NAME?</v>
      </c>
      <c r="Q556" s="70" t="e">
        <f>IFERROR(INDEX(Data!$M$4:$BB$594,Data!$A549,COLUMNS($C$11:R556)),””)</f>
        <v>#NAME?</v>
      </c>
      <c r="R556" s="72" t="e">
        <f>IFERROR(INDEX(Data!$M$4:$BB$594,Data!$A549,COLUMNS($C$11:S556)),””)</f>
        <v>#NAME?</v>
      </c>
      <c r="S556" s="69" t="e">
        <f>IFERROR(INDEX(Data!$M$4:$BB$594,Data!$A549,COLUMNS($C$11:T556)),””)</f>
        <v>#NAME?</v>
      </c>
      <c r="T556" s="71" t="e">
        <f>IFERROR(INDEX(Data!$M$4:$BB$594,Data!$A549,COLUMNS($C$11:U556)),””)</f>
        <v>#NAME?</v>
      </c>
      <c r="U556" s="72" t="e">
        <f>IFERROR(INDEX(Data!$M$4:$BB$594,Data!$A549,COLUMNS($C$11:V556)),””)</f>
        <v>#NAME?</v>
      </c>
      <c r="V556" s="72" t="e">
        <f>IFERROR(INDEX(Data!$M$4:$BB$594,Data!$A549,COLUMNS($C$11:W556)),””)</f>
        <v>#NAME?</v>
      </c>
      <c r="W556" s="72" t="e">
        <f>IFERROR(INDEX(Data!$M$4:$BB$594,Data!$A549,COLUMNS($C$11:X556)),””)</f>
        <v>#NAME?</v>
      </c>
      <c r="X556" s="70" t="e">
        <f>IFERROR(INDEX(Data!$M$4:$BB$594,Data!$A549,COLUMNS($C$11:Y556)),””)</f>
        <v>#NAME?</v>
      </c>
      <c r="Y556" s="72" t="e">
        <f>IFERROR(INDEX(Data!$M$4:$BB$594,Data!$A549,COLUMNS($C$11:Z556)),””)</f>
        <v>#NAME?</v>
      </c>
      <c r="Z556" s="75" t="e">
        <f>IFERROR(INDEX(Data!$M$4:$BB$594,Data!$A549,COLUMNS($C$11:AA556)),””)</f>
        <v>#NAME?</v>
      </c>
      <c r="AA556" s="75" t="e">
        <f>IFERROR(INDEX(Data!$M$4:$BB$594,Data!$A549,COLUMNS($C$11:AB556)),””)</f>
        <v>#NAME?</v>
      </c>
      <c r="AB556" s="71" t="e">
        <f>IFERROR(INDEX(Data!$M$4:$BB$594,Data!$A549,COLUMNS($C$11:AC556)),””)</f>
        <v>#NAME?</v>
      </c>
      <c r="AC556" s="72" t="e">
        <f>IFERROR(INDEX(Data!$M$4:$BB$594,Data!$A549,COLUMNS($C$11:AD556)),””)</f>
        <v>#NAME?</v>
      </c>
      <c r="AD556" s="72" t="e">
        <f>IFERROR(INDEX(Data!$M$4:$BB$594,Data!$A549,COLUMNS($C$11:AE556)),””)</f>
        <v>#NAME?</v>
      </c>
      <c r="AE556" s="70" t="e">
        <f>IFERROR(INDEX(Data!$M$4:$BB$594,Data!$A549,COLUMNS($C$11:AF556)),””)</f>
        <v>#NAME?</v>
      </c>
      <c r="AF556" s="72" t="e">
        <f>IFERROR(INDEX(Data!$M$4:$BB$594,Data!$A549,COLUMNS($C$11:AG556)),””)</f>
        <v>#NAME?</v>
      </c>
      <c r="AG556" s="75" t="e">
        <f>IFERROR(INDEX(Data!$M$4:$BB$594,Data!$A549,COLUMNS($C$11:AH556)),””)</f>
        <v>#NAME?</v>
      </c>
      <c r="AH556" s="75" t="e">
        <f>IFERROR(INDEX(Data!$M$4:$BB$594,Data!$A549,COLUMNS($C$11:AI556)),””)</f>
        <v>#NAME?</v>
      </c>
      <c r="AI556" s="71" t="e">
        <f>IFERROR(INDEX(Data!$M$4:$BB$594,Data!$A549,COLUMNS($C$11:AJ556)),””)</f>
        <v>#NAME?</v>
      </c>
      <c r="AJ556" s="71" t="e">
        <f>IFERROR(INDEX(Data!$M$4:$BB$594,Data!$A549,COLUMNS($C$11:AK556)),””)</f>
        <v>#NAME?</v>
      </c>
      <c r="AK556" s="71" t="e">
        <f>IFERROR(INDEX(Data!$M$4:$BB$594,Data!$A549,COLUMNS($C$11:AL556)),””)</f>
        <v>#NAME?</v>
      </c>
      <c r="AL556" s="69" t="e">
        <f>IFERROR(INDEX(Data!$M$4:$BB$594,Data!$A549,COLUMNS($C$11:AM556)),””)</f>
        <v>#NAME?</v>
      </c>
      <c r="AM556" s="69" t="e">
        <f>IFERROR(INDEX(Data!$M$4:$BB$594,Data!$A549,COLUMNS($C$11:AN556)),””)</f>
        <v>#NAME?</v>
      </c>
      <c r="AN556" s="69" t="e">
        <f>IFERROR(INDEX(Data!$M$4:$BB$594,Data!$A549,COLUMNS($C$11:AO556)),””)</f>
        <v>#NAME?</v>
      </c>
      <c r="AO556" s="69" t="e">
        <f>IFERROR(INDEX(Data!$M$4:$BB$594,Data!$A549,COLUMNS($C$11:AP556)),””)</f>
        <v>#NAME?</v>
      </c>
      <c r="AP556" s="69" t="e">
        <f>IFERROR(INDEX(Data!$M$4:$BB$594,Data!$A549,COLUMNS($C$11:AQ556)),””)</f>
        <v>#NAME?</v>
      </c>
      <c r="AQ556" s="69" t="e">
        <f>IFERROR(INDEX(Data!$M$4:$BB$594,Data!$A549,COLUMNS($C$11:AR556)),””)</f>
        <v>#NAME?</v>
      </c>
    </row>
    <row r="557" spans="2:43" x14ac:dyDescent="0.25">
      <c r="B557" s="69" t="e">
        <f>IFERROR(INDEX(Data!$M$4:$BB$594,Data!$A550,COLUMNS($C$11:C557)),””)</f>
        <v>#NAME?</v>
      </c>
      <c r="C557" s="73" t="e">
        <f>IFERROR(INDEX(Data!$M$4:$BB$594,Data!$A550,COLUMNS($C$11:D557)),””)</f>
        <v>#NAME?</v>
      </c>
      <c r="D557" s="76" t="e">
        <f>IFERROR(INDEX(Data!$M$4:$BB$594,Data!$A550,COLUMNS($C$11:E557)),””)</f>
        <v>#NAME?</v>
      </c>
      <c r="E557" s="76" t="e">
        <f>IFERROR(INDEX(Data!$M$4:$BB$594,Data!$A550,COLUMNS($C$11:F557)),””)</f>
        <v>#NAME?</v>
      </c>
      <c r="F557" s="76" t="e">
        <f>IFERROR(INDEX(Data!$M$4:$BB$594,Data!$A550,COLUMNS($C$11:G557)),””)</f>
        <v>#NAME?</v>
      </c>
      <c r="G557" s="76" t="e">
        <f>IFERROR(INDEX(Data!$M$4:$BB$594,Data!$A550,COLUMNS($C$11:H557)),””)</f>
        <v>#NAME?</v>
      </c>
      <c r="H557" s="76" t="e">
        <f>IFERROR(INDEX(Data!$M$4:$BB$594,Data!$A550,COLUMNS($C$11:I557)),””)</f>
        <v>#NAME?</v>
      </c>
      <c r="I557" s="76" t="e">
        <f>IFERROR(INDEX(Data!$M$4:$BB$594,Data!$A550,COLUMNS($C$11:J557)),””)</f>
        <v>#NAME?</v>
      </c>
      <c r="J557" s="76" t="e">
        <f>IFERROR(INDEX(Data!$M$4:$BB$594,Data!$A550,COLUMNS($C$11:K557)),””)</f>
        <v>#NAME?</v>
      </c>
      <c r="K557" s="76" t="e">
        <f>IFERROR(INDEX(Data!$M$4:$BB$594,Data!$A550,COLUMNS($C$11:L557)),””)</f>
        <v>#NAME?</v>
      </c>
      <c r="L557" s="76" t="e">
        <f>IFERROR(INDEX(Data!$M$4:$BB$594,Data!$A550,COLUMNS($C$11:M557)),””)</f>
        <v>#NAME?</v>
      </c>
      <c r="M557" s="76" t="e">
        <f>IFERROR(INDEX(Data!$M$4:$BB$594,Data!$A550,COLUMNS($C$11:N557)),””)</f>
        <v>#NAME?</v>
      </c>
      <c r="N557" s="76" t="e">
        <f>IFERROR(INDEX(Data!$M$4:$BB$594,Data!$A550,COLUMNS($C$11:O557)),””)</f>
        <v>#NAME?</v>
      </c>
      <c r="O557" s="76" t="e">
        <f>IFERROR(INDEX(Data!$M$4:$BB$594,Data!$A550,COLUMNS($C$11:P557)),””)</f>
        <v>#NAME?</v>
      </c>
      <c r="P557" s="69" t="e">
        <f>IFERROR(INDEX(Data!$M$4:$BB$594,Data!$A550,COLUMNS($C$11:Q557)),””)</f>
        <v>#NAME?</v>
      </c>
      <c r="Q557" s="70" t="e">
        <f>IFERROR(INDEX(Data!$M$4:$BB$594,Data!$A550,COLUMNS($C$11:R557)),””)</f>
        <v>#NAME?</v>
      </c>
      <c r="R557" s="72" t="e">
        <f>IFERROR(INDEX(Data!$M$4:$BB$594,Data!$A550,COLUMNS($C$11:S557)),””)</f>
        <v>#NAME?</v>
      </c>
      <c r="S557" s="69" t="e">
        <f>IFERROR(INDEX(Data!$M$4:$BB$594,Data!$A550,COLUMNS($C$11:T557)),””)</f>
        <v>#NAME?</v>
      </c>
      <c r="T557" s="71" t="e">
        <f>IFERROR(INDEX(Data!$M$4:$BB$594,Data!$A550,COLUMNS($C$11:U557)),””)</f>
        <v>#NAME?</v>
      </c>
      <c r="U557" s="72" t="e">
        <f>IFERROR(INDEX(Data!$M$4:$BB$594,Data!$A550,COLUMNS($C$11:V557)),””)</f>
        <v>#NAME?</v>
      </c>
      <c r="V557" s="72" t="e">
        <f>IFERROR(INDEX(Data!$M$4:$BB$594,Data!$A550,COLUMNS($C$11:W557)),””)</f>
        <v>#NAME?</v>
      </c>
      <c r="W557" s="72" t="e">
        <f>IFERROR(INDEX(Data!$M$4:$BB$594,Data!$A550,COLUMNS($C$11:X557)),””)</f>
        <v>#NAME?</v>
      </c>
      <c r="X557" s="70" t="e">
        <f>IFERROR(INDEX(Data!$M$4:$BB$594,Data!$A550,COLUMNS($C$11:Y557)),””)</f>
        <v>#NAME?</v>
      </c>
      <c r="Y557" s="72" t="e">
        <f>IFERROR(INDEX(Data!$M$4:$BB$594,Data!$A550,COLUMNS($C$11:Z557)),””)</f>
        <v>#NAME?</v>
      </c>
      <c r="Z557" s="75" t="e">
        <f>IFERROR(INDEX(Data!$M$4:$BB$594,Data!$A550,COLUMNS($C$11:AA557)),””)</f>
        <v>#NAME?</v>
      </c>
      <c r="AA557" s="75" t="e">
        <f>IFERROR(INDEX(Data!$M$4:$BB$594,Data!$A550,COLUMNS($C$11:AB557)),””)</f>
        <v>#NAME?</v>
      </c>
      <c r="AB557" s="71" t="e">
        <f>IFERROR(INDEX(Data!$M$4:$BB$594,Data!$A550,COLUMNS($C$11:AC557)),””)</f>
        <v>#NAME?</v>
      </c>
      <c r="AC557" s="72" t="e">
        <f>IFERROR(INDEX(Data!$M$4:$BB$594,Data!$A550,COLUMNS($C$11:AD557)),””)</f>
        <v>#NAME?</v>
      </c>
      <c r="AD557" s="72" t="e">
        <f>IFERROR(INDEX(Data!$M$4:$BB$594,Data!$A550,COLUMNS($C$11:AE557)),””)</f>
        <v>#NAME?</v>
      </c>
      <c r="AE557" s="70" t="e">
        <f>IFERROR(INDEX(Data!$M$4:$BB$594,Data!$A550,COLUMNS($C$11:AF557)),””)</f>
        <v>#NAME?</v>
      </c>
      <c r="AF557" s="72" t="e">
        <f>IFERROR(INDEX(Data!$M$4:$BB$594,Data!$A550,COLUMNS($C$11:AG557)),””)</f>
        <v>#NAME?</v>
      </c>
      <c r="AG557" s="75" t="e">
        <f>IFERROR(INDEX(Data!$M$4:$BB$594,Data!$A550,COLUMNS($C$11:AH557)),””)</f>
        <v>#NAME?</v>
      </c>
      <c r="AH557" s="75" t="e">
        <f>IFERROR(INDEX(Data!$M$4:$BB$594,Data!$A550,COLUMNS($C$11:AI557)),””)</f>
        <v>#NAME?</v>
      </c>
      <c r="AI557" s="71" t="e">
        <f>IFERROR(INDEX(Data!$M$4:$BB$594,Data!$A550,COLUMNS($C$11:AJ557)),””)</f>
        <v>#NAME?</v>
      </c>
      <c r="AJ557" s="71" t="e">
        <f>IFERROR(INDEX(Data!$M$4:$BB$594,Data!$A550,COLUMNS($C$11:AK557)),””)</f>
        <v>#NAME?</v>
      </c>
      <c r="AK557" s="71" t="e">
        <f>IFERROR(INDEX(Data!$M$4:$BB$594,Data!$A550,COLUMNS($C$11:AL557)),””)</f>
        <v>#NAME?</v>
      </c>
      <c r="AL557" s="69" t="e">
        <f>IFERROR(INDEX(Data!$M$4:$BB$594,Data!$A550,COLUMNS($C$11:AM557)),””)</f>
        <v>#NAME?</v>
      </c>
      <c r="AM557" s="69" t="e">
        <f>IFERROR(INDEX(Data!$M$4:$BB$594,Data!$A550,COLUMNS($C$11:AN557)),””)</f>
        <v>#NAME?</v>
      </c>
      <c r="AN557" s="69" t="e">
        <f>IFERROR(INDEX(Data!$M$4:$BB$594,Data!$A550,COLUMNS($C$11:AO557)),””)</f>
        <v>#NAME?</v>
      </c>
      <c r="AO557" s="69" t="e">
        <f>IFERROR(INDEX(Data!$M$4:$BB$594,Data!$A550,COLUMNS($C$11:AP557)),””)</f>
        <v>#NAME?</v>
      </c>
      <c r="AP557" s="69" t="e">
        <f>IFERROR(INDEX(Data!$M$4:$BB$594,Data!$A550,COLUMNS($C$11:AQ557)),””)</f>
        <v>#NAME?</v>
      </c>
      <c r="AQ557" s="69" t="e">
        <f>IFERROR(INDEX(Data!$M$4:$BB$594,Data!$A550,COLUMNS($C$11:AR557)),””)</f>
        <v>#NAME?</v>
      </c>
    </row>
    <row r="558" spans="2:43" x14ac:dyDescent="0.25">
      <c r="B558" s="69" t="e">
        <f>IFERROR(INDEX(Data!$M$4:$BB$594,Data!$A551,COLUMNS($C$11:C558)),””)</f>
        <v>#NAME?</v>
      </c>
      <c r="C558" s="73" t="e">
        <f>IFERROR(INDEX(Data!$M$4:$BB$594,Data!$A551,COLUMNS($C$11:D558)),””)</f>
        <v>#NAME?</v>
      </c>
      <c r="D558" s="76" t="e">
        <f>IFERROR(INDEX(Data!$M$4:$BB$594,Data!$A551,COLUMNS($C$11:E558)),””)</f>
        <v>#NAME?</v>
      </c>
      <c r="E558" s="76" t="e">
        <f>IFERROR(INDEX(Data!$M$4:$BB$594,Data!$A551,COLUMNS($C$11:F558)),””)</f>
        <v>#NAME?</v>
      </c>
      <c r="F558" s="76" t="e">
        <f>IFERROR(INDEX(Data!$M$4:$BB$594,Data!$A551,COLUMNS($C$11:G558)),””)</f>
        <v>#NAME?</v>
      </c>
      <c r="G558" s="76" t="e">
        <f>IFERROR(INDEX(Data!$M$4:$BB$594,Data!$A551,COLUMNS($C$11:H558)),””)</f>
        <v>#NAME?</v>
      </c>
      <c r="H558" s="76" t="e">
        <f>IFERROR(INDEX(Data!$M$4:$BB$594,Data!$A551,COLUMNS($C$11:I558)),””)</f>
        <v>#NAME?</v>
      </c>
      <c r="I558" s="76" t="e">
        <f>IFERROR(INDEX(Data!$M$4:$BB$594,Data!$A551,COLUMNS($C$11:J558)),””)</f>
        <v>#NAME?</v>
      </c>
      <c r="J558" s="76" t="e">
        <f>IFERROR(INDEX(Data!$M$4:$BB$594,Data!$A551,COLUMNS($C$11:K558)),””)</f>
        <v>#NAME?</v>
      </c>
      <c r="K558" s="76" t="e">
        <f>IFERROR(INDEX(Data!$M$4:$BB$594,Data!$A551,COLUMNS($C$11:L558)),””)</f>
        <v>#NAME?</v>
      </c>
      <c r="L558" s="76" t="e">
        <f>IFERROR(INDEX(Data!$M$4:$BB$594,Data!$A551,COLUMNS($C$11:M558)),””)</f>
        <v>#NAME?</v>
      </c>
      <c r="M558" s="76" t="e">
        <f>IFERROR(INDEX(Data!$M$4:$BB$594,Data!$A551,COLUMNS($C$11:N558)),””)</f>
        <v>#NAME?</v>
      </c>
      <c r="N558" s="76" t="e">
        <f>IFERROR(INDEX(Data!$M$4:$BB$594,Data!$A551,COLUMNS($C$11:O558)),””)</f>
        <v>#NAME?</v>
      </c>
      <c r="O558" s="76" t="e">
        <f>IFERROR(INDEX(Data!$M$4:$BB$594,Data!$A551,COLUMNS($C$11:P558)),””)</f>
        <v>#NAME?</v>
      </c>
      <c r="P558" s="69" t="e">
        <f>IFERROR(INDEX(Data!$M$4:$BB$594,Data!$A551,COLUMNS($C$11:Q558)),””)</f>
        <v>#NAME?</v>
      </c>
      <c r="Q558" s="70" t="e">
        <f>IFERROR(INDEX(Data!$M$4:$BB$594,Data!$A551,COLUMNS($C$11:R558)),””)</f>
        <v>#NAME?</v>
      </c>
      <c r="R558" s="72" t="e">
        <f>IFERROR(INDEX(Data!$M$4:$BB$594,Data!$A551,COLUMNS($C$11:S558)),””)</f>
        <v>#NAME?</v>
      </c>
      <c r="S558" s="69" t="e">
        <f>IFERROR(INDEX(Data!$M$4:$BB$594,Data!$A551,COLUMNS($C$11:T558)),””)</f>
        <v>#NAME?</v>
      </c>
      <c r="T558" s="71" t="e">
        <f>IFERROR(INDEX(Data!$M$4:$BB$594,Data!$A551,COLUMNS($C$11:U558)),””)</f>
        <v>#NAME?</v>
      </c>
      <c r="U558" s="72" t="e">
        <f>IFERROR(INDEX(Data!$M$4:$BB$594,Data!$A551,COLUMNS($C$11:V558)),””)</f>
        <v>#NAME?</v>
      </c>
      <c r="V558" s="72" t="e">
        <f>IFERROR(INDEX(Data!$M$4:$BB$594,Data!$A551,COLUMNS($C$11:W558)),””)</f>
        <v>#NAME?</v>
      </c>
      <c r="W558" s="72" t="e">
        <f>IFERROR(INDEX(Data!$M$4:$BB$594,Data!$A551,COLUMNS($C$11:X558)),””)</f>
        <v>#NAME?</v>
      </c>
      <c r="X558" s="70" t="e">
        <f>IFERROR(INDEX(Data!$M$4:$BB$594,Data!$A551,COLUMNS($C$11:Y558)),””)</f>
        <v>#NAME?</v>
      </c>
      <c r="Y558" s="72" t="e">
        <f>IFERROR(INDEX(Data!$M$4:$BB$594,Data!$A551,COLUMNS($C$11:Z558)),””)</f>
        <v>#NAME?</v>
      </c>
      <c r="Z558" s="75" t="e">
        <f>IFERROR(INDEX(Data!$M$4:$BB$594,Data!$A551,COLUMNS($C$11:AA558)),””)</f>
        <v>#NAME?</v>
      </c>
      <c r="AA558" s="75" t="e">
        <f>IFERROR(INDEX(Data!$M$4:$BB$594,Data!$A551,COLUMNS($C$11:AB558)),””)</f>
        <v>#NAME?</v>
      </c>
      <c r="AB558" s="71" t="e">
        <f>IFERROR(INDEX(Data!$M$4:$BB$594,Data!$A551,COLUMNS($C$11:AC558)),””)</f>
        <v>#NAME?</v>
      </c>
      <c r="AC558" s="72" t="e">
        <f>IFERROR(INDEX(Data!$M$4:$BB$594,Data!$A551,COLUMNS($C$11:AD558)),””)</f>
        <v>#NAME?</v>
      </c>
      <c r="AD558" s="72" t="e">
        <f>IFERROR(INDEX(Data!$M$4:$BB$594,Data!$A551,COLUMNS($C$11:AE558)),””)</f>
        <v>#NAME?</v>
      </c>
      <c r="AE558" s="70" t="e">
        <f>IFERROR(INDEX(Data!$M$4:$BB$594,Data!$A551,COLUMNS($C$11:AF558)),””)</f>
        <v>#NAME?</v>
      </c>
      <c r="AF558" s="72" t="e">
        <f>IFERROR(INDEX(Data!$M$4:$BB$594,Data!$A551,COLUMNS($C$11:AG558)),””)</f>
        <v>#NAME?</v>
      </c>
      <c r="AG558" s="75" t="e">
        <f>IFERROR(INDEX(Data!$M$4:$BB$594,Data!$A551,COLUMNS($C$11:AH558)),””)</f>
        <v>#NAME?</v>
      </c>
      <c r="AH558" s="75" t="e">
        <f>IFERROR(INDEX(Data!$M$4:$BB$594,Data!$A551,COLUMNS($C$11:AI558)),””)</f>
        <v>#NAME?</v>
      </c>
      <c r="AI558" s="71" t="e">
        <f>IFERROR(INDEX(Data!$M$4:$BB$594,Data!$A551,COLUMNS($C$11:AJ558)),””)</f>
        <v>#NAME?</v>
      </c>
      <c r="AJ558" s="71" t="e">
        <f>IFERROR(INDEX(Data!$M$4:$BB$594,Data!$A551,COLUMNS($C$11:AK558)),””)</f>
        <v>#NAME?</v>
      </c>
      <c r="AK558" s="71" t="e">
        <f>IFERROR(INDEX(Data!$M$4:$BB$594,Data!$A551,COLUMNS($C$11:AL558)),””)</f>
        <v>#NAME?</v>
      </c>
      <c r="AL558" s="69" t="e">
        <f>IFERROR(INDEX(Data!$M$4:$BB$594,Data!$A551,COLUMNS($C$11:AM558)),””)</f>
        <v>#NAME?</v>
      </c>
      <c r="AM558" s="69" t="e">
        <f>IFERROR(INDEX(Data!$M$4:$BB$594,Data!$A551,COLUMNS($C$11:AN558)),””)</f>
        <v>#NAME?</v>
      </c>
      <c r="AN558" s="69" t="e">
        <f>IFERROR(INDEX(Data!$M$4:$BB$594,Data!$A551,COLUMNS($C$11:AO558)),””)</f>
        <v>#NAME?</v>
      </c>
      <c r="AO558" s="69" t="e">
        <f>IFERROR(INDEX(Data!$M$4:$BB$594,Data!$A551,COLUMNS($C$11:AP558)),””)</f>
        <v>#NAME?</v>
      </c>
      <c r="AP558" s="69" t="e">
        <f>IFERROR(INDEX(Data!$M$4:$BB$594,Data!$A551,COLUMNS($C$11:AQ558)),””)</f>
        <v>#NAME?</v>
      </c>
      <c r="AQ558" s="69" t="e">
        <f>IFERROR(INDEX(Data!$M$4:$BB$594,Data!$A551,COLUMNS($C$11:AR558)),””)</f>
        <v>#NAME?</v>
      </c>
    </row>
    <row r="559" spans="2:43" x14ac:dyDescent="0.25">
      <c r="B559" s="69" t="e">
        <f>IFERROR(INDEX(Data!$M$4:$BB$594,Data!$A552,COLUMNS($C$11:C559)),””)</f>
        <v>#NAME?</v>
      </c>
      <c r="C559" s="73" t="e">
        <f>IFERROR(INDEX(Data!$M$4:$BB$594,Data!$A552,COLUMNS($C$11:D559)),””)</f>
        <v>#NAME?</v>
      </c>
      <c r="D559" s="76" t="e">
        <f>IFERROR(INDEX(Data!$M$4:$BB$594,Data!$A552,COLUMNS($C$11:E559)),””)</f>
        <v>#NAME?</v>
      </c>
      <c r="E559" s="76" t="e">
        <f>IFERROR(INDEX(Data!$M$4:$BB$594,Data!$A552,COLUMNS($C$11:F559)),””)</f>
        <v>#NAME?</v>
      </c>
      <c r="F559" s="76" t="e">
        <f>IFERROR(INDEX(Data!$M$4:$BB$594,Data!$A552,COLUMNS($C$11:G559)),””)</f>
        <v>#NAME?</v>
      </c>
      <c r="G559" s="76" t="e">
        <f>IFERROR(INDEX(Data!$M$4:$BB$594,Data!$A552,COLUMNS($C$11:H559)),””)</f>
        <v>#NAME?</v>
      </c>
      <c r="H559" s="76" t="e">
        <f>IFERROR(INDEX(Data!$M$4:$BB$594,Data!$A552,COLUMNS($C$11:I559)),””)</f>
        <v>#NAME?</v>
      </c>
      <c r="I559" s="76" t="e">
        <f>IFERROR(INDEX(Data!$M$4:$BB$594,Data!$A552,COLUMNS($C$11:J559)),””)</f>
        <v>#NAME?</v>
      </c>
      <c r="J559" s="76" t="e">
        <f>IFERROR(INDEX(Data!$M$4:$BB$594,Data!$A552,COLUMNS($C$11:K559)),””)</f>
        <v>#NAME?</v>
      </c>
      <c r="K559" s="76" t="e">
        <f>IFERROR(INDEX(Data!$M$4:$BB$594,Data!$A552,COLUMNS($C$11:L559)),””)</f>
        <v>#NAME?</v>
      </c>
      <c r="L559" s="76" t="e">
        <f>IFERROR(INDEX(Data!$M$4:$BB$594,Data!$A552,COLUMNS($C$11:M559)),””)</f>
        <v>#NAME?</v>
      </c>
      <c r="M559" s="76" t="e">
        <f>IFERROR(INDEX(Data!$M$4:$BB$594,Data!$A552,COLUMNS($C$11:N559)),””)</f>
        <v>#NAME?</v>
      </c>
      <c r="N559" s="76" t="e">
        <f>IFERROR(INDEX(Data!$M$4:$BB$594,Data!$A552,COLUMNS($C$11:O559)),””)</f>
        <v>#NAME?</v>
      </c>
      <c r="O559" s="76" t="e">
        <f>IFERROR(INDEX(Data!$M$4:$BB$594,Data!$A552,COLUMNS($C$11:P559)),””)</f>
        <v>#NAME?</v>
      </c>
      <c r="P559" s="69" t="e">
        <f>IFERROR(INDEX(Data!$M$4:$BB$594,Data!$A552,COLUMNS($C$11:Q559)),””)</f>
        <v>#NAME?</v>
      </c>
      <c r="Q559" s="70" t="e">
        <f>IFERROR(INDEX(Data!$M$4:$BB$594,Data!$A552,COLUMNS($C$11:R559)),””)</f>
        <v>#NAME?</v>
      </c>
      <c r="R559" s="72" t="e">
        <f>IFERROR(INDEX(Data!$M$4:$BB$594,Data!$A552,COLUMNS($C$11:S559)),””)</f>
        <v>#NAME?</v>
      </c>
      <c r="S559" s="69" t="e">
        <f>IFERROR(INDEX(Data!$M$4:$BB$594,Data!$A552,COLUMNS($C$11:T559)),””)</f>
        <v>#NAME?</v>
      </c>
      <c r="T559" s="71" t="e">
        <f>IFERROR(INDEX(Data!$M$4:$BB$594,Data!$A552,COLUMNS($C$11:U559)),””)</f>
        <v>#NAME?</v>
      </c>
      <c r="U559" s="72" t="e">
        <f>IFERROR(INDEX(Data!$M$4:$BB$594,Data!$A552,COLUMNS($C$11:V559)),””)</f>
        <v>#NAME?</v>
      </c>
      <c r="V559" s="72" t="e">
        <f>IFERROR(INDEX(Data!$M$4:$BB$594,Data!$A552,COLUMNS($C$11:W559)),””)</f>
        <v>#NAME?</v>
      </c>
      <c r="W559" s="72" t="e">
        <f>IFERROR(INDEX(Data!$M$4:$BB$594,Data!$A552,COLUMNS($C$11:X559)),””)</f>
        <v>#NAME?</v>
      </c>
      <c r="X559" s="70" t="e">
        <f>IFERROR(INDEX(Data!$M$4:$BB$594,Data!$A552,COLUMNS($C$11:Y559)),””)</f>
        <v>#NAME?</v>
      </c>
      <c r="Y559" s="72" t="e">
        <f>IFERROR(INDEX(Data!$M$4:$BB$594,Data!$A552,COLUMNS($C$11:Z559)),””)</f>
        <v>#NAME?</v>
      </c>
      <c r="Z559" s="75" t="e">
        <f>IFERROR(INDEX(Data!$M$4:$BB$594,Data!$A552,COLUMNS($C$11:AA559)),””)</f>
        <v>#NAME?</v>
      </c>
      <c r="AA559" s="75" t="e">
        <f>IFERROR(INDEX(Data!$M$4:$BB$594,Data!$A552,COLUMNS($C$11:AB559)),””)</f>
        <v>#NAME?</v>
      </c>
      <c r="AB559" s="71" t="e">
        <f>IFERROR(INDEX(Data!$M$4:$BB$594,Data!$A552,COLUMNS($C$11:AC559)),””)</f>
        <v>#NAME?</v>
      </c>
      <c r="AC559" s="72" t="e">
        <f>IFERROR(INDEX(Data!$M$4:$BB$594,Data!$A552,COLUMNS($C$11:AD559)),””)</f>
        <v>#NAME?</v>
      </c>
      <c r="AD559" s="72" t="e">
        <f>IFERROR(INDEX(Data!$M$4:$BB$594,Data!$A552,COLUMNS($C$11:AE559)),””)</f>
        <v>#NAME?</v>
      </c>
      <c r="AE559" s="70" t="e">
        <f>IFERROR(INDEX(Data!$M$4:$BB$594,Data!$A552,COLUMNS($C$11:AF559)),””)</f>
        <v>#NAME?</v>
      </c>
      <c r="AF559" s="72" t="e">
        <f>IFERROR(INDEX(Data!$M$4:$BB$594,Data!$A552,COLUMNS($C$11:AG559)),””)</f>
        <v>#NAME?</v>
      </c>
      <c r="AG559" s="75" t="e">
        <f>IFERROR(INDEX(Data!$M$4:$BB$594,Data!$A552,COLUMNS($C$11:AH559)),””)</f>
        <v>#NAME?</v>
      </c>
      <c r="AH559" s="75" t="e">
        <f>IFERROR(INDEX(Data!$M$4:$BB$594,Data!$A552,COLUMNS($C$11:AI559)),””)</f>
        <v>#NAME?</v>
      </c>
      <c r="AI559" s="71" t="e">
        <f>IFERROR(INDEX(Data!$M$4:$BB$594,Data!$A552,COLUMNS($C$11:AJ559)),””)</f>
        <v>#NAME?</v>
      </c>
      <c r="AJ559" s="71" t="e">
        <f>IFERROR(INDEX(Data!$M$4:$BB$594,Data!$A552,COLUMNS($C$11:AK559)),””)</f>
        <v>#NAME?</v>
      </c>
      <c r="AK559" s="71" t="e">
        <f>IFERROR(INDEX(Data!$M$4:$BB$594,Data!$A552,COLUMNS($C$11:AL559)),””)</f>
        <v>#NAME?</v>
      </c>
      <c r="AL559" s="69" t="e">
        <f>IFERROR(INDEX(Data!$M$4:$BB$594,Data!$A552,COLUMNS($C$11:AM559)),””)</f>
        <v>#NAME?</v>
      </c>
      <c r="AM559" s="69" t="e">
        <f>IFERROR(INDEX(Data!$M$4:$BB$594,Data!$A552,COLUMNS($C$11:AN559)),””)</f>
        <v>#NAME?</v>
      </c>
      <c r="AN559" s="69" t="e">
        <f>IFERROR(INDEX(Data!$M$4:$BB$594,Data!$A552,COLUMNS($C$11:AO559)),””)</f>
        <v>#NAME?</v>
      </c>
      <c r="AO559" s="69" t="e">
        <f>IFERROR(INDEX(Data!$M$4:$BB$594,Data!$A552,COLUMNS($C$11:AP559)),””)</f>
        <v>#NAME?</v>
      </c>
      <c r="AP559" s="69" t="e">
        <f>IFERROR(INDEX(Data!$M$4:$BB$594,Data!$A552,COLUMNS($C$11:AQ559)),””)</f>
        <v>#NAME?</v>
      </c>
      <c r="AQ559" s="69" t="e">
        <f>IFERROR(INDEX(Data!$M$4:$BB$594,Data!$A552,COLUMNS($C$11:AR559)),””)</f>
        <v>#NAME?</v>
      </c>
    </row>
    <row r="560" spans="2:43" x14ac:dyDescent="0.25">
      <c r="B560" s="69" t="e">
        <f>IFERROR(INDEX(Data!$M$4:$BB$594,Data!$A553,COLUMNS($C$11:C560)),””)</f>
        <v>#NAME?</v>
      </c>
      <c r="C560" s="73" t="e">
        <f>IFERROR(INDEX(Data!$M$4:$BB$594,Data!$A553,COLUMNS($C$11:D560)),””)</f>
        <v>#NAME?</v>
      </c>
      <c r="D560" s="76" t="e">
        <f>IFERROR(INDEX(Data!$M$4:$BB$594,Data!$A553,COLUMNS($C$11:E560)),””)</f>
        <v>#NAME?</v>
      </c>
      <c r="E560" s="76" t="e">
        <f>IFERROR(INDEX(Data!$M$4:$BB$594,Data!$A553,COLUMNS($C$11:F560)),””)</f>
        <v>#NAME?</v>
      </c>
      <c r="F560" s="76" t="e">
        <f>IFERROR(INDEX(Data!$M$4:$BB$594,Data!$A553,COLUMNS($C$11:G560)),””)</f>
        <v>#NAME?</v>
      </c>
      <c r="G560" s="76" t="e">
        <f>IFERROR(INDEX(Data!$M$4:$BB$594,Data!$A553,COLUMNS($C$11:H560)),””)</f>
        <v>#NAME?</v>
      </c>
      <c r="H560" s="76" t="e">
        <f>IFERROR(INDEX(Data!$M$4:$BB$594,Data!$A553,COLUMNS($C$11:I560)),””)</f>
        <v>#NAME?</v>
      </c>
      <c r="I560" s="76" t="e">
        <f>IFERROR(INDEX(Data!$M$4:$BB$594,Data!$A553,COLUMNS($C$11:J560)),””)</f>
        <v>#NAME?</v>
      </c>
      <c r="J560" s="76" t="e">
        <f>IFERROR(INDEX(Data!$M$4:$BB$594,Data!$A553,COLUMNS($C$11:K560)),””)</f>
        <v>#NAME?</v>
      </c>
      <c r="K560" s="76" t="e">
        <f>IFERROR(INDEX(Data!$M$4:$BB$594,Data!$A553,COLUMNS($C$11:L560)),””)</f>
        <v>#NAME?</v>
      </c>
      <c r="L560" s="76" t="e">
        <f>IFERROR(INDEX(Data!$M$4:$BB$594,Data!$A553,COLUMNS($C$11:M560)),””)</f>
        <v>#NAME?</v>
      </c>
      <c r="M560" s="76" t="e">
        <f>IFERROR(INDEX(Data!$M$4:$BB$594,Data!$A553,COLUMNS($C$11:N560)),””)</f>
        <v>#NAME?</v>
      </c>
      <c r="N560" s="76" t="e">
        <f>IFERROR(INDEX(Data!$M$4:$BB$594,Data!$A553,COLUMNS($C$11:O560)),””)</f>
        <v>#NAME?</v>
      </c>
      <c r="O560" s="76" t="e">
        <f>IFERROR(INDEX(Data!$M$4:$BB$594,Data!$A553,COLUMNS($C$11:P560)),””)</f>
        <v>#NAME?</v>
      </c>
      <c r="P560" s="69" t="e">
        <f>IFERROR(INDEX(Data!$M$4:$BB$594,Data!$A553,COLUMNS($C$11:Q560)),””)</f>
        <v>#NAME?</v>
      </c>
      <c r="Q560" s="70" t="e">
        <f>IFERROR(INDEX(Data!$M$4:$BB$594,Data!$A553,COLUMNS($C$11:R560)),””)</f>
        <v>#NAME?</v>
      </c>
      <c r="R560" s="72" t="e">
        <f>IFERROR(INDEX(Data!$M$4:$BB$594,Data!$A553,COLUMNS($C$11:S560)),””)</f>
        <v>#NAME?</v>
      </c>
      <c r="S560" s="69" t="e">
        <f>IFERROR(INDEX(Data!$M$4:$BB$594,Data!$A553,COLUMNS($C$11:T560)),””)</f>
        <v>#NAME?</v>
      </c>
      <c r="T560" s="71" t="e">
        <f>IFERROR(INDEX(Data!$M$4:$BB$594,Data!$A553,COLUMNS($C$11:U560)),””)</f>
        <v>#NAME?</v>
      </c>
      <c r="U560" s="72" t="e">
        <f>IFERROR(INDEX(Data!$M$4:$BB$594,Data!$A553,COLUMNS($C$11:V560)),””)</f>
        <v>#NAME?</v>
      </c>
      <c r="V560" s="72" t="e">
        <f>IFERROR(INDEX(Data!$M$4:$BB$594,Data!$A553,COLUMNS($C$11:W560)),””)</f>
        <v>#NAME?</v>
      </c>
      <c r="W560" s="72" t="e">
        <f>IFERROR(INDEX(Data!$M$4:$BB$594,Data!$A553,COLUMNS($C$11:X560)),””)</f>
        <v>#NAME?</v>
      </c>
      <c r="X560" s="70" t="e">
        <f>IFERROR(INDEX(Data!$M$4:$BB$594,Data!$A553,COLUMNS($C$11:Y560)),””)</f>
        <v>#NAME?</v>
      </c>
      <c r="Y560" s="72" t="e">
        <f>IFERROR(INDEX(Data!$M$4:$BB$594,Data!$A553,COLUMNS($C$11:Z560)),””)</f>
        <v>#NAME?</v>
      </c>
      <c r="Z560" s="75" t="e">
        <f>IFERROR(INDEX(Data!$M$4:$BB$594,Data!$A553,COLUMNS($C$11:AA560)),””)</f>
        <v>#NAME?</v>
      </c>
      <c r="AA560" s="75" t="e">
        <f>IFERROR(INDEX(Data!$M$4:$BB$594,Data!$A553,COLUMNS($C$11:AB560)),””)</f>
        <v>#NAME?</v>
      </c>
      <c r="AB560" s="71" t="e">
        <f>IFERROR(INDEX(Data!$M$4:$BB$594,Data!$A553,COLUMNS($C$11:AC560)),””)</f>
        <v>#NAME?</v>
      </c>
      <c r="AC560" s="72" t="e">
        <f>IFERROR(INDEX(Data!$M$4:$BB$594,Data!$A553,COLUMNS($C$11:AD560)),””)</f>
        <v>#NAME?</v>
      </c>
      <c r="AD560" s="72" t="e">
        <f>IFERROR(INDEX(Data!$M$4:$BB$594,Data!$A553,COLUMNS($C$11:AE560)),””)</f>
        <v>#NAME?</v>
      </c>
      <c r="AE560" s="70" t="e">
        <f>IFERROR(INDEX(Data!$M$4:$BB$594,Data!$A553,COLUMNS($C$11:AF560)),””)</f>
        <v>#NAME?</v>
      </c>
      <c r="AF560" s="72" t="e">
        <f>IFERROR(INDEX(Data!$M$4:$BB$594,Data!$A553,COLUMNS($C$11:AG560)),””)</f>
        <v>#NAME?</v>
      </c>
      <c r="AG560" s="75" t="e">
        <f>IFERROR(INDEX(Data!$M$4:$BB$594,Data!$A553,COLUMNS($C$11:AH560)),””)</f>
        <v>#NAME?</v>
      </c>
      <c r="AH560" s="75" t="e">
        <f>IFERROR(INDEX(Data!$M$4:$BB$594,Data!$A553,COLUMNS($C$11:AI560)),””)</f>
        <v>#NAME?</v>
      </c>
      <c r="AI560" s="71" t="e">
        <f>IFERROR(INDEX(Data!$M$4:$BB$594,Data!$A553,COLUMNS($C$11:AJ560)),””)</f>
        <v>#NAME?</v>
      </c>
      <c r="AJ560" s="71" t="e">
        <f>IFERROR(INDEX(Data!$M$4:$BB$594,Data!$A553,COLUMNS($C$11:AK560)),””)</f>
        <v>#NAME?</v>
      </c>
      <c r="AK560" s="71" t="e">
        <f>IFERROR(INDEX(Data!$M$4:$BB$594,Data!$A553,COLUMNS($C$11:AL560)),””)</f>
        <v>#NAME?</v>
      </c>
      <c r="AL560" s="69" t="e">
        <f>IFERROR(INDEX(Data!$M$4:$BB$594,Data!$A553,COLUMNS($C$11:AM560)),””)</f>
        <v>#NAME?</v>
      </c>
      <c r="AM560" s="69" t="e">
        <f>IFERROR(INDEX(Data!$M$4:$BB$594,Data!$A553,COLUMNS($C$11:AN560)),””)</f>
        <v>#NAME?</v>
      </c>
      <c r="AN560" s="69" t="e">
        <f>IFERROR(INDEX(Data!$M$4:$BB$594,Data!$A553,COLUMNS($C$11:AO560)),””)</f>
        <v>#NAME?</v>
      </c>
      <c r="AO560" s="69" t="e">
        <f>IFERROR(INDEX(Data!$M$4:$BB$594,Data!$A553,COLUMNS($C$11:AP560)),””)</f>
        <v>#NAME?</v>
      </c>
      <c r="AP560" s="69" t="e">
        <f>IFERROR(INDEX(Data!$M$4:$BB$594,Data!$A553,COLUMNS($C$11:AQ560)),””)</f>
        <v>#NAME?</v>
      </c>
      <c r="AQ560" s="69" t="e">
        <f>IFERROR(INDEX(Data!$M$4:$BB$594,Data!$A553,COLUMNS($C$11:AR560)),””)</f>
        <v>#NAME?</v>
      </c>
    </row>
    <row r="561" spans="2:43" x14ac:dyDescent="0.25">
      <c r="B561" s="69" t="e">
        <f>IFERROR(INDEX(Data!$M$4:$BB$594,Data!$A554,COLUMNS($C$11:C561)),””)</f>
        <v>#NAME?</v>
      </c>
      <c r="C561" s="73" t="e">
        <f>IFERROR(INDEX(Data!$M$4:$BB$594,Data!$A554,COLUMNS($C$11:D561)),””)</f>
        <v>#NAME?</v>
      </c>
      <c r="D561" s="76" t="e">
        <f>IFERROR(INDEX(Data!$M$4:$BB$594,Data!$A554,COLUMNS($C$11:E561)),””)</f>
        <v>#NAME?</v>
      </c>
      <c r="E561" s="76" t="e">
        <f>IFERROR(INDEX(Data!$M$4:$BB$594,Data!$A554,COLUMNS($C$11:F561)),””)</f>
        <v>#NAME?</v>
      </c>
      <c r="F561" s="76" t="e">
        <f>IFERROR(INDEX(Data!$M$4:$BB$594,Data!$A554,COLUMNS($C$11:G561)),””)</f>
        <v>#NAME?</v>
      </c>
      <c r="G561" s="76" t="e">
        <f>IFERROR(INDEX(Data!$M$4:$BB$594,Data!$A554,COLUMNS($C$11:H561)),””)</f>
        <v>#NAME?</v>
      </c>
      <c r="H561" s="76" t="e">
        <f>IFERROR(INDEX(Data!$M$4:$BB$594,Data!$A554,COLUMNS($C$11:I561)),””)</f>
        <v>#NAME?</v>
      </c>
      <c r="I561" s="76" t="e">
        <f>IFERROR(INDEX(Data!$M$4:$BB$594,Data!$A554,COLUMNS($C$11:J561)),””)</f>
        <v>#NAME?</v>
      </c>
      <c r="J561" s="76" t="e">
        <f>IFERROR(INDEX(Data!$M$4:$BB$594,Data!$A554,COLUMNS($C$11:K561)),””)</f>
        <v>#NAME?</v>
      </c>
      <c r="K561" s="76" t="e">
        <f>IFERROR(INDEX(Data!$M$4:$BB$594,Data!$A554,COLUMNS($C$11:L561)),””)</f>
        <v>#NAME?</v>
      </c>
      <c r="L561" s="76" t="e">
        <f>IFERROR(INDEX(Data!$M$4:$BB$594,Data!$A554,COLUMNS($C$11:M561)),””)</f>
        <v>#NAME?</v>
      </c>
      <c r="M561" s="76" t="e">
        <f>IFERROR(INDEX(Data!$M$4:$BB$594,Data!$A554,COLUMNS($C$11:N561)),””)</f>
        <v>#NAME?</v>
      </c>
      <c r="N561" s="76" t="e">
        <f>IFERROR(INDEX(Data!$M$4:$BB$594,Data!$A554,COLUMNS($C$11:O561)),””)</f>
        <v>#NAME?</v>
      </c>
      <c r="O561" s="76" t="e">
        <f>IFERROR(INDEX(Data!$M$4:$BB$594,Data!$A554,COLUMNS($C$11:P561)),””)</f>
        <v>#NAME?</v>
      </c>
      <c r="P561" s="69" t="e">
        <f>IFERROR(INDEX(Data!$M$4:$BB$594,Data!$A554,COLUMNS($C$11:Q561)),””)</f>
        <v>#NAME?</v>
      </c>
      <c r="Q561" s="70" t="e">
        <f>IFERROR(INDEX(Data!$M$4:$BB$594,Data!$A554,COLUMNS($C$11:R561)),””)</f>
        <v>#NAME?</v>
      </c>
      <c r="R561" s="72" t="e">
        <f>IFERROR(INDEX(Data!$M$4:$BB$594,Data!$A554,COLUMNS($C$11:S561)),””)</f>
        <v>#NAME?</v>
      </c>
      <c r="S561" s="69" t="e">
        <f>IFERROR(INDEX(Data!$M$4:$BB$594,Data!$A554,COLUMNS($C$11:T561)),””)</f>
        <v>#NAME?</v>
      </c>
      <c r="T561" s="71" t="e">
        <f>IFERROR(INDEX(Data!$M$4:$BB$594,Data!$A554,COLUMNS($C$11:U561)),””)</f>
        <v>#NAME?</v>
      </c>
      <c r="U561" s="72" t="e">
        <f>IFERROR(INDEX(Data!$M$4:$BB$594,Data!$A554,COLUMNS($C$11:V561)),””)</f>
        <v>#NAME?</v>
      </c>
      <c r="V561" s="72" t="e">
        <f>IFERROR(INDEX(Data!$M$4:$BB$594,Data!$A554,COLUMNS($C$11:W561)),””)</f>
        <v>#NAME?</v>
      </c>
      <c r="W561" s="72" t="e">
        <f>IFERROR(INDEX(Data!$M$4:$BB$594,Data!$A554,COLUMNS($C$11:X561)),””)</f>
        <v>#NAME?</v>
      </c>
      <c r="X561" s="70" t="e">
        <f>IFERROR(INDEX(Data!$M$4:$BB$594,Data!$A554,COLUMNS($C$11:Y561)),””)</f>
        <v>#NAME?</v>
      </c>
      <c r="Y561" s="72" t="e">
        <f>IFERROR(INDEX(Data!$M$4:$BB$594,Data!$A554,COLUMNS($C$11:Z561)),””)</f>
        <v>#NAME?</v>
      </c>
      <c r="Z561" s="75" t="e">
        <f>IFERROR(INDEX(Data!$M$4:$BB$594,Data!$A554,COLUMNS($C$11:AA561)),””)</f>
        <v>#NAME?</v>
      </c>
      <c r="AA561" s="75" t="e">
        <f>IFERROR(INDEX(Data!$M$4:$BB$594,Data!$A554,COLUMNS($C$11:AB561)),””)</f>
        <v>#NAME?</v>
      </c>
      <c r="AB561" s="71" t="e">
        <f>IFERROR(INDEX(Data!$M$4:$BB$594,Data!$A554,COLUMNS($C$11:AC561)),””)</f>
        <v>#NAME?</v>
      </c>
      <c r="AC561" s="72" t="e">
        <f>IFERROR(INDEX(Data!$M$4:$BB$594,Data!$A554,COLUMNS($C$11:AD561)),””)</f>
        <v>#NAME?</v>
      </c>
      <c r="AD561" s="72" t="e">
        <f>IFERROR(INDEX(Data!$M$4:$BB$594,Data!$A554,COLUMNS($C$11:AE561)),””)</f>
        <v>#NAME?</v>
      </c>
      <c r="AE561" s="70" t="e">
        <f>IFERROR(INDEX(Data!$M$4:$BB$594,Data!$A554,COLUMNS($C$11:AF561)),””)</f>
        <v>#NAME?</v>
      </c>
      <c r="AF561" s="72" t="e">
        <f>IFERROR(INDEX(Data!$M$4:$BB$594,Data!$A554,COLUMNS($C$11:AG561)),””)</f>
        <v>#NAME?</v>
      </c>
      <c r="AG561" s="75" t="e">
        <f>IFERROR(INDEX(Data!$M$4:$BB$594,Data!$A554,COLUMNS($C$11:AH561)),””)</f>
        <v>#NAME?</v>
      </c>
      <c r="AH561" s="75" t="e">
        <f>IFERROR(INDEX(Data!$M$4:$BB$594,Data!$A554,COLUMNS($C$11:AI561)),””)</f>
        <v>#NAME?</v>
      </c>
      <c r="AI561" s="71" t="e">
        <f>IFERROR(INDEX(Data!$M$4:$BB$594,Data!$A554,COLUMNS($C$11:AJ561)),””)</f>
        <v>#NAME?</v>
      </c>
      <c r="AJ561" s="71" t="e">
        <f>IFERROR(INDEX(Data!$M$4:$BB$594,Data!$A554,COLUMNS($C$11:AK561)),””)</f>
        <v>#NAME?</v>
      </c>
      <c r="AK561" s="71" t="e">
        <f>IFERROR(INDEX(Data!$M$4:$BB$594,Data!$A554,COLUMNS($C$11:AL561)),””)</f>
        <v>#NAME?</v>
      </c>
      <c r="AL561" s="69" t="e">
        <f>IFERROR(INDEX(Data!$M$4:$BB$594,Data!$A554,COLUMNS($C$11:AM561)),””)</f>
        <v>#NAME?</v>
      </c>
      <c r="AM561" s="69" t="e">
        <f>IFERROR(INDEX(Data!$M$4:$BB$594,Data!$A554,COLUMNS($C$11:AN561)),””)</f>
        <v>#NAME?</v>
      </c>
      <c r="AN561" s="69" t="e">
        <f>IFERROR(INDEX(Data!$M$4:$BB$594,Data!$A554,COLUMNS($C$11:AO561)),””)</f>
        <v>#NAME?</v>
      </c>
      <c r="AO561" s="69" t="e">
        <f>IFERROR(INDEX(Data!$M$4:$BB$594,Data!$A554,COLUMNS($C$11:AP561)),””)</f>
        <v>#NAME?</v>
      </c>
      <c r="AP561" s="69" t="e">
        <f>IFERROR(INDEX(Data!$M$4:$BB$594,Data!$A554,COLUMNS($C$11:AQ561)),””)</f>
        <v>#NAME?</v>
      </c>
      <c r="AQ561" s="69" t="e">
        <f>IFERROR(INDEX(Data!$M$4:$BB$594,Data!$A554,COLUMNS($C$11:AR561)),””)</f>
        <v>#NAME?</v>
      </c>
    </row>
    <row r="562" spans="2:43" x14ac:dyDescent="0.25">
      <c r="B562" s="69" t="e">
        <f>IFERROR(INDEX(Data!$M$4:$BB$594,Data!$A555,COLUMNS($C$11:C562)),””)</f>
        <v>#NAME?</v>
      </c>
      <c r="C562" s="73" t="e">
        <f>IFERROR(INDEX(Data!$M$4:$BB$594,Data!$A555,COLUMNS($C$11:D562)),””)</f>
        <v>#NAME?</v>
      </c>
      <c r="D562" s="76" t="e">
        <f>IFERROR(INDEX(Data!$M$4:$BB$594,Data!$A555,COLUMNS($C$11:E562)),””)</f>
        <v>#NAME?</v>
      </c>
      <c r="E562" s="76" t="e">
        <f>IFERROR(INDEX(Data!$M$4:$BB$594,Data!$A555,COLUMNS($C$11:F562)),””)</f>
        <v>#NAME?</v>
      </c>
      <c r="F562" s="76" t="e">
        <f>IFERROR(INDEX(Data!$M$4:$BB$594,Data!$A555,COLUMNS($C$11:G562)),””)</f>
        <v>#NAME?</v>
      </c>
      <c r="G562" s="76" t="e">
        <f>IFERROR(INDEX(Data!$M$4:$BB$594,Data!$A555,COLUMNS($C$11:H562)),””)</f>
        <v>#NAME?</v>
      </c>
      <c r="H562" s="76" t="e">
        <f>IFERROR(INDEX(Data!$M$4:$BB$594,Data!$A555,COLUMNS($C$11:I562)),””)</f>
        <v>#NAME?</v>
      </c>
      <c r="I562" s="76" t="e">
        <f>IFERROR(INDEX(Data!$M$4:$BB$594,Data!$A555,COLUMNS($C$11:J562)),””)</f>
        <v>#NAME?</v>
      </c>
      <c r="J562" s="76" t="e">
        <f>IFERROR(INDEX(Data!$M$4:$BB$594,Data!$A555,COLUMNS($C$11:K562)),””)</f>
        <v>#NAME?</v>
      </c>
      <c r="K562" s="76" t="e">
        <f>IFERROR(INDEX(Data!$M$4:$BB$594,Data!$A555,COLUMNS($C$11:L562)),””)</f>
        <v>#NAME?</v>
      </c>
      <c r="L562" s="76" t="e">
        <f>IFERROR(INDEX(Data!$M$4:$BB$594,Data!$A555,COLUMNS($C$11:M562)),””)</f>
        <v>#NAME?</v>
      </c>
      <c r="M562" s="76" t="e">
        <f>IFERROR(INDEX(Data!$M$4:$BB$594,Data!$A555,COLUMNS($C$11:N562)),””)</f>
        <v>#NAME?</v>
      </c>
      <c r="N562" s="76" t="e">
        <f>IFERROR(INDEX(Data!$M$4:$BB$594,Data!$A555,COLUMNS($C$11:O562)),””)</f>
        <v>#NAME?</v>
      </c>
      <c r="O562" s="76" t="e">
        <f>IFERROR(INDEX(Data!$M$4:$BB$594,Data!$A555,COLUMNS($C$11:P562)),””)</f>
        <v>#NAME?</v>
      </c>
      <c r="P562" s="69" t="e">
        <f>IFERROR(INDEX(Data!$M$4:$BB$594,Data!$A555,COLUMNS($C$11:Q562)),””)</f>
        <v>#NAME?</v>
      </c>
      <c r="Q562" s="70" t="e">
        <f>IFERROR(INDEX(Data!$M$4:$BB$594,Data!$A555,COLUMNS($C$11:R562)),””)</f>
        <v>#NAME?</v>
      </c>
      <c r="R562" s="72" t="e">
        <f>IFERROR(INDEX(Data!$M$4:$BB$594,Data!$A555,COLUMNS($C$11:S562)),””)</f>
        <v>#NAME?</v>
      </c>
      <c r="S562" s="69" t="e">
        <f>IFERROR(INDEX(Data!$M$4:$BB$594,Data!$A555,COLUMNS($C$11:T562)),””)</f>
        <v>#NAME?</v>
      </c>
      <c r="T562" s="71" t="e">
        <f>IFERROR(INDEX(Data!$M$4:$BB$594,Data!$A555,COLUMNS($C$11:U562)),””)</f>
        <v>#NAME?</v>
      </c>
      <c r="U562" s="72" t="e">
        <f>IFERROR(INDEX(Data!$M$4:$BB$594,Data!$A555,COLUMNS($C$11:V562)),””)</f>
        <v>#NAME?</v>
      </c>
      <c r="V562" s="72" t="e">
        <f>IFERROR(INDEX(Data!$M$4:$BB$594,Data!$A555,COLUMNS($C$11:W562)),””)</f>
        <v>#NAME?</v>
      </c>
      <c r="W562" s="72" t="e">
        <f>IFERROR(INDEX(Data!$M$4:$BB$594,Data!$A555,COLUMNS($C$11:X562)),””)</f>
        <v>#NAME?</v>
      </c>
      <c r="X562" s="70" t="e">
        <f>IFERROR(INDEX(Data!$M$4:$BB$594,Data!$A555,COLUMNS($C$11:Y562)),””)</f>
        <v>#NAME?</v>
      </c>
      <c r="Y562" s="72" t="e">
        <f>IFERROR(INDEX(Data!$M$4:$BB$594,Data!$A555,COLUMNS($C$11:Z562)),””)</f>
        <v>#NAME?</v>
      </c>
      <c r="Z562" s="75" t="e">
        <f>IFERROR(INDEX(Data!$M$4:$BB$594,Data!$A555,COLUMNS($C$11:AA562)),””)</f>
        <v>#NAME?</v>
      </c>
      <c r="AA562" s="75" t="e">
        <f>IFERROR(INDEX(Data!$M$4:$BB$594,Data!$A555,COLUMNS($C$11:AB562)),””)</f>
        <v>#NAME?</v>
      </c>
      <c r="AB562" s="71" t="e">
        <f>IFERROR(INDEX(Data!$M$4:$BB$594,Data!$A555,COLUMNS($C$11:AC562)),””)</f>
        <v>#NAME?</v>
      </c>
      <c r="AC562" s="72" t="e">
        <f>IFERROR(INDEX(Data!$M$4:$BB$594,Data!$A555,COLUMNS($C$11:AD562)),””)</f>
        <v>#NAME?</v>
      </c>
      <c r="AD562" s="72" t="e">
        <f>IFERROR(INDEX(Data!$M$4:$BB$594,Data!$A555,COLUMNS($C$11:AE562)),””)</f>
        <v>#NAME?</v>
      </c>
      <c r="AE562" s="70" t="e">
        <f>IFERROR(INDEX(Data!$M$4:$BB$594,Data!$A555,COLUMNS($C$11:AF562)),””)</f>
        <v>#NAME?</v>
      </c>
      <c r="AF562" s="72" t="e">
        <f>IFERROR(INDEX(Data!$M$4:$BB$594,Data!$A555,COLUMNS($C$11:AG562)),””)</f>
        <v>#NAME?</v>
      </c>
      <c r="AG562" s="75" t="e">
        <f>IFERROR(INDEX(Data!$M$4:$BB$594,Data!$A555,COLUMNS($C$11:AH562)),””)</f>
        <v>#NAME?</v>
      </c>
      <c r="AH562" s="75" t="e">
        <f>IFERROR(INDEX(Data!$M$4:$BB$594,Data!$A555,COLUMNS($C$11:AI562)),””)</f>
        <v>#NAME?</v>
      </c>
      <c r="AI562" s="71" t="e">
        <f>IFERROR(INDEX(Data!$M$4:$BB$594,Data!$A555,COLUMNS($C$11:AJ562)),””)</f>
        <v>#NAME?</v>
      </c>
      <c r="AJ562" s="71" t="e">
        <f>IFERROR(INDEX(Data!$M$4:$BB$594,Data!$A555,COLUMNS($C$11:AK562)),””)</f>
        <v>#NAME?</v>
      </c>
      <c r="AK562" s="71" t="e">
        <f>IFERROR(INDEX(Data!$M$4:$BB$594,Data!$A555,COLUMNS($C$11:AL562)),””)</f>
        <v>#NAME?</v>
      </c>
      <c r="AL562" s="69" t="e">
        <f>IFERROR(INDEX(Data!$M$4:$BB$594,Data!$A555,COLUMNS($C$11:AM562)),””)</f>
        <v>#NAME?</v>
      </c>
      <c r="AM562" s="69" t="e">
        <f>IFERROR(INDEX(Data!$M$4:$BB$594,Data!$A555,COLUMNS($C$11:AN562)),””)</f>
        <v>#NAME?</v>
      </c>
      <c r="AN562" s="69" t="e">
        <f>IFERROR(INDEX(Data!$M$4:$BB$594,Data!$A555,COLUMNS($C$11:AO562)),””)</f>
        <v>#NAME?</v>
      </c>
      <c r="AO562" s="69" t="e">
        <f>IFERROR(INDEX(Data!$M$4:$BB$594,Data!$A555,COLUMNS($C$11:AP562)),””)</f>
        <v>#NAME?</v>
      </c>
      <c r="AP562" s="69" t="e">
        <f>IFERROR(INDEX(Data!$M$4:$BB$594,Data!$A555,COLUMNS($C$11:AQ562)),””)</f>
        <v>#NAME?</v>
      </c>
      <c r="AQ562" s="69" t="e">
        <f>IFERROR(INDEX(Data!$M$4:$BB$594,Data!$A555,COLUMNS($C$11:AR562)),””)</f>
        <v>#NAME?</v>
      </c>
    </row>
    <row r="563" spans="2:43" x14ac:dyDescent="0.25">
      <c r="B563" s="69" t="e">
        <f>IFERROR(INDEX(Data!$M$4:$BB$594,Data!$A556,COLUMNS($C$11:C563)),””)</f>
        <v>#NAME?</v>
      </c>
      <c r="C563" s="73" t="e">
        <f>IFERROR(INDEX(Data!$M$4:$BB$594,Data!$A556,COLUMNS($C$11:D563)),””)</f>
        <v>#NAME?</v>
      </c>
      <c r="D563" s="76" t="e">
        <f>IFERROR(INDEX(Data!$M$4:$BB$594,Data!$A556,COLUMNS($C$11:E563)),””)</f>
        <v>#NAME?</v>
      </c>
      <c r="E563" s="76" t="e">
        <f>IFERROR(INDEX(Data!$M$4:$BB$594,Data!$A556,COLUMNS($C$11:F563)),””)</f>
        <v>#NAME?</v>
      </c>
      <c r="F563" s="76" t="e">
        <f>IFERROR(INDEX(Data!$M$4:$BB$594,Data!$A556,COLUMNS($C$11:G563)),””)</f>
        <v>#NAME?</v>
      </c>
      <c r="G563" s="76" t="e">
        <f>IFERROR(INDEX(Data!$M$4:$BB$594,Data!$A556,COLUMNS($C$11:H563)),””)</f>
        <v>#NAME?</v>
      </c>
      <c r="H563" s="76" t="e">
        <f>IFERROR(INDEX(Data!$M$4:$BB$594,Data!$A556,COLUMNS($C$11:I563)),””)</f>
        <v>#NAME?</v>
      </c>
      <c r="I563" s="76" t="e">
        <f>IFERROR(INDEX(Data!$M$4:$BB$594,Data!$A556,COLUMNS($C$11:J563)),””)</f>
        <v>#NAME?</v>
      </c>
      <c r="J563" s="76" t="e">
        <f>IFERROR(INDEX(Data!$M$4:$BB$594,Data!$A556,COLUMNS($C$11:K563)),””)</f>
        <v>#NAME?</v>
      </c>
      <c r="K563" s="76" t="e">
        <f>IFERROR(INDEX(Data!$M$4:$BB$594,Data!$A556,COLUMNS($C$11:L563)),””)</f>
        <v>#NAME?</v>
      </c>
      <c r="L563" s="76" t="e">
        <f>IFERROR(INDEX(Data!$M$4:$BB$594,Data!$A556,COLUMNS($C$11:M563)),””)</f>
        <v>#NAME?</v>
      </c>
      <c r="M563" s="76" t="e">
        <f>IFERROR(INDEX(Data!$M$4:$BB$594,Data!$A556,COLUMNS($C$11:N563)),””)</f>
        <v>#NAME?</v>
      </c>
      <c r="N563" s="76" t="e">
        <f>IFERROR(INDEX(Data!$M$4:$BB$594,Data!$A556,COLUMNS($C$11:O563)),””)</f>
        <v>#NAME?</v>
      </c>
      <c r="O563" s="76" t="e">
        <f>IFERROR(INDEX(Data!$M$4:$BB$594,Data!$A556,COLUMNS($C$11:P563)),””)</f>
        <v>#NAME?</v>
      </c>
      <c r="P563" s="69" t="e">
        <f>IFERROR(INDEX(Data!$M$4:$BB$594,Data!$A556,COLUMNS($C$11:Q563)),””)</f>
        <v>#NAME?</v>
      </c>
      <c r="Q563" s="70" t="e">
        <f>IFERROR(INDEX(Data!$M$4:$BB$594,Data!$A556,COLUMNS($C$11:R563)),””)</f>
        <v>#NAME?</v>
      </c>
      <c r="R563" s="72" t="e">
        <f>IFERROR(INDEX(Data!$M$4:$BB$594,Data!$A556,COLUMNS($C$11:S563)),””)</f>
        <v>#NAME?</v>
      </c>
      <c r="S563" s="69" t="e">
        <f>IFERROR(INDEX(Data!$M$4:$BB$594,Data!$A556,COLUMNS($C$11:T563)),””)</f>
        <v>#NAME?</v>
      </c>
      <c r="T563" s="71" t="e">
        <f>IFERROR(INDEX(Data!$M$4:$BB$594,Data!$A556,COLUMNS($C$11:U563)),””)</f>
        <v>#NAME?</v>
      </c>
      <c r="U563" s="72" t="e">
        <f>IFERROR(INDEX(Data!$M$4:$BB$594,Data!$A556,COLUMNS($C$11:V563)),””)</f>
        <v>#NAME?</v>
      </c>
      <c r="V563" s="72" t="e">
        <f>IFERROR(INDEX(Data!$M$4:$BB$594,Data!$A556,COLUMNS($C$11:W563)),””)</f>
        <v>#NAME?</v>
      </c>
      <c r="W563" s="72" t="e">
        <f>IFERROR(INDEX(Data!$M$4:$BB$594,Data!$A556,COLUMNS($C$11:X563)),””)</f>
        <v>#NAME?</v>
      </c>
      <c r="X563" s="70" t="e">
        <f>IFERROR(INDEX(Data!$M$4:$BB$594,Data!$A556,COLUMNS($C$11:Y563)),””)</f>
        <v>#NAME?</v>
      </c>
      <c r="Y563" s="72" t="e">
        <f>IFERROR(INDEX(Data!$M$4:$BB$594,Data!$A556,COLUMNS($C$11:Z563)),””)</f>
        <v>#NAME?</v>
      </c>
      <c r="Z563" s="75" t="e">
        <f>IFERROR(INDEX(Data!$M$4:$BB$594,Data!$A556,COLUMNS($C$11:AA563)),””)</f>
        <v>#NAME?</v>
      </c>
      <c r="AA563" s="75" t="e">
        <f>IFERROR(INDEX(Data!$M$4:$BB$594,Data!$A556,COLUMNS($C$11:AB563)),””)</f>
        <v>#NAME?</v>
      </c>
      <c r="AB563" s="71" t="e">
        <f>IFERROR(INDEX(Data!$M$4:$BB$594,Data!$A556,COLUMNS($C$11:AC563)),””)</f>
        <v>#NAME?</v>
      </c>
      <c r="AC563" s="72" t="e">
        <f>IFERROR(INDEX(Data!$M$4:$BB$594,Data!$A556,COLUMNS($C$11:AD563)),””)</f>
        <v>#NAME?</v>
      </c>
      <c r="AD563" s="72" t="e">
        <f>IFERROR(INDEX(Data!$M$4:$BB$594,Data!$A556,COLUMNS($C$11:AE563)),””)</f>
        <v>#NAME?</v>
      </c>
      <c r="AE563" s="70" t="e">
        <f>IFERROR(INDEX(Data!$M$4:$BB$594,Data!$A556,COLUMNS($C$11:AF563)),””)</f>
        <v>#NAME?</v>
      </c>
      <c r="AF563" s="72" t="e">
        <f>IFERROR(INDEX(Data!$M$4:$BB$594,Data!$A556,COLUMNS($C$11:AG563)),””)</f>
        <v>#NAME?</v>
      </c>
      <c r="AG563" s="75" t="e">
        <f>IFERROR(INDEX(Data!$M$4:$BB$594,Data!$A556,COLUMNS($C$11:AH563)),””)</f>
        <v>#NAME?</v>
      </c>
      <c r="AH563" s="75" t="e">
        <f>IFERROR(INDEX(Data!$M$4:$BB$594,Data!$A556,COLUMNS($C$11:AI563)),””)</f>
        <v>#NAME?</v>
      </c>
      <c r="AI563" s="71" t="e">
        <f>IFERROR(INDEX(Data!$M$4:$BB$594,Data!$A556,COLUMNS($C$11:AJ563)),””)</f>
        <v>#NAME?</v>
      </c>
      <c r="AJ563" s="71" t="e">
        <f>IFERROR(INDEX(Data!$M$4:$BB$594,Data!$A556,COLUMNS($C$11:AK563)),””)</f>
        <v>#NAME?</v>
      </c>
      <c r="AK563" s="71" t="e">
        <f>IFERROR(INDEX(Data!$M$4:$BB$594,Data!$A556,COLUMNS($C$11:AL563)),””)</f>
        <v>#NAME?</v>
      </c>
      <c r="AL563" s="69" t="e">
        <f>IFERROR(INDEX(Data!$M$4:$BB$594,Data!$A556,COLUMNS($C$11:AM563)),””)</f>
        <v>#NAME?</v>
      </c>
      <c r="AM563" s="69" t="e">
        <f>IFERROR(INDEX(Data!$M$4:$BB$594,Data!$A556,COLUMNS($C$11:AN563)),””)</f>
        <v>#NAME?</v>
      </c>
      <c r="AN563" s="69" t="e">
        <f>IFERROR(INDEX(Data!$M$4:$BB$594,Data!$A556,COLUMNS($C$11:AO563)),””)</f>
        <v>#NAME?</v>
      </c>
      <c r="AO563" s="69" t="e">
        <f>IFERROR(INDEX(Data!$M$4:$BB$594,Data!$A556,COLUMNS($C$11:AP563)),””)</f>
        <v>#NAME?</v>
      </c>
      <c r="AP563" s="69" t="e">
        <f>IFERROR(INDEX(Data!$M$4:$BB$594,Data!$A556,COLUMNS($C$11:AQ563)),””)</f>
        <v>#NAME?</v>
      </c>
      <c r="AQ563" s="69" t="e">
        <f>IFERROR(INDEX(Data!$M$4:$BB$594,Data!$A556,COLUMNS($C$11:AR563)),””)</f>
        <v>#NAME?</v>
      </c>
    </row>
    <row r="564" spans="2:43" x14ac:dyDescent="0.25">
      <c r="B564" s="69" t="e">
        <f>IFERROR(INDEX(Data!$M$4:$BB$594,Data!$A557,COLUMNS($C$11:C564)),””)</f>
        <v>#NAME?</v>
      </c>
      <c r="C564" s="73" t="e">
        <f>IFERROR(INDEX(Data!$M$4:$BB$594,Data!$A557,COLUMNS($C$11:D564)),””)</f>
        <v>#NAME?</v>
      </c>
      <c r="D564" s="76" t="e">
        <f>IFERROR(INDEX(Data!$M$4:$BB$594,Data!$A557,COLUMNS($C$11:E564)),””)</f>
        <v>#NAME?</v>
      </c>
      <c r="E564" s="76" t="e">
        <f>IFERROR(INDEX(Data!$M$4:$BB$594,Data!$A557,COLUMNS($C$11:F564)),””)</f>
        <v>#NAME?</v>
      </c>
      <c r="F564" s="76" t="e">
        <f>IFERROR(INDEX(Data!$M$4:$BB$594,Data!$A557,COLUMNS($C$11:G564)),””)</f>
        <v>#NAME?</v>
      </c>
      <c r="G564" s="76" t="e">
        <f>IFERROR(INDEX(Data!$M$4:$BB$594,Data!$A557,COLUMNS($C$11:H564)),””)</f>
        <v>#NAME?</v>
      </c>
      <c r="H564" s="76" t="e">
        <f>IFERROR(INDEX(Data!$M$4:$BB$594,Data!$A557,COLUMNS($C$11:I564)),””)</f>
        <v>#NAME?</v>
      </c>
      <c r="I564" s="76" t="e">
        <f>IFERROR(INDEX(Data!$M$4:$BB$594,Data!$A557,COLUMNS($C$11:J564)),””)</f>
        <v>#NAME?</v>
      </c>
      <c r="J564" s="76" t="e">
        <f>IFERROR(INDEX(Data!$M$4:$BB$594,Data!$A557,COLUMNS($C$11:K564)),””)</f>
        <v>#NAME?</v>
      </c>
      <c r="K564" s="76" t="e">
        <f>IFERROR(INDEX(Data!$M$4:$BB$594,Data!$A557,COLUMNS($C$11:L564)),””)</f>
        <v>#NAME?</v>
      </c>
      <c r="L564" s="76" t="e">
        <f>IFERROR(INDEX(Data!$M$4:$BB$594,Data!$A557,COLUMNS($C$11:M564)),””)</f>
        <v>#NAME?</v>
      </c>
      <c r="M564" s="76" t="e">
        <f>IFERROR(INDEX(Data!$M$4:$BB$594,Data!$A557,COLUMNS($C$11:N564)),””)</f>
        <v>#NAME?</v>
      </c>
      <c r="N564" s="76" t="e">
        <f>IFERROR(INDEX(Data!$M$4:$BB$594,Data!$A557,COLUMNS($C$11:O564)),””)</f>
        <v>#NAME?</v>
      </c>
      <c r="O564" s="76" t="e">
        <f>IFERROR(INDEX(Data!$M$4:$BB$594,Data!$A557,COLUMNS($C$11:P564)),””)</f>
        <v>#NAME?</v>
      </c>
      <c r="P564" s="69" t="e">
        <f>IFERROR(INDEX(Data!$M$4:$BB$594,Data!$A557,COLUMNS($C$11:Q564)),””)</f>
        <v>#NAME?</v>
      </c>
      <c r="Q564" s="70" t="e">
        <f>IFERROR(INDEX(Data!$M$4:$BB$594,Data!$A557,COLUMNS($C$11:R564)),””)</f>
        <v>#NAME?</v>
      </c>
      <c r="R564" s="72" t="e">
        <f>IFERROR(INDEX(Data!$M$4:$BB$594,Data!$A557,COLUMNS($C$11:S564)),””)</f>
        <v>#NAME?</v>
      </c>
      <c r="S564" s="69" t="e">
        <f>IFERROR(INDEX(Data!$M$4:$BB$594,Data!$A557,COLUMNS($C$11:T564)),””)</f>
        <v>#NAME?</v>
      </c>
      <c r="T564" s="71" t="e">
        <f>IFERROR(INDEX(Data!$M$4:$BB$594,Data!$A557,COLUMNS($C$11:U564)),””)</f>
        <v>#NAME?</v>
      </c>
      <c r="U564" s="72" t="e">
        <f>IFERROR(INDEX(Data!$M$4:$BB$594,Data!$A557,COLUMNS($C$11:V564)),””)</f>
        <v>#NAME?</v>
      </c>
      <c r="V564" s="72" t="e">
        <f>IFERROR(INDEX(Data!$M$4:$BB$594,Data!$A557,COLUMNS($C$11:W564)),””)</f>
        <v>#NAME?</v>
      </c>
      <c r="W564" s="72" t="e">
        <f>IFERROR(INDEX(Data!$M$4:$BB$594,Data!$A557,COLUMNS($C$11:X564)),””)</f>
        <v>#NAME?</v>
      </c>
      <c r="X564" s="70" t="e">
        <f>IFERROR(INDEX(Data!$M$4:$BB$594,Data!$A557,COLUMNS($C$11:Y564)),””)</f>
        <v>#NAME?</v>
      </c>
      <c r="Y564" s="72" t="e">
        <f>IFERROR(INDEX(Data!$M$4:$BB$594,Data!$A557,COLUMNS($C$11:Z564)),””)</f>
        <v>#NAME?</v>
      </c>
      <c r="Z564" s="75" t="e">
        <f>IFERROR(INDEX(Data!$M$4:$BB$594,Data!$A557,COLUMNS($C$11:AA564)),””)</f>
        <v>#NAME?</v>
      </c>
      <c r="AA564" s="75" t="e">
        <f>IFERROR(INDEX(Data!$M$4:$BB$594,Data!$A557,COLUMNS($C$11:AB564)),””)</f>
        <v>#NAME?</v>
      </c>
      <c r="AB564" s="71" t="e">
        <f>IFERROR(INDEX(Data!$M$4:$BB$594,Data!$A557,COLUMNS($C$11:AC564)),””)</f>
        <v>#NAME?</v>
      </c>
      <c r="AC564" s="72" t="e">
        <f>IFERROR(INDEX(Data!$M$4:$BB$594,Data!$A557,COLUMNS($C$11:AD564)),””)</f>
        <v>#NAME?</v>
      </c>
      <c r="AD564" s="72" t="e">
        <f>IFERROR(INDEX(Data!$M$4:$BB$594,Data!$A557,COLUMNS($C$11:AE564)),””)</f>
        <v>#NAME?</v>
      </c>
      <c r="AE564" s="70" t="e">
        <f>IFERROR(INDEX(Data!$M$4:$BB$594,Data!$A557,COLUMNS($C$11:AF564)),””)</f>
        <v>#NAME?</v>
      </c>
      <c r="AF564" s="72" t="e">
        <f>IFERROR(INDEX(Data!$M$4:$BB$594,Data!$A557,COLUMNS($C$11:AG564)),””)</f>
        <v>#NAME?</v>
      </c>
      <c r="AG564" s="75" t="e">
        <f>IFERROR(INDEX(Data!$M$4:$BB$594,Data!$A557,COLUMNS($C$11:AH564)),””)</f>
        <v>#NAME?</v>
      </c>
      <c r="AH564" s="75" t="e">
        <f>IFERROR(INDEX(Data!$M$4:$BB$594,Data!$A557,COLUMNS($C$11:AI564)),””)</f>
        <v>#NAME?</v>
      </c>
      <c r="AI564" s="71" t="e">
        <f>IFERROR(INDEX(Data!$M$4:$BB$594,Data!$A557,COLUMNS($C$11:AJ564)),””)</f>
        <v>#NAME?</v>
      </c>
      <c r="AJ564" s="71" t="e">
        <f>IFERROR(INDEX(Data!$M$4:$BB$594,Data!$A557,COLUMNS($C$11:AK564)),””)</f>
        <v>#NAME?</v>
      </c>
      <c r="AK564" s="71" t="e">
        <f>IFERROR(INDEX(Data!$M$4:$BB$594,Data!$A557,COLUMNS($C$11:AL564)),””)</f>
        <v>#NAME?</v>
      </c>
      <c r="AL564" s="69" t="e">
        <f>IFERROR(INDEX(Data!$M$4:$BB$594,Data!$A557,COLUMNS($C$11:AM564)),””)</f>
        <v>#NAME?</v>
      </c>
      <c r="AM564" s="69" t="e">
        <f>IFERROR(INDEX(Data!$M$4:$BB$594,Data!$A557,COLUMNS($C$11:AN564)),””)</f>
        <v>#NAME?</v>
      </c>
      <c r="AN564" s="69" t="e">
        <f>IFERROR(INDEX(Data!$M$4:$BB$594,Data!$A557,COLUMNS($C$11:AO564)),””)</f>
        <v>#NAME?</v>
      </c>
      <c r="AO564" s="69" t="e">
        <f>IFERROR(INDEX(Data!$M$4:$BB$594,Data!$A557,COLUMNS($C$11:AP564)),””)</f>
        <v>#NAME?</v>
      </c>
      <c r="AP564" s="69" t="e">
        <f>IFERROR(INDEX(Data!$M$4:$BB$594,Data!$A557,COLUMNS($C$11:AQ564)),””)</f>
        <v>#NAME?</v>
      </c>
      <c r="AQ564" s="69" t="e">
        <f>IFERROR(INDEX(Data!$M$4:$BB$594,Data!$A557,COLUMNS($C$11:AR564)),””)</f>
        <v>#NAME?</v>
      </c>
    </row>
    <row r="565" spans="2:43" x14ac:dyDescent="0.25">
      <c r="B565" s="69" t="e">
        <f>IFERROR(INDEX(Data!$M$4:$BB$594,Data!$A558,COLUMNS($C$11:C565)),””)</f>
        <v>#NAME?</v>
      </c>
      <c r="C565" s="73" t="e">
        <f>IFERROR(INDEX(Data!$M$4:$BB$594,Data!$A558,COLUMNS($C$11:D565)),””)</f>
        <v>#NAME?</v>
      </c>
      <c r="D565" s="76" t="e">
        <f>IFERROR(INDEX(Data!$M$4:$BB$594,Data!$A558,COLUMNS($C$11:E565)),””)</f>
        <v>#NAME?</v>
      </c>
      <c r="E565" s="76" t="e">
        <f>IFERROR(INDEX(Data!$M$4:$BB$594,Data!$A558,COLUMNS($C$11:F565)),””)</f>
        <v>#NAME?</v>
      </c>
      <c r="F565" s="76" t="e">
        <f>IFERROR(INDEX(Data!$M$4:$BB$594,Data!$A558,COLUMNS($C$11:G565)),””)</f>
        <v>#NAME?</v>
      </c>
      <c r="G565" s="76" t="e">
        <f>IFERROR(INDEX(Data!$M$4:$BB$594,Data!$A558,COLUMNS($C$11:H565)),””)</f>
        <v>#NAME?</v>
      </c>
      <c r="H565" s="76" t="e">
        <f>IFERROR(INDEX(Data!$M$4:$BB$594,Data!$A558,COLUMNS($C$11:I565)),””)</f>
        <v>#NAME?</v>
      </c>
      <c r="I565" s="76" t="e">
        <f>IFERROR(INDEX(Data!$M$4:$BB$594,Data!$A558,COLUMNS($C$11:J565)),””)</f>
        <v>#NAME?</v>
      </c>
      <c r="J565" s="76" t="e">
        <f>IFERROR(INDEX(Data!$M$4:$BB$594,Data!$A558,COLUMNS($C$11:K565)),””)</f>
        <v>#NAME?</v>
      </c>
      <c r="K565" s="76" t="e">
        <f>IFERROR(INDEX(Data!$M$4:$BB$594,Data!$A558,COLUMNS($C$11:L565)),””)</f>
        <v>#NAME?</v>
      </c>
      <c r="L565" s="76" t="e">
        <f>IFERROR(INDEX(Data!$M$4:$BB$594,Data!$A558,COLUMNS($C$11:M565)),””)</f>
        <v>#NAME?</v>
      </c>
      <c r="M565" s="76" t="e">
        <f>IFERROR(INDEX(Data!$M$4:$BB$594,Data!$A558,COLUMNS($C$11:N565)),””)</f>
        <v>#NAME?</v>
      </c>
      <c r="N565" s="76" t="e">
        <f>IFERROR(INDEX(Data!$M$4:$BB$594,Data!$A558,COLUMNS($C$11:O565)),””)</f>
        <v>#NAME?</v>
      </c>
      <c r="O565" s="76" t="e">
        <f>IFERROR(INDEX(Data!$M$4:$BB$594,Data!$A558,COLUMNS($C$11:P565)),””)</f>
        <v>#NAME?</v>
      </c>
      <c r="P565" s="69" t="e">
        <f>IFERROR(INDEX(Data!$M$4:$BB$594,Data!$A558,COLUMNS($C$11:Q565)),””)</f>
        <v>#NAME?</v>
      </c>
      <c r="Q565" s="70" t="e">
        <f>IFERROR(INDEX(Data!$M$4:$BB$594,Data!$A558,COLUMNS($C$11:R565)),””)</f>
        <v>#NAME?</v>
      </c>
      <c r="R565" s="72" t="e">
        <f>IFERROR(INDEX(Data!$M$4:$BB$594,Data!$A558,COLUMNS($C$11:S565)),””)</f>
        <v>#NAME?</v>
      </c>
      <c r="S565" s="69" t="e">
        <f>IFERROR(INDEX(Data!$M$4:$BB$594,Data!$A558,COLUMNS($C$11:T565)),””)</f>
        <v>#NAME?</v>
      </c>
      <c r="T565" s="71" t="e">
        <f>IFERROR(INDEX(Data!$M$4:$BB$594,Data!$A558,COLUMNS($C$11:U565)),””)</f>
        <v>#NAME?</v>
      </c>
      <c r="U565" s="72" t="e">
        <f>IFERROR(INDEX(Data!$M$4:$BB$594,Data!$A558,COLUMNS($C$11:V565)),””)</f>
        <v>#NAME?</v>
      </c>
      <c r="V565" s="72" t="e">
        <f>IFERROR(INDEX(Data!$M$4:$BB$594,Data!$A558,COLUMNS($C$11:W565)),””)</f>
        <v>#NAME?</v>
      </c>
      <c r="W565" s="72" t="e">
        <f>IFERROR(INDEX(Data!$M$4:$BB$594,Data!$A558,COLUMNS($C$11:X565)),””)</f>
        <v>#NAME?</v>
      </c>
      <c r="X565" s="70" t="e">
        <f>IFERROR(INDEX(Data!$M$4:$BB$594,Data!$A558,COLUMNS($C$11:Y565)),””)</f>
        <v>#NAME?</v>
      </c>
      <c r="Y565" s="72" t="e">
        <f>IFERROR(INDEX(Data!$M$4:$BB$594,Data!$A558,COLUMNS($C$11:Z565)),””)</f>
        <v>#NAME?</v>
      </c>
      <c r="Z565" s="75" t="e">
        <f>IFERROR(INDEX(Data!$M$4:$BB$594,Data!$A558,COLUMNS($C$11:AA565)),””)</f>
        <v>#NAME?</v>
      </c>
      <c r="AA565" s="75" t="e">
        <f>IFERROR(INDEX(Data!$M$4:$BB$594,Data!$A558,COLUMNS($C$11:AB565)),””)</f>
        <v>#NAME?</v>
      </c>
      <c r="AB565" s="71" t="e">
        <f>IFERROR(INDEX(Data!$M$4:$BB$594,Data!$A558,COLUMNS($C$11:AC565)),””)</f>
        <v>#NAME?</v>
      </c>
      <c r="AC565" s="72" t="e">
        <f>IFERROR(INDEX(Data!$M$4:$BB$594,Data!$A558,COLUMNS($C$11:AD565)),””)</f>
        <v>#NAME?</v>
      </c>
      <c r="AD565" s="72" t="e">
        <f>IFERROR(INDEX(Data!$M$4:$BB$594,Data!$A558,COLUMNS($C$11:AE565)),””)</f>
        <v>#NAME?</v>
      </c>
      <c r="AE565" s="70" t="e">
        <f>IFERROR(INDEX(Data!$M$4:$BB$594,Data!$A558,COLUMNS($C$11:AF565)),””)</f>
        <v>#NAME?</v>
      </c>
      <c r="AF565" s="72" t="e">
        <f>IFERROR(INDEX(Data!$M$4:$BB$594,Data!$A558,COLUMNS($C$11:AG565)),””)</f>
        <v>#NAME?</v>
      </c>
      <c r="AG565" s="75" t="e">
        <f>IFERROR(INDEX(Data!$M$4:$BB$594,Data!$A558,COLUMNS($C$11:AH565)),””)</f>
        <v>#NAME?</v>
      </c>
      <c r="AH565" s="75" t="e">
        <f>IFERROR(INDEX(Data!$M$4:$BB$594,Data!$A558,COLUMNS($C$11:AI565)),””)</f>
        <v>#NAME?</v>
      </c>
      <c r="AI565" s="71" t="e">
        <f>IFERROR(INDEX(Data!$M$4:$BB$594,Data!$A558,COLUMNS($C$11:AJ565)),””)</f>
        <v>#NAME?</v>
      </c>
      <c r="AJ565" s="71" t="e">
        <f>IFERROR(INDEX(Data!$M$4:$BB$594,Data!$A558,COLUMNS($C$11:AK565)),””)</f>
        <v>#NAME?</v>
      </c>
      <c r="AK565" s="71" t="e">
        <f>IFERROR(INDEX(Data!$M$4:$BB$594,Data!$A558,COLUMNS($C$11:AL565)),””)</f>
        <v>#NAME?</v>
      </c>
      <c r="AL565" s="69" t="e">
        <f>IFERROR(INDEX(Data!$M$4:$BB$594,Data!$A558,COLUMNS($C$11:AM565)),””)</f>
        <v>#NAME?</v>
      </c>
      <c r="AM565" s="69" t="e">
        <f>IFERROR(INDEX(Data!$M$4:$BB$594,Data!$A558,COLUMNS($C$11:AN565)),””)</f>
        <v>#NAME?</v>
      </c>
      <c r="AN565" s="69" t="e">
        <f>IFERROR(INDEX(Data!$M$4:$BB$594,Data!$A558,COLUMNS($C$11:AO565)),””)</f>
        <v>#NAME?</v>
      </c>
      <c r="AO565" s="69" t="e">
        <f>IFERROR(INDEX(Data!$M$4:$BB$594,Data!$A558,COLUMNS($C$11:AP565)),””)</f>
        <v>#NAME?</v>
      </c>
      <c r="AP565" s="69" t="e">
        <f>IFERROR(INDEX(Data!$M$4:$BB$594,Data!$A558,COLUMNS($C$11:AQ565)),””)</f>
        <v>#NAME?</v>
      </c>
      <c r="AQ565" s="69" t="e">
        <f>IFERROR(INDEX(Data!$M$4:$BB$594,Data!$A558,COLUMNS($C$11:AR565)),””)</f>
        <v>#NAME?</v>
      </c>
    </row>
    <row r="566" spans="2:43" x14ac:dyDescent="0.25">
      <c r="B566" s="69" t="e">
        <f>IFERROR(INDEX(Data!$M$4:$BB$594,Data!$A559,COLUMNS($C$11:C566)),””)</f>
        <v>#NAME?</v>
      </c>
      <c r="C566" s="73" t="e">
        <f>IFERROR(INDEX(Data!$M$4:$BB$594,Data!$A559,COLUMNS($C$11:D566)),””)</f>
        <v>#NAME?</v>
      </c>
      <c r="D566" s="76" t="e">
        <f>IFERROR(INDEX(Data!$M$4:$BB$594,Data!$A559,COLUMNS($C$11:E566)),””)</f>
        <v>#NAME?</v>
      </c>
      <c r="E566" s="76" t="e">
        <f>IFERROR(INDEX(Data!$M$4:$BB$594,Data!$A559,COLUMNS($C$11:F566)),””)</f>
        <v>#NAME?</v>
      </c>
      <c r="F566" s="76" t="e">
        <f>IFERROR(INDEX(Data!$M$4:$BB$594,Data!$A559,COLUMNS($C$11:G566)),””)</f>
        <v>#NAME?</v>
      </c>
      <c r="G566" s="76" t="e">
        <f>IFERROR(INDEX(Data!$M$4:$BB$594,Data!$A559,COLUMNS($C$11:H566)),””)</f>
        <v>#NAME?</v>
      </c>
      <c r="H566" s="76" t="e">
        <f>IFERROR(INDEX(Data!$M$4:$BB$594,Data!$A559,COLUMNS($C$11:I566)),””)</f>
        <v>#NAME?</v>
      </c>
      <c r="I566" s="76" t="e">
        <f>IFERROR(INDEX(Data!$M$4:$BB$594,Data!$A559,COLUMNS($C$11:J566)),””)</f>
        <v>#NAME?</v>
      </c>
      <c r="J566" s="76" t="e">
        <f>IFERROR(INDEX(Data!$M$4:$BB$594,Data!$A559,COLUMNS($C$11:K566)),””)</f>
        <v>#NAME?</v>
      </c>
      <c r="K566" s="76" t="e">
        <f>IFERROR(INDEX(Data!$M$4:$BB$594,Data!$A559,COLUMNS($C$11:L566)),””)</f>
        <v>#NAME?</v>
      </c>
      <c r="L566" s="76" t="e">
        <f>IFERROR(INDEX(Data!$M$4:$BB$594,Data!$A559,COLUMNS($C$11:M566)),””)</f>
        <v>#NAME?</v>
      </c>
      <c r="M566" s="76" t="e">
        <f>IFERROR(INDEX(Data!$M$4:$BB$594,Data!$A559,COLUMNS($C$11:N566)),””)</f>
        <v>#NAME?</v>
      </c>
      <c r="N566" s="76" t="e">
        <f>IFERROR(INDEX(Data!$M$4:$BB$594,Data!$A559,COLUMNS($C$11:O566)),””)</f>
        <v>#NAME?</v>
      </c>
      <c r="O566" s="76" t="e">
        <f>IFERROR(INDEX(Data!$M$4:$BB$594,Data!$A559,COLUMNS($C$11:P566)),””)</f>
        <v>#NAME?</v>
      </c>
      <c r="P566" s="69" t="e">
        <f>IFERROR(INDEX(Data!$M$4:$BB$594,Data!$A559,COLUMNS($C$11:Q566)),””)</f>
        <v>#NAME?</v>
      </c>
      <c r="Q566" s="70" t="e">
        <f>IFERROR(INDEX(Data!$M$4:$BB$594,Data!$A559,COLUMNS($C$11:R566)),””)</f>
        <v>#NAME?</v>
      </c>
      <c r="R566" s="72" t="e">
        <f>IFERROR(INDEX(Data!$M$4:$BB$594,Data!$A559,COLUMNS($C$11:S566)),””)</f>
        <v>#NAME?</v>
      </c>
      <c r="S566" s="69" t="e">
        <f>IFERROR(INDEX(Data!$M$4:$BB$594,Data!$A559,COLUMNS($C$11:T566)),””)</f>
        <v>#NAME?</v>
      </c>
      <c r="T566" s="71" t="e">
        <f>IFERROR(INDEX(Data!$M$4:$BB$594,Data!$A559,COLUMNS($C$11:U566)),””)</f>
        <v>#NAME?</v>
      </c>
      <c r="U566" s="72" t="e">
        <f>IFERROR(INDEX(Data!$M$4:$BB$594,Data!$A559,COLUMNS($C$11:V566)),””)</f>
        <v>#NAME?</v>
      </c>
      <c r="V566" s="72" t="e">
        <f>IFERROR(INDEX(Data!$M$4:$BB$594,Data!$A559,COLUMNS($C$11:W566)),””)</f>
        <v>#NAME?</v>
      </c>
      <c r="W566" s="72" t="e">
        <f>IFERROR(INDEX(Data!$M$4:$BB$594,Data!$A559,COLUMNS($C$11:X566)),””)</f>
        <v>#NAME?</v>
      </c>
      <c r="X566" s="70" t="e">
        <f>IFERROR(INDEX(Data!$M$4:$BB$594,Data!$A559,COLUMNS($C$11:Y566)),””)</f>
        <v>#NAME?</v>
      </c>
      <c r="Y566" s="72" t="e">
        <f>IFERROR(INDEX(Data!$M$4:$BB$594,Data!$A559,COLUMNS($C$11:Z566)),””)</f>
        <v>#NAME?</v>
      </c>
      <c r="Z566" s="75" t="e">
        <f>IFERROR(INDEX(Data!$M$4:$BB$594,Data!$A559,COLUMNS($C$11:AA566)),””)</f>
        <v>#NAME?</v>
      </c>
      <c r="AA566" s="75" t="e">
        <f>IFERROR(INDEX(Data!$M$4:$BB$594,Data!$A559,COLUMNS($C$11:AB566)),””)</f>
        <v>#NAME?</v>
      </c>
      <c r="AB566" s="71" t="e">
        <f>IFERROR(INDEX(Data!$M$4:$BB$594,Data!$A559,COLUMNS($C$11:AC566)),””)</f>
        <v>#NAME?</v>
      </c>
      <c r="AC566" s="72" t="e">
        <f>IFERROR(INDEX(Data!$M$4:$BB$594,Data!$A559,COLUMNS($C$11:AD566)),””)</f>
        <v>#NAME?</v>
      </c>
      <c r="AD566" s="72" t="e">
        <f>IFERROR(INDEX(Data!$M$4:$BB$594,Data!$A559,COLUMNS($C$11:AE566)),””)</f>
        <v>#NAME?</v>
      </c>
      <c r="AE566" s="70" t="e">
        <f>IFERROR(INDEX(Data!$M$4:$BB$594,Data!$A559,COLUMNS($C$11:AF566)),””)</f>
        <v>#NAME?</v>
      </c>
      <c r="AF566" s="72" t="e">
        <f>IFERROR(INDEX(Data!$M$4:$BB$594,Data!$A559,COLUMNS($C$11:AG566)),””)</f>
        <v>#NAME?</v>
      </c>
      <c r="AG566" s="75" t="e">
        <f>IFERROR(INDEX(Data!$M$4:$BB$594,Data!$A559,COLUMNS($C$11:AH566)),””)</f>
        <v>#NAME?</v>
      </c>
      <c r="AH566" s="75" t="e">
        <f>IFERROR(INDEX(Data!$M$4:$BB$594,Data!$A559,COLUMNS($C$11:AI566)),””)</f>
        <v>#NAME?</v>
      </c>
      <c r="AI566" s="71" t="e">
        <f>IFERROR(INDEX(Data!$M$4:$BB$594,Data!$A559,COLUMNS($C$11:AJ566)),””)</f>
        <v>#NAME?</v>
      </c>
      <c r="AJ566" s="71" t="e">
        <f>IFERROR(INDEX(Data!$M$4:$BB$594,Data!$A559,COLUMNS($C$11:AK566)),””)</f>
        <v>#NAME?</v>
      </c>
      <c r="AK566" s="71" t="e">
        <f>IFERROR(INDEX(Data!$M$4:$BB$594,Data!$A559,COLUMNS($C$11:AL566)),””)</f>
        <v>#NAME?</v>
      </c>
      <c r="AL566" s="69" t="e">
        <f>IFERROR(INDEX(Data!$M$4:$BB$594,Data!$A559,COLUMNS($C$11:AM566)),””)</f>
        <v>#NAME?</v>
      </c>
      <c r="AM566" s="69" t="e">
        <f>IFERROR(INDEX(Data!$M$4:$BB$594,Data!$A559,COLUMNS($C$11:AN566)),””)</f>
        <v>#NAME?</v>
      </c>
      <c r="AN566" s="69" t="e">
        <f>IFERROR(INDEX(Data!$M$4:$BB$594,Data!$A559,COLUMNS($C$11:AO566)),””)</f>
        <v>#NAME?</v>
      </c>
      <c r="AO566" s="69" t="e">
        <f>IFERROR(INDEX(Data!$M$4:$BB$594,Data!$A559,COLUMNS($C$11:AP566)),””)</f>
        <v>#NAME?</v>
      </c>
      <c r="AP566" s="69" t="e">
        <f>IFERROR(INDEX(Data!$M$4:$BB$594,Data!$A559,COLUMNS($C$11:AQ566)),””)</f>
        <v>#NAME?</v>
      </c>
      <c r="AQ566" s="69" t="e">
        <f>IFERROR(INDEX(Data!$M$4:$BB$594,Data!$A559,COLUMNS($C$11:AR566)),””)</f>
        <v>#NAME?</v>
      </c>
    </row>
    <row r="567" spans="2:43" x14ac:dyDescent="0.25">
      <c r="B567" s="69" t="e">
        <f>IFERROR(INDEX(Data!$M$4:$BB$594,Data!$A560,COLUMNS($C$11:C567)),””)</f>
        <v>#NAME?</v>
      </c>
      <c r="C567" s="73" t="e">
        <f>IFERROR(INDEX(Data!$M$4:$BB$594,Data!$A560,COLUMNS($C$11:D567)),””)</f>
        <v>#NAME?</v>
      </c>
      <c r="D567" s="76" t="e">
        <f>IFERROR(INDEX(Data!$M$4:$BB$594,Data!$A560,COLUMNS($C$11:E567)),””)</f>
        <v>#NAME?</v>
      </c>
      <c r="E567" s="76" t="e">
        <f>IFERROR(INDEX(Data!$M$4:$BB$594,Data!$A560,COLUMNS($C$11:F567)),””)</f>
        <v>#NAME?</v>
      </c>
      <c r="F567" s="76" t="e">
        <f>IFERROR(INDEX(Data!$M$4:$BB$594,Data!$A560,COLUMNS($C$11:G567)),””)</f>
        <v>#NAME?</v>
      </c>
      <c r="G567" s="76" t="e">
        <f>IFERROR(INDEX(Data!$M$4:$BB$594,Data!$A560,COLUMNS($C$11:H567)),””)</f>
        <v>#NAME?</v>
      </c>
      <c r="H567" s="76" t="e">
        <f>IFERROR(INDEX(Data!$M$4:$BB$594,Data!$A560,COLUMNS($C$11:I567)),””)</f>
        <v>#NAME?</v>
      </c>
      <c r="I567" s="76" t="e">
        <f>IFERROR(INDEX(Data!$M$4:$BB$594,Data!$A560,COLUMNS($C$11:J567)),””)</f>
        <v>#NAME?</v>
      </c>
      <c r="J567" s="76" t="e">
        <f>IFERROR(INDEX(Data!$M$4:$BB$594,Data!$A560,COLUMNS($C$11:K567)),””)</f>
        <v>#NAME?</v>
      </c>
      <c r="K567" s="76" t="e">
        <f>IFERROR(INDEX(Data!$M$4:$BB$594,Data!$A560,COLUMNS($C$11:L567)),””)</f>
        <v>#NAME?</v>
      </c>
      <c r="L567" s="76" t="e">
        <f>IFERROR(INDEX(Data!$M$4:$BB$594,Data!$A560,COLUMNS($C$11:M567)),””)</f>
        <v>#NAME?</v>
      </c>
      <c r="M567" s="76" t="e">
        <f>IFERROR(INDEX(Data!$M$4:$BB$594,Data!$A560,COLUMNS($C$11:N567)),””)</f>
        <v>#NAME?</v>
      </c>
      <c r="N567" s="76" t="e">
        <f>IFERROR(INDEX(Data!$M$4:$BB$594,Data!$A560,COLUMNS($C$11:O567)),””)</f>
        <v>#NAME?</v>
      </c>
      <c r="O567" s="76" t="e">
        <f>IFERROR(INDEX(Data!$M$4:$BB$594,Data!$A560,COLUMNS($C$11:P567)),””)</f>
        <v>#NAME?</v>
      </c>
      <c r="P567" s="69" t="e">
        <f>IFERROR(INDEX(Data!$M$4:$BB$594,Data!$A560,COLUMNS($C$11:Q567)),””)</f>
        <v>#NAME?</v>
      </c>
      <c r="Q567" s="70" t="e">
        <f>IFERROR(INDEX(Data!$M$4:$BB$594,Data!$A560,COLUMNS($C$11:R567)),””)</f>
        <v>#NAME?</v>
      </c>
      <c r="R567" s="72" t="e">
        <f>IFERROR(INDEX(Data!$M$4:$BB$594,Data!$A560,COLUMNS($C$11:S567)),””)</f>
        <v>#NAME?</v>
      </c>
      <c r="S567" s="69" t="e">
        <f>IFERROR(INDEX(Data!$M$4:$BB$594,Data!$A560,COLUMNS($C$11:T567)),””)</f>
        <v>#NAME?</v>
      </c>
      <c r="T567" s="71" t="e">
        <f>IFERROR(INDEX(Data!$M$4:$BB$594,Data!$A560,COLUMNS($C$11:U567)),””)</f>
        <v>#NAME?</v>
      </c>
      <c r="U567" s="72" t="e">
        <f>IFERROR(INDEX(Data!$M$4:$BB$594,Data!$A560,COLUMNS($C$11:V567)),””)</f>
        <v>#NAME?</v>
      </c>
      <c r="V567" s="72" t="e">
        <f>IFERROR(INDEX(Data!$M$4:$BB$594,Data!$A560,COLUMNS($C$11:W567)),””)</f>
        <v>#NAME?</v>
      </c>
      <c r="W567" s="72" t="e">
        <f>IFERROR(INDEX(Data!$M$4:$BB$594,Data!$A560,COLUMNS($C$11:X567)),””)</f>
        <v>#NAME?</v>
      </c>
      <c r="X567" s="70" t="e">
        <f>IFERROR(INDEX(Data!$M$4:$BB$594,Data!$A560,COLUMNS($C$11:Y567)),””)</f>
        <v>#NAME?</v>
      </c>
      <c r="Y567" s="72" t="e">
        <f>IFERROR(INDEX(Data!$M$4:$BB$594,Data!$A560,COLUMNS($C$11:Z567)),””)</f>
        <v>#NAME?</v>
      </c>
      <c r="Z567" s="75" t="e">
        <f>IFERROR(INDEX(Data!$M$4:$BB$594,Data!$A560,COLUMNS($C$11:AA567)),””)</f>
        <v>#NAME?</v>
      </c>
      <c r="AA567" s="75" t="e">
        <f>IFERROR(INDEX(Data!$M$4:$BB$594,Data!$A560,COLUMNS($C$11:AB567)),””)</f>
        <v>#NAME?</v>
      </c>
      <c r="AB567" s="71" t="e">
        <f>IFERROR(INDEX(Data!$M$4:$BB$594,Data!$A560,COLUMNS($C$11:AC567)),””)</f>
        <v>#NAME?</v>
      </c>
      <c r="AC567" s="72" t="e">
        <f>IFERROR(INDEX(Data!$M$4:$BB$594,Data!$A560,COLUMNS($C$11:AD567)),””)</f>
        <v>#NAME?</v>
      </c>
      <c r="AD567" s="72" t="e">
        <f>IFERROR(INDEX(Data!$M$4:$BB$594,Data!$A560,COLUMNS($C$11:AE567)),””)</f>
        <v>#NAME?</v>
      </c>
      <c r="AE567" s="70" t="e">
        <f>IFERROR(INDEX(Data!$M$4:$BB$594,Data!$A560,COLUMNS($C$11:AF567)),””)</f>
        <v>#NAME?</v>
      </c>
      <c r="AF567" s="72" t="e">
        <f>IFERROR(INDEX(Data!$M$4:$BB$594,Data!$A560,COLUMNS($C$11:AG567)),””)</f>
        <v>#NAME?</v>
      </c>
      <c r="AG567" s="75" t="e">
        <f>IFERROR(INDEX(Data!$M$4:$BB$594,Data!$A560,COLUMNS($C$11:AH567)),””)</f>
        <v>#NAME?</v>
      </c>
      <c r="AH567" s="75" t="e">
        <f>IFERROR(INDEX(Data!$M$4:$BB$594,Data!$A560,COLUMNS($C$11:AI567)),””)</f>
        <v>#NAME?</v>
      </c>
      <c r="AI567" s="71" t="e">
        <f>IFERROR(INDEX(Data!$M$4:$BB$594,Data!$A560,COLUMNS($C$11:AJ567)),””)</f>
        <v>#NAME?</v>
      </c>
      <c r="AJ567" s="71" t="e">
        <f>IFERROR(INDEX(Data!$M$4:$BB$594,Data!$A560,COLUMNS($C$11:AK567)),””)</f>
        <v>#NAME?</v>
      </c>
      <c r="AK567" s="71" t="e">
        <f>IFERROR(INDEX(Data!$M$4:$BB$594,Data!$A560,COLUMNS($C$11:AL567)),””)</f>
        <v>#NAME?</v>
      </c>
      <c r="AL567" s="69" t="e">
        <f>IFERROR(INDEX(Data!$M$4:$BB$594,Data!$A560,COLUMNS($C$11:AM567)),””)</f>
        <v>#NAME?</v>
      </c>
      <c r="AM567" s="69" t="e">
        <f>IFERROR(INDEX(Data!$M$4:$BB$594,Data!$A560,COLUMNS($C$11:AN567)),””)</f>
        <v>#NAME?</v>
      </c>
      <c r="AN567" s="69" t="e">
        <f>IFERROR(INDEX(Data!$M$4:$BB$594,Data!$A560,COLUMNS($C$11:AO567)),””)</f>
        <v>#NAME?</v>
      </c>
      <c r="AO567" s="69" t="e">
        <f>IFERROR(INDEX(Data!$M$4:$BB$594,Data!$A560,COLUMNS($C$11:AP567)),””)</f>
        <v>#NAME?</v>
      </c>
      <c r="AP567" s="69" t="e">
        <f>IFERROR(INDEX(Data!$M$4:$BB$594,Data!$A560,COLUMNS($C$11:AQ567)),””)</f>
        <v>#NAME?</v>
      </c>
      <c r="AQ567" s="69" t="e">
        <f>IFERROR(INDEX(Data!$M$4:$BB$594,Data!$A560,COLUMNS($C$11:AR567)),””)</f>
        <v>#NAME?</v>
      </c>
    </row>
    <row r="568" spans="2:43" x14ac:dyDescent="0.25">
      <c r="B568" s="69" t="e">
        <f>IFERROR(INDEX(Data!$M$4:$BB$594,Data!$A561,COLUMNS($C$11:C568)),””)</f>
        <v>#NAME?</v>
      </c>
      <c r="C568" s="73" t="e">
        <f>IFERROR(INDEX(Data!$M$4:$BB$594,Data!$A561,COLUMNS($C$11:D568)),””)</f>
        <v>#NAME?</v>
      </c>
      <c r="D568" s="76" t="e">
        <f>IFERROR(INDEX(Data!$M$4:$BB$594,Data!$A561,COLUMNS($C$11:E568)),””)</f>
        <v>#NAME?</v>
      </c>
      <c r="E568" s="76" t="e">
        <f>IFERROR(INDEX(Data!$M$4:$BB$594,Data!$A561,COLUMNS($C$11:F568)),””)</f>
        <v>#NAME?</v>
      </c>
      <c r="F568" s="76" t="e">
        <f>IFERROR(INDEX(Data!$M$4:$BB$594,Data!$A561,COLUMNS($C$11:G568)),””)</f>
        <v>#NAME?</v>
      </c>
      <c r="G568" s="76" t="e">
        <f>IFERROR(INDEX(Data!$M$4:$BB$594,Data!$A561,COLUMNS($C$11:H568)),””)</f>
        <v>#NAME?</v>
      </c>
      <c r="H568" s="76" t="e">
        <f>IFERROR(INDEX(Data!$M$4:$BB$594,Data!$A561,COLUMNS($C$11:I568)),””)</f>
        <v>#NAME?</v>
      </c>
      <c r="I568" s="76" t="e">
        <f>IFERROR(INDEX(Data!$M$4:$BB$594,Data!$A561,COLUMNS($C$11:J568)),””)</f>
        <v>#NAME?</v>
      </c>
      <c r="J568" s="76" t="e">
        <f>IFERROR(INDEX(Data!$M$4:$BB$594,Data!$A561,COLUMNS($C$11:K568)),””)</f>
        <v>#NAME?</v>
      </c>
      <c r="K568" s="76" t="e">
        <f>IFERROR(INDEX(Data!$M$4:$BB$594,Data!$A561,COLUMNS($C$11:L568)),””)</f>
        <v>#NAME?</v>
      </c>
      <c r="L568" s="76" t="e">
        <f>IFERROR(INDEX(Data!$M$4:$BB$594,Data!$A561,COLUMNS($C$11:M568)),””)</f>
        <v>#NAME?</v>
      </c>
      <c r="M568" s="76" t="e">
        <f>IFERROR(INDEX(Data!$M$4:$BB$594,Data!$A561,COLUMNS($C$11:N568)),””)</f>
        <v>#NAME?</v>
      </c>
      <c r="N568" s="76" t="e">
        <f>IFERROR(INDEX(Data!$M$4:$BB$594,Data!$A561,COLUMNS($C$11:O568)),””)</f>
        <v>#NAME?</v>
      </c>
      <c r="O568" s="76" t="e">
        <f>IFERROR(INDEX(Data!$M$4:$BB$594,Data!$A561,COLUMNS($C$11:P568)),””)</f>
        <v>#NAME?</v>
      </c>
      <c r="P568" s="69" t="e">
        <f>IFERROR(INDEX(Data!$M$4:$BB$594,Data!$A561,COLUMNS($C$11:Q568)),””)</f>
        <v>#NAME?</v>
      </c>
      <c r="Q568" s="70" t="e">
        <f>IFERROR(INDEX(Data!$M$4:$BB$594,Data!$A561,COLUMNS($C$11:R568)),””)</f>
        <v>#NAME?</v>
      </c>
      <c r="R568" s="72" t="e">
        <f>IFERROR(INDEX(Data!$M$4:$BB$594,Data!$A561,COLUMNS($C$11:S568)),””)</f>
        <v>#NAME?</v>
      </c>
      <c r="S568" s="69" t="e">
        <f>IFERROR(INDEX(Data!$M$4:$BB$594,Data!$A561,COLUMNS($C$11:T568)),””)</f>
        <v>#NAME?</v>
      </c>
      <c r="T568" s="71" t="e">
        <f>IFERROR(INDEX(Data!$M$4:$BB$594,Data!$A561,COLUMNS($C$11:U568)),””)</f>
        <v>#NAME?</v>
      </c>
      <c r="U568" s="72" t="e">
        <f>IFERROR(INDEX(Data!$M$4:$BB$594,Data!$A561,COLUMNS($C$11:V568)),””)</f>
        <v>#NAME?</v>
      </c>
      <c r="V568" s="72" t="e">
        <f>IFERROR(INDEX(Data!$M$4:$BB$594,Data!$A561,COLUMNS($C$11:W568)),””)</f>
        <v>#NAME?</v>
      </c>
      <c r="W568" s="72" t="e">
        <f>IFERROR(INDEX(Data!$M$4:$BB$594,Data!$A561,COLUMNS($C$11:X568)),””)</f>
        <v>#NAME?</v>
      </c>
      <c r="X568" s="70" t="e">
        <f>IFERROR(INDEX(Data!$M$4:$BB$594,Data!$A561,COLUMNS($C$11:Y568)),””)</f>
        <v>#NAME?</v>
      </c>
      <c r="Y568" s="72" t="e">
        <f>IFERROR(INDEX(Data!$M$4:$BB$594,Data!$A561,COLUMNS($C$11:Z568)),””)</f>
        <v>#NAME?</v>
      </c>
      <c r="Z568" s="75" t="e">
        <f>IFERROR(INDEX(Data!$M$4:$BB$594,Data!$A561,COLUMNS($C$11:AA568)),””)</f>
        <v>#NAME?</v>
      </c>
      <c r="AA568" s="75" t="e">
        <f>IFERROR(INDEX(Data!$M$4:$BB$594,Data!$A561,COLUMNS($C$11:AB568)),””)</f>
        <v>#NAME?</v>
      </c>
      <c r="AB568" s="71" t="e">
        <f>IFERROR(INDEX(Data!$M$4:$BB$594,Data!$A561,COLUMNS($C$11:AC568)),””)</f>
        <v>#NAME?</v>
      </c>
      <c r="AC568" s="72" t="e">
        <f>IFERROR(INDEX(Data!$M$4:$BB$594,Data!$A561,COLUMNS($C$11:AD568)),””)</f>
        <v>#NAME?</v>
      </c>
      <c r="AD568" s="72" t="e">
        <f>IFERROR(INDEX(Data!$M$4:$BB$594,Data!$A561,COLUMNS($C$11:AE568)),””)</f>
        <v>#NAME?</v>
      </c>
      <c r="AE568" s="70" t="e">
        <f>IFERROR(INDEX(Data!$M$4:$BB$594,Data!$A561,COLUMNS($C$11:AF568)),””)</f>
        <v>#NAME?</v>
      </c>
      <c r="AF568" s="72" t="e">
        <f>IFERROR(INDEX(Data!$M$4:$BB$594,Data!$A561,COLUMNS($C$11:AG568)),””)</f>
        <v>#NAME?</v>
      </c>
      <c r="AG568" s="75" t="e">
        <f>IFERROR(INDEX(Data!$M$4:$BB$594,Data!$A561,COLUMNS($C$11:AH568)),””)</f>
        <v>#NAME?</v>
      </c>
      <c r="AH568" s="75" t="e">
        <f>IFERROR(INDEX(Data!$M$4:$BB$594,Data!$A561,COLUMNS($C$11:AI568)),””)</f>
        <v>#NAME?</v>
      </c>
      <c r="AI568" s="71" t="e">
        <f>IFERROR(INDEX(Data!$M$4:$BB$594,Data!$A561,COLUMNS($C$11:AJ568)),””)</f>
        <v>#NAME?</v>
      </c>
      <c r="AJ568" s="71" t="e">
        <f>IFERROR(INDEX(Data!$M$4:$BB$594,Data!$A561,COLUMNS($C$11:AK568)),””)</f>
        <v>#NAME?</v>
      </c>
      <c r="AK568" s="71" t="e">
        <f>IFERROR(INDEX(Data!$M$4:$BB$594,Data!$A561,COLUMNS($C$11:AL568)),””)</f>
        <v>#NAME?</v>
      </c>
      <c r="AL568" s="69" t="e">
        <f>IFERROR(INDEX(Data!$M$4:$BB$594,Data!$A561,COLUMNS($C$11:AM568)),””)</f>
        <v>#NAME?</v>
      </c>
      <c r="AM568" s="69" t="e">
        <f>IFERROR(INDEX(Data!$M$4:$BB$594,Data!$A561,COLUMNS($C$11:AN568)),””)</f>
        <v>#NAME?</v>
      </c>
      <c r="AN568" s="69" t="e">
        <f>IFERROR(INDEX(Data!$M$4:$BB$594,Data!$A561,COLUMNS($C$11:AO568)),””)</f>
        <v>#NAME?</v>
      </c>
      <c r="AO568" s="69" t="e">
        <f>IFERROR(INDEX(Data!$M$4:$BB$594,Data!$A561,COLUMNS($C$11:AP568)),””)</f>
        <v>#NAME?</v>
      </c>
      <c r="AP568" s="69" t="e">
        <f>IFERROR(INDEX(Data!$M$4:$BB$594,Data!$A561,COLUMNS($C$11:AQ568)),””)</f>
        <v>#NAME?</v>
      </c>
      <c r="AQ568" s="69" t="e">
        <f>IFERROR(INDEX(Data!$M$4:$BB$594,Data!$A561,COLUMNS($C$11:AR568)),””)</f>
        <v>#NAME?</v>
      </c>
    </row>
    <row r="569" spans="2:43" x14ac:dyDescent="0.25">
      <c r="B569" s="69" t="e">
        <f>IFERROR(INDEX(Data!$M$4:$BB$594,Data!$A562,COLUMNS($C$11:C569)),””)</f>
        <v>#NAME?</v>
      </c>
      <c r="C569" s="73" t="e">
        <f>IFERROR(INDEX(Data!$M$4:$BB$594,Data!$A562,COLUMNS($C$11:D569)),””)</f>
        <v>#NAME?</v>
      </c>
      <c r="D569" s="76" t="e">
        <f>IFERROR(INDEX(Data!$M$4:$BB$594,Data!$A562,COLUMNS($C$11:E569)),””)</f>
        <v>#NAME?</v>
      </c>
      <c r="E569" s="76" t="e">
        <f>IFERROR(INDEX(Data!$M$4:$BB$594,Data!$A562,COLUMNS($C$11:F569)),””)</f>
        <v>#NAME?</v>
      </c>
      <c r="F569" s="76" t="e">
        <f>IFERROR(INDEX(Data!$M$4:$BB$594,Data!$A562,COLUMNS($C$11:G569)),””)</f>
        <v>#NAME?</v>
      </c>
      <c r="G569" s="76" t="e">
        <f>IFERROR(INDEX(Data!$M$4:$BB$594,Data!$A562,COLUMNS($C$11:H569)),””)</f>
        <v>#NAME?</v>
      </c>
      <c r="H569" s="76" t="e">
        <f>IFERROR(INDEX(Data!$M$4:$BB$594,Data!$A562,COLUMNS($C$11:I569)),””)</f>
        <v>#NAME?</v>
      </c>
      <c r="I569" s="76" t="e">
        <f>IFERROR(INDEX(Data!$M$4:$BB$594,Data!$A562,COLUMNS($C$11:J569)),””)</f>
        <v>#NAME?</v>
      </c>
      <c r="J569" s="76" t="e">
        <f>IFERROR(INDEX(Data!$M$4:$BB$594,Data!$A562,COLUMNS($C$11:K569)),””)</f>
        <v>#NAME?</v>
      </c>
      <c r="K569" s="76" t="e">
        <f>IFERROR(INDEX(Data!$M$4:$BB$594,Data!$A562,COLUMNS($C$11:L569)),””)</f>
        <v>#NAME?</v>
      </c>
      <c r="L569" s="76" t="e">
        <f>IFERROR(INDEX(Data!$M$4:$BB$594,Data!$A562,COLUMNS($C$11:M569)),””)</f>
        <v>#NAME?</v>
      </c>
      <c r="M569" s="76" t="e">
        <f>IFERROR(INDEX(Data!$M$4:$BB$594,Data!$A562,COLUMNS($C$11:N569)),””)</f>
        <v>#NAME?</v>
      </c>
      <c r="N569" s="76" t="e">
        <f>IFERROR(INDEX(Data!$M$4:$BB$594,Data!$A562,COLUMNS($C$11:O569)),””)</f>
        <v>#NAME?</v>
      </c>
      <c r="O569" s="76" t="e">
        <f>IFERROR(INDEX(Data!$M$4:$BB$594,Data!$A562,COLUMNS($C$11:P569)),””)</f>
        <v>#NAME?</v>
      </c>
      <c r="P569" s="69" t="e">
        <f>IFERROR(INDEX(Data!$M$4:$BB$594,Data!$A562,COLUMNS($C$11:Q569)),””)</f>
        <v>#NAME?</v>
      </c>
      <c r="Q569" s="70" t="e">
        <f>IFERROR(INDEX(Data!$M$4:$BB$594,Data!$A562,COLUMNS($C$11:R569)),””)</f>
        <v>#NAME?</v>
      </c>
      <c r="R569" s="72" t="e">
        <f>IFERROR(INDEX(Data!$M$4:$BB$594,Data!$A562,COLUMNS($C$11:S569)),””)</f>
        <v>#NAME?</v>
      </c>
      <c r="S569" s="69" t="e">
        <f>IFERROR(INDEX(Data!$M$4:$BB$594,Data!$A562,COLUMNS($C$11:T569)),””)</f>
        <v>#NAME?</v>
      </c>
      <c r="T569" s="71" t="e">
        <f>IFERROR(INDEX(Data!$M$4:$BB$594,Data!$A562,COLUMNS($C$11:U569)),””)</f>
        <v>#NAME?</v>
      </c>
      <c r="U569" s="72" t="e">
        <f>IFERROR(INDEX(Data!$M$4:$BB$594,Data!$A562,COLUMNS($C$11:V569)),””)</f>
        <v>#NAME?</v>
      </c>
      <c r="V569" s="72" t="e">
        <f>IFERROR(INDEX(Data!$M$4:$BB$594,Data!$A562,COLUMNS($C$11:W569)),””)</f>
        <v>#NAME?</v>
      </c>
      <c r="W569" s="72" t="e">
        <f>IFERROR(INDEX(Data!$M$4:$BB$594,Data!$A562,COLUMNS($C$11:X569)),””)</f>
        <v>#NAME?</v>
      </c>
      <c r="X569" s="70" t="e">
        <f>IFERROR(INDEX(Data!$M$4:$BB$594,Data!$A562,COLUMNS($C$11:Y569)),””)</f>
        <v>#NAME?</v>
      </c>
      <c r="Y569" s="72" t="e">
        <f>IFERROR(INDEX(Data!$M$4:$BB$594,Data!$A562,COLUMNS($C$11:Z569)),””)</f>
        <v>#NAME?</v>
      </c>
      <c r="Z569" s="75" t="e">
        <f>IFERROR(INDEX(Data!$M$4:$BB$594,Data!$A562,COLUMNS($C$11:AA569)),””)</f>
        <v>#NAME?</v>
      </c>
      <c r="AA569" s="75" t="e">
        <f>IFERROR(INDEX(Data!$M$4:$BB$594,Data!$A562,COLUMNS($C$11:AB569)),””)</f>
        <v>#NAME?</v>
      </c>
      <c r="AB569" s="71" t="e">
        <f>IFERROR(INDEX(Data!$M$4:$BB$594,Data!$A562,COLUMNS($C$11:AC569)),””)</f>
        <v>#NAME?</v>
      </c>
      <c r="AC569" s="72" t="e">
        <f>IFERROR(INDEX(Data!$M$4:$BB$594,Data!$A562,COLUMNS($C$11:AD569)),””)</f>
        <v>#NAME?</v>
      </c>
      <c r="AD569" s="72" t="e">
        <f>IFERROR(INDEX(Data!$M$4:$BB$594,Data!$A562,COLUMNS($C$11:AE569)),””)</f>
        <v>#NAME?</v>
      </c>
      <c r="AE569" s="70" t="e">
        <f>IFERROR(INDEX(Data!$M$4:$BB$594,Data!$A562,COLUMNS($C$11:AF569)),””)</f>
        <v>#NAME?</v>
      </c>
      <c r="AF569" s="72" t="e">
        <f>IFERROR(INDEX(Data!$M$4:$BB$594,Data!$A562,COLUMNS($C$11:AG569)),””)</f>
        <v>#NAME?</v>
      </c>
      <c r="AG569" s="75" t="e">
        <f>IFERROR(INDEX(Data!$M$4:$BB$594,Data!$A562,COLUMNS($C$11:AH569)),””)</f>
        <v>#NAME?</v>
      </c>
      <c r="AH569" s="75" t="e">
        <f>IFERROR(INDEX(Data!$M$4:$BB$594,Data!$A562,COLUMNS($C$11:AI569)),””)</f>
        <v>#NAME?</v>
      </c>
      <c r="AI569" s="71" t="e">
        <f>IFERROR(INDEX(Data!$M$4:$BB$594,Data!$A562,COLUMNS($C$11:AJ569)),””)</f>
        <v>#NAME?</v>
      </c>
      <c r="AJ569" s="71" t="e">
        <f>IFERROR(INDEX(Data!$M$4:$BB$594,Data!$A562,COLUMNS($C$11:AK569)),””)</f>
        <v>#NAME?</v>
      </c>
      <c r="AK569" s="71" t="e">
        <f>IFERROR(INDEX(Data!$M$4:$BB$594,Data!$A562,COLUMNS($C$11:AL569)),””)</f>
        <v>#NAME?</v>
      </c>
      <c r="AL569" s="69" t="e">
        <f>IFERROR(INDEX(Data!$M$4:$BB$594,Data!$A562,COLUMNS($C$11:AM569)),””)</f>
        <v>#NAME?</v>
      </c>
      <c r="AM569" s="69" t="e">
        <f>IFERROR(INDEX(Data!$M$4:$BB$594,Data!$A562,COLUMNS($C$11:AN569)),””)</f>
        <v>#NAME?</v>
      </c>
      <c r="AN569" s="69" t="e">
        <f>IFERROR(INDEX(Data!$M$4:$BB$594,Data!$A562,COLUMNS($C$11:AO569)),””)</f>
        <v>#NAME?</v>
      </c>
      <c r="AO569" s="69" t="e">
        <f>IFERROR(INDEX(Data!$M$4:$BB$594,Data!$A562,COLUMNS($C$11:AP569)),””)</f>
        <v>#NAME?</v>
      </c>
      <c r="AP569" s="69" t="e">
        <f>IFERROR(INDEX(Data!$M$4:$BB$594,Data!$A562,COLUMNS($C$11:AQ569)),””)</f>
        <v>#NAME?</v>
      </c>
      <c r="AQ569" s="69" t="e">
        <f>IFERROR(INDEX(Data!$M$4:$BB$594,Data!$A562,COLUMNS($C$11:AR569)),””)</f>
        <v>#NAME?</v>
      </c>
    </row>
    <row r="570" spans="2:43" x14ac:dyDescent="0.25">
      <c r="B570" s="69" t="e">
        <f>IFERROR(INDEX(Data!$M$4:$BB$594,Data!$A563,COLUMNS($C$11:C570)),””)</f>
        <v>#NAME?</v>
      </c>
      <c r="C570" s="73" t="e">
        <f>IFERROR(INDEX(Data!$M$4:$BB$594,Data!$A563,COLUMNS($C$11:D570)),””)</f>
        <v>#NAME?</v>
      </c>
      <c r="D570" s="76" t="e">
        <f>IFERROR(INDEX(Data!$M$4:$BB$594,Data!$A563,COLUMNS($C$11:E570)),””)</f>
        <v>#NAME?</v>
      </c>
      <c r="E570" s="76" t="e">
        <f>IFERROR(INDEX(Data!$M$4:$BB$594,Data!$A563,COLUMNS($C$11:F570)),””)</f>
        <v>#NAME?</v>
      </c>
      <c r="F570" s="76" t="e">
        <f>IFERROR(INDEX(Data!$M$4:$BB$594,Data!$A563,COLUMNS($C$11:G570)),””)</f>
        <v>#NAME?</v>
      </c>
      <c r="G570" s="76" t="e">
        <f>IFERROR(INDEX(Data!$M$4:$BB$594,Data!$A563,COLUMNS($C$11:H570)),””)</f>
        <v>#NAME?</v>
      </c>
      <c r="H570" s="76" t="e">
        <f>IFERROR(INDEX(Data!$M$4:$BB$594,Data!$A563,COLUMNS($C$11:I570)),””)</f>
        <v>#NAME?</v>
      </c>
      <c r="I570" s="76" t="e">
        <f>IFERROR(INDEX(Data!$M$4:$BB$594,Data!$A563,COLUMNS($C$11:J570)),””)</f>
        <v>#NAME?</v>
      </c>
      <c r="J570" s="76" t="e">
        <f>IFERROR(INDEX(Data!$M$4:$BB$594,Data!$A563,COLUMNS($C$11:K570)),””)</f>
        <v>#NAME?</v>
      </c>
      <c r="K570" s="76" t="e">
        <f>IFERROR(INDEX(Data!$M$4:$BB$594,Data!$A563,COLUMNS($C$11:L570)),””)</f>
        <v>#NAME?</v>
      </c>
      <c r="L570" s="76" t="e">
        <f>IFERROR(INDEX(Data!$M$4:$BB$594,Data!$A563,COLUMNS($C$11:M570)),””)</f>
        <v>#NAME?</v>
      </c>
      <c r="M570" s="76" t="e">
        <f>IFERROR(INDEX(Data!$M$4:$BB$594,Data!$A563,COLUMNS($C$11:N570)),””)</f>
        <v>#NAME?</v>
      </c>
      <c r="N570" s="76" t="e">
        <f>IFERROR(INDEX(Data!$M$4:$BB$594,Data!$A563,COLUMNS($C$11:O570)),””)</f>
        <v>#NAME?</v>
      </c>
      <c r="O570" s="76" t="e">
        <f>IFERROR(INDEX(Data!$M$4:$BB$594,Data!$A563,COLUMNS($C$11:P570)),””)</f>
        <v>#NAME?</v>
      </c>
      <c r="P570" s="69" t="e">
        <f>IFERROR(INDEX(Data!$M$4:$BB$594,Data!$A563,COLUMNS($C$11:Q570)),””)</f>
        <v>#NAME?</v>
      </c>
      <c r="Q570" s="70" t="e">
        <f>IFERROR(INDEX(Data!$M$4:$BB$594,Data!$A563,COLUMNS($C$11:R570)),””)</f>
        <v>#NAME?</v>
      </c>
      <c r="R570" s="72" t="e">
        <f>IFERROR(INDEX(Data!$M$4:$BB$594,Data!$A563,COLUMNS($C$11:S570)),””)</f>
        <v>#NAME?</v>
      </c>
      <c r="S570" s="69" t="e">
        <f>IFERROR(INDEX(Data!$M$4:$BB$594,Data!$A563,COLUMNS($C$11:T570)),””)</f>
        <v>#NAME?</v>
      </c>
      <c r="T570" s="71" t="e">
        <f>IFERROR(INDEX(Data!$M$4:$BB$594,Data!$A563,COLUMNS($C$11:U570)),””)</f>
        <v>#NAME?</v>
      </c>
      <c r="U570" s="72" t="e">
        <f>IFERROR(INDEX(Data!$M$4:$BB$594,Data!$A563,COLUMNS($C$11:V570)),””)</f>
        <v>#NAME?</v>
      </c>
      <c r="V570" s="72" t="e">
        <f>IFERROR(INDEX(Data!$M$4:$BB$594,Data!$A563,COLUMNS($C$11:W570)),””)</f>
        <v>#NAME?</v>
      </c>
      <c r="W570" s="72" t="e">
        <f>IFERROR(INDEX(Data!$M$4:$BB$594,Data!$A563,COLUMNS($C$11:X570)),””)</f>
        <v>#NAME?</v>
      </c>
      <c r="X570" s="70" t="e">
        <f>IFERROR(INDEX(Data!$M$4:$BB$594,Data!$A563,COLUMNS($C$11:Y570)),””)</f>
        <v>#NAME?</v>
      </c>
      <c r="Y570" s="72" t="e">
        <f>IFERROR(INDEX(Data!$M$4:$BB$594,Data!$A563,COLUMNS($C$11:Z570)),””)</f>
        <v>#NAME?</v>
      </c>
      <c r="Z570" s="75" t="e">
        <f>IFERROR(INDEX(Data!$M$4:$BB$594,Data!$A563,COLUMNS($C$11:AA570)),””)</f>
        <v>#NAME?</v>
      </c>
      <c r="AA570" s="75" t="e">
        <f>IFERROR(INDEX(Data!$M$4:$BB$594,Data!$A563,COLUMNS($C$11:AB570)),””)</f>
        <v>#NAME?</v>
      </c>
      <c r="AB570" s="71" t="e">
        <f>IFERROR(INDEX(Data!$M$4:$BB$594,Data!$A563,COLUMNS($C$11:AC570)),””)</f>
        <v>#NAME?</v>
      </c>
      <c r="AC570" s="72" t="e">
        <f>IFERROR(INDEX(Data!$M$4:$BB$594,Data!$A563,COLUMNS($C$11:AD570)),””)</f>
        <v>#NAME?</v>
      </c>
      <c r="AD570" s="72" t="e">
        <f>IFERROR(INDEX(Data!$M$4:$BB$594,Data!$A563,COLUMNS($C$11:AE570)),””)</f>
        <v>#NAME?</v>
      </c>
      <c r="AE570" s="70" t="e">
        <f>IFERROR(INDEX(Data!$M$4:$BB$594,Data!$A563,COLUMNS($C$11:AF570)),””)</f>
        <v>#NAME?</v>
      </c>
      <c r="AF570" s="72" t="e">
        <f>IFERROR(INDEX(Data!$M$4:$BB$594,Data!$A563,COLUMNS($C$11:AG570)),””)</f>
        <v>#NAME?</v>
      </c>
      <c r="AG570" s="75" t="e">
        <f>IFERROR(INDEX(Data!$M$4:$BB$594,Data!$A563,COLUMNS($C$11:AH570)),””)</f>
        <v>#NAME?</v>
      </c>
      <c r="AH570" s="75" t="e">
        <f>IFERROR(INDEX(Data!$M$4:$BB$594,Data!$A563,COLUMNS($C$11:AI570)),””)</f>
        <v>#NAME?</v>
      </c>
      <c r="AI570" s="71" t="e">
        <f>IFERROR(INDEX(Data!$M$4:$BB$594,Data!$A563,COLUMNS($C$11:AJ570)),””)</f>
        <v>#NAME?</v>
      </c>
      <c r="AJ570" s="71" t="e">
        <f>IFERROR(INDEX(Data!$M$4:$BB$594,Data!$A563,COLUMNS($C$11:AK570)),””)</f>
        <v>#NAME?</v>
      </c>
      <c r="AK570" s="71" t="e">
        <f>IFERROR(INDEX(Data!$M$4:$BB$594,Data!$A563,COLUMNS($C$11:AL570)),””)</f>
        <v>#NAME?</v>
      </c>
      <c r="AL570" s="69" t="e">
        <f>IFERROR(INDEX(Data!$M$4:$BB$594,Data!$A563,COLUMNS($C$11:AM570)),””)</f>
        <v>#NAME?</v>
      </c>
      <c r="AM570" s="69" t="e">
        <f>IFERROR(INDEX(Data!$M$4:$BB$594,Data!$A563,COLUMNS($C$11:AN570)),””)</f>
        <v>#NAME?</v>
      </c>
      <c r="AN570" s="69" t="e">
        <f>IFERROR(INDEX(Data!$M$4:$BB$594,Data!$A563,COLUMNS($C$11:AO570)),””)</f>
        <v>#NAME?</v>
      </c>
      <c r="AO570" s="69" t="e">
        <f>IFERROR(INDEX(Data!$M$4:$BB$594,Data!$A563,COLUMNS($C$11:AP570)),””)</f>
        <v>#NAME?</v>
      </c>
      <c r="AP570" s="69" t="e">
        <f>IFERROR(INDEX(Data!$M$4:$BB$594,Data!$A563,COLUMNS($C$11:AQ570)),””)</f>
        <v>#NAME?</v>
      </c>
      <c r="AQ570" s="69" t="e">
        <f>IFERROR(INDEX(Data!$M$4:$BB$594,Data!$A563,COLUMNS($C$11:AR570)),””)</f>
        <v>#NAME?</v>
      </c>
    </row>
    <row r="571" spans="2:43" x14ac:dyDescent="0.25">
      <c r="B571" s="69" t="e">
        <f>IFERROR(INDEX(Data!$M$4:$BB$594,Data!$A564,COLUMNS($C$11:C571)),””)</f>
        <v>#NAME?</v>
      </c>
      <c r="C571" s="73" t="e">
        <f>IFERROR(INDEX(Data!$M$4:$BB$594,Data!$A564,COLUMNS($C$11:D571)),””)</f>
        <v>#NAME?</v>
      </c>
      <c r="D571" s="76" t="e">
        <f>IFERROR(INDEX(Data!$M$4:$BB$594,Data!$A564,COLUMNS($C$11:E571)),””)</f>
        <v>#NAME?</v>
      </c>
      <c r="E571" s="76" t="e">
        <f>IFERROR(INDEX(Data!$M$4:$BB$594,Data!$A564,COLUMNS($C$11:F571)),””)</f>
        <v>#NAME?</v>
      </c>
      <c r="F571" s="76" t="e">
        <f>IFERROR(INDEX(Data!$M$4:$BB$594,Data!$A564,COLUMNS($C$11:G571)),””)</f>
        <v>#NAME?</v>
      </c>
      <c r="G571" s="76" t="e">
        <f>IFERROR(INDEX(Data!$M$4:$BB$594,Data!$A564,COLUMNS($C$11:H571)),””)</f>
        <v>#NAME?</v>
      </c>
      <c r="H571" s="76" t="e">
        <f>IFERROR(INDEX(Data!$M$4:$BB$594,Data!$A564,COLUMNS($C$11:I571)),””)</f>
        <v>#NAME?</v>
      </c>
      <c r="I571" s="76" t="e">
        <f>IFERROR(INDEX(Data!$M$4:$BB$594,Data!$A564,COLUMNS($C$11:J571)),””)</f>
        <v>#NAME?</v>
      </c>
      <c r="J571" s="76" t="e">
        <f>IFERROR(INDEX(Data!$M$4:$BB$594,Data!$A564,COLUMNS($C$11:K571)),””)</f>
        <v>#NAME?</v>
      </c>
      <c r="K571" s="76" t="e">
        <f>IFERROR(INDEX(Data!$M$4:$BB$594,Data!$A564,COLUMNS($C$11:L571)),””)</f>
        <v>#NAME?</v>
      </c>
      <c r="L571" s="76" t="e">
        <f>IFERROR(INDEX(Data!$M$4:$BB$594,Data!$A564,COLUMNS($C$11:M571)),””)</f>
        <v>#NAME?</v>
      </c>
      <c r="M571" s="76" t="e">
        <f>IFERROR(INDEX(Data!$M$4:$BB$594,Data!$A564,COLUMNS($C$11:N571)),””)</f>
        <v>#NAME?</v>
      </c>
      <c r="N571" s="76" t="e">
        <f>IFERROR(INDEX(Data!$M$4:$BB$594,Data!$A564,COLUMNS($C$11:O571)),””)</f>
        <v>#NAME?</v>
      </c>
      <c r="O571" s="76" t="e">
        <f>IFERROR(INDEX(Data!$M$4:$BB$594,Data!$A564,COLUMNS($C$11:P571)),””)</f>
        <v>#NAME?</v>
      </c>
      <c r="P571" s="69" t="e">
        <f>IFERROR(INDEX(Data!$M$4:$BB$594,Data!$A564,COLUMNS($C$11:Q571)),””)</f>
        <v>#NAME?</v>
      </c>
      <c r="Q571" s="70" t="e">
        <f>IFERROR(INDEX(Data!$M$4:$BB$594,Data!$A564,COLUMNS($C$11:R571)),””)</f>
        <v>#NAME?</v>
      </c>
      <c r="R571" s="72" t="e">
        <f>IFERROR(INDEX(Data!$M$4:$BB$594,Data!$A564,COLUMNS($C$11:S571)),””)</f>
        <v>#NAME?</v>
      </c>
      <c r="S571" s="69" t="e">
        <f>IFERROR(INDEX(Data!$M$4:$BB$594,Data!$A564,COLUMNS($C$11:T571)),””)</f>
        <v>#NAME?</v>
      </c>
      <c r="T571" s="71" t="e">
        <f>IFERROR(INDEX(Data!$M$4:$BB$594,Data!$A564,COLUMNS($C$11:U571)),””)</f>
        <v>#NAME?</v>
      </c>
      <c r="U571" s="72" t="e">
        <f>IFERROR(INDEX(Data!$M$4:$BB$594,Data!$A564,COLUMNS($C$11:V571)),””)</f>
        <v>#NAME?</v>
      </c>
      <c r="V571" s="72" t="e">
        <f>IFERROR(INDEX(Data!$M$4:$BB$594,Data!$A564,COLUMNS($C$11:W571)),””)</f>
        <v>#NAME?</v>
      </c>
      <c r="W571" s="72" t="e">
        <f>IFERROR(INDEX(Data!$M$4:$BB$594,Data!$A564,COLUMNS($C$11:X571)),””)</f>
        <v>#NAME?</v>
      </c>
      <c r="X571" s="70" t="e">
        <f>IFERROR(INDEX(Data!$M$4:$BB$594,Data!$A564,COLUMNS($C$11:Y571)),””)</f>
        <v>#NAME?</v>
      </c>
      <c r="Y571" s="72" t="e">
        <f>IFERROR(INDEX(Data!$M$4:$BB$594,Data!$A564,COLUMNS($C$11:Z571)),””)</f>
        <v>#NAME?</v>
      </c>
      <c r="Z571" s="75" t="e">
        <f>IFERROR(INDEX(Data!$M$4:$BB$594,Data!$A564,COLUMNS($C$11:AA571)),””)</f>
        <v>#NAME?</v>
      </c>
      <c r="AA571" s="75" t="e">
        <f>IFERROR(INDEX(Data!$M$4:$BB$594,Data!$A564,COLUMNS($C$11:AB571)),””)</f>
        <v>#NAME?</v>
      </c>
      <c r="AB571" s="71" t="e">
        <f>IFERROR(INDEX(Data!$M$4:$BB$594,Data!$A564,COLUMNS($C$11:AC571)),””)</f>
        <v>#NAME?</v>
      </c>
      <c r="AC571" s="72" t="e">
        <f>IFERROR(INDEX(Data!$M$4:$BB$594,Data!$A564,COLUMNS($C$11:AD571)),””)</f>
        <v>#NAME?</v>
      </c>
      <c r="AD571" s="72" t="e">
        <f>IFERROR(INDEX(Data!$M$4:$BB$594,Data!$A564,COLUMNS($C$11:AE571)),””)</f>
        <v>#NAME?</v>
      </c>
      <c r="AE571" s="70" t="e">
        <f>IFERROR(INDEX(Data!$M$4:$BB$594,Data!$A564,COLUMNS($C$11:AF571)),””)</f>
        <v>#NAME?</v>
      </c>
      <c r="AF571" s="72" t="e">
        <f>IFERROR(INDEX(Data!$M$4:$BB$594,Data!$A564,COLUMNS($C$11:AG571)),””)</f>
        <v>#NAME?</v>
      </c>
      <c r="AG571" s="75" t="e">
        <f>IFERROR(INDEX(Data!$M$4:$BB$594,Data!$A564,COLUMNS($C$11:AH571)),””)</f>
        <v>#NAME?</v>
      </c>
      <c r="AH571" s="75" t="e">
        <f>IFERROR(INDEX(Data!$M$4:$BB$594,Data!$A564,COLUMNS($C$11:AI571)),””)</f>
        <v>#NAME?</v>
      </c>
      <c r="AI571" s="71" t="e">
        <f>IFERROR(INDEX(Data!$M$4:$BB$594,Data!$A564,COLUMNS($C$11:AJ571)),””)</f>
        <v>#NAME?</v>
      </c>
      <c r="AJ571" s="71" t="e">
        <f>IFERROR(INDEX(Data!$M$4:$BB$594,Data!$A564,COLUMNS($C$11:AK571)),””)</f>
        <v>#NAME?</v>
      </c>
      <c r="AK571" s="71" t="e">
        <f>IFERROR(INDEX(Data!$M$4:$BB$594,Data!$A564,COLUMNS($C$11:AL571)),””)</f>
        <v>#NAME?</v>
      </c>
      <c r="AL571" s="69" t="e">
        <f>IFERROR(INDEX(Data!$M$4:$BB$594,Data!$A564,COLUMNS($C$11:AM571)),””)</f>
        <v>#NAME?</v>
      </c>
      <c r="AM571" s="69" t="e">
        <f>IFERROR(INDEX(Data!$M$4:$BB$594,Data!$A564,COLUMNS($C$11:AN571)),””)</f>
        <v>#NAME?</v>
      </c>
      <c r="AN571" s="69" t="e">
        <f>IFERROR(INDEX(Data!$M$4:$BB$594,Data!$A564,COLUMNS($C$11:AO571)),””)</f>
        <v>#NAME?</v>
      </c>
      <c r="AO571" s="69" t="e">
        <f>IFERROR(INDEX(Data!$M$4:$BB$594,Data!$A564,COLUMNS($C$11:AP571)),””)</f>
        <v>#NAME?</v>
      </c>
      <c r="AP571" s="69" t="e">
        <f>IFERROR(INDEX(Data!$M$4:$BB$594,Data!$A564,COLUMNS($C$11:AQ571)),””)</f>
        <v>#NAME?</v>
      </c>
      <c r="AQ571" s="69" t="e">
        <f>IFERROR(INDEX(Data!$M$4:$BB$594,Data!$A564,COLUMNS($C$11:AR571)),””)</f>
        <v>#NAME?</v>
      </c>
    </row>
    <row r="572" spans="2:43" x14ac:dyDescent="0.25">
      <c r="B572" s="69" t="e">
        <f>IFERROR(INDEX(Data!$M$4:$BB$594,Data!$A565,COLUMNS($C$11:C572)),””)</f>
        <v>#NAME?</v>
      </c>
      <c r="C572" s="73" t="e">
        <f>IFERROR(INDEX(Data!$M$4:$BB$594,Data!$A565,COLUMNS($C$11:D572)),””)</f>
        <v>#NAME?</v>
      </c>
      <c r="D572" s="76" t="e">
        <f>IFERROR(INDEX(Data!$M$4:$BB$594,Data!$A565,COLUMNS($C$11:E572)),””)</f>
        <v>#NAME?</v>
      </c>
      <c r="E572" s="76" t="e">
        <f>IFERROR(INDEX(Data!$M$4:$BB$594,Data!$A565,COLUMNS($C$11:F572)),””)</f>
        <v>#NAME?</v>
      </c>
      <c r="F572" s="76" t="e">
        <f>IFERROR(INDEX(Data!$M$4:$BB$594,Data!$A565,COLUMNS($C$11:G572)),””)</f>
        <v>#NAME?</v>
      </c>
      <c r="G572" s="76" t="e">
        <f>IFERROR(INDEX(Data!$M$4:$BB$594,Data!$A565,COLUMNS($C$11:H572)),””)</f>
        <v>#NAME?</v>
      </c>
      <c r="H572" s="76" t="e">
        <f>IFERROR(INDEX(Data!$M$4:$BB$594,Data!$A565,COLUMNS($C$11:I572)),””)</f>
        <v>#NAME?</v>
      </c>
      <c r="I572" s="76" t="e">
        <f>IFERROR(INDEX(Data!$M$4:$BB$594,Data!$A565,COLUMNS($C$11:J572)),””)</f>
        <v>#NAME?</v>
      </c>
      <c r="J572" s="76" t="e">
        <f>IFERROR(INDEX(Data!$M$4:$BB$594,Data!$A565,COLUMNS($C$11:K572)),””)</f>
        <v>#NAME?</v>
      </c>
      <c r="K572" s="76" t="e">
        <f>IFERROR(INDEX(Data!$M$4:$BB$594,Data!$A565,COLUMNS($C$11:L572)),””)</f>
        <v>#NAME?</v>
      </c>
      <c r="L572" s="76" t="e">
        <f>IFERROR(INDEX(Data!$M$4:$BB$594,Data!$A565,COLUMNS($C$11:M572)),””)</f>
        <v>#NAME?</v>
      </c>
      <c r="M572" s="76" t="e">
        <f>IFERROR(INDEX(Data!$M$4:$BB$594,Data!$A565,COLUMNS($C$11:N572)),””)</f>
        <v>#NAME?</v>
      </c>
      <c r="N572" s="76" t="e">
        <f>IFERROR(INDEX(Data!$M$4:$BB$594,Data!$A565,COLUMNS($C$11:O572)),””)</f>
        <v>#NAME?</v>
      </c>
      <c r="O572" s="76" t="e">
        <f>IFERROR(INDEX(Data!$M$4:$BB$594,Data!$A565,COLUMNS($C$11:P572)),””)</f>
        <v>#NAME?</v>
      </c>
      <c r="P572" s="69" t="e">
        <f>IFERROR(INDEX(Data!$M$4:$BB$594,Data!$A565,COLUMNS($C$11:Q572)),””)</f>
        <v>#NAME?</v>
      </c>
      <c r="Q572" s="70" t="e">
        <f>IFERROR(INDEX(Data!$M$4:$BB$594,Data!$A565,COLUMNS($C$11:R572)),””)</f>
        <v>#NAME?</v>
      </c>
      <c r="R572" s="72" t="e">
        <f>IFERROR(INDEX(Data!$M$4:$BB$594,Data!$A565,COLUMNS($C$11:S572)),””)</f>
        <v>#NAME?</v>
      </c>
      <c r="S572" s="69" t="e">
        <f>IFERROR(INDEX(Data!$M$4:$BB$594,Data!$A565,COLUMNS($C$11:T572)),””)</f>
        <v>#NAME?</v>
      </c>
      <c r="T572" s="71" t="e">
        <f>IFERROR(INDEX(Data!$M$4:$BB$594,Data!$A565,COLUMNS($C$11:U572)),””)</f>
        <v>#NAME?</v>
      </c>
      <c r="U572" s="72" t="e">
        <f>IFERROR(INDEX(Data!$M$4:$BB$594,Data!$A565,COLUMNS($C$11:V572)),””)</f>
        <v>#NAME?</v>
      </c>
      <c r="V572" s="72" t="e">
        <f>IFERROR(INDEX(Data!$M$4:$BB$594,Data!$A565,COLUMNS($C$11:W572)),””)</f>
        <v>#NAME?</v>
      </c>
      <c r="W572" s="72" t="e">
        <f>IFERROR(INDEX(Data!$M$4:$BB$594,Data!$A565,COLUMNS($C$11:X572)),””)</f>
        <v>#NAME?</v>
      </c>
      <c r="X572" s="70" t="e">
        <f>IFERROR(INDEX(Data!$M$4:$BB$594,Data!$A565,COLUMNS($C$11:Y572)),””)</f>
        <v>#NAME?</v>
      </c>
      <c r="Y572" s="72" t="e">
        <f>IFERROR(INDEX(Data!$M$4:$BB$594,Data!$A565,COLUMNS($C$11:Z572)),””)</f>
        <v>#NAME?</v>
      </c>
      <c r="Z572" s="75" t="e">
        <f>IFERROR(INDEX(Data!$M$4:$BB$594,Data!$A565,COLUMNS($C$11:AA572)),””)</f>
        <v>#NAME?</v>
      </c>
      <c r="AA572" s="75" t="e">
        <f>IFERROR(INDEX(Data!$M$4:$BB$594,Data!$A565,COLUMNS($C$11:AB572)),””)</f>
        <v>#NAME?</v>
      </c>
      <c r="AB572" s="71" t="e">
        <f>IFERROR(INDEX(Data!$M$4:$BB$594,Data!$A565,COLUMNS($C$11:AC572)),””)</f>
        <v>#NAME?</v>
      </c>
      <c r="AC572" s="72" t="e">
        <f>IFERROR(INDEX(Data!$M$4:$BB$594,Data!$A565,COLUMNS($C$11:AD572)),””)</f>
        <v>#NAME?</v>
      </c>
      <c r="AD572" s="72" t="e">
        <f>IFERROR(INDEX(Data!$M$4:$BB$594,Data!$A565,COLUMNS($C$11:AE572)),””)</f>
        <v>#NAME?</v>
      </c>
      <c r="AE572" s="70" t="e">
        <f>IFERROR(INDEX(Data!$M$4:$BB$594,Data!$A565,COLUMNS($C$11:AF572)),””)</f>
        <v>#NAME?</v>
      </c>
      <c r="AF572" s="72" t="e">
        <f>IFERROR(INDEX(Data!$M$4:$BB$594,Data!$A565,COLUMNS($C$11:AG572)),””)</f>
        <v>#NAME?</v>
      </c>
      <c r="AG572" s="75" t="e">
        <f>IFERROR(INDEX(Data!$M$4:$BB$594,Data!$A565,COLUMNS($C$11:AH572)),””)</f>
        <v>#NAME?</v>
      </c>
      <c r="AH572" s="75" t="e">
        <f>IFERROR(INDEX(Data!$M$4:$BB$594,Data!$A565,COLUMNS($C$11:AI572)),””)</f>
        <v>#NAME?</v>
      </c>
      <c r="AI572" s="71" t="e">
        <f>IFERROR(INDEX(Data!$M$4:$BB$594,Data!$A565,COLUMNS($C$11:AJ572)),””)</f>
        <v>#NAME?</v>
      </c>
      <c r="AJ572" s="71" t="e">
        <f>IFERROR(INDEX(Data!$M$4:$BB$594,Data!$A565,COLUMNS($C$11:AK572)),””)</f>
        <v>#NAME?</v>
      </c>
      <c r="AK572" s="71" t="e">
        <f>IFERROR(INDEX(Data!$M$4:$BB$594,Data!$A565,COLUMNS($C$11:AL572)),””)</f>
        <v>#NAME?</v>
      </c>
      <c r="AL572" s="69" t="e">
        <f>IFERROR(INDEX(Data!$M$4:$BB$594,Data!$A565,COLUMNS($C$11:AM572)),””)</f>
        <v>#NAME?</v>
      </c>
      <c r="AM572" s="69" t="e">
        <f>IFERROR(INDEX(Data!$M$4:$BB$594,Data!$A565,COLUMNS($C$11:AN572)),””)</f>
        <v>#NAME?</v>
      </c>
      <c r="AN572" s="69" t="e">
        <f>IFERROR(INDEX(Data!$M$4:$BB$594,Data!$A565,COLUMNS($C$11:AO572)),””)</f>
        <v>#NAME?</v>
      </c>
      <c r="AO572" s="69" t="e">
        <f>IFERROR(INDEX(Data!$M$4:$BB$594,Data!$A565,COLUMNS($C$11:AP572)),””)</f>
        <v>#NAME?</v>
      </c>
      <c r="AP572" s="69" t="e">
        <f>IFERROR(INDEX(Data!$M$4:$BB$594,Data!$A565,COLUMNS($C$11:AQ572)),””)</f>
        <v>#NAME?</v>
      </c>
      <c r="AQ572" s="69" t="e">
        <f>IFERROR(INDEX(Data!$M$4:$BB$594,Data!$A565,COLUMNS($C$11:AR572)),””)</f>
        <v>#NAME?</v>
      </c>
    </row>
    <row r="573" spans="2:43" x14ac:dyDescent="0.25">
      <c r="B573" s="69" t="e">
        <f>IFERROR(INDEX(Data!$M$4:$BB$594,Data!$A566,COLUMNS($C$11:C573)),””)</f>
        <v>#NAME?</v>
      </c>
      <c r="C573" s="73" t="e">
        <f>IFERROR(INDEX(Data!$M$4:$BB$594,Data!$A566,COLUMNS($C$11:D573)),””)</f>
        <v>#NAME?</v>
      </c>
      <c r="D573" s="76" t="e">
        <f>IFERROR(INDEX(Data!$M$4:$BB$594,Data!$A566,COLUMNS($C$11:E573)),””)</f>
        <v>#NAME?</v>
      </c>
      <c r="E573" s="76" t="e">
        <f>IFERROR(INDEX(Data!$M$4:$BB$594,Data!$A566,COLUMNS($C$11:F573)),””)</f>
        <v>#NAME?</v>
      </c>
      <c r="F573" s="76" t="e">
        <f>IFERROR(INDEX(Data!$M$4:$BB$594,Data!$A566,COLUMNS($C$11:G573)),””)</f>
        <v>#NAME?</v>
      </c>
      <c r="G573" s="76" t="e">
        <f>IFERROR(INDEX(Data!$M$4:$BB$594,Data!$A566,COLUMNS($C$11:H573)),””)</f>
        <v>#NAME?</v>
      </c>
      <c r="H573" s="76" t="e">
        <f>IFERROR(INDEX(Data!$M$4:$BB$594,Data!$A566,COLUMNS($C$11:I573)),””)</f>
        <v>#NAME?</v>
      </c>
      <c r="I573" s="76" t="e">
        <f>IFERROR(INDEX(Data!$M$4:$BB$594,Data!$A566,COLUMNS($C$11:J573)),””)</f>
        <v>#NAME?</v>
      </c>
      <c r="J573" s="76" t="e">
        <f>IFERROR(INDEX(Data!$M$4:$BB$594,Data!$A566,COLUMNS($C$11:K573)),””)</f>
        <v>#NAME?</v>
      </c>
      <c r="K573" s="76" t="e">
        <f>IFERROR(INDEX(Data!$M$4:$BB$594,Data!$A566,COLUMNS($C$11:L573)),””)</f>
        <v>#NAME?</v>
      </c>
      <c r="L573" s="76" t="e">
        <f>IFERROR(INDEX(Data!$M$4:$BB$594,Data!$A566,COLUMNS($C$11:M573)),””)</f>
        <v>#NAME?</v>
      </c>
      <c r="M573" s="76" t="e">
        <f>IFERROR(INDEX(Data!$M$4:$BB$594,Data!$A566,COLUMNS($C$11:N573)),””)</f>
        <v>#NAME?</v>
      </c>
      <c r="N573" s="76" t="e">
        <f>IFERROR(INDEX(Data!$M$4:$BB$594,Data!$A566,COLUMNS($C$11:O573)),””)</f>
        <v>#NAME?</v>
      </c>
      <c r="O573" s="76" t="e">
        <f>IFERROR(INDEX(Data!$M$4:$BB$594,Data!$A566,COLUMNS($C$11:P573)),””)</f>
        <v>#NAME?</v>
      </c>
      <c r="P573" s="69" t="e">
        <f>IFERROR(INDEX(Data!$M$4:$BB$594,Data!$A566,COLUMNS($C$11:Q573)),””)</f>
        <v>#NAME?</v>
      </c>
      <c r="Q573" s="70" t="e">
        <f>IFERROR(INDEX(Data!$M$4:$BB$594,Data!$A566,COLUMNS($C$11:R573)),””)</f>
        <v>#NAME?</v>
      </c>
      <c r="R573" s="72" t="e">
        <f>IFERROR(INDEX(Data!$M$4:$BB$594,Data!$A566,COLUMNS($C$11:S573)),””)</f>
        <v>#NAME?</v>
      </c>
      <c r="S573" s="69" t="e">
        <f>IFERROR(INDEX(Data!$M$4:$BB$594,Data!$A566,COLUMNS($C$11:T573)),””)</f>
        <v>#NAME?</v>
      </c>
      <c r="T573" s="71" t="e">
        <f>IFERROR(INDEX(Data!$M$4:$BB$594,Data!$A566,COLUMNS($C$11:U573)),””)</f>
        <v>#NAME?</v>
      </c>
      <c r="U573" s="72" t="e">
        <f>IFERROR(INDEX(Data!$M$4:$BB$594,Data!$A566,COLUMNS($C$11:V573)),””)</f>
        <v>#NAME?</v>
      </c>
      <c r="V573" s="72" t="e">
        <f>IFERROR(INDEX(Data!$M$4:$BB$594,Data!$A566,COLUMNS($C$11:W573)),””)</f>
        <v>#NAME?</v>
      </c>
      <c r="W573" s="72" t="e">
        <f>IFERROR(INDEX(Data!$M$4:$BB$594,Data!$A566,COLUMNS($C$11:X573)),””)</f>
        <v>#NAME?</v>
      </c>
      <c r="X573" s="70" t="e">
        <f>IFERROR(INDEX(Data!$M$4:$BB$594,Data!$A566,COLUMNS($C$11:Y573)),””)</f>
        <v>#NAME?</v>
      </c>
      <c r="Y573" s="72" t="e">
        <f>IFERROR(INDEX(Data!$M$4:$BB$594,Data!$A566,COLUMNS($C$11:Z573)),””)</f>
        <v>#NAME?</v>
      </c>
      <c r="Z573" s="75" t="e">
        <f>IFERROR(INDEX(Data!$M$4:$BB$594,Data!$A566,COLUMNS($C$11:AA573)),””)</f>
        <v>#NAME?</v>
      </c>
      <c r="AA573" s="75" t="e">
        <f>IFERROR(INDEX(Data!$M$4:$BB$594,Data!$A566,COLUMNS($C$11:AB573)),””)</f>
        <v>#NAME?</v>
      </c>
      <c r="AB573" s="71" t="e">
        <f>IFERROR(INDEX(Data!$M$4:$BB$594,Data!$A566,COLUMNS($C$11:AC573)),””)</f>
        <v>#NAME?</v>
      </c>
      <c r="AC573" s="72" t="e">
        <f>IFERROR(INDEX(Data!$M$4:$BB$594,Data!$A566,COLUMNS($C$11:AD573)),””)</f>
        <v>#NAME?</v>
      </c>
      <c r="AD573" s="72" t="e">
        <f>IFERROR(INDEX(Data!$M$4:$BB$594,Data!$A566,COLUMNS($C$11:AE573)),””)</f>
        <v>#NAME?</v>
      </c>
      <c r="AE573" s="70" t="e">
        <f>IFERROR(INDEX(Data!$M$4:$BB$594,Data!$A566,COLUMNS($C$11:AF573)),””)</f>
        <v>#NAME?</v>
      </c>
      <c r="AF573" s="72" t="e">
        <f>IFERROR(INDEX(Data!$M$4:$BB$594,Data!$A566,COLUMNS($C$11:AG573)),””)</f>
        <v>#NAME?</v>
      </c>
      <c r="AG573" s="75" t="e">
        <f>IFERROR(INDEX(Data!$M$4:$BB$594,Data!$A566,COLUMNS($C$11:AH573)),””)</f>
        <v>#NAME?</v>
      </c>
      <c r="AH573" s="75" t="e">
        <f>IFERROR(INDEX(Data!$M$4:$BB$594,Data!$A566,COLUMNS($C$11:AI573)),””)</f>
        <v>#NAME?</v>
      </c>
      <c r="AI573" s="71" t="e">
        <f>IFERROR(INDEX(Data!$M$4:$BB$594,Data!$A566,COLUMNS($C$11:AJ573)),””)</f>
        <v>#NAME?</v>
      </c>
      <c r="AJ573" s="71" t="e">
        <f>IFERROR(INDEX(Data!$M$4:$BB$594,Data!$A566,COLUMNS($C$11:AK573)),””)</f>
        <v>#NAME?</v>
      </c>
      <c r="AK573" s="71" t="e">
        <f>IFERROR(INDEX(Data!$M$4:$BB$594,Data!$A566,COLUMNS($C$11:AL573)),””)</f>
        <v>#NAME?</v>
      </c>
      <c r="AL573" s="69" t="e">
        <f>IFERROR(INDEX(Data!$M$4:$BB$594,Data!$A566,COLUMNS($C$11:AM573)),””)</f>
        <v>#NAME?</v>
      </c>
      <c r="AM573" s="69" t="e">
        <f>IFERROR(INDEX(Data!$M$4:$BB$594,Data!$A566,COLUMNS($C$11:AN573)),””)</f>
        <v>#NAME?</v>
      </c>
      <c r="AN573" s="69" t="e">
        <f>IFERROR(INDEX(Data!$M$4:$BB$594,Data!$A566,COLUMNS($C$11:AO573)),””)</f>
        <v>#NAME?</v>
      </c>
      <c r="AO573" s="69" t="e">
        <f>IFERROR(INDEX(Data!$M$4:$BB$594,Data!$A566,COLUMNS($C$11:AP573)),””)</f>
        <v>#NAME?</v>
      </c>
      <c r="AP573" s="69" t="e">
        <f>IFERROR(INDEX(Data!$M$4:$BB$594,Data!$A566,COLUMNS($C$11:AQ573)),””)</f>
        <v>#NAME?</v>
      </c>
      <c r="AQ573" s="69" t="e">
        <f>IFERROR(INDEX(Data!$M$4:$BB$594,Data!$A566,COLUMNS($C$11:AR573)),””)</f>
        <v>#NAME?</v>
      </c>
    </row>
    <row r="574" spans="2:43" x14ac:dyDescent="0.25">
      <c r="B574" s="69" t="e">
        <f>IFERROR(INDEX(Data!$M$4:$BB$594,Data!$A567,COLUMNS($C$11:C574)),””)</f>
        <v>#NAME?</v>
      </c>
      <c r="C574" s="73" t="e">
        <f>IFERROR(INDEX(Data!$M$4:$BB$594,Data!$A567,COLUMNS($C$11:D574)),””)</f>
        <v>#NAME?</v>
      </c>
      <c r="D574" s="76" t="e">
        <f>IFERROR(INDEX(Data!$M$4:$BB$594,Data!$A567,COLUMNS($C$11:E574)),””)</f>
        <v>#NAME?</v>
      </c>
      <c r="E574" s="76" t="e">
        <f>IFERROR(INDEX(Data!$M$4:$BB$594,Data!$A567,COLUMNS($C$11:F574)),””)</f>
        <v>#NAME?</v>
      </c>
      <c r="F574" s="76" t="e">
        <f>IFERROR(INDEX(Data!$M$4:$BB$594,Data!$A567,COLUMNS($C$11:G574)),””)</f>
        <v>#NAME?</v>
      </c>
      <c r="G574" s="76" t="e">
        <f>IFERROR(INDEX(Data!$M$4:$BB$594,Data!$A567,COLUMNS($C$11:H574)),””)</f>
        <v>#NAME?</v>
      </c>
      <c r="H574" s="76" t="e">
        <f>IFERROR(INDEX(Data!$M$4:$BB$594,Data!$A567,COLUMNS($C$11:I574)),””)</f>
        <v>#NAME?</v>
      </c>
      <c r="I574" s="76" t="e">
        <f>IFERROR(INDEX(Data!$M$4:$BB$594,Data!$A567,COLUMNS($C$11:J574)),””)</f>
        <v>#NAME?</v>
      </c>
      <c r="J574" s="76" t="e">
        <f>IFERROR(INDEX(Data!$M$4:$BB$594,Data!$A567,COLUMNS($C$11:K574)),””)</f>
        <v>#NAME?</v>
      </c>
      <c r="K574" s="76" t="e">
        <f>IFERROR(INDEX(Data!$M$4:$BB$594,Data!$A567,COLUMNS($C$11:L574)),””)</f>
        <v>#NAME?</v>
      </c>
      <c r="L574" s="76" t="e">
        <f>IFERROR(INDEX(Data!$M$4:$BB$594,Data!$A567,COLUMNS($C$11:M574)),””)</f>
        <v>#NAME?</v>
      </c>
      <c r="M574" s="76" t="e">
        <f>IFERROR(INDEX(Data!$M$4:$BB$594,Data!$A567,COLUMNS($C$11:N574)),””)</f>
        <v>#NAME?</v>
      </c>
      <c r="N574" s="76" t="e">
        <f>IFERROR(INDEX(Data!$M$4:$BB$594,Data!$A567,COLUMNS($C$11:O574)),””)</f>
        <v>#NAME?</v>
      </c>
      <c r="O574" s="76" t="e">
        <f>IFERROR(INDEX(Data!$M$4:$BB$594,Data!$A567,COLUMNS($C$11:P574)),””)</f>
        <v>#NAME?</v>
      </c>
      <c r="P574" s="69" t="e">
        <f>IFERROR(INDEX(Data!$M$4:$BB$594,Data!$A567,COLUMNS($C$11:Q574)),””)</f>
        <v>#NAME?</v>
      </c>
      <c r="Q574" s="70" t="e">
        <f>IFERROR(INDEX(Data!$M$4:$BB$594,Data!$A567,COLUMNS($C$11:R574)),””)</f>
        <v>#NAME?</v>
      </c>
      <c r="R574" s="72" t="e">
        <f>IFERROR(INDEX(Data!$M$4:$BB$594,Data!$A567,COLUMNS($C$11:S574)),””)</f>
        <v>#NAME?</v>
      </c>
      <c r="S574" s="69" t="e">
        <f>IFERROR(INDEX(Data!$M$4:$BB$594,Data!$A567,COLUMNS($C$11:T574)),””)</f>
        <v>#NAME?</v>
      </c>
      <c r="T574" s="71" t="e">
        <f>IFERROR(INDEX(Data!$M$4:$BB$594,Data!$A567,COLUMNS($C$11:U574)),””)</f>
        <v>#NAME?</v>
      </c>
      <c r="U574" s="72" t="e">
        <f>IFERROR(INDEX(Data!$M$4:$BB$594,Data!$A567,COLUMNS($C$11:V574)),””)</f>
        <v>#NAME?</v>
      </c>
      <c r="V574" s="72" t="e">
        <f>IFERROR(INDEX(Data!$M$4:$BB$594,Data!$A567,COLUMNS($C$11:W574)),””)</f>
        <v>#NAME?</v>
      </c>
      <c r="W574" s="72" t="e">
        <f>IFERROR(INDEX(Data!$M$4:$BB$594,Data!$A567,COLUMNS($C$11:X574)),””)</f>
        <v>#NAME?</v>
      </c>
      <c r="X574" s="70" t="e">
        <f>IFERROR(INDEX(Data!$M$4:$BB$594,Data!$A567,COLUMNS($C$11:Y574)),””)</f>
        <v>#NAME?</v>
      </c>
      <c r="Y574" s="72" t="e">
        <f>IFERROR(INDEX(Data!$M$4:$BB$594,Data!$A567,COLUMNS($C$11:Z574)),””)</f>
        <v>#NAME?</v>
      </c>
      <c r="Z574" s="75" t="e">
        <f>IFERROR(INDEX(Data!$M$4:$BB$594,Data!$A567,COLUMNS($C$11:AA574)),””)</f>
        <v>#NAME?</v>
      </c>
      <c r="AA574" s="75" t="e">
        <f>IFERROR(INDEX(Data!$M$4:$BB$594,Data!$A567,COLUMNS($C$11:AB574)),””)</f>
        <v>#NAME?</v>
      </c>
      <c r="AB574" s="71" t="e">
        <f>IFERROR(INDEX(Data!$M$4:$BB$594,Data!$A567,COLUMNS($C$11:AC574)),””)</f>
        <v>#NAME?</v>
      </c>
      <c r="AC574" s="72" t="e">
        <f>IFERROR(INDEX(Data!$M$4:$BB$594,Data!$A567,COLUMNS($C$11:AD574)),””)</f>
        <v>#NAME?</v>
      </c>
      <c r="AD574" s="72" t="e">
        <f>IFERROR(INDEX(Data!$M$4:$BB$594,Data!$A567,COLUMNS($C$11:AE574)),””)</f>
        <v>#NAME?</v>
      </c>
      <c r="AE574" s="70" t="e">
        <f>IFERROR(INDEX(Data!$M$4:$BB$594,Data!$A567,COLUMNS($C$11:AF574)),””)</f>
        <v>#NAME?</v>
      </c>
      <c r="AF574" s="72" t="e">
        <f>IFERROR(INDEX(Data!$M$4:$BB$594,Data!$A567,COLUMNS($C$11:AG574)),””)</f>
        <v>#NAME?</v>
      </c>
      <c r="AG574" s="75" t="e">
        <f>IFERROR(INDEX(Data!$M$4:$BB$594,Data!$A567,COLUMNS($C$11:AH574)),””)</f>
        <v>#NAME?</v>
      </c>
      <c r="AH574" s="75" t="e">
        <f>IFERROR(INDEX(Data!$M$4:$BB$594,Data!$A567,COLUMNS($C$11:AI574)),””)</f>
        <v>#NAME?</v>
      </c>
      <c r="AI574" s="71" t="e">
        <f>IFERROR(INDEX(Data!$M$4:$BB$594,Data!$A567,COLUMNS($C$11:AJ574)),””)</f>
        <v>#NAME?</v>
      </c>
      <c r="AJ574" s="71" t="e">
        <f>IFERROR(INDEX(Data!$M$4:$BB$594,Data!$A567,COLUMNS($C$11:AK574)),””)</f>
        <v>#NAME?</v>
      </c>
      <c r="AK574" s="71" t="e">
        <f>IFERROR(INDEX(Data!$M$4:$BB$594,Data!$A567,COLUMNS($C$11:AL574)),””)</f>
        <v>#NAME?</v>
      </c>
      <c r="AL574" s="69" t="e">
        <f>IFERROR(INDEX(Data!$M$4:$BB$594,Data!$A567,COLUMNS($C$11:AM574)),””)</f>
        <v>#NAME?</v>
      </c>
      <c r="AM574" s="69" t="e">
        <f>IFERROR(INDEX(Data!$M$4:$BB$594,Data!$A567,COLUMNS($C$11:AN574)),””)</f>
        <v>#NAME?</v>
      </c>
      <c r="AN574" s="69" t="e">
        <f>IFERROR(INDEX(Data!$M$4:$BB$594,Data!$A567,COLUMNS($C$11:AO574)),””)</f>
        <v>#NAME?</v>
      </c>
      <c r="AO574" s="69" t="e">
        <f>IFERROR(INDEX(Data!$M$4:$BB$594,Data!$A567,COLUMNS($C$11:AP574)),””)</f>
        <v>#NAME?</v>
      </c>
      <c r="AP574" s="69" t="e">
        <f>IFERROR(INDEX(Data!$M$4:$BB$594,Data!$A567,COLUMNS($C$11:AQ574)),””)</f>
        <v>#NAME?</v>
      </c>
      <c r="AQ574" s="69" t="e">
        <f>IFERROR(INDEX(Data!$M$4:$BB$594,Data!$A567,COLUMNS($C$11:AR574)),””)</f>
        <v>#NAME?</v>
      </c>
    </row>
    <row r="575" spans="2:43" x14ac:dyDescent="0.25">
      <c r="B575" s="69" t="e">
        <f>IFERROR(INDEX(Data!$M$4:$BB$594,Data!$A568,COLUMNS($C$11:C575)),””)</f>
        <v>#NAME?</v>
      </c>
      <c r="C575" s="73" t="e">
        <f>IFERROR(INDEX(Data!$M$4:$BB$594,Data!$A568,COLUMNS($C$11:D575)),””)</f>
        <v>#NAME?</v>
      </c>
      <c r="D575" s="76" t="e">
        <f>IFERROR(INDEX(Data!$M$4:$BB$594,Data!$A568,COLUMNS($C$11:E575)),””)</f>
        <v>#NAME?</v>
      </c>
      <c r="E575" s="76" t="e">
        <f>IFERROR(INDEX(Data!$M$4:$BB$594,Data!$A568,COLUMNS($C$11:F575)),””)</f>
        <v>#NAME?</v>
      </c>
      <c r="F575" s="76" t="e">
        <f>IFERROR(INDEX(Data!$M$4:$BB$594,Data!$A568,COLUMNS($C$11:G575)),””)</f>
        <v>#NAME?</v>
      </c>
      <c r="G575" s="76" t="e">
        <f>IFERROR(INDEX(Data!$M$4:$BB$594,Data!$A568,COLUMNS($C$11:H575)),””)</f>
        <v>#NAME?</v>
      </c>
      <c r="H575" s="76" t="e">
        <f>IFERROR(INDEX(Data!$M$4:$BB$594,Data!$A568,COLUMNS($C$11:I575)),””)</f>
        <v>#NAME?</v>
      </c>
      <c r="I575" s="76" t="e">
        <f>IFERROR(INDEX(Data!$M$4:$BB$594,Data!$A568,COLUMNS($C$11:J575)),””)</f>
        <v>#NAME?</v>
      </c>
      <c r="J575" s="76" t="e">
        <f>IFERROR(INDEX(Data!$M$4:$BB$594,Data!$A568,COLUMNS($C$11:K575)),””)</f>
        <v>#NAME?</v>
      </c>
      <c r="K575" s="76" t="e">
        <f>IFERROR(INDEX(Data!$M$4:$BB$594,Data!$A568,COLUMNS($C$11:L575)),””)</f>
        <v>#NAME?</v>
      </c>
      <c r="L575" s="76" t="e">
        <f>IFERROR(INDEX(Data!$M$4:$BB$594,Data!$A568,COLUMNS($C$11:M575)),””)</f>
        <v>#NAME?</v>
      </c>
      <c r="M575" s="76" t="e">
        <f>IFERROR(INDEX(Data!$M$4:$BB$594,Data!$A568,COLUMNS($C$11:N575)),””)</f>
        <v>#NAME?</v>
      </c>
      <c r="N575" s="76" t="e">
        <f>IFERROR(INDEX(Data!$M$4:$BB$594,Data!$A568,COLUMNS($C$11:O575)),””)</f>
        <v>#NAME?</v>
      </c>
      <c r="O575" s="76" t="e">
        <f>IFERROR(INDEX(Data!$M$4:$BB$594,Data!$A568,COLUMNS($C$11:P575)),””)</f>
        <v>#NAME?</v>
      </c>
      <c r="P575" s="69" t="e">
        <f>IFERROR(INDEX(Data!$M$4:$BB$594,Data!$A568,COLUMNS($C$11:Q575)),””)</f>
        <v>#NAME?</v>
      </c>
      <c r="Q575" s="70" t="e">
        <f>IFERROR(INDEX(Data!$M$4:$BB$594,Data!$A568,COLUMNS($C$11:R575)),””)</f>
        <v>#NAME?</v>
      </c>
      <c r="R575" s="72" t="e">
        <f>IFERROR(INDEX(Data!$M$4:$BB$594,Data!$A568,COLUMNS($C$11:S575)),””)</f>
        <v>#NAME?</v>
      </c>
      <c r="S575" s="69" t="e">
        <f>IFERROR(INDEX(Data!$M$4:$BB$594,Data!$A568,COLUMNS($C$11:T575)),””)</f>
        <v>#NAME?</v>
      </c>
      <c r="T575" s="71" t="e">
        <f>IFERROR(INDEX(Data!$M$4:$BB$594,Data!$A568,COLUMNS($C$11:U575)),””)</f>
        <v>#NAME?</v>
      </c>
      <c r="U575" s="72" t="e">
        <f>IFERROR(INDEX(Data!$M$4:$BB$594,Data!$A568,COLUMNS($C$11:V575)),””)</f>
        <v>#NAME?</v>
      </c>
      <c r="V575" s="72" t="e">
        <f>IFERROR(INDEX(Data!$M$4:$BB$594,Data!$A568,COLUMNS($C$11:W575)),””)</f>
        <v>#NAME?</v>
      </c>
      <c r="W575" s="72" t="e">
        <f>IFERROR(INDEX(Data!$M$4:$BB$594,Data!$A568,COLUMNS($C$11:X575)),””)</f>
        <v>#NAME?</v>
      </c>
      <c r="X575" s="70" t="e">
        <f>IFERROR(INDEX(Data!$M$4:$BB$594,Data!$A568,COLUMNS($C$11:Y575)),””)</f>
        <v>#NAME?</v>
      </c>
      <c r="Y575" s="72" t="e">
        <f>IFERROR(INDEX(Data!$M$4:$BB$594,Data!$A568,COLUMNS($C$11:Z575)),””)</f>
        <v>#NAME?</v>
      </c>
      <c r="Z575" s="75" t="e">
        <f>IFERROR(INDEX(Data!$M$4:$BB$594,Data!$A568,COLUMNS($C$11:AA575)),””)</f>
        <v>#NAME?</v>
      </c>
      <c r="AA575" s="75" t="e">
        <f>IFERROR(INDEX(Data!$M$4:$BB$594,Data!$A568,COLUMNS($C$11:AB575)),””)</f>
        <v>#NAME?</v>
      </c>
      <c r="AB575" s="71" t="e">
        <f>IFERROR(INDEX(Data!$M$4:$BB$594,Data!$A568,COLUMNS($C$11:AC575)),””)</f>
        <v>#NAME?</v>
      </c>
      <c r="AC575" s="72" t="e">
        <f>IFERROR(INDEX(Data!$M$4:$BB$594,Data!$A568,COLUMNS($C$11:AD575)),””)</f>
        <v>#NAME?</v>
      </c>
      <c r="AD575" s="72" t="e">
        <f>IFERROR(INDEX(Data!$M$4:$BB$594,Data!$A568,COLUMNS($C$11:AE575)),””)</f>
        <v>#NAME?</v>
      </c>
      <c r="AE575" s="70" t="e">
        <f>IFERROR(INDEX(Data!$M$4:$BB$594,Data!$A568,COLUMNS($C$11:AF575)),””)</f>
        <v>#NAME?</v>
      </c>
      <c r="AF575" s="72" t="e">
        <f>IFERROR(INDEX(Data!$M$4:$BB$594,Data!$A568,COLUMNS($C$11:AG575)),””)</f>
        <v>#NAME?</v>
      </c>
      <c r="AG575" s="75" t="e">
        <f>IFERROR(INDEX(Data!$M$4:$BB$594,Data!$A568,COLUMNS($C$11:AH575)),””)</f>
        <v>#NAME?</v>
      </c>
      <c r="AH575" s="75" t="e">
        <f>IFERROR(INDEX(Data!$M$4:$BB$594,Data!$A568,COLUMNS($C$11:AI575)),””)</f>
        <v>#NAME?</v>
      </c>
      <c r="AI575" s="71" t="e">
        <f>IFERROR(INDEX(Data!$M$4:$BB$594,Data!$A568,COLUMNS($C$11:AJ575)),””)</f>
        <v>#NAME?</v>
      </c>
      <c r="AJ575" s="71" t="e">
        <f>IFERROR(INDEX(Data!$M$4:$BB$594,Data!$A568,COLUMNS($C$11:AK575)),””)</f>
        <v>#NAME?</v>
      </c>
      <c r="AK575" s="71" t="e">
        <f>IFERROR(INDEX(Data!$M$4:$BB$594,Data!$A568,COLUMNS($C$11:AL575)),””)</f>
        <v>#NAME?</v>
      </c>
      <c r="AL575" s="69" t="e">
        <f>IFERROR(INDEX(Data!$M$4:$BB$594,Data!$A568,COLUMNS($C$11:AM575)),””)</f>
        <v>#NAME?</v>
      </c>
      <c r="AM575" s="69" t="e">
        <f>IFERROR(INDEX(Data!$M$4:$BB$594,Data!$A568,COLUMNS($C$11:AN575)),””)</f>
        <v>#NAME?</v>
      </c>
      <c r="AN575" s="69" t="e">
        <f>IFERROR(INDEX(Data!$M$4:$BB$594,Data!$A568,COLUMNS($C$11:AO575)),””)</f>
        <v>#NAME?</v>
      </c>
      <c r="AO575" s="69" t="e">
        <f>IFERROR(INDEX(Data!$M$4:$BB$594,Data!$A568,COLUMNS($C$11:AP575)),””)</f>
        <v>#NAME?</v>
      </c>
      <c r="AP575" s="69" t="e">
        <f>IFERROR(INDEX(Data!$M$4:$BB$594,Data!$A568,COLUMNS($C$11:AQ575)),””)</f>
        <v>#NAME?</v>
      </c>
      <c r="AQ575" s="69" t="e">
        <f>IFERROR(INDEX(Data!$M$4:$BB$594,Data!$A568,COLUMNS($C$11:AR575)),””)</f>
        <v>#NAME?</v>
      </c>
    </row>
    <row r="576" spans="2:43" x14ac:dyDescent="0.25">
      <c r="B576" s="69" t="e">
        <f>IFERROR(INDEX(Data!$M$4:$BB$594,Data!$A569,COLUMNS($C$11:C576)),””)</f>
        <v>#NAME?</v>
      </c>
      <c r="C576" s="73" t="e">
        <f>IFERROR(INDEX(Data!$M$4:$BB$594,Data!$A569,COLUMNS($C$11:D576)),””)</f>
        <v>#NAME?</v>
      </c>
      <c r="D576" s="76" t="e">
        <f>IFERROR(INDEX(Data!$M$4:$BB$594,Data!$A569,COLUMNS($C$11:E576)),””)</f>
        <v>#NAME?</v>
      </c>
      <c r="E576" s="76" t="e">
        <f>IFERROR(INDEX(Data!$M$4:$BB$594,Data!$A569,COLUMNS($C$11:F576)),””)</f>
        <v>#NAME?</v>
      </c>
      <c r="F576" s="76" t="e">
        <f>IFERROR(INDEX(Data!$M$4:$BB$594,Data!$A569,COLUMNS($C$11:G576)),””)</f>
        <v>#NAME?</v>
      </c>
      <c r="G576" s="76" t="e">
        <f>IFERROR(INDEX(Data!$M$4:$BB$594,Data!$A569,COLUMNS($C$11:H576)),””)</f>
        <v>#NAME?</v>
      </c>
      <c r="H576" s="76" t="e">
        <f>IFERROR(INDEX(Data!$M$4:$BB$594,Data!$A569,COLUMNS($C$11:I576)),””)</f>
        <v>#NAME?</v>
      </c>
      <c r="I576" s="76" t="e">
        <f>IFERROR(INDEX(Data!$M$4:$BB$594,Data!$A569,COLUMNS($C$11:J576)),””)</f>
        <v>#NAME?</v>
      </c>
      <c r="J576" s="76" t="e">
        <f>IFERROR(INDEX(Data!$M$4:$BB$594,Data!$A569,COLUMNS($C$11:K576)),””)</f>
        <v>#NAME?</v>
      </c>
      <c r="K576" s="76" t="e">
        <f>IFERROR(INDEX(Data!$M$4:$BB$594,Data!$A569,COLUMNS($C$11:L576)),””)</f>
        <v>#NAME?</v>
      </c>
      <c r="L576" s="76" t="e">
        <f>IFERROR(INDEX(Data!$M$4:$BB$594,Data!$A569,COLUMNS($C$11:M576)),””)</f>
        <v>#NAME?</v>
      </c>
      <c r="M576" s="76" t="e">
        <f>IFERROR(INDEX(Data!$M$4:$BB$594,Data!$A569,COLUMNS($C$11:N576)),””)</f>
        <v>#NAME?</v>
      </c>
      <c r="N576" s="76" t="e">
        <f>IFERROR(INDEX(Data!$M$4:$BB$594,Data!$A569,COLUMNS($C$11:O576)),””)</f>
        <v>#NAME?</v>
      </c>
      <c r="O576" s="76" t="e">
        <f>IFERROR(INDEX(Data!$M$4:$BB$594,Data!$A569,COLUMNS($C$11:P576)),””)</f>
        <v>#NAME?</v>
      </c>
      <c r="P576" s="69" t="e">
        <f>IFERROR(INDEX(Data!$M$4:$BB$594,Data!$A569,COLUMNS($C$11:Q576)),””)</f>
        <v>#NAME?</v>
      </c>
      <c r="Q576" s="70" t="e">
        <f>IFERROR(INDEX(Data!$M$4:$BB$594,Data!$A569,COLUMNS($C$11:R576)),””)</f>
        <v>#NAME?</v>
      </c>
      <c r="R576" s="72" t="e">
        <f>IFERROR(INDEX(Data!$M$4:$BB$594,Data!$A569,COLUMNS($C$11:S576)),””)</f>
        <v>#NAME?</v>
      </c>
      <c r="S576" s="69" t="e">
        <f>IFERROR(INDEX(Data!$M$4:$BB$594,Data!$A569,COLUMNS($C$11:T576)),””)</f>
        <v>#NAME?</v>
      </c>
      <c r="T576" s="71" t="e">
        <f>IFERROR(INDEX(Data!$M$4:$BB$594,Data!$A569,COLUMNS($C$11:U576)),””)</f>
        <v>#NAME?</v>
      </c>
      <c r="U576" s="72" t="e">
        <f>IFERROR(INDEX(Data!$M$4:$BB$594,Data!$A569,COLUMNS($C$11:V576)),””)</f>
        <v>#NAME?</v>
      </c>
      <c r="V576" s="72" t="e">
        <f>IFERROR(INDEX(Data!$M$4:$BB$594,Data!$A569,COLUMNS($C$11:W576)),””)</f>
        <v>#NAME?</v>
      </c>
      <c r="W576" s="72" t="e">
        <f>IFERROR(INDEX(Data!$M$4:$BB$594,Data!$A569,COLUMNS($C$11:X576)),””)</f>
        <v>#NAME?</v>
      </c>
      <c r="X576" s="70" t="e">
        <f>IFERROR(INDEX(Data!$M$4:$BB$594,Data!$A569,COLUMNS($C$11:Y576)),””)</f>
        <v>#NAME?</v>
      </c>
      <c r="Y576" s="72" t="e">
        <f>IFERROR(INDEX(Data!$M$4:$BB$594,Data!$A569,COLUMNS($C$11:Z576)),””)</f>
        <v>#NAME?</v>
      </c>
      <c r="Z576" s="75" t="e">
        <f>IFERROR(INDEX(Data!$M$4:$BB$594,Data!$A569,COLUMNS($C$11:AA576)),””)</f>
        <v>#NAME?</v>
      </c>
      <c r="AA576" s="75" t="e">
        <f>IFERROR(INDEX(Data!$M$4:$BB$594,Data!$A569,COLUMNS($C$11:AB576)),””)</f>
        <v>#NAME?</v>
      </c>
      <c r="AB576" s="71" t="e">
        <f>IFERROR(INDEX(Data!$M$4:$BB$594,Data!$A569,COLUMNS($C$11:AC576)),””)</f>
        <v>#NAME?</v>
      </c>
      <c r="AC576" s="72" t="e">
        <f>IFERROR(INDEX(Data!$M$4:$BB$594,Data!$A569,COLUMNS($C$11:AD576)),””)</f>
        <v>#NAME?</v>
      </c>
      <c r="AD576" s="72" t="e">
        <f>IFERROR(INDEX(Data!$M$4:$BB$594,Data!$A569,COLUMNS($C$11:AE576)),””)</f>
        <v>#NAME?</v>
      </c>
      <c r="AE576" s="70" t="e">
        <f>IFERROR(INDEX(Data!$M$4:$BB$594,Data!$A569,COLUMNS($C$11:AF576)),””)</f>
        <v>#NAME?</v>
      </c>
      <c r="AF576" s="72" t="e">
        <f>IFERROR(INDEX(Data!$M$4:$BB$594,Data!$A569,COLUMNS($C$11:AG576)),””)</f>
        <v>#NAME?</v>
      </c>
      <c r="AG576" s="75" t="e">
        <f>IFERROR(INDEX(Data!$M$4:$BB$594,Data!$A569,COLUMNS($C$11:AH576)),””)</f>
        <v>#NAME?</v>
      </c>
      <c r="AH576" s="75" t="e">
        <f>IFERROR(INDEX(Data!$M$4:$BB$594,Data!$A569,COLUMNS($C$11:AI576)),””)</f>
        <v>#NAME?</v>
      </c>
      <c r="AI576" s="71" t="e">
        <f>IFERROR(INDEX(Data!$M$4:$BB$594,Data!$A569,COLUMNS($C$11:AJ576)),””)</f>
        <v>#NAME?</v>
      </c>
      <c r="AJ576" s="71" t="e">
        <f>IFERROR(INDEX(Data!$M$4:$BB$594,Data!$A569,COLUMNS($C$11:AK576)),””)</f>
        <v>#NAME?</v>
      </c>
      <c r="AK576" s="71" t="e">
        <f>IFERROR(INDEX(Data!$M$4:$BB$594,Data!$A569,COLUMNS($C$11:AL576)),””)</f>
        <v>#NAME?</v>
      </c>
      <c r="AL576" s="69" t="e">
        <f>IFERROR(INDEX(Data!$M$4:$BB$594,Data!$A569,COLUMNS($C$11:AM576)),””)</f>
        <v>#NAME?</v>
      </c>
      <c r="AM576" s="69" t="e">
        <f>IFERROR(INDEX(Data!$M$4:$BB$594,Data!$A569,COLUMNS($C$11:AN576)),””)</f>
        <v>#NAME?</v>
      </c>
      <c r="AN576" s="69" t="e">
        <f>IFERROR(INDEX(Data!$M$4:$BB$594,Data!$A569,COLUMNS($C$11:AO576)),””)</f>
        <v>#NAME?</v>
      </c>
      <c r="AO576" s="69" t="e">
        <f>IFERROR(INDEX(Data!$M$4:$BB$594,Data!$A569,COLUMNS($C$11:AP576)),””)</f>
        <v>#NAME?</v>
      </c>
      <c r="AP576" s="69" t="e">
        <f>IFERROR(INDEX(Data!$M$4:$BB$594,Data!$A569,COLUMNS($C$11:AQ576)),””)</f>
        <v>#NAME?</v>
      </c>
      <c r="AQ576" s="69" t="e">
        <f>IFERROR(INDEX(Data!$M$4:$BB$594,Data!$A569,COLUMNS($C$11:AR576)),””)</f>
        <v>#NAME?</v>
      </c>
    </row>
    <row r="577" spans="2:43" x14ac:dyDescent="0.25">
      <c r="B577" s="69" t="e">
        <f>IFERROR(INDEX(Data!$M$4:$BB$594,Data!$A570,COLUMNS($C$11:C577)),””)</f>
        <v>#NAME?</v>
      </c>
      <c r="C577" s="73" t="e">
        <f>IFERROR(INDEX(Data!$M$4:$BB$594,Data!$A570,COLUMNS($C$11:D577)),””)</f>
        <v>#NAME?</v>
      </c>
      <c r="D577" s="76" t="e">
        <f>IFERROR(INDEX(Data!$M$4:$BB$594,Data!$A570,COLUMNS($C$11:E577)),””)</f>
        <v>#NAME?</v>
      </c>
      <c r="E577" s="76" t="e">
        <f>IFERROR(INDEX(Data!$M$4:$BB$594,Data!$A570,COLUMNS($C$11:F577)),””)</f>
        <v>#NAME?</v>
      </c>
      <c r="F577" s="76" t="e">
        <f>IFERROR(INDEX(Data!$M$4:$BB$594,Data!$A570,COLUMNS($C$11:G577)),””)</f>
        <v>#NAME?</v>
      </c>
      <c r="G577" s="76" t="e">
        <f>IFERROR(INDEX(Data!$M$4:$BB$594,Data!$A570,COLUMNS($C$11:H577)),””)</f>
        <v>#NAME?</v>
      </c>
      <c r="H577" s="76" t="e">
        <f>IFERROR(INDEX(Data!$M$4:$BB$594,Data!$A570,COLUMNS($C$11:I577)),””)</f>
        <v>#NAME?</v>
      </c>
      <c r="I577" s="76" t="e">
        <f>IFERROR(INDEX(Data!$M$4:$BB$594,Data!$A570,COLUMNS($C$11:J577)),””)</f>
        <v>#NAME?</v>
      </c>
      <c r="J577" s="76" t="e">
        <f>IFERROR(INDEX(Data!$M$4:$BB$594,Data!$A570,COLUMNS($C$11:K577)),””)</f>
        <v>#NAME?</v>
      </c>
      <c r="K577" s="76" t="e">
        <f>IFERROR(INDEX(Data!$M$4:$BB$594,Data!$A570,COLUMNS($C$11:L577)),””)</f>
        <v>#NAME?</v>
      </c>
      <c r="L577" s="76" t="e">
        <f>IFERROR(INDEX(Data!$M$4:$BB$594,Data!$A570,COLUMNS($C$11:M577)),””)</f>
        <v>#NAME?</v>
      </c>
      <c r="M577" s="76" t="e">
        <f>IFERROR(INDEX(Data!$M$4:$BB$594,Data!$A570,COLUMNS($C$11:N577)),””)</f>
        <v>#NAME?</v>
      </c>
      <c r="N577" s="76" t="e">
        <f>IFERROR(INDEX(Data!$M$4:$BB$594,Data!$A570,COLUMNS($C$11:O577)),””)</f>
        <v>#NAME?</v>
      </c>
      <c r="O577" s="76" t="e">
        <f>IFERROR(INDEX(Data!$M$4:$BB$594,Data!$A570,COLUMNS($C$11:P577)),””)</f>
        <v>#NAME?</v>
      </c>
      <c r="P577" s="69" t="e">
        <f>IFERROR(INDEX(Data!$M$4:$BB$594,Data!$A570,COLUMNS($C$11:Q577)),””)</f>
        <v>#NAME?</v>
      </c>
      <c r="Q577" s="70" t="e">
        <f>IFERROR(INDEX(Data!$M$4:$BB$594,Data!$A570,COLUMNS($C$11:R577)),””)</f>
        <v>#NAME?</v>
      </c>
      <c r="R577" s="72" t="e">
        <f>IFERROR(INDEX(Data!$M$4:$BB$594,Data!$A570,COLUMNS($C$11:S577)),””)</f>
        <v>#NAME?</v>
      </c>
      <c r="S577" s="69" t="e">
        <f>IFERROR(INDEX(Data!$M$4:$BB$594,Data!$A570,COLUMNS($C$11:T577)),””)</f>
        <v>#NAME?</v>
      </c>
      <c r="T577" s="71" t="e">
        <f>IFERROR(INDEX(Data!$M$4:$BB$594,Data!$A570,COLUMNS($C$11:U577)),””)</f>
        <v>#NAME?</v>
      </c>
      <c r="U577" s="72" t="e">
        <f>IFERROR(INDEX(Data!$M$4:$BB$594,Data!$A570,COLUMNS($C$11:V577)),””)</f>
        <v>#NAME?</v>
      </c>
      <c r="V577" s="72" t="e">
        <f>IFERROR(INDEX(Data!$M$4:$BB$594,Data!$A570,COLUMNS($C$11:W577)),””)</f>
        <v>#NAME?</v>
      </c>
      <c r="W577" s="72" t="e">
        <f>IFERROR(INDEX(Data!$M$4:$BB$594,Data!$A570,COLUMNS($C$11:X577)),””)</f>
        <v>#NAME?</v>
      </c>
      <c r="X577" s="70" t="e">
        <f>IFERROR(INDEX(Data!$M$4:$BB$594,Data!$A570,COLUMNS($C$11:Y577)),””)</f>
        <v>#NAME?</v>
      </c>
      <c r="Y577" s="72" t="e">
        <f>IFERROR(INDEX(Data!$M$4:$BB$594,Data!$A570,COLUMNS($C$11:Z577)),””)</f>
        <v>#NAME?</v>
      </c>
      <c r="Z577" s="75" t="e">
        <f>IFERROR(INDEX(Data!$M$4:$BB$594,Data!$A570,COLUMNS($C$11:AA577)),””)</f>
        <v>#NAME?</v>
      </c>
      <c r="AA577" s="75" t="e">
        <f>IFERROR(INDEX(Data!$M$4:$BB$594,Data!$A570,COLUMNS($C$11:AB577)),””)</f>
        <v>#NAME?</v>
      </c>
      <c r="AB577" s="71" t="e">
        <f>IFERROR(INDEX(Data!$M$4:$BB$594,Data!$A570,COLUMNS($C$11:AC577)),””)</f>
        <v>#NAME?</v>
      </c>
      <c r="AC577" s="72" t="e">
        <f>IFERROR(INDEX(Data!$M$4:$BB$594,Data!$A570,COLUMNS($C$11:AD577)),””)</f>
        <v>#NAME?</v>
      </c>
      <c r="AD577" s="72" t="e">
        <f>IFERROR(INDEX(Data!$M$4:$BB$594,Data!$A570,COLUMNS($C$11:AE577)),””)</f>
        <v>#NAME?</v>
      </c>
      <c r="AE577" s="70" t="e">
        <f>IFERROR(INDEX(Data!$M$4:$BB$594,Data!$A570,COLUMNS($C$11:AF577)),””)</f>
        <v>#NAME?</v>
      </c>
      <c r="AF577" s="72" t="e">
        <f>IFERROR(INDEX(Data!$M$4:$BB$594,Data!$A570,COLUMNS($C$11:AG577)),””)</f>
        <v>#NAME?</v>
      </c>
      <c r="AG577" s="75" t="e">
        <f>IFERROR(INDEX(Data!$M$4:$BB$594,Data!$A570,COLUMNS($C$11:AH577)),””)</f>
        <v>#NAME?</v>
      </c>
      <c r="AH577" s="75" t="e">
        <f>IFERROR(INDEX(Data!$M$4:$BB$594,Data!$A570,COLUMNS($C$11:AI577)),””)</f>
        <v>#NAME?</v>
      </c>
      <c r="AI577" s="71" t="e">
        <f>IFERROR(INDEX(Data!$M$4:$BB$594,Data!$A570,COLUMNS($C$11:AJ577)),””)</f>
        <v>#NAME?</v>
      </c>
      <c r="AJ577" s="71" t="e">
        <f>IFERROR(INDEX(Data!$M$4:$BB$594,Data!$A570,COLUMNS($C$11:AK577)),””)</f>
        <v>#NAME?</v>
      </c>
      <c r="AK577" s="71" t="e">
        <f>IFERROR(INDEX(Data!$M$4:$BB$594,Data!$A570,COLUMNS($C$11:AL577)),””)</f>
        <v>#NAME?</v>
      </c>
      <c r="AL577" s="69" t="e">
        <f>IFERROR(INDEX(Data!$M$4:$BB$594,Data!$A570,COLUMNS($C$11:AM577)),””)</f>
        <v>#NAME?</v>
      </c>
      <c r="AM577" s="69" t="e">
        <f>IFERROR(INDEX(Data!$M$4:$BB$594,Data!$A570,COLUMNS($C$11:AN577)),””)</f>
        <v>#NAME?</v>
      </c>
      <c r="AN577" s="69" t="e">
        <f>IFERROR(INDEX(Data!$M$4:$BB$594,Data!$A570,COLUMNS($C$11:AO577)),””)</f>
        <v>#NAME?</v>
      </c>
      <c r="AO577" s="69" t="e">
        <f>IFERROR(INDEX(Data!$M$4:$BB$594,Data!$A570,COLUMNS($C$11:AP577)),””)</f>
        <v>#NAME?</v>
      </c>
      <c r="AP577" s="69" t="e">
        <f>IFERROR(INDEX(Data!$M$4:$BB$594,Data!$A570,COLUMNS($C$11:AQ577)),””)</f>
        <v>#NAME?</v>
      </c>
      <c r="AQ577" s="69" t="e">
        <f>IFERROR(INDEX(Data!$M$4:$BB$594,Data!$A570,COLUMNS($C$11:AR577)),””)</f>
        <v>#NAME?</v>
      </c>
    </row>
    <row r="578" spans="2:43" x14ac:dyDescent="0.25">
      <c r="B578" s="69" t="e">
        <f>IFERROR(INDEX(Data!$M$4:$BB$594,Data!$A571,COLUMNS($C$11:C578)),””)</f>
        <v>#NAME?</v>
      </c>
      <c r="C578" s="73" t="e">
        <f>IFERROR(INDEX(Data!$M$4:$BB$594,Data!$A571,COLUMNS($C$11:D578)),””)</f>
        <v>#NAME?</v>
      </c>
      <c r="D578" s="76" t="e">
        <f>IFERROR(INDEX(Data!$M$4:$BB$594,Data!$A571,COLUMNS($C$11:E578)),””)</f>
        <v>#NAME?</v>
      </c>
      <c r="E578" s="76" t="e">
        <f>IFERROR(INDEX(Data!$M$4:$BB$594,Data!$A571,COLUMNS($C$11:F578)),””)</f>
        <v>#NAME?</v>
      </c>
      <c r="F578" s="76" t="e">
        <f>IFERROR(INDEX(Data!$M$4:$BB$594,Data!$A571,COLUMNS($C$11:G578)),””)</f>
        <v>#NAME?</v>
      </c>
      <c r="G578" s="76" t="e">
        <f>IFERROR(INDEX(Data!$M$4:$BB$594,Data!$A571,COLUMNS($C$11:H578)),””)</f>
        <v>#NAME?</v>
      </c>
      <c r="H578" s="76" t="e">
        <f>IFERROR(INDEX(Data!$M$4:$BB$594,Data!$A571,COLUMNS($C$11:I578)),””)</f>
        <v>#NAME?</v>
      </c>
      <c r="I578" s="76" t="e">
        <f>IFERROR(INDEX(Data!$M$4:$BB$594,Data!$A571,COLUMNS($C$11:J578)),””)</f>
        <v>#NAME?</v>
      </c>
      <c r="J578" s="76" t="e">
        <f>IFERROR(INDEX(Data!$M$4:$BB$594,Data!$A571,COLUMNS($C$11:K578)),””)</f>
        <v>#NAME?</v>
      </c>
      <c r="K578" s="76" t="e">
        <f>IFERROR(INDEX(Data!$M$4:$BB$594,Data!$A571,COLUMNS($C$11:L578)),””)</f>
        <v>#NAME?</v>
      </c>
      <c r="L578" s="76" t="e">
        <f>IFERROR(INDEX(Data!$M$4:$BB$594,Data!$A571,COLUMNS($C$11:M578)),””)</f>
        <v>#NAME?</v>
      </c>
      <c r="M578" s="76" t="e">
        <f>IFERROR(INDEX(Data!$M$4:$BB$594,Data!$A571,COLUMNS($C$11:N578)),””)</f>
        <v>#NAME?</v>
      </c>
      <c r="N578" s="76" t="e">
        <f>IFERROR(INDEX(Data!$M$4:$BB$594,Data!$A571,COLUMNS($C$11:O578)),””)</f>
        <v>#NAME?</v>
      </c>
      <c r="O578" s="76" t="e">
        <f>IFERROR(INDEX(Data!$M$4:$BB$594,Data!$A571,COLUMNS($C$11:P578)),””)</f>
        <v>#NAME?</v>
      </c>
      <c r="P578" s="69" t="e">
        <f>IFERROR(INDEX(Data!$M$4:$BB$594,Data!$A571,COLUMNS($C$11:Q578)),””)</f>
        <v>#NAME?</v>
      </c>
      <c r="Q578" s="70" t="e">
        <f>IFERROR(INDEX(Data!$M$4:$BB$594,Data!$A571,COLUMNS($C$11:R578)),””)</f>
        <v>#NAME?</v>
      </c>
      <c r="R578" s="72" t="e">
        <f>IFERROR(INDEX(Data!$M$4:$BB$594,Data!$A571,COLUMNS($C$11:S578)),””)</f>
        <v>#NAME?</v>
      </c>
      <c r="S578" s="69" t="e">
        <f>IFERROR(INDEX(Data!$M$4:$BB$594,Data!$A571,COLUMNS($C$11:T578)),””)</f>
        <v>#NAME?</v>
      </c>
      <c r="T578" s="71" t="e">
        <f>IFERROR(INDEX(Data!$M$4:$BB$594,Data!$A571,COLUMNS($C$11:U578)),””)</f>
        <v>#NAME?</v>
      </c>
      <c r="U578" s="72" t="e">
        <f>IFERROR(INDEX(Data!$M$4:$BB$594,Data!$A571,COLUMNS($C$11:V578)),””)</f>
        <v>#NAME?</v>
      </c>
      <c r="V578" s="72" t="e">
        <f>IFERROR(INDEX(Data!$M$4:$BB$594,Data!$A571,COLUMNS($C$11:W578)),””)</f>
        <v>#NAME?</v>
      </c>
      <c r="W578" s="72" t="e">
        <f>IFERROR(INDEX(Data!$M$4:$BB$594,Data!$A571,COLUMNS($C$11:X578)),””)</f>
        <v>#NAME?</v>
      </c>
      <c r="X578" s="70" t="e">
        <f>IFERROR(INDEX(Data!$M$4:$BB$594,Data!$A571,COLUMNS($C$11:Y578)),””)</f>
        <v>#NAME?</v>
      </c>
      <c r="Y578" s="72" t="e">
        <f>IFERROR(INDEX(Data!$M$4:$BB$594,Data!$A571,COLUMNS($C$11:Z578)),””)</f>
        <v>#NAME?</v>
      </c>
      <c r="Z578" s="75" t="e">
        <f>IFERROR(INDEX(Data!$M$4:$BB$594,Data!$A571,COLUMNS($C$11:AA578)),””)</f>
        <v>#NAME?</v>
      </c>
      <c r="AA578" s="75" t="e">
        <f>IFERROR(INDEX(Data!$M$4:$BB$594,Data!$A571,COLUMNS($C$11:AB578)),””)</f>
        <v>#NAME?</v>
      </c>
      <c r="AB578" s="71" t="e">
        <f>IFERROR(INDEX(Data!$M$4:$BB$594,Data!$A571,COLUMNS($C$11:AC578)),””)</f>
        <v>#NAME?</v>
      </c>
      <c r="AC578" s="72" t="e">
        <f>IFERROR(INDEX(Data!$M$4:$BB$594,Data!$A571,COLUMNS($C$11:AD578)),””)</f>
        <v>#NAME?</v>
      </c>
      <c r="AD578" s="72" t="e">
        <f>IFERROR(INDEX(Data!$M$4:$BB$594,Data!$A571,COLUMNS($C$11:AE578)),””)</f>
        <v>#NAME?</v>
      </c>
      <c r="AE578" s="70" t="e">
        <f>IFERROR(INDEX(Data!$M$4:$BB$594,Data!$A571,COLUMNS($C$11:AF578)),””)</f>
        <v>#NAME?</v>
      </c>
      <c r="AF578" s="72" t="e">
        <f>IFERROR(INDEX(Data!$M$4:$BB$594,Data!$A571,COLUMNS($C$11:AG578)),””)</f>
        <v>#NAME?</v>
      </c>
      <c r="AG578" s="75" t="e">
        <f>IFERROR(INDEX(Data!$M$4:$BB$594,Data!$A571,COLUMNS($C$11:AH578)),””)</f>
        <v>#NAME?</v>
      </c>
      <c r="AH578" s="75" t="e">
        <f>IFERROR(INDEX(Data!$M$4:$BB$594,Data!$A571,COLUMNS($C$11:AI578)),””)</f>
        <v>#NAME?</v>
      </c>
      <c r="AI578" s="71" t="e">
        <f>IFERROR(INDEX(Data!$M$4:$BB$594,Data!$A571,COLUMNS($C$11:AJ578)),””)</f>
        <v>#NAME?</v>
      </c>
      <c r="AJ578" s="71" t="e">
        <f>IFERROR(INDEX(Data!$M$4:$BB$594,Data!$A571,COLUMNS($C$11:AK578)),””)</f>
        <v>#NAME?</v>
      </c>
      <c r="AK578" s="71" t="e">
        <f>IFERROR(INDEX(Data!$M$4:$BB$594,Data!$A571,COLUMNS($C$11:AL578)),””)</f>
        <v>#NAME?</v>
      </c>
      <c r="AL578" s="69" t="e">
        <f>IFERROR(INDEX(Data!$M$4:$BB$594,Data!$A571,COLUMNS($C$11:AM578)),””)</f>
        <v>#NAME?</v>
      </c>
      <c r="AM578" s="69" t="e">
        <f>IFERROR(INDEX(Data!$M$4:$BB$594,Data!$A571,COLUMNS($C$11:AN578)),””)</f>
        <v>#NAME?</v>
      </c>
      <c r="AN578" s="69" t="e">
        <f>IFERROR(INDEX(Data!$M$4:$BB$594,Data!$A571,COLUMNS($C$11:AO578)),””)</f>
        <v>#NAME?</v>
      </c>
      <c r="AO578" s="69" t="e">
        <f>IFERROR(INDEX(Data!$M$4:$BB$594,Data!$A571,COLUMNS($C$11:AP578)),””)</f>
        <v>#NAME?</v>
      </c>
      <c r="AP578" s="69" t="e">
        <f>IFERROR(INDEX(Data!$M$4:$BB$594,Data!$A571,COLUMNS($C$11:AQ578)),””)</f>
        <v>#NAME?</v>
      </c>
      <c r="AQ578" s="69" t="e">
        <f>IFERROR(INDEX(Data!$M$4:$BB$594,Data!$A571,COLUMNS($C$11:AR578)),””)</f>
        <v>#NAME?</v>
      </c>
    </row>
    <row r="579" spans="2:43" x14ac:dyDescent="0.25">
      <c r="B579" s="69" t="e">
        <f>IFERROR(INDEX(Data!$M$4:$BB$594,Data!$A572,COLUMNS($C$11:C579)),””)</f>
        <v>#NAME?</v>
      </c>
      <c r="C579" s="73" t="e">
        <f>IFERROR(INDEX(Data!$M$4:$BB$594,Data!$A572,COLUMNS($C$11:D579)),””)</f>
        <v>#NAME?</v>
      </c>
      <c r="D579" s="76" t="e">
        <f>IFERROR(INDEX(Data!$M$4:$BB$594,Data!$A572,COLUMNS($C$11:E579)),””)</f>
        <v>#NAME?</v>
      </c>
      <c r="E579" s="76" t="e">
        <f>IFERROR(INDEX(Data!$M$4:$BB$594,Data!$A572,COLUMNS($C$11:F579)),””)</f>
        <v>#NAME?</v>
      </c>
      <c r="F579" s="76" t="e">
        <f>IFERROR(INDEX(Data!$M$4:$BB$594,Data!$A572,COLUMNS($C$11:G579)),””)</f>
        <v>#NAME?</v>
      </c>
      <c r="G579" s="76" t="e">
        <f>IFERROR(INDEX(Data!$M$4:$BB$594,Data!$A572,COLUMNS($C$11:H579)),””)</f>
        <v>#NAME?</v>
      </c>
      <c r="H579" s="76" t="e">
        <f>IFERROR(INDEX(Data!$M$4:$BB$594,Data!$A572,COLUMNS($C$11:I579)),””)</f>
        <v>#NAME?</v>
      </c>
      <c r="I579" s="76" t="e">
        <f>IFERROR(INDEX(Data!$M$4:$BB$594,Data!$A572,COLUMNS($C$11:J579)),””)</f>
        <v>#NAME?</v>
      </c>
      <c r="J579" s="76" t="e">
        <f>IFERROR(INDEX(Data!$M$4:$BB$594,Data!$A572,COLUMNS($C$11:K579)),””)</f>
        <v>#NAME?</v>
      </c>
      <c r="K579" s="76" t="e">
        <f>IFERROR(INDEX(Data!$M$4:$BB$594,Data!$A572,COLUMNS($C$11:L579)),””)</f>
        <v>#NAME?</v>
      </c>
      <c r="L579" s="76" t="e">
        <f>IFERROR(INDEX(Data!$M$4:$BB$594,Data!$A572,COLUMNS($C$11:M579)),””)</f>
        <v>#NAME?</v>
      </c>
      <c r="M579" s="76" t="e">
        <f>IFERROR(INDEX(Data!$M$4:$BB$594,Data!$A572,COLUMNS($C$11:N579)),””)</f>
        <v>#NAME?</v>
      </c>
      <c r="N579" s="76" t="e">
        <f>IFERROR(INDEX(Data!$M$4:$BB$594,Data!$A572,COLUMNS($C$11:O579)),””)</f>
        <v>#NAME?</v>
      </c>
      <c r="O579" s="76" t="e">
        <f>IFERROR(INDEX(Data!$M$4:$BB$594,Data!$A572,COLUMNS($C$11:P579)),””)</f>
        <v>#NAME?</v>
      </c>
      <c r="P579" s="69" t="e">
        <f>IFERROR(INDEX(Data!$M$4:$BB$594,Data!$A572,COLUMNS($C$11:Q579)),””)</f>
        <v>#NAME?</v>
      </c>
      <c r="Q579" s="70" t="e">
        <f>IFERROR(INDEX(Data!$M$4:$BB$594,Data!$A572,COLUMNS($C$11:R579)),””)</f>
        <v>#NAME?</v>
      </c>
      <c r="R579" s="72" t="e">
        <f>IFERROR(INDEX(Data!$M$4:$BB$594,Data!$A572,COLUMNS($C$11:S579)),””)</f>
        <v>#NAME?</v>
      </c>
      <c r="S579" s="69" t="e">
        <f>IFERROR(INDEX(Data!$M$4:$BB$594,Data!$A572,COLUMNS($C$11:T579)),””)</f>
        <v>#NAME?</v>
      </c>
      <c r="T579" s="71" t="e">
        <f>IFERROR(INDEX(Data!$M$4:$BB$594,Data!$A572,COLUMNS($C$11:U579)),””)</f>
        <v>#NAME?</v>
      </c>
      <c r="U579" s="72" t="e">
        <f>IFERROR(INDEX(Data!$M$4:$BB$594,Data!$A572,COLUMNS($C$11:V579)),””)</f>
        <v>#NAME?</v>
      </c>
      <c r="V579" s="72" t="e">
        <f>IFERROR(INDEX(Data!$M$4:$BB$594,Data!$A572,COLUMNS($C$11:W579)),””)</f>
        <v>#NAME?</v>
      </c>
      <c r="W579" s="72" t="e">
        <f>IFERROR(INDEX(Data!$M$4:$BB$594,Data!$A572,COLUMNS($C$11:X579)),””)</f>
        <v>#NAME?</v>
      </c>
      <c r="X579" s="70" t="e">
        <f>IFERROR(INDEX(Data!$M$4:$BB$594,Data!$A572,COLUMNS($C$11:Y579)),””)</f>
        <v>#NAME?</v>
      </c>
      <c r="Y579" s="72" t="e">
        <f>IFERROR(INDEX(Data!$M$4:$BB$594,Data!$A572,COLUMNS($C$11:Z579)),””)</f>
        <v>#NAME?</v>
      </c>
      <c r="Z579" s="75" t="e">
        <f>IFERROR(INDEX(Data!$M$4:$BB$594,Data!$A572,COLUMNS($C$11:AA579)),””)</f>
        <v>#NAME?</v>
      </c>
      <c r="AA579" s="75" t="e">
        <f>IFERROR(INDEX(Data!$M$4:$BB$594,Data!$A572,COLUMNS($C$11:AB579)),””)</f>
        <v>#NAME?</v>
      </c>
      <c r="AB579" s="71" t="e">
        <f>IFERROR(INDEX(Data!$M$4:$BB$594,Data!$A572,COLUMNS($C$11:AC579)),””)</f>
        <v>#NAME?</v>
      </c>
      <c r="AC579" s="72" t="e">
        <f>IFERROR(INDEX(Data!$M$4:$BB$594,Data!$A572,COLUMNS($C$11:AD579)),””)</f>
        <v>#NAME?</v>
      </c>
      <c r="AD579" s="72" t="e">
        <f>IFERROR(INDEX(Data!$M$4:$BB$594,Data!$A572,COLUMNS($C$11:AE579)),””)</f>
        <v>#NAME?</v>
      </c>
      <c r="AE579" s="70" t="e">
        <f>IFERROR(INDEX(Data!$M$4:$BB$594,Data!$A572,COLUMNS($C$11:AF579)),””)</f>
        <v>#NAME?</v>
      </c>
      <c r="AF579" s="72" t="e">
        <f>IFERROR(INDEX(Data!$M$4:$BB$594,Data!$A572,COLUMNS($C$11:AG579)),””)</f>
        <v>#NAME?</v>
      </c>
      <c r="AG579" s="75" t="e">
        <f>IFERROR(INDEX(Data!$M$4:$BB$594,Data!$A572,COLUMNS($C$11:AH579)),””)</f>
        <v>#NAME?</v>
      </c>
      <c r="AH579" s="75" t="e">
        <f>IFERROR(INDEX(Data!$M$4:$BB$594,Data!$A572,COLUMNS($C$11:AI579)),””)</f>
        <v>#NAME?</v>
      </c>
      <c r="AI579" s="71" t="e">
        <f>IFERROR(INDEX(Data!$M$4:$BB$594,Data!$A572,COLUMNS($C$11:AJ579)),””)</f>
        <v>#NAME?</v>
      </c>
      <c r="AJ579" s="71" t="e">
        <f>IFERROR(INDEX(Data!$M$4:$BB$594,Data!$A572,COLUMNS($C$11:AK579)),””)</f>
        <v>#NAME?</v>
      </c>
      <c r="AK579" s="71" t="e">
        <f>IFERROR(INDEX(Data!$M$4:$BB$594,Data!$A572,COLUMNS($C$11:AL579)),””)</f>
        <v>#NAME?</v>
      </c>
      <c r="AL579" s="69" t="e">
        <f>IFERROR(INDEX(Data!$M$4:$BB$594,Data!$A572,COLUMNS($C$11:AM579)),””)</f>
        <v>#NAME?</v>
      </c>
      <c r="AM579" s="69" t="e">
        <f>IFERROR(INDEX(Data!$M$4:$BB$594,Data!$A572,COLUMNS($C$11:AN579)),””)</f>
        <v>#NAME?</v>
      </c>
      <c r="AN579" s="69" t="e">
        <f>IFERROR(INDEX(Data!$M$4:$BB$594,Data!$A572,COLUMNS($C$11:AO579)),””)</f>
        <v>#NAME?</v>
      </c>
      <c r="AO579" s="69" t="e">
        <f>IFERROR(INDEX(Data!$M$4:$BB$594,Data!$A572,COLUMNS($C$11:AP579)),””)</f>
        <v>#NAME?</v>
      </c>
      <c r="AP579" s="69" t="e">
        <f>IFERROR(INDEX(Data!$M$4:$BB$594,Data!$A572,COLUMNS($C$11:AQ579)),””)</f>
        <v>#NAME?</v>
      </c>
      <c r="AQ579" s="69" t="e">
        <f>IFERROR(INDEX(Data!$M$4:$BB$594,Data!$A572,COLUMNS($C$11:AR579)),””)</f>
        <v>#NAME?</v>
      </c>
    </row>
    <row r="580" spans="2:43" x14ac:dyDescent="0.25">
      <c r="B580" s="69" t="e">
        <f>IFERROR(INDEX(Data!$M$4:$BB$594,Data!$A573,COLUMNS($C$11:C580)),””)</f>
        <v>#NAME?</v>
      </c>
      <c r="C580" s="73" t="e">
        <f>IFERROR(INDEX(Data!$M$4:$BB$594,Data!$A573,COLUMNS($C$11:D580)),””)</f>
        <v>#NAME?</v>
      </c>
      <c r="D580" s="76" t="e">
        <f>IFERROR(INDEX(Data!$M$4:$BB$594,Data!$A573,COLUMNS($C$11:E580)),””)</f>
        <v>#NAME?</v>
      </c>
      <c r="E580" s="76" t="e">
        <f>IFERROR(INDEX(Data!$M$4:$BB$594,Data!$A573,COLUMNS($C$11:F580)),””)</f>
        <v>#NAME?</v>
      </c>
      <c r="F580" s="76" t="e">
        <f>IFERROR(INDEX(Data!$M$4:$BB$594,Data!$A573,COLUMNS($C$11:G580)),””)</f>
        <v>#NAME?</v>
      </c>
      <c r="G580" s="76" t="e">
        <f>IFERROR(INDEX(Data!$M$4:$BB$594,Data!$A573,COLUMNS($C$11:H580)),””)</f>
        <v>#NAME?</v>
      </c>
      <c r="H580" s="76" t="e">
        <f>IFERROR(INDEX(Data!$M$4:$BB$594,Data!$A573,COLUMNS($C$11:I580)),””)</f>
        <v>#NAME?</v>
      </c>
      <c r="I580" s="76" t="e">
        <f>IFERROR(INDEX(Data!$M$4:$BB$594,Data!$A573,COLUMNS($C$11:J580)),””)</f>
        <v>#NAME?</v>
      </c>
      <c r="J580" s="76" t="e">
        <f>IFERROR(INDEX(Data!$M$4:$BB$594,Data!$A573,COLUMNS($C$11:K580)),””)</f>
        <v>#NAME?</v>
      </c>
      <c r="K580" s="76" t="e">
        <f>IFERROR(INDEX(Data!$M$4:$BB$594,Data!$A573,COLUMNS($C$11:L580)),””)</f>
        <v>#NAME?</v>
      </c>
      <c r="L580" s="76" t="e">
        <f>IFERROR(INDEX(Data!$M$4:$BB$594,Data!$A573,COLUMNS($C$11:M580)),””)</f>
        <v>#NAME?</v>
      </c>
      <c r="M580" s="76" t="e">
        <f>IFERROR(INDEX(Data!$M$4:$BB$594,Data!$A573,COLUMNS($C$11:N580)),””)</f>
        <v>#NAME?</v>
      </c>
      <c r="N580" s="76" t="e">
        <f>IFERROR(INDEX(Data!$M$4:$BB$594,Data!$A573,COLUMNS($C$11:O580)),””)</f>
        <v>#NAME?</v>
      </c>
      <c r="O580" s="76" t="e">
        <f>IFERROR(INDEX(Data!$M$4:$BB$594,Data!$A573,COLUMNS($C$11:P580)),””)</f>
        <v>#NAME?</v>
      </c>
      <c r="P580" s="69" t="e">
        <f>IFERROR(INDEX(Data!$M$4:$BB$594,Data!$A573,COLUMNS($C$11:Q580)),””)</f>
        <v>#NAME?</v>
      </c>
      <c r="Q580" s="70" t="e">
        <f>IFERROR(INDEX(Data!$M$4:$BB$594,Data!$A573,COLUMNS($C$11:R580)),””)</f>
        <v>#NAME?</v>
      </c>
      <c r="R580" s="72" t="e">
        <f>IFERROR(INDEX(Data!$M$4:$BB$594,Data!$A573,COLUMNS($C$11:S580)),””)</f>
        <v>#NAME?</v>
      </c>
      <c r="S580" s="69" t="e">
        <f>IFERROR(INDEX(Data!$M$4:$BB$594,Data!$A573,COLUMNS($C$11:T580)),””)</f>
        <v>#NAME?</v>
      </c>
      <c r="T580" s="71" t="e">
        <f>IFERROR(INDEX(Data!$M$4:$BB$594,Data!$A573,COLUMNS($C$11:U580)),””)</f>
        <v>#NAME?</v>
      </c>
      <c r="U580" s="72" t="e">
        <f>IFERROR(INDEX(Data!$M$4:$BB$594,Data!$A573,COLUMNS($C$11:V580)),””)</f>
        <v>#NAME?</v>
      </c>
      <c r="V580" s="72" t="e">
        <f>IFERROR(INDEX(Data!$M$4:$BB$594,Data!$A573,COLUMNS($C$11:W580)),””)</f>
        <v>#NAME?</v>
      </c>
      <c r="W580" s="72" t="e">
        <f>IFERROR(INDEX(Data!$M$4:$BB$594,Data!$A573,COLUMNS($C$11:X580)),””)</f>
        <v>#NAME?</v>
      </c>
      <c r="X580" s="70" t="e">
        <f>IFERROR(INDEX(Data!$M$4:$BB$594,Data!$A573,COLUMNS($C$11:Y580)),””)</f>
        <v>#NAME?</v>
      </c>
      <c r="Y580" s="72" t="e">
        <f>IFERROR(INDEX(Data!$M$4:$BB$594,Data!$A573,COLUMNS($C$11:Z580)),””)</f>
        <v>#NAME?</v>
      </c>
      <c r="Z580" s="75" t="e">
        <f>IFERROR(INDEX(Data!$M$4:$BB$594,Data!$A573,COLUMNS($C$11:AA580)),””)</f>
        <v>#NAME?</v>
      </c>
      <c r="AA580" s="75" t="e">
        <f>IFERROR(INDEX(Data!$M$4:$BB$594,Data!$A573,COLUMNS($C$11:AB580)),””)</f>
        <v>#NAME?</v>
      </c>
      <c r="AB580" s="71" t="e">
        <f>IFERROR(INDEX(Data!$M$4:$BB$594,Data!$A573,COLUMNS($C$11:AC580)),””)</f>
        <v>#NAME?</v>
      </c>
      <c r="AC580" s="72" t="e">
        <f>IFERROR(INDEX(Data!$M$4:$BB$594,Data!$A573,COLUMNS($C$11:AD580)),””)</f>
        <v>#NAME?</v>
      </c>
      <c r="AD580" s="72" t="e">
        <f>IFERROR(INDEX(Data!$M$4:$BB$594,Data!$A573,COLUMNS($C$11:AE580)),””)</f>
        <v>#NAME?</v>
      </c>
      <c r="AE580" s="70" t="e">
        <f>IFERROR(INDEX(Data!$M$4:$BB$594,Data!$A573,COLUMNS($C$11:AF580)),””)</f>
        <v>#NAME?</v>
      </c>
      <c r="AF580" s="72" t="e">
        <f>IFERROR(INDEX(Data!$M$4:$BB$594,Data!$A573,COLUMNS($C$11:AG580)),””)</f>
        <v>#NAME?</v>
      </c>
      <c r="AG580" s="75" t="e">
        <f>IFERROR(INDEX(Data!$M$4:$BB$594,Data!$A573,COLUMNS($C$11:AH580)),””)</f>
        <v>#NAME?</v>
      </c>
      <c r="AH580" s="75" t="e">
        <f>IFERROR(INDEX(Data!$M$4:$BB$594,Data!$A573,COLUMNS($C$11:AI580)),””)</f>
        <v>#NAME?</v>
      </c>
      <c r="AI580" s="71" t="e">
        <f>IFERROR(INDEX(Data!$M$4:$BB$594,Data!$A573,COLUMNS($C$11:AJ580)),””)</f>
        <v>#NAME?</v>
      </c>
      <c r="AJ580" s="71" t="e">
        <f>IFERROR(INDEX(Data!$M$4:$BB$594,Data!$A573,COLUMNS($C$11:AK580)),””)</f>
        <v>#NAME?</v>
      </c>
      <c r="AK580" s="71" t="e">
        <f>IFERROR(INDEX(Data!$M$4:$BB$594,Data!$A573,COLUMNS($C$11:AL580)),””)</f>
        <v>#NAME?</v>
      </c>
      <c r="AL580" s="69" t="e">
        <f>IFERROR(INDEX(Data!$M$4:$BB$594,Data!$A573,COLUMNS($C$11:AM580)),””)</f>
        <v>#NAME?</v>
      </c>
      <c r="AM580" s="69" t="e">
        <f>IFERROR(INDEX(Data!$M$4:$BB$594,Data!$A573,COLUMNS($C$11:AN580)),””)</f>
        <v>#NAME?</v>
      </c>
      <c r="AN580" s="69" t="e">
        <f>IFERROR(INDEX(Data!$M$4:$BB$594,Data!$A573,COLUMNS($C$11:AO580)),””)</f>
        <v>#NAME?</v>
      </c>
      <c r="AO580" s="69" t="e">
        <f>IFERROR(INDEX(Data!$M$4:$BB$594,Data!$A573,COLUMNS($C$11:AP580)),””)</f>
        <v>#NAME?</v>
      </c>
      <c r="AP580" s="69" t="e">
        <f>IFERROR(INDEX(Data!$M$4:$BB$594,Data!$A573,COLUMNS($C$11:AQ580)),””)</f>
        <v>#NAME?</v>
      </c>
      <c r="AQ580" s="69" t="e">
        <f>IFERROR(INDEX(Data!$M$4:$BB$594,Data!$A573,COLUMNS($C$11:AR580)),””)</f>
        <v>#NAME?</v>
      </c>
    </row>
    <row r="581" spans="2:43" x14ac:dyDescent="0.25">
      <c r="B581" s="69" t="e">
        <f>IFERROR(INDEX(Data!$M$4:$BB$594,Data!$A574,COLUMNS($C$11:C581)),””)</f>
        <v>#NAME?</v>
      </c>
      <c r="C581" s="73" t="e">
        <f>IFERROR(INDEX(Data!$M$4:$BB$594,Data!$A574,COLUMNS($C$11:D581)),””)</f>
        <v>#NAME?</v>
      </c>
      <c r="D581" s="76" t="e">
        <f>IFERROR(INDEX(Data!$M$4:$BB$594,Data!$A574,COLUMNS($C$11:E581)),””)</f>
        <v>#NAME?</v>
      </c>
      <c r="E581" s="76" t="e">
        <f>IFERROR(INDEX(Data!$M$4:$BB$594,Data!$A574,COLUMNS($C$11:F581)),””)</f>
        <v>#NAME?</v>
      </c>
      <c r="F581" s="76" t="e">
        <f>IFERROR(INDEX(Data!$M$4:$BB$594,Data!$A574,COLUMNS($C$11:G581)),””)</f>
        <v>#NAME?</v>
      </c>
      <c r="G581" s="76" t="e">
        <f>IFERROR(INDEX(Data!$M$4:$BB$594,Data!$A574,COLUMNS($C$11:H581)),””)</f>
        <v>#NAME?</v>
      </c>
      <c r="H581" s="76" t="e">
        <f>IFERROR(INDEX(Data!$M$4:$BB$594,Data!$A574,COLUMNS($C$11:I581)),””)</f>
        <v>#NAME?</v>
      </c>
      <c r="I581" s="76" t="e">
        <f>IFERROR(INDEX(Data!$M$4:$BB$594,Data!$A574,COLUMNS($C$11:J581)),””)</f>
        <v>#NAME?</v>
      </c>
      <c r="J581" s="76" t="e">
        <f>IFERROR(INDEX(Data!$M$4:$BB$594,Data!$A574,COLUMNS($C$11:K581)),””)</f>
        <v>#NAME?</v>
      </c>
      <c r="K581" s="76" t="e">
        <f>IFERROR(INDEX(Data!$M$4:$BB$594,Data!$A574,COLUMNS($C$11:L581)),””)</f>
        <v>#NAME?</v>
      </c>
      <c r="L581" s="76" t="e">
        <f>IFERROR(INDEX(Data!$M$4:$BB$594,Data!$A574,COLUMNS($C$11:M581)),””)</f>
        <v>#NAME?</v>
      </c>
      <c r="M581" s="76" t="e">
        <f>IFERROR(INDEX(Data!$M$4:$BB$594,Data!$A574,COLUMNS($C$11:N581)),””)</f>
        <v>#NAME?</v>
      </c>
      <c r="N581" s="76" t="e">
        <f>IFERROR(INDEX(Data!$M$4:$BB$594,Data!$A574,COLUMNS($C$11:O581)),””)</f>
        <v>#NAME?</v>
      </c>
      <c r="O581" s="76" t="e">
        <f>IFERROR(INDEX(Data!$M$4:$BB$594,Data!$A574,COLUMNS($C$11:P581)),””)</f>
        <v>#NAME?</v>
      </c>
      <c r="P581" s="69" t="e">
        <f>IFERROR(INDEX(Data!$M$4:$BB$594,Data!$A574,COLUMNS($C$11:Q581)),””)</f>
        <v>#NAME?</v>
      </c>
      <c r="Q581" s="70" t="e">
        <f>IFERROR(INDEX(Data!$M$4:$BB$594,Data!$A574,COLUMNS($C$11:R581)),””)</f>
        <v>#NAME?</v>
      </c>
      <c r="R581" s="72" t="e">
        <f>IFERROR(INDEX(Data!$M$4:$BB$594,Data!$A574,COLUMNS($C$11:S581)),””)</f>
        <v>#NAME?</v>
      </c>
      <c r="S581" s="69" t="e">
        <f>IFERROR(INDEX(Data!$M$4:$BB$594,Data!$A574,COLUMNS($C$11:T581)),””)</f>
        <v>#NAME?</v>
      </c>
      <c r="T581" s="71" t="e">
        <f>IFERROR(INDEX(Data!$M$4:$BB$594,Data!$A574,COLUMNS($C$11:U581)),””)</f>
        <v>#NAME?</v>
      </c>
      <c r="U581" s="72" t="e">
        <f>IFERROR(INDEX(Data!$M$4:$BB$594,Data!$A574,COLUMNS($C$11:V581)),””)</f>
        <v>#NAME?</v>
      </c>
      <c r="V581" s="72" t="e">
        <f>IFERROR(INDEX(Data!$M$4:$BB$594,Data!$A574,COLUMNS($C$11:W581)),””)</f>
        <v>#NAME?</v>
      </c>
      <c r="W581" s="72" t="e">
        <f>IFERROR(INDEX(Data!$M$4:$BB$594,Data!$A574,COLUMNS($C$11:X581)),””)</f>
        <v>#NAME?</v>
      </c>
      <c r="X581" s="70" t="e">
        <f>IFERROR(INDEX(Data!$M$4:$BB$594,Data!$A574,COLUMNS($C$11:Y581)),””)</f>
        <v>#NAME?</v>
      </c>
      <c r="Y581" s="72" t="e">
        <f>IFERROR(INDEX(Data!$M$4:$BB$594,Data!$A574,COLUMNS($C$11:Z581)),””)</f>
        <v>#NAME?</v>
      </c>
      <c r="Z581" s="75" t="e">
        <f>IFERROR(INDEX(Data!$M$4:$BB$594,Data!$A574,COLUMNS($C$11:AA581)),””)</f>
        <v>#NAME?</v>
      </c>
      <c r="AA581" s="75" t="e">
        <f>IFERROR(INDEX(Data!$M$4:$BB$594,Data!$A574,COLUMNS($C$11:AB581)),””)</f>
        <v>#NAME?</v>
      </c>
      <c r="AB581" s="71" t="e">
        <f>IFERROR(INDEX(Data!$M$4:$BB$594,Data!$A574,COLUMNS($C$11:AC581)),””)</f>
        <v>#NAME?</v>
      </c>
      <c r="AC581" s="72" t="e">
        <f>IFERROR(INDEX(Data!$M$4:$BB$594,Data!$A574,COLUMNS($C$11:AD581)),””)</f>
        <v>#NAME?</v>
      </c>
      <c r="AD581" s="72" t="e">
        <f>IFERROR(INDEX(Data!$M$4:$BB$594,Data!$A574,COLUMNS($C$11:AE581)),””)</f>
        <v>#NAME?</v>
      </c>
      <c r="AE581" s="70" t="e">
        <f>IFERROR(INDEX(Data!$M$4:$BB$594,Data!$A574,COLUMNS($C$11:AF581)),””)</f>
        <v>#NAME?</v>
      </c>
      <c r="AF581" s="72" t="e">
        <f>IFERROR(INDEX(Data!$M$4:$BB$594,Data!$A574,COLUMNS($C$11:AG581)),””)</f>
        <v>#NAME?</v>
      </c>
      <c r="AG581" s="75" t="e">
        <f>IFERROR(INDEX(Data!$M$4:$BB$594,Data!$A574,COLUMNS($C$11:AH581)),””)</f>
        <v>#NAME?</v>
      </c>
      <c r="AH581" s="75" t="e">
        <f>IFERROR(INDEX(Data!$M$4:$BB$594,Data!$A574,COLUMNS($C$11:AI581)),””)</f>
        <v>#NAME?</v>
      </c>
      <c r="AI581" s="71" t="e">
        <f>IFERROR(INDEX(Data!$M$4:$BB$594,Data!$A574,COLUMNS($C$11:AJ581)),””)</f>
        <v>#NAME?</v>
      </c>
      <c r="AJ581" s="71" t="e">
        <f>IFERROR(INDEX(Data!$M$4:$BB$594,Data!$A574,COLUMNS($C$11:AK581)),””)</f>
        <v>#NAME?</v>
      </c>
      <c r="AK581" s="71" t="e">
        <f>IFERROR(INDEX(Data!$M$4:$BB$594,Data!$A574,COLUMNS($C$11:AL581)),””)</f>
        <v>#NAME?</v>
      </c>
      <c r="AL581" s="69" t="e">
        <f>IFERROR(INDEX(Data!$M$4:$BB$594,Data!$A574,COLUMNS($C$11:AM581)),””)</f>
        <v>#NAME?</v>
      </c>
      <c r="AM581" s="69" t="e">
        <f>IFERROR(INDEX(Data!$M$4:$BB$594,Data!$A574,COLUMNS($C$11:AN581)),””)</f>
        <v>#NAME?</v>
      </c>
      <c r="AN581" s="69" t="e">
        <f>IFERROR(INDEX(Data!$M$4:$BB$594,Data!$A574,COLUMNS($C$11:AO581)),””)</f>
        <v>#NAME?</v>
      </c>
      <c r="AO581" s="69" t="e">
        <f>IFERROR(INDEX(Data!$M$4:$BB$594,Data!$A574,COLUMNS($C$11:AP581)),””)</f>
        <v>#NAME?</v>
      </c>
      <c r="AP581" s="69" t="e">
        <f>IFERROR(INDEX(Data!$M$4:$BB$594,Data!$A574,COLUMNS($C$11:AQ581)),””)</f>
        <v>#NAME?</v>
      </c>
      <c r="AQ581" s="69" t="e">
        <f>IFERROR(INDEX(Data!$M$4:$BB$594,Data!$A574,COLUMNS($C$11:AR581)),””)</f>
        <v>#NAME?</v>
      </c>
    </row>
    <row r="582" spans="2:43" x14ac:dyDescent="0.25">
      <c r="B582" s="69" t="e">
        <f>IFERROR(INDEX(Data!$M$4:$BB$594,Data!$A575,COLUMNS($C$11:C582)),””)</f>
        <v>#NAME?</v>
      </c>
      <c r="C582" s="73" t="e">
        <f>IFERROR(INDEX(Data!$M$4:$BB$594,Data!$A575,COLUMNS($C$11:D582)),””)</f>
        <v>#NAME?</v>
      </c>
      <c r="D582" s="76" t="e">
        <f>IFERROR(INDEX(Data!$M$4:$BB$594,Data!$A575,COLUMNS($C$11:E582)),””)</f>
        <v>#NAME?</v>
      </c>
      <c r="E582" s="76" t="e">
        <f>IFERROR(INDEX(Data!$M$4:$BB$594,Data!$A575,COLUMNS($C$11:F582)),””)</f>
        <v>#NAME?</v>
      </c>
      <c r="F582" s="76" t="e">
        <f>IFERROR(INDEX(Data!$M$4:$BB$594,Data!$A575,COLUMNS($C$11:G582)),””)</f>
        <v>#NAME?</v>
      </c>
      <c r="G582" s="76" t="e">
        <f>IFERROR(INDEX(Data!$M$4:$BB$594,Data!$A575,COLUMNS($C$11:H582)),””)</f>
        <v>#NAME?</v>
      </c>
      <c r="H582" s="76" t="e">
        <f>IFERROR(INDEX(Data!$M$4:$BB$594,Data!$A575,COLUMNS($C$11:I582)),””)</f>
        <v>#NAME?</v>
      </c>
      <c r="I582" s="76" t="e">
        <f>IFERROR(INDEX(Data!$M$4:$BB$594,Data!$A575,COLUMNS($C$11:J582)),””)</f>
        <v>#NAME?</v>
      </c>
      <c r="J582" s="76" t="e">
        <f>IFERROR(INDEX(Data!$M$4:$BB$594,Data!$A575,COLUMNS($C$11:K582)),””)</f>
        <v>#NAME?</v>
      </c>
      <c r="K582" s="76" t="e">
        <f>IFERROR(INDEX(Data!$M$4:$BB$594,Data!$A575,COLUMNS($C$11:L582)),””)</f>
        <v>#NAME?</v>
      </c>
      <c r="L582" s="76" t="e">
        <f>IFERROR(INDEX(Data!$M$4:$BB$594,Data!$A575,COLUMNS($C$11:M582)),””)</f>
        <v>#NAME?</v>
      </c>
      <c r="M582" s="76" t="e">
        <f>IFERROR(INDEX(Data!$M$4:$BB$594,Data!$A575,COLUMNS($C$11:N582)),””)</f>
        <v>#NAME?</v>
      </c>
      <c r="N582" s="76" t="e">
        <f>IFERROR(INDEX(Data!$M$4:$BB$594,Data!$A575,COLUMNS($C$11:O582)),””)</f>
        <v>#NAME?</v>
      </c>
      <c r="O582" s="76" t="e">
        <f>IFERROR(INDEX(Data!$M$4:$BB$594,Data!$A575,COLUMNS($C$11:P582)),””)</f>
        <v>#NAME?</v>
      </c>
      <c r="P582" s="69" t="e">
        <f>IFERROR(INDEX(Data!$M$4:$BB$594,Data!$A575,COLUMNS($C$11:Q582)),””)</f>
        <v>#NAME?</v>
      </c>
      <c r="Q582" s="70" t="e">
        <f>IFERROR(INDEX(Data!$M$4:$BB$594,Data!$A575,COLUMNS($C$11:R582)),””)</f>
        <v>#NAME?</v>
      </c>
      <c r="R582" s="72" t="e">
        <f>IFERROR(INDEX(Data!$M$4:$BB$594,Data!$A575,COLUMNS($C$11:S582)),””)</f>
        <v>#NAME?</v>
      </c>
      <c r="S582" s="69" t="e">
        <f>IFERROR(INDEX(Data!$M$4:$BB$594,Data!$A575,COLUMNS($C$11:T582)),””)</f>
        <v>#NAME?</v>
      </c>
      <c r="T582" s="71" t="e">
        <f>IFERROR(INDEX(Data!$M$4:$BB$594,Data!$A575,COLUMNS($C$11:U582)),””)</f>
        <v>#NAME?</v>
      </c>
      <c r="U582" s="72" t="e">
        <f>IFERROR(INDEX(Data!$M$4:$BB$594,Data!$A575,COLUMNS($C$11:V582)),””)</f>
        <v>#NAME?</v>
      </c>
      <c r="V582" s="72" t="e">
        <f>IFERROR(INDEX(Data!$M$4:$BB$594,Data!$A575,COLUMNS($C$11:W582)),””)</f>
        <v>#NAME?</v>
      </c>
      <c r="W582" s="72" t="e">
        <f>IFERROR(INDEX(Data!$M$4:$BB$594,Data!$A575,COLUMNS($C$11:X582)),””)</f>
        <v>#NAME?</v>
      </c>
      <c r="X582" s="70" t="e">
        <f>IFERROR(INDEX(Data!$M$4:$BB$594,Data!$A575,COLUMNS($C$11:Y582)),””)</f>
        <v>#NAME?</v>
      </c>
      <c r="Y582" s="72" t="e">
        <f>IFERROR(INDEX(Data!$M$4:$BB$594,Data!$A575,COLUMNS($C$11:Z582)),””)</f>
        <v>#NAME?</v>
      </c>
      <c r="Z582" s="75" t="e">
        <f>IFERROR(INDEX(Data!$M$4:$BB$594,Data!$A575,COLUMNS($C$11:AA582)),””)</f>
        <v>#NAME?</v>
      </c>
      <c r="AA582" s="75" t="e">
        <f>IFERROR(INDEX(Data!$M$4:$BB$594,Data!$A575,COLUMNS($C$11:AB582)),””)</f>
        <v>#NAME?</v>
      </c>
      <c r="AB582" s="71" t="e">
        <f>IFERROR(INDEX(Data!$M$4:$BB$594,Data!$A575,COLUMNS($C$11:AC582)),””)</f>
        <v>#NAME?</v>
      </c>
      <c r="AC582" s="72" t="e">
        <f>IFERROR(INDEX(Data!$M$4:$BB$594,Data!$A575,COLUMNS($C$11:AD582)),””)</f>
        <v>#NAME?</v>
      </c>
      <c r="AD582" s="72" t="e">
        <f>IFERROR(INDEX(Data!$M$4:$BB$594,Data!$A575,COLUMNS($C$11:AE582)),””)</f>
        <v>#NAME?</v>
      </c>
      <c r="AE582" s="70" t="e">
        <f>IFERROR(INDEX(Data!$M$4:$BB$594,Data!$A575,COLUMNS($C$11:AF582)),””)</f>
        <v>#NAME?</v>
      </c>
      <c r="AF582" s="72" t="e">
        <f>IFERROR(INDEX(Data!$M$4:$BB$594,Data!$A575,COLUMNS($C$11:AG582)),””)</f>
        <v>#NAME?</v>
      </c>
      <c r="AG582" s="75" t="e">
        <f>IFERROR(INDEX(Data!$M$4:$BB$594,Data!$A575,COLUMNS($C$11:AH582)),””)</f>
        <v>#NAME?</v>
      </c>
      <c r="AH582" s="75" t="e">
        <f>IFERROR(INDEX(Data!$M$4:$BB$594,Data!$A575,COLUMNS($C$11:AI582)),””)</f>
        <v>#NAME?</v>
      </c>
      <c r="AI582" s="71" t="e">
        <f>IFERROR(INDEX(Data!$M$4:$BB$594,Data!$A575,COLUMNS($C$11:AJ582)),””)</f>
        <v>#NAME?</v>
      </c>
      <c r="AJ582" s="71" t="e">
        <f>IFERROR(INDEX(Data!$M$4:$BB$594,Data!$A575,COLUMNS($C$11:AK582)),””)</f>
        <v>#NAME?</v>
      </c>
      <c r="AK582" s="71" t="e">
        <f>IFERROR(INDEX(Data!$M$4:$BB$594,Data!$A575,COLUMNS($C$11:AL582)),””)</f>
        <v>#NAME?</v>
      </c>
      <c r="AL582" s="69" t="e">
        <f>IFERROR(INDEX(Data!$M$4:$BB$594,Data!$A575,COLUMNS($C$11:AM582)),””)</f>
        <v>#NAME?</v>
      </c>
      <c r="AM582" s="69" t="e">
        <f>IFERROR(INDEX(Data!$M$4:$BB$594,Data!$A575,COLUMNS($C$11:AN582)),””)</f>
        <v>#NAME?</v>
      </c>
      <c r="AN582" s="69" t="e">
        <f>IFERROR(INDEX(Data!$M$4:$BB$594,Data!$A575,COLUMNS($C$11:AO582)),””)</f>
        <v>#NAME?</v>
      </c>
      <c r="AO582" s="69" t="e">
        <f>IFERROR(INDEX(Data!$M$4:$BB$594,Data!$A575,COLUMNS($C$11:AP582)),””)</f>
        <v>#NAME?</v>
      </c>
      <c r="AP582" s="69" t="e">
        <f>IFERROR(INDEX(Data!$M$4:$BB$594,Data!$A575,COLUMNS($C$11:AQ582)),””)</f>
        <v>#NAME?</v>
      </c>
      <c r="AQ582" s="69" t="e">
        <f>IFERROR(INDEX(Data!$M$4:$BB$594,Data!$A575,COLUMNS($C$11:AR582)),””)</f>
        <v>#NAME?</v>
      </c>
    </row>
    <row r="583" spans="2:43" x14ac:dyDescent="0.25">
      <c r="B583" s="69" t="e">
        <f>IFERROR(INDEX(Data!$M$4:$BB$594,Data!$A576,COLUMNS($C$11:C583)),””)</f>
        <v>#NAME?</v>
      </c>
      <c r="C583" s="73" t="e">
        <f>IFERROR(INDEX(Data!$M$4:$BB$594,Data!$A576,COLUMNS($C$11:D583)),””)</f>
        <v>#NAME?</v>
      </c>
      <c r="D583" s="76" t="e">
        <f>IFERROR(INDEX(Data!$M$4:$BB$594,Data!$A576,COLUMNS($C$11:E583)),””)</f>
        <v>#NAME?</v>
      </c>
      <c r="E583" s="76" t="e">
        <f>IFERROR(INDEX(Data!$M$4:$BB$594,Data!$A576,COLUMNS($C$11:F583)),””)</f>
        <v>#NAME?</v>
      </c>
      <c r="F583" s="76" t="e">
        <f>IFERROR(INDEX(Data!$M$4:$BB$594,Data!$A576,COLUMNS($C$11:G583)),””)</f>
        <v>#NAME?</v>
      </c>
      <c r="G583" s="76" t="e">
        <f>IFERROR(INDEX(Data!$M$4:$BB$594,Data!$A576,COLUMNS($C$11:H583)),””)</f>
        <v>#NAME?</v>
      </c>
      <c r="H583" s="76" t="e">
        <f>IFERROR(INDEX(Data!$M$4:$BB$594,Data!$A576,COLUMNS($C$11:I583)),””)</f>
        <v>#NAME?</v>
      </c>
      <c r="I583" s="76" t="e">
        <f>IFERROR(INDEX(Data!$M$4:$BB$594,Data!$A576,COLUMNS($C$11:J583)),””)</f>
        <v>#NAME?</v>
      </c>
      <c r="J583" s="76" t="e">
        <f>IFERROR(INDEX(Data!$M$4:$BB$594,Data!$A576,COLUMNS($C$11:K583)),””)</f>
        <v>#NAME?</v>
      </c>
      <c r="K583" s="76" t="e">
        <f>IFERROR(INDEX(Data!$M$4:$BB$594,Data!$A576,COLUMNS($C$11:L583)),””)</f>
        <v>#NAME?</v>
      </c>
      <c r="L583" s="76" t="e">
        <f>IFERROR(INDEX(Data!$M$4:$BB$594,Data!$A576,COLUMNS($C$11:M583)),””)</f>
        <v>#NAME?</v>
      </c>
      <c r="M583" s="76" t="e">
        <f>IFERROR(INDEX(Data!$M$4:$BB$594,Data!$A576,COLUMNS($C$11:N583)),””)</f>
        <v>#NAME?</v>
      </c>
      <c r="N583" s="76" t="e">
        <f>IFERROR(INDEX(Data!$M$4:$BB$594,Data!$A576,COLUMNS($C$11:O583)),””)</f>
        <v>#NAME?</v>
      </c>
      <c r="O583" s="76" t="e">
        <f>IFERROR(INDEX(Data!$M$4:$BB$594,Data!$A576,COLUMNS($C$11:P583)),””)</f>
        <v>#NAME?</v>
      </c>
      <c r="P583" s="69" t="e">
        <f>IFERROR(INDEX(Data!$M$4:$BB$594,Data!$A576,COLUMNS($C$11:Q583)),””)</f>
        <v>#NAME?</v>
      </c>
      <c r="Q583" s="70" t="e">
        <f>IFERROR(INDEX(Data!$M$4:$BB$594,Data!$A576,COLUMNS($C$11:R583)),””)</f>
        <v>#NAME?</v>
      </c>
      <c r="R583" s="72" t="e">
        <f>IFERROR(INDEX(Data!$M$4:$BB$594,Data!$A576,COLUMNS($C$11:S583)),””)</f>
        <v>#NAME?</v>
      </c>
      <c r="S583" s="69" t="e">
        <f>IFERROR(INDEX(Data!$M$4:$BB$594,Data!$A576,COLUMNS($C$11:T583)),””)</f>
        <v>#NAME?</v>
      </c>
      <c r="T583" s="71" t="e">
        <f>IFERROR(INDEX(Data!$M$4:$BB$594,Data!$A576,COLUMNS($C$11:U583)),””)</f>
        <v>#NAME?</v>
      </c>
      <c r="U583" s="72" t="e">
        <f>IFERROR(INDEX(Data!$M$4:$BB$594,Data!$A576,COLUMNS($C$11:V583)),””)</f>
        <v>#NAME?</v>
      </c>
      <c r="V583" s="72" t="e">
        <f>IFERROR(INDEX(Data!$M$4:$BB$594,Data!$A576,COLUMNS($C$11:W583)),””)</f>
        <v>#NAME?</v>
      </c>
      <c r="W583" s="72" t="e">
        <f>IFERROR(INDEX(Data!$M$4:$BB$594,Data!$A576,COLUMNS($C$11:X583)),””)</f>
        <v>#NAME?</v>
      </c>
      <c r="X583" s="70" t="e">
        <f>IFERROR(INDEX(Data!$M$4:$BB$594,Data!$A576,COLUMNS($C$11:Y583)),””)</f>
        <v>#NAME?</v>
      </c>
      <c r="Y583" s="72" t="e">
        <f>IFERROR(INDEX(Data!$M$4:$BB$594,Data!$A576,COLUMNS($C$11:Z583)),””)</f>
        <v>#NAME?</v>
      </c>
      <c r="Z583" s="75" t="e">
        <f>IFERROR(INDEX(Data!$M$4:$BB$594,Data!$A576,COLUMNS($C$11:AA583)),””)</f>
        <v>#NAME?</v>
      </c>
      <c r="AA583" s="75" t="e">
        <f>IFERROR(INDEX(Data!$M$4:$BB$594,Data!$A576,COLUMNS($C$11:AB583)),””)</f>
        <v>#NAME?</v>
      </c>
      <c r="AB583" s="71" t="e">
        <f>IFERROR(INDEX(Data!$M$4:$BB$594,Data!$A576,COLUMNS($C$11:AC583)),””)</f>
        <v>#NAME?</v>
      </c>
      <c r="AC583" s="72" t="e">
        <f>IFERROR(INDEX(Data!$M$4:$BB$594,Data!$A576,COLUMNS($C$11:AD583)),””)</f>
        <v>#NAME?</v>
      </c>
      <c r="AD583" s="72" t="e">
        <f>IFERROR(INDEX(Data!$M$4:$BB$594,Data!$A576,COLUMNS($C$11:AE583)),””)</f>
        <v>#NAME?</v>
      </c>
      <c r="AE583" s="70" t="e">
        <f>IFERROR(INDEX(Data!$M$4:$BB$594,Data!$A576,COLUMNS($C$11:AF583)),””)</f>
        <v>#NAME?</v>
      </c>
      <c r="AF583" s="72" t="e">
        <f>IFERROR(INDEX(Data!$M$4:$BB$594,Data!$A576,COLUMNS($C$11:AG583)),””)</f>
        <v>#NAME?</v>
      </c>
      <c r="AG583" s="75" t="e">
        <f>IFERROR(INDEX(Data!$M$4:$BB$594,Data!$A576,COLUMNS($C$11:AH583)),””)</f>
        <v>#NAME?</v>
      </c>
      <c r="AH583" s="75" t="e">
        <f>IFERROR(INDEX(Data!$M$4:$BB$594,Data!$A576,COLUMNS($C$11:AI583)),””)</f>
        <v>#NAME?</v>
      </c>
      <c r="AI583" s="71" t="e">
        <f>IFERROR(INDEX(Data!$M$4:$BB$594,Data!$A576,COLUMNS($C$11:AJ583)),””)</f>
        <v>#NAME?</v>
      </c>
      <c r="AJ583" s="71" t="e">
        <f>IFERROR(INDEX(Data!$M$4:$BB$594,Data!$A576,COLUMNS($C$11:AK583)),””)</f>
        <v>#NAME?</v>
      </c>
      <c r="AK583" s="71" t="e">
        <f>IFERROR(INDEX(Data!$M$4:$BB$594,Data!$A576,COLUMNS($C$11:AL583)),””)</f>
        <v>#NAME?</v>
      </c>
      <c r="AL583" s="69" t="e">
        <f>IFERROR(INDEX(Data!$M$4:$BB$594,Data!$A576,COLUMNS($C$11:AM583)),””)</f>
        <v>#NAME?</v>
      </c>
      <c r="AM583" s="69" t="e">
        <f>IFERROR(INDEX(Data!$M$4:$BB$594,Data!$A576,COLUMNS($C$11:AN583)),””)</f>
        <v>#NAME?</v>
      </c>
      <c r="AN583" s="69" t="e">
        <f>IFERROR(INDEX(Data!$M$4:$BB$594,Data!$A576,COLUMNS($C$11:AO583)),””)</f>
        <v>#NAME?</v>
      </c>
      <c r="AO583" s="69" t="e">
        <f>IFERROR(INDEX(Data!$M$4:$BB$594,Data!$A576,COLUMNS($C$11:AP583)),””)</f>
        <v>#NAME?</v>
      </c>
      <c r="AP583" s="69" t="e">
        <f>IFERROR(INDEX(Data!$M$4:$BB$594,Data!$A576,COLUMNS($C$11:AQ583)),””)</f>
        <v>#NAME?</v>
      </c>
      <c r="AQ583" s="69" t="e">
        <f>IFERROR(INDEX(Data!$M$4:$BB$594,Data!$A576,COLUMNS($C$11:AR583)),””)</f>
        <v>#NAME?</v>
      </c>
    </row>
    <row r="584" spans="2:43" x14ac:dyDescent="0.25">
      <c r="B584" s="69" t="e">
        <f>IFERROR(INDEX(Data!$M$4:$BB$594,Data!$A577,COLUMNS($C$11:C584)),””)</f>
        <v>#NAME?</v>
      </c>
      <c r="C584" s="73" t="e">
        <f>IFERROR(INDEX(Data!$M$4:$BB$594,Data!$A577,COLUMNS($C$11:D584)),””)</f>
        <v>#NAME?</v>
      </c>
      <c r="D584" s="76" t="e">
        <f>IFERROR(INDEX(Data!$M$4:$BB$594,Data!$A577,COLUMNS($C$11:E584)),””)</f>
        <v>#NAME?</v>
      </c>
      <c r="E584" s="76" t="e">
        <f>IFERROR(INDEX(Data!$M$4:$BB$594,Data!$A577,COLUMNS($C$11:F584)),””)</f>
        <v>#NAME?</v>
      </c>
      <c r="F584" s="76" t="e">
        <f>IFERROR(INDEX(Data!$M$4:$BB$594,Data!$A577,COLUMNS($C$11:G584)),””)</f>
        <v>#NAME?</v>
      </c>
      <c r="G584" s="76" t="e">
        <f>IFERROR(INDEX(Data!$M$4:$BB$594,Data!$A577,COLUMNS($C$11:H584)),””)</f>
        <v>#NAME?</v>
      </c>
      <c r="H584" s="76" t="e">
        <f>IFERROR(INDEX(Data!$M$4:$BB$594,Data!$A577,COLUMNS($C$11:I584)),””)</f>
        <v>#NAME?</v>
      </c>
      <c r="I584" s="76" t="e">
        <f>IFERROR(INDEX(Data!$M$4:$BB$594,Data!$A577,COLUMNS($C$11:J584)),””)</f>
        <v>#NAME?</v>
      </c>
      <c r="J584" s="76" t="e">
        <f>IFERROR(INDEX(Data!$M$4:$BB$594,Data!$A577,COLUMNS($C$11:K584)),””)</f>
        <v>#NAME?</v>
      </c>
      <c r="K584" s="76" t="e">
        <f>IFERROR(INDEX(Data!$M$4:$BB$594,Data!$A577,COLUMNS($C$11:L584)),””)</f>
        <v>#NAME?</v>
      </c>
      <c r="L584" s="76" t="e">
        <f>IFERROR(INDEX(Data!$M$4:$BB$594,Data!$A577,COLUMNS($C$11:M584)),””)</f>
        <v>#NAME?</v>
      </c>
      <c r="M584" s="76" t="e">
        <f>IFERROR(INDEX(Data!$M$4:$BB$594,Data!$A577,COLUMNS($C$11:N584)),””)</f>
        <v>#NAME?</v>
      </c>
      <c r="N584" s="76" t="e">
        <f>IFERROR(INDEX(Data!$M$4:$BB$594,Data!$A577,COLUMNS($C$11:O584)),””)</f>
        <v>#NAME?</v>
      </c>
      <c r="O584" s="76" t="e">
        <f>IFERROR(INDEX(Data!$M$4:$BB$594,Data!$A577,COLUMNS($C$11:P584)),””)</f>
        <v>#NAME?</v>
      </c>
      <c r="P584" s="69" t="e">
        <f>IFERROR(INDEX(Data!$M$4:$BB$594,Data!$A577,COLUMNS($C$11:Q584)),””)</f>
        <v>#NAME?</v>
      </c>
      <c r="Q584" s="70" t="e">
        <f>IFERROR(INDEX(Data!$M$4:$BB$594,Data!$A577,COLUMNS($C$11:R584)),””)</f>
        <v>#NAME?</v>
      </c>
      <c r="R584" s="72" t="e">
        <f>IFERROR(INDEX(Data!$M$4:$BB$594,Data!$A577,COLUMNS($C$11:S584)),””)</f>
        <v>#NAME?</v>
      </c>
      <c r="S584" s="69" t="e">
        <f>IFERROR(INDEX(Data!$M$4:$BB$594,Data!$A577,COLUMNS($C$11:T584)),””)</f>
        <v>#NAME?</v>
      </c>
      <c r="T584" s="71" t="e">
        <f>IFERROR(INDEX(Data!$M$4:$BB$594,Data!$A577,COLUMNS($C$11:U584)),””)</f>
        <v>#NAME?</v>
      </c>
      <c r="U584" s="72" t="e">
        <f>IFERROR(INDEX(Data!$M$4:$BB$594,Data!$A577,COLUMNS($C$11:V584)),””)</f>
        <v>#NAME?</v>
      </c>
      <c r="V584" s="72" t="e">
        <f>IFERROR(INDEX(Data!$M$4:$BB$594,Data!$A577,COLUMNS($C$11:W584)),””)</f>
        <v>#NAME?</v>
      </c>
      <c r="W584" s="72" t="e">
        <f>IFERROR(INDEX(Data!$M$4:$BB$594,Data!$A577,COLUMNS($C$11:X584)),””)</f>
        <v>#NAME?</v>
      </c>
      <c r="X584" s="70" t="e">
        <f>IFERROR(INDEX(Data!$M$4:$BB$594,Data!$A577,COLUMNS($C$11:Y584)),””)</f>
        <v>#NAME?</v>
      </c>
      <c r="Y584" s="72" t="e">
        <f>IFERROR(INDEX(Data!$M$4:$BB$594,Data!$A577,COLUMNS($C$11:Z584)),””)</f>
        <v>#NAME?</v>
      </c>
      <c r="Z584" s="75" t="e">
        <f>IFERROR(INDEX(Data!$M$4:$BB$594,Data!$A577,COLUMNS($C$11:AA584)),””)</f>
        <v>#NAME?</v>
      </c>
      <c r="AA584" s="75" t="e">
        <f>IFERROR(INDEX(Data!$M$4:$BB$594,Data!$A577,COLUMNS($C$11:AB584)),””)</f>
        <v>#NAME?</v>
      </c>
      <c r="AB584" s="71" t="e">
        <f>IFERROR(INDEX(Data!$M$4:$BB$594,Data!$A577,COLUMNS($C$11:AC584)),””)</f>
        <v>#NAME?</v>
      </c>
      <c r="AC584" s="72" t="e">
        <f>IFERROR(INDEX(Data!$M$4:$BB$594,Data!$A577,COLUMNS($C$11:AD584)),””)</f>
        <v>#NAME?</v>
      </c>
      <c r="AD584" s="72" t="e">
        <f>IFERROR(INDEX(Data!$M$4:$BB$594,Data!$A577,COLUMNS($C$11:AE584)),””)</f>
        <v>#NAME?</v>
      </c>
      <c r="AE584" s="70" t="e">
        <f>IFERROR(INDEX(Data!$M$4:$BB$594,Data!$A577,COLUMNS($C$11:AF584)),””)</f>
        <v>#NAME?</v>
      </c>
      <c r="AF584" s="72" t="e">
        <f>IFERROR(INDEX(Data!$M$4:$BB$594,Data!$A577,COLUMNS($C$11:AG584)),””)</f>
        <v>#NAME?</v>
      </c>
      <c r="AG584" s="75" t="e">
        <f>IFERROR(INDEX(Data!$M$4:$BB$594,Data!$A577,COLUMNS($C$11:AH584)),””)</f>
        <v>#NAME?</v>
      </c>
      <c r="AH584" s="75" t="e">
        <f>IFERROR(INDEX(Data!$M$4:$BB$594,Data!$A577,COLUMNS($C$11:AI584)),””)</f>
        <v>#NAME?</v>
      </c>
      <c r="AI584" s="71" t="e">
        <f>IFERROR(INDEX(Data!$M$4:$BB$594,Data!$A577,COLUMNS($C$11:AJ584)),””)</f>
        <v>#NAME?</v>
      </c>
      <c r="AJ584" s="71" t="e">
        <f>IFERROR(INDEX(Data!$M$4:$BB$594,Data!$A577,COLUMNS($C$11:AK584)),””)</f>
        <v>#NAME?</v>
      </c>
      <c r="AK584" s="71" t="e">
        <f>IFERROR(INDEX(Data!$M$4:$BB$594,Data!$A577,COLUMNS($C$11:AL584)),””)</f>
        <v>#NAME?</v>
      </c>
      <c r="AL584" s="69" t="e">
        <f>IFERROR(INDEX(Data!$M$4:$BB$594,Data!$A577,COLUMNS($C$11:AM584)),””)</f>
        <v>#NAME?</v>
      </c>
      <c r="AM584" s="69" t="e">
        <f>IFERROR(INDEX(Data!$M$4:$BB$594,Data!$A577,COLUMNS($C$11:AN584)),””)</f>
        <v>#NAME?</v>
      </c>
      <c r="AN584" s="69" t="e">
        <f>IFERROR(INDEX(Data!$M$4:$BB$594,Data!$A577,COLUMNS($C$11:AO584)),””)</f>
        <v>#NAME?</v>
      </c>
      <c r="AO584" s="69" t="e">
        <f>IFERROR(INDEX(Data!$M$4:$BB$594,Data!$A577,COLUMNS($C$11:AP584)),””)</f>
        <v>#NAME?</v>
      </c>
      <c r="AP584" s="69" t="e">
        <f>IFERROR(INDEX(Data!$M$4:$BB$594,Data!$A577,COLUMNS($C$11:AQ584)),””)</f>
        <v>#NAME?</v>
      </c>
      <c r="AQ584" s="69" t="e">
        <f>IFERROR(INDEX(Data!$M$4:$BB$594,Data!$A577,COLUMNS($C$11:AR584)),””)</f>
        <v>#NAME?</v>
      </c>
    </row>
    <row r="585" spans="2:43" x14ac:dyDescent="0.25">
      <c r="B585" s="69" t="e">
        <f>IFERROR(INDEX(Data!$M$4:$BB$594,Data!$A578,COLUMNS($C$11:C585)),””)</f>
        <v>#NAME?</v>
      </c>
      <c r="C585" s="73" t="e">
        <f>IFERROR(INDEX(Data!$M$4:$BB$594,Data!$A578,COLUMNS($C$11:D585)),””)</f>
        <v>#NAME?</v>
      </c>
      <c r="D585" s="76" t="e">
        <f>IFERROR(INDEX(Data!$M$4:$BB$594,Data!$A578,COLUMNS($C$11:E585)),””)</f>
        <v>#NAME?</v>
      </c>
      <c r="E585" s="76" t="e">
        <f>IFERROR(INDEX(Data!$M$4:$BB$594,Data!$A578,COLUMNS($C$11:F585)),””)</f>
        <v>#NAME?</v>
      </c>
      <c r="F585" s="76" t="e">
        <f>IFERROR(INDEX(Data!$M$4:$BB$594,Data!$A578,COLUMNS($C$11:G585)),””)</f>
        <v>#NAME?</v>
      </c>
      <c r="G585" s="76" t="e">
        <f>IFERROR(INDEX(Data!$M$4:$BB$594,Data!$A578,COLUMNS($C$11:H585)),””)</f>
        <v>#NAME?</v>
      </c>
      <c r="H585" s="76" t="e">
        <f>IFERROR(INDEX(Data!$M$4:$BB$594,Data!$A578,COLUMNS($C$11:I585)),””)</f>
        <v>#NAME?</v>
      </c>
      <c r="I585" s="76" t="e">
        <f>IFERROR(INDEX(Data!$M$4:$BB$594,Data!$A578,COLUMNS($C$11:J585)),””)</f>
        <v>#NAME?</v>
      </c>
      <c r="J585" s="76" t="e">
        <f>IFERROR(INDEX(Data!$M$4:$BB$594,Data!$A578,COLUMNS($C$11:K585)),””)</f>
        <v>#NAME?</v>
      </c>
      <c r="K585" s="76" t="e">
        <f>IFERROR(INDEX(Data!$M$4:$BB$594,Data!$A578,COLUMNS($C$11:L585)),””)</f>
        <v>#NAME?</v>
      </c>
      <c r="L585" s="76" t="e">
        <f>IFERROR(INDEX(Data!$M$4:$BB$594,Data!$A578,COLUMNS($C$11:M585)),””)</f>
        <v>#NAME?</v>
      </c>
      <c r="M585" s="76" t="e">
        <f>IFERROR(INDEX(Data!$M$4:$BB$594,Data!$A578,COLUMNS($C$11:N585)),””)</f>
        <v>#NAME?</v>
      </c>
      <c r="N585" s="76" t="e">
        <f>IFERROR(INDEX(Data!$M$4:$BB$594,Data!$A578,COLUMNS($C$11:O585)),””)</f>
        <v>#NAME?</v>
      </c>
      <c r="O585" s="76" t="e">
        <f>IFERROR(INDEX(Data!$M$4:$BB$594,Data!$A578,COLUMNS($C$11:P585)),””)</f>
        <v>#NAME?</v>
      </c>
      <c r="P585" s="69" t="e">
        <f>IFERROR(INDEX(Data!$M$4:$BB$594,Data!$A578,COLUMNS($C$11:Q585)),””)</f>
        <v>#NAME?</v>
      </c>
      <c r="Q585" s="70" t="e">
        <f>IFERROR(INDEX(Data!$M$4:$BB$594,Data!$A578,COLUMNS($C$11:R585)),””)</f>
        <v>#NAME?</v>
      </c>
      <c r="R585" s="72" t="e">
        <f>IFERROR(INDEX(Data!$M$4:$BB$594,Data!$A578,COLUMNS($C$11:S585)),””)</f>
        <v>#NAME?</v>
      </c>
      <c r="S585" s="69" t="e">
        <f>IFERROR(INDEX(Data!$M$4:$BB$594,Data!$A578,COLUMNS($C$11:T585)),””)</f>
        <v>#NAME?</v>
      </c>
      <c r="T585" s="71" t="e">
        <f>IFERROR(INDEX(Data!$M$4:$BB$594,Data!$A578,COLUMNS($C$11:U585)),””)</f>
        <v>#NAME?</v>
      </c>
      <c r="U585" s="72" t="e">
        <f>IFERROR(INDEX(Data!$M$4:$BB$594,Data!$A578,COLUMNS($C$11:V585)),””)</f>
        <v>#NAME?</v>
      </c>
      <c r="V585" s="72" t="e">
        <f>IFERROR(INDEX(Data!$M$4:$BB$594,Data!$A578,COLUMNS($C$11:W585)),””)</f>
        <v>#NAME?</v>
      </c>
      <c r="W585" s="72" t="e">
        <f>IFERROR(INDEX(Data!$M$4:$BB$594,Data!$A578,COLUMNS($C$11:X585)),””)</f>
        <v>#NAME?</v>
      </c>
      <c r="X585" s="70" t="e">
        <f>IFERROR(INDEX(Data!$M$4:$BB$594,Data!$A578,COLUMNS($C$11:Y585)),””)</f>
        <v>#NAME?</v>
      </c>
      <c r="Y585" s="72" t="e">
        <f>IFERROR(INDEX(Data!$M$4:$BB$594,Data!$A578,COLUMNS($C$11:Z585)),””)</f>
        <v>#NAME?</v>
      </c>
      <c r="Z585" s="75" t="e">
        <f>IFERROR(INDEX(Data!$M$4:$BB$594,Data!$A578,COLUMNS($C$11:AA585)),””)</f>
        <v>#NAME?</v>
      </c>
      <c r="AA585" s="75" t="e">
        <f>IFERROR(INDEX(Data!$M$4:$BB$594,Data!$A578,COLUMNS($C$11:AB585)),””)</f>
        <v>#NAME?</v>
      </c>
      <c r="AB585" s="71" t="e">
        <f>IFERROR(INDEX(Data!$M$4:$BB$594,Data!$A578,COLUMNS($C$11:AC585)),””)</f>
        <v>#NAME?</v>
      </c>
      <c r="AC585" s="72" t="e">
        <f>IFERROR(INDEX(Data!$M$4:$BB$594,Data!$A578,COLUMNS($C$11:AD585)),””)</f>
        <v>#NAME?</v>
      </c>
      <c r="AD585" s="72" t="e">
        <f>IFERROR(INDEX(Data!$M$4:$BB$594,Data!$A578,COLUMNS($C$11:AE585)),””)</f>
        <v>#NAME?</v>
      </c>
      <c r="AE585" s="70" t="e">
        <f>IFERROR(INDEX(Data!$M$4:$BB$594,Data!$A578,COLUMNS($C$11:AF585)),””)</f>
        <v>#NAME?</v>
      </c>
      <c r="AF585" s="72" t="e">
        <f>IFERROR(INDEX(Data!$M$4:$BB$594,Data!$A578,COLUMNS($C$11:AG585)),””)</f>
        <v>#NAME?</v>
      </c>
      <c r="AG585" s="75" t="e">
        <f>IFERROR(INDEX(Data!$M$4:$BB$594,Data!$A578,COLUMNS($C$11:AH585)),””)</f>
        <v>#NAME?</v>
      </c>
      <c r="AH585" s="75" t="e">
        <f>IFERROR(INDEX(Data!$M$4:$BB$594,Data!$A578,COLUMNS($C$11:AI585)),””)</f>
        <v>#NAME?</v>
      </c>
      <c r="AI585" s="71" t="e">
        <f>IFERROR(INDEX(Data!$M$4:$BB$594,Data!$A578,COLUMNS($C$11:AJ585)),””)</f>
        <v>#NAME?</v>
      </c>
      <c r="AJ585" s="71" t="e">
        <f>IFERROR(INDEX(Data!$M$4:$BB$594,Data!$A578,COLUMNS($C$11:AK585)),””)</f>
        <v>#NAME?</v>
      </c>
      <c r="AK585" s="71" t="e">
        <f>IFERROR(INDEX(Data!$M$4:$BB$594,Data!$A578,COLUMNS($C$11:AL585)),””)</f>
        <v>#NAME?</v>
      </c>
      <c r="AL585" s="69" t="e">
        <f>IFERROR(INDEX(Data!$M$4:$BB$594,Data!$A578,COLUMNS($C$11:AM585)),””)</f>
        <v>#NAME?</v>
      </c>
      <c r="AM585" s="69" t="e">
        <f>IFERROR(INDEX(Data!$M$4:$BB$594,Data!$A578,COLUMNS($C$11:AN585)),””)</f>
        <v>#NAME?</v>
      </c>
      <c r="AN585" s="69" t="e">
        <f>IFERROR(INDEX(Data!$M$4:$BB$594,Data!$A578,COLUMNS($C$11:AO585)),””)</f>
        <v>#NAME?</v>
      </c>
      <c r="AO585" s="69" t="e">
        <f>IFERROR(INDEX(Data!$M$4:$BB$594,Data!$A578,COLUMNS($C$11:AP585)),””)</f>
        <v>#NAME?</v>
      </c>
      <c r="AP585" s="69" t="e">
        <f>IFERROR(INDEX(Data!$M$4:$BB$594,Data!$A578,COLUMNS($C$11:AQ585)),””)</f>
        <v>#NAME?</v>
      </c>
      <c r="AQ585" s="69" t="e">
        <f>IFERROR(INDEX(Data!$M$4:$BB$594,Data!$A578,COLUMNS($C$11:AR585)),””)</f>
        <v>#NAME?</v>
      </c>
    </row>
    <row r="586" spans="2:43" x14ac:dyDescent="0.25">
      <c r="B586" s="69" t="e">
        <f>IFERROR(INDEX(Data!$M$4:$BB$594,Data!$A579,COLUMNS($C$11:C586)),””)</f>
        <v>#NAME?</v>
      </c>
      <c r="C586" s="73" t="e">
        <f>IFERROR(INDEX(Data!$M$4:$BB$594,Data!$A579,COLUMNS($C$11:D586)),””)</f>
        <v>#NAME?</v>
      </c>
      <c r="D586" s="76" t="e">
        <f>IFERROR(INDEX(Data!$M$4:$BB$594,Data!$A579,COLUMNS($C$11:E586)),””)</f>
        <v>#NAME?</v>
      </c>
      <c r="E586" s="76" t="e">
        <f>IFERROR(INDEX(Data!$M$4:$BB$594,Data!$A579,COLUMNS($C$11:F586)),””)</f>
        <v>#NAME?</v>
      </c>
      <c r="F586" s="76" t="e">
        <f>IFERROR(INDEX(Data!$M$4:$BB$594,Data!$A579,COLUMNS($C$11:G586)),””)</f>
        <v>#NAME?</v>
      </c>
      <c r="G586" s="76" t="e">
        <f>IFERROR(INDEX(Data!$M$4:$BB$594,Data!$A579,COLUMNS($C$11:H586)),””)</f>
        <v>#NAME?</v>
      </c>
      <c r="H586" s="76" t="e">
        <f>IFERROR(INDEX(Data!$M$4:$BB$594,Data!$A579,COLUMNS($C$11:I586)),””)</f>
        <v>#NAME?</v>
      </c>
      <c r="I586" s="76" t="e">
        <f>IFERROR(INDEX(Data!$M$4:$BB$594,Data!$A579,COLUMNS($C$11:J586)),””)</f>
        <v>#NAME?</v>
      </c>
      <c r="J586" s="76" t="e">
        <f>IFERROR(INDEX(Data!$M$4:$BB$594,Data!$A579,COLUMNS($C$11:K586)),””)</f>
        <v>#NAME?</v>
      </c>
      <c r="K586" s="76" t="e">
        <f>IFERROR(INDEX(Data!$M$4:$BB$594,Data!$A579,COLUMNS($C$11:L586)),””)</f>
        <v>#NAME?</v>
      </c>
      <c r="L586" s="76" t="e">
        <f>IFERROR(INDEX(Data!$M$4:$BB$594,Data!$A579,COLUMNS($C$11:M586)),””)</f>
        <v>#NAME?</v>
      </c>
      <c r="M586" s="76" t="e">
        <f>IFERROR(INDEX(Data!$M$4:$BB$594,Data!$A579,COLUMNS($C$11:N586)),””)</f>
        <v>#NAME?</v>
      </c>
      <c r="N586" s="76" t="e">
        <f>IFERROR(INDEX(Data!$M$4:$BB$594,Data!$A579,COLUMNS($C$11:O586)),””)</f>
        <v>#NAME?</v>
      </c>
      <c r="O586" s="76" t="e">
        <f>IFERROR(INDEX(Data!$M$4:$BB$594,Data!$A579,COLUMNS($C$11:P586)),””)</f>
        <v>#NAME?</v>
      </c>
      <c r="P586" s="69" t="e">
        <f>IFERROR(INDEX(Data!$M$4:$BB$594,Data!$A579,COLUMNS($C$11:Q586)),””)</f>
        <v>#NAME?</v>
      </c>
      <c r="Q586" s="70" t="e">
        <f>IFERROR(INDEX(Data!$M$4:$BB$594,Data!$A579,COLUMNS($C$11:R586)),””)</f>
        <v>#NAME?</v>
      </c>
      <c r="R586" s="72" t="e">
        <f>IFERROR(INDEX(Data!$M$4:$BB$594,Data!$A579,COLUMNS($C$11:S586)),””)</f>
        <v>#NAME?</v>
      </c>
      <c r="S586" s="69" t="e">
        <f>IFERROR(INDEX(Data!$M$4:$BB$594,Data!$A579,COLUMNS($C$11:T586)),””)</f>
        <v>#NAME?</v>
      </c>
      <c r="T586" s="71" t="e">
        <f>IFERROR(INDEX(Data!$M$4:$BB$594,Data!$A579,COLUMNS($C$11:U586)),””)</f>
        <v>#NAME?</v>
      </c>
      <c r="U586" s="72" t="e">
        <f>IFERROR(INDEX(Data!$M$4:$BB$594,Data!$A579,COLUMNS($C$11:V586)),””)</f>
        <v>#NAME?</v>
      </c>
      <c r="V586" s="72" t="e">
        <f>IFERROR(INDEX(Data!$M$4:$BB$594,Data!$A579,COLUMNS($C$11:W586)),””)</f>
        <v>#NAME?</v>
      </c>
      <c r="W586" s="72" t="e">
        <f>IFERROR(INDEX(Data!$M$4:$BB$594,Data!$A579,COLUMNS($C$11:X586)),””)</f>
        <v>#NAME?</v>
      </c>
      <c r="X586" s="70" t="e">
        <f>IFERROR(INDEX(Data!$M$4:$BB$594,Data!$A579,COLUMNS($C$11:Y586)),””)</f>
        <v>#NAME?</v>
      </c>
      <c r="Y586" s="72" t="e">
        <f>IFERROR(INDEX(Data!$M$4:$BB$594,Data!$A579,COLUMNS($C$11:Z586)),””)</f>
        <v>#NAME?</v>
      </c>
      <c r="Z586" s="75" t="e">
        <f>IFERROR(INDEX(Data!$M$4:$BB$594,Data!$A579,COLUMNS($C$11:AA586)),””)</f>
        <v>#NAME?</v>
      </c>
      <c r="AA586" s="75" t="e">
        <f>IFERROR(INDEX(Data!$M$4:$BB$594,Data!$A579,COLUMNS($C$11:AB586)),””)</f>
        <v>#NAME?</v>
      </c>
      <c r="AB586" s="71" t="e">
        <f>IFERROR(INDEX(Data!$M$4:$BB$594,Data!$A579,COLUMNS($C$11:AC586)),””)</f>
        <v>#NAME?</v>
      </c>
      <c r="AC586" s="72" t="e">
        <f>IFERROR(INDEX(Data!$M$4:$BB$594,Data!$A579,COLUMNS($C$11:AD586)),””)</f>
        <v>#NAME?</v>
      </c>
      <c r="AD586" s="72" t="e">
        <f>IFERROR(INDEX(Data!$M$4:$BB$594,Data!$A579,COLUMNS($C$11:AE586)),””)</f>
        <v>#NAME?</v>
      </c>
      <c r="AE586" s="70" t="e">
        <f>IFERROR(INDEX(Data!$M$4:$BB$594,Data!$A579,COLUMNS($C$11:AF586)),””)</f>
        <v>#NAME?</v>
      </c>
      <c r="AF586" s="72" t="e">
        <f>IFERROR(INDEX(Data!$M$4:$BB$594,Data!$A579,COLUMNS($C$11:AG586)),””)</f>
        <v>#NAME?</v>
      </c>
      <c r="AG586" s="75" t="e">
        <f>IFERROR(INDEX(Data!$M$4:$BB$594,Data!$A579,COLUMNS($C$11:AH586)),””)</f>
        <v>#NAME?</v>
      </c>
      <c r="AH586" s="75" t="e">
        <f>IFERROR(INDEX(Data!$M$4:$BB$594,Data!$A579,COLUMNS($C$11:AI586)),””)</f>
        <v>#NAME?</v>
      </c>
      <c r="AI586" s="71" t="e">
        <f>IFERROR(INDEX(Data!$M$4:$BB$594,Data!$A579,COLUMNS($C$11:AJ586)),””)</f>
        <v>#NAME?</v>
      </c>
      <c r="AJ586" s="71" t="e">
        <f>IFERROR(INDEX(Data!$M$4:$BB$594,Data!$A579,COLUMNS($C$11:AK586)),””)</f>
        <v>#NAME?</v>
      </c>
      <c r="AK586" s="71" t="e">
        <f>IFERROR(INDEX(Data!$M$4:$BB$594,Data!$A579,COLUMNS($C$11:AL586)),””)</f>
        <v>#NAME?</v>
      </c>
      <c r="AL586" s="69" t="e">
        <f>IFERROR(INDEX(Data!$M$4:$BB$594,Data!$A579,COLUMNS($C$11:AM586)),””)</f>
        <v>#NAME?</v>
      </c>
      <c r="AM586" s="69" t="e">
        <f>IFERROR(INDEX(Data!$M$4:$BB$594,Data!$A579,COLUMNS($C$11:AN586)),””)</f>
        <v>#NAME?</v>
      </c>
      <c r="AN586" s="69" t="e">
        <f>IFERROR(INDEX(Data!$M$4:$BB$594,Data!$A579,COLUMNS($C$11:AO586)),””)</f>
        <v>#NAME?</v>
      </c>
      <c r="AO586" s="69" t="e">
        <f>IFERROR(INDEX(Data!$M$4:$BB$594,Data!$A579,COLUMNS($C$11:AP586)),””)</f>
        <v>#NAME?</v>
      </c>
      <c r="AP586" s="69" t="e">
        <f>IFERROR(INDEX(Data!$M$4:$BB$594,Data!$A579,COLUMNS($C$11:AQ586)),””)</f>
        <v>#NAME?</v>
      </c>
      <c r="AQ586" s="69" t="e">
        <f>IFERROR(INDEX(Data!$M$4:$BB$594,Data!$A579,COLUMNS($C$11:AR586)),””)</f>
        <v>#NAME?</v>
      </c>
    </row>
    <row r="587" spans="2:43" x14ac:dyDescent="0.25">
      <c r="B587" s="69" t="e">
        <f>IFERROR(INDEX(Data!$M$4:$BB$594,Data!$A580,COLUMNS($C$11:C587)),””)</f>
        <v>#NAME?</v>
      </c>
      <c r="C587" s="73" t="e">
        <f>IFERROR(INDEX(Data!$M$4:$BB$594,Data!$A580,COLUMNS($C$11:D587)),””)</f>
        <v>#NAME?</v>
      </c>
      <c r="D587" s="76" t="e">
        <f>IFERROR(INDEX(Data!$M$4:$BB$594,Data!$A580,COLUMNS($C$11:E587)),””)</f>
        <v>#NAME?</v>
      </c>
      <c r="E587" s="76" t="e">
        <f>IFERROR(INDEX(Data!$M$4:$BB$594,Data!$A580,COLUMNS($C$11:F587)),””)</f>
        <v>#NAME?</v>
      </c>
      <c r="F587" s="76" t="e">
        <f>IFERROR(INDEX(Data!$M$4:$BB$594,Data!$A580,COLUMNS($C$11:G587)),””)</f>
        <v>#NAME?</v>
      </c>
      <c r="G587" s="76" t="e">
        <f>IFERROR(INDEX(Data!$M$4:$BB$594,Data!$A580,COLUMNS($C$11:H587)),””)</f>
        <v>#NAME?</v>
      </c>
      <c r="H587" s="76" t="e">
        <f>IFERROR(INDEX(Data!$M$4:$BB$594,Data!$A580,COLUMNS($C$11:I587)),””)</f>
        <v>#NAME?</v>
      </c>
      <c r="I587" s="76" t="e">
        <f>IFERROR(INDEX(Data!$M$4:$BB$594,Data!$A580,COLUMNS($C$11:J587)),””)</f>
        <v>#NAME?</v>
      </c>
      <c r="J587" s="76" t="e">
        <f>IFERROR(INDEX(Data!$M$4:$BB$594,Data!$A580,COLUMNS($C$11:K587)),””)</f>
        <v>#NAME?</v>
      </c>
      <c r="K587" s="76" t="e">
        <f>IFERROR(INDEX(Data!$M$4:$BB$594,Data!$A580,COLUMNS($C$11:L587)),””)</f>
        <v>#NAME?</v>
      </c>
      <c r="L587" s="76" t="e">
        <f>IFERROR(INDEX(Data!$M$4:$BB$594,Data!$A580,COLUMNS($C$11:M587)),””)</f>
        <v>#NAME?</v>
      </c>
      <c r="M587" s="76" t="e">
        <f>IFERROR(INDEX(Data!$M$4:$BB$594,Data!$A580,COLUMNS($C$11:N587)),””)</f>
        <v>#NAME?</v>
      </c>
      <c r="N587" s="76" t="e">
        <f>IFERROR(INDEX(Data!$M$4:$BB$594,Data!$A580,COLUMNS($C$11:O587)),””)</f>
        <v>#NAME?</v>
      </c>
      <c r="O587" s="76" t="e">
        <f>IFERROR(INDEX(Data!$M$4:$BB$594,Data!$A580,COLUMNS($C$11:P587)),””)</f>
        <v>#NAME?</v>
      </c>
      <c r="P587" s="69" t="e">
        <f>IFERROR(INDEX(Data!$M$4:$BB$594,Data!$A580,COLUMNS($C$11:Q587)),””)</f>
        <v>#NAME?</v>
      </c>
      <c r="Q587" s="70" t="e">
        <f>IFERROR(INDEX(Data!$M$4:$BB$594,Data!$A580,COLUMNS($C$11:R587)),””)</f>
        <v>#NAME?</v>
      </c>
      <c r="R587" s="72" t="e">
        <f>IFERROR(INDEX(Data!$M$4:$BB$594,Data!$A580,COLUMNS($C$11:S587)),””)</f>
        <v>#NAME?</v>
      </c>
      <c r="S587" s="69" t="e">
        <f>IFERROR(INDEX(Data!$M$4:$BB$594,Data!$A580,COLUMNS($C$11:T587)),””)</f>
        <v>#NAME?</v>
      </c>
      <c r="T587" s="71" t="e">
        <f>IFERROR(INDEX(Data!$M$4:$BB$594,Data!$A580,COLUMNS($C$11:U587)),””)</f>
        <v>#NAME?</v>
      </c>
      <c r="U587" s="72" t="e">
        <f>IFERROR(INDEX(Data!$M$4:$BB$594,Data!$A580,COLUMNS($C$11:V587)),””)</f>
        <v>#NAME?</v>
      </c>
      <c r="V587" s="72" t="e">
        <f>IFERROR(INDEX(Data!$M$4:$BB$594,Data!$A580,COLUMNS($C$11:W587)),””)</f>
        <v>#NAME?</v>
      </c>
      <c r="W587" s="72" t="e">
        <f>IFERROR(INDEX(Data!$M$4:$BB$594,Data!$A580,COLUMNS($C$11:X587)),””)</f>
        <v>#NAME?</v>
      </c>
      <c r="X587" s="70" t="e">
        <f>IFERROR(INDEX(Data!$M$4:$BB$594,Data!$A580,COLUMNS($C$11:Y587)),””)</f>
        <v>#NAME?</v>
      </c>
      <c r="Y587" s="72" t="e">
        <f>IFERROR(INDEX(Data!$M$4:$BB$594,Data!$A580,COLUMNS($C$11:Z587)),””)</f>
        <v>#NAME?</v>
      </c>
      <c r="Z587" s="75" t="e">
        <f>IFERROR(INDEX(Data!$M$4:$BB$594,Data!$A580,COLUMNS($C$11:AA587)),””)</f>
        <v>#NAME?</v>
      </c>
      <c r="AA587" s="75" t="e">
        <f>IFERROR(INDEX(Data!$M$4:$BB$594,Data!$A580,COLUMNS($C$11:AB587)),””)</f>
        <v>#NAME?</v>
      </c>
      <c r="AB587" s="71" t="e">
        <f>IFERROR(INDEX(Data!$M$4:$BB$594,Data!$A580,COLUMNS($C$11:AC587)),””)</f>
        <v>#NAME?</v>
      </c>
      <c r="AC587" s="72" t="e">
        <f>IFERROR(INDEX(Data!$M$4:$BB$594,Data!$A580,COLUMNS($C$11:AD587)),””)</f>
        <v>#NAME?</v>
      </c>
      <c r="AD587" s="72" t="e">
        <f>IFERROR(INDEX(Data!$M$4:$BB$594,Data!$A580,COLUMNS($C$11:AE587)),””)</f>
        <v>#NAME?</v>
      </c>
      <c r="AE587" s="70" t="e">
        <f>IFERROR(INDEX(Data!$M$4:$BB$594,Data!$A580,COLUMNS($C$11:AF587)),””)</f>
        <v>#NAME?</v>
      </c>
      <c r="AF587" s="72" t="e">
        <f>IFERROR(INDEX(Data!$M$4:$BB$594,Data!$A580,COLUMNS($C$11:AG587)),””)</f>
        <v>#NAME?</v>
      </c>
      <c r="AG587" s="75" t="e">
        <f>IFERROR(INDEX(Data!$M$4:$BB$594,Data!$A580,COLUMNS($C$11:AH587)),””)</f>
        <v>#NAME?</v>
      </c>
      <c r="AH587" s="75" t="e">
        <f>IFERROR(INDEX(Data!$M$4:$BB$594,Data!$A580,COLUMNS($C$11:AI587)),””)</f>
        <v>#NAME?</v>
      </c>
      <c r="AI587" s="71" t="e">
        <f>IFERROR(INDEX(Data!$M$4:$BB$594,Data!$A580,COLUMNS($C$11:AJ587)),””)</f>
        <v>#NAME?</v>
      </c>
      <c r="AJ587" s="71" t="e">
        <f>IFERROR(INDEX(Data!$M$4:$BB$594,Data!$A580,COLUMNS($C$11:AK587)),””)</f>
        <v>#NAME?</v>
      </c>
      <c r="AK587" s="71" t="e">
        <f>IFERROR(INDEX(Data!$M$4:$BB$594,Data!$A580,COLUMNS($C$11:AL587)),””)</f>
        <v>#NAME?</v>
      </c>
      <c r="AL587" s="69" t="e">
        <f>IFERROR(INDEX(Data!$M$4:$BB$594,Data!$A580,COLUMNS($C$11:AM587)),””)</f>
        <v>#NAME?</v>
      </c>
      <c r="AM587" s="69" t="e">
        <f>IFERROR(INDEX(Data!$M$4:$BB$594,Data!$A580,COLUMNS($C$11:AN587)),””)</f>
        <v>#NAME?</v>
      </c>
      <c r="AN587" s="69" t="e">
        <f>IFERROR(INDEX(Data!$M$4:$BB$594,Data!$A580,COLUMNS($C$11:AO587)),””)</f>
        <v>#NAME?</v>
      </c>
      <c r="AO587" s="69" t="e">
        <f>IFERROR(INDEX(Data!$M$4:$BB$594,Data!$A580,COLUMNS($C$11:AP587)),””)</f>
        <v>#NAME?</v>
      </c>
      <c r="AP587" s="69" t="e">
        <f>IFERROR(INDEX(Data!$M$4:$BB$594,Data!$A580,COLUMNS($C$11:AQ587)),””)</f>
        <v>#NAME?</v>
      </c>
      <c r="AQ587" s="69" t="e">
        <f>IFERROR(INDEX(Data!$M$4:$BB$594,Data!$A580,COLUMNS($C$11:AR587)),””)</f>
        <v>#NAME?</v>
      </c>
    </row>
    <row r="588" spans="2:43" x14ac:dyDescent="0.25">
      <c r="B588" s="69" t="e">
        <f>IFERROR(INDEX(Data!$M$4:$BB$594,Data!$A581,COLUMNS($C$11:C588)),””)</f>
        <v>#NAME?</v>
      </c>
      <c r="C588" s="73" t="e">
        <f>IFERROR(INDEX(Data!$M$4:$BB$594,Data!$A581,COLUMNS($C$11:D588)),””)</f>
        <v>#NAME?</v>
      </c>
      <c r="D588" s="76" t="e">
        <f>IFERROR(INDEX(Data!$M$4:$BB$594,Data!$A581,COLUMNS($C$11:E588)),””)</f>
        <v>#NAME?</v>
      </c>
      <c r="E588" s="76" t="e">
        <f>IFERROR(INDEX(Data!$M$4:$BB$594,Data!$A581,COLUMNS($C$11:F588)),””)</f>
        <v>#NAME?</v>
      </c>
      <c r="F588" s="76" t="e">
        <f>IFERROR(INDEX(Data!$M$4:$BB$594,Data!$A581,COLUMNS($C$11:G588)),””)</f>
        <v>#NAME?</v>
      </c>
      <c r="G588" s="76" t="e">
        <f>IFERROR(INDEX(Data!$M$4:$BB$594,Data!$A581,COLUMNS($C$11:H588)),””)</f>
        <v>#NAME?</v>
      </c>
      <c r="H588" s="76" t="e">
        <f>IFERROR(INDEX(Data!$M$4:$BB$594,Data!$A581,COLUMNS($C$11:I588)),””)</f>
        <v>#NAME?</v>
      </c>
      <c r="I588" s="76" t="e">
        <f>IFERROR(INDEX(Data!$M$4:$BB$594,Data!$A581,COLUMNS($C$11:J588)),””)</f>
        <v>#NAME?</v>
      </c>
      <c r="J588" s="76" t="e">
        <f>IFERROR(INDEX(Data!$M$4:$BB$594,Data!$A581,COLUMNS($C$11:K588)),””)</f>
        <v>#NAME?</v>
      </c>
      <c r="K588" s="76" t="e">
        <f>IFERROR(INDEX(Data!$M$4:$BB$594,Data!$A581,COLUMNS($C$11:L588)),””)</f>
        <v>#NAME?</v>
      </c>
      <c r="L588" s="76" t="e">
        <f>IFERROR(INDEX(Data!$M$4:$BB$594,Data!$A581,COLUMNS($C$11:M588)),””)</f>
        <v>#NAME?</v>
      </c>
      <c r="M588" s="76" t="e">
        <f>IFERROR(INDEX(Data!$M$4:$BB$594,Data!$A581,COLUMNS($C$11:N588)),””)</f>
        <v>#NAME?</v>
      </c>
      <c r="N588" s="76" t="e">
        <f>IFERROR(INDEX(Data!$M$4:$BB$594,Data!$A581,COLUMNS($C$11:O588)),””)</f>
        <v>#NAME?</v>
      </c>
      <c r="O588" s="76" t="e">
        <f>IFERROR(INDEX(Data!$M$4:$BB$594,Data!$A581,COLUMNS($C$11:P588)),””)</f>
        <v>#NAME?</v>
      </c>
      <c r="P588" s="69" t="e">
        <f>IFERROR(INDEX(Data!$M$4:$BB$594,Data!$A581,COLUMNS($C$11:Q588)),””)</f>
        <v>#NAME?</v>
      </c>
      <c r="Q588" s="70" t="e">
        <f>IFERROR(INDEX(Data!$M$4:$BB$594,Data!$A581,COLUMNS($C$11:R588)),””)</f>
        <v>#NAME?</v>
      </c>
      <c r="R588" s="72" t="e">
        <f>IFERROR(INDEX(Data!$M$4:$BB$594,Data!$A581,COLUMNS($C$11:S588)),””)</f>
        <v>#NAME?</v>
      </c>
      <c r="S588" s="69" t="e">
        <f>IFERROR(INDEX(Data!$M$4:$BB$594,Data!$A581,COLUMNS($C$11:T588)),””)</f>
        <v>#NAME?</v>
      </c>
      <c r="T588" s="71" t="e">
        <f>IFERROR(INDEX(Data!$M$4:$BB$594,Data!$A581,COLUMNS($C$11:U588)),””)</f>
        <v>#NAME?</v>
      </c>
      <c r="U588" s="72" t="e">
        <f>IFERROR(INDEX(Data!$M$4:$BB$594,Data!$A581,COLUMNS($C$11:V588)),””)</f>
        <v>#NAME?</v>
      </c>
      <c r="V588" s="72" t="e">
        <f>IFERROR(INDEX(Data!$M$4:$BB$594,Data!$A581,COLUMNS($C$11:W588)),””)</f>
        <v>#NAME?</v>
      </c>
      <c r="W588" s="72" t="e">
        <f>IFERROR(INDEX(Data!$M$4:$BB$594,Data!$A581,COLUMNS($C$11:X588)),””)</f>
        <v>#NAME?</v>
      </c>
      <c r="X588" s="70" t="e">
        <f>IFERROR(INDEX(Data!$M$4:$BB$594,Data!$A581,COLUMNS($C$11:Y588)),””)</f>
        <v>#NAME?</v>
      </c>
      <c r="Y588" s="72" t="e">
        <f>IFERROR(INDEX(Data!$M$4:$BB$594,Data!$A581,COLUMNS($C$11:Z588)),””)</f>
        <v>#NAME?</v>
      </c>
      <c r="Z588" s="75" t="e">
        <f>IFERROR(INDEX(Data!$M$4:$BB$594,Data!$A581,COLUMNS($C$11:AA588)),””)</f>
        <v>#NAME?</v>
      </c>
      <c r="AA588" s="75" t="e">
        <f>IFERROR(INDEX(Data!$M$4:$BB$594,Data!$A581,COLUMNS($C$11:AB588)),””)</f>
        <v>#NAME?</v>
      </c>
      <c r="AB588" s="71" t="e">
        <f>IFERROR(INDEX(Data!$M$4:$BB$594,Data!$A581,COLUMNS($C$11:AC588)),””)</f>
        <v>#NAME?</v>
      </c>
      <c r="AC588" s="72" t="e">
        <f>IFERROR(INDEX(Data!$M$4:$BB$594,Data!$A581,COLUMNS($C$11:AD588)),””)</f>
        <v>#NAME?</v>
      </c>
      <c r="AD588" s="72" t="e">
        <f>IFERROR(INDEX(Data!$M$4:$BB$594,Data!$A581,COLUMNS($C$11:AE588)),””)</f>
        <v>#NAME?</v>
      </c>
      <c r="AE588" s="70" t="e">
        <f>IFERROR(INDEX(Data!$M$4:$BB$594,Data!$A581,COLUMNS($C$11:AF588)),””)</f>
        <v>#NAME?</v>
      </c>
      <c r="AF588" s="72" t="e">
        <f>IFERROR(INDEX(Data!$M$4:$BB$594,Data!$A581,COLUMNS($C$11:AG588)),””)</f>
        <v>#NAME?</v>
      </c>
      <c r="AG588" s="75" t="e">
        <f>IFERROR(INDEX(Data!$M$4:$BB$594,Data!$A581,COLUMNS($C$11:AH588)),””)</f>
        <v>#NAME?</v>
      </c>
      <c r="AH588" s="75" t="e">
        <f>IFERROR(INDEX(Data!$M$4:$BB$594,Data!$A581,COLUMNS($C$11:AI588)),””)</f>
        <v>#NAME?</v>
      </c>
      <c r="AI588" s="71" t="e">
        <f>IFERROR(INDEX(Data!$M$4:$BB$594,Data!$A581,COLUMNS($C$11:AJ588)),””)</f>
        <v>#NAME?</v>
      </c>
      <c r="AJ588" s="71" t="e">
        <f>IFERROR(INDEX(Data!$M$4:$BB$594,Data!$A581,COLUMNS($C$11:AK588)),””)</f>
        <v>#NAME?</v>
      </c>
      <c r="AK588" s="71" t="e">
        <f>IFERROR(INDEX(Data!$M$4:$BB$594,Data!$A581,COLUMNS($C$11:AL588)),””)</f>
        <v>#NAME?</v>
      </c>
      <c r="AL588" s="69" t="e">
        <f>IFERROR(INDEX(Data!$M$4:$BB$594,Data!$A581,COLUMNS($C$11:AM588)),””)</f>
        <v>#NAME?</v>
      </c>
      <c r="AM588" s="69" t="e">
        <f>IFERROR(INDEX(Data!$M$4:$BB$594,Data!$A581,COLUMNS($C$11:AN588)),””)</f>
        <v>#NAME?</v>
      </c>
      <c r="AN588" s="69" t="e">
        <f>IFERROR(INDEX(Data!$M$4:$BB$594,Data!$A581,COLUMNS($C$11:AO588)),””)</f>
        <v>#NAME?</v>
      </c>
      <c r="AO588" s="69" t="e">
        <f>IFERROR(INDEX(Data!$M$4:$BB$594,Data!$A581,COLUMNS($C$11:AP588)),””)</f>
        <v>#NAME?</v>
      </c>
      <c r="AP588" s="69" t="e">
        <f>IFERROR(INDEX(Data!$M$4:$BB$594,Data!$A581,COLUMNS($C$11:AQ588)),””)</f>
        <v>#NAME?</v>
      </c>
      <c r="AQ588" s="69" t="e">
        <f>IFERROR(INDEX(Data!$M$4:$BB$594,Data!$A581,COLUMNS($C$11:AR588)),””)</f>
        <v>#NAME?</v>
      </c>
    </row>
    <row r="589" spans="2:43" x14ac:dyDescent="0.25">
      <c r="B589" s="69" t="e">
        <f>IFERROR(INDEX(Data!$M$4:$BB$594,Data!$A582,COLUMNS($C$11:C589)),””)</f>
        <v>#NAME?</v>
      </c>
      <c r="C589" s="73" t="e">
        <f>IFERROR(INDEX(Data!$M$4:$BB$594,Data!$A582,COLUMNS($C$11:D589)),””)</f>
        <v>#NAME?</v>
      </c>
      <c r="D589" s="76" t="e">
        <f>IFERROR(INDEX(Data!$M$4:$BB$594,Data!$A582,COLUMNS($C$11:E589)),””)</f>
        <v>#NAME?</v>
      </c>
      <c r="E589" s="76" t="e">
        <f>IFERROR(INDEX(Data!$M$4:$BB$594,Data!$A582,COLUMNS($C$11:F589)),””)</f>
        <v>#NAME?</v>
      </c>
      <c r="F589" s="76" t="e">
        <f>IFERROR(INDEX(Data!$M$4:$BB$594,Data!$A582,COLUMNS($C$11:G589)),””)</f>
        <v>#NAME?</v>
      </c>
      <c r="G589" s="76" t="e">
        <f>IFERROR(INDEX(Data!$M$4:$BB$594,Data!$A582,COLUMNS($C$11:H589)),””)</f>
        <v>#NAME?</v>
      </c>
      <c r="H589" s="76" t="e">
        <f>IFERROR(INDEX(Data!$M$4:$BB$594,Data!$A582,COLUMNS($C$11:I589)),””)</f>
        <v>#NAME?</v>
      </c>
      <c r="I589" s="76" t="e">
        <f>IFERROR(INDEX(Data!$M$4:$BB$594,Data!$A582,COLUMNS($C$11:J589)),””)</f>
        <v>#NAME?</v>
      </c>
      <c r="J589" s="76" t="e">
        <f>IFERROR(INDEX(Data!$M$4:$BB$594,Data!$A582,COLUMNS($C$11:K589)),””)</f>
        <v>#NAME?</v>
      </c>
      <c r="K589" s="76" t="e">
        <f>IFERROR(INDEX(Data!$M$4:$BB$594,Data!$A582,COLUMNS($C$11:L589)),””)</f>
        <v>#NAME?</v>
      </c>
      <c r="L589" s="76" t="e">
        <f>IFERROR(INDEX(Data!$M$4:$BB$594,Data!$A582,COLUMNS($C$11:M589)),””)</f>
        <v>#NAME?</v>
      </c>
      <c r="M589" s="76" t="e">
        <f>IFERROR(INDEX(Data!$M$4:$BB$594,Data!$A582,COLUMNS($C$11:N589)),””)</f>
        <v>#NAME?</v>
      </c>
      <c r="N589" s="76" t="e">
        <f>IFERROR(INDEX(Data!$M$4:$BB$594,Data!$A582,COLUMNS($C$11:O589)),””)</f>
        <v>#NAME?</v>
      </c>
      <c r="O589" s="76" t="e">
        <f>IFERROR(INDEX(Data!$M$4:$BB$594,Data!$A582,COLUMNS($C$11:P589)),””)</f>
        <v>#NAME?</v>
      </c>
      <c r="P589" s="69" t="e">
        <f>IFERROR(INDEX(Data!$M$4:$BB$594,Data!$A582,COLUMNS($C$11:Q589)),””)</f>
        <v>#NAME?</v>
      </c>
      <c r="Q589" s="70" t="e">
        <f>IFERROR(INDEX(Data!$M$4:$BB$594,Data!$A582,COLUMNS($C$11:R589)),””)</f>
        <v>#NAME?</v>
      </c>
      <c r="R589" s="72" t="e">
        <f>IFERROR(INDEX(Data!$M$4:$BB$594,Data!$A582,COLUMNS($C$11:S589)),””)</f>
        <v>#NAME?</v>
      </c>
      <c r="S589" s="69" t="e">
        <f>IFERROR(INDEX(Data!$M$4:$BB$594,Data!$A582,COLUMNS($C$11:T589)),””)</f>
        <v>#NAME?</v>
      </c>
      <c r="T589" s="71" t="e">
        <f>IFERROR(INDEX(Data!$M$4:$BB$594,Data!$A582,COLUMNS($C$11:U589)),””)</f>
        <v>#NAME?</v>
      </c>
      <c r="U589" s="72" t="e">
        <f>IFERROR(INDEX(Data!$M$4:$BB$594,Data!$A582,COLUMNS($C$11:V589)),””)</f>
        <v>#NAME?</v>
      </c>
      <c r="V589" s="72" t="e">
        <f>IFERROR(INDEX(Data!$M$4:$BB$594,Data!$A582,COLUMNS($C$11:W589)),””)</f>
        <v>#NAME?</v>
      </c>
      <c r="W589" s="72" t="e">
        <f>IFERROR(INDEX(Data!$M$4:$BB$594,Data!$A582,COLUMNS($C$11:X589)),””)</f>
        <v>#NAME?</v>
      </c>
      <c r="X589" s="70" t="e">
        <f>IFERROR(INDEX(Data!$M$4:$BB$594,Data!$A582,COLUMNS($C$11:Y589)),””)</f>
        <v>#NAME?</v>
      </c>
      <c r="Y589" s="72" t="e">
        <f>IFERROR(INDEX(Data!$M$4:$BB$594,Data!$A582,COLUMNS($C$11:Z589)),””)</f>
        <v>#NAME?</v>
      </c>
      <c r="Z589" s="75" t="e">
        <f>IFERROR(INDEX(Data!$M$4:$BB$594,Data!$A582,COLUMNS($C$11:AA589)),””)</f>
        <v>#NAME?</v>
      </c>
      <c r="AA589" s="75" t="e">
        <f>IFERROR(INDEX(Data!$M$4:$BB$594,Data!$A582,COLUMNS($C$11:AB589)),””)</f>
        <v>#NAME?</v>
      </c>
      <c r="AB589" s="71" t="e">
        <f>IFERROR(INDEX(Data!$M$4:$BB$594,Data!$A582,COLUMNS($C$11:AC589)),””)</f>
        <v>#NAME?</v>
      </c>
      <c r="AC589" s="72" t="e">
        <f>IFERROR(INDEX(Data!$M$4:$BB$594,Data!$A582,COLUMNS($C$11:AD589)),””)</f>
        <v>#NAME?</v>
      </c>
      <c r="AD589" s="72" t="e">
        <f>IFERROR(INDEX(Data!$M$4:$BB$594,Data!$A582,COLUMNS($C$11:AE589)),””)</f>
        <v>#NAME?</v>
      </c>
      <c r="AE589" s="70" t="e">
        <f>IFERROR(INDEX(Data!$M$4:$BB$594,Data!$A582,COLUMNS($C$11:AF589)),””)</f>
        <v>#NAME?</v>
      </c>
      <c r="AF589" s="72" t="e">
        <f>IFERROR(INDEX(Data!$M$4:$BB$594,Data!$A582,COLUMNS($C$11:AG589)),””)</f>
        <v>#NAME?</v>
      </c>
      <c r="AG589" s="75" t="e">
        <f>IFERROR(INDEX(Data!$M$4:$BB$594,Data!$A582,COLUMNS($C$11:AH589)),””)</f>
        <v>#NAME?</v>
      </c>
      <c r="AH589" s="75" t="e">
        <f>IFERROR(INDEX(Data!$M$4:$BB$594,Data!$A582,COLUMNS($C$11:AI589)),””)</f>
        <v>#NAME?</v>
      </c>
      <c r="AI589" s="71" t="e">
        <f>IFERROR(INDEX(Data!$M$4:$BB$594,Data!$A582,COLUMNS($C$11:AJ589)),””)</f>
        <v>#NAME?</v>
      </c>
      <c r="AJ589" s="71" t="e">
        <f>IFERROR(INDEX(Data!$M$4:$BB$594,Data!$A582,COLUMNS($C$11:AK589)),””)</f>
        <v>#NAME?</v>
      </c>
      <c r="AK589" s="71" t="e">
        <f>IFERROR(INDEX(Data!$M$4:$BB$594,Data!$A582,COLUMNS($C$11:AL589)),””)</f>
        <v>#NAME?</v>
      </c>
      <c r="AL589" s="69" t="e">
        <f>IFERROR(INDEX(Data!$M$4:$BB$594,Data!$A582,COLUMNS($C$11:AM589)),””)</f>
        <v>#NAME?</v>
      </c>
      <c r="AM589" s="69" t="e">
        <f>IFERROR(INDEX(Data!$M$4:$BB$594,Data!$A582,COLUMNS($C$11:AN589)),””)</f>
        <v>#NAME?</v>
      </c>
      <c r="AN589" s="69" t="e">
        <f>IFERROR(INDEX(Data!$M$4:$BB$594,Data!$A582,COLUMNS($C$11:AO589)),””)</f>
        <v>#NAME?</v>
      </c>
      <c r="AO589" s="69" t="e">
        <f>IFERROR(INDEX(Data!$M$4:$BB$594,Data!$A582,COLUMNS($C$11:AP589)),””)</f>
        <v>#NAME?</v>
      </c>
      <c r="AP589" s="69" t="e">
        <f>IFERROR(INDEX(Data!$M$4:$BB$594,Data!$A582,COLUMNS($C$11:AQ589)),””)</f>
        <v>#NAME?</v>
      </c>
      <c r="AQ589" s="69" t="e">
        <f>IFERROR(INDEX(Data!$M$4:$BB$594,Data!$A582,COLUMNS($C$11:AR589)),””)</f>
        <v>#NAME?</v>
      </c>
    </row>
    <row r="590" spans="2:43" x14ac:dyDescent="0.25">
      <c r="B590" s="69" t="e">
        <f>IFERROR(INDEX(Data!$M$4:$BB$594,Data!$A583,COLUMNS($C$11:C590)),””)</f>
        <v>#NAME?</v>
      </c>
      <c r="C590" s="73" t="e">
        <f>IFERROR(INDEX(Data!$M$4:$BB$594,Data!$A583,COLUMNS($C$11:D590)),””)</f>
        <v>#NAME?</v>
      </c>
      <c r="D590" s="76" t="e">
        <f>IFERROR(INDEX(Data!$M$4:$BB$594,Data!$A583,COLUMNS($C$11:E590)),””)</f>
        <v>#NAME?</v>
      </c>
      <c r="E590" s="76" t="e">
        <f>IFERROR(INDEX(Data!$M$4:$BB$594,Data!$A583,COLUMNS($C$11:F590)),””)</f>
        <v>#NAME?</v>
      </c>
      <c r="F590" s="76" t="e">
        <f>IFERROR(INDEX(Data!$M$4:$BB$594,Data!$A583,COLUMNS($C$11:G590)),””)</f>
        <v>#NAME?</v>
      </c>
      <c r="G590" s="76" t="e">
        <f>IFERROR(INDEX(Data!$M$4:$BB$594,Data!$A583,COLUMNS($C$11:H590)),””)</f>
        <v>#NAME?</v>
      </c>
      <c r="H590" s="76" t="e">
        <f>IFERROR(INDEX(Data!$M$4:$BB$594,Data!$A583,COLUMNS($C$11:I590)),””)</f>
        <v>#NAME?</v>
      </c>
      <c r="I590" s="76" t="e">
        <f>IFERROR(INDEX(Data!$M$4:$BB$594,Data!$A583,COLUMNS($C$11:J590)),””)</f>
        <v>#NAME?</v>
      </c>
      <c r="J590" s="76" t="e">
        <f>IFERROR(INDEX(Data!$M$4:$BB$594,Data!$A583,COLUMNS($C$11:K590)),””)</f>
        <v>#NAME?</v>
      </c>
      <c r="K590" s="76" t="e">
        <f>IFERROR(INDEX(Data!$M$4:$BB$594,Data!$A583,COLUMNS($C$11:L590)),””)</f>
        <v>#NAME?</v>
      </c>
      <c r="L590" s="76" t="e">
        <f>IFERROR(INDEX(Data!$M$4:$BB$594,Data!$A583,COLUMNS($C$11:M590)),””)</f>
        <v>#NAME?</v>
      </c>
      <c r="M590" s="76" t="e">
        <f>IFERROR(INDEX(Data!$M$4:$BB$594,Data!$A583,COLUMNS($C$11:N590)),””)</f>
        <v>#NAME?</v>
      </c>
      <c r="N590" s="76" t="e">
        <f>IFERROR(INDEX(Data!$M$4:$BB$594,Data!$A583,COLUMNS($C$11:O590)),””)</f>
        <v>#NAME?</v>
      </c>
      <c r="O590" s="76" t="e">
        <f>IFERROR(INDEX(Data!$M$4:$BB$594,Data!$A583,COLUMNS($C$11:P590)),””)</f>
        <v>#NAME?</v>
      </c>
      <c r="P590" s="69" t="e">
        <f>IFERROR(INDEX(Data!$M$4:$BB$594,Data!$A583,COLUMNS($C$11:Q590)),””)</f>
        <v>#NAME?</v>
      </c>
      <c r="Q590" s="70" t="e">
        <f>IFERROR(INDEX(Data!$M$4:$BB$594,Data!$A583,COLUMNS($C$11:R590)),””)</f>
        <v>#NAME?</v>
      </c>
      <c r="R590" s="72" t="e">
        <f>IFERROR(INDEX(Data!$M$4:$BB$594,Data!$A583,COLUMNS($C$11:S590)),””)</f>
        <v>#NAME?</v>
      </c>
      <c r="S590" s="69" t="e">
        <f>IFERROR(INDEX(Data!$M$4:$BB$594,Data!$A583,COLUMNS($C$11:T590)),””)</f>
        <v>#NAME?</v>
      </c>
      <c r="T590" s="71" t="e">
        <f>IFERROR(INDEX(Data!$M$4:$BB$594,Data!$A583,COLUMNS($C$11:U590)),””)</f>
        <v>#NAME?</v>
      </c>
      <c r="U590" s="72" t="e">
        <f>IFERROR(INDEX(Data!$M$4:$BB$594,Data!$A583,COLUMNS($C$11:V590)),””)</f>
        <v>#NAME?</v>
      </c>
      <c r="V590" s="72" t="e">
        <f>IFERROR(INDEX(Data!$M$4:$BB$594,Data!$A583,COLUMNS($C$11:W590)),””)</f>
        <v>#NAME?</v>
      </c>
      <c r="W590" s="72" t="e">
        <f>IFERROR(INDEX(Data!$M$4:$BB$594,Data!$A583,COLUMNS($C$11:X590)),””)</f>
        <v>#NAME?</v>
      </c>
      <c r="X590" s="70" t="e">
        <f>IFERROR(INDEX(Data!$M$4:$BB$594,Data!$A583,COLUMNS($C$11:Y590)),””)</f>
        <v>#NAME?</v>
      </c>
      <c r="Y590" s="72" t="e">
        <f>IFERROR(INDEX(Data!$M$4:$BB$594,Data!$A583,COLUMNS($C$11:Z590)),””)</f>
        <v>#NAME?</v>
      </c>
      <c r="Z590" s="75" t="e">
        <f>IFERROR(INDEX(Data!$M$4:$BB$594,Data!$A583,COLUMNS($C$11:AA590)),””)</f>
        <v>#NAME?</v>
      </c>
      <c r="AA590" s="75" t="e">
        <f>IFERROR(INDEX(Data!$M$4:$BB$594,Data!$A583,COLUMNS($C$11:AB590)),””)</f>
        <v>#NAME?</v>
      </c>
      <c r="AB590" s="71" t="e">
        <f>IFERROR(INDEX(Data!$M$4:$BB$594,Data!$A583,COLUMNS($C$11:AC590)),””)</f>
        <v>#NAME?</v>
      </c>
      <c r="AC590" s="72" t="e">
        <f>IFERROR(INDEX(Data!$M$4:$BB$594,Data!$A583,COLUMNS($C$11:AD590)),””)</f>
        <v>#NAME?</v>
      </c>
      <c r="AD590" s="72" t="e">
        <f>IFERROR(INDEX(Data!$M$4:$BB$594,Data!$A583,COLUMNS($C$11:AE590)),””)</f>
        <v>#NAME?</v>
      </c>
      <c r="AE590" s="70" t="e">
        <f>IFERROR(INDEX(Data!$M$4:$BB$594,Data!$A583,COLUMNS($C$11:AF590)),””)</f>
        <v>#NAME?</v>
      </c>
      <c r="AF590" s="72" t="e">
        <f>IFERROR(INDEX(Data!$M$4:$BB$594,Data!$A583,COLUMNS($C$11:AG590)),””)</f>
        <v>#NAME?</v>
      </c>
      <c r="AG590" s="75" t="e">
        <f>IFERROR(INDEX(Data!$M$4:$BB$594,Data!$A583,COLUMNS($C$11:AH590)),””)</f>
        <v>#NAME?</v>
      </c>
      <c r="AH590" s="75" t="e">
        <f>IFERROR(INDEX(Data!$M$4:$BB$594,Data!$A583,COLUMNS($C$11:AI590)),””)</f>
        <v>#NAME?</v>
      </c>
      <c r="AI590" s="71" t="e">
        <f>IFERROR(INDEX(Data!$M$4:$BB$594,Data!$A583,COLUMNS($C$11:AJ590)),””)</f>
        <v>#NAME?</v>
      </c>
      <c r="AJ590" s="71" t="e">
        <f>IFERROR(INDEX(Data!$M$4:$BB$594,Data!$A583,COLUMNS($C$11:AK590)),””)</f>
        <v>#NAME?</v>
      </c>
      <c r="AK590" s="71" t="e">
        <f>IFERROR(INDEX(Data!$M$4:$BB$594,Data!$A583,COLUMNS($C$11:AL590)),””)</f>
        <v>#NAME?</v>
      </c>
      <c r="AL590" s="69" t="e">
        <f>IFERROR(INDEX(Data!$M$4:$BB$594,Data!$A583,COLUMNS($C$11:AM590)),””)</f>
        <v>#NAME?</v>
      </c>
      <c r="AM590" s="69" t="e">
        <f>IFERROR(INDEX(Data!$M$4:$BB$594,Data!$A583,COLUMNS($C$11:AN590)),””)</f>
        <v>#NAME?</v>
      </c>
      <c r="AN590" s="69" t="e">
        <f>IFERROR(INDEX(Data!$M$4:$BB$594,Data!$A583,COLUMNS($C$11:AO590)),””)</f>
        <v>#NAME?</v>
      </c>
      <c r="AO590" s="69" t="e">
        <f>IFERROR(INDEX(Data!$M$4:$BB$594,Data!$A583,COLUMNS($C$11:AP590)),””)</f>
        <v>#NAME?</v>
      </c>
      <c r="AP590" s="69" t="e">
        <f>IFERROR(INDEX(Data!$M$4:$BB$594,Data!$A583,COLUMNS($C$11:AQ590)),””)</f>
        <v>#NAME?</v>
      </c>
      <c r="AQ590" s="69" t="e">
        <f>IFERROR(INDEX(Data!$M$4:$BB$594,Data!$A583,COLUMNS($C$11:AR590)),””)</f>
        <v>#NAME?</v>
      </c>
    </row>
    <row r="591" spans="2:43" x14ac:dyDescent="0.25">
      <c r="B591" s="69" t="e">
        <f>IFERROR(INDEX(Data!$M$4:$BB$594,Data!$A584,COLUMNS($C$11:C591)),””)</f>
        <v>#NAME?</v>
      </c>
      <c r="C591" s="73" t="e">
        <f>IFERROR(INDEX(Data!$M$4:$BB$594,Data!$A584,COLUMNS($C$11:D591)),””)</f>
        <v>#NAME?</v>
      </c>
      <c r="D591" s="76" t="e">
        <f>IFERROR(INDEX(Data!$M$4:$BB$594,Data!$A584,COLUMNS($C$11:E591)),””)</f>
        <v>#NAME?</v>
      </c>
      <c r="E591" s="76" t="e">
        <f>IFERROR(INDEX(Data!$M$4:$BB$594,Data!$A584,COLUMNS($C$11:F591)),””)</f>
        <v>#NAME?</v>
      </c>
      <c r="F591" s="76" t="e">
        <f>IFERROR(INDEX(Data!$M$4:$BB$594,Data!$A584,COLUMNS($C$11:G591)),””)</f>
        <v>#NAME?</v>
      </c>
      <c r="G591" s="76" t="e">
        <f>IFERROR(INDEX(Data!$M$4:$BB$594,Data!$A584,COLUMNS($C$11:H591)),””)</f>
        <v>#NAME?</v>
      </c>
      <c r="H591" s="76" t="e">
        <f>IFERROR(INDEX(Data!$M$4:$BB$594,Data!$A584,COLUMNS($C$11:I591)),””)</f>
        <v>#NAME?</v>
      </c>
      <c r="I591" s="76" t="e">
        <f>IFERROR(INDEX(Data!$M$4:$BB$594,Data!$A584,COLUMNS($C$11:J591)),””)</f>
        <v>#NAME?</v>
      </c>
      <c r="J591" s="76" t="e">
        <f>IFERROR(INDEX(Data!$M$4:$BB$594,Data!$A584,COLUMNS($C$11:K591)),””)</f>
        <v>#NAME?</v>
      </c>
      <c r="K591" s="76" t="e">
        <f>IFERROR(INDEX(Data!$M$4:$BB$594,Data!$A584,COLUMNS($C$11:L591)),””)</f>
        <v>#NAME?</v>
      </c>
      <c r="L591" s="76" t="e">
        <f>IFERROR(INDEX(Data!$M$4:$BB$594,Data!$A584,COLUMNS($C$11:M591)),””)</f>
        <v>#NAME?</v>
      </c>
      <c r="M591" s="76" t="e">
        <f>IFERROR(INDEX(Data!$M$4:$BB$594,Data!$A584,COLUMNS($C$11:N591)),””)</f>
        <v>#NAME?</v>
      </c>
      <c r="N591" s="76" t="e">
        <f>IFERROR(INDEX(Data!$M$4:$BB$594,Data!$A584,COLUMNS($C$11:O591)),””)</f>
        <v>#NAME?</v>
      </c>
      <c r="O591" s="76" t="e">
        <f>IFERROR(INDEX(Data!$M$4:$BB$594,Data!$A584,COLUMNS($C$11:P591)),””)</f>
        <v>#NAME?</v>
      </c>
      <c r="P591" s="69" t="e">
        <f>IFERROR(INDEX(Data!$M$4:$BB$594,Data!$A584,COLUMNS($C$11:Q591)),””)</f>
        <v>#NAME?</v>
      </c>
      <c r="Q591" s="70" t="e">
        <f>IFERROR(INDEX(Data!$M$4:$BB$594,Data!$A584,COLUMNS($C$11:R591)),””)</f>
        <v>#NAME?</v>
      </c>
      <c r="R591" s="72" t="e">
        <f>IFERROR(INDEX(Data!$M$4:$BB$594,Data!$A584,COLUMNS($C$11:S591)),””)</f>
        <v>#NAME?</v>
      </c>
      <c r="S591" s="69" t="e">
        <f>IFERROR(INDEX(Data!$M$4:$BB$594,Data!$A584,COLUMNS($C$11:T591)),””)</f>
        <v>#NAME?</v>
      </c>
      <c r="T591" s="71" t="e">
        <f>IFERROR(INDEX(Data!$M$4:$BB$594,Data!$A584,COLUMNS($C$11:U591)),””)</f>
        <v>#NAME?</v>
      </c>
      <c r="U591" s="72" t="e">
        <f>IFERROR(INDEX(Data!$M$4:$BB$594,Data!$A584,COLUMNS($C$11:V591)),””)</f>
        <v>#NAME?</v>
      </c>
      <c r="V591" s="72" t="e">
        <f>IFERROR(INDEX(Data!$M$4:$BB$594,Data!$A584,COLUMNS($C$11:W591)),””)</f>
        <v>#NAME?</v>
      </c>
      <c r="W591" s="72" t="e">
        <f>IFERROR(INDEX(Data!$M$4:$BB$594,Data!$A584,COLUMNS($C$11:X591)),””)</f>
        <v>#NAME?</v>
      </c>
      <c r="X591" s="70" t="e">
        <f>IFERROR(INDEX(Data!$M$4:$BB$594,Data!$A584,COLUMNS($C$11:Y591)),””)</f>
        <v>#NAME?</v>
      </c>
      <c r="Y591" s="72" t="e">
        <f>IFERROR(INDEX(Data!$M$4:$BB$594,Data!$A584,COLUMNS($C$11:Z591)),””)</f>
        <v>#NAME?</v>
      </c>
      <c r="Z591" s="75" t="e">
        <f>IFERROR(INDEX(Data!$M$4:$BB$594,Data!$A584,COLUMNS($C$11:AA591)),””)</f>
        <v>#NAME?</v>
      </c>
      <c r="AA591" s="75" t="e">
        <f>IFERROR(INDEX(Data!$M$4:$BB$594,Data!$A584,COLUMNS($C$11:AB591)),””)</f>
        <v>#NAME?</v>
      </c>
      <c r="AB591" s="71" t="e">
        <f>IFERROR(INDEX(Data!$M$4:$BB$594,Data!$A584,COLUMNS($C$11:AC591)),””)</f>
        <v>#NAME?</v>
      </c>
      <c r="AC591" s="72" t="e">
        <f>IFERROR(INDEX(Data!$M$4:$BB$594,Data!$A584,COLUMNS($C$11:AD591)),””)</f>
        <v>#NAME?</v>
      </c>
      <c r="AD591" s="72" t="e">
        <f>IFERROR(INDEX(Data!$M$4:$BB$594,Data!$A584,COLUMNS($C$11:AE591)),””)</f>
        <v>#NAME?</v>
      </c>
      <c r="AE591" s="70" t="e">
        <f>IFERROR(INDEX(Data!$M$4:$BB$594,Data!$A584,COLUMNS($C$11:AF591)),””)</f>
        <v>#NAME?</v>
      </c>
      <c r="AF591" s="72" t="e">
        <f>IFERROR(INDEX(Data!$M$4:$BB$594,Data!$A584,COLUMNS($C$11:AG591)),””)</f>
        <v>#NAME?</v>
      </c>
      <c r="AG591" s="75" t="e">
        <f>IFERROR(INDEX(Data!$M$4:$BB$594,Data!$A584,COLUMNS($C$11:AH591)),””)</f>
        <v>#NAME?</v>
      </c>
      <c r="AH591" s="75" t="e">
        <f>IFERROR(INDEX(Data!$M$4:$BB$594,Data!$A584,COLUMNS($C$11:AI591)),””)</f>
        <v>#NAME?</v>
      </c>
      <c r="AI591" s="71" t="e">
        <f>IFERROR(INDEX(Data!$M$4:$BB$594,Data!$A584,COLUMNS($C$11:AJ591)),””)</f>
        <v>#NAME?</v>
      </c>
      <c r="AJ591" s="71" t="e">
        <f>IFERROR(INDEX(Data!$M$4:$BB$594,Data!$A584,COLUMNS($C$11:AK591)),””)</f>
        <v>#NAME?</v>
      </c>
      <c r="AK591" s="71" t="e">
        <f>IFERROR(INDEX(Data!$M$4:$BB$594,Data!$A584,COLUMNS($C$11:AL591)),””)</f>
        <v>#NAME?</v>
      </c>
      <c r="AL591" s="69" t="e">
        <f>IFERROR(INDEX(Data!$M$4:$BB$594,Data!$A584,COLUMNS($C$11:AM591)),””)</f>
        <v>#NAME?</v>
      </c>
      <c r="AM591" s="69" t="e">
        <f>IFERROR(INDEX(Data!$M$4:$BB$594,Data!$A584,COLUMNS($C$11:AN591)),””)</f>
        <v>#NAME?</v>
      </c>
      <c r="AN591" s="69" t="e">
        <f>IFERROR(INDEX(Data!$M$4:$BB$594,Data!$A584,COLUMNS($C$11:AO591)),””)</f>
        <v>#NAME?</v>
      </c>
      <c r="AO591" s="69" t="e">
        <f>IFERROR(INDEX(Data!$M$4:$BB$594,Data!$A584,COLUMNS($C$11:AP591)),””)</f>
        <v>#NAME?</v>
      </c>
      <c r="AP591" s="69" t="e">
        <f>IFERROR(INDEX(Data!$M$4:$BB$594,Data!$A584,COLUMNS($C$11:AQ591)),””)</f>
        <v>#NAME?</v>
      </c>
      <c r="AQ591" s="69" t="e">
        <f>IFERROR(INDEX(Data!$M$4:$BB$594,Data!$A584,COLUMNS($C$11:AR591)),””)</f>
        <v>#NAME?</v>
      </c>
    </row>
    <row r="592" spans="2:43" x14ac:dyDescent="0.25">
      <c r="B592" s="69" t="e">
        <f>IFERROR(INDEX(Data!$M$4:$BB$594,Data!$A585,COLUMNS($C$11:C592)),””)</f>
        <v>#NAME?</v>
      </c>
      <c r="C592" s="73" t="e">
        <f>IFERROR(INDEX(Data!$M$4:$BB$594,Data!$A585,COLUMNS($C$11:D592)),””)</f>
        <v>#NAME?</v>
      </c>
      <c r="D592" s="76" t="e">
        <f>IFERROR(INDEX(Data!$M$4:$BB$594,Data!$A585,COLUMNS($C$11:E592)),””)</f>
        <v>#NAME?</v>
      </c>
      <c r="E592" s="76" t="e">
        <f>IFERROR(INDEX(Data!$M$4:$BB$594,Data!$A585,COLUMNS($C$11:F592)),””)</f>
        <v>#NAME?</v>
      </c>
      <c r="F592" s="76" t="e">
        <f>IFERROR(INDEX(Data!$M$4:$BB$594,Data!$A585,COLUMNS($C$11:G592)),””)</f>
        <v>#NAME?</v>
      </c>
      <c r="G592" s="76" t="e">
        <f>IFERROR(INDEX(Data!$M$4:$BB$594,Data!$A585,COLUMNS($C$11:H592)),””)</f>
        <v>#NAME?</v>
      </c>
      <c r="H592" s="76" t="e">
        <f>IFERROR(INDEX(Data!$M$4:$BB$594,Data!$A585,COLUMNS($C$11:I592)),””)</f>
        <v>#NAME?</v>
      </c>
      <c r="I592" s="76" t="e">
        <f>IFERROR(INDEX(Data!$M$4:$BB$594,Data!$A585,COLUMNS($C$11:J592)),””)</f>
        <v>#NAME?</v>
      </c>
      <c r="J592" s="76" t="e">
        <f>IFERROR(INDEX(Data!$M$4:$BB$594,Data!$A585,COLUMNS($C$11:K592)),””)</f>
        <v>#NAME?</v>
      </c>
      <c r="K592" s="76" t="e">
        <f>IFERROR(INDEX(Data!$M$4:$BB$594,Data!$A585,COLUMNS($C$11:L592)),””)</f>
        <v>#NAME?</v>
      </c>
      <c r="L592" s="76" t="e">
        <f>IFERROR(INDEX(Data!$M$4:$BB$594,Data!$A585,COLUMNS($C$11:M592)),””)</f>
        <v>#NAME?</v>
      </c>
      <c r="M592" s="76" t="e">
        <f>IFERROR(INDEX(Data!$M$4:$BB$594,Data!$A585,COLUMNS($C$11:N592)),””)</f>
        <v>#NAME?</v>
      </c>
      <c r="N592" s="76" t="e">
        <f>IFERROR(INDEX(Data!$M$4:$BB$594,Data!$A585,COLUMNS($C$11:O592)),””)</f>
        <v>#NAME?</v>
      </c>
      <c r="O592" s="76" t="e">
        <f>IFERROR(INDEX(Data!$M$4:$BB$594,Data!$A585,COLUMNS($C$11:P592)),””)</f>
        <v>#NAME?</v>
      </c>
      <c r="P592" s="69" t="e">
        <f>IFERROR(INDEX(Data!$M$4:$BB$594,Data!$A585,COLUMNS($C$11:Q592)),””)</f>
        <v>#NAME?</v>
      </c>
      <c r="Q592" s="70" t="e">
        <f>IFERROR(INDEX(Data!$M$4:$BB$594,Data!$A585,COLUMNS($C$11:R592)),””)</f>
        <v>#NAME?</v>
      </c>
      <c r="R592" s="72" t="e">
        <f>IFERROR(INDEX(Data!$M$4:$BB$594,Data!$A585,COLUMNS($C$11:S592)),””)</f>
        <v>#NAME?</v>
      </c>
      <c r="S592" s="69" t="e">
        <f>IFERROR(INDEX(Data!$M$4:$BB$594,Data!$A585,COLUMNS($C$11:T592)),””)</f>
        <v>#NAME?</v>
      </c>
      <c r="T592" s="71" t="e">
        <f>IFERROR(INDEX(Data!$M$4:$BB$594,Data!$A585,COLUMNS($C$11:U592)),””)</f>
        <v>#NAME?</v>
      </c>
      <c r="U592" s="72" t="e">
        <f>IFERROR(INDEX(Data!$M$4:$BB$594,Data!$A585,COLUMNS($C$11:V592)),””)</f>
        <v>#NAME?</v>
      </c>
      <c r="V592" s="72" t="e">
        <f>IFERROR(INDEX(Data!$M$4:$BB$594,Data!$A585,COLUMNS($C$11:W592)),””)</f>
        <v>#NAME?</v>
      </c>
      <c r="W592" s="72" t="e">
        <f>IFERROR(INDEX(Data!$M$4:$BB$594,Data!$A585,COLUMNS($C$11:X592)),””)</f>
        <v>#NAME?</v>
      </c>
      <c r="X592" s="70" t="e">
        <f>IFERROR(INDEX(Data!$M$4:$BB$594,Data!$A585,COLUMNS($C$11:Y592)),””)</f>
        <v>#NAME?</v>
      </c>
      <c r="Y592" s="72" t="e">
        <f>IFERROR(INDEX(Data!$M$4:$BB$594,Data!$A585,COLUMNS($C$11:Z592)),””)</f>
        <v>#NAME?</v>
      </c>
      <c r="Z592" s="75" t="e">
        <f>IFERROR(INDEX(Data!$M$4:$BB$594,Data!$A585,COLUMNS($C$11:AA592)),””)</f>
        <v>#NAME?</v>
      </c>
      <c r="AA592" s="75" t="e">
        <f>IFERROR(INDEX(Data!$M$4:$BB$594,Data!$A585,COLUMNS($C$11:AB592)),””)</f>
        <v>#NAME?</v>
      </c>
      <c r="AB592" s="71" t="e">
        <f>IFERROR(INDEX(Data!$M$4:$BB$594,Data!$A585,COLUMNS($C$11:AC592)),””)</f>
        <v>#NAME?</v>
      </c>
      <c r="AC592" s="72" t="e">
        <f>IFERROR(INDEX(Data!$M$4:$BB$594,Data!$A585,COLUMNS($C$11:AD592)),””)</f>
        <v>#NAME?</v>
      </c>
      <c r="AD592" s="72" t="e">
        <f>IFERROR(INDEX(Data!$M$4:$BB$594,Data!$A585,COLUMNS($C$11:AE592)),””)</f>
        <v>#NAME?</v>
      </c>
      <c r="AE592" s="70" t="e">
        <f>IFERROR(INDEX(Data!$M$4:$BB$594,Data!$A585,COLUMNS($C$11:AF592)),””)</f>
        <v>#NAME?</v>
      </c>
      <c r="AF592" s="72" t="e">
        <f>IFERROR(INDEX(Data!$M$4:$BB$594,Data!$A585,COLUMNS($C$11:AG592)),””)</f>
        <v>#NAME?</v>
      </c>
      <c r="AG592" s="75" t="e">
        <f>IFERROR(INDEX(Data!$M$4:$BB$594,Data!$A585,COLUMNS($C$11:AH592)),””)</f>
        <v>#NAME?</v>
      </c>
      <c r="AH592" s="75" t="e">
        <f>IFERROR(INDEX(Data!$M$4:$BB$594,Data!$A585,COLUMNS($C$11:AI592)),””)</f>
        <v>#NAME?</v>
      </c>
      <c r="AI592" s="71" t="e">
        <f>IFERROR(INDEX(Data!$M$4:$BB$594,Data!$A585,COLUMNS($C$11:AJ592)),””)</f>
        <v>#NAME?</v>
      </c>
      <c r="AJ592" s="71" t="e">
        <f>IFERROR(INDEX(Data!$M$4:$BB$594,Data!$A585,COLUMNS($C$11:AK592)),””)</f>
        <v>#NAME?</v>
      </c>
      <c r="AK592" s="71" t="e">
        <f>IFERROR(INDEX(Data!$M$4:$BB$594,Data!$A585,COLUMNS($C$11:AL592)),””)</f>
        <v>#NAME?</v>
      </c>
      <c r="AL592" s="69" t="e">
        <f>IFERROR(INDEX(Data!$M$4:$BB$594,Data!$A585,COLUMNS($C$11:AM592)),””)</f>
        <v>#NAME?</v>
      </c>
      <c r="AM592" s="69" t="e">
        <f>IFERROR(INDEX(Data!$M$4:$BB$594,Data!$A585,COLUMNS($C$11:AN592)),””)</f>
        <v>#NAME?</v>
      </c>
      <c r="AN592" s="69" t="e">
        <f>IFERROR(INDEX(Data!$M$4:$BB$594,Data!$A585,COLUMNS($C$11:AO592)),””)</f>
        <v>#NAME?</v>
      </c>
      <c r="AO592" s="69" t="e">
        <f>IFERROR(INDEX(Data!$M$4:$BB$594,Data!$A585,COLUMNS($C$11:AP592)),””)</f>
        <v>#NAME?</v>
      </c>
      <c r="AP592" s="69" t="e">
        <f>IFERROR(INDEX(Data!$M$4:$BB$594,Data!$A585,COLUMNS($C$11:AQ592)),””)</f>
        <v>#NAME?</v>
      </c>
      <c r="AQ592" s="69" t="e">
        <f>IFERROR(INDEX(Data!$M$4:$BB$594,Data!$A585,COLUMNS($C$11:AR592)),””)</f>
        <v>#NAME?</v>
      </c>
    </row>
    <row r="593" spans="2:43" x14ac:dyDescent="0.25">
      <c r="B593" s="69" t="e">
        <f>IFERROR(INDEX(Data!$M$4:$BB$594,Data!$A586,COLUMNS($C$11:C593)),””)</f>
        <v>#NAME?</v>
      </c>
      <c r="C593" s="73" t="e">
        <f>IFERROR(INDEX(Data!$M$4:$BB$594,Data!$A586,COLUMNS($C$11:D593)),””)</f>
        <v>#NAME?</v>
      </c>
      <c r="D593" s="76" t="e">
        <f>IFERROR(INDEX(Data!$M$4:$BB$594,Data!$A586,COLUMNS($C$11:E593)),””)</f>
        <v>#NAME?</v>
      </c>
      <c r="E593" s="76" t="e">
        <f>IFERROR(INDEX(Data!$M$4:$BB$594,Data!$A586,COLUMNS($C$11:F593)),””)</f>
        <v>#NAME?</v>
      </c>
      <c r="F593" s="76" t="e">
        <f>IFERROR(INDEX(Data!$M$4:$BB$594,Data!$A586,COLUMNS($C$11:G593)),””)</f>
        <v>#NAME?</v>
      </c>
      <c r="G593" s="76" t="e">
        <f>IFERROR(INDEX(Data!$M$4:$BB$594,Data!$A586,COLUMNS($C$11:H593)),””)</f>
        <v>#NAME?</v>
      </c>
      <c r="H593" s="76" t="e">
        <f>IFERROR(INDEX(Data!$M$4:$BB$594,Data!$A586,COLUMNS($C$11:I593)),””)</f>
        <v>#NAME?</v>
      </c>
      <c r="I593" s="76" t="e">
        <f>IFERROR(INDEX(Data!$M$4:$BB$594,Data!$A586,COLUMNS($C$11:J593)),””)</f>
        <v>#NAME?</v>
      </c>
      <c r="J593" s="76" t="e">
        <f>IFERROR(INDEX(Data!$M$4:$BB$594,Data!$A586,COLUMNS($C$11:K593)),””)</f>
        <v>#NAME?</v>
      </c>
      <c r="K593" s="76" t="e">
        <f>IFERROR(INDEX(Data!$M$4:$BB$594,Data!$A586,COLUMNS($C$11:L593)),””)</f>
        <v>#NAME?</v>
      </c>
      <c r="L593" s="76" t="e">
        <f>IFERROR(INDEX(Data!$M$4:$BB$594,Data!$A586,COLUMNS($C$11:M593)),””)</f>
        <v>#NAME?</v>
      </c>
      <c r="M593" s="76" t="e">
        <f>IFERROR(INDEX(Data!$M$4:$BB$594,Data!$A586,COLUMNS($C$11:N593)),””)</f>
        <v>#NAME?</v>
      </c>
      <c r="N593" s="76" t="e">
        <f>IFERROR(INDEX(Data!$M$4:$BB$594,Data!$A586,COLUMNS($C$11:O593)),””)</f>
        <v>#NAME?</v>
      </c>
      <c r="O593" s="76" t="e">
        <f>IFERROR(INDEX(Data!$M$4:$BB$594,Data!$A586,COLUMNS($C$11:P593)),””)</f>
        <v>#NAME?</v>
      </c>
      <c r="P593" s="69" t="e">
        <f>IFERROR(INDEX(Data!$M$4:$BB$594,Data!$A586,COLUMNS($C$11:Q593)),””)</f>
        <v>#NAME?</v>
      </c>
      <c r="Q593" s="70" t="e">
        <f>IFERROR(INDEX(Data!$M$4:$BB$594,Data!$A586,COLUMNS($C$11:R593)),””)</f>
        <v>#NAME?</v>
      </c>
      <c r="R593" s="72" t="e">
        <f>IFERROR(INDEX(Data!$M$4:$BB$594,Data!$A586,COLUMNS($C$11:S593)),””)</f>
        <v>#NAME?</v>
      </c>
      <c r="S593" s="69" t="e">
        <f>IFERROR(INDEX(Data!$M$4:$BB$594,Data!$A586,COLUMNS($C$11:T593)),””)</f>
        <v>#NAME?</v>
      </c>
      <c r="T593" s="71" t="e">
        <f>IFERROR(INDEX(Data!$M$4:$BB$594,Data!$A586,COLUMNS($C$11:U593)),””)</f>
        <v>#NAME?</v>
      </c>
      <c r="U593" s="72" t="e">
        <f>IFERROR(INDEX(Data!$M$4:$BB$594,Data!$A586,COLUMNS($C$11:V593)),””)</f>
        <v>#NAME?</v>
      </c>
      <c r="V593" s="72" t="e">
        <f>IFERROR(INDEX(Data!$M$4:$BB$594,Data!$A586,COLUMNS($C$11:W593)),””)</f>
        <v>#NAME?</v>
      </c>
      <c r="W593" s="72" t="e">
        <f>IFERROR(INDEX(Data!$M$4:$BB$594,Data!$A586,COLUMNS($C$11:X593)),””)</f>
        <v>#NAME?</v>
      </c>
      <c r="X593" s="70" t="e">
        <f>IFERROR(INDEX(Data!$M$4:$BB$594,Data!$A586,COLUMNS($C$11:Y593)),””)</f>
        <v>#NAME?</v>
      </c>
      <c r="Y593" s="72" t="e">
        <f>IFERROR(INDEX(Data!$M$4:$BB$594,Data!$A586,COLUMNS($C$11:Z593)),””)</f>
        <v>#NAME?</v>
      </c>
      <c r="Z593" s="75" t="e">
        <f>IFERROR(INDEX(Data!$M$4:$BB$594,Data!$A586,COLUMNS($C$11:AA593)),””)</f>
        <v>#NAME?</v>
      </c>
      <c r="AA593" s="75" t="e">
        <f>IFERROR(INDEX(Data!$M$4:$BB$594,Data!$A586,COLUMNS($C$11:AB593)),””)</f>
        <v>#NAME?</v>
      </c>
      <c r="AB593" s="71" t="e">
        <f>IFERROR(INDEX(Data!$M$4:$BB$594,Data!$A586,COLUMNS($C$11:AC593)),””)</f>
        <v>#NAME?</v>
      </c>
      <c r="AC593" s="72" t="e">
        <f>IFERROR(INDEX(Data!$M$4:$BB$594,Data!$A586,COLUMNS($C$11:AD593)),””)</f>
        <v>#NAME?</v>
      </c>
      <c r="AD593" s="72" t="e">
        <f>IFERROR(INDEX(Data!$M$4:$BB$594,Data!$A586,COLUMNS($C$11:AE593)),””)</f>
        <v>#NAME?</v>
      </c>
      <c r="AE593" s="70" t="e">
        <f>IFERROR(INDEX(Data!$M$4:$BB$594,Data!$A586,COLUMNS($C$11:AF593)),””)</f>
        <v>#NAME?</v>
      </c>
      <c r="AF593" s="72" t="e">
        <f>IFERROR(INDEX(Data!$M$4:$BB$594,Data!$A586,COLUMNS($C$11:AG593)),””)</f>
        <v>#NAME?</v>
      </c>
      <c r="AG593" s="75" t="e">
        <f>IFERROR(INDEX(Data!$M$4:$BB$594,Data!$A586,COLUMNS($C$11:AH593)),””)</f>
        <v>#NAME?</v>
      </c>
      <c r="AH593" s="75" t="e">
        <f>IFERROR(INDEX(Data!$M$4:$BB$594,Data!$A586,COLUMNS($C$11:AI593)),””)</f>
        <v>#NAME?</v>
      </c>
      <c r="AI593" s="71" t="e">
        <f>IFERROR(INDEX(Data!$M$4:$BB$594,Data!$A586,COLUMNS($C$11:AJ593)),””)</f>
        <v>#NAME?</v>
      </c>
      <c r="AJ593" s="71" t="e">
        <f>IFERROR(INDEX(Data!$M$4:$BB$594,Data!$A586,COLUMNS($C$11:AK593)),””)</f>
        <v>#NAME?</v>
      </c>
      <c r="AK593" s="71" t="e">
        <f>IFERROR(INDEX(Data!$M$4:$BB$594,Data!$A586,COLUMNS($C$11:AL593)),””)</f>
        <v>#NAME?</v>
      </c>
      <c r="AL593" s="69" t="e">
        <f>IFERROR(INDEX(Data!$M$4:$BB$594,Data!$A586,COLUMNS($C$11:AM593)),””)</f>
        <v>#NAME?</v>
      </c>
      <c r="AM593" s="69" t="e">
        <f>IFERROR(INDEX(Data!$M$4:$BB$594,Data!$A586,COLUMNS($C$11:AN593)),””)</f>
        <v>#NAME?</v>
      </c>
      <c r="AN593" s="69" t="e">
        <f>IFERROR(INDEX(Data!$M$4:$BB$594,Data!$A586,COLUMNS($C$11:AO593)),””)</f>
        <v>#NAME?</v>
      </c>
      <c r="AO593" s="69" t="e">
        <f>IFERROR(INDEX(Data!$M$4:$BB$594,Data!$A586,COLUMNS($C$11:AP593)),””)</f>
        <v>#NAME?</v>
      </c>
      <c r="AP593" s="69" t="e">
        <f>IFERROR(INDEX(Data!$M$4:$BB$594,Data!$A586,COLUMNS($C$11:AQ593)),””)</f>
        <v>#NAME?</v>
      </c>
      <c r="AQ593" s="69" t="e">
        <f>IFERROR(INDEX(Data!$M$4:$BB$594,Data!$A586,COLUMNS($C$11:AR593)),””)</f>
        <v>#NAME?</v>
      </c>
    </row>
    <row r="594" spans="2:43" x14ac:dyDescent="0.25">
      <c r="B594" s="69" t="e">
        <f>IFERROR(INDEX(Data!$M$4:$BB$594,Data!$A587,COLUMNS($C$11:C594)),””)</f>
        <v>#NAME?</v>
      </c>
      <c r="C594" s="73" t="e">
        <f>IFERROR(INDEX(Data!$M$4:$BB$594,Data!$A587,COLUMNS($C$11:D594)),””)</f>
        <v>#NAME?</v>
      </c>
      <c r="D594" s="76" t="e">
        <f>IFERROR(INDEX(Data!$M$4:$BB$594,Data!$A587,COLUMNS($C$11:E594)),””)</f>
        <v>#NAME?</v>
      </c>
      <c r="E594" s="76" t="e">
        <f>IFERROR(INDEX(Data!$M$4:$BB$594,Data!$A587,COLUMNS($C$11:F594)),””)</f>
        <v>#NAME?</v>
      </c>
      <c r="F594" s="76" t="e">
        <f>IFERROR(INDEX(Data!$M$4:$BB$594,Data!$A587,COLUMNS($C$11:G594)),””)</f>
        <v>#NAME?</v>
      </c>
      <c r="G594" s="76" t="e">
        <f>IFERROR(INDEX(Data!$M$4:$BB$594,Data!$A587,COLUMNS($C$11:H594)),””)</f>
        <v>#NAME?</v>
      </c>
      <c r="H594" s="76" t="e">
        <f>IFERROR(INDEX(Data!$M$4:$BB$594,Data!$A587,COLUMNS($C$11:I594)),””)</f>
        <v>#NAME?</v>
      </c>
      <c r="I594" s="76" t="e">
        <f>IFERROR(INDEX(Data!$M$4:$BB$594,Data!$A587,COLUMNS($C$11:J594)),””)</f>
        <v>#NAME?</v>
      </c>
      <c r="J594" s="76" t="e">
        <f>IFERROR(INDEX(Data!$M$4:$BB$594,Data!$A587,COLUMNS($C$11:K594)),””)</f>
        <v>#NAME?</v>
      </c>
      <c r="K594" s="76" t="e">
        <f>IFERROR(INDEX(Data!$M$4:$BB$594,Data!$A587,COLUMNS($C$11:L594)),””)</f>
        <v>#NAME?</v>
      </c>
      <c r="L594" s="76" t="e">
        <f>IFERROR(INDEX(Data!$M$4:$BB$594,Data!$A587,COLUMNS($C$11:M594)),””)</f>
        <v>#NAME?</v>
      </c>
      <c r="M594" s="76" t="e">
        <f>IFERROR(INDEX(Data!$M$4:$BB$594,Data!$A587,COLUMNS($C$11:N594)),””)</f>
        <v>#NAME?</v>
      </c>
      <c r="N594" s="76" t="e">
        <f>IFERROR(INDEX(Data!$M$4:$BB$594,Data!$A587,COLUMNS($C$11:O594)),””)</f>
        <v>#NAME?</v>
      </c>
      <c r="O594" s="76" t="e">
        <f>IFERROR(INDEX(Data!$M$4:$BB$594,Data!$A587,COLUMNS($C$11:P594)),””)</f>
        <v>#NAME?</v>
      </c>
      <c r="P594" s="69" t="e">
        <f>IFERROR(INDEX(Data!$M$4:$BB$594,Data!$A587,COLUMNS($C$11:Q594)),””)</f>
        <v>#NAME?</v>
      </c>
      <c r="Q594" s="70" t="e">
        <f>IFERROR(INDEX(Data!$M$4:$BB$594,Data!$A587,COLUMNS($C$11:R594)),””)</f>
        <v>#NAME?</v>
      </c>
      <c r="R594" s="72" t="e">
        <f>IFERROR(INDEX(Data!$M$4:$BB$594,Data!$A587,COLUMNS($C$11:S594)),””)</f>
        <v>#NAME?</v>
      </c>
      <c r="S594" s="69" t="e">
        <f>IFERROR(INDEX(Data!$M$4:$BB$594,Data!$A587,COLUMNS($C$11:T594)),””)</f>
        <v>#NAME?</v>
      </c>
      <c r="T594" s="71" t="e">
        <f>IFERROR(INDEX(Data!$M$4:$BB$594,Data!$A587,COLUMNS($C$11:U594)),””)</f>
        <v>#NAME?</v>
      </c>
      <c r="U594" s="72" t="e">
        <f>IFERROR(INDEX(Data!$M$4:$BB$594,Data!$A587,COLUMNS($C$11:V594)),””)</f>
        <v>#NAME?</v>
      </c>
      <c r="V594" s="72" t="e">
        <f>IFERROR(INDEX(Data!$M$4:$BB$594,Data!$A587,COLUMNS($C$11:W594)),””)</f>
        <v>#NAME?</v>
      </c>
      <c r="W594" s="72" t="e">
        <f>IFERROR(INDEX(Data!$M$4:$BB$594,Data!$A587,COLUMNS($C$11:X594)),””)</f>
        <v>#NAME?</v>
      </c>
      <c r="X594" s="70" t="e">
        <f>IFERROR(INDEX(Data!$M$4:$BB$594,Data!$A587,COLUMNS($C$11:Y594)),””)</f>
        <v>#NAME?</v>
      </c>
      <c r="Y594" s="72" t="e">
        <f>IFERROR(INDEX(Data!$M$4:$BB$594,Data!$A587,COLUMNS($C$11:Z594)),””)</f>
        <v>#NAME?</v>
      </c>
      <c r="Z594" s="75" t="e">
        <f>IFERROR(INDEX(Data!$M$4:$BB$594,Data!$A587,COLUMNS($C$11:AA594)),””)</f>
        <v>#NAME?</v>
      </c>
      <c r="AA594" s="75" t="e">
        <f>IFERROR(INDEX(Data!$M$4:$BB$594,Data!$A587,COLUMNS($C$11:AB594)),””)</f>
        <v>#NAME?</v>
      </c>
      <c r="AB594" s="71" t="e">
        <f>IFERROR(INDEX(Data!$M$4:$BB$594,Data!$A587,COLUMNS($C$11:AC594)),””)</f>
        <v>#NAME?</v>
      </c>
      <c r="AC594" s="72" t="e">
        <f>IFERROR(INDEX(Data!$M$4:$BB$594,Data!$A587,COLUMNS($C$11:AD594)),””)</f>
        <v>#NAME?</v>
      </c>
      <c r="AD594" s="72" t="e">
        <f>IFERROR(INDEX(Data!$M$4:$BB$594,Data!$A587,COLUMNS($C$11:AE594)),””)</f>
        <v>#NAME?</v>
      </c>
      <c r="AE594" s="70" t="e">
        <f>IFERROR(INDEX(Data!$M$4:$BB$594,Data!$A587,COLUMNS($C$11:AF594)),””)</f>
        <v>#NAME?</v>
      </c>
      <c r="AF594" s="72" t="e">
        <f>IFERROR(INDEX(Data!$M$4:$BB$594,Data!$A587,COLUMNS($C$11:AG594)),””)</f>
        <v>#NAME?</v>
      </c>
      <c r="AG594" s="75" t="e">
        <f>IFERROR(INDEX(Data!$M$4:$BB$594,Data!$A587,COLUMNS($C$11:AH594)),””)</f>
        <v>#NAME?</v>
      </c>
      <c r="AH594" s="75" t="e">
        <f>IFERROR(INDEX(Data!$M$4:$BB$594,Data!$A587,COLUMNS($C$11:AI594)),””)</f>
        <v>#NAME?</v>
      </c>
      <c r="AI594" s="71" t="e">
        <f>IFERROR(INDEX(Data!$M$4:$BB$594,Data!$A587,COLUMNS($C$11:AJ594)),””)</f>
        <v>#NAME?</v>
      </c>
      <c r="AJ594" s="71" t="e">
        <f>IFERROR(INDEX(Data!$M$4:$BB$594,Data!$A587,COLUMNS($C$11:AK594)),””)</f>
        <v>#NAME?</v>
      </c>
      <c r="AK594" s="71" t="e">
        <f>IFERROR(INDEX(Data!$M$4:$BB$594,Data!$A587,COLUMNS($C$11:AL594)),””)</f>
        <v>#NAME?</v>
      </c>
      <c r="AL594" s="69" t="e">
        <f>IFERROR(INDEX(Data!$M$4:$BB$594,Data!$A587,COLUMNS($C$11:AM594)),””)</f>
        <v>#NAME?</v>
      </c>
      <c r="AM594" s="69" t="e">
        <f>IFERROR(INDEX(Data!$M$4:$BB$594,Data!$A587,COLUMNS($C$11:AN594)),””)</f>
        <v>#NAME?</v>
      </c>
      <c r="AN594" s="69" t="e">
        <f>IFERROR(INDEX(Data!$M$4:$BB$594,Data!$A587,COLUMNS($C$11:AO594)),””)</f>
        <v>#NAME?</v>
      </c>
      <c r="AO594" s="69" t="e">
        <f>IFERROR(INDEX(Data!$M$4:$BB$594,Data!$A587,COLUMNS($C$11:AP594)),””)</f>
        <v>#NAME?</v>
      </c>
      <c r="AP594" s="69" t="e">
        <f>IFERROR(INDEX(Data!$M$4:$BB$594,Data!$A587,COLUMNS($C$11:AQ594)),””)</f>
        <v>#NAME?</v>
      </c>
      <c r="AQ594" s="69" t="e">
        <f>IFERROR(INDEX(Data!$M$4:$BB$594,Data!$A587,COLUMNS($C$11:AR594)),””)</f>
        <v>#NAME?</v>
      </c>
    </row>
    <row r="595" spans="2:43" x14ac:dyDescent="0.25">
      <c r="B595" s="69" t="e">
        <f>IFERROR(INDEX(Data!$M$4:$BB$594,Data!$A588,COLUMNS($C$11:C595)),””)</f>
        <v>#NAME?</v>
      </c>
      <c r="C595" s="73" t="e">
        <f>IFERROR(INDEX(Data!$M$4:$BB$594,Data!$A588,COLUMNS($C$11:D595)),””)</f>
        <v>#NAME?</v>
      </c>
      <c r="D595" s="76" t="e">
        <f>IFERROR(INDEX(Data!$M$4:$BB$594,Data!$A588,COLUMNS($C$11:E595)),””)</f>
        <v>#NAME?</v>
      </c>
      <c r="E595" s="76" t="e">
        <f>IFERROR(INDEX(Data!$M$4:$BB$594,Data!$A588,COLUMNS($C$11:F595)),””)</f>
        <v>#NAME?</v>
      </c>
      <c r="F595" s="76" t="e">
        <f>IFERROR(INDEX(Data!$M$4:$BB$594,Data!$A588,COLUMNS($C$11:G595)),””)</f>
        <v>#NAME?</v>
      </c>
      <c r="G595" s="76" t="e">
        <f>IFERROR(INDEX(Data!$M$4:$BB$594,Data!$A588,COLUMNS($C$11:H595)),””)</f>
        <v>#NAME?</v>
      </c>
      <c r="H595" s="76" t="e">
        <f>IFERROR(INDEX(Data!$M$4:$BB$594,Data!$A588,COLUMNS($C$11:I595)),””)</f>
        <v>#NAME?</v>
      </c>
      <c r="I595" s="76" t="e">
        <f>IFERROR(INDEX(Data!$M$4:$BB$594,Data!$A588,COLUMNS($C$11:J595)),””)</f>
        <v>#NAME?</v>
      </c>
      <c r="J595" s="76" t="e">
        <f>IFERROR(INDEX(Data!$M$4:$BB$594,Data!$A588,COLUMNS($C$11:K595)),””)</f>
        <v>#NAME?</v>
      </c>
      <c r="K595" s="76" t="e">
        <f>IFERROR(INDEX(Data!$M$4:$BB$594,Data!$A588,COLUMNS($C$11:L595)),””)</f>
        <v>#NAME?</v>
      </c>
      <c r="L595" s="76" t="e">
        <f>IFERROR(INDEX(Data!$M$4:$BB$594,Data!$A588,COLUMNS($C$11:M595)),””)</f>
        <v>#NAME?</v>
      </c>
      <c r="M595" s="76" t="e">
        <f>IFERROR(INDEX(Data!$M$4:$BB$594,Data!$A588,COLUMNS($C$11:N595)),””)</f>
        <v>#NAME?</v>
      </c>
      <c r="N595" s="76" t="e">
        <f>IFERROR(INDEX(Data!$M$4:$BB$594,Data!$A588,COLUMNS($C$11:O595)),””)</f>
        <v>#NAME?</v>
      </c>
      <c r="O595" s="76" t="e">
        <f>IFERROR(INDEX(Data!$M$4:$BB$594,Data!$A588,COLUMNS($C$11:P595)),””)</f>
        <v>#NAME?</v>
      </c>
      <c r="P595" s="69" t="e">
        <f>IFERROR(INDEX(Data!$M$4:$BB$594,Data!$A588,COLUMNS($C$11:Q595)),””)</f>
        <v>#NAME?</v>
      </c>
      <c r="Q595" s="70" t="e">
        <f>IFERROR(INDEX(Data!$M$4:$BB$594,Data!$A588,COLUMNS($C$11:R595)),””)</f>
        <v>#NAME?</v>
      </c>
      <c r="R595" s="72" t="e">
        <f>IFERROR(INDEX(Data!$M$4:$BB$594,Data!$A588,COLUMNS($C$11:S595)),””)</f>
        <v>#NAME?</v>
      </c>
      <c r="S595" s="69" t="e">
        <f>IFERROR(INDEX(Data!$M$4:$BB$594,Data!$A588,COLUMNS($C$11:T595)),””)</f>
        <v>#NAME?</v>
      </c>
      <c r="T595" s="71" t="e">
        <f>IFERROR(INDEX(Data!$M$4:$BB$594,Data!$A588,COLUMNS($C$11:U595)),””)</f>
        <v>#NAME?</v>
      </c>
      <c r="U595" s="72" t="e">
        <f>IFERROR(INDEX(Data!$M$4:$BB$594,Data!$A588,COLUMNS($C$11:V595)),””)</f>
        <v>#NAME?</v>
      </c>
      <c r="V595" s="72" t="e">
        <f>IFERROR(INDEX(Data!$M$4:$BB$594,Data!$A588,COLUMNS($C$11:W595)),””)</f>
        <v>#NAME?</v>
      </c>
      <c r="W595" s="72" t="e">
        <f>IFERROR(INDEX(Data!$M$4:$BB$594,Data!$A588,COLUMNS($C$11:X595)),””)</f>
        <v>#NAME?</v>
      </c>
      <c r="X595" s="70" t="e">
        <f>IFERROR(INDEX(Data!$M$4:$BB$594,Data!$A588,COLUMNS($C$11:Y595)),””)</f>
        <v>#NAME?</v>
      </c>
      <c r="Y595" s="72" t="e">
        <f>IFERROR(INDEX(Data!$M$4:$BB$594,Data!$A588,COLUMNS($C$11:Z595)),””)</f>
        <v>#NAME?</v>
      </c>
      <c r="Z595" s="75" t="e">
        <f>IFERROR(INDEX(Data!$M$4:$BB$594,Data!$A588,COLUMNS($C$11:AA595)),””)</f>
        <v>#NAME?</v>
      </c>
      <c r="AA595" s="75" t="e">
        <f>IFERROR(INDEX(Data!$M$4:$BB$594,Data!$A588,COLUMNS($C$11:AB595)),””)</f>
        <v>#NAME?</v>
      </c>
      <c r="AB595" s="71" t="e">
        <f>IFERROR(INDEX(Data!$M$4:$BB$594,Data!$A588,COLUMNS($C$11:AC595)),””)</f>
        <v>#NAME?</v>
      </c>
      <c r="AC595" s="72" t="e">
        <f>IFERROR(INDEX(Data!$M$4:$BB$594,Data!$A588,COLUMNS($C$11:AD595)),””)</f>
        <v>#NAME?</v>
      </c>
      <c r="AD595" s="72" t="e">
        <f>IFERROR(INDEX(Data!$M$4:$BB$594,Data!$A588,COLUMNS($C$11:AE595)),””)</f>
        <v>#NAME?</v>
      </c>
      <c r="AE595" s="70" t="e">
        <f>IFERROR(INDEX(Data!$M$4:$BB$594,Data!$A588,COLUMNS($C$11:AF595)),””)</f>
        <v>#NAME?</v>
      </c>
      <c r="AF595" s="72" t="e">
        <f>IFERROR(INDEX(Data!$M$4:$BB$594,Data!$A588,COLUMNS($C$11:AG595)),””)</f>
        <v>#NAME?</v>
      </c>
      <c r="AG595" s="75" t="e">
        <f>IFERROR(INDEX(Data!$M$4:$BB$594,Data!$A588,COLUMNS($C$11:AH595)),””)</f>
        <v>#NAME?</v>
      </c>
      <c r="AH595" s="75" t="e">
        <f>IFERROR(INDEX(Data!$M$4:$BB$594,Data!$A588,COLUMNS($C$11:AI595)),””)</f>
        <v>#NAME?</v>
      </c>
      <c r="AI595" s="71" t="e">
        <f>IFERROR(INDEX(Data!$M$4:$BB$594,Data!$A588,COLUMNS($C$11:AJ595)),””)</f>
        <v>#NAME?</v>
      </c>
      <c r="AJ595" s="71" t="e">
        <f>IFERROR(INDEX(Data!$M$4:$BB$594,Data!$A588,COLUMNS($C$11:AK595)),””)</f>
        <v>#NAME?</v>
      </c>
      <c r="AK595" s="71" t="e">
        <f>IFERROR(INDEX(Data!$M$4:$BB$594,Data!$A588,COLUMNS($C$11:AL595)),””)</f>
        <v>#NAME?</v>
      </c>
      <c r="AL595" s="69" t="e">
        <f>IFERROR(INDEX(Data!$M$4:$BB$594,Data!$A588,COLUMNS($C$11:AM595)),””)</f>
        <v>#NAME?</v>
      </c>
      <c r="AM595" s="69" t="e">
        <f>IFERROR(INDEX(Data!$M$4:$BB$594,Data!$A588,COLUMNS($C$11:AN595)),””)</f>
        <v>#NAME?</v>
      </c>
      <c r="AN595" s="69" t="e">
        <f>IFERROR(INDEX(Data!$M$4:$BB$594,Data!$A588,COLUMNS($C$11:AO595)),””)</f>
        <v>#NAME?</v>
      </c>
      <c r="AO595" s="69" t="e">
        <f>IFERROR(INDEX(Data!$M$4:$BB$594,Data!$A588,COLUMNS($C$11:AP595)),””)</f>
        <v>#NAME?</v>
      </c>
      <c r="AP595" s="69" t="e">
        <f>IFERROR(INDEX(Data!$M$4:$BB$594,Data!$A588,COLUMNS($C$11:AQ595)),””)</f>
        <v>#NAME?</v>
      </c>
      <c r="AQ595" s="69" t="e">
        <f>IFERROR(INDEX(Data!$M$4:$BB$594,Data!$A588,COLUMNS($C$11:AR595)),””)</f>
        <v>#NAME?</v>
      </c>
    </row>
    <row r="596" spans="2:43" x14ac:dyDescent="0.25">
      <c r="B596" s="69" t="e">
        <f>IFERROR(INDEX(Data!$M$4:$BB$594,Data!$A589,COLUMNS($C$11:C596)),””)</f>
        <v>#NAME?</v>
      </c>
      <c r="C596" s="73" t="e">
        <f>IFERROR(INDEX(Data!$M$4:$BB$594,Data!$A589,COLUMNS($C$11:D596)),””)</f>
        <v>#NAME?</v>
      </c>
      <c r="D596" s="76" t="e">
        <f>IFERROR(INDEX(Data!$M$4:$BB$594,Data!$A589,COLUMNS($C$11:E596)),””)</f>
        <v>#NAME?</v>
      </c>
      <c r="E596" s="76" t="e">
        <f>IFERROR(INDEX(Data!$M$4:$BB$594,Data!$A589,COLUMNS($C$11:F596)),””)</f>
        <v>#NAME?</v>
      </c>
      <c r="F596" s="76" t="e">
        <f>IFERROR(INDEX(Data!$M$4:$BB$594,Data!$A589,COLUMNS($C$11:G596)),””)</f>
        <v>#NAME?</v>
      </c>
      <c r="G596" s="76" t="e">
        <f>IFERROR(INDEX(Data!$M$4:$BB$594,Data!$A589,COLUMNS($C$11:H596)),””)</f>
        <v>#NAME?</v>
      </c>
      <c r="H596" s="76" t="e">
        <f>IFERROR(INDEX(Data!$M$4:$BB$594,Data!$A589,COLUMNS($C$11:I596)),””)</f>
        <v>#NAME?</v>
      </c>
      <c r="I596" s="76" t="e">
        <f>IFERROR(INDEX(Data!$M$4:$BB$594,Data!$A589,COLUMNS($C$11:J596)),””)</f>
        <v>#NAME?</v>
      </c>
      <c r="J596" s="76" t="e">
        <f>IFERROR(INDEX(Data!$M$4:$BB$594,Data!$A589,COLUMNS($C$11:K596)),””)</f>
        <v>#NAME?</v>
      </c>
      <c r="K596" s="76" t="e">
        <f>IFERROR(INDEX(Data!$M$4:$BB$594,Data!$A589,COLUMNS($C$11:L596)),””)</f>
        <v>#NAME?</v>
      </c>
      <c r="L596" s="76" t="e">
        <f>IFERROR(INDEX(Data!$M$4:$BB$594,Data!$A589,COLUMNS($C$11:M596)),””)</f>
        <v>#NAME?</v>
      </c>
      <c r="M596" s="76" t="e">
        <f>IFERROR(INDEX(Data!$M$4:$BB$594,Data!$A589,COLUMNS($C$11:N596)),””)</f>
        <v>#NAME?</v>
      </c>
      <c r="N596" s="76" t="e">
        <f>IFERROR(INDEX(Data!$M$4:$BB$594,Data!$A589,COLUMNS($C$11:O596)),””)</f>
        <v>#NAME?</v>
      </c>
      <c r="O596" s="76" t="e">
        <f>IFERROR(INDEX(Data!$M$4:$BB$594,Data!$A589,COLUMNS($C$11:P596)),””)</f>
        <v>#NAME?</v>
      </c>
      <c r="P596" s="69" t="e">
        <f>IFERROR(INDEX(Data!$M$4:$BB$594,Data!$A589,COLUMNS($C$11:Q596)),””)</f>
        <v>#NAME?</v>
      </c>
      <c r="Q596" s="70" t="e">
        <f>IFERROR(INDEX(Data!$M$4:$BB$594,Data!$A589,COLUMNS($C$11:R596)),””)</f>
        <v>#NAME?</v>
      </c>
      <c r="R596" s="72" t="e">
        <f>IFERROR(INDEX(Data!$M$4:$BB$594,Data!$A589,COLUMNS($C$11:S596)),””)</f>
        <v>#NAME?</v>
      </c>
      <c r="S596" s="69" t="e">
        <f>IFERROR(INDEX(Data!$M$4:$BB$594,Data!$A589,COLUMNS($C$11:T596)),””)</f>
        <v>#NAME?</v>
      </c>
      <c r="T596" s="71" t="e">
        <f>IFERROR(INDEX(Data!$M$4:$BB$594,Data!$A589,COLUMNS($C$11:U596)),””)</f>
        <v>#NAME?</v>
      </c>
      <c r="U596" s="72" t="e">
        <f>IFERROR(INDEX(Data!$M$4:$BB$594,Data!$A589,COLUMNS($C$11:V596)),””)</f>
        <v>#NAME?</v>
      </c>
      <c r="V596" s="72" t="e">
        <f>IFERROR(INDEX(Data!$M$4:$BB$594,Data!$A589,COLUMNS($C$11:W596)),””)</f>
        <v>#NAME?</v>
      </c>
      <c r="W596" s="72" t="e">
        <f>IFERROR(INDEX(Data!$M$4:$BB$594,Data!$A589,COLUMNS($C$11:X596)),””)</f>
        <v>#NAME?</v>
      </c>
      <c r="X596" s="70" t="e">
        <f>IFERROR(INDEX(Data!$M$4:$BB$594,Data!$A589,COLUMNS($C$11:Y596)),””)</f>
        <v>#NAME?</v>
      </c>
      <c r="Y596" s="72" t="e">
        <f>IFERROR(INDEX(Data!$M$4:$BB$594,Data!$A589,COLUMNS($C$11:Z596)),””)</f>
        <v>#NAME?</v>
      </c>
      <c r="Z596" s="75" t="e">
        <f>IFERROR(INDEX(Data!$M$4:$BB$594,Data!$A589,COLUMNS($C$11:AA596)),””)</f>
        <v>#NAME?</v>
      </c>
      <c r="AA596" s="75" t="e">
        <f>IFERROR(INDEX(Data!$M$4:$BB$594,Data!$A589,COLUMNS($C$11:AB596)),””)</f>
        <v>#NAME?</v>
      </c>
      <c r="AB596" s="71" t="e">
        <f>IFERROR(INDEX(Data!$M$4:$BB$594,Data!$A589,COLUMNS($C$11:AC596)),””)</f>
        <v>#NAME?</v>
      </c>
      <c r="AC596" s="72" t="e">
        <f>IFERROR(INDEX(Data!$M$4:$BB$594,Data!$A589,COLUMNS($C$11:AD596)),””)</f>
        <v>#NAME?</v>
      </c>
      <c r="AD596" s="72" t="e">
        <f>IFERROR(INDEX(Data!$M$4:$BB$594,Data!$A589,COLUMNS($C$11:AE596)),””)</f>
        <v>#NAME?</v>
      </c>
      <c r="AE596" s="70" t="e">
        <f>IFERROR(INDEX(Data!$M$4:$BB$594,Data!$A589,COLUMNS($C$11:AF596)),””)</f>
        <v>#NAME?</v>
      </c>
      <c r="AF596" s="72" t="e">
        <f>IFERROR(INDEX(Data!$M$4:$BB$594,Data!$A589,COLUMNS($C$11:AG596)),””)</f>
        <v>#NAME?</v>
      </c>
      <c r="AG596" s="75" t="e">
        <f>IFERROR(INDEX(Data!$M$4:$BB$594,Data!$A589,COLUMNS($C$11:AH596)),””)</f>
        <v>#NAME?</v>
      </c>
      <c r="AH596" s="75" t="e">
        <f>IFERROR(INDEX(Data!$M$4:$BB$594,Data!$A589,COLUMNS($C$11:AI596)),””)</f>
        <v>#NAME?</v>
      </c>
      <c r="AI596" s="71" t="e">
        <f>IFERROR(INDEX(Data!$M$4:$BB$594,Data!$A589,COLUMNS($C$11:AJ596)),””)</f>
        <v>#NAME?</v>
      </c>
      <c r="AJ596" s="71" t="e">
        <f>IFERROR(INDEX(Data!$M$4:$BB$594,Data!$A589,COLUMNS($C$11:AK596)),””)</f>
        <v>#NAME?</v>
      </c>
      <c r="AK596" s="71" t="e">
        <f>IFERROR(INDEX(Data!$M$4:$BB$594,Data!$A589,COLUMNS($C$11:AL596)),””)</f>
        <v>#NAME?</v>
      </c>
      <c r="AL596" s="69" t="e">
        <f>IFERROR(INDEX(Data!$M$4:$BB$594,Data!$A589,COLUMNS($C$11:AM596)),””)</f>
        <v>#NAME?</v>
      </c>
      <c r="AM596" s="69" t="e">
        <f>IFERROR(INDEX(Data!$M$4:$BB$594,Data!$A589,COLUMNS($C$11:AN596)),””)</f>
        <v>#NAME?</v>
      </c>
      <c r="AN596" s="69" t="e">
        <f>IFERROR(INDEX(Data!$M$4:$BB$594,Data!$A589,COLUMNS($C$11:AO596)),””)</f>
        <v>#NAME?</v>
      </c>
      <c r="AO596" s="69" t="e">
        <f>IFERROR(INDEX(Data!$M$4:$BB$594,Data!$A589,COLUMNS($C$11:AP596)),””)</f>
        <v>#NAME?</v>
      </c>
      <c r="AP596" s="69" t="e">
        <f>IFERROR(INDEX(Data!$M$4:$BB$594,Data!$A589,COLUMNS($C$11:AQ596)),””)</f>
        <v>#NAME?</v>
      </c>
      <c r="AQ596" s="69" t="e">
        <f>IFERROR(INDEX(Data!$M$4:$BB$594,Data!$A589,COLUMNS($C$11:AR596)),””)</f>
        <v>#NAME?</v>
      </c>
    </row>
    <row r="597" spans="2:43" x14ac:dyDescent="0.25">
      <c r="B597" s="69" t="e">
        <f>IFERROR(INDEX(Data!$M$4:$BB$594,Data!$A590,COLUMNS($C$11:C597)),””)</f>
        <v>#NAME?</v>
      </c>
      <c r="C597" s="73" t="e">
        <f>IFERROR(INDEX(Data!$M$4:$BB$594,Data!$A590,COLUMNS($C$11:D597)),””)</f>
        <v>#NAME?</v>
      </c>
      <c r="D597" s="76" t="e">
        <f>IFERROR(INDEX(Data!$M$4:$BB$594,Data!$A590,COLUMNS($C$11:E597)),””)</f>
        <v>#NAME?</v>
      </c>
      <c r="E597" s="76" t="e">
        <f>IFERROR(INDEX(Data!$M$4:$BB$594,Data!$A590,COLUMNS($C$11:F597)),””)</f>
        <v>#NAME?</v>
      </c>
      <c r="F597" s="76" t="e">
        <f>IFERROR(INDEX(Data!$M$4:$BB$594,Data!$A590,COLUMNS($C$11:G597)),””)</f>
        <v>#NAME?</v>
      </c>
      <c r="G597" s="76" t="e">
        <f>IFERROR(INDEX(Data!$M$4:$BB$594,Data!$A590,COLUMNS($C$11:H597)),””)</f>
        <v>#NAME?</v>
      </c>
      <c r="H597" s="76" t="e">
        <f>IFERROR(INDEX(Data!$M$4:$BB$594,Data!$A590,COLUMNS($C$11:I597)),””)</f>
        <v>#NAME?</v>
      </c>
      <c r="I597" s="76" t="e">
        <f>IFERROR(INDEX(Data!$M$4:$BB$594,Data!$A590,COLUMNS($C$11:J597)),””)</f>
        <v>#NAME?</v>
      </c>
      <c r="J597" s="76" t="e">
        <f>IFERROR(INDEX(Data!$M$4:$BB$594,Data!$A590,COLUMNS($C$11:K597)),””)</f>
        <v>#NAME?</v>
      </c>
      <c r="K597" s="76" t="e">
        <f>IFERROR(INDEX(Data!$M$4:$BB$594,Data!$A590,COLUMNS($C$11:L597)),””)</f>
        <v>#NAME?</v>
      </c>
      <c r="L597" s="76" t="e">
        <f>IFERROR(INDEX(Data!$M$4:$BB$594,Data!$A590,COLUMNS($C$11:M597)),””)</f>
        <v>#NAME?</v>
      </c>
      <c r="M597" s="76" t="e">
        <f>IFERROR(INDEX(Data!$M$4:$BB$594,Data!$A590,COLUMNS($C$11:N597)),””)</f>
        <v>#NAME?</v>
      </c>
      <c r="N597" s="76" t="e">
        <f>IFERROR(INDEX(Data!$M$4:$BB$594,Data!$A590,COLUMNS($C$11:O597)),””)</f>
        <v>#NAME?</v>
      </c>
      <c r="O597" s="76" t="e">
        <f>IFERROR(INDEX(Data!$M$4:$BB$594,Data!$A590,COLUMNS($C$11:P597)),””)</f>
        <v>#NAME?</v>
      </c>
      <c r="P597" s="69" t="e">
        <f>IFERROR(INDEX(Data!$M$4:$BB$594,Data!$A590,COLUMNS($C$11:Q597)),””)</f>
        <v>#NAME?</v>
      </c>
      <c r="Q597" s="70" t="e">
        <f>IFERROR(INDEX(Data!$M$4:$BB$594,Data!$A590,COLUMNS($C$11:R597)),””)</f>
        <v>#NAME?</v>
      </c>
      <c r="R597" s="72" t="e">
        <f>IFERROR(INDEX(Data!$M$4:$BB$594,Data!$A590,COLUMNS($C$11:S597)),””)</f>
        <v>#NAME?</v>
      </c>
      <c r="S597" s="69" t="e">
        <f>IFERROR(INDEX(Data!$M$4:$BB$594,Data!$A590,COLUMNS($C$11:T597)),””)</f>
        <v>#NAME?</v>
      </c>
      <c r="T597" s="71" t="e">
        <f>IFERROR(INDEX(Data!$M$4:$BB$594,Data!$A590,COLUMNS($C$11:U597)),””)</f>
        <v>#NAME?</v>
      </c>
      <c r="U597" s="72" t="e">
        <f>IFERROR(INDEX(Data!$M$4:$BB$594,Data!$A590,COLUMNS($C$11:V597)),””)</f>
        <v>#NAME?</v>
      </c>
      <c r="V597" s="72" t="e">
        <f>IFERROR(INDEX(Data!$M$4:$BB$594,Data!$A590,COLUMNS($C$11:W597)),””)</f>
        <v>#NAME?</v>
      </c>
      <c r="W597" s="72" t="e">
        <f>IFERROR(INDEX(Data!$M$4:$BB$594,Data!$A590,COLUMNS($C$11:X597)),””)</f>
        <v>#NAME?</v>
      </c>
      <c r="X597" s="70" t="e">
        <f>IFERROR(INDEX(Data!$M$4:$BB$594,Data!$A590,COLUMNS($C$11:Y597)),””)</f>
        <v>#NAME?</v>
      </c>
      <c r="Y597" s="72" t="e">
        <f>IFERROR(INDEX(Data!$M$4:$BB$594,Data!$A590,COLUMNS($C$11:Z597)),””)</f>
        <v>#NAME?</v>
      </c>
      <c r="Z597" s="75" t="e">
        <f>IFERROR(INDEX(Data!$M$4:$BB$594,Data!$A590,COLUMNS($C$11:AA597)),””)</f>
        <v>#NAME?</v>
      </c>
      <c r="AA597" s="75" t="e">
        <f>IFERROR(INDEX(Data!$M$4:$BB$594,Data!$A590,COLUMNS($C$11:AB597)),””)</f>
        <v>#NAME?</v>
      </c>
      <c r="AB597" s="71" t="e">
        <f>IFERROR(INDEX(Data!$M$4:$BB$594,Data!$A590,COLUMNS($C$11:AC597)),””)</f>
        <v>#NAME?</v>
      </c>
      <c r="AC597" s="72" t="e">
        <f>IFERROR(INDEX(Data!$M$4:$BB$594,Data!$A590,COLUMNS($C$11:AD597)),””)</f>
        <v>#NAME?</v>
      </c>
      <c r="AD597" s="72" t="e">
        <f>IFERROR(INDEX(Data!$M$4:$BB$594,Data!$A590,COLUMNS($C$11:AE597)),””)</f>
        <v>#NAME?</v>
      </c>
      <c r="AE597" s="70" t="e">
        <f>IFERROR(INDEX(Data!$M$4:$BB$594,Data!$A590,COLUMNS($C$11:AF597)),””)</f>
        <v>#NAME?</v>
      </c>
      <c r="AF597" s="72" t="e">
        <f>IFERROR(INDEX(Data!$M$4:$BB$594,Data!$A590,COLUMNS($C$11:AG597)),””)</f>
        <v>#NAME?</v>
      </c>
      <c r="AG597" s="75" t="e">
        <f>IFERROR(INDEX(Data!$M$4:$BB$594,Data!$A590,COLUMNS($C$11:AH597)),””)</f>
        <v>#NAME?</v>
      </c>
      <c r="AH597" s="75" t="e">
        <f>IFERROR(INDEX(Data!$M$4:$BB$594,Data!$A590,COLUMNS($C$11:AI597)),””)</f>
        <v>#NAME?</v>
      </c>
      <c r="AI597" s="71" t="e">
        <f>IFERROR(INDEX(Data!$M$4:$BB$594,Data!$A590,COLUMNS($C$11:AJ597)),””)</f>
        <v>#NAME?</v>
      </c>
      <c r="AJ597" s="71" t="e">
        <f>IFERROR(INDEX(Data!$M$4:$BB$594,Data!$A590,COLUMNS($C$11:AK597)),””)</f>
        <v>#NAME?</v>
      </c>
      <c r="AK597" s="71" t="e">
        <f>IFERROR(INDEX(Data!$M$4:$BB$594,Data!$A590,COLUMNS($C$11:AL597)),””)</f>
        <v>#NAME?</v>
      </c>
      <c r="AL597" s="69" t="e">
        <f>IFERROR(INDEX(Data!$M$4:$BB$594,Data!$A590,COLUMNS($C$11:AM597)),””)</f>
        <v>#NAME?</v>
      </c>
      <c r="AM597" s="69" t="e">
        <f>IFERROR(INDEX(Data!$M$4:$BB$594,Data!$A590,COLUMNS($C$11:AN597)),””)</f>
        <v>#NAME?</v>
      </c>
      <c r="AN597" s="69" t="e">
        <f>IFERROR(INDEX(Data!$M$4:$BB$594,Data!$A590,COLUMNS($C$11:AO597)),””)</f>
        <v>#NAME?</v>
      </c>
      <c r="AO597" s="69" t="e">
        <f>IFERROR(INDEX(Data!$M$4:$BB$594,Data!$A590,COLUMNS($C$11:AP597)),””)</f>
        <v>#NAME?</v>
      </c>
      <c r="AP597" s="69" t="e">
        <f>IFERROR(INDEX(Data!$M$4:$BB$594,Data!$A590,COLUMNS($C$11:AQ597)),””)</f>
        <v>#NAME?</v>
      </c>
      <c r="AQ597" s="69" t="e">
        <f>IFERROR(INDEX(Data!$M$4:$BB$594,Data!$A590,COLUMNS($C$11:AR597)),””)</f>
        <v>#NAME?</v>
      </c>
    </row>
    <row r="598" spans="2:43" x14ac:dyDescent="0.25">
      <c r="B598" s="69" t="e">
        <f>IFERROR(INDEX(Data!$M$4:$BB$594,Data!$A591,COLUMNS($C$11:C598)),””)</f>
        <v>#NAME?</v>
      </c>
      <c r="C598" s="73" t="e">
        <f>IFERROR(INDEX(Data!$M$4:$BB$594,Data!$A591,COLUMNS($C$11:D598)),””)</f>
        <v>#NAME?</v>
      </c>
      <c r="D598" s="76" t="e">
        <f>IFERROR(INDEX(Data!$M$4:$BB$594,Data!$A591,COLUMNS($C$11:E598)),””)</f>
        <v>#NAME?</v>
      </c>
      <c r="E598" s="76" t="e">
        <f>IFERROR(INDEX(Data!$M$4:$BB$594,Data!$A591,COLUMNS($C$11:F598)),””)</f>
        <v>#NAME?</v>
      </c>
      <c r="F598" s="76" t="e">
        <f>IFERROR(INDEX(Data!$M$4:$BB$594,Data!$A591,COLUMNS($C$11:G598)),””)</f>
        <v>#NAME?</v>
      </c>
      <c r="G598" s="76" t="e">
        <f>IFERROR(INDEX(Data!$M$4:$BB$594,Data!$A591,COLUMNS($C$11:H598)),””)</f>
        <v>#NAME?</v>
      </c>
      <c r="H598" s="76" t="e">
        <f>IFERROR(INDEX(Data!$M$4:$BB$594,Data!$A591,COLUMNS($C$11:I598)),””)</f>
        <v>#NAME?</v>
      </c>
      <c r="I598" s="76" t="e">
        <f>IFERROR(INDEX(Data!$M$4:$BB$594,Data!$A591,COLUMNS($C$11:J598)),””)</f>
        <v>#NAME?</v>
      </c>
      <c r="J598" s="76" t="e">
        <f>IFERROR(INDEX(Data!$M$4:$BB$594,Data!$A591,COLUMNS($C$11:K598)),””)</f>
        <v>#NAME?</v>
      </c>
      <c r="K598" s="76" t="e">
        <f>IFERROR(INDEX(Data!$M$4:$BB$594,Data!$A591,COLUMNS($C$11:L598)),””)</f>
        <v>#NAME?</v>
      </c>
      <c r="L598" s="76" t="e">
        <f>IFERROR(INDEX(Data!$M$4:$BB$594,Data!$A591,COLUMNS($C$11:M598)),””)</f>
        <v>#NAME?</v>
      </c>
      <c r="M598" s="76" t="e">
        <f>IFERROR(INDEX(Data!$M$4:$BB$594,Data!$A591,COLUMNS($C$11:N598)),””)</f>
        <v>#NAME?</v>
      </c>
      <c r="N598" s="76" t="e">
        <f>IFERROR(INDEX(Data!$M$4:$BB$594,Data!$A591,COLUMNS($C$11:O598)),””)</f>
        <v>#NAME?</v>
      </c>
      <c r="O598" s="76" t="e">
        <f>IFERROR(INDEX(Data!$M$4:$BB$594,Data!$A591,COLUMNS($C$11:P598)),””)</f>
        <v>#NAME?</v>
      </c>
      <c r="P598" s="69" t="e">
        <f>IFERROR(INDEX(Data!$M$4:$BB$594,Data!$A591,COLUMNS($C$11:Q598)),””)</f>
        <v>#NAME?</v>
      </c>
      <c r="Q598" s="70" t="e">
        <f>IFERROR(INDEX(Data!$M$4:$BB$594,Data!$A591,COLUMNS($C$11:R598)),””)</f>
        <v>#NAME?</v>
      </c>
      <c r="R598" s="72" t="e">
        <f>IFERROR(INDEX(Data!$M$4:$BB$594,Data!$A591,COLUMNS($C$11:S598)),””)</f>
        <v>#NAME?</v>
      </c>
      <c r="S598" s="69" t="e">
        <f>IFERROR(INDEX(Data!$M$4:$BB$594,Data!$A591,COLUMNS($C$11:T598)),””)</f>
        <v>#NAME?</v>
      </c>
      <c r="T598" s="71" t="e">
        <f>IFERROR(INDEX(Data!$M$4:$BB$594,Data!$A591,COLUMNS($C$11:U598)),””)</f>
        <v>#NAME?</v>
      </c>
      <c r="U598" s="72" t="e">
        <f>IFERROR(INDEX(Data!$M$4:$BB$594,Data!$A591,COLUMNS($C$11:V598)),””)</f>
        <v>#NAME?</v>
      </c>
      <c r="V598" s="72" t="e">
        <f>IFERROR(INDEX(Data!$M$4:$BB$594,Data!$A591,COLUMNS($C$11:W598)),””)</f>
        <v>#NAME?</v>
      </c>
      <c r="W598" s="72" t="e">
        <f>IFERROR(INDEX(Data!$M$4:$BB$594,Data!$A591,COLUMNS($C$11:X598)),””)</f>
        <v>#NAME?</v>
      </c>
      <c r="X598" s="70" t="e">
        <f>IFERROR(INDEX(Data!$M$4:$BB$594,Data!$A591,COLUMNS($C$11:Y598)),””)</f>
        <v>#NAME?</v>
      </c>
      <c r="Y598" s="72" t="e">
        <f>IFERROR(INDEX(Data!$M$4:$BB$594,Data!$A591,COLUMNS($C$11:Z598)),””)</f>
        <v>#NAME?</v>
      </c>
      <c r="Z598" s="75" t="e">
        <f>IFERROR(INDEX(Data!$M$4:$BB$594,Data!$A591,COLUMNS($C$11:AA598)),””)</f>
        <v>#NAME?</v>
      </c>
      <c r="AA598" s="75" t="e">
        <f>IFERROR(INDEX(Data!$M$4:$BB$594,Data!$A591,COLUMNS($C$11:AB598)),””)</f>
        <v>#NAME?</v>
      </c>
      <c r="AB598" s="71" t="e">
        <f>IFERROR(INDEX(Data!$M$4:$BB$594,Data!$A591,COLUMNS($C$11:AC598)),””)</f>
        <v>#NAME?</v>
      </c>
      <c r="AC598" s="72" t="e">
        <f>IFERROR(INDEX(Data!$M$4:$BB$594,Data!$A591,COLUMNS($C$11:AD598)),””)</f>
        <v>#NAME?</v>
      </c>
      <c r="AD598" s="72" t="e">
        <f>IFERROR(INDEX(Data!$M$4:$BB$594,Data!$A591,COLUMNS($C$11:AE598)),””)</f>
        <v>#NAME?</v>
      </c>
      <c r="AE598" s="70" t="e">
        <f>IFERROR(INDEX(Data!$M$4:$BB$594,Data!$A591,COLUMNS($C$11:AF598)),””)</f>
        <v>#NAME?</v>
      </c>
      <c r="AF598" s="72" t="e">
        <f>IFERROR(INDEX(Data!$M$4:$BB$594,Data!$A591,COLUMNS($C$11:AG598)),””)</f>
        <v>#NAME?</v>
      </c>
      <c r="AG598" s="75" t="e">
        <f>IFERROR(INDEX(Data!$M$4:$BB$594,Data!$A591,COLUMNS($C$11:AH598)),””)</f>
        <v>#NAME?</v>
      </c>
      <c r="AH598" s="75" t="e">
        <f>IFERROR(INDEX(Data!$M$4:$BB$594,Data!$A591,COLUMNS($C$11:AI598)),””)</f>
        <v>#NAME?</v>
      </c>
      <c r="AI598" s="71" t="e">
        <f>IFERROR(INDEX(Data!$M$4:$BB$594,Data!$A591,COLUMNS($C$11:AJ598)),””)</f>
        <v>#NAME?</v>
      </c>
      <c r="AJ598" s="71" t="e">
        <f>IFERROR(INDEX(Data!$M$4:$BB$594,Data!$A591,COLUMNS($C$11:AK598)),””)</f>
        <v>#NAME?</v>
      </c>
      <c r="AK598" s="71" t="e">
        <f>IFERROR(INDEX(Data!$M$4:$BB$594,Data!$A591,COLUMNS($C$11:AL598)),””)</f>
        <v>#NAME?</v>
      </c>
      <c r="AL598" s="69" t="e">
        <f>IFERROR(INDEX(Data!$M$4:$BB$594,Data!$A591,COLUMNS($C$11:AM598)),””)</f>
        <v>#NAME?</v>
      </c>
      <c r="AM598" s="69" t="e">
        <f>IFERROR(INDEX(Data!$M$4:$BB$594,Data!$A591,COLUMNS($C$11:AN598)),””)</f>
        <v>#NAME?</v>
      </c>
      <c r="AN598" s="69" t="e">
        <f>IFERROR(INDEX(Data!$M$4:$BB$594,Data!$A591,COLUMNS($C$11:AO598)),””)</f>
        <v>#NAME?</v>
      </c>
      <c r="AO598" s="69" t="e">
        <f>IFERROR(INDEX(Data!$M$4:$BB$594,Data!$A591,COLUMNS($C$11:AP598)),””)</f>
        <v>#NAME?</v>
      </c>
      <c r="AP598" s="69" t="e">
        <f>IFERROR(INDEX(Data!$M$4:$BB$594,Data!$A591,COLUMNS($C$11:AQ598)),””)</f>
        <v>#NAME?</v>
      </c>
      <c r="AQ598" s="69" t="e">
        <f>IFERROR(INDEX(Data!$M$4:$BB$594,Data!$A591,COLUMNS($C$11:AR598)),””)</f>
        <v>#NAME?</v>
      </c>
    </row>
    <row r="599" spans="2:43" x14ac:dyDescent="0.25">
      <c r="B599" s="69" t="e">
        <f>IFERROR(INDEX(Data!$M$4:$BB$594,Data!$A592,COLUMNS($C$11:C599)),””)</f>
        <v>#NAME?</v>
      </c>
      <c r="C599" s="73" t="e">
        <f>IFERROR(INDEX(Data!$M$4:$BB$594,Data!$A592,COLUMNS($C$11:D599)),””)</f>
        <v>#NAME?</v>
      </c>
      <c r="D599" s="76" t="e">
        <f>IFERROR(INDEX(Data!$M$4:$BB$594,Data!$A592,COLUMNS($C$11:E599)),””)</f>
        <v>#NAME?</v>
      </c>
      <c r="E599" s="76" t="e">
        <f>IFERROR(INDEX(Data!$M$4:$BB$594,Data!$A592,COLUMNS($C$11:F599)),””)</f>
        <v>#NAME?</v>
      </c>
      <c r="F599" s="76" t="e">
        <f>IFERROR(INDEX(Data!$M$4:$BB$594,Data!$A592,COLUMNS($C$11:G599)),””)</f>
        <v>#NAME?</v>
      </c>
      <c r="G599" s="76" t="e">
        <f>IFERROR(INDEX(Data!$M$4:$BB$594,Data!$A592,COLUMNS($C$11:H599)),””)</f>
        <v>#NAME?</v>
      </c>
      <c r="H599" s="76" t="e">
        <f>IFERROR(INDEX(Data!$M$4:$BB$594,Data!$A592,COLUMNS($C$11:I599)),””)</f>
        <v>#NAME?</v>
      </c>
      <c r="I599" s="76" t="e">
        <f>IFERROR(INDEX(Data!$M$4:$BB$594,Data!$A592,COLUMNS($C$11:J599)),””)</f>
        <v>#NAME?</v>
      </c>
      <c r="J599" s="76" t="e">
        <f>IFERROR(INDEX(Data!$M$4:$BB$594,Data!$A592,COLUMNS($C$11:K599)),””)</f>
        <v>#NAME?</v>
      </c>
      <c r="K599" s="76" t="e">
        <f>IFERROR(INDEX(Data!$M$4:$BB$594,Data!$A592,COLUMNS($C$11:L599)),””)</f>
        <v>#NAME?</v>
      </c>
      <c r="L599" s="76" t="e">
        <f>IFERROR(INDEX(Data!$M$4:$BB$594,Data!$A592,COLUMNS($C$11:M599)),””)</f>
        <v>#NAME?</v>
      </c>
      <c r="M599" s="76" t="e">
        <f>IFERROR(INDEX(Data!$M$4:$BB$594,Data!$A592,COLUMNS($C$11:N599)),””)</f>
        <v>#NAME?</v>
      </c>
      <c r="N599" s="76" t="e">
        <f>IFERROR(INDEX(Data!$M$4:$BB$594,Data!$A592,COLUMNS($C$11:O599)),””)</f>
        <v>#NAME?</v>
      </c>
      <c r="O599" s="76" t="e">
        <f>IFERROR(INDEX(Data!$M$4:$BB$594,Data!$A592,COLUMNS($C$11:P599)),””)</f>
        <v>#NAME?</v>
      </c>
      <c r="P599" s="69" t="e">
        <f>IFERROR(INDEX(Data!$M$4:$BB$594,Data!$A592,COLUMNS($C$11:Q599)),””)</f>
        <v>#NAME?</v>
      </c>
      <c r="Q599" s="70" t="e">
        <f>IFERROR(INDEX(Data!$M$4:$BB$594,Data!$A592,COLUMNS($C$11:R599)),””)</f>
        <v>#NAME?</v>
      </c>
      <c r="R599" s="72" t="e">
        <f>IFERROR(INDEX(Data!$M$4:$BB$594,Data!$A592,COLUMNS($C$11:S599)),””)</f>
        <v>#NAME?</v>
      </c>
      <c r="S599" s="69" t="e">
        <f>IFERROR(INDEX(Data!$M$4:$BB$594,Data!$A592,COLUMNS($C$11:T599)),””)</f>
        <v>#NAME?</v>
      </c>
      <c r="T599" s="71" t="e">
        <f>IFERROR(INDEX(Data!$M$4:$BB$594,Data!$A592,COLUMNS($C$11:U599)),””)</f>
        <v>#NAME?</v>
      </c>
      <c r="U599" s="72" t="e">
        <f>IFERROR(INDEX(Data!$M$4:$BB$594,Data!$A592,COLUMNS($C$11:V599)),””)</f>
        <v>#NAME?</v>
      </c>
      <c r="V599" s="72" t="e">
        <f>IFERROR(INDEX(Data!$M$4:$BB$594,Data!$A592,COLUMNS($C$11:W599)),””)</f>
        <v>#NAME?</v>
      </c>
      <c r="W599" s="72" t="e">
        <f>IFERROR(INDEX(Data!$M$4:$BB$594,Data!$A592,COLUMNS($C$11:X599)),””)</f>
        <v>#NAME?</v>
      </c>
      <c r="X599" s="70" t="e">
        <f>IFERROR(INDEX(Data!$M$4:$BB$594,Data!$A592,COLUMNS($C$11:Y599)),””)</f>
        <v>#NAME?</v>
      </c>
      <c r="Y599" s="72" t="e">
        <f>IFERROR(INDEX(Data!$M$4:$BB$594,Data!$A592,COLUMNS($C$11:Z599)),””)</f>
        <v>#NAME?</v>
      </c>
      <c r="Z599" s="75" t="e">
        <f>IFERROR(INDEX(Data!$M$4:$BB$594,Data!$A592,COLUMNS($C$11:AA599)),””)</f>
        <v>#NAME?</v>
      </c>
      <c r="AA599" s="75" t="e">
        <f>IFERROR(INDEX(Data!$M$4:$BB$594,Data!$A592,COLUMNS($C$11:AB599)),””)</f>
        <v>#NAME?</v>
      </c>
      <c r="AB599" s="71" t="e">
        <f>IFERROR(INDEX(Data!$M$4:$BB$594,Data!$A592,COLUMNS($C$11:AC599)),””)</f>
        <v>#NAME?</v>
      </c>
      <c r="AC599" s="72" t="e">
        <f>IFERROR(INDEX(Data!$M$4:$BB$594,Data!$A592,COLUMNS($C$11:AD599)),””)</f>
        <v>#NAME?</v>
      </c>
      <c r="AD599" s="72" t="e">
        <f>IFERROR(INDEX(Data!$M$4:$BB$594,Data!$A592,COLUMNS($C$11:AE599)),””)</f>
        <v>#NAME?</v>
      </c>
      <c r="AE599" s="70" t="e">
        <f>IFERROR(INDEX(Data!$M$4:$BB$594,Data!$A592,COLUMNS($C$11:AF599)),””)</f>
        <v>#NAME?</v>
      </c>
      <c r="AF599" s="72" t="e">
        <f>IFERROR(INDEX(Data!$M$4:$BB$594,Data!$A592,COLUMNS($C$11:AG599)),””)</f>
        <v>#NAME?</v>
      </c>
      <c r="AG599" s="75" t="e">
        <f>IFERROR(INDEX(Data!$M$4:$BB$594,Data!$A592,COLUMNS($C$11:AH599)),””)</f>
        <v>#NAME?</v>
      </c>
      <c r="AH599" s="75" t="e">
        <f>IFERROR(INDEX(Data!$M$4:$BB$594,Data!$A592,COLUMNS($C$11:AI599)),””)</f>
        <v>#NAME?</v>
      </c>
      <c r="AI599" s="71" t="e">
        <f>IFERROR(INDEX(Data!$M$4:$BB$594,Data!$A592,COLUMNS($C$11:AJ599)),””)</f>
        <v>#NAME?</v>
      </c>
      <c r="AJ599" s="71" t="e">
        <f>IFERROR(INDEX(Data!$M$4:$BB$594,Data!$A592,COLUMNS($C$11:AK599)),””)</f>
        <v>#NAME?</v>
      </c>
      <c r="AK599" s="71" t="e">
        <f>IFERROR(INDEX(Data!$M$4:$BB$594,Data!$A592,COLUMNS($C$11:AL599)),””)</f>
        <v>#NAME?</v>
      </c>
      <c r="AL599" s="69" t="e">
        <f>IFERROR(INDEX(Data!$M$4:$BB$594,Data!$A592,COLUMNS($C$11:AM599)),””)</f>
        <v>#NAME?</v>
      </c>
      <c r="AM599" s="69" t="e">
        <f>IFERROR(INDEX(Data!$M$4:$BB$594,Data!$A592,COLUMNS($C$11:AN599)),””)</f>
        <v>#NAME?</v>
      </c>
      <c r="AN599" s="69" t="e">
        <f>IFERROR(INDEX(Data!$M$4:$BB$594,Data!$A592,COLUMNS($C$11:AO599)),””)</f>
        <v>#NAME?</v>
      </c>
      <c r="AO599" s="69" t="e">
        <f>IFERROR(INDEX(Data!$M$4:$BB$594,Data!$A592,COLUMNS($C$11:AP599)),””)</f>
        <v>#NAME?</v>
      </c>
      <c r="AP599" s="69" t="e">
        <f>IFERROR(INDEX(Data!$M$4:$BB$594,Data!$A592,COLUMNS($C$11:AQ599)),””)</f>
        <v>#NAME?</v>
      </c>
      <c r="AQ599" s="69" t="e">
        <f>IFERROR(INDEX(Data!$M$4:$BB$594,Data!$A592,COLUMNS($C$11:AR599)),””)</f>
        <v>#NAME?</v>
      </c>
    </row>
    <row r="600" spans="2:43" x14ac:dyDescent="0.25">
      <c r="B600" s="69" t="e">
        <f>IFERROR(INDEX(Data!$M$4:$BB$594,Data!$A593,COLUMNS($C$11:C600)),””)</f>
        <v>#NAME?</v>
      </c>
      <c r="C600" s="73" t="e">
        <f>IFERROR(INDEX(Data!$M$4:$BB$594,Data!$A593,COLUMNS($C$11:D600)),””)</f>
        <v>#NAME?</v>
      </c>
      <c r="D600" s="76" t="e">
        <f>IFERROR(INDEX(Data!$M$4:$BB$594,Data!$A593,COLUMNS($C$11:E600)),””)</f>
        <v>#NAME?</v>
      </c>
      <c r="E600" s="76" t="e">
        <f>IFERROR(INDEX(Data!$M$4:$BB$594,Data!$A593,COLUMNS($C$11:F600)),””)</f>
        <v>#NAME?</v>
      </c>
      <c r="F600" s="76" t="e">
        <f>IFERROR(INDEX(Data!$M$4:$BB$594,Data!$A593,COLUMNS($C$11:G600)),””)</f>
        <v>#NAME?</v>
      </c>
      <c r="G600" s="76" t="e">
        <f>IFERROR(INDEX(Data!$M$4:$BB$594,Data!$A593,COLUMNS($C$11:H600)),””)</f>
        <v>#NAME?</v>
      </c>
      <c r="H600" s="76" t="e">
        <f>IFERROR(INDEX(Data!$M$4:$BB$594,Data!$A593,COLUMNS($C$11:I600)),””)</f>
        <v>#NAME?</v>
      </c>
      <c r="I600" s="76" t="e">
        <f>IFERROR(INDEX(Data!$M$4:$BB$594,Data!$A593,COLUMNS($C$11:J600)),””)</f>
        <v>#NAME?</v>
      </c>
      <c r="J600" s="76" t="e">
        <f>IFERROR(INDEX(Data!$M$4:$BB$594,Data!$A593,COLUMNS($C$11:K600)),””)</f>
        <v>#NAME?</v>
      </c>
      <c r="K600" s="76" t="e">
        <f>IFERROR(INDEX(Data!$M$4:$BB$594,Data!$A593,COLUMNS($C$11:L600)),””)</f>
        <v>#NAME?</v>
      </c>
      <c r="L600" s="76" t="e">
        <f>IFERROR(INDEX(Data!$M$4:$BB$594,Data!$A593,COLUMNS($C$11:M600)),””)</f>
        <v>#NAME?</v>
      </c>
      <c r="M600" s="76" t="e">
        <f>IFERROR(INDEX(Data!$M$4:$BB$594,Data!$A593,COLUMNS($C$11:N600)),””)</f>
        <v>#NAME?</v>
      </c>
      <c r="N600" s="76" t="e">
        <f>IFERROR(INDEX(Data!$M$4:$BB$594,Data!$A593,COLUMNS($C$11:O600)),””)</f>
        <v>#NAME?</v>
      </c>
      <c r="O600" s="76" t="e">
        <f>IFERROR(INDEX(Data!$M$4:$BB$594,Data!$A593,COLUMNS($C$11:P600)),””)</f>
        <v>#NAME?</v>
      </c>
      <c r="P600" s="69" t="e">
        <f>IFERROR(INDEX(Data!$M$4:$BB$594,Data!$A593,COLUMNS($C$11:Q600)),””)</f>
        <v>#NAME?</v>
      </c>
      <c r="Q600" s="70" t="e">
        <f>IFERROR(INDEX(Data!$M$4:$BB$594,Data!$A593,COLUMNS($C$11:R600)),””)</f>
        <v>#NAME?</v>
      </c>
      <c r="R600" s="72" t="e">
        <f>IFERROR(INDEX(Data!$M$4:$BB$594,Data!$A593,COLUMNS($C$11:S600)),””)</f>
        <v>#NAME?</v>
      </c>
      <c r="S600" s="69" t="e">
        <f>IFERROR(INDEX(Data!$M$4:$BB$594,Data!$A593,COLUMNS($C$11:T600)),””)</f>
        <v>#NAME?</v>
      </c>
      <c r="T600" s="71" t="e">
        <f>IFERROR(INDEX(Data!$M$4:$BB$594,Data!$A593,COLUMNS($C$11:U600)),””)</f>
        <v>#NAME?</v>
      </c>
      <c r="U600" s="72" t="e">
        <f>IFERROR(INDEX(Data!$M$4:$BB$594,Data!$A593,COLUMNS($C$11:V600)),””)</f>
        <v>#NAME?</v>
      </c>
      <c r="V600" s="72" t="e">
        <f>IFERROR(INDEX(Data!$M$4:$BB$594,Data!$A593,COLUMNS($C$11:W600)),””)</f>
        <v>#NAME?</v>
      </c>
      <c r="W600" s="72" t="e">
        <f>IFERROR(INDEX(Data!$M$4:$BB$594,Data!$A593,COLUMNS($C$11:X600)),””)</f>
        <v>#NAME?</v>
      </c>
      <c r="X600" s="70" t="e">
        <f>IFERROR(INDEX(Data!$M$4:$BB$594,Data!$A593,COLUMNS($C$11:Y600)),””)</f>
        <v>#NAME?</v>
      </c>
      <c r="Y600" s="72" t="e">
        <f>IFERROR(INDEX(Data!$M$4:$BB$594,Data!$A593,COLUMNS($C$11:Z600)),””)</f>
        <v>#NAME?</v>
      </c>
      <c r="Z600" s="75" t="e">
        <f>IFERROR(INDEX(Data!$M$4:$BB$594,Data!$A593,COLUMNS($C$11:AA600)),””)</f>
        <v>#NAME?</v>
      </c>
      <c r="AA600" s="75" t="e">
        <f>IFERROR(INDEX(Data!$M$4:$BB$594,Data!$A593,COLUMNS($C$11:AB600)),””)</f>
        <v>#NAME?</v>
      </c>
      <c r="AB600" s="71" t="e">
        <f>IFERROR(INDEX(Data!$M$4:$BB$594,Data!$A593,COLUMNS($C$11:AC600)),””)</f>
        <v>#NAME?</v>
      </c>
      <c r="AC600" s="72" t="e">
        <f>IFERROR(INDEX(Data!$M$4:$BB$594,Data!$A593,COLUMNS($C$11:AD600)),””)</f>
        <v>#NAME?</v>
      </c>
      <c r="AD600" s="72" t="e">
        <f>IFERROR(INDEX(Data!$M$4:$BB$594,Data!$A593,COLUMNS($C$11:AE600)),””)</f>
        <v>#NAME?</v>
      </c>
      <c r="AE600" s="70" t="e">
        <f>IFERROR(INDEX(Data!$M$4:$BB$594,Data!$A593,COLUMNS($C$11:AF600)),””)</f>
        <v>#NAME?</v>
      </c>
      <c r="AF600" s="72" t="e">
        <f>IFERROR(INDEX(Data!$M$4:$BB$594,Data!$A593,COLUMNS($C$11:AG600)),””)</f>
        <v>#NAME?</v>
      </c>
      <c r="AG600" s="75" t="e">
        <f>IFERROR(INDEX(Data!$M$4:$BB$594,Data!$A593,COLUMNS($C$11:AH600)),””)</f>
        <v>#NAME?</v>
      </c>
      <c r="AH600" s="75" t="e">
        <f>IFERROR(INDEX(Data!$M$4:$BB$594,Data!$A593,COLUMNS($C$11:AI600)),””)</f>
        <v>#NAME?</v>
      </c>
      <c r="AI600" s="71" t="e">
        <f>IFERROR(INDEX(Data!$M$4:$BB$594,Data!$A593,COLUMNS($C$11:AJ600)),””)</f>
        <v>#NAME?</v>
      </c>
      <c r="AJ600" s="71" t="e">
        <f>IFERROR(INDEX(Data!$M$4:$BB$594,Data!$A593,COLUMNS($C$11:AK600)),””)</f>
        <v>#NAME?</v>
      </c>
      <c r="AK600" s="71" t="e">
        <f>IFERROR(INDEX(Data!$M$4:$BB$594,Data!$A593,COLUMNS($C$11:AL600)),””)</f>
        <v>#NAME?</v>
      </c>
      <c r="AL600" s="69" t="e">
        <f>IFERROR(INDEX(Data!$M$4:$BB$594,Data!$A593,COLUMNS($C$11:AM600)),””)</f>
        <v>#NAME?</v>
      </c>
      <c r="AM600" s="69" t="e">
        <f>IFERROR(INDEX(Data!$M$4:$BB$594,Data!$A593,COLUMNS($C$11:AN600)),””)</f>
        <v>#NAME?</v>
      </c>
      <c r="AN600" s="69" t="e">
        <f>IFERROR(INDEX(Data!$M$4:$BB$594,Data!$A593,COLUMNS($C$11:AO600)),””)</f>
        <v>#NAME?</v>
      </c>
      <c r="AO600" s="69" t="e">
        <f>IFERROR(INDEX(Data!$M$4:$BB$594,Data!$A593,COLUMNS($C$11:AP600)),””)</f>
        <v>#NAME?</v>
      </c>
      <c r="AP600" s="69" t="e">
        <f>IFERROR(INDEX(Data!$M$4:$BB$594,Data!$A593,COLUMNS($C$11:AQ600)),””)</f>
        <v>#NAME?</v>
      </c>
      <c r="AQ600" s="69" t="e">
        <f>IFERROR(INDEX(Data!$M$4:$BB$594,Data!$A593,COLUMNS($C$11:AR600)),””)</f>
        <v>#NAME?</v>
      </c>
    </row>
    <row r="601" spans="2:43" x14ac:dyDescent="0.25">
      <c r="B601" s="69" t="e">
        <f>IFERROR(INDEX(Data!$M$4:$BB$594,Data!$A594,COLUMNS($C$11:C601)),””)</f>
        <v>#NAME?</v>
      </c>
      <c r="C601" s="73" t="e">
        <f>IFERROR(INDEX(Data!$M$4:$BB$594,Data!$A594,COLUMNS($C$11:D601)),””)</f>
        <v>#NAME?</v>
      </c>
      <c r="D601" s="76" t="e">
        <f>IFERROR(INDEX(Data!$M$4:$BB$594,Data!$A594,COLUMNS($C$11:E601)),””)</f>
        <v>#NAME?</v>
      </c>
      <c r="E601" s="76" t="e">
        <f>IFERROR(INDEX(Data!$M$4:$BB$594,Data!$A594,COLUMNS($C$11:F601)),””)</f>
        <v>#NAME?</v>
      </c>
      <c r="F601" s="76" t="e">
        <f>IFERROR(INDEX(Data!$M$4:$BB$594,Data!$A594,COLUMNS($C$11:G601)),””)</f>
        <v>#NAME?</v>
      </c>
      <c r="G601" s="76" t="e">
        <f>IFERROR(INDEX(Data!$M$4:$BB$594,Data!$A594,COLUMNS($C$11:H601)),””)</f>
        <v>#NAME?</v>
      </c>
      <c r="H601" s="76" t="e">
        <f>IFERROR(INDEX(Data!$M$4:$BB$594,Data!$A594,COLUMNS($C$11:I601)),””)</f>
        <v>#NAME?</v>
      </c>
      <c r="I601" s="76" t="e">
        <f>IFERROR(INDEX(Data!$M$4:$BB$594,Data!$A594,COLUMNS($C$11:J601)),””)</f>
        <v>#NAME?</v>
      </c>
      <c r="J601" s="76" t="e">
        <f>IFERROR(INDEX(Data!$M$4:$BB$594,Data!$A594,COLUMNS($C$11:K601)),””)</f>
        <v>#NAME?</v>
      </c>
      <c r="K601" s="76" t="e">
        <f>IFERROR(INDEX(Data!$M$4:$BB$594,Data!$A594,COLUMNS($C$11:L601)),””)</f>
        <v>#NAME?</v>
      </c>
      <c r="L601" s="76" t="e">
        <f>IFERROR(INDEX(Data!$M$4:$BB$594,Data!$A594,COLUMNS($C$11:M601)),””)</f>
        <v>#NAME?</v>
      </c>
      <c r="M601" s="76" t="e">
        <f>IFERROR(INDEX(Data!$M$4:$BB$594,Data!$A594,COLUMNS($C$11:N601)),””)</f>
        <v>#NAME?</v>
      </c>
      <c r="N601" s="76" t="e">
        <f>IFERROR(INDEX(Data!$M$4:$BB$594,Data!$A594,COLUMNS($C$11:O601)),””)</f>
        <v>#NAME?</v>
      </c>
      <c r="O601" s="76" t="e">
        <f>IFERROR(INDEX(Data!$M$4:$BB$594,Data!$A594,COLUMNS($C$11:P601)),””)</f>
        <v>#NAME?</v>
      </c>
      <c r="P601" s="69" t="e">
        <f>IFERROR(INDEX(Data!$M$4:$BB$594,Data!$A594,COLUMNS($C$11:Q601)),””)</f>
        <v>#NAME?</v>
      </c>
      <c r="Q601" s="70" t="e">
        <f>IFERROR(INDEX(Data!$M$4:$BB$594,Data!$A594,COLUMNS($C$11:R601)),””)</f>
        <v>#NAME?</v>
      </c>
      <c r="R601" s="72" t="e">
        <f>IFERROR(INDEX(Data!$M$4:$BB$594,Data!$A594,COLUMNS($C$11:S601)),””)</f>
        <v>#NAME?</v>
      </c>
      <c r="S601" s="69" t="e">
        <f>IFERROR(INDEX(Data!$M$4:$BB$594,Data!$A594,COLUMNS($C$11:T601)),””)</f>
        <v>#NAME?</v>
      </c>
      <c r="T601" s="71" t="e">
        <f>IFERROR(INDEX(Data!$M$4:$BB$594,Data!$A594,COLUMNS($C$11:U601)),””)</f>
        <v>#NAME?</v>
      </c>
      <c r="U601" s="72" t="e">
        <f>IFERROR(INDEX(Data!$M$4:$BB$594,Data!$A594,COLUMNS($C$11:V601)),””)</f>
        <v>#NAME?</v>
      </c>
      <c r="V601" s="72" t="e">
        <f>IFERROR(INDEX(Data!$M$4:$BB$594,Data!$A594,COLUMNS($C$11:W601)),””)</f>
        <v>#NAME?</v>
      </c>
      <c r="W601" s="72" t="e">
        <f>IFERROR(INDEX(Data!$M$4:$BB$594,Data!$A594,COLUMNS($C$11:X601)),””)</f>
        <v>#NAME?</v>
      </c>
      <c r="X601" s="70" t="e">
        <f>IFERROR(INDEX(Data!$M$4:$BB$594,Data!$A594,COLUMNS($C$11:Y601)),””)</f>
        <v>#NAME?</v>
      </c>
      <c r="Y601" s="72" t="e">
        <f>IFERROR(INDEX(Data!$M$4:$BB$594,Data!$A594,COLUMNS($C$11:Z601)),””)</f>
        <v>#NAME?</v>
      </c>
      <c r="Z601" s="75" t="e">
        <f>IFERROR(INDEX(Data!$M$4:$BB$594,Data!$A594,COLUMNS($C$11:AA601)),””)</f>
        <v>#NAME?</v>
      </c>
      <c r="AA601" s="75" t="e">
        <f>IFERROR(INDEX(Data!$M$4:$BB$594,Data!$A594,COLUMNS($C$11:AB601)),””)</f>
        <v>#NAME?</v>
      </c>
      <c r="AB601" s="71" t="e">
        <f>IFERROR(INDEX(Data!$M$4:$BB$594,Data!$A594,COLUMNS($C$11:AC601)),””)</f>
        <v>#NAME?</v>
      </c>
      <c r="AC601" s="72" t="e">
        <f>IFERROR(INDEX(Data!$M$4:$BB$594,Data!$A594,COLUMNS($C$11:AD601)),””)</f>
        <v>#NAME?</v>
      </c>
      <c r="AD601" s="72" t="e">
        <f>IFERROR(INDEX(Data!$M$4:$BB$594,Data!$A594,COLUMNS($C$11:AE601)),””)</f>
        <v>#NAME?</v>
      </c>
      <c r="AE601" s="70" t="e">
        <f>IFERROR(INDEX(Data!$M$4:$BB$594,Data!$A594,COLUMNS($C$11:AF601)),””)</f>
        <v>#NAME?</v>
      </c>
      <c r="AF601" s="72" t="e">
        <f>IFERROR(INDEX(Data!$M$4:$BB$594,Data!$A594,COLUMNS($C$11:AG601)),””)</f>
        <v>#NAME?</v>
      </c>
      <c r="AG601" s="75" t="e">
        <f>IFERROR(INDEX(Data!$M$4:$BB$594,Data!$A594,COLUMNS($C$11:AH601)),””)</f>
        <v>#NAME?</v>
      </c>
      <c r="AH601" s="75" t="e">
        <f>IFERROR(INDEX(Data!$M$4:$BB$594,Data!$A594,COLUMNS($C$11:AI601)),””)</f>
        <v>#NAME?</v>
      </c>
      <c r="AI601" s="71" t="e">
        <f>IFERROR(INDEX(Data!$M$4:$BB$594,Data!$A594,COLUMNS($C$11:AJ601)),””)</f>
        <v>#NAME?</v>
      </c>
      <c r="AJ601" s="71" t="e">
        <f>IFERROR(INDEX(Data!$M$4:$BB$594,Data!$A594,COLUMNS($C$11:AK601)),””)</f>
        <v>#NAME?</v>
      </c>
      <c r="AK601" s="71" t="e">
        <f>IFERROR(INDEX(Data!$M$4:$BB$594,Data!$A594,COLUMNS($C$11:AL601)),””)</f>
        <v>#NAME?</v>
      </c>
      <c r="AL601" s="69" t="e">
        <f>IFERROR(INDEX(Data!$M$4:$BB$594,Data!$A594,COLUMNS($C$11:AM601)),””)</f>
        <v>#NAME?</v>
      </c>
      <c r="AM601" s="69" t="e">
        <f>IFERROR(INDEX(Data!$M$4:$BB$594,Data!$A594,COLUMNS($C$11:AN601)),””)</f>
        <v>#NAME?</v>
      </c>
      <c r="AN601" s="69" t="e">
        <f>IFERROR(INDEX(Data!$M$4:$BB$594,Data!$A594,COLUMNS($C$11:AO601)),””)</f>
        <v>#NAME?</v>
      </c>
      <c r="AO601" s="69" t="e">
        <f>IFERROR(INDEX(Data!$M$4:$BB$594,Data!$A594,COLUMNS($C$11:AP601)),””)</f>
        <v>#NAME?</v>
      </c>
      <c r="AP601" s="69" t="e">
        <f>IFERROR(INDEX(Data!$M$4:$BB$594,Data!$A594,COLUMNS($C$11:AQ601)),””)</f>
        <v>#NAME?</v>
      </c>
      <c r="AQ601" s="69" t="e">
        <f>IFERROR(INDEX(Data!$M$4:$BB$594,Data!$A594,COLUMNS($C$11:AR601)),””)</f>
        <v>#NAME?</v>
      </c>
    </row>
    <row r="602" spans="2:43" x14ac:dyDescent="0.25">
      <c r="B602" s="69" t="e">
        <f>IFERROR(INDEX(Data!$M$4:$BB$594,Data!$A595,COLUMNS($C$11:C602)),””)</f>
        <v>#NAME?</v>
      </c>
      <c r="C602" s="73" t="e">
        <f>IFERROR(INDEX(Data!$M$4:$BB$594,Data!$A595,COLUMNS($C$11:D602)),””)</f>
        <v>#NAME?</v>
      </c>
      <c r="D602" s="76" t="e">
        <f>IFERROR(INDEX(Data!$M$4:$BB$594,Data!$A595,COLUMNS($C$11:E602)),””)</f>
        <v>#NAME?</v>
      </c>
      <c r="E602" s="76" t="e">
        <f>IFERROR(INDEX(Data!$M$4:$BB$594,Data!$A595,COLUMNS($C$11:F602)),””)</f>
        <v>#NAME?</v>
      </c>
      <c r="F602" s="76" t="e">
        <f>IFERROR(INDEX(Data!$M$4:$BB$594,Data!$A595,COLUMNS($C$11:G602)),””)</f>
        <v>#NAME?</v>
      </c>
      <c r="G602" s="76" t="e">
        <f>IFERROR(INDEX(Data!$M$4:$BB$594,Data!$A595,COLUMNS($C$11:H602)),””)</f>
        <v>#NAME?</v>
      </c>
      <c r="H602" s="76" t="e">
        <f>IFERROR(INDEX(Data!$M$4:$BB$594,Data!$A595,COLUMNS($C$11:I602)),””)</f>
        <v>#NAME?</v>
      </c>
      <c r="I602" s="76" t="e">
        <f>IFERROR(INDEX(Data!$M$4:$BB$594,Data!$A595,COLUMNS($C$11:J602)),””)</f>
        <v>#NAME?</v>
      </c>
      <c r="J602" s="76" t="e">
        <f>IFERROR(INDEX(Data!$M$4:$BB$594,Data!$A595,COLUMNS($C$11:K602)),””)</f>
        <v>#NAME?</v>
      </c>
      <c r="K602" s="76" t="e">
        <f>IFERROR(INDEX(Data!$M$4:$BB$594,Data!$A595,COLUMNS($C$11:L602)),””)</f>
        <v>#NAME?</v>
      </c>
      <c r="L602" s="76" t="e">
        <f>IFERROR(INDEX(Data!$M$4:$BB$594,Data!$A595,COLUMNS($C$11:M602)),””)</f>
        <v>#NAME?</v>
      </c>
      <c r="M602" s="76" t="e">
        <f>IFERROR(INDEX(Data!$M$4:$BB$594,Data!$A595,COLUMNS($C$11:N602)),””)</f>
        <v>#NAME?</v>
      </c>
      <c r="N602" s="76" t="e">
        <f>IFERROR(INDEX(Data!$M$4:$BB$594,Data!$A595,COLUMNS($C$11:O602)),””)</f>
        <v>#NAME?</v>
      </c>
      <c r="O602" s="76" t="e">
        <f>IFERROR(INDEX(Data!$M$4:$BB$594,Data!$A595,COLUMNS($C$11:P602)),””)</f>
        <v>#NAME?</v>
      </c>
      <c r="P602" s="69" t="e">
        <f>IFERROR(INDEX(Data!$M$4:$BB$594,Data!$A595,COLUMNS($C$11:Q602)),””)</f>
        <v>#NAME?</v>
      </c>
      <c r="Q602" s="70" t="e">
        <f>IFERROR(INDEX(Data!$M$4:$BB$594,Data!$A595,COLUMNS($C$11:R602)),””)</f>
        <v>#NAME?</v>
      </c>
      <c r="R602" s="72" t="e">
        <f>IFERROR(INDEX(Data!$M$4:$BB$594,Data!$A595,COLUMNS($C$11:S602)),””)</f>
        <v>#NAME?</v>
      </c>
      <c r="S602" s="69" t="e">
        <f>IFERROR(INDEX(Data!$M$4:$BB$594,Data!$A595,COLUMNS($C$11:T602)),””)</f>
        <v>#NAME?</v>
      </c>
      <c r="T602" s="71" t="e">
        <f>IFERROR(INDEX(Data!$M$4:$BB$594,Data!$A595,COLUMNS($C$11:U602)),””)</f>
        <v>#NAME?</v>
      </c>
      <c r="U602" s="72" t="e">
        <f>IFERROR(INDEX(Data!$M$4:$BB$594,Data!$A595,COLUMNS($C$11:V602)),””)</f>
        <v>#NAME?</v>
      </c>
      <c r="V602" s="72" t="e">
        <f>IFERROR(INDEX(Data!$M$4:$BB$594,Data!$A595,COLUMNS($C$11:W602)),””)</f>
        <v>#NAME?</v>
      </c>
      <c r="W602" s="72" t="e">
        <f>IFERROR(INDEX(Data!$M$4:$BB$594,Data!$A595,COLUMNS($C$11:X602)),””)</f>
        <v>#NAME?</v>
      </c>
      <c r="X602" s="70" t="e">
        <f>IFERROR(INDEX(Data!$M$4:$BB$594,Data!$A595,COLUMNS($C$11:Y602)),””)</f>
        <v>#NAME?</v>
      </c>
      <c r="Y602" s="72" t="e">
        <f>IFERROR(INDEX(Data!$M$4:$BB$594,Data!$A595,COLUMNS($C$11:Z602)),””)</f>
        <v>#NAME?</v>
      </c>
      <c r="Z602" s="75" t="e">
        <f>IFERROR(INDEX(Data!$M$4:$BB$594,Data!$A595,COLUMNS($C$11:AA602)),””)</f>
        <v>#NAME?</v>
      </c>
      <c r="AA602" s="75" t="e">
        <f>IFERROR(INDEX(Data!$M$4:$BB$594,Data!$A595,COLUMNS($C$11:AB602)),””)</f>
        <v>#NAME?</v>
      </c>
      <c r="AB602" s="71" t="e">
        <f>IFERROR(INDEX(Data!$M$4:$BB$594,Data!$A595,COLUMNS($C$11:AC602)),””)</f>
        <v>#NAME?</v>
      </c>
      <c r="AC602" s="72" t="e">
        <f>IFERROR(INDEX(Data!$M$4:$BB$594,Data!$A595,COLUMNS($C$11:AD602)),””)</f>
        <v>#NAME?</v>
      </c>
      <c r="AD602" s="72" t="e">
        <f>IFERROR(INDEX(Data!$M$4:$BB$594,Data!$A595,COLUMNS($C$11:AE602)),””)</f>
        <v>#NAME?</v>
      </c>
      <c r="AE602" s="70" t="e">
        <f>IFERROR(INDEX(Data!$M$4:$BB$594,Data!$A595,COLUMNS($C$11:AF602)),””)</f>
        <v>#NAME?</v>
      </c>
      <c r="AF602" s="72" t="e">
        <f>IFERROR(INDEX(Data!$M$4:$BB$594,Data!$A595,COLUMNS($C$11:AG602)),””)</f>
        <v>#NAME?</v>
      </c>
      <c r="AG602" s="75" t="e">
        <f>IFERROR(INDEX(Data!$M$4:$BB$594,Data!$A595,COLUMNS($C$11:AH602)),””)</f>
        <v>#NAME?</v>
      </c>
      <c r="AH602" s="75" t="e">
        <f>IFERROR(INDEX(Data!$M$4:$BB$594,Data!$A595,COLUMNS($C$11:AI602)),””)</f>
        <v>#NAME?</v>
      </c>
      <c r="AI602" s="71" t="e">
        <f>IFERROR(INDEX(Data!$M$4:$BB$594,Data!$A595,COLUMNS($C$11:AJ602)),””)</f>
        <v>#NAME?</v>
      </c>
      <c r="AJ602" s="71" t="e">
        <f>IFERROR(INDEX(Data!$M$4:$BB$594,Data!$A595,COLUMNS($C$11:AK602)),””)</f>
        <v>#NAME?</v>
      </c>
      <c r="AK602" s="71" t="e">
        <f>IFERROR(INDEX(Data!$M$4:$BB$594,Data!$A595,COLUMNS($C$11:AL602)),””)</f>
        <v>#NAME?</v>
      </c>
      <c r="AL602" s="69" t="e">
        <f>IFERROR(INDEX(Data!$M$4:$BB$594,Data!$A595,COLUMNS($C$11:AM602)),””)</f>
        <v>#NAME?</v>
      </c>
      <c r="AM602" s="69" t="e">
        <f>IFERROR(INDEX(Data!$M$4:$BB$594,Data!$A595,COLUMNS($C$11:AN602)),””)</f>
        <v>#NAME?</v>
      </c>
      <c r="AN602" s="69" t="e">
        <f>IFERROR(INDEX(Data!$M$4:$BB$594,Data!$A595,COLUMNS($C$11:AO602)),””)</f>
        <v>#NAME?</v>
      </c>
      <c r="AO602" s="69" t="e">
        <f>IFERROR(INDEX(Data!$M$4:$BB$594,Data!$A595,COLUMNS($C$11:AP602)),””)</f>
        <v>#NAME?</v>
      </c>
      <c r="AP602" s="69" t="e">
        <f>IFERROR(INDEX(Data!$M$4:$BB$594,Data!$A595,COLUMNS($C$11:AQ602)),””)</f>
        <v>#NAME?</v>
      </c>
      <c r="AQ602" s="69" t="e">
        <f>IFERROR(INDEX(Data!$M$4:$BB$594,Data!$A595,COLUMNS($C$11:AR602)),””)</f>
        <v>#NAME?</v>
      </c>
    </row>
    <row r="603" spans="2:43" x14ac:dyDescent="0.25">
      <c r="B603" s="69" t="e">
        <f>IFERROR(INDEX(Data!$M$4:$BB$594,Data!$A596,COLUMNS($C$11:C603)),””)</f>
        <v>#NAME?</v>
      </c>
      <c r="C603" s="73" t="e">
        <f>IFERROR(INDEX(Data!$M$4:$BB$594,Data!$A596,COLUMNS($C$11:D603)),””)</f>
        <v>#NAME?</v>
      </c>
      <c r="D603" s="76" t="e">
        <f>IFERROR(INDEX(Data!$M$4:$BB$594,Data!$A596,COLUMNS($C$11:E603)),””)</f>
        <v>#NAME?</v>
      </c>
      <c r="E603" s="76" t="e">
        <f>IFERROR(INDEX(Data!$M$4:$BB$594,Data!$A596,COLUMNS($C$11:F603)),””)</f>
        <v>#NAME?</v>
      </c>
      <c r="F603" s="76" t="e">
        <f>IFERROR(INDEX(Data!$M$4:$BB$594,Data!$A596,COLUMNS($C$11:G603)),””)</f>
        <v>#NAME?</v>
      </c>
      <c r="G603" s="76" t="e">
        <f>IFERROR(INDEX(Data!$M$4:$BB$594,Data!$A596,COLUMNS($C$11:H603)),””)</f>
        <v>#NAME?</v>
      </c>
      <c r="H603" s="76" t="e">
        <f>IFERROR(INDEX(Data!$M$4:$BB$594,Data!$A596,COLUMNS($C$11:I603)),””)</f>
        <v>#NAME?</v>
      </c>
      <c r="I603" s="76" t="e">
        <f>IFERROR(INDEX(Data!$M$4:$BB$594,Data!$A596,COLUMNS($C$11:J603)),””)</f>
        <v>#NAME?</v>
      </c>
      <c r="J603" s="76" t="e">
        <f>IFERROR(INDEX(Data!$M$4:$BB$594,Data!$A596,COLUMNS($C$11:K603)),””)</f>
        <v>#NAME?</v>
      </c>
      <c r="K603" s="76" t="e">
        <f>IFERROR(INDEX(Data!$M$4:$BB$594,Data!$A596,COLUMNS($C$11:L603)),””)</f>
        <v>#NAME?</v>
      </c>
      <c r="L603" s="76" t="e">
        <f>IFERROR(INDEX(Data!$M$4:$BB$594,Data!$A596,COLUMNS($C$11:M603)),””)</f>
        <v>#NAME?</v>
      </c>
      <c r="M603" s="76" t="e">
        <f>IFERROR(INDEX(Data!$M$4:$BB$594,Data!$A596,COLUMNS($C$11:N603)),””)</f>
        <v>#NAME?</v>
      </c>
      <c r="N603" s="76" t="e">
        <f>IFERROR(INDEX(Data!$M$4:$BB$594,Data!$A596,COLUMNS($C$11:O603)),””)</f>
        <v>#NAME?</v>
      </c>
      <c r="O603" s="76" t="e">
        <f>IFERROR(INDEX(Data!$M$4:$BB$594,Data!$A596,COLUMNS($C$11:P603)),””)</f>
        <v>#NAME?</v>
      </c>
      <c r="P603" s="69" t="e">
        <f>IFERROR(INDEX(Data!$M$4:$BB$594,Data!$A596,COLUMNS($C$11:Q603)),””)</f>
        <v>#NAME?</v>
      </c>
      <c r="Q603" s="70" t="e">
        <f>IFERROR(INDEX(Data!$M$4:$BB$594,Data!$A596,COLUMNS($C$11:R603)),””)</f>
        <v>#NAME?</v>
      </c>
      <c r="R603" s="72" t="e">
        <f>IFERROR(INDEX(Data!$M$4:$BB$594,Data!$A596,COLUMNS($C$11:S603)),””)</f>
        <v>#NAME?</v>
      </c>
      <c r="S603" s="69" t="e">
        <f>IFERROR(INDEX(Data!$M$4:$BB$594,Data!$A596,COLUMNS($C$11:T603)),””)</f>
        <v>#NAME?</v>
      </c>
      <c r="T603" s="71" t="e">
        <f>IFERROR(INDEX(Data!$M$4:$BB$594,Data!$A596,COLUMNS($C$11:U603)),””)</f>
        <v>#NAME?</v>
      </c>
      <c r="U603" s="72" t="e">
        <f>IFERROR(INDEX(Data!$M$4:$BB$594,Data!$A596,COLUMNS($C$11:V603)),””)</f>
        <v>#NAME?</v>
      </c>
      <c r="V603" s="72" t="e">
        <f>IFERROR(INDEX(Data!$M$4:$BB$594,Data!$A596,COLUMNS($C$11:W603)),””)</f>
        <v>#NAME?</v>
      </c>
      <c r="W603" s="72" t="e">
        <f>IFERROR(INDEX(Data!$M$4:$BB$594,Data!$A596,COLUMNS($C$11:X603)),””)</f>
        <v>#NAME?</v>
      </c>
      <c r="X603" s="70" t="e">
        <f>IFERROR(INDEX(Data!$M$4:$BB$594,Data!$A596,COLUMNS($C$11:Y603)),””)</f>
        <v>#NAME?</v>
      </c>
      <c r="Y603" s="72" t="e">
        <f>IFERROR(INDEX(Data!$M$4:$BB$594,Data!$A596,COLUMNS($C$11:Z603)),””)</f>
        <v>#NAME?</v>
      </c>
      <c r="Z603" s="75" t="e">
        <f>IFERROR(INDEX(Data!$M$4:$BB$594,Data!$A596,COLUMNS($C$11:AA603)),””)</f>
        <v>#NAME?</v>
      </c>
      <c r="AA603" s="75" t="e">
        <f>IFERROR(INDEX(Data!$M$4:$BB$594,Data!$A596,COLUMNS($C$11:AB603)),””)</f>
        <v>#NAME?</v>
      </c>
      <c r="AB603" s="71" t="e">
        <f>IFERROR(INDEX(Data!$M$4:$BB$594,Data!$A596,COLUMNS($C$11:AC603)),””)</f>
        <v>#NAME?</v>
      </c>
      <c r="AC603" s="72" t="e">
        <f>IFERROR(INDEX(Data!$M$4:$BB$594,Data!$A596,COLUMNS($C$11:AD603)),””)</f>
        <v>#NAME?</v>
      </c>
      <c r="AD603" s="72" t="e">
        <f>IFERROR(INDEX(Data!$M$4:$BB$594,Data!$A596,COLUMNS($C$11:AE603)),””)</f>
        <v>#NAME?</v>
      </c>
      <c r="AE603" s="70" t="e">
        <f>IFERROR(INDEX(Data!$M$4:$BB$594,Data!$A596,COLUMNS($C$11:AF603)),””)</f>
        <v>#NAME?</v>
      </c>
      <c r="AF603" s="72" t="e">
        <f>IFERROR(INDEX(Data!$M$4:$BB$594,Data!$A596,COLUMNS($C$11:AG603)),””)</f>
        <v>#NAME?</v>
      </c>
      <c r="AG603" s="75" t="e">
        <f>IFERROR(INDEX(Data!$M$4:$BB$594,Data!$A596,COLUMNS($C$11:AH603)),””)</f>
        <v>#NAME?</v>
      </c>
      <c r="AH603" s="75" t="e">
        <f>IFERROR(INDEX(Data!$M$4:$BB$594,Data!$A596,COLUMNS($C$11:AI603)),””)</f>
        <v>#NAME?</v>
      </c>
      <c r="AI603" s="71" t="e">
        <f>IFERROR(INDEX(Data!$M$4:$BB$594,Data!$A596,COLUMNS($C$11:AJ603)),””)</f>
        <v>#NAME?</v>
      </c>
      <c r="AJ603" s="71" t="e">
        <f>IFERROR(INDEX(Data!$M$4:$BB$594,Data!$A596,COLUMNS($C$11:AK603)),””)</f>
        <v>#NAME?</v>
      </c>
      <c r="AK603" s="71" t="e">
        <f>IFERROR(INDEX(Data!$M$4:$BB$594,Data!$A596,COLUMNS($C$11:AL603)),””)</f>
        <v>#NAME?</v>
      </c>
      <c r="AL603" s="69" t="e">
        <f>IFERROR(INDEX(Data!$M$4:$BB$594,Data!$A596,COLUMNS($C$11:AM603)),””)</f>
        <v>#NAME?</v>
      </c>
      <c r="AM603" s="69" t="e">
        <f>IFERROR(INDEX(Data!$M$4:$BB$594,Data!$A596,COLUMNS($C$11:AN603)),””)</f>
        <v>#NAME?</v>
      </c>
      <c r="AN603" s="69" t="e">
        <f>IFERROR(INDEX(Data!$M$4:$BB$594,Data!$A596,COLUMNS($C$11:AO603)),””)</f>
        <v>#NAME?</v>
      </c>
      <c r="AO603" s="69" t="e">
        <f>IFERROR(INDEX(Data!$M$4:$BB$594,Data!$A596,COLUMNS($C$11:AP603)),””)</f>
        <v>#NAME?</v>
      </c>
      <c r="AP603" s="69" t="e">
        <f>IFERROR(INDEX(Data!$M$4:$BB$594,Data!$A596,COLUMNS($C$11:AQ603)),””)</f>
        <v>#NAME?</v>
      </c>
      <c r="AQ603" s="69" t="e">
        <f>IFERROR(INDEX(Data!$M$4:$BB$594,Data!$A596,COLUMNS($C$11:AR603)),””)</f>
        <v>#NAME?</v>
      </c>
    </row>
    <row r="604" spans="2:43" x14ac:dyDescent="0.25">
      <c r="B604" s="69" t="e">
        <f>IFERROR(INDEX(Data!$M$4:$BB$594,Data!$A597,COLUMNS($C$11:C604)),””)</f>
        <v>#NAME?</v>
      </c>
      <c r="C604" s="73" t="e">
        <f>IFERROR(INDEX(Data!$M$4:$BB$594,Data!$A597,COLUMNS($C$11:D604)),””)</f>
        <v>#NAME?</v>
      </c>
      <c r="D604" s="76" t="e">
        <f>IFERROR(INDEX(Data!$M$4:$BB$594,Data!$A597,COLUMNS($C$11:E604)),””)</f>
        <v>#NAME?</v>
      </c>
      <c r="E604" s="76" t="e">
        <f>IFERROR(INDEX(Data!$M$4:$BB$594,Data!$A597,COLUMNS($C$11:F604)),””)</f>
        <v>#NAME?</v>
      </c>
      <c r="F604" s="76" t="e">
        <f>IFERROR(INDEX(Data!$M$4:$BB$594,Data!$A597,COLUMNS($C$11:G604)),””)</f>
        <v>#NAME?</v>
      </c>
      <c r="G604" s="76" t="e">
        <f>IFERROR(INDEX(Data!$M$4:$BB$594,Data!$A597,COLUMNS($C$11:H604)),””)</f>
        <v>#NAME?</v>
      </c>
      <c r="H604" s="76" t="e">
        <f>IFERROR(INDEX(Data!$M$4:$BB$594,Data!$A597,COLUMNS($C$11:I604)),””)</f>
        <v>#NAME?</v>
      </c>
      <c r="I604" s="76" t="e">
        <f>IFERROR(INDEX(Data!$M$4:$BB$594,Data!$A597,COLUMNS($C$11:J604)),””)</f>
        <v>#NAME?</v>
      </c>
      <c r="J604" s="76" t="e">
        <f>IFERROR(INDEX(Data!$M$4:$BB$594,Data!$A597,COLUMNS($C$11:K604)),””)</f>
        <v>#NAME?</v>
      </c>
      <c r="K604" s="76" t="e">
        <f>IFERROR(INDEX(Data!$M$4:$BB$594,Data!$A597,COLUMNS($C$11:L604)),””)</f>
        <v>#NAME?</v>
      </c>
      <c r="L604" s="76" t="e">
        <f>IFERROR(INDEX(Data!$M$4:$BB$594,Data!$A597,COLUMNS($C$11:M604)),””)</f>
        <v>#NAME?</v>
      </c>
      <c r="M604" s="76" t="e">
        <f>IFERROR(INDEX(Data!$M$4:$BB$594,Data!$A597,COLUMNS($C$11:N604)),””)</f>
        <v>#NAME?</v>
      </c>
      <c r="N604" s="76" t="e">
        <f>IFERROR(INDEX(Data!$M$4:$BB$594,Data!$A597,COLUMNS($C$11:O604)),””)</f>
        <v>#NAME?</v>
      </c>
      <c r="O604" s="76" t="e">
        <f>IFERROR(INDEX(Data!$M$4:$BB$594,Data!$A597,COLUMNS($C$11:P604)),””)</f>
        <v>#NAME?</v>
      </c>
      <c r="P604" s="69" t="e">
        <f>IFERROR(INDEX(Data!$M$4:$BB$594,Data!$A597,COLUMNS($C$11:Q604)),””)</f>
        <v>#NAME?</v>
      </c>
      <c r="Q604" s="70" t="e">
        <f>IFERROR(INDEX(Data!$M$4:$BB$594,Data!$A597,COLUMNS($C$11:R604)),””)</f>
        <v>#NAME?</v>
      </c>
      <c r="R604" s="72" t="e">
        <f>IFERROR(INDEX(Data!$M$4:$BB$594,Data!$A597,COLUMNS($C$11:S604)),””)</f>
        <v>#NAME?</v>
      </c>
      <c r="S604" s="69" t="e">
        <f>IFERROR(INDEX(Data!$M$4:$BB$594,Data!$A597,COLUMNS($C$11:T604)),””)</f>
        <v>#NAME?</v>
      </c>
      <c r="T604" s="71" t="e">
        <f>IFERROR(INDEX(Data!$M$4:$BB$594,Data!$A597,COLUMNS($C$11:U604)),””)</f>
        <v>#NAME?</v>
      </c>
      <c r="U604" s="72" t="e">
        <f>IFERROR(INDEX(Data!$M$4:$BB$594,Data!$A597,COLUMNS($C$11:V604)),””)</f>
        <v>#NAME?</v>
      </c>
      <c r="V604" s="72" t="e">
        <f>IFERROR(INDEX(Data!$M$4:$BB$594,Data!$A597,COLUMNS($C$11:W604)),””)</f>
        <v>#NAME?</v>
      </c>
      <c r="W604" s="72" t="e">
        <f>IFERROR(INDEX(Data!$M$4:$BB$594,Data!$A597,COLUMNS($C$11:X604)),””)</f>
        <v>#NAME?</v>
      </c>
      <c r="X604" s="70" t="e">
        <f>IFERROR(INDEX(Data!$M$4:$BB$594,Data!$A597,COLUMNS($C$11:Y604)),””)</f>
        <v>#NAME?</v>
      </c>
      <c r="Y604" s="72" t="e">
        <f>IFERROR(INDEX(Data!$M$4:$BB$594,Data!$A597,COLUMNS($C$11:Z604)),””)</f>
        <v>#NAME?</v>
      </c>
      <c r="Z604" s="75" t="e">
        <f>IFERROR(INDEX(Data!$M$4:$BB$594,Data!$A597,COLUMNS($C$11:AA604)),””)</f>
        <v>#NAME?</v>
      </c>
      <c r="AA604" s="75" t="e">
        <f>IFERROR(INDEX(Data!$M$4:$BB$594,Data!$A597,COLUMNS($C$11:AB604)),””)</f>
        <v>#NAME?</v>
      </c>
      <c r="AB604" s="71" t="e">
        <f>IFERROR(INDEX(Data!$M$4:$BB$594,Data!$A597,COLUMNS($C$11:AC604)),””)</f>
        <v>#NAME?</v>
      </c>
      <c r="AC604" s="72" t="e">
        <f>IFERROR(INDEX(Data!$M$4:$BB$594,Data!$A597,COLUMNS($C$11:AD604)),””)</f>
        <v>#NAME?</v>
      </c>
      <c r="AD604" s="72" t="e">
        <f>IFERROR(INDEX(Data!$M$4:$BB$594,Data!$A597,COLUMNS($C$11:AE604)),””)</f>
        <v>#NAME?</v>
      </c>
      <c r="AE604" s="70" t="e">
        <f>IFERROR(INDEX(Data!$M$4:$BB$594,Data!$A597,COLUMNS($C$11:AF604)),””)</f>
        <v>#NAME?</v>
      </c>
      <c r="AF604" s="72" t="e">
        <f>IFERROR(INDEX(Data!$M$4:$BB$594,Data!$A597,COLUMNS($C$11:AG604)),””)</f>
        <v>#NAME?</v>
      </c>
      <c r="AG604" s="75" t="e">
        <f>IFERROR(INDEX(Data!$M$4:$BB$594,Data!$A597,COLUMNS($C$11:AH604)),””)</f>
        <v>#NAME?</v>
      </c>
      <c r="AH604" s="75" t="e">
        <f>IFERROR(INDEX(Data!$M$4:$BB$594,Data!$A597,COLUMNS($C$11:AI604)),””)</f>
        <v>#NAME?</v>
      </c>
      <c r="AI604" s="71" t="e">
        <f>IFERROR(INDEX(Data!$M$4:$BB$594,Data!$A597,COLUMNS($C$11:AJ604)),””)</f>
        <v>#NAME?</v>
      </c>
      <c r="AJ604" s="71" t="e">
        <f>IFERROR(INDEX(Data!$M$4:$BB$594,Data!$A597,COLUMNS($C$11:AK604)),””)</f>
        <v>#NAME?</v>
      </c>
      <c r="AK604" s="71" t="e">
        <f>IFERROR(INDEX(Data!$M$4:$BB$594,Data!$A597,COLUMNS($C$11:AL604)),””)</f>
        <v>#NAME?</v>
      </c>
      <c r="AL604" s="69" t="e">
        <f>IFERROR(INDEX(Data!$M$4:$BB$594,Data!$A597,COLUMNS($C$11:AM604)),””)</f>
        <v>#NAME?</v>
      </c>
      <c r="AM604" s="69" t="e">
        <f>IFERROR(INDEX(Data!$M$4:$BB$594,Data!$A597,COLUMNS($C$11:AN604)),””)</f>
        <v>#NAME?</v>
      </c>
      <c r="AN604" s="69" t="e">
        <f>IFERROR(INDEX(Data!$M$4:$BB$594,Data!$A597,COLUMNS($C$11:AO604)),””)</f>
        <v>#NAME?</v>
      </c>
      <c r="AO604" s="69" t="e">
        <f>IFERROR(INDEX(Data!$M$4:$BB$594,Data!$A597,COLUMNS($C$11:AP604)),””)</f>
        <v>#NAME?</v>
      </c>
      <c r="AP604" s="69" t="e">
        <f>IFERROR(INDEX(Data!$M$4:$BB$594,Data!$A597,COLUMNS($C$11:AQ604)),””)</f>
        <v>#NAME?</v>
      </c>
      <c r="AQ604" s="69" t="e">
        <f>IFERROR(INDEX(Data!$M$4:$BB$594,Data!$A597,COLUMNS($C$11:AR604)),””)</f>
        <v>#NAME?</v>
      </c>
    </row>
    <row r="605" spans="2:43" x14ac:dyDescent="0.25">
      <c r="B605" s="69" t="e">
        <f>IFERROR(INDEX(Data!$M$4:$BB$594,Data!$A598,COLUMNS($C$11:C605)),””)</f>
        <v>#NAME?</v>
      </c>
      <c r="C605" s="73" t="e">
        <f>IFERROR(INDEX(Data!$M$4:$BB$594,Data!$A598,COLUMNS($C$11:D605)),””)</f>
        <v>#NAME?</v>
      </c>
      <c r="D605" s="76" t="e">
        <f>IFERROR(INDEX(Data!$M$4:$BB$594,Data!$A598,COLUMNS($C$11:E605)),””)</f>
        <v>#NAME?</v>
      </c>
      <c r="E605" s="76" t="e">
        <f>IFERROR(INDEX(Data!$M$4:$BB$594,Data!$A598,COLUMNS($C$11:F605)),””)</f>
        <v>#NAME?</v>
      </c>
      <c r="F605" s="76" t="e">
        <f>IFERROR(INDEX(Data!$M$4:$BB$594,Data!$A598,COLUMNS($C$11:G605)),””)</f>
        <v>#NAME?</v>
      </c>
      <c r="G605" s="76" t="e">
        <f>IFERROR(INDEX(Data!$M$4:$BB$594,Data!$A598,COLUMNS($C$11:H605)),””)</f>
        <v>#NAME?</v>
      </c>
      <c r="H605" s="76" t="e">
        <f>IFERROR(INDEX(Data!$M$4:$BB$594,Data!$A598,COLUMNS($C$11:I605)),””)</f>
        <v>#NAME?</v>
      </c>
      <c r="I605" s="76" t="e">
        <f>IFERROR(INDEX(Data!$M$4:$BB$594,Data!$A598,COLUMNS($C$11:J605)),””)</f>
        <v>#NAME?</v>
      </c>
      <c r="J605" s="76" t="e">
        <f>IFERROR(INDEX(Data!$M$4:$BB$594,Data!$A598,COLUMNS($C$11:K605)),””)</f>
        <v>#NAME?</v>
      </c>
      <c r="K605" s="76" t="e">
        <f>IFERROR(INDEX(Data!$M$4:$BB$594,Data!$A598,COLUMNS($C$11:L605)),””)</f>
        <v>#NAME?</v>
      </c>
      <c r="L605" s="76" t="e">
        <f>IFERROR(INDEX(Data!$M$4:$BB$594,Data!$A598,COLUMNS($C$11:M605)),””)</f>
        <v>#NAME?</v>
      </c>
      <c r="M605" s="76" t="e">
        <f>IFERROR(INDEX(Data!$M$4:$BB$594,Data!$A598,COLUMNS($C$11:N605)),””)</f>
        <v>#NAME?</v>
      </c>
      <c r="N605" s="76" t="e">
        <f>IFERROR(INDEX(Data!$M$4:$BB$594,Data!$A598,COLUMNS($C$11:O605)),””)</f>
        <v>#NAME?</v>
      </c>
      <c r="O605" s="76" t="e">
        <f>IFERROR(INDEX(Data!$M$4:$BB$594,Data!$A598,COLUMNS($C$11:P605)),””)</f>
        <v>#NAME?</v>
      </c>
      <c r="P605" s="69" t="e">
        <f>IFERROR(INDEX(Data!$M$4:$BB$594,Data!$A598,COLUMNS($C$11:Q605)),””)</f>
        <v>#NAME?</v>
      </c>
      <c r="Q605" s="70" t="e">
        <f>IFERROR(INDEX(Data!$M$4:$BB$594,Data!$A598,COLUMNS($C$11:R605)),””)</f>
        <v>#NAME?</v>
      </c>
      <c r="R605" s="72" t="e">
        <f>IFERROR(INDEX(Data!$M$4:$BB$594,Data!$A598,COLUMNS($C$11:S605)),””)</f>
        <v>#NAME?</v>
      </c>
      <c r="S605" s="69" t="e">
        <f>IFERROR(INDEX(Data!$M$4:$BB$594,Data!$A598,COLUMNS($C$11:T605)),””)</f>
        <v>#NAME?</v>
      </c>
      <c r="T605" s="71" t="e">
        <f>IFERROR(INDEX(Data!$M$4:$BB$594,Data!$A598,COLUMNS($C$11:U605)),””)</f>
        <v>#NAME?</v>
      </c>
      <c r="U605" s="72" t="e">
        <f>IFERROR(INDEX(Data!$M$4:$BB$594,Data!$A598,COLUMNS($C$11:V605)),””)</f>
        <v>#NAME?</v>
      </c>
      <c r="V605" s="72" t="e">
        <f>IFERROR(INDEX(Data!$M$4:$BB$594,Data!$A598,COLUMNS($C$11:W605)),””)</f>
        <v>#NAME?</v>
      </c>
      <c r="W605" s="72" t="e">
        <f>IFERROR(INDEX(Data!$M$4:$BB$594,Data!$A598,COLUMNS($C$11:X605)),””)</f>
        <v>#NAME?</v>
      </c>
      <c r="X605" s="70" t="e">
        <f>IFERROR(INDEX(Data!$M$4:$BB$594,Data!$A598,COLUMNS($C$11:Y605)),””)</f>
        <v>#NAME?</v>
      </c>
      <c r="Y605" s="72" t="e">
        <f>IFERROR(INDEX(Data!$M$4:$BB$594,Data!$A598,COLUMNS($C$11:Z605)),””)</f>
        <v>#NAME?</v>
      </c>
      <c r="Z605" s="75" t="e">
        <f>IFERROR(INDEX(Data!$M$4:$BB$594,Data!$A598,COLUMNS($C$11:AA605)),””)</f>
        <v>#NAME?</v>
      </c>
      <c r="AA605" s="75" t="e">
        <f>IFERROR(INDEX(Data!$M$4:$BB$594,Data!$A598,COLUMNS($C$11:AB605)),””)</f>
        <v>#NAME?</v>
      </c>
      <c r="AB605" s="71" t="e">
        <f>IFERROR(INDEX(Data!$M$4:$BB$594,Data!$A598,COLUMNS($C$11:AC605)),””)</f>
        <v>#NAME?</v>
      </c>
      <c r="AC605" s="72" t="e">
        <f>IFERROR(INDEX(Data!$M$4:$BB$594,Data!$A598,COLUMNS($C$11:AD605)),””)</f>
        <v>#NAME?</v>
      </c>
      <c r="AD605" s="72" t="e">
        <f>IFERROR(INDEX(Data!$M$4:$BB$594,Data!$A598,COLUMNS($C$11:AE605)),””)</f>
        <v>#NAME?</v>
      </c>
      <c r="AE605" s="70" t="e">
        <f>IFERROR(INDEX(Data!$M$4:$BB$594,Data!$A598,COLUMNS($C$11:AF605)),””)</f>
        <v>#NAME?</v>
      </c>
      <c r="AF605" s="72" t="e">
        <f>IFERROR(INDEX(Data!$M$4:$BB$594,Data!$A598,COLUMNS($C$11:AG605)),””)</f>
        <v>#NAME?</v>
      </c>
      <c r="AG605" s="75" t="e">
        <f>IFERROR(INDEX(Data!$M$4:$BB$594,Data!$A598,COLUMNS($C$11:AH605)),””)</f>
        <v>#NAME?</v>
      </c>
      <c r="AH605" s="75" t="e">
        <f>IFERROR(INDEX(Data!$M$4:$BB$594,Data!$A598,COLUMNS($C$11:AI605)),””)</f>
        <v>#NAME?</v>
      </c>
      <c r="AI605" s="71" t="e">
        <f>IFERROR(INDEX(Data!$M$4:$BB$594,Data!$A598,COLUMNS($C$11:AJ605)),””)</f>
        <v>#NAME?</v>
      </c>
      <c r="AJ605" s="71" t="e">
        <f>IFERROR(INDEX(Data!$M$4:$BB$594,Data!$A598,COLUMNS($C$11:AK605)),””)</f>
        <v>#NAME?</v>
      </c>
      <c r="AK605" s="71" t="e">
        <f>IFERROR(INDEX(Data!$M$4:$BB$594,Data!$A598,COLUMNS($C$11:AL605)),””)</f>
        <v>#NAME?</v>
      </c>
      <c r="AL605" s="69" t="e">
        <f>IFERROR(INDEX(Data!$M$4:$BB$594,Data!$A598,COLUMNS($C$11:AM605)),””)</f>
        <v>#NAME?</v>
      </c>
      <c r="AM605" s="69" t="e">
        <f>IFERROR(INDEX(Data!$M$4:$BB$594,Data!$A598,COLUMNS($C$11:AN605)),””)</f>
        <v>#NAME?</v>
      </c>
      <c r="AN605" s="69" t="e">
        <f>IFERROR(INDEX(Data!$M$4:$BB$594,Data!$A598,COLUMNS($C$11:AO605)),””)</f>
        <v>#NAME?</v>
      </c>
      <c r="AO605" s="69" t="e">
        <f>IFERROR(INDEX(Data!$M$4:$BB$594,Data!$A598,COLUMNS($C$11:AP605)),””)</f>
        <v>#NAME?</v>
      </c>
      <c r="AP605" s="69" t="e">
        <f>IFERROR(INDEX(Data!$M$4:$BB$594,Data!$A598,COLUMNS($C$11:AQ605)),””)</f>
        <v>#NAME?</v>
      </c>
      <c r="AQ605" s="69" t="e">
        <f>IFERROR(INDEX(Data!$M$4:$BB$594,Data!$A598,COLUMNS($C$11:AR605)),””)</f>
        <v>#NAME?</v>
      </c>
    </row>
    <row r="606" spans="2:43" x14ac:dyDescent="0.25">
      <c r="B606" s="69" t="e">
        <f>IFERROR(INDEX(Data!$M$4:$BB$594,Data!$A599,COLUMNS($C$11:C606)),””)</f>
        <v>#NAME?</v>
      </c>
      <c r="C606" s="73" t="e">
        <f>IFERROR(INDEX(Data!$M$4:$BB$594,Data!$A599,COLUMNS($C$11:D606)),””)</f>
        <v>#NAME?</v>
      </c>
      <c r="D606" s="76" t="e">
        <f>IFERROR(INDEX(Data!$M$4:$BB$594,Data!$A599,COLUMNS($C$11:E606)),””)</f>
        <v>#NAME?</v>
      </c>
      <c r="E606" s="76" t="e">
        <f>IFERROR(INDEX(Data!$M$4:$BB$594,Data!$A599,COLUMNS($C$11:F606)),””)</f>
        <v>#NAME?</v>
      </c>
      <c r="F606" s="76" t="e">
        <f>IFERROR(INDEX(Data!$M$4:$BB$594,Data!$A599,COLUMNS($C$11:G606)),””)</f>
        <v>#NAME?</v>
      </c>
      <c r="G606" s="76" t="e">
        <f>IFERROR(INDEX(Data!$M$4:$BB$594,Data!$A599,COLUMNS($C$11:H606)),””)</f>
        <v>#NAME?</v>
      </c>
      <c r="H606" s="76" t="e">
        <f>IFERROR(INDEX(Data!$M$4:$BB$594,Data!$A599,COLUMNS($C$11:I606)),””)</f>
        <v>#NAME?</v>
      </c>
      <c r="I606" s="76" t="e">
        <f>IFERROR(INDEX(Data!$M$4:$BB$594,Data!$A599,COLUMNS($C$11:J606)),””)</f>
        <v>#NAME?</v>
      </c>
      <c r="J606" s="76" t="e">
        <f>IFERROR(INDEX(Data!$M$4:$BB$594,Data!$A599,COLUMNS($C$11:K606)),””)</f>
        <v>#NAME?</v>
      </c>
      <c r="K606" s="76" t="e">
        <f>IFERROR(INDEX(Data!$M$4:$BB$594,Data!$A599,COLUMNS($C$11:L606)),””)</f>
        <v>#NAME?</v>
      </c>
      <c r="L606" s="76" t="e">
        <f>IFERROR(INDEX(Data!$M$4:$BB$594,Data!$A599,COLUMNS($C$11:M606)),””)</f>
        <v>#NAME?</v>
      </c>
      <c r="M606" s="76" t="e">
        <f>IFERROR(INDEX(Data!$M$4:$BB$594,Data!$A599,COLUMNS($C$11:N606)),””)</f>
        <v>#NAME?</v>
      </c>
      <c r="N606" s="76" t="e">
        <f>IFERROR(INDEX(Data!$M$4:$BB$594,Data!$A599,COLUMNS($C$11:O606)),””)</f>
        <v>#NAME?</v>
      </c>
      <c r="O606" s="76" t="e">
        <f>IFERROR(INDEX(Data!$M$4:$BB$594,Data!$A599,COLUMNS($C$11:P606)),””)</f>
        <v>#NAME?</v>
      </c>
      <c r="P606" s="69" t="e">
        <f>IFERROR(INDEX(Data!$M$4:$BB$594,Data!$A599,COLUMNS($C$11:Q606)),””)</f>
        <v>#NAME?</v>
      </c>
      <c r="Q606" s="70" t="e">
        <f>IFERROR(INDEX(Data!$M$4:$BB$594,Data!$A599,COLUMNS($C$11:R606)),””)</f>
        <v>#NAME?</v>
      </c>
      <c r="R606" s="72" t="e">
        <f>IFERROR(INDEX(Data!$M$4:$BB$594,Data!$A599,COLUMNS($C$11:S606)),””)</f>
        <v>#NAME?</v>
      </c>
      <c r="S606" s="69" t="e">
        <f>IFERROR(INDEX(Data!$M$4:$BB$594,Data!$A599,COLUMNS($C$11:T606)),””)</f>
        <v>#NAME?</v>
      </c>
      <c r="T606" s="71" t="e">
        <f>IFERROR(INDEX(Data!$M$4:$BB$594,Data!$A599,COLUMNS($C$11:U606)),””)</f>
        <v>#NAME?</v>
      </c>
      <c r="U606" s="72" t="e">
        <f>IFERROR(INDEX(Data!$M$4:$BB$594,Data!$A599,COLUMNS($C$11:V606)),””)</f>
        <v>#NAME?</v>
      </c>
      <c r="V606" s="72" t="e">
        <f>IFERROR(INDEX(Data!$M$4:$BB$594,Data!$A599,COLUMNS($C$11:W606)),””)</f>
        <v>#NAME?</v>
      </c>
      <c r="W606" s="72" t="e">
        <f>IFERROR(INDEX(Data!$M$4:$BB$594,Data!$A599,COLUMNS($C$11:X606)),””)</f>
        <v>#NAME?</v>
      </c>
      <c r="X606" s="70" t="e">
        <f>IFERROR(INDEX(Data!$M$4:$BB$594,Data!$A599,COLUMNS($C$11:Y606)),””)</f>
        <v>#NAME?</v>
      </c>
      <c r="Y606" s="72" t="e">
        <f>IFERROR(INDEX(Data!$M$4:$BB$594,Data!$A599,COLUMNS($C$11:Z606)),””)</f>
        <v>#NAME?</v>
      </c>
      <c r="Z606" s="75" t="e">
        <f>IFERROR(INDEX(Data!$M$4:$BB$594,Data!$A599,COLUMNS($C$11:AA606)),””)</f>
        <v>#NAME?</v>
      </c>
      <c r="AA606" s="75" t="e">
        <f>IFERROR(INDEX(Data!$M$4:$BB$594,Data!$A599,COLUMNS($C$11:AB606)),””)</f>
        <v>#NAME?</v>
      </c>
      <c r="AB606" s="71" t="e">
        <f>IFERROR(INDEX(Data!$M$4:$BB$594,Data!$A599,COLUMNS($C$11:AC606)),””)</f>
        <v>#NAME?</v>
      </c>
      <c r="AC606" s="72" t="e">
        <f>IFERROR(INDEX(Data!$M$4:$BB$594,Data!$A599,COLUMNS($C$11:AD606)),””)</f>
        <v>#NAME?</v>
      </c>
      <c r="AD606" s="72" t="e">
        <f>IFERROR(INDEX(Data!$M$4:$BB$594,Data!$A599,COLUMNS($C$11:AE606)),””)</f>
        <v>#NAME?</v>
      </c>
      <c r="AE606" s="70" t="e">
        <f>IFERROR(INDEX(Data!$M$4:$BB$594,Data!$A599,COLUMNS($C$11:AF606)),””)</f>
        <v>#NAME?</v>
      </c>
      <c r="AF606" s="72" t="e">
        <f>IFERROR(INDEX(Data!$M$4:$BB$594,Data!$A599,COLUMNS($C$11:AG606)),””)</f>
        <v>#NAME?</v>
      </c>
      <c r="AG606" s="75" t="e">
        <f>IFERROR(INDEX(Data!$M$4:$BB$594,Data!$A599,COLUMNS($C$11:AH606)),””)</f>
        <v>#NAME?</v>
      </c>
      <c r="AH606" s="75" t="e">
        <f>IFERROR(INDEX(Data!$M$4:$BB$594,Data!$A599,COLUMNS($C$11:AI606)),””)</f>
        <v>#NAME?</v>
      </c>
      <c r="AI606" s="71" t="e">
        <f>IFERROR(INDEX(Data!$M$4:$BB$594,Data!$A599,COLUMNS($C$11:AJ606)),””)</f>
        <v>#NAME?</v>
      </c>
      <c r="AJ606" s="71" t="e">
        <f>IFERROR(INDEX(Data!$M$4:$BB$594,Data!$A599,COLUMNS($C$11:AK606)),””)</f>
        <v>#NAME?</v>
      </c>
      <c r="AK606" s="71" t="e">
        <f>IFERROR(INDEX(Data!$M$4:$BB$594,Data!$A599,COLUMNS($C$11:AL606)),””)</f>
        <v>#NAME?</v>
      </c>
      <c r="AL606" s="69" t="e">
        <f>IFERROR(INDEX(Data!$M$4:$BB$594,Data!$A599,COLUMNS($C$11:AM606)),””)</f>
        <v>#NAME?</v>
      </c>
      <c r="AM606" s="69" t="e">
        <f>IFERROR(INDEX(Data!$M$4:$BB$594,Data!$A599,COLUMNS($C$11:AN606)),””)</f>
        <v>#NAME?</v>
      </c>
      <c r="AN606" s="69" t="e">
        <f>IFERROR(INDEX(Data!$M$4:$BB$594,Data!$A599,COLUMNS($C$11:AO606)),””)</f>
        <v>#NAME?</v>
      </c>
      <c r="AO606" s="69" t="e">
        <f>IFERROR(INDEX(Data!$M$4:$BB$594,Data!$A599,COLUMNS($C$11:AP606)),””)</f>
        <v>#NAME?</v>
      </c>
      <c r="AP606" s="69" t="e">
        <f>IFERROR(INDEX(Data!$M$4:$BB$594,Data!$A599,COLUMNS($C$11:AQ606)),””)</f>
        <v>#NAME?</v>
      </c>
      <c r="AQ606" s="69" t="e">
        <f>IFERROR(INDEX(Data!$M$4:$BB$594,Data!$A599,COLUMNS($C$11:AR606)),””)</f>
        <v>#NAME?</v>
      </c>
    </row>
    <row r="607" spans="2:43" x14ac:dyDescent="0.25">
      <c r="B607" s="69" t="e">
        <f>IFERROR(INDEX(Data!$M$4:$BB$594,Data!$A600,COLUMNS($C$11:C607)),””)</f>
        <v>#NAME?</v>
      </c>
      <c r="C607" s="73" t="e">
        <f>IFERROR(INDEX(Data!$M$4:$BB$594,Data!$A600,COLUMNS($C$11:D607)),””)</f>
        <v>#NAME?</v>
      </c>
      <c r="D607" s="76" t="e">
        <f>IFERROR(INDEX(Data!$M$4:$BB$594,Data!$A600,COLUMNS($C$11:E607)),””)</f>
        <v>#NAME?</v>
      </c>
      <c r="E607" s="76" t="e">
        <f>IFERROR(INDEX(Data!$M$4:$BB$594,Data!$A600,COLUMNS($C$11:F607)),””)</f>
        <v>#NAME?</v>
      </c>
      <c r="F607" s="76" t="e">
        <f>IFERROR(INDEX(Data!$M$4:$BB$594,Data!$A600,COLUMNS($C$11:G607)),””)</f>
        <v>#NAME?</v>
      </c>
      <c r="G607" s="76" t="e">
        <f>IFERROR(INDEX(Data!$M$4:$BB$594,Data!$A600,COLUMNS($C$11:H607)),””)</f>
        <v>#NAME?</v>
      </c>
      <c r="H607" s="76" t="e">
        <f>IFERROR(INDEX(Data!$M$4:$BB$594,Data!$A600,COLUMNS($C$11:I607)),””)</f>
        <v>#NAME?</v>
      </c>
      <c r="I607" s="76" t="e">
        <f>IFERROR(INDEX(Data!$M$4:$BB$594,Data!$A600,COLUMNS($C$11:J607)),””)</f>
        <v>#NAME?</v>
      </c>
      <c r="J607" s="76" t="e">
        <f>IFERROR(INDEX(Data!$M$4:$BB$594,Data!$A600,COLUMNS($C$11:K607)),””)</f>
        <v>#NAME?</v>
      </c>
      <c r="K607" s="76" t="e">
        <f>IFERROR(INDEX(Data!$M$4:$BB$594,Data!$A600,COLUMNS($C$11:L607)),””)</f>
        <v>#NAME?</v>
      </c>
      <c r="L607" s="76" t="e">
        <f>IFERROR(INDEX(Data!$M$4:$BB$594,Data!$A600,COLUMNS($C$11:M607)),””)</f>
        <v>#NAME?</v>
      </c>
      <c r="M607" s="76" t="e">
        <f>IFERROR(INDEX(Data!$M$4:$BB$594,Data!$A600,COLUMNS($C$11:N607)),””)</f>
        <v>#NAME?</v>
      </c>
      <c r="N607" s="76" t="e">
        <f>IFERROR(INDEX(Data!$M$4:$BB$594,Data!$A600,COLUMNS($C$11:O607)),””)</f>
        <v>#NAME?</v>
      </c>
      <c r="O607" s="76" t="e">
        <f>IFERROR(INDEX(Data!$M$4:$BB$594,Data!$A600,COLUMNS($C$11:P607)),””)</f>
        <v>#NAME?</v>
      </c>
      <c r="P607" s="69" t="e">
        <f>IFERROR(INDEX(Data!$M$4:$BB$594,Data!$A600,COLUMNS($C$11:Q607)),””)</f>
        <v>#NAME?</v>
      </c>
      <c r="Q607" s="70" t="e">
        <f>IFERROR(INDEX(Data!$M$4:$BB$594,Data!$A600,COLUMNS($C$11:R607)),””)</f>
        <v>#NAME?</v>
      </c>
      <c r="R607" s="72" t="e">
        <f>IFERROR(INDEX(Data!$M$4:$BB$594,Data!$A600,COLUMNS($C$11:S607)),””)</f>
        <v>#NAME?</v>
      </c>
      <c r="S607" s="69" t="e">
        <f>IFERROR(INDEX(Data!$M$4:$BB$594,Data!$A600,COLUMNS($C$11:T607)),””)</f>
        <v>#NAME?</v>
      </c>
      <c r="T607" s="71" t="e">
        <f>IFERROR(INDEX(Data!$M$4:$BB$594,Data!$A600,COLUMNS($C$11:U607)),””)</f>
        <v>#NAME?</v>
      </c>
      <c r="U607" s="72" t="e">
        <f>IFERROR(INDEX(Data!$M$4:$BB$594,Data!$A600,COLUMNS($C$11:V607)),””)</f>
        <v>#NAME?</v>
      </c>
      <c r="V607" s="72" t="e">
        <f>IFERROR(INDEX(Data!$M$4:$BB$594,Data!$A600,COLUMNS($C$11:W607)),””)</f>
        <v>#NAME?</v>
      </c>
      <c r="W607" s="72" t="e">
        <f>IFERROR(INDEX(Data!$M$4:$BB$594,Data!$A600,COLUMNS($C$11:X607)),””)</f>
        <v>#NAME?</v>
      </c>
      <c r="X607" s="70" t="e">
        <f>IFERROR(INDEX(Data!$M$4:$BB$594,Data!$A600,COLUMNS($C$11:Y607)),””)</f>
        <v>#NAME?</v>
      </c>
      <c r="Y607" s="72" t="e">
        <f>IFERROR(INDEX(Data!$M$4:$BB$594,Data!$A600,COLUMNS($C$11:Z607)),””)</f>
        <v>#NAME?</v>
      </c>
      <c r="Z607" s="75" t="e">
        <f>IFERROR(INDEX(Data!$M$4:$BB$594,Data!$A600,COLUMNS($C$11:AA607)),””)</f>
        <v>#NAME?</v>
      </c>
      <c r="AA607" s="75" t="e">
        <f>IFERROR(INDEX(Data!$M$4:$BB$594,Data!$A600,COLUMNS($C$11:AB607)),””)</f>
        <v>#NAME?</v>
      </c>
      <c r="AB607" s="71" t="e">
        <f>IFERROR(INDEX(Data!$M$4:$BB$594,Data!$A600,COLUMNS($C$11:AC607)),””)</f>
        <v>#NAME?</v>
      </c>
      <c r="AC607" s="72" t="e">
        <f>IFERROR(INDEX(Data!$M$4:$BB$594,Data!$A600,COLUMNS($C$11:AD607)),””)</f>
        <v>#NAME?</v>
      </c>
      <c r="AD607" s="72" t="e">
        <f>IFERROR(INDEX(Data!$M$4:$BB$594,Data!$A600,COLUMNS($C$11:AE607)),””)</f>
        <v>#NAME?</v>
      </c>
      <c r="AE607" s="70" t="e">
        <f>IFERROR(INDEX(Data!$M$4:$BB$594,Data!$A600,COLUMNS($C$11:AF607)),””)</f>
        <v>#NAME?</v>
      </c>
      <c r="AF607" s="72" t="e">
        <f>IFERROR(INDEX(Data!$M$4:$BB$594,Data!$A600,COLUMNS($C$11:AG607)),””)</f>
        <v>#NAME?</v>
      </c>
      <c r="AG607" s="75" t="e">
        <f>IFERROR(INDEX(Data!$M$4:$BB$594,Data!$A600,COLUMNS($C$11:AH607)),””)</f>
        <v>#NAME?</v>
      </c>
      <c r="AH607" s="75" t="e">
        <f>IFERROR(INDEX(Data!$M$4:$BB$594,Data!$A600,COLUMNS($C$11:AI607)),””)</f>
        <v>#NAME?</v>
      </c>
      <c r="AI607" s="71" t="e">
        <f>IFERROR(INDEX(Data!$M$4:$BB$594,Data!$A600,COLUMNS($C$11:AJ607)),””)</f>
        <v>#NAME?</v>
      </c>
      <c r="AJ607" s="71" t="e">
        <f>IFERROR(INDEX(Data!$M$4:$BB$594,Data!$A600,COLUMNS($C$11:AK607)),””)</f>
        <v>#NAME?</v>
      </c>
      <c r="AK607" s="71" t="e">
        <f>IFERROR(INDEX(Data!$M$4:$BB$594,Data!$A600,COLUMNS($C$11:AL607)),””)</f>
        <v>#NAME?</v>
      </c>
      <c r="AL607" s="69" t="e">
        <f>IFERROR(INDEX(Data!$M$4:$BB$594,Data!$A600,COLUMNS($C$11:AM607)),””)</f>
        <v>#NAME?</v>
      </c>
      <c r="AM607" s="69" t="e">
        <f>IFERROR(INDEX(Data!$M$4:$BB$594,Data!$A600,COLUMNS($C$11:AN607)),””)</f>
        <v>#NAME?</v>
      </c>
      <c r="AN607" s="69" t="e">
        <f>IFERROR(INDEX(Data!$M$4:$BB$594,Data!$A600,COLUMNS($C$11:AO607)),””)</f>
        <v>#NAME?</v>
      </c>
      <c r="AO607" s="69" t="e">
        <f>IFERROR(INDEX(Data!$M$4:$BB$594,Data!$A600,COLUMNS($C$11:AP607)),””)</f>
        <v>#NAME?</v>
      </c>
      <c r="AP607" s="69" t="e">
        <f>IFERROR(INDEX(Data!$M$4:$BB$594,Data!$A600,COLUMNS($C$11:AQ607)),””)</f>
        <v>#NAME?</v>
      </c>
      <c r="AQ607" s="69" t="e">
        <f>IFERROR(INDEX(Data!$M$4:$BB$594,Data!$A600,COLUMNS($C$11:AR607)),””)</f>
        <v>#NAME?</v>
      </c>
    </row>
    <row r="608" spans="2:43" x14ac:dyDescent="0.25">
      <c r="B608" s="69" t="e">
        <f>IFERROR(INDEX(Data!$M$4:$BB$594,Data!$A601,COLUMNS($C$11:C608)),””)</f>
        <v>#NAME?</v>
      </c>
      <c r="C608" s="73" t="e">
        <f>IFERROR(INDEX(Data!$M$4:$BB$594,Data!$A601,COLUMNS($C$11:D608)),””)</f>
        <v>#NAME?</v>
      </c>
      <c r="D608" s="76" t="e">
        <f>IFERROR(INDEX(Data!$M$4:$BB$594,Data!$A601,COLUMNS($C$11:E608)),””)</f>
        <v>#NAME?</v>
      </c>
      <c r="E608" s="76" t="e">
        <f>IFERROR(INDEX(Data!$M$4:$BB$594,Data!$A601,COLUMNS($C$11:F608)),””)</f>
        <v>#NAME?</v>
      </c>
      <c r="F608" s="76" t="e">
        <f>IFERROR(INDEX(Data!$M$4:$BB$594,Data!$A601,COLUMNS($C$11:G608)),””)</f>
        <v>#NAME?</v>
      </c>
      <c r="G608" s="76" t="e">
        <f>IFERROR(INDEX(Data!$M$4:$BB$594,Data!$A601,COLUMNS($C$11:H608)),””)</f>
        <v>#NAME?</v>
      </c>
      <c r="H608" s="76" t="e">
        <f>IFERROR(INDEX(Data!$M$4:$BB$594,Data!$A601,COLUMNS($C$11:I608)),””)</f>
        <v>#NAME?</v>
      </c>
      <c r="I608" s="76" t="e">
        <f>IFERROR(INDEX(Data!$M$4:$BB$594,Data!$A601,COLUMNS($C$11:J608)),””)</f>
        <v>#NAME?</v>
      </c>
      <c r="J608" s="76" t="e">
        <f>IFERROR(INDEX(Data!$M$4:$BB$594,Data!$A601,COLUMNS($C$11:K608)),””)</f>
        <v>#NAME?</v>
      </c>
      <c r="K608" s="76" t="e">
        <f>IFERROR(INDEX(Data!$M$4:$BB$594,Data!$A601,COLUMNS($C$11:L608)),””)</f>
        <v>#NAME?</v>
      </c>
      <c r="L608" s="76" t="e">
        <f>IFERROR(INDEX(Data!$M$4:$BB$594,Data!$A601,COLUMNS($C$11:M608)),””)</f>
        <v>#NAME?</v>
      </c>
      <c r="M608" s="76" t="e">
        <f>IFERROR(INDEX(Data!$M$4:$BB$594,Data!$A601,COLUMNS($C$11:N608)),””)</f>
        <v>#NAME?</v>
      </c>
      <c r="N608" s="76" t="e">
        <f>IFERROR(INDEX(Data!$M$4:$BB$594,Data!$A601,COLUMNS($C$11:O608)),””)</f>
        <v>#NAME?</v>
      </c>
      <c r="O608" s="76" t="e">
        <f>IFERROR(INDEX(Data!$M$4:$BB$594,Data!$A601,COLUMNS($C$11:P608)),””)</f>
        <v>#NAME?</v>
      </c>
      <c r="P608" s="69" t="e">
        <f>IFERROR(INDEX(Data!$M$4:$BB$594,Data!$A601,COLUMNS($C$11:Q608)),””)</f>
        <v>#NAME?</v>
      </c>
      <c r="Q608" s="70" t="e">
        <f>IFERROR(INDEX(Data!$M$4:$BB$594,Data!$A601,COLUMNS($C$11:R608)),””)</f>
        <v>#NAME?</v>
      </c>
      <c r="R608" s="72" t="e">
        <f>IFERROR(INDEX(Data!$M$4:$BB$594,Data!$A601,COLUMNS($C$11:S608)),””)</f>
        <v>#NAME?</v>
      </c>
      <c r="S608" s="69" t="e">
        <f>IFERROR(INDEX(Data!$M$4:$BB$594,Data!$A601,COLUMNS($C$11:T608)),””)</f>
        <v>#NAME?</v>
      </c>
      <c r="T608" s="71" t="e">
        <f>IFERROR(INDEX(Data!$M$4:$BB$594,Data!$A601,COLUMNS($C$11:U608)),””)</f>
        <v>#NAME?</v>
      </c>
      <c r="U608" s="72" t="e">
        <f>IFERROR(INDEX(Data!$M$4:$BB$594,Data!$A601,COLUMNS($C$11:V608)),””)</f>
        <v>#NAME?</v>
      </c>
      <c r="V608" s="72" t="e">
        <f>IFERROR(INDEX(Data!$M$4:$BB$594,Data!$A601,COLUMNS($C$11:W608)),””)</f>
        <v>#NAME?</v>
      </c>
      <c r="W608" s="72" t="e">
        <f>IFERROR(INDEX(Data!$M$4:$BB$594,Data!$A601,COLUMNS($C$11:X608)),””)</f>
        <v>#NAME?</v>
      </c>
      <c r="X608" s="70" t="e">
        <f>IFERROR(INDEX(Data!$M$4:$BB$594,Data!$A601,COLUMNS($C$11:Y608)),””)</f>
        <v>#NAME?</v>
      </c>
      <c r="Y608" s="72" t="e">
        <f>IFERROR(INDEX(Data!$M$4:$BB$594,Data!$A601,COLUMNS($C$11:Z608)),””)</f>
        <v>#NAME?</v>
      </c>
      <c r="Z608" s="75" t="e">
        <f>IFERROR(INDEX(Data!$M$4:$BB$594,Data!$A601,COLUMNS($C$11:AA608)),””)</f>
        <v>#NAME?</v>
      </c>
      <c r="AA608" s="75" t="e">
        <f>IFERROR(INDEX(Data!$M$4:$BB$594,Data!$A601,COLUMNS($C$11:AB608)),””)</f>
        <v>#NAME?</v>
      </c>
      <c r="AB608" s="71" t="e">
        <f>IFERROR(INDEX(Data!$M$4:$BB$594,Data!$A601,COLUMNS($C$11:AC608)),””)</f>
        <v>#NAME?</v>
      </c>
      <c r="AC608" s="72" t="e">
        <f>IFERROR(INDEX(Data!$M$4:$BB$594,Data!$A601,COLUMNS($C$11:AD608)),””)</f>
        <v>#NAME?</v>
      </c>
      <c r="AD608" s="72" t="e">
        <f>IFERROR(INDEX(Data!$M$4:$BB$594,Data!$A601,COLUMNS($C$11:AE608)),””)</f>
        <v>#NAME?</v>
      </c>
      <c r="AE608" s="70" t="e">
        <f>IFERROR(INDEX(Data!$M$4:$BB$594,Data!$A601,COLUMNS($C$11:AF608)),””)</f>
        <v>#NAME?</v>
      </c>
      <c r="AF608" s="72" t="e">
        <f>IFERROR(INDEX(Data!$M$4:$BB$594,Data!$A601,COLUMNS($C$11:AG608)),””)</f>
        <v>#NAME?</v>
      </c>
      <c r="AG608" s="75" t="e">
        <f>IFERROR(INDEX(Data!$M$4:$BB$594,Data!$A601,COLUMNS($C$11:AH608)),””)</f>
        <v>#NAME?</v>
      </c>
      <c r="AH608" s="75" t="e">
        <f>IFERROR(INDEX(Data!$M$4:$BB$594,Data!$A601,COLUMNS($C$11:AI608)),””)</f>
        <v>#NAME?</v>
      </c>
      <c r="AI608" s="71" t="e">
        <f>IFERROR(INDEX(Data!$M$4:$BB$594,Data!$A601,COLUMNS($C$11:AJ608)),””)</f>
        <v>#NAME?</v>
      </c>
      <c r="AJ608" s="71" t="e">
        <f>IFERROR(INDEX(Data!$M$4:$BB$594,Data!$A601,COLUMNS($C$11:AK608)),””)</f>
        <v>#NAME?</v>
      </c>
      <c r="AK608" s="71" t="e">
        <f>IFERROR(INDEX(Data!$M$4:$BB$594,Data!$A601,COLUMNS($C$11:AL608)),””)</f>
        <v>#NAME?</v>
      </c>
      <c r="AL608" s="69" t="e">
        <f>IFERROR(INDEX(Data!$M$4:$BB$594,Data!$A601,COLUMNS($C$11:AM608)),””)</f>
        <v>#NAME?</v>
      </c>
      <c r="AM608" s="69" t="e">
        <f>IFERROR(INDEX(Data!$M$4:$BB$594,Data!$A601,COLUMNS($C$11:AN608)),””)</f>
        <v>#NAME?</v>
      </c>
      <c r="AN608" s="69" t="e">
        <f>IFERROR(INDEX(Data!$M$4:$BB$594,Data!$A601,COLUMNS($C$11:AO608)),””)</f>
        <v>#NAME?</v>
      </c>
      <c r="AO608" s="69" t="e">
        <f>IFERROR(INDEX(Data!$M$4:$BB$594,Data!$A601,COLUMNS($C$11:AP608)),””)</f>
        <v>#NAME?</v>
      </c>
      <c r="AP608" s="69" t="e">
        <f>IFERROR(INDEX(Data!$M$4:$BB$594,Data!$A601,COLUMNS($C$11:AQ608)),””)</f>
        <v>#NAME?</v>
      </c>
      <c r="AQ608" s="69" t="e">
        <f>IFERROR(INDEX(Data!$M$4:$BB$594,Data!$A601,COLUMNS($C$11:AR608)),””)</f>
        <v>#NAME?</v>
      </c>
    </row>
    <row r="609" spans="2:43" x14ac:dyDescent="0.25">
      <c r="B609" s="69" t="e">
        <f>IFERROR(INDEX(Data!$M$4:$BB$594,Data!$A602,COLUMNS($C$11:C609)),””)</f>
        <v>#NAME?</v>
      </c>
      <c r="C609" s="73" t="e">
        <f>IFERROR(INDEX(Data!$M$4:$BB$594,Data!$A602,COLUMNS($C$11:D609)),””)</f>
        <v>#NAME?</v>
      </c>
      <c r="D609" s="76" t="e">
        <f>IFERROR(INDEX(Data!$M$4:$BB$594,Data!$A602,COLUMNS($C$11:E609)),””)</f>
        <v>#NAME?</v>
      </c>
      <c r="E609" s="76" t="e">
        <f>IFERROR(INDEX(Data!$M$4:$BB$594,Data!$A602,COLUMNS($C$11:F609)),””)</f>
        <v>#NAME?</v>
      </c>
      <c r="F609" s="76" t="e">
        <f>IFERROR(INDEX(Data!$M$4:$BB$594,Data!$A602,COLUMNS($C$11:G609)),””)</f>
        <v>#NAME?</v>
      </c>
      <c r="G609" s="76" t="e">
        <f>IFERROR(INDEX(Data!$M$4:$BB$594,Data!$A602,COLUMNS($C$11:H609)),””)</f>
        <v>#NAME?</v>
      </c>
      <c r="H609" s="76" t="e">
        <f>IFERROR(INDEX(Data!$M$4:$BB$594,Data!$A602,COLUMNS($C$11:I609)),””)</f>
        <v>#NAME?</v>
      </c>
      <c r="I609" s="76" t="e">
        <f>IFERROR(INDEX(Data!$M$4:$BB$594,Data!$A602,COLUMNS($C$11:J609)),””)</f>
        <v>#NAME?</v>
      </c>
      <c r="J609" s="76" t="e">
        <f>IFERROR(INDEX(Data!$M$4:$BB$594,Data!$A602,COLUMNS($C$11:K609)),””)</f>
        <v>#NAME?</v>
      </c>
      <c r="K609" s="76" t="e">
        <f>IFERROR(INDEX(Data!$M$4:$BB$594,Data!$A602,COLUMNS($C$11:L609)),””)</f>
        <v>#NAME?</v>
      </c>
      <c r="L609" s="76" t="e">
        <f>IFERROR(INDEX(Data!$M$4:$BB$594,Data!$A602,COLUMNS($C$11:M609)),””)</f>
        <v>#NAME?</v>
      </c>
      <c r="M609" s="76" t="e">
        <f>IFERROR(INDEX(Data!$M$4:$BB$594,Data!$A602,COLUMNS($C$11:N609)),””)</f>
        <v>#NAME?</v>
      </c>
      <c r="N609" s="76" t="e">
        <f>IFERROR(INDEX(Data!$M$4:$BB$594,Data!$A602,COLUMNS($C$11:O609)),””)</f>
        <v>#NAME?</v>
      </c>
      <c r="O609" s="76" t="e">
        <f>IFERROR(INDEX(Data!$M$4:$BB$594,Data!$A602,COLUMNS($C$11:P609)),””)</f>
        <v>#NAME?</v>
      </c>
      <c r="P609" s="69" t="e">
        <f>IFERROR(INDEX(Data!$M$4:$BB$594,Data!$A602,COLUMNS($C$11:Q609)),””)</f>
        <v>#NAME?</v>
      </c>
      <c r="Q609" s="70" t="e">
        <f>IFERROR(INDEX(Data!$M$4:$BB$594,Data!$A602,COLUMNS($C$11:R609)),””)</f>
        <v>#NAME?</v>
      </c>
      <c r="R609" s="72" t="e">
        <f>IFERROR(INDEX(Data!$M$4:$BB$594,Data!$A602,COLUMNS($C$11:S609)),””)</f>
        <v>#NAME?</v>
      </c>
      <c r="S609" s="69" t="e">
        <f>IFERROR(INDEX(Data!$M$4:$BB$594,Data!$A602,COLUMNS($C$11:T609)),””)</f>
        <v>#NAME?</v>
      </c>
      <c r="T609" s="71" t="e">
        <f>IFERROR(INDEX(Data!$M$4:$BB$594,Data!$A602,COLUMNS($C$11:U609)),””)</f>
        <v>#NAME?</v>
      </c>
      <c r="U609" s="72" t="e">
        <f>IFERROR(INDEX(Data!$M$4:$BB$594,Data!$A602,COLUMNS($C$11:V609)),””)</f>
        <v>#NAME?</v>
      </c>
      <c r="V609" s="72" t="e">
        <f>IFERROR(INDEX(Data!$M$4:$BB$594,Data!$A602,COLUMNS($C$11:W609)),””)</f>
        <v>#NAME?</v>
      </c>
      <c r="W609" s="72" t="e">
        <f>IFERROR(INDEX(Data!$M$4:$BB$594,Data!$A602,COLUMNS($C$11:X609)),””)</f>
        <v>#NAME?</v>
      </c>
      <c r="X609" s="70" t="e">
        <f>IFERROR(INDEX(Data!$M$4:$BB$594,Data!$A602,COLUMNS($C$11:Y609)),””)</f>
        <v>#NAME?</v>
      </c>
      <c r="Y609" s="72" t="e">
        <f>IFERROR(INDEX(Data!$M$4:$BB$594,Data!$A602,COLUMNS($C$11:Z609)),””)</f>
        <v>#NAME?</v>
      </c>
      <c r="Z609" s="75" t="e">
        <f>IFERROR(INDEX(Data!$M$4:$BB$594,Data!$A602,COLUMNS($C$11:AA609)),””)</f>
        <v>#NAME?</v>
      </c>
      <c r="AA609" s="75" t="e">
        <f>IFERROR(INDEX(Data!$M$4:$BB$594,Data!$A602,COLUMNS($C$11:AB609)),””)</f>
        <v>#NAME?</v>
      </c>
      <c r="AB609" s="71" t="e">
        <f>IFERROR(INDEX(Data!$M$4:$BB$594,Data!$A602,COLUMNS($C$11:AC609)),””)</f>
        <v>#NAME?</v>
      </c>
      <c r="AC609" s="72" t="e">
        <f>IFERROR(INDEX(Data!$M$4:$BB$594,Data!$A602,COLUMNS($C$11:AD609)),””)</f>
        <v>#NAME?</v>
      </c>
      <c r="AD609" s="72" t="e">
        <f>IFERROR(INDEX(Data!$M$4:$BB$594,Data!$A602,COLUMNS($C$11:AE609)),””)</f>
        <v>#NAME?</v>
      </c>
      <c r="AE609" s="70" t="e">
        <f>IFERROR(INDEX(Data!$M$4:$BB$594,Data!$A602,COLUMNS($C$11:AF609)),””)</f>
        <v>#NAME?</v>
      </c>
      <c r="AF609" s="72" t="e">
        <f>IFERROR(INDEX(Data!$M$4:$BB$594,Data!$A602,COLUMNS($C$11:AG609)),””)</f>
        <v>#NAME?</v>
      </c>
      <c r="AG609" s="75" t="e">
        <f>IFERROR(INDEX(Data!$M$4:$BB$594,Data!$A602,COLUMNS($C$11:AH609)),””)</f>
        <v>#NAME?</v>
      </c>
      <c r="AH609" s="75" t="e">
        <f>IFERROR(INDEX(Data!$M$4:$BB$594,Data!$A602,COLUMNS($C$11:AI609)),””)</f>
        <v>#NAME?</v>
      </c>
      <c r="AI609" s="71" t="e">
        <f>IFERROR(INDEX(Data!$M$4:$BB$594,Data!$A602,COLUMNS($C$11:AJ609)),””)</f>
        <v>#NAME?</v>
      </c>
      <c r="AJ609" s="71" t="e">
        <f>IFERROR(INDEX(Data!$M$4:$BB$594,Data!$A602,COLUMNS($C$11:AK609)),””)</f>
        <v>#NAME?</v>
      </c>
      <c r="AK609" s="71" t="e">
        <f>IFERROR(INDEX(Data!$M$4:$BB$594,Data!$A602,COLUMNS($C$11:AL609)),””)</f>
        <v>#NAME?</v>
      </c>
      <c r="AL609" s="69" t="e">
        <f>IFERROR(INDEX(Data!$M$4:$BB$594,Data!$A602,COLUMNS($C$11:AM609)),””)</f>
        <v>#NAME?</v>
      </c>
      <c r="AM609" s="69" t="e">
        <f>IFERROR(INDEX(Data!$M$4:$BB$594,Data!$A602,COLUMNS($C$11:AN609)),””)</f>
        <v>#NAME?</v>
      </c>
      <c r="AN609" s="69" t="e">
        <f>IFERROR(INDEX(Data!$M$4:$BB$594,Data!$A602,COLUMNS($C$11:AO609)),””)</f>
        <v>#NAME?</v>
      </c>
      <c r="AO609" s="69" t="e">
        <f>IFERROR(INDEX(Data!$M$4:$BB$594,Data!$A602,COLUMNS($C$11:AP609)),””)</f>
        <v>#NAME?</v>
      </c>
      <c r="AP609" s="69" t="e">
        <f>IFERROR(INDEX(Data!$M$4:$BB$594,Data!$A602,COLUMNS($C$11:AQ609)),””)</f>
        <v>#NAME?</v>
      </c>
      <c r="AQ609" s="69" t="e">
        <f>IFERROR(INDEX(Data!$M$4:$BB$594,Data!$A602,COLUMNS($C$11:AR609)),””)</f>
        <v>#NAME?</v>
      </c>
    </row>
    <row r="610" spans="2:43" x14ac:dyDescent="0.25">
      <c r="B610" s="69" t="e">
        <f>IFERROR(INDEX(Data!$M$4:$BB$594,Data!$A603,COLUMNS($C$11:C610)),””)</f>
        <v>#NAME?</v>
      </c>
      <c r="C610" s="73" t="e">
        <f>IFERROR(INDEX(Data!$M$4:$BB$594,Data!$A603,COLUMNS($C$11:D610)),””)</f>
        <v>#NAME?</v>
      </c>
      <c r="D610" s="76" t="e">
        <f>IFERROR(INDEX(Data!$M$4:$BB$594,Data!$A603,COLUMNS($C$11:E610)),””)</f>
        <v>#NAME?</v>
      </c>
      <c r="E610" s="76" t="e">
        <f>IFERROR(INDEX(Data!$M$4:$BB$594,Data!$A603,COLUMNS($C$11:F610)),””)</f>
        <v>#NAME?</v>
      </c>
      <c r="F610" s="76" t="e">
        <f>IFERROR(INDEX(Data!$M$4:$BB$594,Data!$A603,COLUMNS($C$11:G610)),””)</f>
        <v>#NAME?</v>
      </c>
      <c r="G610" s="76" t="e">
        <f>IFERROR(INDEX(Data!$M$4:$BB$594,Data!$A603,COLUMNS($C$11:H610)),””)</f>
        <v>#NAME?</v>
      </c>
      <c r="H610" s="76" t="e">
        <f>IFERROR(INDEX(Data!$M$4:$BB$594,Data!$A603,COLUMNS($C$11:I610)),””)</f>
        <v>#NAME?</v>
      </c>
      <c r="I610" s="76" t="e">
        <f>IFERROR(INDEX(Data!$M$4:$BB$594,Data!$A603,COLUMNS($C$11:J610)),””)</f>
        <v>#NAME?</v>
      </c>
      <c r="J610" s="76" t="e">
        <f>IFERROR(INDEX(Data!$M$4:$BB$594,Data!$A603,COLUMNS($C$11:K610)),””)</f>
        <v>#NAME?</v>
      </c>
      <c r="K610" s="76" t="e">
        <f>IFERROR(INDEX(Data!$M$4:$BB$594,Data!$A603,COLUMNS($C$11:L610)),””)</f>
        <v>#NAME?</v>
      </c>
      <c r="L610" s="76" t="e">
        <f>IFERROR(INDEX(Data!$M$4:$BB$594,Data!$A603,COLUMNS($C$11:M610)),””)</f>
        <v>#NAME?</v>
      </c>
      <c r="M610" s="76" t="e">
        <f>IFERROR(INDEX(Data!$M$4:$BB$594,Data!$A603,COLUMNS($C$11:N610)),””)</f>
        <v>#NAME?</v>
      </c>
      <c r="N610" s="76" t="e">
        <f>IFERROR(INDEX(Data!$M$4:$BB$594,Data!$A603,COLUMNS($C$11:O610)),””)</f>
        <v>#NAME?</v>
      </c>
      <c r="O610" s="76" t="e">
        <f>IFERROR(INDEX(Data!$M$4:$BB$594,Data!$A603,COLUMNS($C$11:P610)),””)</f>
        <v>#NAME?</v>
      </c>
      <c r="P610" s="69" t="e">
        <f>IFERROR(INDEX(Data!$M$4:$BB$594,Data!$A603,COLUMNS($C$11:Q610)),””)</f>
        <v>#NAME?</v>
      </c>
      <c r="Q610" s="70" t="e">
        <f>IFERROR(INDEX(Data!$M$4:$BB$594,Data!$A603,COLUMNS($C$11:R610)),””)</f>
        <v>#NAME?</v>
      </c>
      <c r="R610" s="72" t="e">
        <f>IFERROR(INDEX(Data!$M$4:$BB$594,Data!$A603,COLUMNS($C$11:S610)),””)</f>
        <v>#NAME?</v>
      </c>
      <c r="S610" s="69" t="e">
        <f>IFERROR(INDEX(Data!$M$4:$BB$594,Data!$A603,COLUMNS($C$11:T610)),””)</f>
        <v>#NAME?</v>
      </c>
      <c r="T610" s="71" t="e">
        <f>IFERROR(INDEX(Data!$M$4:$BB$594,Data!$A603,COLUMNS($C$11:U610)),””)</f>
        <v>#NAME?</v>
      </c>
      <c r="U610" s="72" t="e">
        <f>IFERROR(INDEX(Data!$M$4:$BB$594,Data!$A603,COLUMNS($C$11:V610)),””)</f>
        <v>#NAME?</v>
      </c>
      <c r="V610" s="72" t="e">
        <f>IFERROR(INDEX(Data!$M$4:$BB$594,Data!$A603,COLUMNS($C$11:W610)),””)</f>
        <v>#NAME?</v>
      </c>
      <c r="W610" s="72" t="e">
        <f>IFERROR(INDEX(Data!$M$4:$BB$594,Data!$A603,COLUMNS($C$11:X610)),””)</f>
        <v>#NAME?</v>
      </c>
      <c r="X610" s="70" t="e">
        <f>IFERROR(INDEX(Data!$M$4:$BB$594,Data!$A603,COLUMNS($C$11:Y610)),””)</f>
        <v>#NAME?</v>
      </c>
      <c r="Y610" s="72" t="e">
        <f>IFERROR(INDEX(Data!$M$4:$BB$594,Data!$A603,COLUMNS($C$11:Z610)),””)</f>
        <v>#NAME?</v>
      </c>
      <c r="Z610" s="75" t="e">
        <f>IFERROR(INDEX(Data!$M$4:$BB$594,Data!$A603,COLUMNS($C$11:AA610)),””)</f>
        <v>#NAME?</v>
      </c>
      <c r="AA610" s="75" t="e">
        <f>IFERROR(INDEX(Data!$M$4:$BB$594,Data!$A603,COLUMNS($C$11:AB610)),””)</f>
        <v>#NAME?</v>
      </c>
      <c r="AB610" s="71" t="e">
        <f>IFERROR(INDEX(Data!$M$4:$BB$594,Data!$A603,COLUMNS($C$11:AC610)),””)</f>
        <v>#NAME?</v>
      </c>
      <c r="AC610" s="72" t="e">
        <f>IFERROR(INDEX(Data!$M$4:$BB$594,Data!$A603,COLUMNS($C$11:AD610)),””)</f>
        <v>#NAME?</v>
      </c>
      <c r="AD610" s="72" t="e">
        <f>IFERROR(INDEX(Data!$M$4:$BB$594,Data!$A603,COLUMNS($C$11:AE610)),””)</f>
        <v>#NAME?</v>
      </c>
      <c r="AE610" s="70" t="e">
        <f>IFERROR(INDEX(Data!$M$4:$BB$594,Data!$A603,COLUMNS($C$11:AF610)),””)</f>
        <v>#NAME?</v>
      </c>
      <c r="AF610" s="72" t="e">
        <f>IFERROR(INDEX(Data!$M$4:$BB$594,Data!$A603,COLUMNS($C$11:AG610)),””)</f>
        <v>#NAME?</v>
      </c>
      <c r="AG610" s="75" t="e">
        <f>IFERROR(INDEX(Data!$M$4:$BB$594,Data!$A603,COLUMNS($C$11:AH610)),””)</f>
        <v>#NAME?</v>
      </c>
      <c r="AH610" s="75" t="e">
        <f>IFERROR(INDEX(Data!$M$4:$BB$594,Data!$A603,COLUMNS($C$11:AI610)),””)</f>
        <v>#NAME?</v>
      </c>
      <c r="AI610" s="71" t="e">
        <f>IFERROR(INDEX(Data!$M$4:$BB$594,Data!$A603,COLUMNS($C$11:AJ610)),””)</f>
        <v>#NAME?</v>
      </c>
      <c r="AJ610" s="71" t="e">
        <f>IFERROR(INDEX(Data!$M$4:$BB$594,Data!$A603,COLUMNS($C$11:AK610)),””)</f>
        <v>#NAME?</v>
      </c>
      <c r="AK610" s="71" t="e">
        <f>IFERROR(INDEX(Data!$M$4:$BB$594,Data!$A603,COLUMNS($C$11:AL610)),””)</f>
        <v>#NAME?</v>
      </c>
      <c r="AL610" s="69" t="e">
        <f>IFERROR(INDEX(Data!$M$4:$BB$594,Data!$A603,COLUMNS($C$11:AM610)),””)</f>
        <v>#NAME?</v>
      </c>
      <c r="AM610" s="69" t="e">
        <f>IFERROR(INDEX(Data!$M$4:$BB$594,Data!$A603,COLUMNS($C$11:AN610)),””)</f>
        <v>#NAME?</v>
      </c>
      <c r="AN610" s="69" t="e">
        <f>IFERROR(INDEX(Data!$M$4:$BB$594,Data!$A603,COLUMNS($C$11:AO610)),””)</f>
        <v>#NAME?</v>
      </c>
      <c r="AO610" s="69" t="e">
        <f>IFERROR(INDEX(Data!$M$4:$BB$594,Data!$A603,COLUMNS($C$11:AP610)),””)</f>
        <v>#NAME?</v>
      </c>
      <c r="AP610" s="69" t="e">
        <f>IFERROR(INDEX(Data!$M$4:$BB$594,Data!$A603,COLUMNS($C$11:AQ610)),””)</f>
        <v>#NAME?</v>
      </c>
      <c r="AQ610" s="69" t="e">
        <f>IFERROR(INDEX(Data!$M$4:$BB$594,Data!$A603,COLUMNS($C$11:AR610)),””)</f>
        <v>#NAME?</v>
      </c>
    </row>
    <row r="611" spans="2:43" x14ac:dyDescent="0.25">
      <c r="B611" s="69" t="e">
        <f>IFERROR(INDEX(Data!$M$4:$BB$594,Data!$A604,COLUMNS($C$11:C611)),””)</f>
        <v>#NAME?</v>
      </c>
      <c r="C611" s="73" t="e">
        <f>IFERROR(INDEX(Data!$M$4:$BB$594,Data!$A604,COLUMNS($C$11:D611)),””)</f>
        <v>#NAME?</v>
      </c>
      <c r="D611" s="76" t="e">
        <f>IFERROR(INDEX(Data!$M$4:$BB$594,Data!$A604,COLUMNS($C$11:E611)),””)</f>
        <v>#NAME?</v>
      </c>
      <c r="E611" s="76" t="e">
        <f>IFERROR(INDEX(Data!$M$4:$BB$594,Data!$A604,COLUMNS($C$11:F611)),””)</f>
        <v>#NAME?</v>
      </c>
      <c r="F611" s="76" t="e">
        <f>IFERROR(INDEX(Data!$M$4:$BB$594,Data!$A604,COLUMNS($C$11:G611)),””)</f>
        <v>#NAME?</v>
      </c>
      <c r="G611" s="76" t="e">
        <f>IFERROR(INDEX(Data!$M$4:$BB$594,Data!$A604,COLUMNS($C$11:H611)),””)</f>
        <v>#NAME?</v>
      </c>
      <c r="H611" s="76" t="e">
        <f>IFERROR(INDEX(Data!$M$4:$BB$594,Data!$A604,COLUMNS($C$11:I611)),””)</f>
        <v>#NAME?</v>
      </c>
      <c r="I611" s="76" t="e">
        <f>IFERROR(INDEX(Data!$M$4:$BB$594,Data!$A604,COLUMNS($C$11:J611)),””)</f>
        <v>#NAME?</v>
      </c>
      <c r="J611" s="76" t="e">
        <f>IFERROR(INDEX(Data!$M$4:$BB$594,Data!$A604,COLUMNS($C$11:K611)),””)</f>
        <v>#NAME?</v>
      </c>
      <c r="K611" s="76" t="e">
        <f>IFERROR(INDEX(Data!$M$4:$BB$594,Data!$A604,COLUMNS($C$11:L611)),””)</f>
        <v>#NAME?</v>
      </c>
      <c r="L611" s="76" t="e">
        <f>IFERROR(INDEX(Data!$M$4:$BB$594,Data!$A604,COLUMNS($C$11:M611)),””)</f>
        <v>#NAME?</v>
      </c>
      <c r="M611" s="76" t="e">
        <f>IFERROR(INDEX(Data!$M$4:$BB$594,Data!$A604,COLUMNS($C$11:N611)),””)</f>
        <v>#NAME?</v>
      </c>
      <c r="N611" s="76" t="e">
        <f>IFERROR(INDEX(Data!$M$4:$BB$594,Data!$A604,COLUMNS($C$11:O611)),””)</f>
        <v>#NAME?</v>
      </c>
      <c r="O611" s="76" t="e">
        <f>IFERROR(INDEX(Data!$M$4:$BB$594,Data!$A604,COLUMNS($C$11:P611)),””)</f>
        <v>#NAME?</v>
      </c>
      <c r="P611" s="69" t="e">
        <f>IFERROR(INDEX(Data!$M$4:$BB$594,Data!$A604,COLUMNS($C$11:Q611)),””)</f>
        <v>#NAME?</v>
      </c>
      <c r="Q611" s="70" t="e">
        <f>IFERROR(INDEX(Data!$M$4:$BB$594,Data!$A604,COLUMNS($C$11:R611)),””)</f>
        <v>#NAME?</v>
      </c>
      <c r="R611" s="72" t="e">
        <f>IFERROR(INDEX(Data!$M$4:$BB$594,Data!$A604,COLUMNS($C$11:S611)),””)</f>
        <v>#NAME?</v>
      </c>
      <c r="S611" s="69" t="e">
        <f>IFERROR(INDEX(Data!$M$4:$BB$594,Data!$A604,COLUMNS($C$11:T611)),””)</f>
        <v>#NAME?</v>
      </c>
      <c r="T611" s="71" t="e">
        <f>IFERROR(INDEX(Data!$M$4:$BB$594,Data!$A604,COLUMNS($C$11:U611)),””)</f>
        <v>#NAME?</v>
      </c>
      <c r="U611" s="72" t="e">
        <f>IFERROR(INDEX(Data!$M$4:$BB$594,Data!$A604,COLUMNS($C$11:V611)),””)</f>
        <v>#NAME?</v>
      </c>
      <c r="V611" s="72" t="e">
        <f>IFERROR(INDEX(Data!$M$4:$BB$594,Data!$A604,COLUMNS($C$11:W611)),””)</f>
        <v>#NAME?</v>
      </c>
      <c r="W611" s="72" t="e">
        <f>IFERROR(INDEX(Data!$M$4:$BB$594,Data!$A604,COLUMNS($C$11:X611)),””)</f>
        <v>#NAME?</v>
      </c>
      <c r="X611" s="70" t="e">
        <f>IFERROR(INDEX(Data!$M$4:$BB$594,Data!$A604,COLUMNS($C$11:Y611)),””)</f>
        <v>#NAME?</v>
      </c>
      <c r="Y611" s="72" t="e">
        <f>IFERROR(INDEX(Data!$M$4:$BB$594,Data!$A604,COLUMNS($C$11:Z611)),””)</f>
        <v>#NAME?</v>
      </c>
      <c r="Z611" s="75" t="e">
        <f>IFERROR(INDEX(Data!$M$4:$BB$594,Data!$A604,COLUMNS($C$11:AA611)),””)</f>
        <v>#NAME?</v>
      </c>
      <c r="AA611" s="75" t="e">
        <f>IFERROR(INDEX(Data!$M$4:$BB$594,Data!$A604,COLUMNS($C$11:AB611)),””)</f>
        <v>#NAME?</v>
      </c>
      <c r="AB611" s="71" t="e">
        <f>IFERROR(INDEX(Data!$M$4:$BB$594,Data!$A604,COLUMNS($C$11:AC611)),””)</f>
        <v>#NAME?</v>
      </c>
      <c r="AC611" s="72" t="e">
        <f>IFERROR(INDEX(Data!$M$4:$BB$594,Data!$A604,COLUMNS($C$11:AD611)),””)</f>
        <v>#NAME?</v>
      </c>
      <c r="AD611" s="72" t="e">
        <f>IFERROR(INDEX(Data!$M$4:$BB$594,Data!$A604,COLUMNS($C$11:AE611)),””)</f>
        <v>#NAME?</v>
      </c>
      <c r="AE611" s="70" t="e">
        <f>IFERROR(INDEX(Data!$M$4:$BB$594,Data!$A604,COLUMNS($C$11:AF611)),””)</f>
        <v>#NAME?</v>
      </c>
      <c r="AF611" s="72" t="e">
        <f>IFERROR(INDEX(Data!$M$4:$BB$594,Data!$A604,COLUMNS($C$11:AG611)),””)</f>
        <v>#NAME?</v>
      </c>
      <c r="AG611" s="75" t="e">
        <f>IFERROR(INDEX(Data!$M$4:$BB$594,Data!$A604,COLUMNS($C$11:AH611)),””)</f>
        <v>#NAME?</v>
      </c>
      <c r="AH611" s="75" t="e">
        <f>IFERROR(INDEX(Data!$M$4:$BB$594,Data!$A604,COLUMNS($C$11:AI611)),””)</f>
        <v>#NAME?</v>
      </c>
      <c r="AI611" s="71" t="e">
        <f>IFERROR(INDEX(Data!$M$4:$BB$594,Data!$A604,COLUMNS($C$11:AJ611)),””)</f>
        <v>#NAME?</v>
      </c>
      <c r="AJ611" s="71" t="e">
        <f>IFERROR(INDEX(Data!$M$4:$BB$594,Data!$A604,COLUMNS($C$11:AK611)),””)</f>
        <v>#NAME?</v>
      </c>
      <c r="AK611" s="71" t="e">
        <f>IFERROR(INDEX(Data!$M$4:$BB$594,Data!$A604,COLUMNS($C$11:AL611)),””)</f>
        <v>#NAME?</v>
      </c>
      <c r="AL611" s="69" t="e">
        <f>IFERROR(INDEX(Data!$M$4:$BB$594,Data!$A604,COLUMNS($C$11:AM611)),””)</f>
        <v>#NAME?</v>
      </c>
      <c r="AM611" s="69" t="e">
        <f>IFERROR(INDEX(Data!$M$4:$BB$594,Data!$A604,COLUMNS($C$11:AN611)),””)</f>
        <v>#NAME?</v>
      </c>
      <c r="AN611" s="69" t="e">
        <f>IFERROR(INDEX(Data!$M$4:$BB$594,Data!$A604,COLUMNS($C$11:AO611)),””)</f>
        <v>#NAME?</v>
      </c>
      <c r="AO611" s="69" t="e">
        <f>IFERROR(INDEX(Data!$M$4:$BB$594,Data!$A604,COLUMNS($C$11:AP611)),””)</f>
        <v>#NAME?</v>
      </c>
      <c r="AP611" s="69" t="e">
        <f>IFERROR(INDEX(Data!$M$4:$BB$594,Data!$A604,COLUMNS($C$11:AQ611)),””)</f>
        <v>#NAME?</v>
      </c>
      <c r="AQ611" s="69" t="e">
        <f>IFERROR(INDEX(Data!$M$4:$BB$594,Data!$A604,COLUMNS($C$11:AR611)),””)</f>
        <v>#NAME?</v>
      </c>
    </row>
    <row r="612" spans="2:43" x14ac:dyDescent="0.25">
      <c r="B612" s="69" t="e">
        <f>IFERROR(INDEX(Data!$M$4:$BB$594,Data!$A605,COLUMNS($C$11:C612)),””)</f>
        <v>#NAME?</v>
      </c>
      <c r="C612" s="73" t="e">
        <f>IFERROR(INDEX(Data!$M$4:$BB$594,Data!$A605,COLUMNS($C$11:D612)),””)</f>
        <v>#NAME?</v>
      </c>
      <c r="D612" s="76" t="e">
        <f>IFERROR(INDEX(Data!$M$4:$BB$594,Data!$A605,COLUMNS($C$11:E612)),””)</f>
        <v>#NAME?</v>
      </c>
      <c r="E612" s="76" t="e">
        <f>IFERROR(INDEX(Data!$M$4:$BB$594,Data!$A605,COLUMNS($C$11:F612)),””)</f>
        <v>#NAME?</v>
      </c>
      <c r="F612" s="76" t="e">
        <f>IFERROR(INDEX(Data!$M$4:$BB$594,Data!$A605,COLUMNS($C$11:G612)),””)</f>
        <v>#NAME?</v>
      </c>
      <c r="G612" s="76" t="e">
        <f>IFERROR(INDEX(Data!$M$4:$BB$594,Data!$A605,COLUMNS($C$11:H612)),””)</f>
        <v>#NAME?</v>
      </c>
      <c r="H612" s="76" t="e">
        <f>IFERROR(INDEX(Data!$M$4:$BB$594,Data!$A605,COLUMNS($C$11:I612)),””)</f>
        <v>#NAME?</v>
      </c>
      <c r="I612" s="76" t="e">
        <f>IFERROR(INDEX(Data!$M$4:$BB$594,Data!$A605,COLUMNS($C$11:J612)),””)</f>
        <v>#NAME?</v>
      </c>
      <c r="J612" s="76" t="e">
        <f>IFERROR(INDEX(Data!$M$4:$BB$594,Data!$A605,COLUMNS($C$11:K612)),””)</f>
        <v>#NAME?</v>
      </c>
      <c r="K612" s="76" t="e">
        <f>IFERROR(INDEX(Data!$M$4:$BB$594,Data!$A605,COLUMNS($C$11:L612)),””)</f>
        <v>#NAME?</v>
      </c>
      <c r="L612" s="76" t="e">
        <f>IFERROR(INDEX(Data!$M$4:$BB$594,Data!$A605,COLUMNS($C$11:M612)),””)</f>
        <v>#NAME?</v>
      </c>
      <c r="M612" s="76" t="e">
        <f>IFERROR(INDEX(Data!$M$4:$BB$594,Data!$A605,COLUMNS($C$11:N612)),””)</f>
        <v>#NAME?</v>
      </c>
      <c r="N612" s="76" t="e">
        <f>IFERROR(INDEX(Data!$M$4:$BB$594,Data!$A605,COLUMNS($C$11:O612)),””)</f>
        <v>#NAME?</v>
      </c>
      <c r="O612" s="76" t="e">
        <f>IFERROR(INDEX(Data!$M$4:$BB$594,Data!$A605,COLUMNS($C$11:P612)),””)</f>
        <v>#NAME?</v>
      </c>
      <c r="P612" s="69" t="e">
        <f>IFERROR(INDEX(Data!$M$4:$BB$594,Data!$A605,COLUMNS($C$11:Q612)),””)</f>
        <v>#NAME?</v>
      </c>
      <c r="Q612" s="70" t="e">
        <f>IFERROR(INDEX(Data!$M$4:$BB$594,Data!$A605,COLUMNS($C$11:R612)),””)</f>
        <v>#NAME?</v>
      </c>
      <c r="R612" s="72" t="e">
        <f>IFERROR(INDEX(Data!$M$4:$BB$594,Data!$A605,COLUMNS($C$11:S612)),””)</f>
        <v>#NAME?</v>
      </c>
      <c r="S612" s="69" t="e">
        <f>IFERROR(INDEX(Data!$M$4:$BB$594,Data!$A605,COLUMNS($C$11:T612)),””)</f>
        <v>#NAME?</v>
      </c>
      <c r="T612" s="71" t="e">
        <f>IFERROR(INDEX(Data!$M$4:$BB$594,Data!$A605,COLUMNS($C$11:U612)),””)</f>
        <v>#NAME?</v>
      </c>
      <c r="U612" s="72" t="e">
        <f>IFERROR(INDEX(Data!$M$4:$BB$594,Data!$A605,COLUMNS($C$11:V612)),””)</f>
        <v>#NAME?</v>
      </c>
      <c r="V612" s="72" t="e">
        <f>IFERROR(INDEX(Data!$M$4:$BB$594,Data!$A605,COLUMNS($C$11:W612)),””)</f>
        <v>#NAME?</v>
      </c>
      <c r="W612" s="72" t="e">
        <f>IFERROR(INDEX(Data!$M$4:$BB$594,Data!$A605,COLUMNS($C$11:X612)),””)</f>
        <v>#NAME?</v>
      </c>
      <c r="X612" s="70" t="e">
        <f>IFERROR(INDEX(Data!$M$4:$BB$594,Data!$A605,COLUMNS($C$11:Y612)),””)</f>
        <v>#NAME?</v>
      </c>
      <c r="Y612" s="72" t="e">
        <f>IFERROR(INDEX(Data!$M$4:$BB$594,Data!$A605,COLUMNS($C$11:Z612)),””)</f>
        <v>#NAME?</v>
      </c>
      <c r="Z612" s="75" t="e">
        <f>IFERROR(INDEX(Data!$M$4:$BB$594,Data!$A605,COLUMNS($C$11:AA612)),””)</f>
        <v>#NAME?</v>
      </c>
      <c r="AA612" s="75" t="e">
        <f>IFERROR(INDEX(Data!$M$4:$BB$594,Data!$A605,COLUMNS($C$11:AB612)),””)</f>
        <v>#NAME?</v>
      </c>
      <c r="AB612" s="71" t="e">
        <f>IFERROR(INDEX(Data!$M$4:$BB$594,Data!$A605,COLUMNS($C$11:AC612)),””)</f>
        <v>#NAME?</v>
      </c>
      <c r="AC612" s="72" t="e">
        <f>IFERROR(INDEX(Data!$M$4:$BB$594,Data!$A605,COLUMNS($C$11:AD612)),””)</f>
        <v>#NAME?</v>
      </c>
      <c r="AD612" s="72" t="e">
        <f>IFERROR(INDEX(Data!$M$4:$BB$594,Data!$A605,COLUMNS($C$11:AE612)),””)</f>
        <v>#NAME?</v>
      </c>
      <c r="AE612" s="70" t="e">
        <f>IFERROR(INDEX(Data!$M$4:$BB$594,Data!$A605,COLUMNS($C$11:AF612)),””)</f>
        <v>#NAME?</v>
      </c>
      <c r="AF612" s="72" t="e">
        <f>IFERROR(INDEX(Data!$M$4:$BB$594,Data!$A605,COLUMNS($C$11:AG612)),””)</f>
        <v>#NAME?</v>
      </c>
      <c r="AG612" s="75" t="e">
        <f>IFERROR(INDEX(Data!$M$4:$BB$594,Data!$A605,COLUMNS($C$11:AH612)),””)</f>
        <v>#NAME?</v>
      </c>
      <c r="AH612" s="75" t="e">
        <f>IFERROR(INDEX(Data!$M$4:$BB$594,Data!$A605,COLUMNS($C$11:AI612)),””)</f>
        <v>#NAME?</v>
      </c>
      <c r="AI612" s="71" t="e">
        <f>IFERROR(INDEX(Data!$M$4:$BB$594,Data!$A605,COLUMNS($C$11:AJ612)),””)</f>
        <v>#NAME?</v>
      </c>
      <c r="AJ612" s="71" t="e">
        <f>IFERROR(INDEX(Data!$M$4:$BB$594,Data!$A605,COLUMNS($C$11:AK612)),””)</f>
        <v>#NAME?</v>
      </c>
      <c r="AK612" s="71" t="e">
        <f>IFERROR(INDEX(Data!$M$4:$BB$594,Data!$A605,COLUMNS($C$11:AL612)),””)</f>
        <v>#NAME?</v>
      </c>
      <c r="AL612" s="69" t="e">
        <f>IFERROR(INDEX(Data!$M$4:$BB$594,Data!$A605,COLUMNS($C$11:AM612)),””)</f>
        <v>#NAME?</v>
      </c>
      <c r="AM612" s="69" t="e">
        <f>IFERROR(INDEX(Data!$M$4:$BB$594,Data!$A605,COLUMNS($C$11:AN612)),””)</f>
        <v>#NAME?</v>
      </c>
      <c r="AN612" s="69" t="e">
        <f>IFERROR(INDEX(Data!$M$4:$BB$594,Data!$A605,COLUMNS($C$11:AO612)),””)</f>
        <v>#NAME?</v>
      </c>
      <c r="AO612" s="69" t="e">
        <f>IFERROR(INDEX(Data!$M$4:$BB$594,Data!$A605,COLUMNS($C$11:AP612)),””)</f>
        <v>#NAME?</v>
      </c>
      <c r="AP612" s="69" t="e">
        <f>IFERROR(INDEX(Data!$M$4:$BB$594,Data!$A605,COLUMNS($C$11:AQ612)),””)</f>
        <v>#NAME?</v>
      </c>
      <c r="AQ612" s="69" t="e">
        <f>IFERROR(INDEX(Data!$M$4:$BB$594,Data!$A605,COLUMNS($C$11:AR612)),””)</f>
        <v>#NAME?</v>
      </c>
    </row>
    <row r="613" spans="2:43" x14ac:dyDescent="0.25">
      <c r="B613" s="69" t="e">
        <f>IFERROR(INDEX(Data!$M$4:$BB$594,Data!$A606,COLUMNS($C$11:C613)),””)</f>
        <v>#NAME?</v>
      </c>
      <c r="C613" s="73" t="e">
        <f>IFERROR(INDEX(Data!$M$4:$BB$594,Data!$A606,COLUMNS($C$11:D613)),””)</f>
        <v>#NAME?</v>
      </c>
      <c r="D613" s="76" t="e">
        <f>IFERROR(INDEX(Data!$M$4:$BB$594,Data!$A606,COLUMNS($C$11:E613)),””)</f>
        <v>#NAME?</v>
      </c>
      <c r="E613" s="76" t="e">
        <f>IFERROR(INDEX(Data!$M$4:$BB$594,Data!$A606,COLUMNS($C$11:F613)),””)</f>
        <v>#NAME?</v>
      </c>
      <c r="F613" s="76" t="e">
        <f>IFERROR(INDEX(Data!$M$4:$BB$594,Data!$A606,COLUMNS($C$11:G613)),””)</f>
        <v>#NAME?</v>
      </c>
      <c r="G613" s="76" t="e">
        <f>IFERROR(INDEX(Data!$M$4:$BB$594,Data!$A606,COLUMNS($C$11:H613)),””)</f>
        <v>#NAME?</v>
      </c>
      <c r="H613" s="76" t="e">
        <f>IFERROR(INDEX(Data!$M$4:$BB$594,Data!$A606,COLUMNS($C$11:I613)),””)</f>
        <v>#NAME?</v>
      </c>
      <c r="I613" s="76" t="e">
        <f>IFERROR(INDEX(Data!$M$4:$BB$594,Data!$A606,COLUMNS($C$11:J613)),””)</f>
        <v>#NAME?</v>
      </c>
      <c r="J613" s="76" t="e">
        <f>IFERROR(INDEX(Data!$M$4:$BB$594,Data!$A606,COLUMNS($C$11:K613)),””)</f>
        <v>#NAME?</v>
      </c>
      <c r="K613" s="76" t="e">
        <f>IFERROR(INDEX(Data!$M$4:$BB$594,Data!$A606,COLUMNS($C$11:L613)),””)</f>
        <v>#NAME?</v>
      </c>
      <c r="L613" s="76" t="e">
        <f>IFERROR(INDEX(Data!$M$4:$BB$594,Data!$A606,COLUMNS($C$11:M613)),””)</f>
        <v>#NAME?</v>
      </c>
      <c r="M613" s="76" t="e">
        <f>IFERROR(INDEX(Data!$M$4:$BB$594,Data!$A606,COLUMNS($C$11:N613)),””)</f>
        <v>#NAME?</v>
      </c>
      <c r="N613" s="76" t="e">
        <f>IFERROR(INDEX(Data!$M$4:$BB$594,Data!$A606,COLUMNS($C$11:O613)),””)</f>
        <v>#NAME?</v>
      </c>
      <c r="O613" s="76" t="e">
        <f>IFERROR(INDEX(Data!$M$4:$BB$594,Data!$A606,COLUMNS($C$11:P613)),””)</f>
        <v>#NAME?</v>
      </c>
      <c r="P613" s="69" t="e">
        <f>IFERROR(INDEX(Data!$M$4:$BB$594,Data!$A606,COLUMNS($C$11:Q613)),””)</f>
        <v>#NAME?</v>
      </c>
      <c r="Q613" s="70" t="e">
        <f>IFERROR(INDEX(Data!$M$4:$BB$594,Data!$A606,COLUMNS($C$11:R613)),””)</f>
        <v>#NAME?</v>
      </c>
      <c r="R613" s="72" t="e">
        <f>IFERROR(INDEX(Data!$M$4:$BB$594,Data!$A606,COLUMNS($C$11:S613)),””)</f>
        <v>#NAME?</v>
      </c>
      <c r="S613" s="69" t="e">
        <f>IFERROR(INDEX(Data!$M$4:$BB$594,Data!$A606,COLUMNS($C$11:T613)),””)</f>
        <v>#NAME?</v>
      </c>
      <c r="T613" s="71" t="e">
        <f>IFERROR(INDEX(Data!$M$4:$BB$594,Data!$A606,COLUMNS($C$11:U613)),””)</f>
        <v>#NAME?</v>
      </c>
      <c r="U613" s="72" t="e">
        <f>IFERROR(INDEX(Data!$M$4:$BB$594,Data!$A606,COLUMNS($C$11:V613)),””)</f>
        <v>#NAME?</v>
      </c>
      <c r="V613" s="72" t="e">
        <f>IFERROR(INDEX(Data!$M$4:$BB$594,Data!$A606,COLUMNS($C$11:W613)),””)</f>
        <v>#NAME?</v>
      </c>
      <c r="W613" s="72" t="e">
        <f>IFERROR(INDEX(Data!$M$4:$BB$594,Data!$A606,COLUMNS($C$11:X613)),””)</f>
        <v>#NAME?</v>
      </c>
      <c r="X613" s="70" t="e">
        <f>IFERROR(INDEX(Data!$M$4:$BB$594,Data!$A606,COLUMNS($C$11:Y613)),””)</f>
        <v>#NAME?</v>
      </c>
      <c r="Y613" s="72" t="e">
        <f>IFERROR(INDEX(Data!$M$4:$BB$594,Data!$A606,COLUMNS($C$11:Z613)),””)</f>
        <v>#NAME?</v>
      </c>
      <c r="Z613" s="75" t="e">
        <f>IFERROR(INDEX(Data!$M$4:$BB$594,Data!$A606,COLUMNS($C$11:AA613)),””)</f>
        <v>#NAME?</v>
      </c>
      <c r="AA613" s="75" t="e">
        <f>IFERROR(INDEX(Data!$M$4:$BB$594,Data!$A606,COLUMNS($C$11:AB613)),””)</f>
        <v>#NAME?</v>
      </c>
      <c r="AB613" s="71" t="e">
        <f>IFERROR(INDEX(Data!$M$4:$BB$594,Data!$A606,COLUMNS($C$11:AC613)),””)</f>
        <v>#NAME?</v>
      </c>
      <c r="AC613" s="72" t="e">
        <f>IFERROR(INDEX(Data!$M$4:$BB$594,Data!$A606,COLUMNS($C$11:AD613)),””)</f>
        <v>#NAME?</v>
      </c>
      <c r="AD613" s="72" t="e">
        <f>IFERROR(INDEX(Data!$M$4:$BB$594,Data!$A606,COLUMNS($C$11:AE613)),””)</f>
        <v>#NAME?</v>
      </c>
      <c r="AE613" s="70" t="e">
        <f>IFERROR(INDEX(Data!$M$4:$BB$594,Data!$A606,COLUMNS($C$11:AF613)),””)</f>
        <v>#NAME?</v>
      </c>
      <c r="AF613" s="72" t="e">
        <f>IFERROR(INDEX(Data!$M$4:$BB$594,Data!$A606,COLUMNS($C$11:AG613)),””)</f>
        <v>#NAME?</v>
      </c>
      <c r="AG613" s="75" t="e">
        <f>IFERROR(INDEX(Data!$M$4:$BB$594,Data!$A606,COLUMNS($C$11:AH613)),””)</f>
        <v>#NAME?</v>
      </c>
      <c r="AH613" s="75" t="e">
        <f>IFERROR(INDEX(Data!$M$4:$BB$594,Data!$A606,COLUMNS($C$11:AI613)),””)</f>
        <v>#NAME?</v>
      </c>
      <c r="AI613" s="71" t="e">
        <f>IFERROR(INDEX(Data!$M$4:$BB$594,Data!$A606,COLUMNS($C$11:AJ613)),””)</f>
        <v>#NAME?</v>
      </c>
      <c r="AJ613" s="71" t="e">
        <f>IFERROR(INDEX(Data!$M$4:$BB$594,Data!$A606,COLUMNS($C$11:AK613)),””)</f>
        <v>#NAME?</v>
      </c>
      <c r="AK613" s="71" t="e">
        <f>IFERROR(INDEX(Data!$M$4:$BB$594,Data!$A606,COLUMNS($C$11:AL613)),””)</f>
        <v>#NAME?</v>
      </c>
      <c r="AL613" s="69" t="e">
        <f>IFERROR(INDEX(Data!$M$4:$BB$594,Data!$A606,COLUMNS($C$11:AM613)),””)</f>
        <v>#NAME?</v>
      </c>
      <c r="AM613" s="69" t="e">
        <f>IFERROR(INDEX(Data!$M$4:$BB$594,Data!$A606,COLUMNS($C$11:AN613)),””)</f>
        <v>#NAME?</v>
      </c>
      <c r="AN613" s="69" t="e">
        <f>IFERROR(INDEX(Data!$M$4:$BB$594,Data!$A606,COLUMNS($C$11:AO613)),””)</f>
        <v>#NAME?</v>
      </c>
      <c r="AO613" s="69" t="e">
        <f>IFERROR(INDEX(Data!$M$4:$BB$594,Data!$A606,COLUMNS($C$11:AP613)),””)</f>
        <v>#NAME?</v>
      </c>
      <c r="AP613" s="69" t="e">
        <f>IFERROR(INDEX(Data!$M$4:$BB$594,Data!$A606,COLUMNS($C$11:AQ613)),””)</f>
        <v>#NAME?</v>
      </c>
      <c r="AQ613" s="69" t="e">
        <f>IFERROR(INDEX(Data!$M$4:$BB$594,Data!$A606,COLUMNS($C$11:AR613)),””)</f>
        <v>#NAME?</v>
      </c>
    </row>
    <row r="614" spans="2:43" x14ac:dyDescent="0.25">
      <c r="B614" s="69" t="e">
        <f>IFERROR(INDEX(Data!$M$4:$BB$594,Data!$A607,COLUMNS($C$11:C614)),””)</f>
        <v>#NAME?</v>
      </c>
      <c r="C614" s="73" t="e">
        <f>IFERROR(INDEX(Data!$M$4:$BB$594,Data!$A607,COLUMNS($C$11:D614)),””)</f>
        <v>#NAME?</v>
      </c>
      <c r="D614" s="76" t="e">
        <f>IFERROR(INDEX(Data!$M$4:$BB$594,Data!$A607,COLUMNS($C$11:E614)),””)</f>
        <v>#NAME?</v>
      </c>
      <c r="E614" s="76" t="e">
        <f>IFERROR(INDEX(Data!$M$4:$BB$594,Data!$A607,COLUMNS($C$11:F614)),””)</f>
        <v>#NAME?</v>
      </c>
      <c r="F614" s="76" t="e">
        <f>IFERROR(INDEX(Data!$M$4:$BB$594,Data!$A607,COLUMNS($C$11:G614)),””)</f>
        <v>#NAME?</v>
      </c>
      <c r="G614" s="76" t="e">
        <f>IFERROR(INDEX(Data!$M$4:$BB$594,Data!$A607,COLUMNS($C$11:H614)),””)</f>
        <v>#NAME?</v>
      </c>
      <c r="H614" s="76" t="e">
        <f>IFERROR(INDEX(Data!$M$4:$BB$594,Data!$A607,COLUMNS($C$11:I614)),””)</f>
        <v>#NAME?</v>
      </c>
      <c r="I614" s="76" t="e">
        <f>IFERROR(INDEX(Data!$M$4:$BB$594,Data!$A607,COLUMNS($C$11:J614)),””)</f>
        <v>#NAME?</v>
      </c>
      <c r="J614" s="76" t="e">
        <f>IFERROR(INDEX(Data!$M$4:$BB$594,Data!$A607,COLUMNS($C$11:K614)),””)</f>
        <v>#NAME?</v>
      </c>
      <c r="K614" s="76" t="e">
        <f>IFERROR(INDEX(Data!$M$4:$BB$594,Data!$A607,COLUMNS($C$11:L614)),””)</f>
        <v>#NAME?</v>
      </c>
      <c r="L614" s="76" t="e">
        <f>IFERROR(INDEX(Data!$M$4:$BB$594,Data!$A607,COLUMNS($C$11:M614)),””)</f>
        <v>#NAME?</v>
      </c>
      <c r="M614" s="76" t="e">
        <f>IFERROR(INDEX(Data!$M$4:$BB$594,Data!$A607,COLUMNS($C$11:N614)),””)</f>
        <v>#NAME?</v>
      </c>
      <c r="N614" s="76" t="e">
        <f>IFERROR(INDEX(Data!$M$4:$BB$594,Data!$A607,COLUMNS($C$11:O614)),””)</f>
        <v>#NAME?</v>
      </c>
      <c r="O614" s="76" t="e">
        <f>IFERROR(INDEX(Data!$M$4:$BB$594,Data!$A607,COLUMNS($C$11:P614)),””)</f>
        <v>#NAME?</v>
      </c>
      <c r="P614" s="69" t="e">
        <f>IFERROR(INDEX(Data!$M$4:$BB$594,Data!$A607,COLUMNS($C$11:Q614)),””)</f>
        <v>#NAME?</v>
      </c>
      <c r="Q614" s="70" t="e">
        <f>IFERROR(INDEX(Data!$M$4:$BB$594,Data!$A607,COLUMNS($C$11:R614)),””)</f>
        <v>#NAME?</v>
      </c>
      <c r="R614" s="72" t="e">
        <f>IFERROR(INDEX(Data!$M$4:$BB$594,Data!$A607,COLUMNS($C$11:S614)),””)</f>
        <v>#NAME?</v>
      </c>
      <c r="S614" s="69" t="e">
        <f>IFERROR(INDEX(Data!$M$4:$BB$594,Data!$A607,COLUMNS($C$11:T614)),””)</f>
        <v>#NAME?</v>
      </c>
      <c r="T614" s="71" t="e">
        <f>IFERROR(INDEX(Data!$M$4:$BB$594,Data!$A607,COLUMNS($C$11:U614)),””)</f>
        <v>#NAME?</v>
      </c>
      <c r="U614" s="72" t="e">
        <f>IFERROR(INDEX(Data!$M$4:$BB$594,Data!$A607,COLUMNS($C$11:V614)),””)</f>
        <v>#NAME?</v>
      </c>
      <c r="V614" s="72" t="e">
        <f>IFERROR(INDEX(Data!$M$4:$BB$594,Data!$A607,COLUMNS($C$11:W614)),””)</f>
        <v>#NAME?</v>
      </c>
      <c r="W614" s="72" t="e">
        <f>IFERROR(INDEX(Data!$M$4:$BB$594,Data!$A607,COLUMNS($C$11:X614)),””)</f>
        <v>#NAME?</v>
      </c>
      <c r="X614" s="70" t="e">
        <f>IFERROR(INDEX(Data!$M$4:$BB$594,Data!$A607,COLUMNS($C$11:Y614)),””)</f>
        <v>#NAME?</v>
      </c>
      <c r="Y614" s="72" t="e">
        <f>IFERROR(INDEX(Data!$M$4:$BB$594,Data!$A607,COLUMNS($C$11:Z614)),””)</f>
        <v>#NAME?</v>
      </c>
      <c r="Z614" s="75" t="e">
        <f>IFERROR(INDEX(Data!$M$4:$BB$594,Data!$A607,COLUMNS($C$11:AA614)),””)</f>
        <v>#NAME?</v>
      </c>
      <c r="AA614" s="75" t="e">
        <f>IFERROR(INDEX(Data!$M$4:$BB$594,Data!$A607,COLUMNS($C$11:AB614)),””)</f>
        <v>#NAME?</v>
      </c>
      <c r="AB614" s="71" t="e">
        <f>IFERROR(INDEX(Data!$M$4:$BB$594,Data!$A607,COLUMNS($C$11:AC614)),””)</f>
        <v>#NAME?</v>
      </c>
      <c r="AC614" s="72" t="e">
        <f>IFERROR(INDEX(Data!$M$4:$BB$594,Data!$A607,COLUMNS($C$11:AD614)),””)</f>
        <v>#NAME?</v>
      </c>
      <c r="AD614" s="72" t="e">
        <f>IFERROR(INDEX(Data!$M$4:$BB$594,Data!$A607,COLUMNS($C$11:AE614)),””)</f>
        <v>#NAME?</v>
      </c>
      <c r="AE614" s="70" t="e">
        <f>IFERROR(INDEX(Data!$M$4:$BB$594,Data!$A607,COLUMNS($C$11:AF614)),””)</f>
        <v>#NAME?</v>
      </c>
      <c r="AF614" s="72" t="e">
        <f>IFERROR(INDEX(Data!$M$4:$BB$594,Data!$A607,COLUMNS($C$11:AG614)),””)</f>
        <v>#NAME?</v>
      </c>
      <c r="AG614" s="75" t="e">
        <f>IFERROR(INDEX(Data!$M$4:$BB$594,Data!$A607,COLUMNS($C$11:AH614)),””)</f>
        <v>#NAME?</v>
      </c>
      <c r="AH614" s="75" t="e">
        <f>IFERROR(INDEX(Data!$M$4:$BB$594,Data!$A607,COLUMNS($C$11:AI614)),””)</f>
        <v>#NAME?</v>
      </c>
      <c r="AI614" s="71" t="e">
        <f>IFERROR(INDEX(Data!$M$4:$BB$594,Data!$A607,COLUMNS($C$11:AJ614)),””)</f>
        <v>#NAME?</v>
      </c>
      <c r="AJ614" s="71" t="e">
        <f>IFERROR(INDEX(Data!$M$4:$BB$594,Data!$A607,COLUMNS($C$11:AK614)),””)</f>
        <v>#NAME?</v>
      </c>
      <c r="AK614" s="71" t="e">
        <f>IFERROR(INDEX(Data!$M$4:$BB$594,Data!$A607,COLUMNS($C$11:AL614)),””)</f>
        <v>#NAME?</v>
      </c>
      <c r="AL614" s="69" t="e">
        <f>IFERROR(INDEX(Data!$M$4:$BB$594,Data!$A607,COLUMNS($C$11:AM614)),””)</f>
        <v>#NAME?</v>
      </c>
      <c r="AM614" s="69" t="e">
        <f>IFERROR(INDEX(Data!$M$4:$BB$594,Data!$A607,COLUMNS($C$11:AN614)),””)</f>
        <v>#NAME?</v>
      </c>
      <c r="AN614" s="69" t="e">
        <f>IFERROR(INDEX(Data!$M$4:$BB$594,Data!$A607,COLUMNS($C$11:AO614)),””)</f>
        <v>#NAME?</v>
      </c>
      <c r="AO614" s="69" t="e">
        <f>IFERROR(INDEX(Data!$M$4:$BB$594,Data!$A607,COLUMNS($C$11:AP614)),””)</f>
        <v>#NAME?</v>
      </c>
      <c r="AP614" s="69" t="e">
        <f>IFERROR(INDEX(Data!$M$4:$BB$594,Data!$A607,COLUMNS($C$11:AQ614)),””)</f>
        <v>#NAME?</v>
      </c>
      <c r="AQ614" s="69" t="e">
        <f>IFERROR(INDEX(Data!$M$4:$BB$594,Data!$A607,COLUMNS($C$11:AR614)),””)</f>
        <v>#NAME?</v>
      </c>
    </row>
    <row r="615" spans="2:43" x14ac:dyDescent="0.25">
      <c r="B615" s="69" t="e">
        <f>IFERROR(INDEX(Data!$M$4:$BB$594,Data!$A608,COLUMNS($C$11:C615)),””)</f>
        <v>#NAME?</v>
      </c>
      <c r="C615" s="73" t="e">
        <f>IFERROR(INDEX(Data!$M$4:$BB$594,Data!$A608,COLUMNS($C$11:D615)),””)</f>
        <v>#NAME?</v>
      </c>
      <c r="D615" s="76" t="e">
        <f>IFERROR(INDEX(Data!$M$4:$BB$594,Data!$A608,COLUMNS($C$11:E615)),””)</f>
        <v>#NAME?</v>
      </c>
      <c r="E615" s="76" t="e">
        <f>IFERROR(INDEX(Data!$M$4:$BB$594,Data!$A608,COLUMNS($C$11:F615)),””)</f>
        <v>#NAME?</v>
      </c>
      <c r="F615" s="76" t="e">
        <f>IFERROR(INDEX(Data!$M$4:$BB$594,Data!$A608,COLUMNS($C$11:G615)),””)</f>
        <v>#NAME?</v>
      </c>
      <c r="G615" s="76" t="e">
        <f>IFERROR(INDEX(Data!$M$4:$BB$594,Data!$A608,COLUMNS($C$11:H615)),””)</f>
        <v>#NAME?</v>
      </c>
      <c r="H615" s="76" t="e">
        <f>IFERROR(INDEX(Data!$M$4:$BB$594,Data!$A608,COLUMNS($C$11:I615)),””)</f>
        <v>#NAME?</v>
      </c>
      <c r="I615" s="76" t="e">
        <f>IFERROR(INDEX(Data!$M$4:$BB$594,Data!$A608,COLUMNS($C$11:J615)),””)</f>
        <v>#NAME?</v>
      </c>
      <c r="J615" s="76" t="e">
        <f>IFERROR(INDEX(Data!$M$4:$BB$594,Data!$A608,COLUMNS($C$11:K615)),””)</f>
        <v>#NAME?</v>
      </c>
      <c r="K615" s="76" t="e">
        <f>IFERROR(INDEX(Data!$M$4:$BB$594,Data!$A608,COLUMNS($C$11:L615)),””)</f>
        <v>#NAME?</v>
      </c>
      <c r="L615" s="76" t="e">
        <f>IFERROR(INDEX(Data!$M$4:$BB$594,Data!$A608,COLUMNS($C$11:M615)),””)</f>
        <v>#NAME?</v>
      </c>
      <c r="M615" s="76" t="e">
        <f>IFERROR(INDEX(Data!$M$4:$BB$594,Data!$A608,COLUMNS($C$11:N615)),””)</f>
        <v>#NAME?</v>
      </c>
      <c r="N615" s="76" t="e">
        <f>IFERROR(INDEX(Data!$M$4:$BB$594,Data!$A608,COLUMNS($C$11:O615)),””)</f>
        <v>#NAME?</v>
      </c>
      <c r="O615" s="76" t="e">
        <f>IFERROR(INDEX(Data!$M$4:$BB$594,Data!$A608,COLUMNS($C$11:P615)),””)</f>
        <v>#NAME?</v>
      </c>
      <c r="P615" s="69" t="e">
        <f>IFERROR(INDEX(Data!$M$4:$BB$594,Data!$A608,COLUMNS($C$11:Q615)),””)</f>
        <v>#NAME?</v>
      </c>
      <c r="Q615" s="70" t="e">
        <f>IFERROR(INDEX(Data!$M$4:$BB$594,Data!$A608,COLUMNS($C$11:R615)),””)</f>
        <v>#NAME?</v>
      </c>
      <c r="R615" s="72" t="e">
        <f>IFERROR(INDEX(Data!$M$4:$BB$594,Data!$A608,COLUMNS($C$11:S615)),””)</f>
        <v>#NAME?</v>
      </c>
      <c r="S615" s="69" t="e">
        <f>IFERROR(INDEX(Data!$M$4:$BB$594,Data!$A608,COLUMNS($C$11:T615)),””)</f>
        <v>#NAME?</v>
      </c>
      <c r="T615" s="71" t="e">
        <f>IFERROR(INDEX(Data!$M$4:$BB$594,Data!$A608,COLUMNS($C$11:U615)),””)</f>
        <v>#NAME?</v>
      </c>
      <c r="U615" s="72" t="e">
        <f>IFERROR(INDEX(Data!$M$4:$BB$594,Data!$A608,COLUMNS($C$11:V615)),””)</f>
        <v>#NAME?</v>
      </c>
      <c r="V615" s="72" t="e">
        <f>IFERROR(INDEX(Data!$M$4:$BB$594,Data!$A608,COLUMNS($C$11:W615)),””)</f>
        <v>#NAME?</v>
      </c>
      <c r="W615" s="72" t="e">
        <f>IFERROR(INDEX(Data!$M$4:$BB$594,Data!$A608,COLUMNS($C$11:X615)),””)</f>
        <v>#NAME?</v>
      </c>
      <c r="X615" s="70" t="e">
        <f>IFERROR(INDEX(Data!$M$4:$BB$594,Data!$A608,COLUMNS($C$11:Y615)),””)</f>
        <v>#NAME?</v>
      </c>
      <c r="Y615" s="72" t="e">
        <f>IFERROR(INDEX(Data!$M$4:$BB$594,Data!$A608,COLUMNS($C$11:Z615)),””)</f>
        <v>#NAME?</v>
      </c>
      <c r="Z615" s="75" t="e">
        <f>IFERROR(INDEX(Data!$M$4:$BB$594,Data!$A608,COLUMNS($C$11:AA615)),””)</f>
        <v>#NAME?</v>
      </c>
      <c r="AA615" s="75" t="e">
        <f>IFERROR(INDEX(Data!$M$4:$BB$594,Data!$A608,COLUMNS($C$11:AB615)),””)</f>
        <v>#NAME?</v>
      </c>
      <c r="AB615" s="71" t="e">
        <f>IFERROR(INDEX(Data!$M$4:$BB$594,Data!$A608,COLUMNS($C$11:AC615)),””)</f>
        <v>#NAME?</v>
      </c>
      <c r="AC615" s="72" t="e">
        <f>IFERROR(INDEX(Data!$M$4:$BB$594,Data!$A608,COLUMNS($C$11:AD615)),””)</f>
        <v>#NAME?</v>
      </c>
      <c r="AD615" s="72" t="e">
        <f>IFERROR(INDEX(Data!$M$4:$BB$594,Data!$A608,COLUMNS($C$11:AE615)),””)</f>
        <v>#NAME?</v>
      </c>
      <c r="AE615" s="70" t="e">
        <f>IFERROR(INDEX(Data!$M$4:$BB$594,Data!$A608,COLUMNS($C$11:AF615)),””)</f>
        <v>#NAME?</v>
      </c>
      <c r="AF615" s="72" t="e">
        <f>IFERROR(INDEX(Data!$M$4:$BB$594,Data!$A608,COLUMNS($C$11:AG615)),””)</f>
        <v>#NAME?</v>
      </c>
      <c r="AG615" s="75" t="e">
        <f>IFERROR(INDEX(Data!$M$4:$BB$594,Data!$A608,COLUMNS($C$11:AH615)),””)</f>
        <v>#NAME?</v>
      </c>
      <c r="AH615" s="75" t="e">
        <f>IFERROR(INDEX(Data!$M$4:$BB$594,Data!$A608,COLUMNS($C$11:AI615)),””)</f>
        <v>#NAME?</v>
      </c>
      <c r="AI615" s="71" t="e">
        <f>IFERROR(INDEX(Data!$M$4:$BB$594,Data!$A608,COLUMNS($C$11:AJ615)),””)</f>
        <v>#NAME?</v>
      </c>
      <c r="AJ615" s="71" t="e">
        <f>IFERROR(INDEX(Data!$M$4:$BB$594,Data!$A608,COLUMNS($C$11:AK615)),””)</f>
        <v>#NAME?</v>
      </c>
      <c r="AK615" s="71" t="e">
        <f>IFERROR(INDEX(Data!$M$4:$BB$594,Data!$A608,COLUMNS($C$11:AL615)),””)</f>
        <v>#NAME?</v>
      </c>
      <c r="AL615" s="69" t="e">
        <f>IFERROR(INDEX(Data!$M$4:$BB$594,Data!$A608,COLUMNS($C$11:AM615)),””)</f>
        <v>#NAME?</v>
      </c>
      <c r="AM615" s="69" t="e">
        <f>IFERROR(INDEX(Data!$M$4:$BB$594,Data!$A608,COLUMNS($C$11:AN615)),””)</f>
        <v>#NAME?</v>
      </c>
      <c r="AN615" s="69" t="e">
        <f>IFERROR(INDEX(Data!$M$4:$BB$594,Data!$A608,COLUMNS($C$11:AO615)),””)</f>
        <v>#NAME?</v>
      </c>
      <c r="AO615" s="69" t="e">
        <f>IFERROR(INDEX(Data!$M$4:$BB$594,Data!$A608,COLUMNS($C$11:AP615)),””)</f>
        <v>#NAME?</v>
      </c>
      <c r="AP615" s="69" t="e">
        <f>IFERROR(INDEX(Data!$M$4:$BB$594,Data!$A608,COLUMNS($C$11:AQ615)),””)</f>
        <v>#NAME?</v>
      </c>
      <c r="AQ615" s="69" t="e">
        <f>IFERROR(INDEX(Data!$M$4:$BB$594,Data!$A608,COLUMNS($C$11:AR615)),””)</f>
        <v>#NAME?</v>
      </c>
    </row>
    <row r="616" spans="2:43" x14ac:dyDescent="0.25">
      <c r="B616" s="69" t="e">
        <f>IFERROR(INDEX(Data!$M$4:$BB$594,Data!$A609,COLUMNS($C$11:C616)),””)</f>
        <v>#NAME?</v>
      </c>
      <c r="C616" s="73" t="e">
        <f>IFERROR(INDEX(Data!$M$4:$BB$594,Data!$A609,COLUMNS($C$11:D616)),””)</f>
        <v>#NAME?</v>
      </c>
      <c r="D616" s="76" t="e">
        <f>IFERROR(INDEX(Data!$M$4:$BB$594,Data!$A609,COLUMNS($C$11:E616)),””)</f>
        <v>#NAME?</v>
      </c>
      <c r="E616" s="76" t="e">
        <f>IFERROR(INDEX(Data!$M$4:$BB$594,Data!$A609,COLUMNS($C$11:F616)),””)</f>
        <v>#NAME?</v>
      </c>
      <c r="F616" s="76" t="e">
        <f>IFERROR(INDEX(Data!$M$4:$BB$594,Data!$A609,COLUMNS($C$11:G616)),””)</f>
        <v>#NAME?</v>
      </c>
      <c r="G616" s="76" t="e">
        <f>IFERROR(INDEX(Data!$M$4:$BB$594,Data!$A609,COLUMNS($C$11:H616)),””)</f>
        <v>#NAME?</v>
      </c>
      <c r="H616" s="76" t="e">
        <f>IFERROR(INDEX(Data!$M$4:$BB$594,Data!$A609,COLUMNS($C$11:I616)),””)</f>
        <v>#NAME?</v>
      </c>
      <c r="I616" s="76" t="e">
        <f>IFERROR(INDEX(Data!$M$4:$BB$594,Data!$A609,COLUMNS($C$11:J616)),””)</f>
        <v>#NAME?</v>
      </c>
      <c r="J616" s="76" t="e">
        <f>IFERROR(INDEX(Data!$M$4:$BB$594,Data!$A609,COLUMNS($C$11:K616)),””)</f>
        <v>#NAME?</v>
      </c>
      <c r="K616" s="76" t="e">
        <f>IFERROR(INDEX(Data!$M$4:$BB$594,Data!$A609,COLUMNS($C$11:L616)),””)</f>
        <v>#NAME?</v>
      </c>
      <c r="L616" s="76" t="e">
        <f>IFERROR(INDEX(Data!$M$4:$BB$594,Data!$A609,COLUMNS($C$11:M616)),””)</f>
        <v>#NAME?</v>
      </c>
      <c r="M616" s="76" t="e">
        <f>IFERROR(INDEX(Data!$M$4:$BB$594,Data!$A609,COLUMNS($C$11:N616)),””)</f>
        <v>#NAME?</v>
      </c>
      <c r="N616" s="76" t="e">
        <f>IFERROR(INDEX(Data!$M$4:$BB$594,Data!$A609,COLUMNS($C$11:O616)),””)</f>
        <v>#NAME?</v>
      </c>
      <c r="O616" s="76" t="e">
        <f>IFERROR(INDEX(Data!$M$4:$BB$594,Data!$A609,COLUMNS($C$11:P616)),””)</f>
        <v>#NAME?</v>
      </c>
      <c r="P616" s="69" t="e">
        <f>IFERROR(INDEX(Data!$M$4:$BB$594,Data!$A609,COLUMNS($C$11:Q616)),””)</f>
        <v>#NAME?</v>
      </c>
      <c r="Q616" s="70" t="e">
        <f>IFERROR(INDEX(Data!$M$4:$BB$594,Data!$A609,COLUMNS($C$11:R616)),””)</f>
        <v>#NAME?</v>
      </c>
      <c r="R616" s="72" t="e">
        <f>IFERROR(INDEX(Data!$M$4:$BB$594,Data!$A609,COLUMNS($C$11:S616)),””)</f>
        <v>#NAME?</v>
      </c>
      <c r="S616" s="69" t="e">
        <f>IFERROR(INDEX(Data!$M$4:$BB$594,Data!$A609,COLUMNS($C$11:T616)),””)</f>
        <v>#NAME?</v>
      </c>
      <c r="T616" s="71" t="e">
        <f>IFERROR(INDEX(Data!$M$4:$BB$594,Data!$A609,COLUMNS($C$11:U616)),””)</f>
        <v>#NAME?</v>
      </c>
      <c r="U616" s="72" t="e">
        <f>IFERROR(INDEX(Data!$M$4:$BB$594,Data!$A609,COLUMNS($C$11:V616)),””)</f>
        <v>#NAME?</v>
      </c>
      <c r="V616" s="72" t="e">
        <f>IFERROR(INDEX(Data!$M$4:$BB$594,Data!$A609,COLUMNS($C$11:W616)),””)</f>
        <v>#NAME?</v>
      </c>
      <c r="W616" s="72" t="e">
        <f>IFERROR(INDEX(Data!$M$4:$BB$594,Data!$A609,COLUMNS($C$11:X616)),””)</f>
        <v>#NAME?</v>
      </c>
      <c r="X616" s="70" t="e">
        <f>IFERROR(INDEX(Data!$M$4:$BB$594,Data!$A609,COLUMNS($C$11:Y616)),””)</f>
        <v>#NAME?</v>
      </c>
      <c r="Y616" s="72" t="e">
        <f>IFERROR(INDEX(Data!$M$4:$BB$594,Data!$A609,COLUMNS($C$11:Z616)),””)</f>
        <v>#NAME?</v>
      </c>
      <c r="Z616" s="75" t="e">
        <f>IFERROR(INDEX(Data!$M$4:$BB$594,Data!$A609,COLUMNS($C$11:AA616)),””)</f>
        <v>#NAME?</v>
      </c>
      <c r="AA616" s="75" t="e">
        <f>IFERROR(INDEX(Data!$M$4:$BB$594,Data!$A609,COLUMNS($C$11:AB616)),””)</f>
        <v>#NAME?</v>
      </c>
      <c r="AB616" s="71" t="e">
        <f>IFERROR(INDEX(Data!$M$4:$BB$594,Data!$A609,COLUMNS($C$11:AC616)),””)</f>
        <v>#NAME?</v>
      </c>
      <c r="AC616" s="72" t="e">
        <f>IFERROR(INDEX(Data!$M$4:$BB$594,Data!$A609,COLUMNS($C$11:AD616)),””)</f>
        <v>#NAME?</v>
      </c>
      <c r="AD616" s="72" t="e">
        <f>IFERROR(INDEX(Data!$M$4:$BB$594,Data!$A609,COLUMNS($C$11:AE616)),””)</f>
        <v>#NAME?</v>
      </c>
      <c r="AE616" s="70" t="e">
        <f>IFERROR(INDEX(Data!$M$4:$BB$594,Data!$A609,COLUMNS($C$11:AF616)),””)</f>
        <v>#NAME?</v>
      </c>
      <c r="AF616" s="72" t="e">
        <f>IFERROR(INDEX(Data!$M$4:$BB$594,Data!$A609,COLUMNS($C$11:AG616)),””)</f>
        <v>#NAME?</v>
      </c>
      <c r="AG616" s="75" t="e">
        <f>IFERROR(INDEX(Data!$M$4:$BB$594,Data!$A609,COLUMNS($C$11:AH616)),””)</f>
        <v>#NAME?</v>
      </c>
      <c r="AH616" s="75" t="e">
        <f>IFERROR(INDEX(Data!$M$4:$BB$594,Data!$A609,COLUMNS($C$11:AI616)),””)</f>
        <v>#NAME?</v>
      </c>
      <c r="AI616" s="71" t="e">
        <f>IFERROR(INDEX(Data!$M$4:$BB$594,Data!$A609,COLUMNS($C$11:AJ616)),””)</f>
        <v>#NAME?</v>
      </c>
      <c r="AJ616" s="71" t="e">
        <f>IFERROR(INDEX(Data!$M$4:$BB$594,Data!$A609,COLUMNS($C$11:AK616)),””)</f>
        <v>#NAME?</v>
      </c>
      <c r="AK616" s="71" t="e">
        <f>IFERROR(INDEX(Data!$M$4:$BB$594,Data!$A609,COLUMNS($C$11:AL616)),””)</f>
        <v>#NAME?</v>
      </c>
      <c r="AL616" s="69" t="e">
        <f>IFERROR(INDEX(Data!$M$4:$BB$594,Data!$A609,COLUMNS($C$11:AM616)),””)</f>
        <v>#NAME?</v>
      </c>
      <c r="AM616" s="69" t="e">
        <f>IFERROR(INDEX(Data!$M$4:$BB$594,Data!$A609,COLUMNS($C$11:AN616)),””)</f>
        <v>#NAME?</v>
      </c>
      <c r="AN616" s="69" t="e">
        <f>IFERROR(INDEX(Data!$M$4:$BB$594,Data!$A609,COLUMNS($C$11:AO616)),””)</f>
        <v>#NAME?</v>
      </c>
      <c r="AO616" s="69" t="e">
        <f>IFERROR(INDEX(Data!$M$4:$BB$594,Data!$A609,COLUMNS($C$11:AP616)),””)</f>
        <v>#NAME?</v>
      </c>
      <c r="AP616" s="69" t="e">
        <f>IFERROR(INDEX(Data!$M$4:$BB$594,Data!$A609,COLUMNS($C$11:AQ616)),””)</f>
        <v>#NAME?</v>
      </c>
      <c r="AQ616" s="69" t="e">
        <f>IFERROR(INDEX(Data!$M$4:$BB$594,Data!$A609,COLUMNS($C$11:AR616)),””)</f>
        <v>#NAME?</v>
      </c>
    </row>
    <row r="617" spans="2:43" x14ac:dyDescent="0.25">
      <c r="B617" s="69" t="e">
        <f>IFERROR(INDEX(Data!$M$4:$BB$594,Data!$A610,COLUMNS($C$11:C617)),””)</f>
        <v>#NAME?</v>
      </c>
      <c r="C617" s="73" t="e">
        <f>IFERROR(INDEX(Data!$M$4:$BB$594,Data!$A610,COLUMNS($C$11:D617)),””)</f>
        <v>#NAME?</v>
      </c>
      <c r="D617" s="76" t="e">
        <f>IFERROR(INDEX(Data!$M$4:$BB$594,Data!$A610,COLUMNS($C$11:E617)),””)</f>
        <v>#NAME?</v>
      </c>
      <c r="E617" s="76" t="e">
        <f>IFERROR(INDEX(Data!$M$4:$BB$594,Data!$A610,COLUMNS($C$11:F617)),””)</f>
        <v>#NAME?</v>
      </c>
      <c r="F617" s="76" t="e">
        <f>IFERROR(INDEX(Data!$M$4:$BB$594,Data!$A610,COLUMNS($C$11:G617)),””)</f>
        <v>#NAME?</v>
      </c>
      <c r="G617" s="76" t="e">
        <f>IFERROR(INDEX(Data!$M$4:$BB$594,Data!$A610,COLUMNS($C$11:H617)),””)</f>
        <v>#NAME?</v>
      </c>
      <c r="H617" s="76" t="e">
        <f>IFERROR(INDEX(Data!$M$4:$BB$594,Data!$A610,COLUMNS($C$11:I617)),””)</f>
        <v>#NAME?</v>
      </c>
      <c r="I617" s="76" t="e">
        <f>IFERROR(INDEX(Data!$M$4:$BB$594,Data!$A610,COLUMNS($C$11:J617)),””)</f>
        <v>#NAME?</v>
      </c>
      <c r="J617" s="76" t="e">
        <f>IFERROR(INDEX(Data!$M$4:$BB$594,Data!$A610,COLUMNS($C$11:K617)),””)</f>
        <v>#NAME?</v>
      </c>
      <c r="K617" s="76" t="e">
        <f>IFERROR(INDEX(Data!$M$4:$BB$594,Data!$A610,COLUMNS($C$11:L617)),””)</f>
        <v>#NAME?</v>
      </c>
      <c r="L617" s="76" t="e">
        <f>IFERROR(INDEX(Data!$M$4:$BB$594,Data!$A610,COLUMNS($C$11:M617)),””)</f>
        <v>#NAME?</v>
      </c>
      <c r="M617" s="76" t="e">
        <f>IFERROR(INDEX(Data!$M$4:$BB$594,Data!$A610,COLUMNS($C$11:N617)),””)</f>
        <v>#NAME?</v>
      </c>
      <c r="N617" s="76" t="e">
        <f>IFERROR(INDEX(Data!$M$4:$BB$594,Data!$A610,COLUMNS($C$11:O617)),””)</f>
        <v>#NAME?</v>
      </c>
      <c r="O617" s="76" t="e">
        <f>IFERROR(INDEX(Data!$M$4:$BB$594,Data!$A610,COLUMNS($C$11:P617)),””)</f>
        <v>#NAME?</v>
      </c>
      <c r="P617" s="69" t="e">
        <f>IFERROR(INDEX(Data!$M$4:$BB$594,Data!$A610,COLUMNS($C$11:Q617)),””)</f>
        <v>#NAME?</v>
      </c>
      <c r="Q617" s="70" t="e">
        <f>IFERROR(INDEX(Data!$M$4:$BB$594,Data!$A610,COLUMNS($C$11:R617)),””)</f>
        <v>#NAME?</v>
      </c>
      <c r="R617" s="72" t="e">
        <f>IFERROR(INDEX(Data!$M$4:$BB$594,Data!$A610,COLUMNS($C$11:S617)),””)</f>
        <v>#NAME?</v>
      </c>
      <c r="S617" s="69" t="e">
        <f>IFERROR(INDEX(Data!$M$4:$BB$594,Data!$A610,COLUMNS($C$11:T617)),””)</f>
        <v>#NAME?</v>
      </c>
      <c r="T617" s="71" t="e">
        <f>IFERROR(INDEX(Data!$M$4:$BB$594,Data!$A610,COLUMNS($C$11:U617)),””)</f>
        <v>#NAME?</v>
      </c>
      <c r="U617" s="72" t="e">
        <f>IFERROR(INDEX(Data!$M$4:$BB$594,Data!$A610,COLUMNS($C$11:V617)),””)</f>
        <v>#NAME?</v>
      </c>
      <c r="V617" s="72" t="e">
        <f>IFERROR(INDEX(Data!$M$4:$BB$594,Data!$A610,COLUMNS($C$11:W617)),””)</f>
        <v>#NAME?</v>
      </c>
      <c r="W617" s="72" t="e">
        <f>IFERROR(INDEX(Data!$M$4:$BB$594,Data!$A610,COLUMNS($C$11:X617)),””)</f>
        <v>#NAME?</v>
      </c>
      <c r="X617" s="70" t="e">
        <f>IFERROR(INDEX(Data!$M$4:$BB$594,Data!$A610,COLUMNS($C$11:Y617)),””)</f>
        <v>#NAME?</v>
      </c>
      <c r="Y617" s="72" t="e">
        <f>IFERROR(INDEX(Data!$M$4:$BB$594,Data!$A610,COLUMNS($C$11:Z617)),””)</f>
        <v>#NAME?</v>
      </c>
      <c r="Z617" s="75" t="e">
        <f>IFERROR(INDEX(Data!$M$4:$BB$594,Data!$A610,COLUMNS($C$11:AA617)),””)</f>
        <v>#NAME?</v>
      </c>
      <c r="AA617" s="75" t="e">
        <f>IFERROR(INDEX(Data!$M$4:$BB$594,Data!$A610,COLUMNS($C$11:AB617)),””)</f>
        <v>#NAME?</v>
      </c>
      <c r="AB617" s="71" t="e">
        <f>IFERROR(INDEX(Data!$M$4:$BB$594,Data!$A610,COLUMNS($C$11:AC617)),””)</f>
        <v>#NAME?</v>
      </c>
      <c r="AC617" s="72" t="e">
        <f>IFERROR(INDEX(Data!$M$4:$BB$594,Data!$A610,COLUMNS($C$11:AD617)),””)</f>
        <v>#NAME?</v>
      </c>
      <c r="AD617" s="72" t="e">
        <f>IFERROR(INDEX(Data!$M$4:$BB$594,Data!$A610,COLUMNS($C$11:AE617)),””)</f>
        <v>#NAME?</v>
      </c>
      <c r="AE617" s="70" t="e">
        <f>IFERROR(INDEX(Data!$M$4:$BB$594,Data!$A610,COLUMNS($C$11:AF617)),””)</f>
        <v>#NAME?</v>
      </c>
      <c r="AF617" s="72" t="e">
        <f>IFERROR(INDEX(Data!$M$4:$BB$594,Data!$A610,COLUMNS($C$11:AG617)),””)</f>
        <v>#NAME?</v>
      </c>
      <c r="AG617" s="75" t="e">
        <f>IFERROR(INDEX(Data!$M$4:$BB$594,Data!$A610,COLUMNS($C$11:AH617)),””)</f>
        <v>#NAME?</v>
      </c>
      <c r="AH617" s="75" t="e">
        <f>IFERROR(INDEX(Data!$M$4:$BB$594,Data!$A610,COLUMNS($C$11:AI617)),””)</f>
        <v>#NAME?</v>
      </c>
      <c r="AI617" s="71" t="e">
        <f>IFERROR(INDEX(Data!$M$4:$BB$594,Data!$A610,COLUMNS($C$11:AJ617)),””)</f>
        <v>#NAME?</v>
      </c>
      <c r="AJ617" s="71" t="e">
        <f>IFERROR(INDEX(Data!$M$4:$BB$594,Data!$A610,COLUMNS($C$11:AK617)),””)</f>
        <v>#NAME?</v>
      </c>
      <c r="AK617" s="71" t="e">
        <f>IFERROR(INDEX(Data!$M$4:$BB$594,Data!$A610,COLUMNS($C$11:AL617)),””)</f>
        <v>#NAME?</v>
      </c>
      <c r="AL617" s="69" t="e">
        <f>IFERROR(INDEX(Data!$M$4:$BB$594,Data!$A610,COLUMNS($C$11:AM617)),””)</f>
        <v>#NAME?</v>
      </c>
      <c r="AM617" s="69" t="e">
        <f>IFERROR(INDEX(Data!$M$4:$BB$594,Data!$A610,COLUMNS($C$11:AN617)),””)</f>
        <v>#NAME?</v>
      </c>
      <c r="AN617" s="69" t="e">
        <f>IFERROR(INDEX(Data!$M$4:$BB$594,Data!$A610,COLUMNS($C$11:AO617)),””)</f>
        <v>#NAME?</v>
      </c>
      <c r="AO617" s="69" t="e">
        <f>IFERROR(INDEX(Data!$M$4:$BB$594,Data!$A610,COLUMNS($C$11:AP617)),””)</f>
        <v>#NAME?</v>
      </c>
      <c r="AP617" s="69" t="e">
        <f>IFERROR(INDEX(Data!$M$4:$BB$594,Data!$A610,COLUMNS($C$11:AQ617)),””)</f>
        <v>#NAME?</v>
      </c>
      <c r="AQ617" s="69" t="e">
        <f>IFERROR(INDEX(Data!$M$4:$BB$594,Data!$A610,COLUMNS($C$11:AR617)),””)</f>
        <v>#NAME?</v>
      </c>
    </row>
    <row r="618" spans="2:43" x14ac:dyDescent="0.25">
      <c r="B618" s="69" t="e">
        <f>IFERROR(INDEX(Data!$M$4:$BB$594,Data!$A611,COLUMNS($C$11:C618)),””)</f>
        <v>#NAME?</v>
      </c>
      <c r="C618" s="73" t="e">
        <f>IFERROR(INDEX(Data!$M$4:$BB$594,Data!$A611,COLUMNS($C$11:D618)),””)</f>
        <v>#NAME?</v>
      </c>
      <c r="D618" s="76" t="e">
        <f>IFERROR(INDEX(Data!$M$4:$BB$594,Data!$A611,COLUMNS($C$11:E618)),””)</f>
        <v>#NAME?</v>
      </c>
      <c r="E618" s="76" t="e">
        <f>IFERROR(INDEX(Data!$M$4:$BB$594,Data!$A611,COLUMNS($C$11:F618)),””)</f>
        <v>#NAME?</v>
      </c>
      <c r="F618" s="76" t="e">
        <f>IFERROR(INDEX(Data!$M$4:$BB$594,Data!$A611,COLUMNS($C$11:G618)),””)</f>
        <v>#NAME?</v>
      </c>
      <c r="G618" s="76" t="e">
        <f>IFERROR(INDEX(Data!$M$4:$BB$594,Data!$A611,COLUMNS($C$11:H618)),””)</f>
        <v>#NAME?</v>
      </c>
      <c r="H618" s="76" t="e">
        <f>IFERROR(INDEX(Data!$M$4:$BB$594,Data!$A611,COLUMNS($C$11:I618)),””)</f>
        <v>#NAME?</v>
      </c>
      <c r="I618" s="76" t="e">
        <f>IFERROR(INDEX(Data!$M$4:$BB$594,Data!$A611,COLUMNS($C$11:J618)),””)</f>
        <v>#NAME?</v>
      </c>
      <c r="J618" s="76" t="e">
        <f>IFERROR(INDEX(Data!$M$4:$BB$594,Data!$A611,COLUMNS($C$11:K618)),””)</f>
        <v>#NAME?</v>
      </c>
      <c r="K618" s="76" t="e">
        <f>IFERROR(INDEX(Data!$M$4:$BB$594,Data!$A611,COLUMNS($C$11:L618)),””)</f>
        <v>#NAME?</v>
      </c>
      <c r="L618" s="76" t="e">
        <f>IFERROR(INDEX(Data!$M$4:$BB$594,Data!$A611,COLUMNS($C$11:M618)),””)</f>
        <v>#NAME?</v>
      </c>
      <c r="M618" s="76" t="e">
        <f>IFERROR(INDEX(Data!$M$4:$BB$594,Data!$A611,COLUMNS($C$11:N618)),””)</f>
        <v>#NAME?</v>
      </c>
      <c r="N618" s="76" t="e">
        <f>IFERROR(INDEX(Data!$M$4:$BB$594,Data!$A611,COLUMNS($C$11:O618)),””)</f>
        <v>#NAME?</v>
      </c>
      <c r="O618" s="76" t="e">
        <f>IFERROR(INDEX(Data!$M$4:$BB$594,Data!$A611,COLUMNS($C$11:P618)),””)</f>
        <v>#NAME?</v>
      </c>
      <c r="P618" s="69" t="e">
        <f>IFERROR(INDEX(Data!$M$4:$BB$594,Data!$A611,COLUMNS($C$11:Q618)),””)</f>
        <v>#NAME?</v>
      </c>
      <c r="Q618" s="70" t="e">
        <f>IFERROR(INDEX(Data!$M$4:$BB$594,Data!$A611,COLUMNS($C$11:R618)),””)</f>
        <v>#NAME?</v>
      </c>
      <c r="R618" s="72" t="e">
        <f>IFERROR(INDEX(Data!$M$4:$BB$594,Data!$A611,COLUMNS($C$11:S618)),””)</f>
        <v>#NAME?</v>
      </c>
      <c r="S618" s="69" t="e">
        <f>IFERROR(INDEX(Data!$M$4:$BB$594,Data!$A611,COLUMNS($C$11:T618)),””)</f>
        <v>#NAME?</v>
      </c>
      <c r="T618" s="71" t="e">
        <f>IFERROR(INDEX(Data!$M$4:$BB$594,Data!$A611,COLUMNS($C$11:U618)),””)</f>
        <v>#NAME?</v>
      </c>
      <c r="U618" s="72" t="e">
        <f>IFERROR(INDEX(Data!$M$4:$BB$594,Data!$A611,COLUMNS($C$11:V618)),””)</f>
        <v>#NAME?</v>
      </c>
      <c r="V618" s="72" t="e">
        <f>IFERROR(INDEX(Data!$M$4:$BB$594,Data!$A611,COLUMNS($C$11:W618)),””)</f>
        <v>#NAME?</v>
      </c>
      <c r="W618" s="72" t="e">
        <f>IFERROR(INDEX(Data!$M$4:$BB$594,Data!$A611,COLUMNS($C$11:X618)),””)</f>
        <v>#NAME?</v>
      </c>
      <c r="X618" s="70" t="e">
        <f>IFERROR(INDEX(Data!$M$4:$BB$594,Data!$A611,COLUMNS($C$11:Y618)),””)</f>
        <v>#NAME?</v>
      </c>
      <c r="Y618" s="72" t="e">
        <f>IFERROR(INDEX(Data!$M$4:$BB$594,Data!$A611,COLUMNS($C$11:Z618)),””)</f>
        <v>#NAME?</v>
      </c>
      <c r="Z618" s="75" t="e">
        <f>IFERROR(INDEX(Data!$M$4:$BB$594,Data!$A611,COLUMNS($C$11:AA618)),””)</f>
        <v>#NAME?</v>
      </c>
      <c r="AA618" s="75" t="e">
        <f>IFERROR(INDEX(Data!$M$4:$BB$594,Data!$A611,COLUMNS($C$11:AB618)),””)</f>
        <v>#NAME?</v>
      </c>
      <c r="AB618" s="71" t="e">
        <f>IFERROR(INDEX(Data!$M$4:$BB$594,Data!$A611,COLUMNS($C$11:AC618)),””)</f>
        <v>#NAME?</v>
      </c>
      <c r="AC618" s="72" t="e">
        <f>IFERROR(INDEX(Data!$M$4:$BB$594,Data!$A611,COLUMNS($C$11:AD618)),””)</f>
        <v>#NAME?</v>
      </c>
      <c r="AD618" s="72" t="e">
        <f>IFERROR(INDEX(Data!$M$4:$BB$594,Data!$A611,COLUMNS($C$11:AE618)),””)</f>
        <v>#NAME?</v>
      </c>
      <c r="AE618" s="70" t="e">
        <f>IFERROR(INDEX(Data!$M$4:$BB$594,Data!$A611,COLUMNS($C$11:AF618)),””)</f>
        <v>#NAME?</v>
      </c>
      <c r="AF618" s="72" t="e">
        <f>IFERROR(INDEX(Data!$M$4:$BB$594,Data!$A611,COLUMNS($C$11:AG618)),””)</f>
        <v>#NAME?</v>
      </c>
      <c r="AG618" s="75" t="e">
        <f>IFERROR(INDEX(Data!$M$4:$BB$594,Data!$A611,COLUMNS($C$11:AH618)),””)</f>
        <v>#NAME?</v>
      </c>
      <c r="AH618" s="75" t="e">
        <f>IFERROR(INDEX(Data!$M$4:$BB$594,Data!$A611,COLUMNS($C$11:AI618)),””)</f>
        <v>#NAME?</v>
      </c>
      <c r="AI618" s="71" t="e">
        <f>IFERROR(INDEX(Data!$M$4:$BB$594,Data!$A611,COLUMNS($C$11:AJ618)),””)</f>
        <v>#NAME?</v>
      </c>
      <c r="AJ618" s="71" t="e">
        <f>IFERROR(INDEX(Data!$M$4:$BB$594,Data!$A611,COLUMNS($C$11:AK618)),””)</f>
        <v>#NAME?</v>
      </c>
      <c r="AK618" s="71" t="e">
        <f>IFERROR(INDEX(Data!$M$4:$BB$594,Data!$A611,COLUMNS($C$11:AL618)),””)</f>
        <v>#NAME?</v>
      </c>
      <c r="AL618" s="69" t="e">
        <f>IFERROR(INDEX(Data!$M$4:$BB$594,Data!$A611,COLUMNS($C$11:AM618)),””)</f>
        <v>#NAME?</v>
      </c>
      <c r="AM618" s="69" t="e">
        <f>IFERROR(INDEX(Data!$M$4:$BB$594,Data!$A611,COLUMNS($C$11:AN618)),””)</f>
        <v>#NAME?</v>
      </c>
      <c r="AN618" s="69" t="e">
        <f>IFERROR(INDEX(Data!$M$4:$BB$594,Data!$A611,COLUMNS($C$11:AO618)),””)</f>
        <v>#NAME?</v>
      </c>
      <c r="AO618" s="69" t="e">
        <f>IFERROR(INDEX(Data!$M$4:$BB$594,Data!$A611,COLUMNS($C$11:AP618)),””)</f>
        <v>#NAME?</v>
      </c>
      <c r="AP618" s="69" t="e">
        <f>IFERROR(INDEX(Data!$M$4:$BB$594,Data!$A611,COLUMNS($C$11:AQ618)),””)</f>
        <v>#NAME?</v>
      </c>
      <c r="AQ618" s="69" t="e">
        <f>IFERROR(INDEX(Data!$M$4:$BB$594,Data!$A611,COLUMNS($C$11:AR618)),””)</f>
        <v>#NAME?</v>
      </c>
    </row>
    <row r="619" spans="2:43" x14ac:dyDescent="0.25">
      <c r="B619" s="69" t="e">
        <f>IFERROR(INDEX(Data!$M$4:$BB$594,Data!$A612,COLUMNS($C$11:C619)),””)</f>
        <v>#NAME?</v>
      </c>
      <c r="C619" s="73" t="e">
        <f>IFERROR(INDEX(Data!$M$4:$BB$594,Data!$A612,COLUMNS($C$11:D619)),””)</f>
        <v>#NAME?</v>
      </c>
      <c r="D619" s="76" t="e">
        <f>IFERROR(INDEX(Data!$M$4:$BB$594,Data!$A612,COLUMNS($C$11:E619)),””)</f>
        <v>#NAME?</v>
      </c>
      <c r="E619" s="76" t="e">
        <f>IFERROR(INDEX(Data!$M$4:$BB$594,Data!$A612,COLUMNS($C$11:F619)),””)</f>
        <v>#NAME?</v>
      </c>
      <c r="F619" s="76" t="e">
        <f>IFERROR(INDEX(Data!$M$4:$BB$594,Data!$A612,COLUMNS($C$11:G619)),””)</f>
        <v>#NAME?</v>
      </c>
      <c r="G619" s="76" t="e">
        <f>IFERROR(INDEX(Data!$M$4:$BB$594,Data!$A612,COLUMNS($C$11:H619)),””)</f>
        <v>#NAME?</v>
      </c>
      <c r="H619" s="76" t="e">
        <f>IFERROR(INDEX(Data!$M$4:$BB$594,Data!$A612,COLUMNS($C$11:I619)),””)</f>
        <v>#NAME?</v>
      </c>
      <c r="I619" s="76" t="e">
        <f>IFERROR(INDEX(Data!$M$4:$BB$594,Data!$A612,COLUMNS($C$11:J619)),””)</f>
        <v>#NAME?</v>
      </c>
      <c r="J619" s="76" t="e">
        <f>IFERROR(INDEX(Data!$M$4:$BB$594,Data!$A612,COLUMNS($C$11:K619)),””)</f>
        <v>#NAME?</v>
      </c>
      <c r="K619" s="76" t="e">
        <f>IFERROR(INDEX(Data!$M$4:$BB$594,Data!$A612,COLUMNS($C$11:L619)),””)</f>
        <v>#NAME?</v>
      </c>
      <c r="L619" s="76" t="e">
        <f>IFERROR(INDEX(Data!$M$4:$BB$594,Data!$A612,COLUMNS($C$11:M619)),””)</f>
        <v>#NAME?</v>
      </c>
      <c r="M619" s="76" t="e">
        <f>IFERROR(INDEX(Data!$M$4:$BB$594,Data!$A612,COLUMNS($C$11:N619)),””)</f>
        <v>#NAME?</v>
      </c>
      <c r="N619" s="76" t="e">
        <f>IFERROR(INDEX(Data!$M$4:$BB$594,Data!$A612,COLUMNS($C$11:O619)),””)</f>
        <v>#NAME?</v>
      </c>
      <c r="O619" s="76" t="e">
        <f>IFERROR(INDEX(Data!$M$4:$BB$594,Data!$A612,COLUMNS($C$11:P619)),””)</f>
        <v>#NAME?</v>
      </c>
      <c r="P619" s="69" t="e">
        <f>IFERROR(INDEX(Data!$M$4:$BB$594,Data!$A612,COLUMNS($C$11:Q619)),””)</f>
        <v>#NAME?</v>
      </c>
      <c r="Q619" s="70" t="e">
        <f>IFERROR(INDEX(Data!$M$4:$BB$594,Data!$A612,COLUMNS($C$11:R619)),””)</f>
        <v>#NAME?</v>
      </c>
      <c r="R619" s="72" t="e">
        <f>IFERROR(INDEX(Data!$M$4:$BB$594,Data!$A612,COLUMNS($C$11:S619)),””)</f>
        <v>#NAME?</v>
      </c>
      <c r="S619" s="69" t="e">
        <f>IFERROR(INDEX(Data!$M$4:$BB$594,Data!$A612,COLUMNS($C$11:T619)),””)</f>
        <v>#NAME?</v>
      </c>
      <c r="T619" s="71" t="e">
        <f>IFERROR(INDEX(Data!$M$4:$BB$594,Data!$A612,COLUMNS($C$11:U619)),””)</f>
        <v>#NAME?</v>
      </c>
      <c r="U619" s="72" t="e">
        <f>IFERROR(INDEX(Data!$M$4:$BB$594,Data!$A612,COLUMNS($C$11:V619)),””)</f>
        <v>#NAME?</v>
      </c>
      <c r="V619" s="72" t="e">
        <f>IFERROR(INDEX(Data!$M$4:$BB$594,Data!$A612,COLUMNS($C$11:W619)),””)</f>
        <v>#NAME?</v>
      </c>
      <c r="W619" s="72" t="e">
        <f>IFERROR(INDEX(Data!$M$4:$BB$594,Data!$A612,COLUMNS($C$11:X619)),””)</f>
        <v>#NAME?</v>
      </c>
      <c r="X619" s="70" t="e">
        <f>IFERROR(INDEX(Data!$M$4:$BB$594,Data!$A612,COLUMNS($C$11:Y619)),””)</f>
        <v>#NAME?</v>
      </c>
      <c r="Y619" s="72" t="e">
        <f>IFERROR(INDEX(Data!$M$4:$BB$594,Data!$A612,COLUMNS($C$11:Z619)),””)</f>
        <v>#NAME?</v>
      </c>
      <c r="Z619" s="75" t="e">
        <f>IFERROR(INDEX(Data!$M$4:$BB$594,Data!$A612,COLUMNS($C$11:AA619)),””)</f>
        <v>#NAME?</v>
      </c>
      <c r="AA619" s="75" t="e">
        <f>IFERROR(INDEX(Data!$M$4:$BB$594,Data!$A612,COLUMNS($C$11:AB619)),””)</f>
        <v>#NAME?</v>
      </c>
      <c r="AB619" s="71" t="e">
        <f>IFERROR(INDEX(Data!$M$4:$BB$594,Data!$A612,COLUMNS($C$11:AC619)),””)</f>
        <v>#NAME?</v>
      </c>
      <c r="AC619" s="72" t="e">
        <f>IFERROR(INDEX(Data!$M$4:$BB$594,Data!$A612,COLUMNS($C$11:AD619)),””)</f>
        <v>#NAME?</v>
      </c>
      <c r="AD619" s="72" t="e">
        <f>IFERROR(INDEX(Data!$M$4:$BB$594,Data!$A612,COLUMNS($C$11:AE619)),””)</f>
        <v>#NAME?</v>
      </c>
      <c r="AE619" s="70" t="e">
        <f>IFERROR(INDEX(Data!$M$4:$BB$594,Data!$A612,COLUMNS($C$11:AF619)),””)</f>
        <v>#NAME?</v>
      </c>
      <c r="AF619" s="72" t="e">
        <f>IFERROR(INDEX(Data!$M$4:$BB$594,Data!$A612,COLUMNS($C$11:AG619)),””)</f>
        <v>#NAME?</v>
      </c>
      <c r="AG619" s="75" t="e">
        <f>IFERROR(INDEX(Data!$M$4:$BB$594,Data!$A612,COLUMNS($C$11:AH619)),””)</f>
        <v>#NAME?</v>
      </c>
      <c r="AH619" s="75" t="e">
        <f>IFERROR(INDEX(Data!$M$4:$BB$594,Data!$A612,COLUMNS($C$11:AI619)),””)</f>
        <v>#NAME?</v>
      </c>
      <c r="AI619" s="71" t="e">
        <f>IFERROR(INDEX(Data!$M$4:$BB$594,Data!$A612,COLUMNS($C$11:AJ619)),””)</f>
        <v>#NAME?</v>
      </c>
      <c r="AJ619" s="71" t="e">
        <f>IFERROR(INDEX(Data!$M$4:$BB$594,Data!$A612,COLUMNS($C$11:AK619)),””)</f>
        <v>#NAME?</v>
      </c>
      <c r="AK619" s="71" t="e">
        <f>IFERROR(INDEX(Data!$M$4:$BB$594,Data!$A612,COLUMNS($C$11:AL619)),””)</f>
        <v>#NAME?</v>
      </c>
      <c r="AL619" s="69" t="e">
        <f>IFERROR(INDEX(Data!$M$4:$BB$594,Data!$A612,COLUMNS($C$11:AM619)),””)</f>
        <v>#NAME?</v>
      </c>
      <c r="AM619" s="69" t="e">
        <f>IFERROR(INDEX(Data!$M$4:$BB$594,Data!$A612,COLUMNS($C$11:AN619)),””)</f>
        <v>#NAME?</v>
      </c>
      <c r="AN619" s="69" t="e">
        <f>IFERROR(INDEX(Data!$M$4:$BB$594,Data!$A612,COLUMNS($C$11:AO619)),””)</f>
        <v>#NAME?</v>
      </c>
      <c r="AO619" s="69" t="e">
        <f>IFERROR(INDEX(Data!$M$4:$BB$594,Data!$A612,COLUMNS($C$11:AP619)),””)</f>
        <v>#NAME?</v>
      </c>
      <c r="AP619" s="69" t="e">
        <f>IFERROR(INDEX(Data!$M$4:$BB$594,Data!$A612,COLUMNS($C$11:AQ619)),””)</f>
        <v>#NAME?</v>
      </c>
      <c r="AQ619" s="69" t="e">
        <f>IFERROR(INDEX(Data!$M$4:$BB$594,Data!$A612,COLUMNS($C$11:AR619)),””)</f>
        <v>#NAME?</v>
      </c>
    </row>
    <row r="620" spans="2:43" x14ac:dyDescent="0.25">
      <c r="B620" s="69" t="e">
        <f>IFERROR(INDEX(Data!$M$4:$BB$594,Data!$A613,COLUMNS($C$11:C620)),””)</f>
        <v>#NAME?</v>
      </c>
      <c r="C620" s="73" t="e">
        <f>IFERROR(INDEX(Data!$M$4:$BB$594,Data!$A613,COLUMNS($C$11:D620)),””)</f>
        <v>#NAME?</v>
      </c>
      <c r="D620" s="76" t="e">
        <f>IFERROR(INDEX(Data!$M$4:$BB$594,Data!$A613,COLUMNS($C$11:E620)),””)</f>
        <v>#NAME?</v>
      </c>
      <c r="E620" s="76" t="e">
        <f>IFERROR(INDEX(Data!$M$4:$BB$594,Data!$A613,COLUMNS($C$11:F620)),””)</f>
        <v>#NAME?</v>
      </c>
      <c r="F620" s="76" t="e">
        <f>IFERROR(INDEX(Data!$M$4:$BB$594,Data!$A613,COLUMNS($C$11:G620)),””)</f>
        <v>#NAME?</v>
      </c>
      <c r="G620" s="76" t="e">
        <f>IFERROR(INDEX(Data!$M$4:$BB$594,Data!$A613,COLUMNS($C$11:H620)),””)</f>
        <v>#NAME?</v>
      </c>
      <c r="H620" s="76" t="e">
        <f>IFERROR(INDEX(Data!$M$4:$BB$594,Data!$A613,COLUMNS($C$11:I620)),””)</f>
        <v>#NAME?</v>
      </c>
      <c r="I620" s="76" t="e">
        <f>IFERROR(INDEX(Data!$M$4:$BB$594,Data!$A613,COLUMNS($C$11:J620)),””)</f>
        <v>#NAME?</v>
      </c>
      <c r="J620" s="76" t="e">
        <f>IFERROR(INDEX(Data!$M$4:$BB$594,Data!$A613,COLUMNS($C$11:K620)),””)</f>
        <v>#NAME?</v>
      </c>
      <c r="K620" s="76" t="e">
        <f>IFERROR(INDEX(Data!$M$4:$BB$594,Data!$A613,COLUMNS($C$11:L620)),””)</f>
        <v>#NAME?</v>
      </c>
      <c r="L620" s="76" t="e">
        <f>IFERROR(INDEX(Data!$M$4:$BB$594,Data!$A613,COLUMNS($C$11:M620)),””)</f>
        <v>#NAME?</v>
      </c>
      <c r="M620" s="76" t="e">
        <f>IFERROR(INDEX(Data!$M$4:$BB$594,Data!$A613,COLUMNS($C$11:N620)),””)</f>
        <v>#NAME?</v>
      </c>
      <c r="N620" s="76" t="e">
        <f>IFERROR(INDEX(Data!$M$4:$BB$594,Data!$A613,COLUMNS($C$11:O620)),””)</f>
        <v>#NAME?</v>
      </c>
      <c r="O620" s="76" t="e">
        <f>IFERROR(INDEX(Data!$M$4:$BB$594,Data!$A613,COLUMNS($C$11:P620)),””)</f>
        <v>#NAME?</v>
      </c>
      <c r="P620" s="69" t="e">
        <f>IFERROR(INDEX(Data!$M$4:$BB$594,Data!$A613,COLUMNS($C$11:Q620)),””)</f>
        <v>#NAME?</v>
      </c>
      <c r="Q620" s="70" t="e">
        <f>IFERROR(INDEX(Data!$M$4:$BB$594,Data!$A613,COLUMNS($C$11:R620)),””)</f>
        <v>#NAME?</v>
      </c>
      <c r="R620" s="72" t="e">
        <f>IFERROR(INDEX(Data!$M$4:$BB$594,Data!$A613,COLUMNS($C$11:S620)),””)</f>
        <v>#NAME?</v>
      </c>
      <c r="S620" s="69" t="e">
        <f>IFERROR(INDEX(Data!$M$4:$BB$594,Data!$A613,COLUMNS($C$11:T620)),””)</f>
        <v>#NAME?</v>
      </c>
      <c r="T620" s="71" t="e">
        <f>IFERROR(INDEX(Data!$M$4:$BB$594,Data!$A613,COLUMNS($C$11:U620)),””)</f>
        <v>#NAME?</v>
      </c>
      <c r="U620" s="72" t="e">
        <f>IFERROR(INDEX(Data!$M$4:$BB$594,Data!$A613,COLUMNS($C$11:V620)),””)</f>
        <v>#NAME?</v>
      </c>
      <c r="V620" s="72" t="e">
        <f>IFERROR(INDEX(Data!$M$4:$BB$594,Data!$A613,COLUMNS($C$11:W620)),””)</f>
        <v>#NAME?</v>
      </c>
      <c r="W620" s="72" t="e">
        <f>IFERROR(INDEX(Data!$M$4:$BB$594,Data!$A613,COLUMNS($C$11:X620)),””)</f>
        <v>#NAME?</v>
      </c>
      <c r="X620" s="70" t="e">
        <f>IFERROR(INDEX(Data!$M$4:$BB$594,Data!$A613,COLUMNS($C$11:Y620)),””)</f>
        <v>#NAME?</v>
      </c>
      <c r="Y620" s="72" t="e">
        <f>IFERROR(INDEX(Data!$M$4:$BB$594,Data!$A613,COLUMNS($C$11:Z620)),””)</f>
        <v>#NAME?</v>
      </c>
      <c r="Z620" s="75" t="e">
        <f>IFERROR(INDEX(Data!$M$4:$BB$594,Data!$A613,COLUMNS($C$11:AA620)),””)</f>
        <v>#NAME?</v>
      </c>
      <c r="AA620" s="75" t="e">
        <f>IFERROR(INDEX(Data!$M$4:$BB$594,Data!$A613,COLUMNS($C$11:AB620)),””)</f>
        <v>#NAME?</v>
      </c>
      <c r="AB620" s="71" t="e">
        <f>IFERROR(INDEX(Data!$M$4:$BB$594,Data!$A613,COLUMNS($C$11:AC620)),””)</f>
        <v>#NAME?</v>
      </c>
      <c r="AC620" s="72" t="e">
        <f>IFERROR(INDEX(Data!$M$4:$BB$594,Data!$A613,COLUMNS($C$11:AD620)),””)</f>
        <v>#NAME?</v>
      </c>
      <c r="AD620" s="72" t="e">
        <f>IFERROR(INDEX(Data!$M$4:$BB$594,Data!$A613,COLUMNS($C$11:AE620)),””)</f>
        <v>#NAME?</v>
      </c>
      <c r="AE620" s="70" t="e">
        <f>IFERROR(INDEX(Data!$M$4:$BB$594,Data!$A613,COLUMNS($C$11:AF620)),””)</f>
        <v>#NAME?</v>
      </c>
      <c r="AF620" s="72" t="e">
        <f>IFERROR(INDEX(Data!$M$4:$BB$594,Data!$A613,COLUMNS($C$11:AG620)),””)</f>
        <v>#NAME?</v>
      </c>
      <c r="AG620" s="75" t="e">
        <f>IFERROR(INDEX(Data!$M$4:$BB$594,Data!$A613,COLUMNS($C$11:AH620)),””)</f>
        <v>#NAME?</v>
      </c>
      <c r="AH620" s="75" t="e">
        <f>IFERROR(INDEX(Data!$M$4:$BB$594,Data!$A613,COLUMNS($C$11:AI620)),””)</f>
        <v>#NAME?</v>
      </c>
      <c r="AI620" s="71" t="e">
        <f>IFERROR(INDEX(Data!$M$4:$BB$594,Data!$A613,COLUMNS($C$11:AJ620)),””)</f>
        <v>#NAME?</v>
      </c>
      <c r="AJ620" s="71" t="e">
        <f>IFERROR(INDEX(Data!$M$4:$BB$594,Data!$A613,COLUMNS($C$11:AK620)),””)</f>
        <v>#NAME?</v>
      </c>
      <c r="AK620" s="71" t="e">
        <f>IFERROR(INDEX(Data!$M$4:$BB$594,Data!$A613,COLUMNS($C$11:AL620)),””)</f>
        <v>#NAME?</v>
      </c>
      <c r="AL620" s="69" t="e">
        <f>IFERROR(INDEX(Data!$M$4:$BB$594,Data!$A613,COLUMNS($C$11:AM620)),””)</f>
        <v>#NAME?</v>
      </c>
      <c r="AM620" s="69" t="e">
        <f>IFERROR(INDEX(Data!$M$4:$BB$594,Data!$A613,COLUMNS($C$11:AN620)),””)</f>
        <v>#NAME?</v>
      </c>
      <c r="AN620" s="69" t="e">
        <f>IFERROR(INDEX(Data!$M$4:$BB$594,Data!$A613,COLUMNS($C$11:AO620)),””)</f>
        <v>#NAME?</v>
      </c>
      <c r="AO620" s="69" t="e">
        <f>IFERROR(INDEX(Data!$M$4:$BB$594,Data!$A613,COLUMNS($C$11:AP620)),””)</f>
        <v>#NAME?</v>
      </c>
      <c r="AP620" s="69" t="e">
        <f>IFERROR(INDEX(Data!$M$4:$BB$594,Data!$A613,COLUMNS($C$11:AQ620)),””)</f>
        <v>#NAME?</v>
      </c>
      <c r="AQ620" s="69" t="e">
        <f>IFERROR(INDEX(Data!$M$4:$BB$594,Data!$A613,COLUMNS($C$11:AR620)),””)</f>
        <v>#NAME?</v>
      </c>
    </row>
    <row r="621" spans="2:43" x14ac:dyDescent="0.25">
      <c r="B621" s="69" t="e">
        <f>IFERROR(INDEX(Data!$M$4:$BB$594,Data!$A614,COLUMNS($C$11:C621)),””)</f>
        <v>#NAME?</v>
      </c>
      <c r="C621" s="73" t="e">
        <f>IFERROR(INDEX(Data!$M$4:$BB$594,Data!$A614,COLUMNS($C$11:D621)),””)</f>
        <v>#NAME?</v>
      </c>
      <c r="D621" s="76" t="e">
        <f>IFERROR(INDEX(Data!$M$4:$BB$594,Data!$A614,COLUMNS($C$11:E621)),””)</f>
        <v>#NAME?</v>
      </c>
      <c r="E621" s="76" t="e">
        <f>IFERROR(INDEX(Data!$M$4:$BB$594,Data!$A614,COLUMNS($C$11:F621)),””)</f>
        <v>#NAME?</v>
      </c>
      <c r="F621" s="76" t="e">
        <f>IFERROR(INDEX(Data!$M$4:$BB$594,Data!$A614,COLUMNS($C$11:G621)),””)</f>
        <v>#NAME?</v>
      </c>
      <c r="G621" s="76" t="e">
        <f>IFERROR(INDEX(Data!$M$4:$BB$594,Data!$A614,COLUMNS($C$11:H621)),””)</f>
        <v>#NAME?</v>
      </c>
      <c r="H621" s="76" t="e">
        <f>IFERROR(INDEX(Data!$M$4:$BB$594,Data!$A614,COLUMNS($C$11:I621)),””)</f>
        <v>#NAME?</v>
      </c>
      <c r="I621" s="76" t="e">
        <f>IFERROR(INDEX(Data!$M$4:$BB$594,Data!$A614,COLUMNS($C$11:J621)),””)</f>
        <v>#NAME?</v>
      </c>
      <c r="J621" s="76" t="e">
        <f>IFERROR(INDEX(Data!$M$4:$BB$594,Data!$A614,COLUMNS($C$11:K621)),””)</f>
        <v>#NAME?</v>
      </c>
      <c r="K621" s="76" t="e">
        <f>IFERROR(INDEX(Data!$M$4:$BB$594,Data!$A614,COLUMNS($C$11:L621)),””)</f>
        <v>#NAME?</v>
      </c>
      <c r="L621" s="76" t="e">
        <f>IFERROR(INDEX(Data!$M$4:$BB$594,Data!$A614,COLUMNS($C$11:M621)),””)</f>
        <v>#NAME?</v>
      </c>
      <c r="M621" s="76" t="e">
        <f>IFERROR(INDEX(Data!$M$4:$BB$594,Data!$A614,COLUMNS($C$11:N621)),””)</f>
        <v>#NAME?</v>
      </c>
      <c r="N621" s="76" t="e">
        <f>IFERROR(INDEX(Data!$M$4:$BB$594,Data!$A614,COLUMNS($C$11:O621)),””)</f>
        <v>#NAME?</v>
      </c>
      <c r="O621" s="76" t="e">
        <f>IFERROR(INDEX(Data!$M$4:$BB$594,Data!$A614,COLUMNS($C$11:P621)),””)</f>
        <v>#NAME?</v>
      </c>
      <c r="P621" s="69" t="e">
        <f>IFERROR(INDEX(Data!$M$4:$BB$594,Data!$A614,COLUMNS($C$11:Q621)),””)</f>
        <v>#NAME?</v>
      </c>
      <c r="Q621" s="70" t="e">
        <f>IFERROR(INDEX(Data!$M$4:$BB$594,Data!$A614,COLUMNS($C$11:R621)),””)</f>
        <v>#NAME?</v>
      </c>
      <c r="R621" s="72" t="e">
        <f>IFERROR(INDEX(Data!$M$4:$BB$594,Data!$A614,COLUMNS($C$11:S621)),””)</f>
        <v>#NAME?</v>
      </c>
      <c r="S621" s="69" t="e">
        <f>IFERROR(INDEX(Data!$M$4:$BB$594,Data!$A614,COLUMNS($C$11:T621)),””)</f>
        <v>#NAME?</v>
      </c>
      <c r="T621" s="71" t="e">
        <f>IFERROR(INDEX(Data!$M$4:$BB$594,Data!$A614,COLUMNS($C$11:U621)),””)</f>
        <v>#NAME?</v>
      </c>
      <c r="U621" s="72" t="e">
        <f>IFERROR(INDEX(Data!$M$4:$BB$594,Data!$A614,COLUMNS($C$11:V621)),””)</f>
        <v>#NAME?</v>
      </c>
      <c r="V621" s="72" t="e">
        <f>IFERROR(INDEX(Data!$M$4:$BB$594,Data!$A614,COLUMNS($C$11:W621)),””)</f>
        <v>#NAME?</v>
      </c>
      <c r="W621" s="72" t="e">
        <f>IFERROR(INDEX(Data!$M$4:$BB$594,Data!$A614,COLUMNS($C$11:X621)),””)</f>
        <v>#NAME?</v>
      </c>
      <c r="X621" s="70" t="e">
        <f>IFERROR(INDEX(Data!$M$4:$BB$594,Data!$A614,COLUMNS($C$11:Y621)),””)</f>
        <v>#NAME?</v>
      </c>
      <c r="Y621" s="72" t="e">
        <f>IFERROR(INDEX(Data!$M$4:$BB$594,Data!$A614,COLUMNS($C$11:Z621)),””)</f>
        <v>#NAME?</v>
      </c>
      <c r="Z621" s="75" t="e">
        <f>IFERROR(INDEX(Data!$M$4:$BB$594,Data!$A614,COLUMNS($C$11:AA621)),””)</f>
        <v>#NAME?</v>
      </c>
      <c r="AA621" s="75" t="e">
        <f>IFERROR(INDEX(Data!$M$4:$BB$594,Data!$A614,COLUMNS($C$11:AB621)),””)</f>
        <v>#NAME?</v>
      </c>
      <c r="AB621" s="71" t="e">
        <f>IFERROR(INDEX(Data!$M$4:$BB$594,Data!$A614,COLUMNS($C$11:AC621)),””)</f>
        <v>#NAME?</v>
      </c>
      <c r="AC621" s="72" t="e">
        <f>IFERROR(INDEX(Data!$M$4:$BB$594,Data!$A614,COLUMNS($C$11:AD621)),””)</f>
        <v>#NAME?</v>
      </c>
      <c r="AD621" s="72" t="e">
        <f>IFERROR(INDEX(Data!$M$4:$BB$594,Data!$A614,COLUMNS($C$11:AE621)),””)</f>
        <v>#NAME?</v>
      </c>
      <c r="AE621" s="70" t="e">
        <f>IFERROR(INDEX(Data!$M$4:$BB$594,Data!$A614,COLUMNS($C$11:AF621)),””)</f>
        <v>#NAME?</v>
      </c>
      <c r="AF621" s="72" t="e">
        <f>IFERROR(INDEX(Data!$M$4:$BB$594,Data!$A614,COLUMNS($C$11:AG621)),””)</f>
        <v>#NAME?</v>
      </c>
      <c r="AG621" s="75" t="e">
        <f>IFERROR(INDEX(Data!$M$4:$BB$594,Data!$A614,COLUMNS($C$11:AH621)),””)</f>
        <v>#NAME?</v>
      </c>
      <c r="AH621" s="75" t="e">
        <f>IFERROR(INDEX(Data!$M$4:$BB$594,Data!$A614,COLUMNS($C$11:AI621)),””)</f>
        <v>#NAME?</v>
      </c>
      <c r="AI621" s="71" t="e">
        <f>IFERROR(INDEX(Data!$M$4:$BB$594,Data!$A614,COLUMNS($C$11:AJ621)),””)</f>
        <v>#NAME?</v>
      </c>
      <c r="AJ621" s="71" t="e">
        <f>IFERROR(INDEX(Data!$M$4:$BB$594,Data!$A614,COLUMNS($C$11:AK621)),””)</f>
        <v>#NAME?</v>
      </c>
      <c r="AK621" s="71" t="e">
        <f>IFERROR(INDEX(Data!$M$4:$BB$594,Data!$A614,COLUMNS($C$11:AL621)),””)</f>
        <v>#NAME?</v>
      </c>
      <c r="AL621" s="69" t="e">
        <f>IFERROR(INDEX(Data!$M$4:$BB$594,Data!$A614,COLUMNS($C$11:AM621)),””)</f>
        <v>#NAME?</v>
      </c>
      <c r="AM621" s="69" t="e">
        <f>IFERROR(INDEX(Data!$M$4:$BB$594,Data!$A614,COLUMNS($C$11:AN621)),””)</f>
        <v>#NAME?</v>
      </c>
      <c r="AN621" s="69" t="e">
        <f>IFERROR(INDEX(Data!$M$4:$BB$594,Data!$A614,COLUMNS($C$11:AO621)),””)</f>
        <v>#NAME?</v>
      </c>
      <c r="AO621" s="69" t="e">
        <f>IFERROR(INDEX(Data!$M$4:$BB$594,Data!$A614,COLUMNS($C$11:AP621)),””)</f>
        <v>#NAME?</v>
      </c>
      <c r="AP621" s="69" t="e">
        <f>IFERROR(INDEX(Data!$M$4:$BB$594,Data!$A614,COLUMNS($C$11:AQ621)),””)</f>
        <v>#NAME?</v>
      </c>
      <c r="AQ621" s="69" t="e">
        <f>IFERROR(INDEX(Data!$M$4:$BB$594,Data!$A614,COLUMNS($C$11:AR621)),””)</f>
        <v>#NAME?</v>
      </c>
    </row>
    <row r="622" spans="2:43" x14ac:dyDescent="0.25">
      <c r="B622" s="69" t="e">
        <f>IFERROR(INDEX(Data!$M$4:$BB$594,Data!$A615,COLUMNS($C$11:C622)),””)</f>
        <v>#NAME?</v>
      </c>
      <c r="C622" s="73" t="e">
        <f>IFERROR(INDEX(Data!$M$4:$BB$594,Data!$A615,COLUMNS($C$11:D622)),””)</f>
        <v>#NAME?</v>
      </c>
      <c r="D622" s="76" t="e">
        <f>IFERROR(INDEX(Data!$M$4:$BB$594,Data!$A615,COLUMNS($C$11:E622)),””)</f>
        <v>#NAME?</v>
      </c>
      <c r="E622" s="76" t="e">
        <f>IFERROR(INDEX(Data!$M$4:$BB$594,Data!$A615,COLUMNS($C$11:F622)),””)</f>
        <v>#NAME?</v>
      </c>
      <c r="F622" s="76" t="e">
        <f>IFERROR(INDEX(Data!$M$4:$BB$594,Data!$A615,COLUMNS($C$11:G622)),””)</f>
        <v>#NAME?</v>
      </c>
      <c r="G622" s="76" t="e">
        <f>IFERROR(INDEX(Data!$M$4:$BB$594,Data!$A615,COLUMNS($C$11:H622)),””)</f>
        <v>#NAME?</v>
      </c>
      <c r="H622" s="76" t="e">
        <f>IFERROR(INDEX(Data!$M$4:$BB$594,Data!$A615,COLUMNS($C$11:I622)),””)</f>
        <v>#NAME?</v>
      </c>
      <c r="I622" s="76" t="e">
        <f>IFERROR(INDEX(Data!$M$4:$BB$594,Data!$A615,COLUMNS($C$11:J622)),””)</f>
        <v>#NAME?</v>
      </c>
      <c r="J622" s="76" t="e">
        <f>IFERROR(INDEX(Data!$M$4:$BB$594,Data!$A615,COLUMNS($C$11:K622)),””)</f>
        <v>#NAME?</v>
      </c>
      <c r="K622" s="76" t="e">
        <f>IFERROR(INDEX(Data!$M$4:$BB$594,Data!$A615,COLUMNS($C$11:L622)),””)</f>
        <v>#NAME?</v>
      </c>
      <c r="L622" s="76" t="e">
        <f>IFERROR(INDEX(Data!$M$4:$BB$594,Data!$A615,COLUMNS($C$11:M622)),””)</f>
        <v>#NAME?</v>
      </c>
      <c r="M622" s="76" t="e">
        <f>IFERROR(INDEX(Data!$M$4:$BB$594,Data!$A615,COLUMNS($C$11:N622)),””)</f>
        <v>#NAME?</v>
      </c>
      <c r="N622" s="76" t="e">
        <f>IFERROR(INDEX(Data!$M$4:$BB$594,Data!$A615,COLUMNS($C$11:O622)),””)</f>
        <v>#NAME?</v>
      </c>
      <c r="O622" s="76" t="e">
        <f>IFERROR(INDEX(Data!$M$4:$BB$594,Data!$A615,COLUMNS($C$11:P622)),””)</f>
        <v>#NAME?</v>
      </c>
      <c r="P622" s="69" t="e">
        <f>IFERROR(INDEX(Data!$M$4:$BB$594,Data!$A615,COLUMNS($C$11:Q622)),””)</f>
        <v>#NAME?</v>
      </c>
      <c r="Q622" s="70" t="e">
        <f>IFERROR(INDEX(Data!$M$4:$BB$594,Data!$A615,COLUMNS($C$11:R622)),””)</f>
        <v>#NAME?</v>
      </c>
      <c r="R622" s="72" t="e">
        <f>IFERROR(INDEX(Data!$M$4:$BB$594,Data!$A615,COLUMNS($C$11:S622)),””)</f>
        <v>#NAME?</v>
      </c>
      <c r="S622" s="69" t="e">
        <f>IFERROR(INDEX(Data!$M$4:$BB$594,Data!$A615,COLUMNS($C$11:T622)),””)</f>
        <v>#NAME?</v>
      </c>
      <c r="T622" s="71" t="e">
        <f>IFERROR(INDEX(Data!$M$4:$BB$594,Data!$A615,COLUMNS($C$11:U622)),””)</f>
        <v>#NAME?</v>
      </c>
      <c r="U622" s="72" t="e">
        <f>IFERROR(INDEX(Data!$M$4:$BB$594,Data!$A615,COLUMNS($C$11:V622)),””)</f>
        <v>#NAME?</v>
      </c>
      <c r="V622" s="72" t="e">
        <f>IFERROR(INDEX(Data!$M$4:$BB$594,Data!$A615,COLUMNS($C$11:W622)),””)</f>
        <v>#NAME?</v>
      </c>
      <c r="W622" s="72" t="e">
        <f>IFERROR(INDEX(Data!$M$4:$BB$594,Data!$A615,COLUMNS($C$11:X622)),””)</f>
        <v>#NAME?</v>
      </c>
      <c r="X622" s="70" t="e">
        <f>IFERROR(INDEX(Data!$M$4:$BB$594,Data!$A615,COLUMNS($C$11:Y622)),””)</f>
        <v>#NAME?</v>
      </c>
      <c r="Y622" s="72" t="e">
        <f>IFERROR(INDEX(Data!$M$4:$BB$594,Data!$A615,COLUMNS($C$11:Z622)),””)</f>
        <v>#NAME?</v>
      </c>
      <c r="Z622" s="75" t="e">
        <f>IFERROR(INDEX(Data!$M$4:$BB$594,Data!$A615,COLUMNS($C$11:AA622)),””)</f>
        <v>#NAME?</v>
      </c>
      <c r="AA622" s="75" t="e">
        <f>IFERROR(INDEX(Data!$M$4:$BB$594,Data!$A615,COLUMNS($C$11:AB622)),””)</f>
        <v>#NAME?</v>
      </c>
      <c r="AB622" s="71" t="e">
        <f>IFERROR(INDEX(Data!$M$4:$BB$594,Data!$A615,COLUMNS($C$11:AC622)),””)</f>
        <v>#NAME?</v>
      </c>
      <c r="AC622" s="72" t="e">
        <f>IFERROR(INDEX(Data!$M$4:$BB$594,Data!$A615,COLUMNS($C$11:AD622)),””)</f>
        <v>#NAME?</v>
      </c>
      <c r="AD622" s="72" t="e">
        <f>IFERROR(INDEX(Data!$M$4:$BB$594,Data!$A615,COLUMNS($C$11:AE622)),””)</f>
        <v>#NAME?</v>
      </c>
      <c r="AE622" s="70" t="e">
        <f>IFERROR(INDEX(Data!$M$4:$BB$594,Data!$A615,COLUMNS($C$11:AF622)),””)</f>
        <v>#NAME?</v>
      </c>
      <c r="AF622" s="72" t="e">
        <f>IFERROR(INDEX(Data!$M$4:$BB$594,Data!$A615,COLUMNS($C$11:AG622)),””)</f>
        <v>#NAME?</v>
      </c>
      <c r="AG622" s="75" t="e">
        <f>IFERROR(INDEX(Data!$M$4:$BB$594,Data!$A615,COLUMNS($C$11:AH622)),””)</f>
        <v>#NAME?</v>
      </c>
      <c r="AH622" s="75" t="e">
        <f>IFERROR(INDEX(Data!$M$4:$BB$594,Data!$A615,COLUMNS($C$11:AI622)),””)</f>
        <v>#NAME?</v>
      </c>
      <c r="AI622" s="71" t="e">
        <f>IFERROR(INDEX(Data!$M$4:$BB$594,Data!$A615,COLUMNS($C$11:AJ622)),””)</f>
        <v>#NAME?</v>
      </c>
      <c r="AJ622" s="71" t="e">
        <f>IFERROR(INDEX(Data!$M$4:$BB$594,Data!$A615,COLUMNS($C$11:AK622)),””)</f>
        <v>#NAME?</v>
      </c>
      <c r="AK622" s="71" t="e">
        <f>IFERROR(INDEX(Data!$M$4:$BB$594,Data!$A615,COLUMNS($C$11:AL622)),””)</f>
        <v>#NAME?</v>
      </c>
      <c r="AL622" s="69" t="e">
        <f>IFERROR(INDEX(Data!$M$4:$BB$594,Data!$A615,COLUMNS($C$11:AM622)),””)</f>
        <v>#NAME?</v>
      </c>
      <c r="AM622" s="69" t="e">
        <f>IFERROR(INDEX(Data!$M$4:$BB$594,Data!$A615,COLUMNS($C$11:AN622)),””)</f>
        <v>#NAME?</v>
      </c>
      <c r="AN622" s="69" t="e">
        <f>IFERROR(INDEX(Data!$M$4:$BB$594,Data!$A615,COLUMNS($C$11:AO622)),””)</f>
        <v>#NAME?</v>
      </c>
      <c r="AO622" s="69" t="e">
        <f>IFERROR(INDEX(Data!$M$4:$BB$594,Data!$A615,COLUMNS($C$11:AP622)),””)</f>
        <v>#NAME?</v>
      </c>
      <c r="AP622" s="69" t="e">
        <f>IFERROR(INDEX(Data!$M$4:$BB$594,Data!$A615,COLUMNS($C$11:AQ622)),””)</f>
        <v>#NAME?</v>
      </c>
      <c r="AQ622" s="69" t="e">
        <f>IFERROR(INDEX(Data!$M$4:$BB$594,Data!$A615,COLUMNS($C$11:AR622)),””)</f>
        <v>#NAME?</v>
      </c>
    </row>
    <row r="623" spans="2:43" x14ac:dyDescent="0.25">
      <c r="B623" s="69" t="e">
        <f>IFERROR(INDEX(Data!$M$4:$BB$594,Data!$A616,COLUMNS($C$11:C623)),””)</f>
        <v>#NAME?</v>
      </c>
      <c r="C623" s="73" t="e">
        <f>IFERROR(INDEX(Data!$M$4:$BB$594,Data!$A616,COLUMNS($C$11:D623)),””)</f>
        <v>#NAME?</v>
      </c>
      <c r="D623" s="76" t="e">
        <f>IFERROR(INDEX(Data!$M$4:$BB$594,Data!$A616,COLUMNS($C$11:E623)),””)</f>
        <v>#NAME?</v>
      </c>
      <c r="E623" s="76" t="e">
        <f>IFERROR(INDEX(Data!$M$4:$BB$594,Data!$A616,COLUMNS($C$11:F623)),””)</f>
        <v>#NAME?</v>
      </c>
      <c r="F623" s="76" t="e">
        <f>IFERROR(INDEX(Data!$M$4:$BB$594,Data!$A616,COLUMNS($C$11:G623)),””)</f>
        <v>#NAME?</v>
      </c>
      <c r="G623" s="76" t="e">
        <f>IFERROR(INDEX(Data!$M$4:$BB$594,Data!$A616,COLUMNS($C$11:H623)),””)</f>
        <v>#NAME?</v>
      </c>
      <c r="H623" s="76" t="e">
        <f>IFERROR(INDEX(Data!$M$4:$BB$594,Data!$A616,COLUMNS($C$11:I623)),””)</f>
        <v>#NAME?</v>
      </c>
      <c r="I623" s="76" t="e">
        <f>IFERROR(INDEX(Data!$M$4:$BB$594,Data!$A616,COLUMNS($C$11:J623)),””)</f>
        <v>#NAME?</v>
      </c>
      <c r="J623" s="76" t="e">
        <f>IFERROR(INDEX(Data!$M$4:$BB$594,Data!$A616,COLUMNS($C$11:K623)),””)</f>
        <v>#NAME?</v>
      </c>
      <c r="K623" s="76" t="e">
        <f>IFERROR(INDEX(Data!$M$4:$BB$594,Data!$A616,COLUMNS($C$11:L623)),””)</f>
        <v>#NAME?</v>
      </c>
      <c r="L623" s="76" t="e">
        <f>IFERROR(INDEX(Data!$M$4:$BB$594,Data!$A616,COLUMNS($C$11:M623)),””)</f>
        <v>#NAME?</v>
      </c>
      <c r="M623" s="76" t="e">
        <f>IFERROR(INDEX(Data!$M$4:$BB$594,Data!$A616,COLUMNS($C$11:N623)),””)</f>
        <v>#NAME?</v>
      </c>
      <c r="N623" s="76" t="e">
        <f>IFERROR(INDEX(Data!$M$4:$BB$594,Data!$A616,COLUMNS($C$11:O623)),””)</f>
        <v>#NAME?</v>
      </c>
      <c r="O623" s="76" t="e">
        <f>IFERROR(INDEX(Data!$M$4:$BB$594,Data!$A616,COLUMNS($C$11:P623)),””)</f>
        <v>#NAME?</v>
      </c>
      <c r="P623" s="69" t="e">
        <f>IFERROR(INDEX(Data!$M$4:$BB$594,Data!$A616,COLUMNS($C$11:Q623)),””)</f>
        <v>#NAME?</v>
      </c>
      <c r="Q623" s="70" t="e">
        <f>IFERROR(INDEX(Data!$M$4:$BB$594,Data!$A616,COLUMNS($C$11:R623)),””)</f>
        <v>#NAME?</v>
      </c>
      <c r="R623" s="72" t="e">
        <f>IFERROR(INDEX(Data!$M$4:$BB$594,Data!$A616,COLUMNS($C$11:S623)),””)</f>
        <v>#NAME?</v>
      </c>
      <c r="S623" s="69" t="e">
        <f>IFERROR(INDEX(Data!$M$4:$BB$594,Data!$A616,COLUMNS($C$11:T623)),””)</f>
        <v>#NAME?</v>
      </c>
      <c r="T623" s="71" t="e">
        <f>IFERROR(INDEX(Data!$M$4:$BB$594,Data!$A616,COLUMNS($C$11:U623)),””)</f>
        <v>#NAME?</v>
      </c>
      <c r="U623" s="72" t="e">
        <f>IFERROR(INDEX(Data!$M$4:$BB$594,Data!$A616,COLUMNS($C$11:V623)),””)</f>
        <v>#NAME?</v>
      </c>
      <c r="V623" s="72" t="e">
        <f>IFERROR(INDEX(Data!$M$4:$BB$594,Data!$A616,COLUMNS($C$11:W623)),””)</f>
        <v>#NAME?</v>
      </c>
      <c r="W623" s="72" t="e">
        <f>IFERROR(INDEX(Data!$M$4:$BB$594,Data!$A616,COLUMNS($C$11:X623)),””)</f>
        <v>#NAME?</v>
      </c>
      <c r="X623" s="70" t="e">
        <f>IFERROR(INDEX(Data!$M$4:$BB$594,Data!$A616,COLUMNS($C$11:Y623)),””)</f>
        <v>#NAME?</v>
      </c>
      <c r="Y623" s="72" t="e">
        <f>IFERROR(INDEX(Data!$M$4:$BB$594,Data!$A616,COLUMNS($C$11:Z623)),””)</f>
        <v>#NAME?</v>
      </c>
      <c r="Z623" s="75" t="e">
        <f>IFERROR(INDEX(Data!$M$4:$BB$594,Data!$A616,COLUMNS($C$11:AA623)),””)</f>
        <v>#NAME?</v>
      </c>
      <c r="AA623" s="75" t="e">
        <f>IFERROR(INDEX(Data!$M$4:$BB$594,Data!$A616,COLUMNS($C$11:AB623)),””)</f>
        <v>#NAME?</v>
      </c>
      <c r="AB623" s="71" t="e">
        <f>IFERROR(INDEX(Data!$M$4:$BB$594,Data!$A616,COLUMNS($C$11:AC623)),””)</f>
        <v>#NAME?</v>
      </c>
      <c r="AC623" s="72" t="e">
        <f>IFERROR(INDEX(Data!$M$4:$BB$594,Data!$A616,COLUMNS($C$11:AD623)),””)</f>
        <v>#NAME?</v>
      </c>
      <c r="AD623" s="72" t="e">
        <f>IFERROR(INDEX(Data!$M$4:$BB$594,Data!$A616,COLUMNS($C$11:AE623)),””)</f>
        <v>#NAME?</v>
      </c>
      <c r="AE623" s="70" t="e">
        <f>IFERROR(INDEX(Data!$M$4:$BB$594,Data!$A616,COLUMNS($C$11:AF623)),””)</f>
        <v>#NAME?</v>
      </c>
      <c r="AF623" s="72" t="e">
        <f>IFERROR(INDEX(Data!$M$4:$BB$594,Data!$A616,COLUMNS($C$11:AG623)),””)</f>
        <v>#NAME?</v>
      </c>
      <c r="AG623" s="75" t="e">
        <f>IFERROR(INDEX(Data!$M$4:$BB$594,Data!$A616,COLUMNS($C$11:AH623)),””)</f>
        <v>#NAME?</v>
      </c>
      <c r="AH623" s="75" t="e">
        <f>IFERROR(INDEX(Data!$M$4:$BB$594,Data!$A616,COLUMNS($C$11:AI623)),””)</f>
        <v>#NAME?</v>
      </c>
      <c r="AI623" s="71" t="e">
        <f>IFERROR(INDEX(Data!$M$4:$BB$594,Data!$A616,COLUMNS($C$11:AJ623)),””)</f>
        <v>#NAME?</v>
      </c>
      <c r="AJ623" s="71" t="e">
        <f>IFERROR(INDEX(Data!$M$4:$BB$594,Data!$A616,COLUMNS($C$11:AK623)),””)</f>
        <v>#NAME?</v>
      </c>
      <c r="AK623" s="71" t="e">
        <f>IFERROR(INDEX(Data!$M$4:$BB$594,Data!$A616,COLUMNS($C$11:AL623)),””)</f>
        <v>#NAME?</v>
      </c>
      <c r="AL623" s="69" t="e">
        <f>IFERROR(INDEX(Data!$M$4:$BB$594,Data!$A616,COLUMNS($C$11:AM623)),””)</f>
        <v>#NAME?</v>
      </c>
      <c r="AM623" s="69" t="e">
        <f>IFERROR(INDEX(Data!$M$4:$BB$594,Data!$A616,COLUMNS($C$11:AN623)),””)</f>
        <v>#NAME?</v>
      </c>
      <c r="AN623" s="69" t="e">
        <f>IFERROR(INDEX(Data!$M$4:$BB$594,Data!$A616,COLUMNS($C$11:AO623)),””)</f>
        <v>#NAME?</v>
      </c>
      <c r="AO623" s="69" t="e">
        <f>IFERROR(INDEX(Data!$M$4:$BB$594,Data!$A616,COLUMNS($C$11:AP623)),””)</f>
        <v>#NAME?</v>
      </c>
      <c r="AP623" s="69" t="e">
        <f>IFERROR(INDEX(Data!$M$4:$BB$594,Data!$A616,COLUMNS($C$11:AQ623)),””)</f>
        <v>#NAME?</v>
      </c>
      <c r="AQ623" s="69" t="e">
        <f>IFERROR(INDEX(Data!$M$4:$BB$594,Data!$A616,COLUMNS($C$11:AR623)),””)</f>
        <v>#NAME?</v>
      </c>
    </row>
    <row r="624" spans="2:43" x14ac:dyDescent="0.25">
      <c r="B624" s="69" t="e">
        <f>IFERROR(INDEX(Data!$M$4:$BB$594,Data!$A617,COLUMNS($C$11:C624)),””)</f>
        <v>#NAME?</v>
      </c>
      <c r="C624" s="73" t="e">
        <f>IFERROR(INDEX(Data!$M$4:$BB$594,Data!$A617,COLUMNS($C$11:D624)),””)</f>
        <v>#NAME?</v>
      </c>
      <c r="D624" s="76" t="e">
        <f>IFERROR(INDEX(Data!$M$4:$BB$594,Data!$A617,COLUMNS($C$11:E624)),””)</f>
        <v>#NAME?</v>
      </c>
      <c r="E624" s="76" t="e">
        <f>IFERROR(INDEX(Data!$M$4:$BB$594,Data!$A617,COLUMNS($C$11:F624)),””)</f>
        <v>#NAME?</v>
      </c>
      <c r="F624" s="76" t="e">
        <f>IFERROR(INDEX(Data!$M$4:$BB$594,Data!$A617,COLUMNS($C$11:G624)),””)</f>
        <v>#NAME?</v>
      </c>
      <c r="G624" s="76" t="e">
        <f>IFERROR(INDEX(Data!$M$4:$BB$594,Data!$A617,COLUMNS($C$11:H624)),””)</f>
        <v>#NAME?</v>
      </c>
      <c r="H624" s="76" t="e">
        <f>IFERROR(INDEX(Data!$M$4:$BB$594,Data!$A617,COLUMNS($C$11:I624)),””)</f>
        <v>#NAME?</v>
      </c>
      <c r="I624" s="76" t="e">
        <f>IFERROR(INDEX(Data!$M$4:$BB$594,Data!$A617,COLUMNS($C$11:J624)),””)</f>
        <v>#NAME?</v>
      </c>
      <c r="J624" s="76" t="e">
        <f>IFERROR(INDEX(Data!$M$4:$BB$594,Data!$A617,COLUMNS($C$11:K624)),””)</f>
        <v>#NAME?</v>
      </c>
      <c r="K624" s="76" t="e">
        <f>IFERROR(INDEX(Data!$M$4:$BB$594,Data!$A617,COLUMNS($C$11:L624)),””)</f>
        <v>#NAME?</v>
      </c>
      <c r="L624" s="76" t="e">
        <f>IFERROR(INDEX(Data!$M$4:$BB$594,Data!$A617,COLUMNS($C$11:M624)),””)</f>
        <v>#NAME?</v>
      </c>
      <c r="M624" s="76" t="e">
        <f>IFERROR(INDEX(Data!$M$4:$BB$594,Data!$A617,COLUMNS($C$11:N624)),””)</f>
        <v>#NAME?</v>
      </c>
      <c r="N624" s="76" t="e">
        <f>IFERROR(INDEX(Data!$M$4:$BB$594,Data!$A617,COLUMNS($C$11:O624)),””)</f>
        <v>#NAME?</v>
      </c>
      <c r="O624" s="76" t="e">
        <f>IFERROR(INDEX(Data!$M$4:$BB$594,Data!$A617,COLUMNS($C$11:P624)),””)</f>
        <v>#NAME?</v>
      </c>
      <c r="P624" s="69" t="e">
        <f>IFERROR(INDEX(Data!$M$4:$BB$594,Data!$A617,COLUMNS($C$11:Q624)),””)</f>
        <v>#NAME?</v>
      </c>
      <c r="Q624" s="70" t="e">
        <f>IFERROR(INDEX(Data!$M$4:$BB$594,Data!$A617,COLUMNS($C$11:R624)),””)</f>
        <v>#NAME?</v>
      </c>
      <c r="R624" s="72" t="e">
        <f>IFERROR(INDEX(Data!$M$4:$BB$594,Data!$A617,COLUMNS($C$11:S624)),””)</f>
        <v>#NAME?</v>
      </c>
      <c r="S624" s="69" t="e">
        <f>IFERROR(INDEX(Data!$M$4:$BB$594,Data!$A617,COLUMNS($C$11:T624)),””)</f>
        <v>#NAME?</v>
      </c>
      <c r="T624" s="71" t="e">
        <f>IFERROR(INDEX(Data!$M$4:$BB$594,Data!$A617,COLUMNS($C$11:U624)),””)</f>
        <v>#NAME?</v>
      </c>
      <c r="U624" s="72" t="e">
        <f>IFERROR(INDEX(Data!$M$4:$BB$594,Data!$A617,COLUMNS($C$11:V624)),””)</f>
        <v>#NAME?</v>
      </c>
      <c r="V624" s="72" t="e">
        <f>IFERROR(INDEX(Data!$M$4:$BB$594,Data!$A617,COLUMNS($C$11:W624)),””)</f>
        <v>#NAME?</v>
      </c>
      <c r="W624" s="72" t="e">
        <f>IFERROR(INDEX(Data!$M$4:$BB$594,Data!$A617,COLUMNS($C$11:X624)),””)</f>
        <v>#NAME?</v>
      </c>
      <c r="X624" s="70" t="e">
        <f>IFERROR(INDEX(Data!$M$4:$BB$594,Data!$A617,COLUMNS($C$11:Y624)),””)</f>
        <v>#NAME?</v>
      </c>
      <c r="Y624" s="72" t="e">
        <f>IFERROR(INDEX(Data!$M$4:$BB$594,Data!$A617,COLUMNS($C$11:Z624)),””)</f>
        <v>#NAME?</v>
      </c>
      <c r="Z624" s="75" t="e">
        <f>IFERROR(INDEX(Data!$M$4:$BB$594,Data!$A617,COLUMNS($C$11:AA624)),””)</f>
        <v>#NAME?</v>
      </c>
      <c r="AA624" s="75" t="e">
        <f>IFERROR(INDEX(Data!$M$4:$BB$594,Data!$A617,COLUMNS($C$11:AB624)),””)</f>
        <v>#NAME?</v>
      </c>
      <c r="AB624" s="71" t="e">
        <f>IFERROR(INDEX(Data!$M$4:$BB$594,Data!$A617,COLUMNS($C$11:AC624)),””)</f>
        <v>#NAME?</v>
      </c>
      <c r="AC624" s="72" t="e">
        <f>IFERROR(INDEX(Data!$M$4:$BB$594,Data!$A617,COLUMNS($C$11:AD624)),””)</f>
        <v>#NAME?</v>
      </c>
      <c r="AD624" s="72" t="e">
        <f>IFERROR(INDEX(Data!$M$4:$BB$594,Data!$A617,COLUMNS($C$11:AE624)),””)</f>
        <v>#NAME?</v>
      </c>
      <c r="AE624" s="70" t="e">
        <f>IFERROR(INDEX(Data!$M$4:$BB$594,Data!$A617,COLUMNS($C$11:AF624)),””)</f>
        <v>#NAME?</v>
      </c>
      <c r="AF624" s="72" t="e">
        <f>IFERROR(INDEX(Data!$M$4:$BB$594,Data!$A617,COLUMNS($C$11:AG624)),””)</f>
        <v>#NAME?</v>
      </c>
      <c r="AG624" s="75" t="e">
        <f>IFERROR(INDEX(Data!$M$4:$BB$594,Data!$A617,COLUMNS($C$11:AH624)),””)</f>
        <v>#NAME?</v>
      </c>
      <c r="AH624" s="75" t="e">
        <f>IFERROR(INDEX(Data!$M$4:$BB$594,Data!$A617,COLUMNS($C$11:AI624)),””)</f>
        <v>#NAME?</v>
      </c>
      <c r="AI624" s="71" t="e">
        <f>IFERROR(INDEX(Data!$M$4:$BB$594,Data!$A617,COLUMNS($C$11:AJ624)),””)</f>
        <v>#NAME?</v>
      </c>
      <c r="AJ624" s="71" t="e">
        <f>IFERROR(INDEX(Data!$M$4:$BB$594,Data!$A617,COLUMNS($C$11:AK624)),””)</f>
        <v>#NAME?</v>
      </c>
      <c r="AK624" s="71" t="e">
        <f>IFERROR(INDEX(Data!$M$4:$BB$594,Data!$A617,COLUMNS($C$11:AL624)),””)</f>
        <v>#NAME?</v>
      </c>
      <c r="AL624" s="69" t="e">
        <f>IFERROR(INDEX(Data!$M$4:$BB$594,Data!$A617,COLUMNS($C$11:AM624)),””)</f>
        <v>#NAME?</v>
      </c>
      <c r="AM624" s="69" t="e">
        <f>IFERROR(INDEX(Data!$M$4:$BB$594,Data!$A617,COLUMNS($C$11:AN624)),””)</f>
        <v>#NAME?</v>
      </c>
      <c r="AN624" s="69" t="e">
        <f>IFERROR(INDEX(Data!$M$4:$BB$594,Data!$A617,COLUMNS($C$11:AO624)),””)</f>
        <v>#NAME?</v>
      </c>
      <c r="AO624" s="69" t="e">
        <f>IFERROR(INDEX(Data!$M$4:$BB$594,Data!$A617,COLUMNS($C$11:AP624)),””)</f>
        <v>#NAME?</v>
      </c>
      <c r="AP624" s="69" t="e">
        <f>IFERROR(INDEX(Data!$M$4:$BB$594,Data!$A617,COLUMNS($C$11:AQ624)),””)</f>
        <v>#NAME?</v>
      </c>
      <c r="AQ624" s="69" t="e">
        <f>IFERROR(INDEX(Data!$M$4:$BB$594,Data!$A617,COLUMNS($C$11:AR624)),””)</f>
        <v>#NAME?</v>
      </c>
    </row>
    <row r="625" spans="2:43" x14ac:dyDescent="0.25">
      <c r="B625" s="69" t="e">
        <f>IFERROR(INDEX(Data!$M$4:$BB$594,Data!$A618,COLUMNS($C$11:C625)),””)</f>
        <v>#NAME?</v>
      </c>
      <c r="C625" s="73" t="e">
        <f>IFERROR(INDEX(Data!$M$4:$BB$594,Data!$A618,COLUMNS($C$11:D625)),””)</f>
        <v>#NAME?</v>
      </c>
      <c r="D625" s="76" t="e">
        <f>IFERROR(INDEX(Data!$M$4:$BB$594,Data!$A618,COLUMNS($C$11:E625)),””)</f>
        <v>#NAME?</v>
      </c>
      <c r="E625" s="76" t="e">
        <f>IFERROR(INDEX(Data!$M$4:$BB$594,Data!$A618,COLUMNS($C$11:F625)),””)</f>
        <v>#NAME?</v>
      </c>
      <c r="F625" s="76" t="e">
        <f>IFERROR(INDEX(Data!$M$4:$BB$594,Data!$A618,COLUMNS($C$11:G625)),””)</f>
        <v>#NAME?</v>
      </c>
      <c r="G625" s="76" t="e">
        <f>IFERROR(INDEX(Data!$M$4:$BB$594,Data!$A618,COLUMNS($C$11:H625)),””)</f>
        <v>#NAME?</v>
      </c>
      <c r="H625" s="76" t="e">
        <f>IFERROR(INDEX(Data!$M$4:$BB$594,Data!$A618,COLUMNS($C$11:I625)),””)</f>
        <v>#NAME?</v>
      </c>
      <c r="I625" s="76" t="e">
        <f>IFERROR(INDEX(Data!$M$4:$BB$594,Data!$A618,COLUMNS($C$11:J625)),””)</f>
        <v>#NAME?</v>
      </c>
      <c r="J625" s="76" t="e">
        <f>IFERROR(INDEX(Data!$M$4:$BB$594,Data!$A618,COLUMNS($C$11:K625)),””)</f>
        <v>#NAME?</v>
      </c>
      <c r="K625" s="76" t="e">
        <f>IFERROR(INDEX(Data!$M$4:$BB$594,Data!$A618,COLUMNS($C$11:L625)),””)</f>
        <v>#NAME?</v>
      </c>
      <c r="L625" s="76" t="e">
        <f>IFERROR(INDEX(Data!$M$4:$BB$594,Data!$A618,COLUMNS($C$11:M625)),””)</f>
        <v>#NAME?</v>
      </c>
      <c r="M625" s="76" t="e">
        <f>IFERROR(INDEX(Data!$M$4:$BB$594,Data!$A618,COLUMNS($C$11:N625)),””)</f>
        <v>#NAME?</v>
      </c>
      <c r="N625" s="76" t="e">
        <f>IFERROR(INDEX(Data!$M$4:$BB$594,Data!$A618,COLUMNS($C$11:O625)),””)</f>
        <v>#NAME?</v>
      </c>
      <c r="O625" s="76" t="e">
        <f>IFERROR(INDEX(Data!$M$4:$BB$594,Data!$A618,COLUMNS($C$11:P625)),””)</f>
        <v>#NAME?</v>
      </c>
      <c r="P625" s="69" t="e">
        <f>IFERROR(INDEX(Data!$M$4:$BB$594,Data!$A618,COLUMNS($C$11:Q625)),””)</f>
        <v>#NAME?</v>
      </c>
      <c r="Q625" s="70" t="e">
        <f>IFERROR(INDEX(Data!$M$4:$BB$594,Data!$A618,COLUMNS($C$11:R625)),””)</f>
        <v>#NAME?</v>
      </c>
      <c r="R625" s="72" t="e">
        <f>IFERROR(INDEX(Data!$M$4:$BB$594,Data!$A618,COLUMNS($C$11:S625)),””)</f>
        <v>#NAME?</v>
      </c>
      <c r="S625" s="69" t="e">
        <f>IFERROR(INDEX(Data!$M$4:$BB$594,Data!$A618,COLUMNS($C$11:T625)),””)</f>
        <v>#NAME?</v>
      </c>
      <c r="T625" s="71" t="e">
        <f>IFERROR(INDEX(Data!$M$4:$BB$594,Data!$A618,COLUMNS($C$11:U625)),””)</f>
        <v>#NAME?</v>
      </c>
      <c r="U625" s="72" t="e">
        <f>IFERROR(INDEX(Data!$M$4:$BB$594,Data!$A618,COLUMNS($C$11:V625)),””)</f>
        <v>#NAME?</v>
      </c>
      <c r="V625" s="72" t="e">
        <f>IFERROR(INDEX(Data!$M$4:$BB$594,Data!$A618,COLUMNS($C$11:W625)),””)</f>
        <v>#NAME?</v>
      </c>
      <c r="W625" s="72" t="e">
        <f>IFERROR(INDEX(Data!$M$4:$BB$594,Data!$A618,COLUMNS($C$11:X625)),””)</f>
        <v>#NAME?</v>
      </c>
      <c r="X625" s="70" t="e">
        <f>IFERROR(INDEX(Data!$M$4:$BB$594,Data!$A618,COLUMNS($C$11:Y625)),””)</f>
        <v>#NAME?</v>
      </c>
      <c r="Y625" s="72" t="e">
        <f>IFERROR(INDEX(Data!$M$4:$BB$594,Data!$A618,COLUMNS($C$11:Z625)),””)</f>
        <v>#NAME?</v>
      </c>
      <c r="Z625" s="75" t="e">
        <f>IFERROR(INDEX(Data!$M$4:$BB$594,Data!$A618,COLUMNS($C$11:AA625)),””)</f>
        <v>#NAME?</v>
      </c>
      <c r="AA625" s="75" t="e">
        <f>IFERROR(INDEX(Data!$M$4:$BB$594,Data!$A618,COLUMNS($C$11:AB625)),””)</f>
        <v>#NAME?</v>
      </c>
      <c r="AB625" s="71" t="e">
        <f>IFERROR(INDEX(Data!$M$4:$BB$594,Data!$A618,COLUMNS($C$11:AC625)),””)</f>
        <v>#NAME?</v>
      </c>
      <c r="AC625" s="72" t="e">
        <f>IFERROR(INDEX(Data!$M$4:$BB$594,Data!$A618,COLUMNS($C$11:AD625)),””)</f>
        <v>#NAME?</v>
      </c>
      <c r="AD625" s="72" t="e">
        <f>IFERROR(INDEX(Data!$M$4:$BB$594,Data!$A618,COLUMNS($C$11:AE625)),””)</f>
        <v>#NAME?</v>
      </c>
      <c r="AE625" s="70" t="e">
        <f>IFERROR(INDEX(Data!$M$4:$BB$594,Data!$A618,COLUMNS($C$11:AF625)),””)</f>
        <v>#NAME?</v>
      </c>
      <c r="AF625" s="72" t="e">
        <f>IFERROR(INDEX(Data!$M$4:$BB$594,Data!$A618,COLUMNS($C$11:AG625)),””)</f>
        <v>#NAME?</v>
      </c>
      <c r="AG625" s="75" t="e">
        <f>IFERROR(INDEX(Data!$M$4:$BB$594,Data!$A618,COLUMNS($C$11:AH625)),””)</f>
        <v>#NAME?</v>
      </c>
      <c r="AH625" s="75" t="e">
        <f>IFERROR(INDEX(Data!$M$4:$BB$594,Data!$A618,COLUMNS($C$11:AI625)),””)</f>
        <v>#NAME?</v>
      </c>
      <c r="AI625" s="71" t="e">
        <f>IFERROR(INDEX(Data!$M$4:$BB$594,Data!$A618,COLUMNS($C$11:AJ625)),””)</f>
        <v>#NAME?</v>
      </c>
      <c r="AJ625" s="71" t="e">
        <f>IFERROR(INDEX(Data!$M$4:$BB$594,Data!$A618,COLUMNS($C$11:AK625)),””)</f>
        <v>#NAME?</v>
      </c>
      <c r="AK625" s="71" t="e">
        <f>IFERROR(INDEX(Data!$M$4:$BB$594,Data!$A618,COLUMNS($C$11:AL625)),””)</f>
        <v>#NAME?</v>
      </c>
      <c r="AL625" s="69" t="e">
        <f>IFERROR(INDEX(Data!$M$4:$BB$594,Data!$A618,COLUMNS($C$11:AM625)),””)</f>
        <v>#NAME?</v>
      </c>
      <c r="AM625" s="69" t="e">
        <f>IFERROR(INDEX(Data!$M$4:$BB$594,Data!$A618,COLUMNS($C$11:AN625)),””)</f>
        <v>#NAME?</v>
      </c>
      <c r="AN625" s="69" t="e">
        <f>IFERROR(INDEX(Data!$M$4:$BB$594,Data!$A618,COLUMNS($C$11:AO625)),””)</f>
        <v>#NAME?</v>
      </c>
      <c r="AO625" s="69" t="e">
        <f>IFERROR(INDEX(Data!$M$4:$BB$594,Data!$A618,COLUMNS($C$11:AP625)),””)</f>
        <v>#NAME?</v>
      </c>
      <c r="AP625" s="69" t="e">
        <f>IFERROR(INDEX(Data!$M$4:$BB$594,Data!$A618,COLUMNS($C$11:AQ625)),””)</f>
        <v>#NAME?</v>
      </c>
      <c r="AQ625" s="69" t="e">
        <f>IFERROR(INDEX(Data!$M$4:$BB$594,Data!$A618,COLUMNS($C$11:AR625)),””)</f>
        <v>#NAME?</v>
      </c>
    </row>
    <row r="626" spans="2:43" x14ac:dyDescent="0.25">
      <c r="B626" s="69" t="e">
        <f>IFERROR(INDEX(Data!$M$4:$BB$594,Data!$A619,COLUMNS($C$11:C626)),””)</f>
        <v>#NAME?</v>
      </c>
      <c r="C626" s="73" t="e">
        <f>IFERROR(INDEX(Data!$M$4:$BB$594,Data!$A619,COLUMNS($C$11:D626)),””)</f>
        <v>#NAME?</v>
      </c>
      <c r="D626" s="76" t="e">
        <f>IFERROR(INDEX(Data!$M$4:$BB$594,Data!$A619,COLUMNS($C$11:E626)),””)</f>
        <v>#NAME?</v>
      </c>
      <c r="E626" s="76" t="e">
        <f>IFERROR(INDEX(Data!$M$4:$BB$594,Data!$A619,COLUMNS($C$11:F626)),””)</f>
        <v>#NAME?</v>
      </c>
      <c r="F626" s="76" t="e">
        <f>IFERROR(INDEX(Data!$M$4:$BB$594,Data!$A619,COLUMNS($C$11:G626)),””)</f>
        <v>#NAME?</v>
      </c>
      <c r="G626" s="76" t="e">
        <f>IFERROR(INDEX(Data!$M$4:$BB$594,Data!$A619,COLUMNS($C$11:H626)),””)</f>
        <v>#NAME?</v>
      </c>
      <c r="H626" s="76" t="e">
        <f>IFERROR(INDEX(Data!$M$4:$BB$594,Data!$A619,COLUMNS($C$11:I626)),””)</f>
        <v>#NAME?</v>
      </c>
      <c r="I626" s="76" t="e">
        <f>IFERROR(INDEX(Data!$M$4:$BB$594,Data!$A619,COLUMNS($C$11:J626)),””)</f>
        <v>#NAME?</v>
      </c>
      <c r="J626" s="76" t="e">
        <f>IFERROR(INDEX(Data!$M$4:$BB$594,Data!$A619,COLUMNS($C$11:K626)),””)</f>
        <v>#NAME?</v>
      </c>
      <c r="K626" s="76" t="e">
        <f>IFERROR(INDEX(Data!$M$4:$BB$594,Data!$A619,COLUMNS($C$11:L626)),””)</f>
        <v>#NAME?</v>
      </c>
      <c r="L626" s="76" t="e">
        <f>IFERROR(INDEX(Data!$M$4:$BB$594,Data!$A619,COLUMNS($C$11:M626)),””)</f>
        <v>#NAME?</v>
      </c>
      <c r="M626" s="76" t="e">
        <f>IFERROR(INDEX(Data!$M$4:$BB$594,Data!$A619,COLUMNS($C$11:N626)),””)</f>
        <v>#NAME?</v>
      </c>
      <c r="N626" s="76" t="e">
        <f>IFERROR(INDEX(Data!$M$4:$BB$594,Data!$A619,COLUMNS($C$11:O626)),””)</f>
        <v>#NAME?</v>
      </c>
      <c r="O626" s="76" t="e">
        <f>IFERROR(INDEX(Data!$M$4:$BB$594,Data!$A619,COLUMNS($C$11:P626)),””)</f>
        <v>#NAME?</v>
      </c>
      <c r="P626" s="69" t="e">
        <f>IFERROR(INDEX(Data!$M$4:$BB$594,Data!$A619,COLUMNS($C$11:Q626)),””)</f>
        <v>#NAME?</v>
      </c>
      <c r="Q626" s="70" t="e">
        <f>IFERROR(INDEX(Data!$M$4:$BB$594,Data!$A619,COLUMNS($C$11:R626)),””)</f>
        <v>#NAME?</v>
      </c>
      <c r="R626" s="72" t="e">
        <f>IFERROR(INDEX(Data!$M$4:$BB$594,Data!$A619,COLUMNS($C$11:S626)),””)</f>
        <v>#NAME?</v>
      </c>
      <c r="S626" s="69" t="e">
        <f>IFERROR(INDEX(Data!$M$4:$BB$594,Data!$A619,COLUMNS($C$11:T626)),””)</f>
        <v>#NAME?</v>
      </c>
      <c r="T626" s="71" t="e">
        <f>IFERROR(INDEX(Data!$M$4:$BB$594,Data!$A619,COLUMNS($C$11:U626)),””)</f>
        <v>#NAME?</v>
      </c>
      <c r="U626" s="72" t="e">
        <f>IFERROR(INDEX(Data!$M$4:$BB$594,Data!$A619,COLUMNS($C$11:V626)),””)</f>
        <v>#NAME?</v>
      </c>
      <c r="V626" s="72" t="e">
        <f>IFERROR(INDEX(Data!$M$4:$BB$594,Data!$A619,COLUMNS($C$11:W626)),””)</f>
        <v>#NAME?</v>
      </c>
      <c r="W626" s="72" t="e">
        <f>IFERROR(INDEX(Data!$M$4:$BB$594,Data!$A619,COLUMNS($C$11:X626)),””)</f>
        <v>#NAME?</v>
      </c>
      <c r="X626" s="70" t="e">
        <f>IFERROR(INDEX(Data!$M$4:$BB$594,Data!$A619,COLUMNS($C$11:Y626)),””)</f>
        <v>#NAME?</v>
      </c>
      <c r="Y626" s="72" t="e">
        <f>IFERROR(INDEX(Data!$M$4:$BB$594,Data!$A619,COLUMNS($C$11:Z626)),””)</f>
        <v>#NAME?</v>
      </c>
      <c r="Z626" s="75" t="e">
        <f>IFERROR(INDEX(Data!$M$4:$BB$594,Data!$A619,COLUMNS($C$11:AA626)),””)</f>
        <v>#NAME?</v>
      </c>
      <c r="AA626" s="75" t="e">
        <f>IFERROR(INDEX(Data!$M$4:$BB$594,Data!$A619,COLUMNS($C$11:AB626)),””)</f>
        <v>#NAME?</v>
      </c>
      <c r="AB626" s="71" t="e">
        <f>IFERROR(INDEX(Data!$M$4:$BB$594,Data!$A619,COLUMNS($C$11:AC626)),””)</f>
        <v>#NAME?</v>
      </c>
      <c r="AC626" s="72" t="e">
        <f>IFERROR(INDEX(Data!$M$4:$BB$594,Data!$A619,COLUMNS($C$11:AD626)),””)</f>
        <v>#NAME?</v>
      </c>
      <c r="AD626" s="72" t="e">
        <f>IFERROR(INDEX(Data!$M$4:$BB$594,Data!$A619,COLUMNS($C$11:AE626)),””)</f>
        <v>#NAME?</v>
      </c>
      <c r="AE626" s="70" t="e">
        <f>IFERROR(INDEX(Data!$M$4:$BB$594,Data!$A619,COLUMNS($C$11:AF626)),””)</f>
        <v>#NAME?</v>
      </c>
      <c r="AF626" s="72" t="e">
        <f>IFERROR(INDEX(Data!$M$4:$BB$594,Data!$A619,COLUMNS($C$11:AG626)),””)</f>
        <v>#NAME?</v>
      </c>
      <c r="AG626" s="75" t="e">
        <f>IFERROR(INDEX(Data!$M$4:$BB$594,Data!$A619,COLUMNS($C$11:AH626)),””)</f>
        <v>#NAME?</v>
      </c>
      <c r="AH626" s="75" t="e">
        <f>IFERROR(INDEX(Data!$M$4:$BB$594,Data!$A619,COLUMNS($C$11:AI626)),””)</f>
        <v>#NAME?</v>
      </c>
      <c r="AI626" s="71" t="e">
        <f>IFERROR(INDEX(Data!$M$4:$BB$594,Data!$A619,COLUMNS($C$11:AJ626)),””)</f>
        <v>#NAME?</v>
      </c>
      <c r="AJ626" s="71" t="e">
        <f>IFERROR(INDEX(Data!$M$4:$BB$594,Data!$A619,COLUMNS($C$11:AK626)),””)</f>
        <v>#NAME?</v>
      </c>
      <c r="AK626" s="71" t="e">
        <f>IFERROR(INDEX(Data!$M$4:$BB$594,Data!$A619,COLUMNS($C$11:AL626)),””)</f>
        <v>#NAME?</v>
      </c>
      <c r="AL626" s="69" t="e">
        <f>IFERROR(INDEX(Data!$M$4:$BB$594,Data!$A619,COLUMNS($C$11:AM626)),””)</f>
        <v>#NAME?</v>
      </c>
      <c r="AM626" s="69" t="e">
        <f>IFERROR(INDEX(Data!$M$4:$BB$594,Data!$A619,COLUMNS($C$11:AN626)),””)</f>
        <v>#NAME?</v>
      </c>
      <c r="AN626" s="69" t="e">
        <f>IFERROR(INDEX(Data!$M$4:$BB$594,Data!$A619,COLUMNS($C$11:AO626)),””)</f>
        <v>#NAME?</v>
      </c>
      <c r="AO626" s="69" t="e">
        <f>IFERROR(INDEX(Data!$M$4:$BB$594,Data!$A619,COLUMNS($C$11:AP626)),””)</f>
        <v>#NAME?</v>
      </c>
      <c r="AP626" s="69" t="e">
        <f>IFERROR(INDEX(Data!$M$4:$BB$594,Data!$A619,COLUMNS($C$11:AQ626)),””)</f>
        <v>#NAME?</v>
      </c>
      <c r="AQ626" s="69" t="e">
        <f>IFERROR(INDEX(Data!$M$4:$BB$594,Data!$A619,COLUMNS($C$11:AR626)),””)</f>
        <v>#NAME?</v>
      </c>
    </row>
    <row r="627" spans="2:43" x14ac:dyDescent="0.25">
      <c r="B627" s="69" t="e">
        <f>IFERROR(INDEX(Data!$M$4:$BB$594,Data!$A620,COLUMNS($C$11:C627)),””)</f>
        <v>#NAME?</v>
      </c>
      <c r="C627" s="73" t="e">
        <f>IFERROR(INDEX(Data!$M$4:$BB$594,Data!$A620,COLUMNS($C$11:D627)),””)</f>
        <v>#NAME?</v>
      </c>
      <c r="D627" s="76" t="e">
        <f>IFERROR(INDEX(Data!$M$4:$BB$594,Data!$A620,COLUMNS($C$11:E627)),””)</f>
        <v>#NAME?</v>
      </c>
      <c r="E627" s="76" t="e">
        <f>IFERROR(INDEX(Data!$M$4:$BB$594,Data!$A620,COLUMNS($C$11:F627)),””)</f>
        <v>#NAME?</v>
      </c>
      <c r="F627" s="76" t="e">
        <f>IFERROR(INDEX(Data!$M$4:$BB$594,Data!$A620,COLUMNS($C$11:G627)),””)</f>
        <v>#NAME?</v>
      </c>
      <c r="G627" s="76" t="e">
        <f>IFERROR(INDEX(Data!$M$4:$BB$594,Data!$A620,COLUMNS($C$11:H627)),””)</f>
        <v>#NAME?</v>
      </c>
      <c r="H627" s="76" t="e">
        <f>IFERROR(INDEX(Data!$M$4:$BB$594,Data!$A620,COLUMNS($C$11:I627)),””)</f>
        <v>#NAME?</v>
      </c>
      <c r="I627" s="76" t="e">
        <f>IFERROR(INDEX(Data!$M$4:$BB$594,Data!$A620,COLUMNS($C$11:J627)),””)</f>
        <v>#NAME?</v>
      </c>
      <c r="J627" s="76" t="e">
        <f>IFERROR(INDEX(Data!$M$4:$BB$594,Data!$A620,COLUMNS($C$11:K627)),””)</f>
        <v>#NAME?</v>
      </c>
      <c r="K627" s="76" t="e">
        <f>IFERROR(INDEX(Data!$M$4:$BB$594,Data!$A620,COLUMNS($C$11:L627)),””)</f>
        <v>#NAME?</v>
      </c>
      <c r="L627" s="76" t="e">
        <f>IFERROR(INDEX(Data!$M$4:$BB$594,Data!$A620,COLUMNS($C$11:M627)),””)</f>
        <v>#NAME?</v>
      </c>
      <c r="M627" s="76" t="e">
        <f>IFERROR(INDEX(Data!$M$4:$BB$594,Data!$A620,COLUMNS($C$11:N627)),””)</f>
        <v>#NAME?</v>
      </c>
      <c r="N627" s="76" t="e">
        <f>IFERROR(INDEX(Data!$M$4:$BB$594,Data!$A620,COLUMNS($C$11:O627)),””)</f>
        <v>#NAME?</v>
      </c>
      <c r="O627" s="76" t="e">
        <f>IFERROR(INDEX(Data!$M$4:$BB$594,Data!$A620,COLUMNS($C$11:P627)),””)</f>
        <v>#NAME?</v>
      </c>
      <c r="P627" s="69" t="e">
        <f>IFERROR(INDEX(Data!$M$4:$BB$594,Data!$A620,COLUMNS($C$11:Q627)),””)</f>
        <v>#NAME?</v>
      </c>
      <c r="Q627" s="70" t="e">
        <f>IFERROR(INDEX(Data!$M$4:$BB$594,Data!$A620,COLUMNS($C$11:R627)),””)</f>
        <v>#NAME?</v>
      </c>
      <c r="R627" s="72" t="e">
        <f>IFERROR(INDEX(Data!$M$4:$BB$594,Data!$A620,COLUMNS($C$11:S627)),””)</f>
        <v>#NAME?</v>
      </c>
      <c r="S627" s="69" t="e">
        <f>IFERROR(INDEX(Data!$M$4:$BB$594,Data!$A620,COLUMNS($C$11:T627)),””)</f>
        <v>#NAME?</v>
      </c>
      <c r="T627" s="71" t="e">
        <f>IFERROR(INDEX(Data!$M$4:$BB$594,Data!$A620,COLUMNS($C$11:U627)),””)</f>
        <v>#NAME?</v>
      </c>
      <c r="U627" s="72" t="e">
        <f>IFERROR(INDEX(Data!$M$4:$BB$594,Data!$A620,COLUMNS($C$11:V627)),””)</f>
        <v>#NAME?</v>
      </c>
      <c r="V627" s="72" t="e">
        <f>IFERROR(INDEX(Data!$M$4:$BB$594,Data!$A620,COLUMNS($C$11:W627)),””)</f>
        <v>#NAME?</v>
      </c>
      <c r="W627" s="72" t="e">
        <f>IFERROR(INDEX(Data!$M$4:$BB$594,Data!$A620,COLUMNS($C$11:X627)),””)</f>
        <v>#NAME?</v>
      </c>
      <c r="X627" s="70" t="e">
        <f>IFERROR(INDEX(Data!$M$4:$BB$594,Data!$A620,COLUMNS($C$11:Y627)),””)</f>
        <v>#NAME?</v>
      </c>
      <c r="Y627" s="72" t="e">
        <f>IFERROR(INDEX(Data!$M$4:$BB$594,Data!$A620,COLUMNS($C$11:Z627)),””)</f>
        <v>#NAME?</v>
      </c>
      <c r="Z627" s="75" t="e">
        <f>IFERROR(INDEX(Data!$M$4:$BB$594,Data!$A620,COLUMNS($C$11:AA627)),””)</f>
        <v>#NAME?</v>
      </c>
      <c r="AA627" s="75" t="e">
        <f>IFERROR(INDEX(Data!$M$4:$BB$594,Data!$A620,COLUMNS($C$11:AB627)),””)</f>
        <v>#NAME?</v>
      </c>
      <c r="AB627" s="71" t="e">
        <f>IFERROR(INDEX(Data!$M$4:$BB$594,Data!$A620,COLUMNS($C$11:AC627)),””)</f>
        <v>#NAME?</v>
      </c>
      <c r="AC627" s="72" t="e">
        <f>IFERROR(INDEX(Data!$M$4:$BB$594,Data!$A620,COLUMNS($C$11:AD627)),””)</f>
        <v>#NAME?</v>
      </c>
      <c r="AD627" s="72" t="e">
        <f>IFERROR(INDEX(Data!$M$4:$BB$594,Data!$A620,COLUMNS($C$11:AE627)),””)</f>
        <v>#NAME?</v>
      </c>
      <c r="AE627" s="70" t="e">
        <f>IFERROR(INDEX(Data!$M$4:$BB$594,Data!$A620,COLUMNS($C$11:AF627)),””)</f>
        <v>#NAME?</v>
      </c>
      <c r="AF627" s="72" t="e">
        <f>IFERROR(INDEX(Data!$M$4:$BB$594,Data!$A620,COLUMNS($C$11:AG627)),””)</f>
        <v>#NAME?</v>
      </c>
      <c r="AG627" s="75" t="e">
        <f>IFERROR(INDEX(Data!$M$4:$BB$594,Data!$A620,COLUMNS($C$11:AH627)),””)</f>
        <v>#NAME?</v>
      </c>
      <c r="AH627" s="75" t="e">
        <f>IFERROR(INDEX(Data!$M$4:$BB$594,Data!$A620,COLUMNS($C$11:AI627)),””)</f>
        <v>#NAME?</v>
      </c>
      <c r="AI627" s="71" t="e">
        <f>IFERROR(INDEX(Data!$M$4:$BB$594,Data!$A620,COLUMNS($C$11:AJ627)),””)</f>
        <v>#NAME?</v>
      </c>
      <c r="AJ627" s="71" t="e">
        <f>IFERROR(INDEX(Data!$M$4:$BB$594,Data!$A620,COLUMNS($C$11:AK627)),””)</f>
        <v>#NAME?</v>
      </c>
      <c r="AK627" s="71" t="e">
        <f>IFERROR(INDEX(Data!$M$4:$BB$594,Data!$A620,COLUMNS($C$11:AL627)),””)</f>
        <v>#NAME?</v>
      </c>
      <c r="AL627" s="69" t="e">
        <f>IFERROR(INDEX(Data!$M$4:$BB$594,Data!$A620,COLUMNS($C$11:AM627)),””)</f>
        <v>#NAME?</v>
      </c>
      <c r="AM627" s="69" t="e">
        <f>IFERROR(INDEX(Data!$M$4:$BB$594,Data!$A620,COLUMNS($C$11:AN627)),””)</f>
        <v>#NAME?</v>
      </c>
      <c r="AN627" s="69" t="e">
        <f>IFERROR(INDEX(Data!$M$4:$BB$594,Data!$A620,COLUMNS($C$11:AO627)),””)</f>
        <v>#NAME?</v>
      </c>
      <c r="AO627" s="69" t="e">
        <f>IFERROR(INDEX(Data!$M$4:$BB$594,Data!$A620,COLUMNS($C$11:AP627)),””)</f>
        <v>#NAME?</v>
      </c>
      <c r="AP627" s="69" t="e">
        <f>IFERROR(INDEX(Data!$M$4:$BB$594,Data!$A620,COLUMNS($C$11:AQ627)),””)</f>
        <v>#NAME?</v>
      </c>
      <c r="AQ627" s="69" t="e">
        <f>IFERROR(INDEX(Data!$M$4:$BB$594,Data!$A620,COLUMNS($C$11:AR627)),””)</f>
        <v>#NAME?</v>
      </c>
    </row>
    <row r="628" spans="2:43" x14ac:dyDescent="0.25">
      <c r="B628" s="69" t="e">
        <f>IFERROR(INDEX(Data!$M$4:$BB$594,Data!$A621,COLUMNS($C$11:C628)),””)</f>
        <v>#NAME?</v>
      </c>
      <c r="C628" s="73" t="e">
        <f>IFERROR(INDEX(Data!$M$4:$BB$594,Data!$A621,COLUMNS($C$11:D628)),””)</f>
        <v>#NAME?</v>
      </c>
      <c r="D628" s="76" t="e">
        <f>IFERROR(INDEX(Data!$M$4:$BB$594,Data!$A621,COLUMNS($C$11:E628)),””)</f>
        <v>#NAME?</v>
      </c>
      <c r="E628" s="76" t="e">
        <f>IFERROR(INDEX(Data!$M$4:$BB$594,Data!$A621,COLUMNS($C$11:F628)),””)</f>
        <v>#NAME?</v>
      </c>
      <c r="F628" s="76" t="e">
        <f>IFERROR(INDEX(Data!$M$4:$BB$594,Data!$A621,COLUMNS($C$11:G628)),””)</f>
        <v>#NAME?</v>
      </c>
      <c r="G628" s="76" t="e">
        <f>IFERROR(INDEX(Data!$M$4:$BB$594,Data!$A621,COLUMNS($C$11:H628)),””)</f>
        <v>#NAME?</v>
      </c>
      <c r="H628" s="76" t="e">
        <f>IFERROR(INDEX(Data!$M$4:$BB$594,Data!$A621,COLUMNS($C$11:I628)),””)</f>
        <v>#NAME?</v>
      </c>
      <c r="I628" s="76" t="e">
        <f>IFERROR(INDEX(Data!$M$4:$BB$594,Data!$A621,COLUMNS($C$11:J628)),””)</f>
        <v>#NAME?</v>
      </c>
      <c r="J628" s="76" t="e">
        <f>IFERROR(INDEX(Data!$M$4:$BB$594,Data!$A621,COLUMNS($C$11:K628)),””)</f>
        <v>#NAME?</v>
      </c>
      <c r="K628" s="76" t="e">
        <f>IFERROR(INDEX(Data!$M$4:$BB$594,Data!$A621,COLUMNS($C$11:L628)),””)</f>
        <v>#NAME?</v>
      </c>
      <c r="L628" s="76" t="e">
        <f>IFERROR(INDEX(Data!$M$4:$BB$594,Data!$A621,COLUMNS($C$11:M628)),””)</f>
        <v>#NAME?</v>
      </c>
      <c r="M628" s="76" t="e">
        <f>IFERROR(INDEX(Data!$M$4:$BB$594,Data!$A621,COLUMNS($C$11:N628)),””)</f>
        <v>#NAME?</v>
      </c>
      <c r="N628" s="76" t="e">
        <f>IFERROR(INDEX(Data!$M$4:$BB$594,Data!$A621,COLUMNS($C$11:O628)),””)</f>
        <v>#NAME?</v>
      </c>
      <c r="O628" s="76" t="e">
        <f>IFERROR(INDEX(Data!$M$4:$BB$594,Data!$A621,COLUMNS($C$11:P628)),””)</f>
        <v>#NAME?</v>
      </c>
      <c r="P628" s="69" t="e">
        <f>IFERROR(INDEX(Data!$M$4:$BB$594,Data!$A621,COLUMNS($C$11:Q628)),””)</f>
        <v>#NAME?</v>
      </c>
      <c r="Q628" s="70" t="e">
        <f>IFERROR(INDEX(Data!$M$4:$BB$594,Data!$A621,COLUMNS($C$11:R628)),””)</f>
        <v>#NAME?</v>
      </c>
      <c r="R628" s="72" t="e">
        <f>IFERROR(INDEX(Data!$M$4:$BB$594,Data!$A621,COLUMNS($C$11:S628)),””)</f>
        <v>#NAME?</v>
      </c>
      <c r="S628" s="69" t="e">
        <f>IFERROR(INDEX(Data!$M$4:$BB$594,Data!$A621,COLUMNS($C$11:T628)),””)</f>
        <v>#NAME?</v>
      </c>
      <c r="T628" s="71" t="e">
        <f>IFERROR(INDEX(Data!$M$4:$BB$594,Data!$A621,COLUMNS($C$11:U628)),””)</f>
        <v>#NAME?</v>
      </c>
      <c r="U628" s="72" t="e">
        <f>IFERROR(INDEX(Data!$M$4:$BB$594,Data!$A621,COLUMNS($C$11:V628)),””)</f>
        <v>#NAME?</v>
      </c>
      <c r="V628" s="72" t="e">
        <f>IFERROR(INDEX(Data!$M$4:$BB$594,Data!$A621,COLUMNS($C$11:W628)),””)</f>
        <v>#NAME?</v>
      </c>
      <c r="W628" s="72" t="e">
        <f>IFERROR(INDEX(Data!$M$4:$BB$594,Data!$A621,COLUMNS($C$11:X628)),””)</f>
        <v>#NAME?</v>
      </c>
      <c r="X628" s="70" t="e">
        <f>IFERROR(INDEX(Data!$M$4:$BB$594,Data!$A621,COLUMNS($C$11:Y628)),””)</f>
        <v>#NAME?</v>
      </c>
      <c r="Y628" s="72" t="e">
        <f>IFERROR(INDEX(Data!$M$4:$BB$594,Data!$A621,COLUMNS($C$11:Z628)),””)</f>
        <v>#NAME?</v>
      </c>
      <c r="Z628" s="75" t="e">
        <f>IFERROR(INDEX(Data!$M$4:$BB$594,Data!$A621,COLUMNS($C$11:AA628)),””)</f>
        <v>#NAME?</v>
      </c>
      <c r="AA628" s="75" t="e">
        <f>IFERROR(INDEX(Data!$M$4:$BB$594,Data!$A621,COLUMNS($C$11:AB628)),””)</f>
        <v>#NAME?</v>
      </c>
      <c r="AB628" s="71" t="e">
        <f>IFERROR(INDEX(Data!$M$4:$BB$594,Data!$A621,COLUMNS($C$11:AC628)),””)</f>
        <v>#NAME?</v>
      </c>
      <c r="AC628" s="72" t="e">
        <f>IFERROR(INDEX(Data!$M$4:$BB$594,Data!$A621,COLUMNS($C$11:AD628)),””)</f>
        <v>#NAME?</v>
      </c>
      <c r="AD628" s="72" t="e">
        <f>IFERROR(INDEX(Data!$M$4:$BB$594,Data!$A621,COLUMNS($C$11:AE628)),””)</f>
        <v>#NAME?</v>
      </c>
      <c r="AE628" s="70" t="e">
        <f>IFERROR(INDEX(Data!$M$4:$BB$594,Data!$A621,COLUMNS($C$11:AF628)),””)</f>
        <v>#NAME?</v>
      </c>
      <c r="AF628" s="72" t="e">
        <f>IFERROR(INDEX(Data!$M$4:$BB$594,Data!$A621,COLUMNS($C$11:AG628)),””)</f>
        <v>#NAME?</v>
      </c>
      <c r="AG628" s="75" t="e">
        <f>IFERROR(INDEX(Data!$M$4:$BB$594,Data!$A621,COLUMNS($C$11:AH628)),””)</f>
        <v>#NAME?</v>
      </c>
      <c r="AH628" s="75" t="e">
        <f>IFERROR(INDEX(Data!$M$4:$BB$594,Data!$A621,COLUMNS($C$11:AI628)),””)</f>
        <v>#NAME?</v>
      </c>
      <c r="AI628" s="71" t="e">
        <f>IFERROR(INDEX(Data!$M$4:$BB$594,Data!$A621,COLUMNS($C$11:AJ628)),””)</f>
        <v>#NAME?</v>
      </c>
      <c r="AJ628" s="71" t="e">
        <f>IFERROR(INDEX(Data!$M$4:$BB$594,Data!$A621,COLUMNS($C$11:AK628)),””)</f>
        <v>#NAME?</v>
      </c>
      <c r="AK628" s="71" t="e">
        <f>IFERROR(INDEX(Data!$M$4:$BB$594,Data!$A621,COLUMNS($C$11:AL628)),””)</f>
        <v>#NAME?</v>
      </c>
      <c r="AL628" s="69" t="e">
        <f>IFERROR(INDEX(Data!$M$4:$BB$594,Data!$A621,COLUMNS($C$11:AM628)),””)</f>
        <v>#NAME?</v>
      </c>
      <c r="AM628" s="69" t="e">
        <f>IFERROR(INDEX(Data!$M$4:$BB$594,Data!$A621,COLUMNS($C$11:AN628)),””)</f>
        <v>#NAME?</v>
      </c>
      <c r="AN628" s="69" t="e">
        <f>IFERROR(INDEX(Data!$M$4:$BB$594,Data!$A621,COLUMNS($C$11:AO628)),””)</f>
        <v>#NAME?</v>
      </c>
      <c r="AO628" s="69" t="e">
        <f>IFERROR(INDEX(Data!$M$4:$BB$594,Data!$A621,COLUMNS($C$11:AP628)),””)</f>
        <v>#NAME?</v>
      </c>
      <c r="AP628" s="69" t="e">
        <f>IFERROR(INDEX(Data!$M$4:$BB$594,Data!$A621,COLUMNS($C$11:AQ628)),””)</f>
        <v>#NAME?</v>
      </c>
      <c r="AQ628" s="69" t="e">
        <f>IFERROR(INDEX(Data!$M$4:$BB$594,Data!$A621,COLUMNS($C$11:AR628)),””)</f>
        <v>#NAME?</v>
      </c>
    </row>
    <row r="629" spans="2:43" x14ac:dyDescent="0.25">
      <c r="B629" s="69" t="e">
        <f>IFERROR(INDEX(Data!$M$4:$BB$594,Data!$A622,COLUMNS($C$11:C629)),””)</f>
        <v>#NAME?</v>
      </c>
      <c r="C629" s="73" t="e">
        <f>IFERROR(INDEX(Data!$M$4:$BB$594,Data!$A622,COLUMNS($C$11:D629)),””)</f>
        <v>#NAME?</v>
      </c>
      <c r="D629" s="76" t="e">
        <f>IFERROR(INDEX(Data!$M$4:$BB$594,Data!$A622,COLUMNS($C$11:E629)),””)</f>
        <v>#NAME?</v>
      </c>
      <c r="E629" s="76" t="e">
        <f>IFERROR(INDEX(Data!$M$4:$BB$594,Data!$A622,COLUMNS($C$11:F629)),””)</f>
        <v>#NAME?</v>
      </c>
      <c r="F629" s="76" t="e">
        <f>IFERROR(INDEX(Data!$M$4:$BB$594,Data!$A622,COLUMNS($C$11:G629)),””)</f>
        <v>#NAME?</v>
      </c>
      <c r="G629" s="76" t="e">
        <f>IFERROR(INDEX(Data!$M$4:$BB$594,Data!$A622,COLUMNS($C$11:H629)),””)</f>
        <v>#NAME?</v>
      </c>
      <c r="H629" s="76" t="e">
        <f>IFERROR(INDEX(Data!$M$4:$BB$594,Data!$A622,COLUMNS($C$11:I629)),””)</f>
        <v>#NAME?</v>
      </c>
      <c r="I629" s="76" t="e">
        <f>IFERROR(INDEX(Data!$M$4:$BB$594,Data!$A622,COLUMNS($C$11:J629)),””)</f>
        <v>#NAME?</v>
      </c>
      <c r="J629" s="76" t="e">
        <f>IFERROR(INDEX(Data!$M$4:$BB$594,Data!$A622,COLUMNS($C$11:K629)),””)</f>
        <v>#NAME?</v>
      </c>
      <c r="K629" s="76" t="e">
        <f>IFERROR(INDEX(Data!$M$4:$BB$594,Data!$A622,COLUMNS($C$11:L629)),””)</f>
        <v>#NAME?</v>
      </c>
      <c r="L629" s="76" t="e">
        <f>IFERROR(INDEX(Data!$M$4:$BB$594,Data!$A622,COLUMNS($C$11:M629)),””)</f>
        <v>#NAME?</v>
      </c>
      <c r="M629" s="76" t="e">
        <f>IFERROR(INDEX(Data!$M$4:$BB$594,Data!$A622,COLUMNS($C$11:N629)),””)</f>
        <v>#NAME?</v>
      </c>
      <c r="N629" s="76" t="e">
        <f>IFERROR(INDEX(Data!$M$4:$BB$594,Data!$A622,COLUMNS($C$11:O629)),””)</f>
        <v>#NAME?</v>
      </c>
      <c r="O629" s="76" t="e">
        <f>IFERROR(INDEX(Data!$M$4:$BB$594,Data!$A622,COLUMNS($C$11:P629)),””)</f>
        <v>#NAME?</v>
      </c>
      <c r="P629" s="69" t="e">
        <f>IFERROR(INDEX(Data!$M$4:$BB$594,Data!$A622,COLUMNS($C$11:Q629)),””)</f>
        <v>#NAME?</v>
      </c>
      <c r="Q629" s="70" t="e">
        <f>IFERROR(INDEX(Data!$M$4:$BB$594,Data!$A622,COLUMNS($C$11:R629)),””)</f>
        <v>#NAME?</v>
      </c>
      <c r="R629" s="72" t="e">
        <f>IFERROR(INDEX(Data!$M$4:$BB$594,Data!$A622,COLUMNS($C$11:S629)),””)</f>
        <v>#NAME?</v>
      </c>
      <c r="S629" s="69" t="e">
        <f>IFERROR(INDEX(Data!$M$4:$BB$594,Data!$A622,COLUMNS($C$11:T629)),””)</f>
        <v>#NAME?</v>
      </c>
      <c r="T629" s="71" t="e">
        <f>IFERROR(INDEX(Data!$M$4:$BB$594,Data!$A622,COLUMNS($C$11:U629)),””)</f>
        <v>#NAME?</v>
      </c>
      <c r="U629" s="72" t="e">
        <f>IFERROR(INDEX(Data!$M$4:$BB$594,Data!$A622,COLUMNS($C$11:V629)),””)</f>
        <v>#NAME?</v>
      </c>
      <c r="V629" s="72" t="e">
        <f>IFERROR(INDEX(Data!$M$4:$BB$594,Data!$A622,COLUMNS($C$11:W629)),””)</f>
        <v>#NAME?</v>
      </c>
      <c r="W629" s="72" t="e">
        <f>IFERROR(INDEX(Data!$M$4:$BB$594,Data!$A622,COLUMNS($C$11:X629)),””)</f>
        <v>#NAME?</v>
      </c>
      <c r="X629" s="70" t="e">
        <f>IFERROR(INDEX(Data!$M$4:$BB$594,Data!$A622,COLUMNS($C$11:Y629)),””)</f>
        <v>#NAME?</v>
      </c>
      <c r="Y629" s="72" t="e">
        <f>IFERROR(INDEX(Data!$M$4:$BB$594,Data!$A622,COLUMNS($C$11:Z629)),””)</f>
        <v>#NAME?</v>
      </c>
      <c r="Z629" s="75" t="e">
        <f>IFERROR(INDEX(Data!$M$4:$BB$594,Data!$A622,COLUMNS($C$11:AA629)),””)</f>
        <v>#NAME?</v>
      </c>
      <c r="AA629" s="75" t="e">
        <f>IFERROR(INDEX(Data!$M$4:$BB$594,Data!$A622,COLUMNS($C$11:AB629)),””)</f>
        <v>#NAME?</v>
      </c>
      <c r="AB629" s="71" t="e">
        <f>IFERROR(INDEX(Data!$M$4:$BB$594,Data!$A622,COLUMNS($C$11:AC629)),””)</f>
        <v>#NAME?</v>
      </c>
      <c r="AC629" s="72" t="e">
        <f>IFERROR(INDEX(Data!$M$4:$BB$594,Data!$A622,COLUMNS($C$11:AD629)),””)</f>
        <v>#NAME?</v>
      </c>
      <c r="AD629" s="72" t="e">
        <f>IFERROR(INDEX(Data!$M$4:$BB$594,Data!$A622,COLUMNS($C$11:AE629)),””)</f>
        <v>#NAME?</v>
      </c>
      <c r="AE629" s="70" t="e">
        <f>IFERROR(INDEX(Data!$M$4:$BB$594,Data!$A622,COLUMNS($C$11:AF629)),””)</f>
        <v>#NAME?</v>
      </c>
      <c r="AF629" s="72" t="e">
        <f>IFERROR(INDEX(Data!$M$4:$BB$594,Data!$A622,COLUMNS($C$11:AG629)),””)</f>
        <v>#NAME?</v>
      </c>
      <c r="AG629" s="75" t="e">
        <f>IFERROR(INDEX(Data!$M$4:$BB$594,Data!$A622,COLUMNS($C$11:AH629)),””)</f>
        <v>#NAME?</v>
      </c>
      <c r="AH629" s="75" t="e">
        <f>IFERROR(INDEX(Data!$M$4:$BB$594,Data!$A622,COLUMNS($C$11:AI629)),””)</f>
        <v>#NAME?</v>
      </c>
      <c r="AI629" s="71" t="e">
        <f>IFERROR(INDEX(Data!$M$4:$BB$594,Data!$A622,COLUMNS($C$11:AJ629)),””)</f>
        <v>#NAME?</v>
      </c>
      <c r="AJ629" s="71" t="e">
        <f>IFERROR(INDEX(Data!$M$4:$BB$594,Data!$A622,COLUMNS($C$11:AK629)),””)</f>
        <v>#NAME?</v>
      </c>
      <c r="AK629" s="71" t="e">
        <f>IFERROR(INDEX(Data!$M$4:$BB$594,Data!$A622,COLUMNS($C$11:AL629)),””)</f>
        <v>#NAME?</v>
      </c>
      <c r="AL629" s="69" t="e">
        <f>IFERROR(INDEX(Data!$M$4:$BB$594,Data!$A622,COLUMNS($C$11:AM629)),””)</f>
        <v>#NAME?</v>
      </c>
      <c r="AM629" s="69" t="e">
        <f>IFERROR(INDEX(Data!$M$4:$BB$594,Data!$A622,COLUMNS($C$11:AN629)),””)</f>
        <v>#NAME?</v>
      </c>
      <c r="AN629" s="69" t="e">
        <f>IFERROR(INDEX(Data!$M$4:$BB$594,Data!$A622,COLUMNS($C$11:AO629)),””)</f>
        <v>#NAME?</v>
      </c>
      <c r="AO629" s="69" t="e">
        <f>IFERROR(INDEX(Data!$M$4:$BB$594,Data!$A622,COLUMNS($C$11:AP629)),””)</f>
        <v>#NAME?</v>
      </c>
      <c r="AP629" s="69" t="e">
        <f>IFERROR(INDEX(Data!$M$4:$BB$594,Data!$A622,COLUMNS($C$11:AQ629)),””)</f>
        <v>#NAME?</v>
      </c>
      <c r="AQ629" s="69" t="e">
        <f>IFERROR(INDEX(Data!$M$4:$BB$594,Data!$A622,COLUMNS($C$11:AR629)),””)</f>
        <v>#NAME?</v>
      </c>
    </row>
    <row r="630" spans="2:43" x14ac:dyDescent="0.25">
      <c r="B630" s="69" t="e">
        <f>IFERROR(INDEX(Data!$M$4:$BB$594,Data!$A623,COLUMNS($C$11:C630)),””)</f>
        <v>#NAME?</v>
      </c>
      <c r="C630" s="73" t="e">
        <f>IFERROR(INDEX(Data!$M$4:$BB$594,Data!$A623,COLUMNS($C$11:D630)),””)</f>
        <v>#NAME?</v>
      </c>
      <c r="D630" s="76" t="e">
        <f>IFERROR(INDEX(Data!$M$4:$BB$594,Data!$A623,COLUMNS($C$11:E630)),””)</f>
        <v>#NAME?</v>
      </c>
      <c r="E630" s="76" t="e">
        <f>IFERROR(INDEX(Data!$M$4:$BB$594,Data!$A623,COLUMNS($C$11:F630)),””)</f>
        <v>#NAME?</v>
      </c>
      <c r="F630" s="76" t="e">
        <f>IFERROR(INDEX(Data!$M$4:$BB$594,Data!$A623,COLUMNS($C$11:G630)),””)</f>
        <v>#NAME?</v>
      </c>
      <c r="G630" s="76" t="e">
        <f>IFERROR(INDEX(Data!$M$4:$BB$594,Data!$A623,COLUMNS($C$11:H630)),””)</f>
        <v>#NAME?</v>
      </c>
      <c r="H630" s="76" t="e">
        <f>IFERROR(INDEX(Data!$M$4:$BB$594,Data!$A623,COLUMNS($C$11:I630)),””)</f>
        <v>#NAME?</v>
      </c>
      <c r="I630" s="76" t="e">
        <f>IFERROR(INDEX(Data!$M$4:$BB$594,Data!$A623,COLUMNS($C$11:J630)),””)</f>
        <v>#NAME?</v>
      </c>
      <c r="J630" s="76" t="e">
        <f>IFERROR(INDEX(Data!$M$4:$BB$594,Data!$A623,COLUMNS($C$11:K630)),””)</f>
        <v>#NAME?</v>
      </c>
      <c r="K630" s="76" t="e">
        <f>IFERROR(INDEX(Data!$M$4:$BB$594,Data!$A623,COLUMNS($C$11:L630)),””)</f>
        <v>#NAME?</v>
      </c>
      <c r="L630" s="76" t="e">
        <f>IFERROR(INDEX(Data!$M$4:$BB$594,Data!$A623,COLUMNS($C$11:M630)),””)</f>
        <v>#NAME?</v>
      </c>
      <c r="M630" s="76" t="e">
        <f>IFERROR(INDEX(Data!$M$4:$BB$594,Data!$A623,COLUMNS($C$11:N630)),””)</f>
        <v>#NAME?</v>
      </c>
      <c r="N630" s="76" t="e">
        <f>IFERROR(INDEX(Data!$M$4:$BB$594,Data!$A623,COLUMNS($C$11:O630)),””)</f>
        <v>#NAME?</v>
      </c>
      <c r="O630" s="76" t="e">
        <f>IFERROR(INDEX(Data!$M$4:$BB$594,Data!$A623,COLUMNS($C$11:P630)),””)</f>
        <v>#NAME?</v>
      </c>
      <c r="P630" s="69" t="e">
        <f>IFERROR(INDEX(Data!$M$4:$BB$594,Data!$A623,COLUMNS($C$11:Q630)),””)</f>
        <v>#NAME?</v>
      </c>
      <c r="Q630" s="70" t="e">
        <f>IFERROR(INDEX(Data!$M$4:$BB$594,Data!$A623,COLUMNS($C$11:R630)),””)</f>
        <v>#NAME?</v>
      </c>
      <c r="R630" s="72" t="e">
        <f>IFERROR(INDEX(Data!$M$4:$BB$594,Data!$A623,COLUMNS($C$11:S630)),””)</f>
        <v>#NAME?</v>
      </c>
      <c r="S630" s="69" t="e">
        <f>IFERROR(INDEX(Data!$M$4:$BB$594,Data!$A623,COLUMNS($C$11:T630)),””)</f>
        <v>#NAME?</v>
      </c>
      <c r="T630" s="71" t="e">
        <f>IFERROR(INDEX(Data!$M$4:$BB$594,Data!$A623,COLUMNS($C$11:U630)),””)</f>
        <v>#NAME?</v>
      </c>
      <c r="U630" s="72" t="e">
        <f>IFERROR(INDEX(Data!$M$4:$BB$594,Data!$A623,COLUMNS($C$11:V630)),””)</f>
        <v>#NAME?</v>
      </c>
      <c r="V630" s="72" t="e">
        <f>IFERROR(INDEX(Data!$M$4:$BB$594,Data!$A623,COLUMNS($C$11:W630)),””)</f>
        <v>#NAME?</v>
      </c>
      <c r="W630" s="72" t="e">
        <f>IFERROR(INDEX(Data!$M$4:$BB$594,Data!$A623,COLUMNS($C$11:X630)),””)</f>
        <v>#NAME?</v>
      </c>
      <c r="X630" s="70" t="e">
        <f>IFERROR(INDEX(Data!$M$4:$BB$594,Data!$A623,COLUMNS($C$11:Y630)),””)</f>
        <v>#NAME?</v>
      </c>
      <c r="Y630" s="72" t="e">
        <f>IFERROR(INDEX(Data!$M$4:$BB$594,Data!$A623,COLUMNS($C$11:Z630)),””)</f>
        <v>#NAME?</v>
      </c>
      <c r="Z630" s="75" t="e">
        <f>IFERROR(INDEX(Data!$M$4:$BB$594,Data!$A623,COLUMNS($C$11:AA630)),””)</f>
        <v>#NAME?</v>
      </c>
      <c r="AA630" s="75" t="e">
        <f>IFERROR(INDEX(Data!$M$4:$BB$594,Data!$A623,COLUMNS($C$11:AB630)),””)</f>
        <v>#NAME?</v>
      </c>
      <c r="AB630" s="71" t="e">
        <f>IFERROR(INDEX(Data!$M$4:$BB$594,Data!$A623,COLUMNS($C$11:AC630)),””)</f>
        <v>#NAME?</v>
      </c>
      <c r="AC630" s="72" t="e">
        <f>IFERROR(INDEX(Data!$M$4:$BB$594,Data!$A623,COLUMNS($C$11:AD630)),””)</f>
        <v>#NAME?</v>
      </c>
      <c r="AD630" s="72" t="e">
        <f>IFERROR(INDEX(Data!$M$4:$BB$594,Data!$A623,COLUMNS($C$11:AE630)),””)</f>
        <v>#NAME?</v>
      </c>
      <c r="AE630" s="70" t="e">
        <f>IFERROR(INDEX(Data!$M$4:$BB$594,Data!$A623,COLUMNS($C$11:AF630)),””)</f>
        <v>#NAME?</v>
      </c>
      <c r="AF630" s="72" t="e">
        <f>IFERROR(INDEX(Data!$M$4:$BB$594,Data!$A623,COLUMNS($C$11:AG630)),””)</f>
        <v>#NAME?</v>
      </c>
      <c r="AG630" s="75" t="e">
        <f>IFERROR(INDEX(Data!$M$4:$BB$594,Data!$A623,COLUMNS($C$11:AH630)),””)</f>
        <v>#NAME?</v>
      </c>
      <c r="AH630" s="75" t="e">
        <f>IFERROR(INDEX(Data!$M$4:$BB$594,Data!$A623,COLUMNS($C$11:AI630)),””)</f>
        <v>#NAME?</v>
      </c>
      <c r="AI630" s="71" t="e">
        <f>IFERROR(INDEX(Data!$M$4:$BB$594,Data!$A623,COLUMNS($C$11:AJ630)),””)</f>
        <v>#NAME?</v>
      </c>
      <c r="AJ630" s="71" t="e">
        <f>IFERROR(INDEX(Data!$M$4:$BB$594,Data!$A623,COLUMNS($C$11:AK630)),””)</f>
        <v>#NAME?</v>
      </c>
      <c r="AK630" s="71" t="e">
        <f>IFERROR(INDEX(Data!$M$4:$BB$594,Data!$A623,COLUMNS($C$11:AL630)),””)</f>
        <v>#NAME?</v>
      </c>
      <c r="AL630" s="69" t="e">
        <f>IFERROR(INDEX(Data!$M$4:$BB$594,Data!$A623,COLUMNS($C$11:AM630)),””)</f>
        <v>#NAME?</v>
      </c>
      <c r="AM630" s="69" t="e">
        <f>IFERROR(INDEX(Data!$M$4:$BB$594,Data!$A623,COLUMNS($C$11:AN630)),””)</f>
        <v>#NAME?</v>
      </c>
      <c r="AN630" s="69" t="e">
        <f>IFERROR(INDEX(Data!$M$4:$BB$594,Data!$A623,COLUMNS($C$11:AO630)),””)</f>
        <v>#NAME?</v>
      </c>
      <c r="AO630" s="69" t="e">
        <f>IFERROR(INDEX(Data!$M$4:$BB$594,Data!$A623,COLUMNS($C$11:AP630)),””)</f>
        <v>#NAME?</v>
      </c>
      <c r="AP630" s="69" t="e">
        <f>IFERROR(INDEX(Data!$M$4:$BB$594,Data!$A623,COLUMNS($C$11:AQ630)),””)</f>
        <v>#NAME?</v>
      </c>
      <c r="AQ630" s="69" t="e">
        <f>IFERROR(INDEX(Data!$M$4:$BB$594,Data!$A623,COLUMNS($C$11:AR630)),””)</f>
        <v>#NAME?</v>
      </c>
    </row>
  </sheetData>
  <mergeCells count="6">
    <mergeCell ref="AF9:AQ9"/>
    <mergeCell ref="R9:W9"/>
    <mergeCell ref="Y9:AD9"/>
    <mergeCell ref="C9:P9"/>
    <mergeCell ref="C5:F5"/>
    <mergeCell ref="R5:Z5"/>
  </mergeCells>
  <conditionalFormatting sqref="C11 M11:AF11 AI11:AQ11">
    <cfRule type="expression" dxfId="9" priority="18">
      <formula>ISERROR(C11)</formula>
    </cfRule>
  </conditionalFormatting>
  <conditionalFormatting sqref="B11:C11 M11:AF11 AI11:AQ11">
    <cfRule type="expression" dxfId="8" priority="17">
      <formula>ISERROR(B11)</formula>
    </cfRule>
  </conditionalFormatting>
  <conditionalFormatting sqref="D11:L33">
    <cfRule type="expression" dxfId="7" priority="6">
      <formula>ISERROR(D11)</formula>
    </cfRule>
  </conditionalFormatting>
  <conditionalFormatting sqref="D11:L33">
    <cfRule type="expression" dxfId="6" priority="5">
      <formula>ISERROR(D11)</formula>
    </cfRule>
  </conditionalFormatting>
  <conditionalFormatting sqref="C34:AF630 C12:C33 M12:AF33 AA11:AA629 AI12:AQ630">
    <cfRule type="expression" dxfId="5" priority="14">
      <formula>ISERROR(C11)</formula>
    </cfRule>
  </conditionalFormatting>
  <conditionalFormatting sqref="B34:AF630 B12:C33 M12:AF33 AA11:AA629 AI12:AQ630">
    <cfRule type="expression" dxfId="4" priority="13">
      <formula>ISERROR(B11)</formula>
    </cfRule>
  </conditionalFormatting>
  <conditionalFormatting sqref="AG12:AH630 AH11">
    <cfRule type="expression" dxfId="3" priority="1">
      <formula>ISERROR(AG11)</formula>
    </cfRule>
  </conditionalFormatting>
  <conditionalFormatting sqref="AG11:AH11">
    <cfRule type="expression" dxfId="2" priority="4">
      <formula>ISERROR(AG11)</formula>
    </cfRule>
  </conditionalFormatting>
  <conditionalFormatting sqref="AG11:AH11">
    <cfRule type="expression" dxfId="1" priority="3">
      <formula>ISERROR(AG11)</formula>
    </cfRule>
  </conditionalFormatting>
  <conditionalFormatting sqref="AG12:AH630 AH11">
    <cfRule type="expression" dxfId="0" priority="2">
      <formula>ISERROR(AG11)</formula>
    </cfRule>
  </conditionalFormatting>
  <dataValidations count="7">
    <dataValidation type="list" allowBlank="1" showInputMessage="1" showErrorMessage="1" errorTitle="Invalid Filter input" error="Please re-check the invalid inputs in the current or any other dependent filter options." promptTitle="Select a level" prompt="at which you want to view the performance numbers." sqref="C7">
      <formula1>IF(F7&lt;&gt;"",LevelAM,IF(E7&lt;&gt;"",LevelZ,IF(D7&lt;&gt;"",LevelR,LevelList)))</formula1>
    </dataValidation>
    <dataValidation type="list" allowBlank="1" showInputMessage="1" showErrorMessage="1" errorTitle="Invalid Filter input" error="Please re-check the invalid inputs in the current or any other dependent filter options." promptTitle="Select a Region" prompt="for which you wish to see the performance numbers." sqref="D7">
      <formula1>RegionList</formula1>
    </dataValidation>
    <dataValidation type="list" allowBlank="1" showInputMessage="1" showErrorMessage="1" errorTitle="Invalid Filter input" error="Please re-check the invalid inputs in the current or any other dependent filter options." promptTitle="Select a Zone" prompt="for which you wish to see the performance numbers." sqref="E7">
      <formula1>IF(AllR=1,ZoneList,OFFSET(RStart,MATCH(D7,RegionsI,0)-1,1,COUNTIF(RegionsI,D7),1))</formula1>
    </dataValidation>
    <dataValidation type="list" allowBlank="1" showInputMessage="1" showErrorMessage="1" sqref="G7:J7">
      <formula1>IF(AllR=1,IF(AllZ=1,AMList,OFFSET(ZStart,MATCH(F7,ZonesII,0)-1,1,COUNTIF(ZonesII,F7),1)),IF(AllZ=1,OFFSET(RStart2,MATCH(E7,RegionsII,0)-1,1,COUNTIF(RegionsII,E7),1),OFFSET(ZStart,MATCH(F7,ZonesII,0)-1,1,COUNTIF(ZonesII,F7),1)))</formula1>
    </dataValidation>
    <dataValidation type="list" allowBlank="1" showInputMessage="1" showErrorMessage="1" errorTitle="Invalid Filter input" error="Please re-check the invalid inputs in the current or any other dependent filter options." promptTitle="Select an AM" prompt="for whom you wish to see the performance numbers." sqref="F7">
      <formula1>IF(AllR=1,IF(AllZ=1,AMList,OFFSET(ZStart,MATCH(E7,ZonesII,0)-1,1,COUNTIF(ZonesII,E7),1)),IF(AllZ=1,OFFSET(RStart2,MATCH(D7,RegionsII,0)-1,1,COUNTIF(RegionsII,D7),1),OFFSET(ZStart,MATCH(E7,ZonesII,0)-1,1,COUNTIF(ZonesII,E7),1)))</formula1>
    </dataValidation>
    <dataValidation type="list" allowBlank="1" showInputMessage="1" showErrorMessage="1" sqref="K7">
      <formula1>IF(E7="",IF(F7="",AMList,OFFSET(ZStart,MATCH(F7,ZonesII,0)-1,1,COUNTIF(ZonesII,F7),1)),IF(F7="",OFFSET(RStart2,MATCH(E7,RegionsII,0)-1,1,COUNTIF(RegionsII,E7),1),OFFSET(ZStart,MATCH(F7,ZonesII,0)-1,1,COUNTIF(ZonesII,F7),1)))</formula1>
    </dataValidation>
    <dataValidation type="list" allowBlank="1" showInputMessage="1" showErrorMessage="1" sqref="M7:N7">
      <formula1>IF(F7="",IF(G7="",AMList,OFFSET(ZStart,MATCH(G7,ZonesII,0)-1,1,COUNTIF(ZonesII,G7),1)),IF(G7="",OFFSET(RStart2,MATCH(F7,RegionsII,0)-1,1,COUNTIF(RegionsII,F7),1),OFFSET(ZStart,MATCH(G7,ZonesII,0)-1,1,COUNTIF(ZonesII,G7),1)))</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2"/>
  <sheetViews>
    <sheetView topLeftCell="A2" workbookViewId="0">
      <selection activeCell="A3" sqref="A3"/>
    </sheetView>
  </sheetViews>
  <sheetFormatPr defaultRowHeight="15" x14ac:dyDescent="0.3"/>
  <cols>
    <col min="1" max="1" width="8.85546875" style="10" bestFit="1" customWidth="1"/>
    <col min="2" max="2" width="10.140625" style="10" bestFit="1" customWidth="1"/>
    <col min="3" max="4" width="21.42578125" style="10" customWidth="1"/>
    <col min="5" max="5" width="1.42578125" style="10" customWidth="1"/>
    <col min="6" max="6" width="8.140625" style="10" bestFit="1" customWidth="1"/>
    <col min="7" max="7" width="13.42578125" style="10" bestFit="1" customWidth="1"/>
    <col min="8" max="8" width="1.42578125" style="10" customWidth="1"/>
    <col min="9" max="9" width="13.42578125" style="10" bestFit="1" customWidth="1"/>
    <col min="10" max="10" width="24.42578125" style="10" bestFit="1" customWidth="1"/>
    <col min="11" max="11" width="1.42578125" style="10" customWidth="1"/>
    <col min="12" max="12" width="8.7109375" style="10" bestFit="1" customWidth="1"/>
    <col min="13" max="13" width="24.42578125" style="10" bestFit="1" customWidth="1"/>
    <col min="14" max="14" width="9.28515625" style="10" customWidth="1"/>
    <col min="15" max="16384" width="9.140625" style="10"/>
  </cols>
  <sheetData>
    <row r="1" spans="1:17" x14ac:dyDescent="0.3">
      <c r="A1" s="23" t="s">
        <v>62</v>
      </c>
      <c r="B1" s="23" t="s">
        <v>59</v>
      </c>
      <c r="C1" s="23" t="s">
        <v>60</v>
      </c>
      <c r="D1" s="24" t="s">
        <v>61</v>
      </c>
      <c r="E1" s="22"/>
      <c r="F1" s="23" t="s">
        <v>63</v>
      </c>
      <c r="G1" s="23" t="s">
        <v>64</v>
      </c>
      <c r="H1" s="22"/>
      <c r="I1" s="23" t="s">
        <v>65</v>
      </c>
      <c r="J1" s="23" t="s">
        <v>66</v>
      </c>
      <c r="K1" s="22"/>
      <c r="L1" s="23" t="s">
        <v>67</v>
      </c>
      <c r="M1" s="23" t="s">
        <v>68</v>
      </c>
      <c r="O1" s="18">
        <f>IF(OR(Report!D7="",Report!D7="All Regions"),1,0)</f>
        <v>1</v>
      </c>
      <c r="P1" s="18">
        <f>IF(OR(Report!E7="",Report!E7="All Zones"),1,0)</f>
        <v>1</v>
      </c>
      <c r="Q1" s="18">
        <f>IF(OR(Report!F7="",Report!F7="All AMs"),1,0)</f>
        <v>1</v>
      </c>
    </row>
    <row r="2" spans="1:17" x14ac:dyDescent="0.3">
      <c r="A2" s="37" t="s">
        <v>52</v>
      </c>
      <c r="B2" s="37" t="s">
        <v>51</v>
      </c>
      <c r="C2" s="37" t="s">
        <v>50</v>
      </c>
      <c r="D2" s="38" t="s">
        <v>53</v>
      </c>
      <c r="F2" s="10" t="s">
        <v>20</v>
      </c>
      <c r="G2" s="10" t="s">
        <v>20</v>
      </c>
      <c r="I2" s="10" t="s">
        <v>20</v>
      </c>
      <c r="J2" s="10" t="s">
        <v>693</v>
      </c>
      <c r="L2" s="10" t="s">
        <v>20</v>
      </c>
      <c r="M2" s="10" t="s">
        <v>693</v>
      </c>
      <c r="O2" s="18" t="s">
        <v>54</v>
      </c>
      <c r="P2" s="18" t="s">
        <v>55</v>
      </c>
      <c r="Q2" s="18" t="s">
        <v>56</v>
      </c>
    </row>
    <row r="3" spans="1:17" x14ac:dyDescent="0.3">
      <c r="A3" s="10" t="s">
        <v>43</v>
      </c>
      <c r="B3" s="10" t="s">
        <v>18</v>
      </c>
      <c r="C3" s="10" t="s">
        <v>20</v>
      </c>
      <c r="D3" s="10" t="s">
        <v>693</v>
      </c>
      <c r="F3" s="10" t="s">
        <v>18</v>
      </c>
      <c r="G3" s="10" t="s">
        <v>682</v>
      </c>
      <c r="I3" s="10" t="s">
        <v>20</v>
      </c>
      <c r="J3" s="10" t="s">
        <v>694</v>
      </c>
      <c r="L3" s="10" t="s">
        <v>20</v>
      </c>
      <c r="M3" s="10" t="s">
        <v>694</v>
      </c>
    </row>
    <row r="4" spans="1:17" x14ac:dyDescent="0.3">
      <c r="A4" s="10" t="s">
        <v>9</v>
      </c>
      <c r="B4" s="10" t="s">
        <v>19</v>
      </c>
      <c r="C4" s="10" t="s">
        <v>682</v>
      </c>
      <c r="D4" s="10" t="s">
        <v>694</v>
      </c>
      <c r="F4" s="10" t="s">
        <v>18</v>
      </c>
      <c r="G4" s="10" t="s">
        <v>683</v>
      </c>
      <c r="I4" s="10" t="s">
        <v>20</v>
      </c>
      <c r="J4" s="10" t="s">
        <v>695</v>
      </c>
      <c r="L4" s="10" t="s">
        <v>20</v>
      </c>
      <c r="M4" s="10" t="s">
        <v>695</v>
      </c>
      <c r="O4" s="10" t="s">
        <v>26</v>
      </c>
    </row>
    <row r="5" spans="1:17" x14ac:dyDescent="0.3">
      <c r="A5" s="10" t="s">
        <v>10</v>
      </c>
      <c r="B5" s="10" t="s">
        <v>20</v>
      </c>
      <c r="C5" s="10" t="s">
        <v>683</v>
      </c>
      <c r="D5" s="10" t="s">
        <v>695</v>
      </c>
      <c r="F5" s="10" t="s">
        <v>18</v>
      </c>
      <c r="G5" s="10" t="s">
        <v>684</v>
      </c>
      <c r="I5" s="10" t="s">
        <v>20</v>
      </c>
      <c r="J5" s="10" t="s">
        <v>696</v>
      </c>
      <c r="L5" s="10" t="s">
        <v>20</v>
      </c>
      <c r="M5" s="10" t="s">
        <v>696</v>
      </c>
      <c r="N5" s="19" t="s">
        <v>23</v>
      </c>
      <c r="O5" s="21" t="s">
        <v>1792</v>
      </c>
    </row>
    <row r="6" spans="1:17" x14ac:dyDescent="0.3">
      <c r="A6" s="10" t="s">
        <v>16</v>
      </c>
      <c r="B6" s="10" t="s">
        <v>21</v>
      </c>
      <c r="C6" s="10" t="s">
        <v>684</v>
      </c>
      <c r="D6" s="10" t="s">
        <v>696</v>
      </c>
      <c r="F6" s="10" t="s">
        <v>19</v>
      </c>
      <c r="G6" s="10" t="s">
        <v>685</v>
      </c>
      <c r="I6" s="10" t="s">
        <v>20</v>
      </c>
      <c r="J6" s="10" t="s">
        <v>697</v>
      </c>
      <c r="L6" s="10" t="s">
        <v>20</v>
      </c>
      <c r="M6" s="10" t="s">
        <v>697</v>
      </c>
      <c r="N6" s="19" t="s">
        <v>24</v>
      </c>
      <c r="O6" s="21" t="s">
        <v>58</v>
      </c>
    </row>
    <row r="7" spans="1:17" x14ac:dyDescent="0.3">
      <c r="A7" s="10" t="s">
        <v>12</v>
      </c>
      <c r="C7" s="10" t="s">
        <v>685</v>
      </c>
      <c r="D7" s="10" t="s">
        <v>697</v>
      </c>
      <c r="F7" s="10" t="s">
        <v>19</v>
      </c>
      <c r="G7" s="10" t="s">
        <v>686</v>
      </c>
      <c r="I7" s="10" t="s">
        <v>682</v>
      </c>
      <c r="J7" s="10" t="s">
        <v>698</v>
      </c>
      <c r="L7" s="10" t="s">
        <v>18</v>
      </c>
      <c r="M7" s="10" t="s">
        <v>698</v>
      </c>
      <c r="N7" s="20" t="s">
        <v>22</v>
      </c>
      <c r="O7" s="21" t="s">
        <v>57</v>
      </c>
    </row>
    <row r="8" spans="1:17" x14ac:dyDescent="0.3">
      <c r="A8" s="10" t="s">
        <v>17</v>
      </c>
      <c r="C8" s="10" t="s">
        <v>686</v>
      </c>
      <c r="D8" s="10" t="s">
        <v>698</v>
      </c>
      <c r="F8" s="10" t="s">
        <v>19</v>
      </c>
      <c r="G8" s="10" t="s">
        <v>687</v>
      </c>
      <c r="I8" s="10" t="s">
        <v>682</v>
      </c>
      <c r="J8" s="10" t="s">
        <v>699</v>
      </c>
      <c r="L8" s="10" t="s">
        <v>18</v>
      </c>
      <c r="M8" s="10" t="s">
        <v>699</v>
      </c>
    </row>
    <row r="9" spans="1:17" x14ac:dyDescent="0.3">
      <c r="A9" s="10" t="s">
        <v>13</v>
      </c>
      <c r="C9" s="10" t="s">
        <v>687</v>
      </c>
      <c r="D9" s="10" t="s">
        <v>699</v>
      </c>
      <c r="F9" s="10" t="s">
        <v>19</v>
      </c>
      <c r="G9" s="10" t="s">
        <v>688</v>
      </c>
      <c r="I9" s="10" t="s">
        <v>682</v>
      </c>
      <c r="J9" s="10" t="s">
        <v>700</v>
      </c>
      <c r="L9" s="10" t="s">
        <v>18</v>
      </c>
      <c r="M9" s="10" t="s">
        <v>700</v>
      </c>
      <c r="N9" s="20" t="s">
        <v>14</v>
      </c>
      <c r="O9" s="112" t="str">
        <f>IF(F7&lt;&gt;"",LevelAM,IF(AND(F7="",E7&lt;&gt;""),LevelZ,IF(OR(AND(E7="",D7&lt;&gt;""),AND(F7="",D7&lt;&gt;"")),LevelR,LevelList)))</f>
        <v>TM</v>
      </c>
    </row>
    <row r="10" spans="1:17" x14ac:dyDescent="0.3">
      <c r="C10" s="10" t="s">
        <v>688</v>
      </c>
      <c r="D10" s="10" t="s">
        <v>700</v>
      </c>
      <c r="F10" s="10" t="s">
        <v>21</v>
      </c>
      <c r="G10" s="10" t="s">
        <v>689</v>
      </c>
      <c r="I10" s="10" t="s">
        <v>682</v>
      </c>
      <c r="J10" s="10" t="s">
        <v>701</v>
      </c>
      <c r="L10" s="10" t="s">
        <v>18</v>
      </c>
      <c r="M10" s="10" t="s">
        <v>701</v>
      </c>
      <c r="O10" s="10" t="e">
        <f>IF(F7&lt;&gt;"",LevelAM,IF(E7&lt;&gt;"",LevelZ,IF(D7&lt;&gt;"",LevelR,LevelList)))</f>
        <v>#VALUE!</v>
      </c>
    </row>
    <row r="11" spans="1:17" x14ac:dyDescent="0.3">
      <c r="C11" s="10" t="s">
        <v>689</v>
      </c>
      <c r="D11" s="10" t="s">
        <v>701</v>
      </c>
      <c r="F11" s="10" t="s">
        <v>21</v>
      </c>
      <c r="G11" s="10" t="s">
        <v>690</v>
      </c>
      <c r="I11" s="10" t="s">
        <v>682</v>
      </c>
      <c r="J11" s="10" t="s">
        <v>702</v>
      </c>
      <c r="L11" s="10" t="s">
        <v>18</v>
      </c>
      <c r="M11" s="10" t="s">
        <v>702</v>
      </c>
      <c r="O11" s="12"/>
    </row>
    <row r="12" spans="1:17" x14ac:dyDescent="0.3">
      <c r="C12" s="10" t="s">
        <v>690</v>
      </c>
      <c r="D12" s="10" t="s">
        <v>702</v>
      </c>
      <c r="F12" s="10" t="s">
        <v>21</v>
      </c>
      <c r="G12" s="10" t="s">
        <v>691</v>
      </c>
      <c r="I12" s="10" t="s">
        <v>683</v>
      </c>
      <c r="J12" s="10" t="s">
        <v>703</v>
      </c>
      <c r="L12" s="10" t="s">
        <v>18</v>
      </c>
      <c r="M12" s="10" t="s">
        <v>703</v>
      </c>
      <c r="O12" s="12"/>
    </row>
    <row r="13" spans="1:17" x14ac:dyDescent="0.3">
      <c r="C13" s="10" t="s">
        <v>691</v>
      </c>
      <c r="D13" s="10" t="s">
        <v>703</v>
      </c>
      <c r="F13" s="10" t="s">
        <v>21</v>
      </c>
      <c r="G13" s="10" t="s">
        <v>692</v>
      </c>
      <c r="I13" s="10" t="s">
        <v>683</v>
      </c>
      <c r="J13" s="10" t="s">
        <v>698</v>
      </c>
      <c r="L13" s="10" t="s">
        <v>18</v>
      </c>
      <c r="M13" s="10" t="s">
        <v>698</v>
      </c>
      <c r="O13" s="12"/>
    </row>
    <row r="14" spans="1:17" x14ac:dyDescent="0.3">
      <c r="C14" s="10" t="s">
        <v>692</v>
      </c>
      <c r="D14" s="10" t="s">
        <v>698</v>
      </c>
      <c r="I14" s="10" t="s">
        <v>683</v>
      </c>
      <c r="J14" s="10" t="s">
        <v>704</v>
      </c>
      <c r="L14" s="10" t="s">
        <v>18</v>
      </c>
      <c r="M14" s="10" t="s">
        <v>704</v>
      </c>
      <c r="O14" s="17"/>
    </row>
    <row r="15" spans="1:17" x14ac:dyDescent="0.3">
      <c r="D15" s="10" t="s">
        <v>704</v>
      </c>
      <c r="I15" s="10" t="s">
        <v>683</v>
      </c>
      <c r="J15" s="10" t="s">
        <v>705</v>
      </c>
      <c r="L15" s="10" t="s">
        <v>18</v>
      </c>
      <c r="M15" s="10" t="s">
        <v>705</v>
      </c>
      <c r="O15" s="12"/>
    </row>
    <row r="16" spans="1:17" x14ac:dyDescent="0.3">
      <c r="D16" s="10" t="s">
        <v>705</v>
      </c>
      <c r="I16" s="10" t="s">
        <v>683</v>
      </c>
      <c r="J16" s="10" t="s">
        <v>706</v>
      </c>
      <c r="L16" s="10" t="s">
        <v>18</v>
      </c>
      <c r="M16" s="10" t="s">
        <v>706</v>
      </c>
    </row>
    <row r="17" spans="4:13" x14ac:dyDescent="0.3">
      <c r="D17" s="10" t="s">
        <v>706</v>
      </c>
      <c r="I17" s="10" t="s">
        <v>684</v>
      </c>
      <c r="J17" s="10" t="s">
        <v>707</v>
      </c>
      <c r="L17" s="10" t="s">
        <v>18</v>
      </c>
      <c r="M17" s="10" t="s">
        <v>707</v>
      </c>
    </row>
    <row r="18" spans="4:13" x14ac:dyDescent="0.3">
      <c r="D18" s="10" t="s">
        <v>707</v>
      </c>
      <c r="I18" s="10" t="s">
        <v>684</v>
      </c>
      <c r="J18" s="10" t="s">
        <v>708</v>
      </c>
      <c r="L18" s="10" t="s">
        <v>18</v>
      </c>
      <c r="M18" s="10" t="s">
        <v>708</v>
      </c>
    </row>
    <row r="19" spans="4:13" x14ac:dyDescent="0.3">
      <c r="D19" s="10" t="s">
        <v>708</v>
      </c>
      <c r="I19" s="10" t="s">
        <v>684</v>
      </c>
      <c r="J19" s="10" t="s">
        <v>709</v>
      </c>
      <c r="L19" s="10" t="s">
        <v>18</v>
      </c>
      <c r="M19" s="10" t="s">
        <v>709</v>
      </c>
    </row>
    <row r="20" spans="4:13" x14ac:dyDescent="0.3">
      <c r="D20" s="10" t="s">
        <v>709</v>
      </c>
      <c r="I20" s="10" t="s">
        <v>684</v>
      </c>
      <c r="J20" s="10" t="s">
        <v>710</v>
      </c>
      <c r="L20" s="10" t="s">
        <v>18</v>
      </c>
      <c r="M20" s="10" t="s">
        <v>710</v>
      </c>
    </row>
    <row r="21" spans="4:13" x14ac:dyDescent="0.3">
      <c r="D21" s="10" t="s">
        <v>710</v>
      </c>
      <c r="I21" s="10" t="s">
        <v>684</v>
      </c>
      <c r="J21" s="10" t="s">
        <v>711</v>
      </c>
      <c r="L21" s="10" t="s">
        <v>18</v>
      </c>
      <c r="M21" s="10" t="s">
        <v>711</v>
      </c>
    </row>
    <row r="22" spans="4:13" x14ac:dyDescent="0.3">
      <c r="D22" s="10" t="s">
        <v>711</v>
      </c>
      <c r="I22" s="10" t="s">
        <v>684</v>
      </c>
      <c r="J22" s="10" t="s">
        <v>712</v>
      </c>
      <c r="L22" s="10" t="s">
        <v>18</v>
      </c>
      <c r="M22" s="10" t="s">
        <v>712</v>
      </c>
    </row>
    <row r="23" spans="4:13" x14ac:dyDescent="0.3">
      <c r="D23" s="10" t="s">
        <v>712</v>
      </c>
      <c r="I23" s="10" t="s">
        <v>684</v>
      </c>
      <c r="J23" s="10" t="s">
        <v>713</v>
      </c>
      <c r="L23" s="10" t="s">
        <v>18</v>
      </c>
      <c r="M23" s="10" t="s">
        <v>713</v>
      </c>
    </row>
    <row r="24" spans="4:13" x14ac:dyDescent="0.3">
      <c r="D24" s="10" t="s">
        <v>713</v>
      </c>
      <c r="I24" s="10" t="s">
        <v>685</v>
      </c>
      <c r="J24" s="10" t="s">
        <v>714</v>
      </c>
      <c r="L24" s="10" t="s">
        <v>19</v>
      </c>
      <c r="M24" s="10" t="s">
        <v>714</v>
      </c>
    </row>
    <row r="25" spans="4:13" x14ac:dyDescent="0.3">
      <c r="D25" s="10" t="s">
        <v>714</v>
      </c>
      <c r="I25" s="10" t="s">
        <v>685</v>
      </c>
      <c r="J25" s="10" t="s">
        <v>715</v>
      </c>
      <c r="L25" s="10" t="s">
        <v>19</v>
      </c>
      <c r="M25" s="10" t="s">
        <v>715</v>
      </c>
    </row>
    <row r="26" spans="4:13" x14ac:dyDescent="0.3">
      <c r="D26" s="10" t="s">
        <v>715</v>
      </c>
      <c r="I26" s="10" t="s">
        <v>685</v>
      </c>
      <c r="J26" s="10" t="s">
        <v>716</v>
      </c>
      <c r="L26" s="10" t="s">
        <v>19</v>
      </c>
      <c r="M26" s="10" t="s">
        <v>716</v>
      </c>
    </row>
    <row r="27" spans="4:13" x14ac:dyDescent="0.3">
      <c r="D27" s="10" t="s">
        <v>716</v>
      </c>
      <c r="I27" s="10" t="s">
        <v>685</v>
      </c>
      <c r="J27" s="10" t="s">
        <v>717</v>
      </c>
      <c r="L27" s="10" t="s">
        <v>19</v>
      </c>
      <c r="M27" s="10" t="s">
        <v>717</v>
      </c>
    </row>
    <row r="28" spans="4:13" x14ac:dyDescent="0.3">
      <c r="D28" s="10" t="s">
        <v>717</v>
      </c>
      <c r="I28" s="10" t="s">
        <v>686</v>
      </c>
      <c r="J28" s="10" t="s">
        <v>718</v>
      </c>
      <c r="L28" s="10" t="s">
        <v>19</v>
      </c>
      <c r="M28" s="10" t="s">
        <v>718</v>
      </c>
    </row>
    <row r="29" spans="4:13" x14ac:dyDescent="0.3">
      <c r="D29" s="10" t="s">
        <v>718</v>
      </c>
      <c r="I29" s="10" t="s">
        <v>686</v>
      </c>
      <c r="J29" s="10" t="s">
        <v>719</v>
      </c>
      <c r="L29" s="10" t="s">
        <v>19</v>
      </c>
      <c r="M29" s="10" t="s">
        <v>719</v>
      </c>
    </row>
    <row r="30" spans="4:13" x14ac:dyDescent="0.3">
      <c r="D30" s="10" t="s">
        <v>719</v>
      </c>
      <c r="I30" s="10" t="s">
        <v>686</v>
      </c>
      <c r="J30" s="10" t="s">
        <v>720</v>
      </c>
      <c r="L30" s="10" t="s">
        <v>19</v>
      </c>
      <c r="M30" s="10" t="s">
        <v>720</v>
      </c>
    </row>
    <row r="31" spans="4:13" x14ac:dyDescent="0.3">
      <c r="D31" s="10" t="s">
        <v>720</v>
      </c>
      <c r="I31" s="10" t="s">
        <v>686</v>
      </c>
      <c r="J31" s="10" t="s">
        <v>721</v>
      </c>
      <c r="L31" s="10" t="s">
        <v>19</v>
      </c>
      <c r="M31" s="10" t="s">
        <v>721</v>
      </c>
    </row>
    <row r="32" spans="4:13" x14ac:dyDescent="0.3">
      <c r="D32" s="10" t="s">
        <v>721</v>
      </c>
      <c r="I32" s="10" t="s">
        <v>687</v>
      </c>
      <c r="J32" s="10" t="s">
        <v>722</v>
      </c>
      <c r="L32" s="10" t="s">
        <v>19</v>
      </c>
      <c r="M32" s="10" t="s">
        <v>722</v>
      </c>
    </row>
    <row r="33" spans="4:13" x14ac:dyDescent="0.3">
      <c r="D33" s="10" t="s">
        <v>722</v>
      </c>
      <c r="I33" s="10" t="s">
        <v>687</v>
      </c>
      <c r="J33" s="10" t="s">
        <v>723</v>
      </c>
      <c r="L33" s="10" t="s">
        <v>19</v>
      </c>
      <c r="M33" s="10" t="s">
        <v>723</v>
      </c>
    </row>
    <row r="34" spans="4:13" x14ac:dyDescent="0.3">
      <c r="D34" s="10" t="s">
        <v>723</v>
      </c>
      <c r="I34" s="10" t="s">
        <v>687</v>
      </c>
      <c r="J34" s="10" t="s">
        <v>724</v>
      </c>
      <c r="L34" s="10" t="s">
        <v>19</v>
      </c>
      <c r="M34" s="10" t="s">
        <v>724</v>
      </c>
    </row>
    <row r="35" spans="4:13" x14ac:dyDescent="0.3">
      <c r="D35" s="10" t="s">
        <v>724</v>
      </c>
      <c r="I35" s="10" t="s">
        <v>688</v>
      </c>
      <c r="J35" s="10" t="s">
        <v>725</v>
      </c>
      <c r="L35" s="10" t="s">
        <v>19</v>
      </c>
      <c r="M35" s="10" t="s">
        <v>725</v>
      </c>
    </row>
    <row r="36" spans="4:13" x14ac:dyDescent="0.3">
      <c r="D36" s="10" t="s">
        <v>725</v>
      </c>
      <c r="I36" s="10" t="s">
        <v>688</v>
      </c>
      <c r="J36" s="10" t="s">
        <v>726</v>
      </c>
      <c r="L36" s="10" t="s">
        <v>19</v>
      </c>
      <c r="M36" s="10" t="s">
        <v>726</v>
      </c>
    </row>
    <row r="37" spans="4:13" x14ac:dyDescent="0.3">
      <c r="D37" s="10" t="s">
        <v>726</v>
      </c>
      <c r="I37" s="10" t="s">
        <v>688</v>
      </c>
      <c r="J37" s="10" t="s">
        <v>727</v>
      </c>
      <c r="L37" s="10" t="s">
        <v>19</v>
      </c>
      <c r="M37" s="10" t="s">
        <v>727</v>
      </c>
    </row>
    <row r="38" spans="4:13" x14ac:dyDescent="0.3">
      <c r="D38" s="10" t="s">
        <v>727</v>
      </c>
      <c r="I38" s="10" t="s">
        <v>688</v>
      </c>
      <c r="J38" s="10" t="s">
        <v>728</v>
      </c>
      <c r="L38" s="10" t="s">
        <v>19</v>
      </c>
      <c r="M38" s="10" t="s">
        <v>728</v>
      </c>
    </row>
    <row r="39" spans="4:13" x14ac:dyDescent="0.3">
      <c r="D39" s="10" t="s">
        <v>728</v>
      </c>
      <c r="I39" s="10" t="s">
        <v>688</v>
      </c>
      <c r="J39" s="10" t="s">
        <v>729</v>
      </c>
      <c r="L39" s="10" t="s">
        <v>19</v>
      </c>
      <c r="M39" s="10" t="s">
        <v>729</v>
      </c>
    </row>
    <row r="40" spans="4:13" x14ac:dyDescent="0.3">
      <c r="D40" s="10" t="s">
        <v>729</v>
      </c>
      <c r="I40" s="10" t="s">
        <v>688</v>
      </c>
      <c r="J40" s="10" t="s">
        <v>730</v>
      </c>
      <c r="L40" s="10" t="s">
        <v>19</v>
      </c>
      <c r="M40" s="10" t="s">
        <v>730</v>
      </c>
    </row>
    <row r="41" spans="4:13" x14ac:dyDescent="0.3">
      <c r="D41" s="10" t="s">
        <v>730</v>
      </c>
      <c r="I41" s="10" t="s">
        <v>689</v>
      </c>
      <c r="J41" s="10" t="s">
        <v>731</v>
      </c>
      <c r="L41" s="10" t="s">
        <v>21</v>
      </c>
      <c r="M41" s="10" t="s">
        <v>731</v>
      </c>
    </row>
    <row r="42" spans="4:13" x14ac:dyDescent="0.3">
      <c r="D42" s="10" t="s">
        <v>731</v>
      </c>
      <c r="I42" s="10" t="s">
        <v>689</v>
      </c>
      <c r="J42" s="10" t="s">
        <v>732</v>
      </c>
      <c r="L42" s="10" t="s">
        <v>21</v>
      </c>
      <c r="M42" s="10" t="s">
        <v>732</v>
      </c>
    </row>
    <row r="43" spans="4:13" x14ac:dyDescent="0.3">
      <c r="D43" s="10" t="s">
        <v>732</v>
      </c>
      <c r="I43" s="10" t="s">
        <v>689</v>
      </c>
      <c r="J43" s="10" t="s">
        <v>733</v>
      </c>
      <c r="L43" s="10" t="s">
        <v>21</v>
      </c>
      <c r="M43" s="10" t="s">
        <v>733</v>
      </c>
    </row>
    <row r="44" spans="4:13" x14ac:dyDescent="0.3">
      <c r="D44" s="10" t="s">
        <v>733</v>
      </c>
      <c r="I44" s="10" t="s">
        <v>689</v>
      </c>
      <c r="J44" s="10" t="s">
        <v>734</v>
      </c>
      <c r="L44" s="10" t="s">
        <v>21</v>
      </c>
      <c r="M44" s="10" t="s">
        <v>734</v>
      </c>
    </row>
    <row r="45" spans="4:13" x14ac:dyDescent="0.3">
      <c r="D45" s="10" t="s">
        <v>734</v>
      </c>
      <c r="I45" s="10" t="s">
        <v>690</v>
      </c>
      <c r="J45" s="10" t="s">
        <v>735</v>
      </c>
      <c r="L45" s="10" t="s">
        <v>21</v>
      </c>
      <c r="M45" s="10" t="s">
        <v>735</v>
      </c>
    </row>
    <row r="46" spans="4:13" x14ac:dyDescent="0.3">
      <c r="D46" s="10" t="s">
        <v>735</v>
      </c>
      <c r="I46" s="10" t="s">
        <v>690</v>
      </c>
      <c r="J46" s="10" t="s">
        <v>736</v>
      </c>
      <c r="L46" s="10" t="s">
        <v>21</v>
      </c>
      <c r="M46" s="10" t="s">
        <v>736</v>
      </c>
    </row>
    <row r="47" spans="4:13" x14ac:dyDescent="0.3">
      <c r="D47" s="10" t="s">
        <v>736</v>
      </c>
      <c r="I47" s="10" t="s">
        <v>690</v>
      </c>
      <c r="J47" s="10" t="s">
        <v>737</v>
      </c>
      <c r="L47" s="10" t="s">
        <v>21</v>
      </c>
      <c r="M47" s="10" t="s">
        <v>737</v>
      </c>
    </row>
    <row r="48" spans="4:13" x14ac:dyDescent="0.3">
      <c r="D48" s="10" t="s">
        <v>737</v>
      </c>
      <c r="I48" s="10" t="s">
        <v>690</v>
      </c>
      <c r="J48" s="10" t="s">
        <v>738</v>
      </c>
      <c r="L48" s="10" t="s">
        <v>21</v>
      </c>
      <c r="M48" s="10" t="s">
        <v>738</v>
      </c>
    </row>
    <row r="49" spans="4:13" x14ac:dyDescent="0.3">
      <c r="D49" s="10" t="s">
        <v>738</v>
      </c>
      <c r="I49" s="10" t="s">
        <v>691</v>
      </c>
      <c r="J49" s="10" t="s">
        <v>739</v>
      </c>
      <c r="L49" s="10" t="s">
        <v>21</v>
      </c>
      <c r="M49" s="10" t="s">
        <v>739</v>
      </c>
    </row>
    <row r="50" spans="4:13" x14ac:dyDescent="0.3">
      <c r="D50" s="10" t="s">
        <v>739</v>
      </c>
      <c r="I50" s="10" t="s">
        <v>691</v>
      </c>
      <c r="J50" s="10" t="s">
        <v>740</v>
      </c>
      <c r="L50" s="10" t="s">
        <v>21</v>
      </c>
      <c r="M50" s="10" t="s">
        <v>740</v>
      </c>
    </row>
    <row r="51" spans="4:13" x14ac:dyDescent="0.3">
      <c r="D51" s="10" t="s">
        <v>740</v>
      </c>
      <c r="I51" s="10" t="s">
        <v>692</v>
      </c>
      <c r="J51" s="10" t="s">
        <v>741</v>
      </c>
      <c r="L51" s="10" t="s">
        <v>21</v>
      </c>
      <c r="M51" s="10" t="s">
        <v>741</v>
      </c>
    </row>
    <row r="52" spans="4:13" x14ac:dyDescent="0.3">
      <c r="D52" s="10" t="s">
        <v>741</v>
      </c>
      <c r="I52" s="10" t="s">
        <v>692</v>
      </c>
      <c r="J52" s="10" t="s">
        <v>742</v>
      </c>
      <c r="L52" s="10" t="s">
        <v>21</v>
      </c>
      <c r="M52" s="10" t="s">
        <v>742</v>
      </c>
    </row>
    <row r="53" spans="4:13" x14ac:dyDescent="0.3">
      <c r="D53" s="10" t="s">
        <v>742</v>
      </c>
      <c r="I53" s="10" t="s">
        <v>692</v>
      </c>
      <c r="J53" s="10" t="s">
        <v>743</v>
      </c>
      <c r="L53" s="10" t="s">
        <v>21</v>
      </c>
      <c r="M53" s="10" t="s">
        <v>743</v>
      </c>
    </row>
    <row r="54" spans="4:13" x14ac:dyDescent="0.3">
      <c r="D54" s="10" t="s">
        <v>743</v>
      </c>
      <c r="I54" s="10" t="s">
        <v>692</v>
      </c>
      <c r="J54" s="10" t="s">
        <v>744</v>
      </c>
      <c r="L54" s="10" t="s">
        <v>21</v>
      </c>
      <c r="M54" s="10" t="s">
        <v>744</v>
      </c>
    </row>
    <row r="55" spans="4:13" x14ac:dyDescent="0.3">
      <c r="D55" s="10" t="s">
        <v>744</v>
      </c>
      <c r="I55" s="10" t="s">
        <v>692</v>
      </c>
      <c r="J55" s="10" t="s">
        <v>745</v>
      </c>
      <c r="L55" s="10" t="s">
        <v>21</v>
      </c>
      <c r="M55" s="10" t="s">
        <v>745</v>
      </c>
    </row>
    <row r="56" spans="4:13" x14ac:dyDescent="0.3">
      <c r="D56" s="10" t="s">
        <v>745</v>
      </c>
      <c r="I56" s="10" t="s">
        <v>692</v>
      </c>
      <c r="J56" s="10" t="s">
        <v>746</v>
      </c>
      <c r="L56" s="10" t="s">
        <v>21</v>
      </c>
      <c r="M56" s="10" t="s">
        <v>746</v>
      </c>
    </row>
    <row r="57" spans="4:13" x14ac:dyDescent="0.3">
      <c r="D57" s="10" t="s">
        <v>746</v>
      </c>
      <c r="I57" s="10" t="s">
        <v>776</v>
      </c>
      <c r="J57" s="10" t="s">
        <v>775</v>
      </c>
      <c r="L57" s="10" t="s">
        <v>774</v>
      </c>
      <c r="M57" s="10" t="s">
        <v>775</v>
      </c>
    </row>
    <row r="58" spans="4:13" x14ac:dyDescent="0.3">
      <c r="D58" s="10" t="s">
        <v>775</v>
      </c>
      <c r="I58" s="10" t="s">
        <v>776</v>
      </c>
      <c r="J58" s="10" t="s">
        <v>775</v>
      </c>
      <c r="L58" s="10" t="s">
        <v>774</v>
      </c>
      <c r="M58" s="10" t="s">
        <v>775</v>
      </c>
    </row>
    <row r="59" spans="4:13" x14ac:dyDescent="0.3">
      <c r="D59" s="10" t="s">
        <v>775</v>
      </c>
      <c r="I59" s="10" t="s">
        <v>776</v>
      </c>
      <c r="J59" s="10" t="s">
        <v>775</v>
      </c>
      <c r="L59" s="10" t="s">
        <v>774</v>
      </c>
      <c r="M59" s="10" t="s">
        <v>775</v>
      </c>
    </row>
    <row r="60" spans="4:13" x14ac:dyDescent="0.3">
      <c r="D60" s="10" t="s">
        <v>775</v>
      </c>
      <c r="I60" s="10" t="s">
        <v>776</v>
      </c>
      <c r="J60" s="10" t="s">
        <v>775</v>
      </c>
      <c r="L60" s="10" t="s">
        <v>774</v>
      </c>
      <c r="M60" s="10" t="s">
        <v>775</v>
      </c>
    </row>
    <row r="61" spans="4:13" x14ac:dyDescent="0.3">
      <c r="D61" s="10" t="s">
        <v>775</v>
      </c>
      <c r="I61" s="10" t="s">
        <v>776</v>
      </c>
      <c r="J61" s="10" t="s">
        <v>775</v>
      </c>
      <c r="L61" s="10" t="s">
        <v>774</v>
      </c>
      <c r="M61" s="10" t="s">
        <v>775</v>
      </c>
    </row>
    <row r="62" spans="4:13" x14ac:dyDescent="0.3">
      <c r="D62" s="10" t="s">
        <v>775</v>
      </c>
      <c r="I62" s="10" t="s">
        <v>776</v>
      </c>
      <c r="J62" s="10" t="s">
        <v>775</v>
      </c>
      <c r="L62" s="10" t="s">
        <v>774</v>
      </c>
      <c r="M62" s="10" t="s">
        <v>775</v>
      </c>
    </row>
    <row r="63" spans="4:13" x14ac:dyDescent="0.3">
      <c r="D63" s="10" t="s">
        <v>775</v>
      </c>
      <c r="I63" s="10" t="s">
        <v>776</v>
      </c>
      <c r="J63" s="10" t="s">
        <v>775</v>
      </c>
      <c r="L63" s="10" t="s">
        <v>774</v>
      </c>
      <c r="M63" s="10" t="s">
        <v>775</v>
      </c>
    </row>
    <row r="64" spans="4:13" x14ac:dyDescent="0.3">
      <c r="D64" s="10" t="s">
        <v>775</v>
      </c>
      <c r="I64" s="10" t="s">
        <v>776</v>
      </c>
      <c r="J64" s="10" t="s">
        <v>775</v>
      </c>
      <c r="L64" s="10" t="s">
        <v>774</v>
      </c>
      <c r="M64" s="10" t="s">
        <v>775</v>
      </c>
    </row>
    <row r="65" spans="4:13" x14ac:dyDescent="0.3">
      <c r="D65" s="10" t="s">
        <v>775</v>
      </c>
      <c r="I65" s="10" t="s">
        <v>776</v>
      </c>
      <c r="J65" s="10" t="s">
        <v>775</v>
      </c>
      <c r="L65" s="10" t="s">
        <v>774</v>
      </c>
      <c r="M65" s="10" t="s">
        <v>775</v>
      </c>
    </row>
    <row r="66" spans="4:13" x14ac:dyDescent="0.3">
      <c r="D66" s="10" t="s">
        <v>775</v>
      </c>
      <c r="I66" s="10" t="s">
        <v>776</v>
      </c>
      <c r="J66" s="10" t="s">
        <v>775</v>
      </c>
      <c r="L66" s="10" t="s">
        <v>774</v>
      </c>
      <c r="M66" s="10" t="s">
        <v>775</v>
      </c>
    </row>
    <row r="67" spans="4:13" x14ac:dyDescent="0.3">
      <c r="D67" s="10" t="s">
        <v>775</v>
      </c>
      <c r="I67" s="10" t="s">
        <v>776</v>
      </c>
      <c r="J67" s="10" t="s">
        <v>775</v>
      </c>
      <c r="L67" s="10" t="s">
        <v>774</v>
      </c>
      <c r="M67" s="10" t="s">
        <v>775</v>
      </c>
    </row>
    <row r="68" spans="4:13" x14ac:dyDescent="0.3">
      <c r="D68" s="10" t="s">
        <v>775</v>
      </c>
      <c r="I68" s="10" t="s">
        <v>776</v>
      </c>
      <c r="J68" s="10" t="s">
        <v>775</v>
      </c>
      <c r="L68" s="10" t="s">
        <v>774</v>
      </c>
      <c r="M68" s="10" t="s">
        <v>775</v>
      </c>
    </row>
    <row r="69" spans="4:13" x14ac:dyDescent="0.3">
      <c r="D69" s="10" t="s">
        <v>775</v>
      </c>
      <c r="I69" s="10" t="s">
        <v>776</v>
      </c>
      <c r="J69" s="10" t="s">
        <v>775</v>
      </c>
      <c r="L69" s="10" t="s">
        <v>774</v>
      </c>
      <c r="M69" s="10" t="s">
        <v>775</v>
      </c>
    </row>
    <row r="70" spans="4:13" x14ac:dyDescent="0.3">
      <c r="D70" s="10" t="s">
        <v>775</v>
      </c>
      <c r="I70" s="10" t="s">
        <v>776</v>
      </c>
      <c r="J70" s="10" t="s">
        <v>775</v>
      </c>
      <c r="L70" s="10" t="s">
        <v>774</v>
      </c>
      <c r="M70" s="10" t="s">
        <v>775</v>
      </c>
    </row>
    <row r="71" spans="4:13" x14ac:dyDescent="0.3">
      <c r="D71" s="10" t="s">
        <v>775</v>
      </c>
      <c r="I71" s="10" t="s">
        <v>776</v>
      </c>
      <c r="J71" s="10" t="s">
        <v>775</v>
      </c>
      <c r="L71" s="10" t="s">
        <v>774</v>
      </c>
      <c r="M71" s="10" t="s">
        <v>775</v>
      </c>
    </row>
    <row r="72" spans="4:13" x14ac:dyDescent="0.3">
      <c r="D72" s="10" t="s">
        <v>775</v>
      </c>
      <c r="I72" s="10" t="s">
        <v>776</v>
      </c>
      <c r="J72" s="10" t="s">
        <v>775</v>
      </c>
      <c r="L72" s="10" t="s">
        <v>774</v>
      </c>
      <c r="M72" s="10" t="s">
        <v>775</v>
      </c>
    </row>
    <row r="73" spans="4:13" x14ac:dyDescent="0.3">
      <c r="D73" s="10" t="s">
        <v>775</v>
      </c>
      <c r="I73" s="10" t="s">
        <v>776</v>
      </c>
      <c r="J73" s="10" t="s">
        <v>775</v>
      </c>
      <c r="L73" s="10" t="s">
        <v>774</v>
      </c>
      <c r="M73" s="10" t="s">
        <v>775</v>
      </c>
    </row>
    <row r="74" spans="4:13" x14ac:dyDescent="0.3">
      <c r="D74" s="10" t="s">
        <v>775</v>
      </c>
      <c r="I74" s="10" t="s">
        <v>776</v>
      </c>
      <c r="J74" s="10" t="s">
        <v>775</v>
      </c>
      <c r="L74" s="10" t="s">
        <v>774</v>
      </c>
      <c r="M74" s="10" t="s">
        <v>775</v>
      </c>
    </row>
    <row r="75" spans="4:13" x14ac:dyDescent="0.3">
      <c r="D75" s="10" t="s">
        <v>775</v>
      </c>
      <c r="I75" s="10" t="s">
        <v>776</v>
      </c>
      <c r="J75" s="10" t="s">
        <v>775</v>
      </c>
      <c r="L75" s="10" t="s">
        <v>774</v>
      </c>
      <c r="M75" s="10" t="s">
        <v>775</v>
      </c>
    </row>
    <row r="76" spans="4:13" x14ac:dyDescent="0.3">
      <c r="D76" s="10" t="s">
        <v>775</v>
      </c>
      <c r="I76" s="10" t="s">
        <v>776</v>
      </c>
      <c r="J76" s="10" t="s">
        <v>775</v>
      </c>
      <c r="L76" s="10" t="s">
        <v>774</v>
      </c>
      <c r="M76" s="10" t="s">
        <v>775</v>
      </c>
    </row>
    <row r="77" spans="4:13" x14ac:dyDescent="0.3">
      <c r="D77" s="10" t="s">
        <v>775</v>
      </c>
      <c r="I77" s="10" t="s">
        <v>776</v>
      </c>
      <c r="J77" s="10" t="s">
        <v>775</v>
      </c>
      <c r="L77" s="10" t="s">
        <v>774</v>
      </c>
      <c r="M77" s="10" t="s">
        <v>775</v>
      </c>
    </row>
    <row r="78" spans="4:13" x14ac:dyDescent="0.3">
      <c r="D78" s="10" t="s">
        <v>775</v>
      </c>
      <c r="I78" s="10" t="s">
        <v>776</v>
      </c>
      <c r="J78" s="10" t="s">
        <v>775</v>
      </c>
      <c r="L78" s="10" t="s">
        <v>774</v>
      </c>
      <c r="M78" s="10" t="s">
        <v>775</v>
      </c>
    </row>
    <row r="79" spans="4:13" x14ac:dyDescent="0.3">
      <c r="D79" s="10" t="s">
        <v>775</v>
      </c>
      <c r="I79" s="10" t="s">
        <v>776</v>
      </c>
      <c r="J79" s="10" t="s">
        <v>775</v>
      </c>
      <c r="L79" s="10" t="s">
        <v>774</v>
      </c>
      <c r="M79" s="10" t="s">
        <v>775</v>
      </c>
    </row>
    <row r="80" spans="4:13" x14ac:dyDescent="0.3">
      <c r="D80" s="10" t="s">
        <v>775</v>
      </c>
      <c r="I80" s="10" t="s">
        <v>776</v>
      </c>
      <c r="J80" s="10" t="s">
        <v>775</v>
      </c>
      <c r="L80" s="10" t="s">
        <v>774</v>
      </c>
      <c r="M80" s="10" t="s">
        <v>775</v>
      </c>
    </row>
    <row r="81" spans="4:13" x14ac:dyDescent="0.3">
      <c r="D81" s="10" t="s">
        <v>775</v>
      </c>
      <c r="I81" s="10" t="s">
        <v>776</v>
      </c>
      <c r="J81" s="10" t="s">
        <v>775</v>
      </c>
      <c r="L81" s="10" t="s">
        <v>774</v>
      </c>
      <c r="M81" s="10" t="s">
        <v>775</v>
      </c>
    </row>
    <row r="82" spans="4:13" x14ac:dyDescent="0.3">
      <c r="D82" s="10" t="s">
        <v>775</v>
      </c>
      <c r="I82" s="10" t="s">
        <v>776</v>
      </c>
      <c r="J82" s="10" t="s">
        <v>775</v>
      </c>
      <c r="L82" s="10" t="s">
        <v>774</v>
      </c>
      <c r="M82" s="10" t="s">
        <v>775</v>
      </c>
    </row>
    <row r="83" spans="4:13" x14ac:dyDescent="0.3">
      <c r="D83" s="10" t="s">
        <v>775</v>
      </c>
      <c r="I83" s="10" t="s">
        <v>776</v>
      </c>
      <c r="J83" s="10" t="s">
        <v>775</v>
      </c>
      <c r="L83" s="10" t="s">
        <v>774</v>
      </c>
      <c r="M83" s="10" t="s">
        <v>775</v>
      </c>
    </row>
    <row r="84" spans="4:13" x14ac:dyDescent="0.3">
      <c r="D84" s="10" t="s">
        <v>775</v>
      </c>
      <c r="I84" s="10" t="s">
        <v>776</v>
      </c>
      <c r="J84" s="10" t="s">
        <v>775</v>
      </c>
      <c r="L84" s="10" t="s">
        <v>774</v>
      </c>
      <c r="M84" s="10" t="s">
        <v>775</v>
      </c>
    </row>
    <row r="85" spans="4:13" x14ac:dyDescent="0.3">
      <c r="D85" s="10" t="s">
        <v>775</v>
      </c>
      <c r="I85" s="10" t="s">
        <v>776</v>
      </c>
      <c r="J85" s="10" t="s">
        <v>775</v>
      </c>
      <c r="L85" s="10" t="s">
        <v>774</v>
      </c>
      <c r="M85" s="10" t="s">
        <v>775</v>
      </c>
    </row>
    <row r="86" spans="4:13" x14ac:dyDescent="0.3">
      <c r="D86" s="10" t="s">
        <v>775</v>
      </c>
      <c r="I86" s="10" t="s">
        <v>776</v>
      </c>
      <c r="J86" s="10" t="s">
        <v>775</v>
      </c>
      <c r="L86" s="10" t="s">
        <v>774</v>
      </c>
      <c r="M86" s="10" t="s">
        <v>775</v>
      </c>
    </row>
    <row r="87" spans="4:13" x14ac:dyDescent="0.3">
      <c r="D87" s="10" t="s">
        <v>775</v>
      </c>
      <c r="I87" s="10" t="s">
        <v>776</v>
      </c>
      <c r="J87" s="10" t="s">
        <v>775</v>
      </c>
      <c r="L87" s="10" t="s">
        <v>774</v>
      </c>
      <c r="M87" s="10" t="s">
        <v>775</v>
      </c>
    </row>
    <row r="88" spans="4:13" x14ac:dyDescent="0.3">
      <c r="D88" s="10" t="s">
        <v>775</v>
      </c>
      <c r="I88" s="10" t="s">
        <v>776</v>
      </c>
      <c r="J88" s="10" t="s">
        <v>775</v>
      </c>
      <c r="L88" s="10" t="s">
        <v>774</v>
      </c>
      <c r="M88" s="10" t="s">
        <v>775</v>
      </c>
    </row>
    <row r="89" spans="4:13" x14ac:dyDescent="0.3">
      <c r="D89" s="10" t="s">
        <v>775</v>
      </c>
      <c r="I89" s="10" t="s">
        <v>776</v>
      </c>
      <c r="J89" s="10" t="s">
        <v>775</v>
      </c>
      <c r="L89" s="10" t="s">
        <v>774</v>
      </c>
      <c r="M89" s="10" t="s">
        <v>775</v>
      </c>
    </row>
    <row r="90" spans="4:13" x14ac:dyDescent="0.3">
      <c r="D90" s="10" t="s">
        <v>775</v>
      </c>
      <c r="I90" s="10" t="s">
        <v>776</v>
      </c>
      <c r="J90" s="10" t="s">
        <v>775</v>
      </c>
      <c r="L90" s="10" t="s">
        <v>774</v>
      </c>
      <c r="M90" s="10" t="s">
        <v>775</v>
      </c>
    </row>
    <row r="91" spans="4:13" x14ac:dyDescent="0.3">
      <c r="D91" s="10" t="s">
        <v>775</v>
      </c>
      <c r="I91" s="10" t="s">
        <v>776</v>
      </c>
      <c r="J91" s="10" t="s">
        <v>775</v>
      </c>
      <c r="L91" s="10" t="s">
        <v>774</v>
      </c>
      <c r="M91" s="10" t="s">
        <v>775</v>
      </c>
    </row>
    <row r="92" spans="4:13" x14ac:dyDescent="0.3">
      <c r="D92" s="10" t="s">
        <v>775</v>
      </c>
      <c r="I92" s="10" t="s">
        <v>776</v>
      </c>
      <c r="J92" s="10" t="s">
        <v>775</v>
      </c>
      <c r="L92" s="10" t="s">
        <v>774</v>
      </c>
      <c r="M92" s="10" t="s">
        <v>775</v>
      </c>
    </row>
    <row r="93" spans="4:13" x14ac:dyDescent="0.3">
      <c r="D93" s="10" t="s">
        <v>775</v>
      </c>
      <c r="I93" s="10" t="s">
        <v>776</v>
      </c>
      <c r="J93" s="10" t="s">
        <v>775</v>
      </c>
      <c r="L93" s="10" t="s">
        <v>774</v>
      </c>
      <c r="M93" s="10" t="s">
        <v>775</v>
      </c>
    </row>
    <row r="94" spans="4:13" x14ac:dyDescent="0.3">
      <c r="D94" s="10" t="s">
        <v>775</v>
      </c>
      <c r="I94" s="10" t="s">
        <v>776</v>
      </c>
      <c r="J94" s="10" t="s">
        <v>775</v>
      </c>
      <c r="L94" s="10" t="s">
        <v>774</v>
      </c>
      <c r="M94" s="10" t="s">
        <v>775</v>
      </c>
    </row>
    <row r="95" spans="4:13" x14ac:dyDescent="0.3">
      <c r="D95" s="10" t="s">
        <v>775</v>
      </c>
      <c r="I95" s="10" t="s">
        <v>776</v>
      </c>
      <c r="J95" s="10" t="s">
        <v>775</v>
      </c>
      <c r="L95" s="10" t="s">
        <v>774</v>
      </c>
      <c r="M95" s="10" t="s">
        <v>775</v>
      </c>
    </row>
    <row r="96" spans="4:13" x14ac:dyDescent="0.3">
      <c r="D96" s="10" t="s">
        <v>775</v>
      </c>
      <c r="I96" s="10" t="s">
        <v>776</v>
      </c>
      <c r="J96" s="10" t="s">
        <v>775</v>
      </c>
      <c r="L96" s="10" t="s">
        <v>774</v>
      </c>
      <c r="M96" s="10" t="s">
        <v>775</v>
      </c>
    </row>
    <row r="97" spans="4:13" x14ac:dyDescent="0.3">
      <c r="D97" s="10" t="s">
        <v>775</v>
      </c>
      <c r="I97" s="10" t="s">
        <v>776</v>
      </c>
      <c r="J97" s="10" t="s">
        <v>775</v>
      </c>
      <c r="L97" s="10" t="s">
        <v>774</v>
      </c>
      <c r="M97" s="10" t="s">
        <v>775</v>
      </c>
    </row>
    <row r="98" spans="4:13" x14ac:dyDescent="0.3">
      <c r="D98" s="10" t="s">
        <v>775</v>
      </c>
      <c r="I98" s="10" t="s">
        <v>776</v>
      </c>
      <c r="J98" s="10" t="s">
        <v>775</v>
      </c>
      <c r="L98" s="10" t="s">
        <v>774</v>
      </c>
      <c r="M98" s="10" t="s">
        <v>775</v>
      </c>
    </row>
    <row r="99" spans="4:13" x14ac:dyDescent="0.3">
      <c r="D99" s="10" t="s">
        <v>775</v>
      </c>
      <c r="I99" s="10" t="s">
        <v>776</v>
      </c>
      <c r="J99" s="10" t="s">
        <v>775</v>
      </c>
      <c r="L99" s="10" t="s">
        <v>774</v>
      </c>
      <c r="M99" s="10" t="s">
        <v>775</v>
      </c>
    </row>
    <row r="100" spans="4:13" x14ac:dyDescent="0.3">
      <c r="D100" s="10" t="s">
        <v>775</v>
      </c>
      <c r="I100" s="10" t="s">
        <v>776</v>
      </c>
      <c r="J100" s="10" t="s">
        <v>775</v>
      </c>
      <c r="L100" s="10" t="s">
        <v>774</v>
      </c>
      <c r="M100" s="10" t="s">
        <v>775</v>
      </c>
    </row>
    <row r="101" spans="4:13" x14ac:dyDescent="0.3">
      <c r="D101" s="10" t="s">
        <v>775</v>
      </c>
      <c r="I101" s="10" t="s">
        <v>776</v>
      </c>
      <c r="J101" s="10" t="s">
        <v>775</v>
      </c>
      <c r="L101" s="10" t="s">
        <v>774</v>
      </c>
      <c r="M101" s="10" t="s">
        <v>775</v>
      </c>
    </row>
    <row r="102" spans="4:13" x14ac:dyDescent="0.3">
      <c r="D102" s="10" t="s">
        <v>775</v>
      </c>
    </row>
  </sheetData>
  <sheetProtection algorithmName="SHA-512" hashValue="d2urkbOLJkk+dKaVqg//K+Bsk+GNP6AwwrFzhCaiEiBCOxEK+KMeqXvBBHTqXxpwLawJRb2aARyr5jYXZsnwnw==" saltValue="zortORcKdFK0UgLGvLfBWw==" spinCount="100000" sheet="1" objects="1" scenarios="1"/>
  <sortState ref="L2:M101">
    <sortCondition ref="L2:L101"/>
  </sortState>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B594"/>
  <sheetViews>
    <sheetView topLeftCell="S1" workbookViewId="0">
      <selection activeCell="AC4" sqref="AC4:BB594"/>
    </sheetView>
  </sheetViews>
  <sheetFormatPr defaultRowHeight="16.5" x14ac:dyDescent="0.3"/>
  <cols>
    <col min="7" max="12" width="8.5703125" customWidth="1"/>
    <col min="13" max="13" width="12.85546875" style="65" bestFit="1" customWidth="1"/>
    <col min="14" max="14" width="12.85546875" style="65" customWidth="1"/>
    <col min="15" max="15" width="9.140625" style="66"/>
    <col min="16" max="16" width="11.28515625" style="66" bestFit="1" customWidth="1"/>
    <col min="17" max="17" width="9.140625" style="66"/>
    <col min="18" max="24" width="9.140625" style="65"/>
    <col min="25" max="27" width="9.140625" style="66"/>
    <col min="28" max="28" width="9.28515625" customWidth="1"/>
    <col min="35" max="35" width="1.42578125" customWidth="1"/>
    <col min="42" max="42" width="1.42578125" customWidth="1"/>
  </cols>
  <sheetData>
    <row r="2" spans="1:54" ht="18.75" x14ac:dyDescent="0.3">
      <c r="F2" s="119"/>
      <c r="G2" s="119"/>
      <c r="H2" s="119"/>
      <c r="I2" s="16"/>
      <c r="AB2" s="3"/>
      <c r="AC2" s="120" t="s">
        <v>374</v>
      </c>
      <c r="AD2" s="120"/>
      <c r="AE2" s="120"/>
      <c r="AF2" s="120"/>
      <c r="AG2" s="120"/>
      <c r="AH2" s="120"/>
      <c r="AI2" s="3"/>
      <c r="AJ2" s="121" t="s">
        <v>27</v>
      </c>
      <c r="AK2" s="121"/>
      <c r="AL2" s="121"/>
      <c r="AM2" s="121"/>
      <c r="AN2" s="121"/>
      <c r="AO2" s="121"/>
      <c r="AP2" s="3"/>
      <c r="AQ2" s="114" t="s">
        <v>0</v>
      </c>
      <c r="AR2" s="114"/>
      <c r="AS2" s="114"/>
      <c r="AT2" s="114"/>
      <c r="AU2" s="114"/>
      <c r="AV2" s="114"/>
      <c r="AW2" s="114"/>
      <c r="AX2" s="114"/>
      <c r="AY2" s="114"/>
      <c r="AZ2" s="114"/>
      <c r="BA2" s="114"/>
      <c r="BB2" s="114"/>
    </row>
    <row r="3" spans="1:54" ht="45" x14ac:dyDescent="0.25">
      <c r="A3" s="32" t="s">
        <v>371</v>
      </c>
      <c r="B3" s="32" t="s">
        <v>49</v>
      </c>
      <c r="C3" s="32" t="s">
        <v>48</v>
      </c>
      <c r="D3" s="32" t="s">
        <v>47</v>
      </c>
      <c r="E3" s="32" t="s">
        <v>46</v>
      </c>
      <c r="F3" s="32" t="s">
        <v>42</v>
      </c>
      <c r="G3" s="32" t="s">
        <v>41</v>
      </c>
      <c r="H3" s="32" t="s">
        <v>44</v>
      </c>
      <c r="I3" s="32" t="s">
        <v>45</v>
      </c>
      <c r="J3" s="32" t="s">
        <v>40</v>
      </c>
      <c r="K3" s="32" t="s">
        <v>39</v>
      </c>
      <c r="L3" s="32" t="s">
        <v>38</v>
      </c>
      <c r="M3" s="8" t="s">
        <v>677</v>
      </c>
      <c r="N3" s="8" t="s">
        <v>25</v>
      </c>
      <c r="O3" s="8" t="s">
        <v>9</v>
      </c>
      <c r="P3" s="8" t="s">
        <v>10</v>
      </c>
      <c r="Q3" s="8" t="s">
        <v>11</v>
      </c>
      <c r="R3" s="8" t="s">
        <v>72</v>
      </c>
      <c r="S3" s="8" t="s">
        <v>73</v>
      </c>
      <c r="T3" s="8" t="s">
        <v>74</v>
      </c>
      <c r="U3" s="8" t="s">
        <v>16</v>
      </c>
      <c r="V3" s="8" t="s">
        <v>678</v>
      </c>
      <c r="W3" s="8" t="s">
        <v>679</v>
      </c>
      <c r="X3" s="8" t="s">
        <v>17</v>
      </c>
      <c r="Y3" s="8" t="s">
        <v>360</v>
      </c>
      <c r="Z3" s="8" t="s">
        <v>14</v>
      </c>
      <c r="AA3" s="8" t="s">
        <v>69</v>
      </c>
      <c r="AB3" s="2" t="s">
        <v>386</v>
      </c>
      <c r="AC3" s="4" t="s">
        <v>29</v>
      </c>
      <c r="AD3" s="4" t="s">
        <v>28</v>
      </c>
      <c r="AE3" s="4" t="s">
        <v>34</v>
      </c>
      <c r="AF3" s="4" t="s">
        <v>3</v>
      </c>
      <c r="AG3" s="4" t="s">
        <v>35</v>
      </c>
      <c r="AH3" s="4" t="s">
        <v>36</v>
      </c>
      <c r="AI3" s="2"/>
      <c r="AJ3" s="13" t="s">
        <v>29</v>
      </c>
      <c r="AK3" s="13" t="s">
        <v>30</v>
      </c>
      <c r="AL3" s="13" t="s">
        <v>31</v>
      </c>
      <c r="AM3" s="13" t="s">
        <v>34</v>
      </c>
      <c r="AN3" s="13" t="s">
        <v>35</v>
      </c>
      <c r="AO3" s="13" t="s">
        <v>36</v>
      </c>
      <c r="AP3" s="2"/>
      <c r="AQ3" s="14" t="s">
        <v>37</v>
      </c>
      <c r="AR3" s="14" t="s">
        <v>1</v>
      </c>
      <c r="AS3" s="14" t="s">
        <v>31</v>
      </c>
      <c r="AT3" s="14" t="s">
        <v>34</v>
      </c>
      <c r="AU3" s="14" t="s">
        <v>2</v>
      </c>
      <c r="AV3" s="14" t="s">
        <v>32</v>
      </c>
      <c r="AW3" s="14" t="s">
        <v>5</v>
      </c>
      <c r="AX3" s="14" t="s">
        <v>4</v>
      </c>
      <c r="AY3" s="14" t="s">
        <v>8</v>
      </c>
      <c r="AZ3" s="14" t="s">
        <v>7</v>
      </c>
      <c r="BA3" s="14" t="s">
        <v>33</v>
      </c>
      <c r="BB3" s="14" t="s">
        <v>6</v>
      </c>
    </row>
    <row r="4" spans="1:54" ht="15.75" x14ac:dyDescent="0.3">
      <c r="A4" s="33">
        <f>IF(B4=FALSE,C4,"")</f>
        <v>6</v>
      </c>
      <c r="B4" s="33" t="b">
        <f>ISERROR(C4)</f>
        <v>0</v>
      </c>
      <c r="C4" s="33">
        <f>IF(ISERROR(SMALL($D$4:$D$594,E4)),””,SMALL($D$4:$D$594,E4))</f>
        <v>6</v>
      </c>
      <c r="D4" s="34" t="str">
        <f>IF(F4=0,"",E4)</f>
        <v/>
      </c>
      <c r="E4" s="33">
        <f>ROWS($E$4:E4)</f>
        <v>1</v>
      </c>
      <c r="F4" s="33">
        <f>IF(G4=0,0,IF(H4=0,0,1))</f>
        <v>0</v>
      </c>
      <c r="G4" s="33">
        <f>IF(OR(Report!$C$7="",Report!$C$7="All Levels"),1,IF(Report!$C$7=Data!Z4,1,0))</f>
        <v>0</v>
      </c>
      <c r="H4" s="33">
        <f>IF(I4=3,1,0)</f>
        <v>1</v>
      </c>
      <c r="I4" s="33">
        <f>SUM(J4:L4)</f>
        <v>3</v>
      </c>
      <c r="J4" s="33">
        <f>IF(OR(Report!$F$7="",Report!$F$7="All AMs"),1,IF(Report!$F$7=Data!W4,1,0))</f>
        <v>1</v>
      </c>
      <c r="K4" s="33">
        <f>IF(OR(Report!$E$7="",Report!$E$7="All Zones"),1,IF(Report!$E$7=Data!P4,1,0))</f>
        <v>1</v>
      </c>
      <c r="L4" s="33">
        <f>IF(OR(Report!$D$7="",Report!$D$7="All Regions"),1,IF(Report!$D$7=Data!O4,1,0))</f>
        <v>1</v>
      </c>
      <c r="M4" s="63" t="s">
        <v>777</v>
      </c>
      <c r="N4" s="63" t="s">
        <v>778</v>
      </c>
      <c r="O4" s="64" t="s">
        <v>1456</v>
      </c>
      <c r="P4" s="64" t="s">
        <v>1456</v>
      </c>
      <c r="Q4" s="64" t="s">
        <v>1456</v>
      </c>
      <c r="R4" s="63" t="s">
        <v>777</v>
      </c>
      <c r="S4" s="63"/>
      <c r="T4" s="63"/>
      <c r="U4" s="63"/>
      <c r="V4" s="63"/>
      <c r="W4" s="64" t="s">
        <v>1456</v>
      </c>
      <c r="X4" s="63"/>
      <c r="Y4" s="64"/>
      <c r="Z4" s="64" t="s">
        <v>43</v>
      </c>
      <c r="AA4" s="64"/>
      <c r="AB4" s="18" t="str">
        <f>IF(Z4="TM",IF(AA4="H",(COUNTIFS(Orders!AD:AD,Data!M4,Orders!W:W,0,Orders!X:X,0)+COUNTIFS(Orders!AD:AD,Data!M4,Orders!W:W,1,Orders!X:X,1)),0),IF(Data!Z4="AAM",SUMIFS(Data!AB:AB,Data!Z:Z,"TM",Data!X:X,Data!M4,AA:AA,"H"),IF(Data!Z4="AM",SUMIFS(Data!AB:AB,Data!Z:Z,"TM",Data!V:V,Data!M4,AA:AA,"H"),IF(Data!Z4="AZM",SUMIFS(Data!AB:AB,Data!Z:Z,"TM",Data!U:U,Data!M4,AA:AA,"H"),IF(Data!Z4="ZM",SUMIFS(Data!AB:AB,Data!Z:Z,"TM",Data!T:T,Data!M4,AA:AA,"H"),IF(Data!Z4="RM",SUMIFS(Data!AB:AB,Data!Z:Z,"TM",Data!S:S,Data!M4,AA:AA,"H"),IF(Data!Z4="CM",SUMIFS(Data!AB:AB,Data!Z:Z,"TM",Data!R:R,Data!M4,AA:AA,"H"),"")))))))</f>
        <v/>
      </c>
      <c r="AC4" s="28">
        <f>IF(Z4="TM",IF(AA4="H",(SUMIFS(Orders!AG:AG,Orders!AD:AD,Data!M4,Orders!W:W,0,Orders!X:X,0)+SUMIFS(Orders!AG:AG,Orders!AD:AD,Data!M4,Orders!W:W,1,Orders!X:X,1))/12000,0),IF(Data!Z4="AAM",SUMIFS(Data!AC:AC,Data!Z:Z,"TM",Data!X:X,Data!M4,AA:AA,"H"),IF(Data!Z4="AM",SUMIFS(Data!AC:AC,Data!Z:Z,"TM",Data!V:V,Data!M4,AA:AA,"H"),IF(Data!Z4="AZM",SUMIFS(Data!AC:AC,Data!Z:Z,"TM",Data!U:U,Data!M4,AA:AA,"H"),IF(Data!Z4="Zone",SUMIFS(Data!AC:AC,Data!Z:Z,"TM",Data!T:T,Data!M4,AA:AA,"H"),IF(Data!Z4="Region",SUMIFS(Data!AC:AC,Data!Z:Z,"TM",Data!S:S,Data!M4,AA:AA,"H"),IF(Data!Z4="Country",SUMIFS(Data!AC:AC,Data!Z:Z,"TM",Data!R:R,Data!M4,AA:AA,"H"),"")))))))</f>
        <v>37.294666666666672</v>
      </c>
      <c r="AD4" s="18">
        <f>IF(Z4="TM",0,IF(Data!Z4="AAM",SUMIFS(Data!AD:AD,Data!Z:Z,"TM",Data!X:X,Data!M4,AA:AA,"H"),IF(Data!Z4="AM",SUMIFS(Data!AD:AD,Data!Z:Z,"TM",Data!V:V,Data!M4,AA:AA,"H"),IF(Data!Z4="AZM",SUMIFS(Data!AD:AD,Data!Z:Z,"TM",Data!U:U,Data!M4,AA:AA,"H"),IF(Data!Z4="Zone",SUMIFS(Data!AD:AD,Data!Z:Z,"TM",Data!T:T,Data!M4,AA:AA,"H"),IF(Data!Z4="Region",SUMIFS(Data!AD:AD,Data!Z:Z,"TM",Data!S:S,Data!M4,AA:AA,"H"),IF(Data!Z4="Country",SUMIFS(Data!AD:AD,Data!Z:Z,"TM",Data!R:R,Data!M4,AA:AA,"H"),"")))))))</f>
        <v>0</v>
      </c>
      <c r="AE4" s="27">
        <f>IFERROR(AC4/AD4,0)</f>
        <v>0</v>
      </c>
      <c r="AF4" s="26">
        <f>IFERROR(AC4*1000/AB4,0)</f>
        <v>0</v>
      </c>
      <c r="AG4" s="26">
        <f>IFERROR(IF(AND(Z4="TM",Y4="Exp"),AC4,IF(Z4="AAM",AVERAGEIFS(AC:AC,X:X,M4,Z:Z,"TM",Y:Y,"Exp",AA:AA,"H"),IF(Z4="AM",AVERAGEIFS(AC:AC,V:V,M4,Z:Z,"TM",Y:Y,"Exp",AA:AA,"H"),IF(Z4="AZM",AVERAGEIFS(AC:AC,U:U,M4,Z:Z,"TM",Y:Y,"Exp",AA:AA,"H"),IF(Z4="Zone",AVERAGEIFS(AC:AC,T:T,M4,Z:Z,"TM",Y:Y,"Exp",AA:AA,"H"),IF(Z4="Region",AVERAGEIFS(AC:AC,S:S,M4,Z:Z,"TM",Y:Y,"Exp",AA:AA,"H"),IF(Z4="Country",AVERAGEIFS(AC:AC,R:R,M4,Z:Z,"TM",Y:Y,"Exp",AA:AA,"H"),0))))))),0)</f>
        <v>0.14207468123861566</v>
      </c>
      <c r="AH4" s="26">
        <f>IFERROR(IF(AND(Z4="TM",Y4="New"),AC4,IF(Z4="AAM",AVERAGEIFS(AC:AC,X:X,M4,Z:Z,"TM",Y:Y,"New",AA:AA,"H"),IF(Z4="AM",AVERAGEIFS(AC:AC,V:V,M4,Z:Z,"TM",Y:Y,"New",AA:AA,"H"),IF(Z4="AZM",AVERAGEIFS(AC:AC,U:U,M4,Z:Z,"TM",Y:Y,"New",AA:AA,"H"),IF(Z4="Zone",AVERAGEIFS(AC:AC,T:T,M4,Z:Z,"TM",Y:Y,"New",AA:AA,"H"),IF(Z4="Region",AVERAGEIFS(AC:AC,S:S,M4,Z:Z,"TM",Y:Y,"New",AA:AA,"H"),IF(Z4="Country",AVERAGEIFS(AC:AC,R:R,M4,Z:Z,"TM",Y:Y,"New",AA:AA,"H"),0))))))),0)</f>
        <v>9.491596638655464E-2</v>
      </c>
      <c r="AJ4" s="28">
        <f>IF(Z4="TM",IF(AA4="U",(SUMIFS(Orders!AG:AG,Orders!AD:AD,Data!M4,Orders!W:W,0,Orders!X:X,0)+SUMIFS(Orders!AG:AG,Orders!AD:AD,Data!M4,Orders!W:W,1,Orders!X:X,1))/12000,0),IF(Data!Z4="AAM",SUMIFS(Data!AJ:AJ,Data!Z:Z,"TM",Data!X:X,Data!M4,AA:AA,"U"),IF(Data!Z4="AM",SUMIFS(Data!AJ:AJ,Data!Z:Z,"TM",Data!V:V,Data!M4,AA:AA,"U"),IF(Data!Z4="AZM",SUMIFS(Data!AJ:AJ,Data!Z:Z,"TM",Data!U:U,Data!M4,AA:AA,"U"),IF(Data!Z4="Zone",SUMIFS(Data!AJ:AJ,Data!Z:Z,"TM",Data!T:T,Data!M4,AA:AA,"U"),IF(Data!Z4="Region",SUMIFS(Data!AJ:AJ,Data!Z:Z,"TM",Data!S:S,Data!M4,AA:AA,"U"),IF(Data!Z4="Country",SUMIFS(Data!AJ:AJ,Data!Z:Z,"TM",Data!R:R,Data!M4,AA:AA,"U"),"")))))))</f>
        <v>49.411666666666662</v>
      </c>
      <c r="AK4" s="18">
        <f>IF(Z4="TM",IF(AA4="U",(SUMIFS(Orders!AG:AG,Orders!AD:AD,Data!M4,Orders!W:W,0,Orders!X:X,0)+SUMIFS(Orders!AG:AG,Orders!AD:AD,Data!M4,Orders!W:W,1,Orders!X:X,1)),0),IF(Data!Z4="AAM",SUMIFS(Data!AK:AK,Data!Z:Z,"TM",Data!X:X,Data!M4,AA:AA,"U"),IF(Data!Z4="AM",SUMIFS(Data!AK:AK,Data!Z:Z,"TM",Data!V:V,Data!M4,AA:AA,"U"),IF(Data!Z4="AZM",SUMIFS(Data!AK:AK,Data!Z:Z,"TM",Data!U:U,Data!M4,AA:AA,"U"),IF(Data!Z4="Zone",SUMIFS(Data!AK:AK,Data!Z:Z,"TM",Data!T:T,Data!M4,AA:AA,"U"),IF(Data!Z4="Region",SUMIFS(Data!AK:AK,Data!Z:Z,"TM",Data!S:S,Data!M4,AA:AA,"U"),IF(Data!Z4="Country",SUMIFS(Data!AK:AK,Data!Z:Z,"TM",Data!R:R,Data!M4,AA:AA,"U"),"")))))))</f>
        <v>592940</v>
      </c>
      <c r="AL4" s="18">
        <f>IF(Z4="TM",12000*0,IF(Data!Z4="AAM",SUMIFS(Data!AL:AL,Data!Z:Z,"TM",Data!X:X,Data!M4,AA:AA,"H"),IF(Data!Z4="AM",SUMIFS(Data!AL:AL,Data!Z:Z,"TM",Data!V:V,Data!M4,AA:AA,"H"),IF(Data!Z4="AZM",SUMIFS(Data!AL:AL,Data!Z:Z,"TM",Data!U:U,Data!M4,AA:AA,"H"),IF(Data!Z4="Zone",SUMIFS(Data!AL:AL,Data!Z:Z,"TM",Data!T:T,Data!M4,AA:AA,"H"),IF(Data!Z4="Region",SUMIFS(Data!AL:AL,Data!Z:Z,"TM",Data!S:S,Data!M4,AA:AA,"H"),IF(Data!Z4="Country",SUMIFS(Data!AL:AL,Data!Z:Z,"TM",Data!R:R,Data!M4,AA:AA,"H"),"")))))))</f>
        <v>0</v>
      </c>
      <c r="AM4" s="27">
        <f>IFERROR(AK4/AL4,0)</f>
        <v>0</v>
      </c>
      <c r="AN4" s="26">
        <f>IFERROR(IF(AND(Z4="TM",Y4="Exp"),AC4,IF(Z4="AAM",AVERAGEIFS(AJ:AJ,X:X,M4,Z:Z,"TM",Y:Y,"Exp",AA:AA,"U"),IF(Z4="AM",AVERAGEIFS(AJ:AJ,V:V,M4,Z:Z,"TM",Y:Y,"Exp",AA:AA,"U"),IF(Z4="AZM",AVERAGEIFS(AJ:AJ,U:U,M4,Z:Z,"TM",Y:Y,"Exp",AA:AA,"U"),IF(Z4="Zone",AVERAGEIFS(AJ:AJ,T:T,M4,Z:Z,"TM",Y:Y,"Exp",AA:AA,"U"),IF(Z4="Region",AVERAGEIFS(AJ:AJ,S:S,M4,Z:Z,"TM",Y:Y,"Exp",AA:AA,"U"),IF(Z4="Country",AVERAGEIFS(AJ:AJ,R:R,M4,Z:Z,"TM",Y:Y,"Exp",AA:AA,"U"),0))))))),0)</f>
        <v>0.33993589743589747</v>
      </c>
      <c r="AO4" s="26">
        <f>IFERROR(IF(AND(Z4="TM",Y4="New"),AC4,IF(Z4="AAM",AVERAGEIFS(AJ:AJ,X:X,M4,Z:Z,"TM",Y:Y,"New",AA:AA,"U"),IF(Z4="AM",AVERAGEIFS(AJ:AJ,V:V,M4,Z:Z,"TM",Y:Y,"New",AA:AA,"U"),IF(Z4="AZM",AVERAGEIFS(AJ:AJ,U:U,M4,Z:Z,"TM",Y:Y,"New",AA:AA,"U"),IF(Z4="Zone",AVERAGEIFS(AJ:AJ,T:T,M4,Z:Z,"TM",Y:Y,"New",AA:AA,"U"),IF(Z4="Region",AVERAGEIFS(AJ:AJ,S:S,M4,Z:Z,"TM",Y:Y,"New",AA:AA,"U"),IF(Z4="Country",AVERAGEIFS(AJ:AJ,R:R,M4,Z:Z,"TM",Y:Y,"New",AA:AA,"U"),0))))))),0)</f>
        <v>0.10440000000000001</v>
      </c>
      <c r="AQ4" s="28">
        <f>SUM(AC4,AJ4)</f>
        <v>86.706333333333333</v>
      </c>
      <c r="AR4" s="18">
        <f>AK4+AC4*12000</f>
        <v>1040476</v>
      </c>
      <c r="AS4" s="18">
        <f>AL4+AD4*12000</f>
        <v>0</v>
      </c>
      <c r="AT4" s="27">
        <f>IFERROR(AR4/AS4,0)</f>
        <v>0</v>
      </c>
      <c r="AU4" s="27"/>
      <c r="AV4" s="27"/>
      <c r="AW4" s="18">
        <f>IF(Z4="TM",(COUNTIFS(Orders!AD:AD,Data!M4,Orders!W:W,0,Orders!X:X,0,Orders!S:S,"*Ray*")+COUNTIFS(Orders!AD:AD,Data!M4,Orders!W:W,1,Orders!X:X,1,Orders!S:S,"*Ray*")+COUNTIFS(Orders!AD:AD,Data!M4,Orders!W:W,0,Orders!X:X,0,Orders!S:S,"*Fabric*")+COUNTIFS(Orders!AD:AD,Data!M4,Orders!W:W,1,Orders!X:X,1,Orders!S:S,"*Fabric*")),IF(Data!Z4="AAM",SUMIFS(Data!AW:AW,Data!Z:Z,"TM",Data!X:X,Data!M4),IF(Data!Z4="AM",SUMIFS(Data!AW:AW,Data!Z:Z,"TM",Data!V:V,Data!M4),IF(Data!Z4="AZM",SUMIFS(Data!AW:AW,Data!Z:Z,"TM",Data!U:U,Data!M4),IF(Data!Z4="Zone",SUMIFS(Data!AW:AW,Data!Z:Z,"TM",Data!T:T,Data!M4),IF(Data!Z4="Region",SUMIFS(Data!AW:AW,Data!Z:Z,"TM",Data!S:S,Data!M4),IF(Data!Z4="Country",SUMIFS(Data!AW:AW,Data!Z:Z,"TM",Data!R:R,Data!M4),0)))))))</f>
        <v>56</v>
      </c>
      <c r="AX4" s="18">
        <f>IF(Z4="TM",(COUNTIFS(Orders!AD:AD,Data!M4,Orders!W:W,0,Orders!X:X,0,Orders!S:S,"*Starter*")+COUNTIFS(Orders!AD:AD,Data!M4,Orders!W:W,1,Orders!X:X,1,Orders!S:S,"*Starter*")),IF(Data!Z4="AAM",SUMIFS(Data!AX:AX,Data!Z:Z,"TM",Data!X:X,Data!M4),IF(Data!Z4="AM",SUMIFS(Data!AX:AX,Data!Z:Z,"TM",Data!V:V,Data!M4),IF(Data!Z4="AZM",SUMIFS(Data!AX:AX,Data!Z:Z,"TM",Data!U:U,Data!M4),IF(Data!Z4="Zone",SUMIFS(Data!AX:AX,Data!Z:Z,"TM",Data!T:T,Data!M4),IF(Data!Z4="Region",SUMIFS(Data!AX:AX,Data!Z:Z,"TM",Data!S:S,Data!M4),IF(Data!Z4="Country",SUMIFS(Data!AX:AX,Data!Z:Z,"TM",Data!R:R,Data!M4),0)))))))</f>
        <v>23</v>
      </c>
      <c r="AY4" s="18">
        <f>IF(Z4="TM",(COUNTIFS(Orders!AD:AD,Data!M4,Orders!W:W,0,Orders!X:X,0,Orders!S:S,"*Pro*")+COUNTIFS(Orders!AD:AD,Data!M4,Orders!W:W,1,Orders!X:X,1,Orders!S:S,"*Pro*")),IF(Data!Z4="AAM",SUMIFS(Data!AY:AY,Data!Z:Z,"TM",Data!X:X,Data!M4),IF(Data!Z4="AM",SUMIFS(Data!AY:AY,Data!Z:Z,"TM",Data!V:V,Data!M4),IF(Data!Z4="AZM",SUMIFS(Data!AY:AY,Data!Z:Z,"TM",Data!U:U,Data!M4),IF(Data!Z4="Zone",SUMIFS(Data!AY:AY,Data!Z:Z,"TM",Data!T:T,Data!M4),IF(Data!Z4="Region",SUMIFS(Data!AY:AY,Data!Z:Z,"TM",Data!S:S,Data!M4),IF(Data!Z4="Country",SUMIFS(Data!AY:AY,Data!Z:Z,"TM",Data!R:R,Data!M4),0)))))))</f>
        <v>2</v>
      </c>
      <c r="AZ4" s="18">
        <f>IF(Z4="TM",(COUNTIFS(Orders!AD:AD,Data!M4,Orders!W:W,0,Orders!X:X,0,Orders!S:S,"*Tab*")+COUNTIFS(Orders!AD:AD,Data!M4,Orders!W:W,1,Orders!X:X,1,Orders!S:S,"*Tab*")),IF(Data!Z4="AAM",SUMIFS(Data!AZ:AZ,Data!Z:Z,"TM",Data!X:X,Data!M4),IF(Data!Z4="AM",SUMIFS(Data!AZ:AZ,Data!Z:Z,"TM",Data!V:V,Data!M4),IF(Data!Z4="AZM",SUMIFS(Data!AZ:AZ,Data!Z:Z,"TM",Data!U:U,Data!M4),IF(Data!Z4="Zone",SUMIFS(Data!AZ:AZ,Data!Z:Z,"TM",Data!T:T,Data!M4),IF(Data!Z4="Region",SUMIFS(Data!AZ:AZ,Data!Z:Z,"TM",Data!S:S,Data!M4),IF(Data!Z4="Country",SUMIFS(Data!AZ:AZ,Data!Z:Z,"TM",Data!R:R,Data!M4),0)))))))</f>
        <v>14</v>
      </c>
      <c r="BA4" s="18">
        <f>IF(Z4="TM",(COUNTIFS(Orders!AD:AD,Data!M4,Orders!W:W,0,Orders!X:X,0,Orders!S:S,"*Dental*")+COUNTIFS(Orders!AD:AD,Data!M4,Orders!W:W,1,Orders!X:X,1,Orders!S:S,"*Dental*")+COUNTIFS(Orders!AD:AD,Data!M4,Orders!W:W,0,Orders!X:X,0,Orders!S:S,"*Pediatric*")+COUNTIFS(Orders!AD:AD,Data!M4,Orders!W:W,1,Orders!X:X,1,Orders!S:S,"*Pediatric*")),IF(Data!Z4="AAM",SUMIFS(Data!BA:BA,Data!Z:Z,"TM",Data!X:X,Data!M4),IF(Data!Z4="AM",SUMIFS(Data!BA:BA,Data!Z:Z,"TM",Data!V:V,Data!M4),IF(Data!Z4="AZM",SUMIFS(Data!BA:BA,Data!Z:Z,"TM",Data!U:U,Data!M4),IF(Data!Z4="Zone",SUMIFS(Data!BA:BA,Data!Z:Z,"TM",Data!T:T,Data!M4),IF(Data!Z4="Region",SUMIFS(Data!BA:BA,Data!Z:Z,"TM",Data!S:S,Data!M4),IF(Data!Z4="Country",SUMIFS(Data!BA:BA,Data!Z:Z,"TM",Data!R:R,Data!M4),0)))))))</f>
        <v>1</v>
      </c>
      <c r="BB4" s="18">
        <f>IF(Z4="TM",(COUNTIFS(Orders!AD:AD,Data!M4,Orders!W:W,0,Orders!X:X,0,Orders!S:S,"*Fabric*")+COUNTIFS(Orders!AD:AD,Data!M4,Orders!W:W,1,Orders!X:X,1,Orders!S:S,"*Fabric*")),IF(Data!Z4="AAM",SUMIFS(Data!BB:BB,Data!Z:Z,"TM",Data!X:X,Data!M4),IF(Data!Z4="AM",SUMIFS(Data!BB:BB,Data!Z:Z,"TM",Data!V:V,Data!M4),IF(Data!Z4="AZM",SUMIFS(Data!BB:BB,Data!Z:Z,"TM",Data!U:U,Data!M4),IF(Data!Z4="Zone",SUMIFS(Data!BB:BB,Data!Z:Z,"TM",Data!T:T,Data!M4),IF(Data!Z4="Region",SUMIFS(Data!BB:BB,Data!Z:Z,"TM",Data!S:S,Data!M4),IF(Data!Z4="Country",SUMIFS(Data!BB:BB,Data!Z:Z,"TM",Data!R:R,Data!M4),0)))))))</f>
        <v>17</v>
      </c>
    </row>
    <row r="5" spans="1:54" ht="15.75" x14ac:dyDescent="0.3">
      <c r="A5" s="33">
        <f t="shared" ref="A5:A10" si="0">IF(B5=FALSE,C5,"")</f>
        <v>7</v>
      </c>
      <c r="B5" s="33" t="b">
        <f t="shared" ref="B5:B11" si="1">ISERROR(C5)</f>
        <v>0</v>
      </c>
      <c r="C5" s="33">
        <f>IF(ISERROR(SMALL($D$4:$D$594,E5)),””,SMALL($D$4:$D$594,E5))</f>
        <v>7</v>
      </c>
      <c r="D5" s="34" t="str">
        <f t="shared" ref="D5:D11" si="2">IF(F5=0,"",E5)</f>
        <v/>
      </c>
      <c r="E5" s="33">
        <f>ROWS($E$4:E5)</f>
        <v>2</v>
      </c>
      <c r="F5" s="33">
        <f t="shared" ref="F5:F10" si="3">IF(G5=0,0,IF(H5=0,0,1))</f>
        <v>0</v>
      </c>
      <c r="G5" s="33">
        <f>IF(OR(Report!$C$7="",Report!$C$7="All Levels"),1,IF(Report!$C$7=Data!Z5,1,0))</f>
        <v>0</v>
      </c>
      <c r="H5" s="33">
        <f t="shared" ref="H5:H11" si="4">IF(I5=3,1,0)</f>
        <v>1</v>
      </c>
      <c r="I5" s="33">
        <f t="shared" ref="I5:I10" si="5">SUM(J5:L5)</f>
        <v>3</v>
      </c>
      <c r="J5" s="33">
        <f>IF(OR(Report!$F$7="",Report!$F$7="All AMs"),1,IF(Report!$F$7=Data!W5,1,0))</f>
        <v>1</v>
      </c>
      <c r="K5" s="33">
        <f>IF(OR(Report!$E$7="",Report!$E$7="All Zones"),1,IF(Report!$E$7=Data!P5,1,0))</f>
        <v>1</v>
      </c>
      <c r="L5" s="33">
        <f>IF(OR(Report!$D$7="",Report!$D$7="All Regions"),1,IF(Report!$D$7=Data!O5,1,0))</f>
        <v>1</v>
      </c>
      <c r="M5" s="63" t="s">
        <v>747</v>
      </c>
      <c r="N5" s="63" t="s">
        <v>747</v>
      </c>
      <c r="O5" s="64" t="s">
        <v>20</v>
      </c>
      <c r="P5" s="64" t="s">
        <v>1456</v>
      </c>
      <c r="Q5" s="64" t="s">
        <v>1456</v>
      </c>
      <c r="R5" s="63" t="s">
        <v>777</v>
      </c>
      <c r="S5" s="63" t="s">
        <v>747</v>
      </c>
      <c r="T5" s="63"/>
      <c r="U5" s="63"/>
      <c r="V5" s="63"/>
      <c r="W5" s="64" t="s">
        <v>1456</v>
      </c>
      <c r="X5" s="63"/>
      <c r="Y5" s="64"/>
      <c r="Z5" s="64" t="s">
        <v>9</v>
      </c>
      <c r="AA5" s="64"/>
      <c r="AB5" s="18" t="str">
        <f>IF(Z5="TM",IF(AA5="H",(COUNTIFS(Orders!AD:AD,Data!M5,Orders!W:W,0,Orders!X:X,0)+COUNTIFS(Orders!AD:AD,Data!M5,Orders!W:W,1,Orders!X:X,1)),0),IF(Data!Z5="AAM",SUMIFS(Data!AB:AB,Data!Z:Z,"TM",Data!X:X,Data!M5,AA:AA,"H"),IF(Data!Z5="AM",SUMIFS(Data!AB:AB,Data!Z:Z,"TM",Data!V:V,Data!M5,AA:AA,"H"),IF(Data!Z5="AZM",SUMIFS(Data!AB:AB,Data!Z:Z,"TM",Data!U:U,Data!M5,AA:AA,"H"),IF(Data!Z5="ZM",SUMIFS(Data!AB:AB,Data!Z:Z,"TM",Data!T:T,Data!M5,AA:AA,"H"),IF(Data!Z5="RM",SUMIFS(Data!AB:AB,Data!Z:Z,"TM",Data!S:S,Data!M5,AA:AA,"H"),IF(Data!Z5="CM",SUMIFS(Data!AB:AB,Data!Z:Z,"TM",Data!R:R,Data!M5,AA:AA,"H"),"")))))))</f>
        <v/>
      </c>
      <c r="AC5" s="28">
        <f>IF(Z5="TM",IF(AA5="H",(SUMIFS(Orders!AG:AG,Orders!AD:AD,Data!M5,Orders!W:W,0,Orders!X:X,0)+SUMIFS(Orders!AG:AG,Orders!AD:AD,Data!M5,Orders!W:W,1,Orders!X:X,1))/12000,0),IF(Data!Z5="AAM",SUMIFS(Data!AC:AC,Data!Z:Z,"TM",Data!X:X,Data!M5,AA:AA,"H"),IF(Data!Z5="AM",SUMIFS(Data!AC:AC,Data!Z:Z,"TM",Data!V:V,Data!M5,AA:AA,"H"),IF(Data!Z5="AZM",SUMIFS(Data!AC:AC,Data!Z:Z,"TM",Data!U:U,Data!M5,AA:AA,"H"),IF(Data!Z5="Zone",SUMIFS(Data!AC:AC,Data!Z:Z,"TM",Data!T:T,Data!M5,AA:AA,"H"),IF(Data!Z5="Region",SUMIFS(Data!AC:AC,Data!Z:Z,"TM",Data!S:S,Data!M5,AA:AA,"H"),IF(Data!Z5="Country",SUMIFS(Data!AC:AC,Data!Z:Z,"TM",Data!R:R,Data!M5,AA:AA,"H"),"")))))))</f>
        <v>5.9969999999999999</v>
      </c>
      <c r="AD5" s="18">
        <f>IF(Z5="TM",0,IF(Data!Z5="AAM",SUMIFS(Data!AD:AD,Data!Z:Z,"TM",Data!X:X,Data!M5,AA:AA,"H"),IF(Data!Z5="AM",SUMIFS(Data!AD:AD,Data!Z:Z,"TM",Data!V:V,Data!M5,AA:AA,"H"),IF(Data!Z5="AZM",SUMIFS(Data!AD:AD,Data!Z:Z,"TM",Data!U:U,Data!M5,AA:AA,"H"),IF(Data!Z5="Zone",SUMIFS(Data!AD:AD,Data!Z:Z,"TM",Data!T:T,Data!M5,AA:AA,"H"),IF(Data!Z5="Region",SUMIFS(Data!AD:AD,Data!Z:Z,"TM",Data!S:S,Data!M5,AA:AA,"H"),IF(Data!Z5="Country",SUMIFS(Data!AD:AD,Data!Z:Z,"TM",Data!R:R,Data!M5,AA:AA,"H"),"")))))))</f>
        <v>0</v>
      </c>
      <c r="AE5" s="27">
        <f t="shared" ref="AE5:AE68" si="6">IFERROR(AC5/AD5,0)</f>
        <v>0</v>
      </c>
      <c r="AF5" s="26">
        <f t="shared" ref="AF5:AF68" si="7">IFERROR(AC5*1000/AB5,0)</f>
        <v>0</v>
      </c>
      <c r="AG5" s="26">
        <f t="shared" ref="AG5:AG68" si="8">IFERROR(IF(AND(Z5="TM",Y5="Exp"),AC5,IF(Z5="AAM",AVERAGEIFS(AC:AC,X:X,M5,Z:Z,"TM",Y:Y,"Exp",AA:AA,"H"),IF(Z5="AM",AVERAGEIFS(AC:AC,V:V,M5,Z:Z,"TM",Y:Y,"Exp",AA:AA,"H"),IF(Z5="AZM",AVERAGEIFS(AC:AC,U:U,M5,Z:Z,"TM",Y:Y,"Exp",AA:AA,"H"),IF(Z5="Zone",AVERAGEIFS(AC:AC,T:T,M5,Z:Z,"TM",Y:Y,"Exp",AA:AA,"H"),IF(Z5="Region",AVERAGEIFS(AC:AC,S:S,M5,Z:Z,"TM",Y:Y,"Exp",AA:AA,"H"),IF(Z5="Country",AVERAGEIFS(AC:AC,R:R,M5,Z:Z,"TM",Y:Y,"Exp",AA:AA,"H"),0))))))),0)</f>
        <v>0.14271428571428571</v>
      </c>
      <c r="AH5" s="26">
        <f t="shared" ref="AH5:AH68" si="9">IFERROR(IF(AND(Z5="TM",Y5="New"),AC5,IF(Z5="AAM",AVERAGEIFS(AC:AC,X:X,M5,Z:Z,"TM",Y:Y,"New",AA:AA,"H"),IF(Z5="AM",AVERAGEIFS(AC:AC,V:V,M5,Z:Z,"TM",Y:Y,"New",AA:AA,"H"),IF(Z5="AZM",AVERAGEIFS(AC:AC,U:U,M5,Z:Z,"TM",Y:Y,"New",AA:AA,"H"),IF(Z5="Zone",AVERAGEIFS(AC:AC,T:T,M5,Z:Z,"TM",Y:Y,"New",AA:AA,"H"),IF(Z5="Region",AVERAGEIFS(AC:AC,S:S,M5,Z:Z,"TM",Y:Y,"New",AA:AA,"H"),IF(Z5="Country",AVERAGEIFS(AC:AC,R:R,M5,Z:Z,"TM",Y:Y,"New",AA:AA,"H"),0))))))),0)</f>
        <v>0.22718181818181818</v>
      </c>
      <c r="AJ5" s="28">
        <f>IF(Z5="TM",IF(AA5="U",(SUMIFS(Orders!AG:AG,Orders!AD:AD,Data!M5,Orders!W:W,0,Orders!X:X,0)+SUMIFS(Orders!AG:AG,Orders!AD:AD,Data!M5,Orders!W:W,1,Orders!X:X,1))/12000,0),IF(Data!Z5="AAM",SUMIFS(Data!AJ:AJ,Data!Z:Z,"TM",Data!X:X,Data!M5,AA:AA,"U"),IF(Data!Z5="AM",SUMIFS(Data!AJ:AJ,Data!Z:Z,"TM",Data!V:V,Data!M5,AA:AA,"U"),IF(Data!Z5="AZM",SUMIFS(Data!AJ:AJ,Data!Z:Z,"TM",Data!U:U,Data!M5,AA:AA,"U"),IF(Data!Z5="Zone",SUMIFS(Data!AJ:AJ,Data!Z:Z,"TM",Data!T:T,Data!M5,AA:AA,"U"),IF(Data!Z5="Region",SUMIFS(Data!AJ:AJ,Data!Z:Z,"TM",Data!S:S,Data!M5,AA:AA,"U"),IF(Data!Z5="Country",SUMIFS(Data!AJ:AJ,Data!Z:Z,"TM",Data!R:R,Data!M5,AA:AA,"U"),"")))))))</f>
        <v>1.85</v>
      </c>
      <c r="AK5" s="18">
        <f>IF(Z5="TM",IF(AA5="U",(SUMIFS(Orders!AG:AG,Orders!AD:AD,Data!M5,Orders!W:W,0,Orders!X:X,0)+SUMIFS(Orders!AG:AG,Orders!AD:AD,Data!M5,Orders!W:W,1,Orders!X:X,1)),0),IF(Data!Z5="AAM",SUMIFS(Data!AK:AK,Data!Z:Z,"TM",Data!X:X,Data!M5,AA:AA,"U"),IF(Data!Z5="AM",SUMIFS(Data!AK:AK,Data!Z:Z,"TM",Data!V:V,Data!M5,AA:AA,"U"),IF(Data!Z5="AZM",SUMIFS(Data!AK:AK,Data!Z:Z,"TM",Data!U:U,Data!M5,AA:AA,"U"),IF(Data!Z5="Zone",SUMIFS(Data!AK:AK,Data!Z:Z,"TM",Data!T:T,Data!M5,AA:AA,"U"),IF(Data!Z5="Region",SUMIFS(Data!AK:AK,Data!Z:Z,"TM",Data!S:S,Data!M5,AA:AA,"U"),IF(Data!Z5="Country",SUMIFS(Data!AK:AK,Data!Z:Z,"TM",Data!R:R,Data!M5,AA:AA,"U"),"")))))))</f>
        <v>22200</v>
      </c>
      <c r="AL5" s="18">
        <f>IF(Z5="TM",12000*0,IF(Data!Z5="AAM",SUMIFS(Data!AL:AL,Data!Z:Z,"TM",Data!X:X,Data!M5,AA:AA,"H"),IF(Data!Z5="AM",SUMIFS(Data!AL:AL,Data!Z:Z,"TM",Data!V:V,Data!M5,AA:AA,"H"),IF(Data!Z5="AZM",SUMIFS(Data!AL:AL,Data!Z:Z,"TM",Data!U:U,Data!M5,AA:AA,"H"),IF(Data!Z5="Zone",SUMIFS(Data!AL:AL,Data!Z:Z,"TM",Data!T:T,Data!M5,AA:AA,"H"),IF(Data!Z5="Region",SUMIFS(Data!AL:AL,Data!Z:Z,"TM",Data!S:S,Data!M5,AA:AA,"H"),IF(Data!Z5="Country",SUMIFS(Data!AL:AL,Data!Z:Z,"TM",Data!R:R,Data!M5,AA:AA,"H"),"")))))))</f>
        <v>0</v>
      </c>
      <c r="AM5" s="27">
        <f t="shared" ref="AM5:AM68" si="10">IFERROR(AK5/AL5,0)</f>
        <v>0</v>
      </c>
      <c r="AN5" s="26">
        <f t="shared" ref="AN5:AN68" si="11">IFERROR(IF(AND(Z5="TM",Y5="Exp"),AC5,IF(Z5="AAM",AVERAGEIFS(AJ:AJ,X:X,M5,Z:Z,"TM",Y:Y,"Exp",AA:AA,"U"),IF(Z5="AM",AVERAGEIFS(AJ:AJ,V:V,M5,Z:Z,"TM",Y:Y,"Exp",AA:AA,"U"),IF(Z5="AZM",AVERAGEIFS(AJ:AJ,U:U,M5,Z:Z,"TM",Y:Y,"Exp",AA:AA,"U"),IF(Z5="Zone",AVERAGEIFS(AJ:AJ,T:T,M5,Z:Z,"TM",Y:Y,"Exp",AA:AA,"U"),IF(Z5="Region",AVERAGEIFS(AJ:AJ,S:S,M5,Z:Z,"TM",Y:Y,"Exp",AA:AA,"U"),IF(Z5="Country",AVERAGEIFS(AJ:AJ,R:R,M5,Z:Z,"TM",Y:Y,"Exp",AA:AA,"U"),0))))))),0)</f>
        <v>0</v>
      </c>
      <c r="AO5" s="26">
        <f t="shared" ref="AO5:AO68" si="12">IFERROR(IF(AND(Z5="TM",Y5="New"),AC5,IF(Z5="AAM",AVERAGEIFS(AJ:AJ,X:X,M5,Z:Z,"TM",Y:Y,"New",AA:AA,"U"),IF(Z5="AM",AVERAGEIFS(AJ:AJ,V:V,M5,Z:Z,"TM",Y:Y,"New",AA:AA,"U"),IF(Z5="AZM",AVERAGEIFS(AJ:AJ,U:U,M5,Z:Z,"TM",Y:Y,"New",AA:AA,"U"),IF(Z5="Zone",AVERAGEIFS(AJ:AJ,T:T,M5,Z:Z,"TM",Y:Y,"New",AA:AA,"U"),IF(Z5="Region",AVERAGEIFS(AJ:AJ,S:S,M5,Z:Z,"TM",Y:Y,"New",AA:AA,"U"),IF(Z5="Country",AVERAGEIFS(AJ:AJ,R:R,M5,Z:Z,"TM",Y:Y,"New",AA:AA,"U"),0))))))),0)</f>
        <v>1.85</v>
      </c>
      <c r="AQ5" s="28">
        <f t="shared" ref="AQ5:AQ68" si="13">SUM(AC5,AJ5)</f>
        <v>7.8469999999999995</v>
      </c>
      <c r="AR5" s="18">
        <f t="shared" ref="AR5:AR68" si="14">AK5+AC5*12000</f>
        <v>94164</v>
      </c>
      <c r="AS5" s="18">
        <f t="shared" ref="AS5:AS68" si="15">AL5+AD5*12000</f>
        <v>0</v>
      </c>
      <c r="AT5" s="27">
        <f t="shared" ref="AT5:AT68" si="16">IFERROR(AR5/AS5,0)</f>
        <v>0</v>
      </c>
      <c r="AU5" s="27"/>
      <c r="AV5" s="27"/>
      <c r="AW5" s="18">
        <f>IF(Z5="TM",(COUNTIFS(Orders!AD:AD,Data!M5,Orders!W:W,0,Orders!X:X,0,Orders!S:S,"*Ray*")+COUNTIFS(Orders!AD:AD,Data!M5,Orders!W:W,1,Orders!X:X,1,Orders!S:S,"*Ray*")+COUNTIFS(Orders!AD:AD,Data!M5,Orders!W:W,0,Orders!X:X,0,Orders!S:S,"*Fabric*")+COUNTIFS(Orders!AD:AD,Data!M5,Orders!W:W,1,Orders!X:X,1,Orders!S:S,"*Fabric*")),IF(Data!Z5="AAM",SUMIFS(Data!AW:AW,Data!Z:Z,"TM",Data!X:X,Data!M5),IF(Data!Z5="AM",SUMIFS(Data!AW:AW,Data!Z:Z,"TM",Data!V:V,Data!M5),IF(Data!Z5="AZM",SUMIFS(Data!AW:AW,Data!Z:Z,"TM",Data!U:U,Data!M5),IF(Data!Z5="Zone",SUMIFS(Data!AW:AW,Data!Z:Z,"TM",Data!T:T,Data!M5),IF(Data!Z5="Region",SUMIFS(Data!AW:AW,Data!Z:Z,"TM",Data!S:S,Data!M5),IF(Data!Z5="Country",SUMIFS(Data!AW:AW,Data!Z:Z,"TM",Data!R:R,Data!M5),0)))))))</f>
        <v>4</v>
      </c>
      <c r="AX5" s="18">
        <f>IF(Z5="TM",(COUNTIFS(Orders!AD:AD,Data!M5,Orders!W:W,0,Orders!X:X,0,Orders!S:S,"*Starter*")+COUNTIFS(Orders!AD:AD,Data!M5,Orders!W:W,1,Orders!X:X,1,Orders!S:S,"*Starter*")),IF(Data!Z5="AAM",SUMIFS(Data!AX:AX,Data!Z:Z,"TM",Data!X:X,Data!M5),IF(Data!Z5="AM",SUMIFS(Data!AX:AX,Data!Z:Z,"TM",Data!V:V,Data!M5),IF(Data!Z5="AZM",SUMIFS(Data!AX:AX,Data!Z:Z,"TM",Data!U:U,Data!M5),IF(Data!Z5="Zone",SUMIFS(Data!AX:AX,Data!Z:Z,"TM",Data!T:T,Data!M5),IF(Data!Z5="Region",SUMIFS(Data!AX:AX,Data!Z:Z,"TM",Data!S:S,Data!M5),IF(Data!Z5="Country",SUMIFS(Data!AX:AX,Data!Z:Z,"TM",Data!R:R,Data!M5),0)))))))</f>
        <v>2</v>
      </c>
      <c r="AY5" s="18">
        <f>IF(Z5="TM",(COUNTIFS(Orders!AD:AD,Data!M5,Orders!W:W,0,Orders!X:X,0,Orders!S:S,"*Pro*")+COUNTIFS(Orders!AD:AD,Data!M5,Orders!W:W,1,Orders!X:X,1,Orders!S:S,"*Pro*")),IF(Data!Z5="AAM",SUMIFS(Data!AY:AY,Data!Z:Z,"TM",Data!X:X,Data!M5),IF(Data!Z5="AM",SUMIFS(Data!AY:AY,Data!Z:Z,"TM",Data!V:V,Data!M5),IF(Data!Z5="AZM",SUMIFS(Data!AY:AY,Data!Z:Z,"TM",Data!U:U,Data!M5),IF(Data!Z5="Zone",SUMIFS(Data!AY:AY,Data!Z:Z,"TM",Data!T:T,Data!M5),IF(Data!Z5="Region",SUMIFS(Data!AY:AY,Data!Z:Z,"TM",Data!S:S,Data!M5),IF(Data!Z5="Country",SUMIFS(Data!AY:AY,Data!Z:Z,"TM",Data!R:R,Data!M5),0)))))))</f>
        <v>1</v>
      </c>
      <c r="AZ5" s="18">
        <f>IF(Z5="TM",(COUNTIFS(Orders!AD:AD,Data!M5,Orders!W:W,0,Orders!X:X,0,Orders!S:S,"*Tab*")+COUNTIFS(Orders!AD:AD,Data!M5,Orders!W:W,1,Orders!X:X,1,Orders!S:S,"*Tab*")),IF(Data!Z5="AAM",SUMIFS(Data!AZ:AZ,Data!Z:Z,"TM",Data!X:X,Data!M5),IF(Data!Z5="AM",SUMIFS(Data!AZ:AZ,Data!Z:Z,"TM",Data!V:V,Data!M5),IF(Data!Z5="AZM",SUMIFS(Data!AZ:AZ,Data!Z:Z,"TM",Data!U:U,Data!M5),IF(Data!Z5="Zone",SUMIFS(Data!AZ:AZ,Data!Z:Z,"TM",Data!T:T,Data!M5),IF(Data!Z5="Region",SUMIFS(Data!AZ:AZ,Data!Z:Z,"TM",Data!S:S,Data!M5),IF(Data!Z5="Country",SUMIFS(Data!AZ:AZ,Data!Z:Z,"TM",Data!R:R,Data!M5),0)))))))</f>
        <v>1</v>
      </c>
      <c r="BA5" s="18">
        <f>IF(Z5="TM",(COUNTIFS(Orders!AD:AD,Data!M5,Orders!W:W,0,Orders!X:X,0,Orders!S:S,"*Dental*")+COUNTIFS(Orders!AD:AD,Data!M5,Orders!W:W,1,Orders!X:X,1,Orders!S:S,"*Dental*")+COUNTIFS(Orders!AD:AD,Data!M5,Orders!W:W,0,Orders!X:X,0,Orders!S:S,"*Pediatric*")+COUNTIFS(Orders!AD:AD,Data!M5,Orders!W:W,1,Orders!X:X,1,Orders!S:S,"*Pediatric*")),IF(Data!Z5="AAM",SUMIFS(Data!BA:BA,Data!Z:Z,"TM",Data!X:X,Data!M5),IF(Data!Z5="AM",SUMIFS(Data!BA:BA,Data!Z:Z,"TM",Data!V:V,Data!M5),IF(Data!Z5="AZM",SUMIFS(Data!BA:BA,Data!Z:Z,"TM",Data!U:U,Data!M5),IF(Data!Z5="Zone",SUMIFS(Data!BA:BA,Data!Z:Z,"TM",Data!T:T,Data!M5),IF(Data!Z5="Region",SUMIFS(Data!BA:BA,Data!Z:Z,"TM",Data!S:S,Data!M5),IF(Data!Z5="Country",SUMIFS(Data!BA:BA,Data!Z:Z,"TM",Data!R:R,Data!M5),0)))))))</f>
        <v>1</v>
      </c>
      <c r="BB5" s="18">
        <f>IF(Z5="TM",(COUNTIFS(Orders!AD:AD,Data!M5,Orders!W:W,0,Orders!X:X,0,Orders!S:S,"*Fabric*")+COUNTIFS(Orders!AD:AD,Data!M5,Orders!W:W,1,Orders!X:X,1,Orders!S:S,"*Fabric*")),IF(Data!Z5="AAM",SUMIFS(Data!BB:BB,Data!Z:Z,"TM",Data!X:X,Data!M5),IF(Data!Z5="AM",SUMIFS(Data!BB:BB,Data!Z:Z,"TM",Data!V:V,Data!M5),IF(Data!Z5="AZM",SUMIFS(Data!BB:BB,Data!Z:Z,"TM",Data!U:U,Data!M5),IF(Data!Z5="Zone",SUMIFS(Data!BB:BB,Data!Z:Z,"TM",Data!T:T,Data!M5),IF(Data!Z5="Region",SUMIFS(Data!BB:BB,Data!Z:Z,"TM",Data!S:S,Data!M5),IF(Data!Z5="Country",SUMIFS(Data!BB:BB,Data!Z:Z,"TM",Data!R:R,Data!M5),0)))))))</f>
        <v>1</v>
      </c>
    </row>
    <row r="6" spans="1:54" ht="15.75" x14ac:dyDescent="0.3">
      <c r="A6" s="33">
        <f t="shared" si="0"/>
        <v>8</v>
      </c>
      <c r="B6" s="33" t="b">
        <f t="shared" si="1"/>
        <v>0</v>
      </c>
      <c r="C6" s="33">
        <f>IF(ISERROR(SMALL($D$4:$D$594,E6)),””,SMALL($D$4:$D$594,E6))</f>
        <v>8</v>
      </c>
      <c r="D6" s="34" t="str">
        <f t="shared" si="2"/>
        <v/>
      </c>
      <c r="E6" s="33">
        <f>ROWS($E$4:E6)</f>
        <v>3</v>
      </c>
      <c r="F6" s="33">
        <f t="shared" si="3"/>
        <v>0</v>
      </c>
      <c r="G6" s="33">
        <f>IF(OR(Report!$C$7="",Report!$C$7="All Levels"),1,IF(Report!$C$7=Data!Z6,1,0))</f>
        <v>0</v>
      </c>
      <c r="H6" s="33">
        <f t="shared" si="4"/>
        <v>1</v>
      </c>
      <c r="I6" s="33">
        <f t="shared" si="5"/>
        <v>3</v>
      </c>
      <c r="J6" s="33">
        <f>IF(OR(Report!$F$7="",Report!$F$7="All AMs"),1,IF(Report!$F$7=Data!W6,1,0))</f>
        <v>1</v>
      </c>
      <c r="K6" s="33">
        <f>IF(OR(Report!$E$7="",Report!$E$7="All Zones"),1,IF(Report!$E$7=Data!P6,1,0))</f>
        <v>1</v>
      </c>
      <c r="L6" s="33">
        <f>IF(OR(Report!$D$7="",Report!$D$7="All Regions"),1,IF(Report!$D$7=Data!O6,1,0))</f>
        <v>1</v>
      </c>
      <c r="M6" s="63" t="s">
        <v>749</v>
      </c>
      <c r="N6" s="63" t="s">
        <v>779</v>
      </c>
      <c r="O6" s="64" t="s">
        <v>18</v>
      </c>
      <c r="P6" s="64" t="s">
        <v>1456</v>
      </c>
      <c r="Q6" s="64" t="s">
        <v>1456</v>
      </c>
      <c r="R6" s="63" t="s">
        <v>777</v>
      </c>
      <c r="S6" s="63" t="s">
        <v>749</v>
      </c>
      <c r="T6" s="63"/>
      <c r="U6" s="63"/>
      <c r="V6" s="63"/>
      <c r="W6" s="64" t="s">
        <v>1456</v>
      </c>
      <c r="X6" s="63"/>
      <c r="Y6" s="64"/>
      <c r="Z6" s="64" t="s">
        <v>9</v>
      </c>
      <c r="AA6" s="64"/>
      <c r="AB6" s="18" t="str">
        <f>IF(Z6="TM",IF(AA6="H",(COUNTIFS(Orders!AD:AD,Data!M6,Orders!W:W,0,Orders!X:X,0)+COUNTIFS(Orders!AD:AD,Data!M6,Orders!W:W,1,Orders!X:X,1)),0),IF(Data!Z6="AAM",SUMIFS(Data!AB:AB,Data!Z:Z,"TM",Data!X:X,Data!M6,AA:AA,"H"),IF(Data!Z6="AM",SUMIFS(Data!AB:AB,Data!Z:Z,"TM",Data!V:V,Data!M6,AA:AA,"H"),IF(Data!Z6="AZM",SUMIFS(Data!AB:AB,Data!Z:Z,"TM",Data!U:U,Data!M6,AA:AA,"H"),IF(Data!Z6="ZM",SUMIFS(Data!AB:AB,Data!Z:Z,"TM",Data!T:T,Data!M6,AA:AA,"H"),IF(Data!Z6="RM",SUMIFS(Data!AB:AB,Data!Z:Z,"TM",Data!S:S,Data!M6,AA:AA,"H"),IF(Data!Z6="CM",SUMIFS(Data!AB:AB,Data!Z:Z,"TM",Data!R:R,Data!M6,AA:AA,"H"),"")))))))</f>
        <v/>
      </c>
      <c r="AC6" s="28">
        <f>IF(Z6="TM",IF(AA6="H",(SUMIFS(Orders!AG:AG,Orders!AD:AD,Data!M6,Orders!W:W,0,Orders!X:X,0)+SUMIFS(Orders!AG:AG,Orders!AD:AD,Data!M6,Orders!W:W,1,Orders!X:X,1))/12000,0),IF(Data!Z6="AAM",SUMIFS(Data!AC:AC,Data!Z:Z,"TM",Data!X:X,Data!M6,AA:AA,"H"),IF(Data!Z6="AM",SUMIFS(Data!AC:AC,Data!Z:Z,"TM",Data!V:V,Data!M6,AA:AA,"H"),IF(Data!Z6="AZM",SUMIFS(Data!AC:AC,Data!Z:Z,"TM",Data!U:U,Data!M6,AA:AA,"H"),IF(Data!Z6="Zone",SUMIFS(Data!AC:AC,Data!Z:Z,"TM",Data!T:T,Data!M6,AA:AA,"H"),IF(Data!Z6="Region",SUMIFS(Data!AC:AC,Data!Z:Z,"TM",Data!S:S,Data!M6,AA:AA,"H"),IF(Data!Z6="Country",SUMIFS(Data!AC:AC,Data!Z:Z,"TM",Data!R:R,Data!M6,AA:AA,"H"),"")))))))</f>
        <v>7.7939999999999996</v>
      </c>
      <c r="AD6" s="18">
        <f>IF(Z6="TM",0,IF(Data!Z6="AAM",SUMIFS(Data!AD:AD,Data!Z:Z,"TM",Data!X:X,Data!M6,AA:AA,"H"),IF(Data!Z6="AM",SUMIFS(Data!AD:AD,Data!Z:Z,"TM",Data!V:V,Data!M6,AA:AA,"H"),IF(Data!Z6="AZM",SUMIFS(Data!AD:AD,Data!Z:Z,"TM",Data!U:U,Data!M6,AA:AA,"H"),IF(Data!Z6="Zone",SUMIFS(Data!AD:AD,Data!Z:Z,"TM",Data!T:T,Data!M6,AA:AA,"H"),IF(Data!Z6="Region",SUMIFS(Data!AD:AD,Data!Z:Z,"TM",Data!S:S,Data!M6,AA:AA,"H"),IF(Data!Z6="Country",SUMIFS(Data!AD:AD,Data!Z:Z,"TM",Data!R:R,Data!M6,AA:AA,"H"),"")))))))</f>
        <v>0</v>
      </c>
      <c r="AE6" s="27">
        <f t="shared" si="6"/>
        <v>0</v>
      </c>
      <c r="AF6" s="26">
        <f t="shared" si="7"/>
        <v>0</v>
      </c>
      <c r="AG6" s="26">
        <f t="shared" si="8"/>
        <v>0.11526923076923076</v>
      </c>
      <c r="AH6" s="26">
        <f t="shared" si="9"/>
        <v>5.454545454545455E-2</v>
      </c>
      <c r="AJ6" s="28">
        <f>IF(Z6="TM",IF(AA6="U",(SUMIFS(Orders!AG:AG,Orders!AD:AD,Data!M6,Orders!W:W,0,Orders!X:X,0)+SUMIFS(Orders!AG:AG,Orders!AD:AD,Data!M6,Orders!W:W,1,Orders!X:X,1))/12000,0),IF(Data!Z6="AAM",SUMIFS(Data!AJ:AJ,Data!Z:Z,"TM",Data!X:X,Data!M6,AA:AA,"U"),IF(Data!Z6="AM",SUMIFS(Data!AJ:AJ,Data!Z:Z,"TM",Data!V:V,Data!M6,AA:AA,"U"),IF(Data!Z6="AZM",SUMIFS(Data!AJ:AJ,Data!Z:Z,"TM",Data!U:U,Data!M6,AA:AA,"U"),IF(Data!Z6="Zone",SUMIFS(Data!AJ:AJ,Data!Z:Z,"TM",Data!T:T,Data!M6,AA:AA,"U"),IF(Data!Z6="Region",SUMIFS(Data!AJ:AJ,Data!Z:Z,"TM",Data!S:S,Data!M6,AA:AA,"U"),IF(Data!Z6="Country",SUMIFS(Data!AJ:AJ,Data!Z:Z,"TM",Data!R:R,Data!M6,AA:AA,"U"),"")))))))</f>
        <v>10.941666666666666</v>
      </c>
      <c r="AK6" s="18">
        <f>IF(Z6="TM",IF(AA6="U",(SUMIFS(Orders!AG:AG,Orders!AD:AD,Data!M6,Orders!W:W,0,Orders!X:X,0)+SUMIFS(Orders!AG:AG,Orders!AD:AD,Data!M6,Orders!W:W,1,Orders!X:X,1)),0),IF(Data!Z6="AAM",SUMIFS(Data!AK:AK,Data!Z:Z,"TM",Data!X:X,Data!M6,AA:AA,"U"),IF(Data!Z6="AM",SUMIFS(Data!AK:AK,Data!Z:Z,"TM",Data!V:V,Data!M6,AA:AA,"U"),IF(Data!Z6="AZM",SUMIFS(Data!AK:AK,Data!Z:Z,"TM",Data!U:U,Data!M6,AA:AA,"U"),IF(Data!Z6="Zone",SUMIFS(Data!AK:AK,Data!Z:Z,"TM",Data!T:T,Data!M6,AA:AA,"U"),IF(Data!Z6="Region",SUMIFS(Data!AK:AK,Data!Z:Z,"TM",Data!S:S,Data!M6,AA:AA,"U"),IF(Data!Z6="Country",SUMIFS(Data!AK:AK,Data!Z:Z,"TM",Data!R:R,Data!M6,AA:AA,"U"),"")))))))</f>
        <v>131300</v>
      </c>
      <c r="AL6" s="18">
        <f>IF(Z6="TM",12000*0,IF(Data!Z6="AAM",SUMIFS(Data!AL:AL,Data!Z:Z,"TM",Data!X:X,Data!M6,AA:AA,"H"),IF(Data!Z6="AM",SUMIFS(Data!AL:AL,Data!Z:Z,"TM",Data!V:V,Data!M6,AA:AA,"H"),IF(Data!Z6="AZM",SUMIFS(Data!AL:AL,Data!Z:Z,"TM",Data!U:U,Data!M6,AA:AA,"H"),IF(Data!Z6="Zone",SUMIFS(Data!AL:AL,Data!Z:Z,"TM",Data!T:T,Data!M6,AA:AA,"H"),IF(Data!Z6="Region",SUMIFS(Data!AL:AL,Data!Z:Z,"TM",Data!S:S,Data!M6,AA:AA,"H"),IF(Data!Z6="Country",SUMIFS(Data!AL:AL,Data!Z:Z,"TM",Data!R:R,Data!M6,AA:AA,"H"),"")))))))</f>
        <v>0</v>
      </c>
      <c r="AM6" s="27">
        <f t="shared" si="10"/>
        <v>0</v>
      </c>
      <c r="AN6" s="26">
        <f t="shared" si="11"/>
        <v>0.45590277777777777</v>
      </c>
      <c r="AO6" s="26">
        <f t="shared" si="12"/>
        <v>0</v>
      </c>
      <c r="AQ6" s="28">
        <f t="shared" si="13"/>
        <v>18.735666666666667</v>
      </c>
      <c r="AR6" s="18">
        <f t="shared" si="14"/>
        <v>224828</v>
      </c>
      <c r="AS6" s="18">
        <f t="shared" si="15"/>
        <v>0</v>
      </c>
      <c r="AT6" s="27">
        <f t="shared" si="16"/>
        <v>0</v>
      </c>
      <c r="AU6" s="27"/>
      <c r="AV6" s="27"/>
      <c r="AW6" s="18">
        <f>IF(Z6="TM",(COUNTIFS(Orders!AD:AD,Data!M6,Orders!W:W,0,Orders!X:X,0,Orders!S:S,"*Ray*")+COUNTIFS(Orders!AD:AD,Data!M6,Orders!W:W,1,Orders!X:X,1,Orders!S:S,"*Ray*")+COUNTIFS(Orders!AD:AD,Data!M6,Orders!W:W,0,Orders!X:X,0,Orders!S:S,"*Fabric*")+COUNTIFS(Orders!AD:AD,Data!M6,Orders!W:W,1,Orders!X:X,1,Orders!S:S,"*Fabric*")),IF(Data!Z6="AAM",SUMIFS(Data!AW:AW,Data!Z:Z,"TM",Data!X:X,Data!M6),IF(Data!Z6="AM",SUMIFS(Data!AW:AW,Data!Z:Z,"TM",Data!V:V,Data!M6),IF(Data!Z6="AZM",SUMIFS(Data!AW:AW,Data!Z:Z,"TM",Data!U:U,Data!M6),IF(Data!Z6="Zone",SUMIFS(Data!AW:AW,Data!Z:Z,"TM",Data!T:T,Data!M6),IF(Data!Z6="Region",SUMIFS(Data!AW:AW,Data!Z:Z,"TM",Data!S:S,Data!M6),IF(Data!Z6="Country",SUMIFS(Data!AW:AW,Data!Z:Z,"TM",Data!R:R,Data!M6),0)))))))</f>
        <v>15</v>
      </c>
      <c r="AX6" s="18">
        <f>IF(Z6="TM",(COUNTIFS(Orders!AD:AD,Data!M6,Orders!W:W,0,Orders!X:X,0,Orders!S:S,"*Starter*")+COUNTIFS(Orders!AD:AD,Data!M6,Orders!W:W,1,Orders!X:X,1,Orders!S:S,"*Starter*")),IF(Data!Z6="AAM",SUMIFS(Data!AX:AX,Data!Z:Z,"TM",Data!X:X,Data!M6),IF(Data!Z6="AM",SUMIFS(Data!AX:AX,Data!Z:Z,"TM",Data!V:V,Data!M6),IF(Data!Z6="AZM",SUMIFS(Data!AX:AX,Data!Z:Z,"TM",Data!U:U,Data!M6),IF(Data!Z6="Zone",SUMIFS(Data!AX:AX,Data!Z:Z,"TM",Data!T:T,Data!M6),IF(Data!Z6="Region",SUMIFS(Data!AX:AX,Data!Z:Z,"TM",Data!S:S,Data!M6),IF(Data!Z6="Country",SUMIFS(Data!AX:AX,Data!Z:Z,"TM",Data!R:R,Data!M6),0)))))))</f>
        <v>6</v>
      </c>
      <c r="AY6" s="18">
        <f>IF(Z6="TM",(COUNTIFS(Orders!AD:AD,Data!M6,Orders!W:W,0,Orders!X:X,0,Orders!S:S,"*Pro*")+COUNTIFS(Orders!AD:AD,Data!M6,Orders!W:W,1,Orders!X:X,1,Orders!S:S,"*Pro*")),IF(Data!Z6="AAM",SUMIFS(Data!AY:AY,Data!Z:Z,"TM",Data!X:X,Data!M6),IF(Data!Z6="AM",SUMIFS(Data!AY:AY,Data!Z:Z,"TM",Data!V:V,Data!M6),IF(Data!Z6="AZM",SUMIFS(Data!AY:AY,Data!Z:Z,"TM",Data!U:U,Data!M6),IF(Data!Z6="Zone",SUMIFS(Data!AY:AY,Data!Z:Z,"TM",Data!T:T,Data!M6),IF(Data!Z6="Region",SUMIFS(Data!AY:AY,Data!Z:Z,"TM",Data!S:S,Data!M6),IF(Data!Z6="Country",SUMIFS(Data!AY:AY,Data!Z:Z,"TM",Data!R:R,Data!M6),0)))))))</f>
        <v>0</v>
      </c>
      <c r="AZ6" s="18">
        <f>IF(Z6="TM",(COUNTIFS(Orders!AD:AD,Data!M6,Orders!W:W,0,Orders!X:X,0,Orders!S:S,"*Tab*")+COUNTIFS(Orders!AD:AD,Data!M6,Orders!W:W,1,Orders!X:X,1,Orders!S:S,"*Tab*")),IF(Data!Z6="AAM",SUMIFS(Data!AZ:AZ,Data!Z:Z,"TM",Data!X:X,Data!M6),IF(Data!Z6="AM",SUMIFS(Data!AZ:AZ,Data!Z:Z,"TM",Data!V:V,Data!M6),IF(Data!Z6="AZM",SUMIFS(Data!AZ:AZ,Data!Z:Z,"TM",Data!U:U,Data!M6),IF(Data!Z6="Zone",SUMIFS(Data!AZ:AZ,Data!Z:Z,"TM",Data!T:T,Data!M6),IF(Data!Z6="Region",SUMIFS(Data!AZ:AZ,Data!Z:Z,"TM",Data!S:S,Data!M6),IF(Data!Z6="Country",SUMIFS(Data!AZ:AZ,Data!Z:Z,"TM",Data!R:R,Data!M6),0)))))))</f>
        <v>2</v>
      </c>
      <c r="BA6" s="18">
        <f>IF(Z6="TM",(COUNTIFS(Orders!AD:AD,Data!M6,Orders!W:W,0,Orders!X:X,0,Orders!S:S,"*Dental*")+COUNTIFS(Orders!AD:AD,Data!M6,Orders!W:W,1,Orders!X:X,1,Orders!S:S,"*Dental*")+COUNTIFS(Orders!AD:AD,Data!M6,Orders!W:W,0,Orders!X:X,0,Orders!S:S,"*Pediatric*")+COUNTIFS(Orders!AD:AD,Data!M6,Orders!W:W,1,Orders!X:X,1,Orders!S:S,"*Pediatric*")),IF(Data!Z6="AAM",SUMIFS(Data!BA:BA,Data!Z:Z,"TM",Data!X:X,Data!M6),IF(Data!Z6="AM",SUMIFS(Data!BA:BA,Data!Z:Z,"TM",Data!V:V,Data!M6),IF(Data!Z6="AZM",SUMIFS(Data!BA:BA,Data!Z:Z,"TM",Data!U:U,Data!M6),IF(Data!Z6="Zone",SUMIFS(Data!BA:BA,Data!Z:Z,"TM",Data!T:T,Data!M6),IF(Data!Z6="Region",SUMIFS(Data!BA:BA,Data!Z:Z,"TM",Data!S:S,Data!M6),IF(Data!Z6="Country",SUMIFS(Data!BA:BA,Data!Z:Z,"TM",Data!R:R,Data!M6),0)))))))</f>
        <v>0</v>
      </c>
      <c r="BB6" s="18">
        <f>IF(Z6="TM",(COUNTIFS(Orders!AD:AD,Data!M6,Orders!W:W,0,Orders!X:X,0,Orders!S:S,"*Fabric*")+COUNTIFS(Orders!AD:AD,Data!M6,Orders!W:W,1,Orders!X:X,1,Orders!S:S,"*Fabric*")),IF(Data!Z6="AAM",SUMIFS(Data!BB:BB,Data!Z:Z,"TM",Data!X:X,Data!M6),IF(Data!Z6="AM",SUMIFS(Data!BB:BB,Data!Z:Z,"TM",Data!V:V,Data!M6),IF(Data!Z6="AZM",SUMIFS(Data!BB:BB,Data!Z:Z,"TM",Data!U:U,Data!M6),IF(Data!Z6="Zone",SUMIFS(Data!BB:BB,Data!Z:Z,"TM",Data!T:T,Data!M6),IF(Data!Z6="Region",SUMIFS(Data!BB:BB,Data!Z:Z,"TM",Data!S:S,Data!M6),IF(Data!Z6="Country",SUMIFS(Data!BB:BB,Data!Z:Z,"TM",Data!R:R,Data!M6),0)))))))</f>
        <v>2</v>
      </c>
    </row>
    <row r="7" spans="1:54" ht="15.75" x14ac:dyDescent="0.3">
      <c r="A7" s="33">
        <f t="shared" si="0"/>
        <v>9</v>
      </c>
      <c r="B7" s="33" t="b">
        <f t="shared" si="1"/>
        <v>0</v>
      </c>
      <c r="C7" s="33">
        <f>IF(ISERROR(SMALL($D$4:$D$594,E7)),””,SMALL($D$4:$D$594,E7))</f>
        <v>9</v>
      </c>
      <c r="D7" s="34" t="str">
        <f t="shared" si="2"/>
        <v/>
      </c>
      <c r="E7" s="33">
        <f>ROWS($E$4:E7)</f>
        <v>4</v>
      </c>
      <c r="F7" s="33">
        <f t="shared" si="3"/>
        <v>0</v>
      </c>
      <c r="G7" s="33">
        <f>IF(OR(Report!$C$7="",Report!$C$7="All Levels"),1,IF(Report!$C$7=Data!Z7,1,0))</f>
        <v>0</v>
      </c>
      <c r="H7" s="33">
        <f t="shared" si="4"/>
        <v>1</v>
      </c>
      <c r="I7" s="33">
        <f t="shared" si="5"/>
        <v>3</v>
      </c>
      <c r="J7" s="33">
        <f>IF(OR(Report!$F$7="",Report!$F$7="All AMs"),1,IF(Report!$F$7=Data!W7,1,0))</f>
        <v>1</v>
      </c>
      <c r="K7" s="33">
        <f>IF(OR(Report!$E$7="",Report!$E$7="All Zones"),1,IF(Report!$E$7=Data!P7,1,0))</f>
        <v>1</v>
      </c>
      <c r="L7" s="33">
        <f>IF(OR(Report!$D$7="",Report!$D$7="All Regions"),1,IF(Report!$D$7=Data!O7,1,0))</f>
        <v>1</v>
      </c>
      <c r="M7" s="63" t="s">
        <v>753</v>
      </c>
      <c r="N7" s="63" t="s">
        <v>780</v>
      </c>
      <c r="O7" s="64" t="s">
        <v>19</v>
      </c>
      <c r="P7" s="64" t="s">
        <v>1456</v>
      </c>
      <c r="Q7" s="64" t="s">
        <v>1456</v>
      </c>
      <c r="R7" s="63" t="s">
        <v>777</v>
      </c>
      <c r="S7" s="63" t="s">
        <v>753</v>
      </c>
      <c r="T7" s="63"/>
      <c r="U7" s="63"/>
      <c r="V7" s="63"/>
      <c r="W7" s="64" t="s">
        <v>1456</v>
      </c>
      <c r="X7" s="63"/>
      <c r="Y7" s="64"/>
      <c r="Z7" s="64" t="s">
        <v>9</v>
      </c>
      <c r="AA7" s="64"/>
      <c r="AB7" s="18" t="str">
        <f>IF(Z7="TM",IF(AA7="H",(COUNTIFS(Orders!AD:AD,Data!M7,Orders!W:W,0,Orders!X:X,0)+COUNTIFS(Orders!AD:AD,Data!M7,Orders!W:W,1,Orders!X:X,1)),0),IF(Data!Z7="AAM",SUMIFS(Data!AB:AB,Data!Z:Z,"TM",Data!X:X,Data!M7,AA:AA,"H"),IF(Data!Z7="AM",SUMIFS(Data!AB:AB,Data!Z:Z,"TM",Data!V:V,Data!M7,AA:AA,"H"),IF(Data!Z7="AZM",SUMIFS(Data!AB:AB,Data!Z:Z,"TM",Data!U:U,Data!M7,AA:AA,"H"),IF(Data!Z7="ZM",SUMIFS(Data!AB:AB,Data!Z:Z,"TM",Data!T:T,Data!M7,AA:AA,"H"),IF(Data!Z7="RM",SUMIFS(Data!AB:AB,Data!Z:Z,"TM",Data!S:S,Data!M7,AA:AA,"H"),IF(Data!Z7="CM",SUMIFS(Data!AB:AB,Data!Z:Z,"TM",Data!R:R,Data!M7,AA:AA,"H"),"")))))))</f>
        <v/>
      </c>
      <c r="AC7" s="28">
        <f>IF(Z7="TM",IF(AA7="H",(SUMIFS(Orders!AG:AG,Orders!AD:AD,Data!M7,Orders!W:W,0,Orders!X:X,0)+SUMIFS(Orders!AG:AG,Orders!AD:AD,Data!M7,Orders!W:W,1,Orders!X:X,1))/12000,0),IF(Data!Z7="AAM",SUMIFS(Data!AC:AC,Data!Z:Z,"TM",Data!X:X,Data!M7,AA:AA,"H"),IF(Data!Z7="AM",SUMIFS(Data!AC:AC,Data!Z:Z,"TM",Data!V:V,Data!M7,AA:AA,"H"),IF(Data!Z7="AZM",SUMIFS(Data!AC:AC,Data!Z:Z,"TM",Data!U:U,Data!M7,AA:AA,"H"),IF(Data!Z7="Zone",SUMIFS(Data!AC:AC,Data!Z:Z,"TM",Data!T:T,Data!M7,AA:AA,"H"),IF(Data!Z7="Region",SUMIFS(Data!AC:AC,Data!Z:Z,"TM",Data!S:S,Data!M7,AA:AA,"H"),IF(Data!Z7="Country",SUMIFS(Data!AC:AC,Data!Z:Z,"TM",Data!R:R,Data!M7,AA:AA,"H"),"")))))))</f>
        <v>7.4969999999999999</v>
      </c>
      <c r="AD7" s="18">
        <f>IF(Z7="TM",0,IF(Data!Z7="AAM",SUMIFS(Data!AD:AD,Data!Z:Z,"TM",Data!X:X,Data!M7,AA:AA,"H"),IF(Data!Z7="AM",SUMIFS(Data!AD:AD,Data!Z:Z,"TM",Data!V:V,Data!M7,AA:AA,"H"),IF(Data!Z7="AZM",SUMIFS(Data!AD:AD,Data!Z:Z,"TM",Data!U:U,Data!M7,AA:AA,"H"),IF(Data!Z7="Zone",SUMIFS(Data!AD:AD,Data!Z:Z,"TM",Data!T:T,Data!M7,AA:AA,"H"),IF(Data!Z7="Region",SUMIFS(Data!AD:AD,Data!Z:Z,"TM",Data!S:S,Data!M7,AA:AA,"H"),IF(Data!Z7="Country",SUMIFS(Data!AD:AD,Data!Z:Z,"TM",Data!R:R,Data!M7,AA:AA,"H"),"")))))))</f>
        <v>0</v>
      </c>
      <c r="AE7" s="27">
        <f t="shared" si="6"/>
        <v>0</v>
      </c>
      <c r="AF7" s="26">
        <f t="shared" si="7"/>
        <v>0</v>
      </c>
      <c r="AG7" s="26">
        <f t="shared" si="8"/>
        <v>7.689230769230769E-2</v>
      </c>
      <c r="AH7" s="26">
        <f t="shared" si="9"/>
        <v>8.925000000000001E-2</v>
      </c>
      <c r="AJ7" s="28">
        <f>IF(Z7="TM",IF(AA7="U",(SUMIFS(Orders!AG:AG,Orders!AD:AD,Data!M7,Orders!W:W,0,Orders!X:X,0)+SUMIFS(Orders!AG:AG,Orders!AD:AD,Data!M7,Orders!W:W,1,Orders!X:X,1))/12000,0),IF(Data!Z7="AAM",SUMIFS(Data!AJ:AJ,Data!Z:Z,"TM",Data!X:X,Data!M7,AA:AA,"U"),IF(Data!Z7="AM",SUMIFS(Data!AJ:AJ,Data!Z:Z,"TM",Data!V:V,Data!M7,AA:AA,"U"),IF(Data!Z7="AZM",SUMIFS(Data!AJ:AJ,Data!Z:Z,"TM",Data!U:U,Data!M7,AA:AA,"U"),IF(Data!Z7="Zone",SUMIFS(Data!AJ:AJ,Data!Z:Z,"TM",Data!T:T,Data!M7,AA:AA,"U"),IF(Data!Z7="Region",SUMIFS(Data!AJ:AJ,Data!Z:Z,"TM",Data!S:S,Data!M7,AA:AA,"U"),IF(Data!Z7="Country",SUMIFS(Data!AJ:AJ,Data!Z:Z,"TM",Data!R:R,Data!M7,AA:AA,"U"),"")))))))</f>
        <v>9.2705000000000002</v>
      </c>
      <c r="AK7" s="18">
        <f>IF(Z7="TM",IF(AA7="U",(SUMIFS(Orders!AG:AG,Orders!AD:AD,Data!M7,Orders!W:W,0,Orders!X:X,0)+SUMIFS(Orders!AG:AG,Orders!AD:AD,Data!M7,Orders!W:W,1,Orders!X:X,1)),0),IF(Data!Z7="AAM",SUMIFS(Data!AK:AK,Data!Z:Z,"TM",Data!X:X,Data!M7,AA:AA,"U"),IF(Data!Z7="AM",SUMIFS(Data!AK:AK,Data!Z:Z,"TM",Data!V:V,Data!M7,AA:AA,"U"),IF(Data!Z7="AZM",SUMIFS(Data!AK:AK,Data!Z:Z,"TM",Data!U:U,Data!M7,AA:AA,"U"),IF(Data!Z7="Zone",SUMIFS(Data!AK:AK,Data!Z:Z,"TM",Data!T:T,Data!M7,AA:AA,"U"),IF(Data!Z7="Region",SUMIFS(Data!AK:AK,Data!Z:Z,"TM",Data!S:S,Data!M7,AA:AA,"U"),IF(Data!Z7="Country",SUMIFS(Data!AK:AK,Data!Z:Z,"TM",Data!R:R,Data!M7,AA:AA,"U"),"")))))))</f>
        <v>111246</v>
      </c>
      <c r="AL7" s="18">
        <f>IF(Z7="TM",12000*0,IF(Data!Z7="AAM",SUMIFS(Data!AL:AL,Data!Z:Z,"TM",Data!X:X,Data!M7,AA:AA,"H"),IF(Data!Z7="AM",SUMIFS(Data!AL:AL,Data!Z:Z,"TM",Data!V:V,Data!M7,AA:AA,"H"),IF(Data!Z7="AZM",SUMIFS(Data!AL:AL,Data!Z:Z,"TM",Data!U:U,Data!M7,AA:AA,"H"),IF(Data!Z7="Zone",SUMIFS(Data!AL:AL,Data!Z:Z,"TM",Data!T:T,Data!M7,AA:AA,"H"),IF(Data!Z7="Region",SUMIFS(Data!AL:AL,Data!Z:Z,"TM",Data!S:S,Data!M7,AA:AA,"H"),IF(Data!Z7="Country",SUMIFS(Data!AL:AL,Data!Z:Z,"TM",Data!R:R,Data!M7,AA:AA,"H"),"")))))))</f>
        <v>0</v>
      </c>
      <c r="AM7" s="27">
        <f t="shared" si="10"/>
        <v>0</v>
      </c>
      <c r="AN7" s="26">
        <f t="shared" si="11"/>
        <v>0.16855454545454546</v>
      </c>
      <c r="AO7" s="26">
        <f t="shared" si="12"/>
        <v>0</v>
      </c>
      <c r="AQ7" s="28">
        <f t="shared" si="13"/>
        <v>16.767499999999998</v>
      </c>
      <c r="AR7" s="18">
        <f t="shared" si="14"/>
        <v>201210</v>
      </c>
      <c r="AS7" s="18">
        <f t="shared" si="15"/>
        <v>0</v>
      </c>
      <c r="AT7" s="27">
        <f t="shared" si="16"/>
        <v>0</v>
      </c>
      <c r="AU7" s="27"/>
      <c r="AV7" s="27"/>
      <c r="AW7" s="18">
        <f>IF(Z7="TM",(COUNTIFS(Orders!AD:AD,Data!M7,Orders!W:W,0,Orders!X:X,0,Orders!S:S,"*Ray*")+COUNTIFS(Orders!AD:AD,Data!M7,Orders!W:W,1,Orders!X:X,1,Orders!S:S,"*Ray*")+COUNTIFS(Orders!AD:AD,Data!M7,Orders!W:W,0,Orders!X:X,0,Orders!S:S,"*Fabric*")+COUNTIFS(Orders!AD:AD,Data!M7,Orders!W:W,1,Orders!X:X,1,Orders!S:S,"*Fabric*")),IF(Data!Z7="AAM",SUMIFS(Data!AW:AW,Data!Z:Z,"TM",Data!X:X,Data!M7),IF(Data!Z7="AM",SUMIFS(Data!AW:AW,Data!Z:Z,"TM",Data!V:V,Data!M7),IF(Data!Z7="AZM",SUMIFS(Data!AW:AW,Data!Z:Z,"TM",Data!U:U,Data!M7),IF(Data!Z7="Zone",SUMIFS(Data!AW:AW,Data!Z:Z,"TM",Data!T:T,Data!M7),IF(Data!Z7="Region",SUMIFS(Data!AW:AW,Data!Z:Z,"TM",Data!S:S,Data!M7),IF(Data!Z7="Country",SUMIFS(Data!AW:AW,Data!Z:Z,"TM",Data!R:R,Data!M7),0)))))))</f>
        <v>11</v>
      </c>
      <c r="AX7" s="18">
        <f>IF(Z7="TM",(COUNTIFS(Orders!AD:AD,Data!M7,Orders!W:W,0,Orders!X:X,0,Orders!S:S,"*Starter*")+COUNTIFS(Orders!AD:AD,Data!M7,Orders!W:W,1,Orders!X:X,1,Orders!S:S,"*Starter*")),IF(Data!Z7="AAM",SUMIFS(Data!AX:AX,Data!Z:Z,"TM",Data!X:X,Data!M7),IF(Data!Z7="AM",SUMIFS(Data!AX:AX,Data!Z:Z,"TM",Data!V:V,Data!M7),IF(Data!Z7="AZM",SUMIFS(Data!AX:AX,Data!Z:Z,"TM",Data!U:U,Data!M7),IF(Data!Z7="Zone",SUMIFS(Data!AX:AX,Data!Z:Z,"TM",Data!T:T,Data!M7),IF(Data!Z7="Region",SUMIFS(Data!AX:AX,Data!Z:Z,"TM",Data!S:S,Data!M7),IF(Data!Z7="Country",SUMIFS(Data!AX:AX,Data!Z:Z,"TM",Data!R:R,Data!M7),0)))))))</f>
        <v>3</v>
      </c>
      <c r="AY7" s="18">
        <f>IF(Z7="TM",(COUNTIFS(Orders!AD:AD,Data!M7,Orders!W:W,0,Orders!X:X,0,Orders!S:S,"*Pro*")+COUNTIFS(Orders!AD:AD,Data!M7,Orders!W:W,1,Orders!X:X,1,Orders!S:S,"*Pro*")),IF(Data!Z7="AAM",SUMIFS(Data!AY:AY,Data!Z:Z,"TM",Data!X:X,Data!M7),IF(Data!Z7="AM",SUMIFS(Data!AY:AY,Data!Z:Z,"TM",Data!V:V,Data!M7),IF(Data!Z7="AZM",SUMIFS(Data!AY:AY,Data!Z:Z,"TM",Data!U:U,Data!M7),IF(Data!Z7="Zone",SUMIFS(Data!AY:AY,Data!Z:Z,"TM",Data!T:T,Data!M7),IF(Data!Z7="Region",SUMIFS(Data!AY:AY,Data!Z:Z,"TM",Data!S:S,Data!M7),IF(Data!Z7="Country",SUMIFS(Data!AY:AY,Data!Z:Z,"TM",Data!R:R,Data!M7),0)))))))</f>
        <v>0</v>
      </c>
      <c r="AZ7" s="18">
        <f>IF(Z7="TM",(COUNTIFS(Orders!AD:AD,Data!M7,Orders!W:W,0,Orders!X:X,0,Orders!S:S,"*Tab*")+COUNTIFS(Orders!AD:AD,Data!M7,Orders!W:W,1,Orders!X:X,1,Orders!S:S,"*Tab*")),IF(Data!Z7="AAM",SUMIFS(Data!AZ:AZ,Data!Z:Z,"TM",Data!X:X,Data!M7),IF(Data!Z7="AM",SUMIFS(Data!AZ:AZ,Data!Z:Z,"TM",Data!V:V,Data!M7),IF(Data!Z7="AZM",SUMIFS(Data!AZ:AZ,Data!Z:Z,"TM",Data!U:U,Data!M7),IF(Data!Z7="Zone",SUMIFS(Data!AZ:AZ,Data!Z:Z,"TM",Data!T:T,Data!M7),IF(Data!Z7="Region",SUMIFS(Data!AZ:AZ,Data!Z:Z,"TM",Data!S:S,Data!M7),IF(Data!Z7="Country",SUMIFS(Data!AZ:AZ,Data!Z:Z,"TM",Data!R:R,Data!M7),0)))))))</f>
        <v>3</v>
      </c>
      <c r="BA7" s="18">
        <f>IF(Z7="TM",(COUNTIFS(Orders!AD:AD,Data!M7,Orders!W:W,0,Orders!X:X,0,Orders!S:S,"*Dental*")+COUNTIFS(Orders!AD:AD,Data!M7,Orders!W:W,1,Orders!X:X,1,Orders!S:S,"*Dental*")+COUNTIFS(Orders!AD:AD,Data!M7,Orders!W:W,0,Orders!X:X,0,Orders!S:S,"*Pediatric*")+COUNTIFS(Orders!AD:AD,Data!M7,Orders!W:W,1,Orders!X:X,1,Orders!S:S,"*Pediatric*")),IF(Data!Z7="AAM",SUMIFS(Data!BA:BA,Data!Z:Z,"TM",Data!X:X,Data!M7),IF(Data!Z7="AM",SUMIFS(Data!BA:BA,Data!Z:Z,"TM",Data!V:V,Data!M7),IF(Data!Z7="AZM",SUMIFS(Data!BA:BA,Data!Z:Z,"TM",Data!U:U,Data!M7),IF(Data!Z7="Zone",SUMIFS(Data!BA:BA,Data!Z:Z,"TM",Data!T:T,Data!M7),IF(Data!Z7="Region",SUMIFS(Data!BA:BA,Data!Z:Z,"TM",Data!S:S,Data!M7),IF(Data!Z7="Country",SUMIFS(Data!BA:BA,Data!Z:Z,"TM",Data!R:R,Data!M7),0)))))))</f>
        <v>0</v>
      </c>
      <c r="BB7" s="18">
        <f>IF(Z7="TM",(COUNTIFS(Orders!AD:AD,Data!M7,Orders!W:W,0,Orders!X:X,0,Orders!S:S,"*Fabric*")+COUNTIFS(Orders!AD:AD,Data!M7,Orders!W:W,1,Orders!X:X,1,Orders!S:S,"*Fabric*")),IF(Data!Z7="AAM",SUMIFS(Data!BB:BB,Data!Z:Z,"TM",Data!X:X,Data!M7),IF(Data!Z7="AM",SUMIFS(Data!BB:BB,Data!Z:Z,"TM",Data!V:V,Data!M7),IF(Data!Z7="AZM",SUMIFS(Data!BB:BB,Data!Z:Z,"TM",Data!U:U,Data!M7),IF(Data!Z7="Zone",SUMIFS(Data!BB:BB,Data!Z:Z,"TM",Data!T:T,Data!M7),IF(Data!Z7="Region",SUMIFS(Data!BB:BB,Data!Z:Z,"TM",Data!S:S,Data!M7),IF(Data!Z7="Country",SUMIFS(Data!BB:BB,Data!Z:Z,"TM",Data!R:R,Data!M7),0)))))))</f>
        <v>3</v>
      </c>
    </row>
    <row r="8" spans="1:54" ht="15.75" x14ac:dyDescent="0.3">
      <c r="A8" s="33">
        <f t="shared" si="0"/>
        <v>10</v>
      </c>
      <c r="B8" s="33" t="b">
        <f t="shared" si="1"/>
        <v>0</v>
      </c>
      <c r="C8" s="33">
        <f>IF(ISERROR(SMALL($D$4:$D$594,E8)),””,SMALL($D$4:$D$594,E8))</f>
        <v>10</v>
      </c>
      <c r="D8" s="34" t="str">
        <f t="shared" si="2"/>
        <v/>
      </c>
      <c r="E8" s="33">
        <f>ROWS($E$4:E8)</f>
        <v>5</v>
      </c>
      <c r="F8" s="33">
        <f t="shared" si="3"/>
        <v>0</v>
      </c>
      <c r="G8" s="33">
        <f>IF(OR(Report!$C$7="",Report!$C$7="All Levels"),1,IF(Report!$C$7=Data!Z8,1,0))</f>
        <v>0</v>
      </c>
      <c r="H8" s="33">
        <f t="shared" si="4"/>
        <v>1</v>
      </c>
      <c r="I8" s="33">
        <f t="shared" si="5"/>
        <v>3</v>
      </c>
      <c r="J8" s="33">
        <f>IF(OR(Report!$F$7="",Report!$F$7="All AMs"),1,IF(Report!$F$7=Data!W8,1,0))</f>
        <v>1</v>
      </c>
      <c r="K8" s="33">
        <f>IF(OR(Report!$E$7="",Report!$E$7="All Zones"),1,IF(Report!$E$7=Data!P8,1,0))</f>
        <v>1</v>
      </c>
      <c r="L8" s="33">
        <f>IF(OR(Report!$D$7="",Report!$D$7="All Regions"),1,IF(Report!$D$7=Data!O8,1,0))</f>
        <v>1</v>
      </c>
      <c r="M8" s="63" t="s">
        <v>757</v>
      </c>
      <c r="N8" s="63" t="s">
        <v>757</v>
      </c>
      <c r="O8" s="64" t="s">
        <v>21</v>
      </c>
      <c r="P8" s="64" t="s">
        <v>1456</v>
      </c>
      <c r="Q8" s="64" t="s">
        <v>1456</v>
      </c>
      <c r="R8" s="63" t="s">
        <v>777</v>
      </c>
      <c r="S8" s="63" t="s">
        <v>757</v>
      </c>
      <c r="T8" s="63"/>
      <c r="U8" s="63"/>
      <c r="V8" s="63"/>
      <c r="W8" s="64" t="s">
        <v>1456</v>
      </c>
      <c r="X8" s="63"/>
      <c r="Y8" s="64"/>
      <c r="Z8" s="64" t="s">
        <v>9</v>
      </c>
      <c r="AA8" s="64"/>
      <c r="AB8" s="18" t="str">
        <f>IF(Z8="TM",IF(AA8="H",(COUNTIFS(Orders!AD:AD,Data!M8,Orders!W:W,0,Orders!X:X,0)+COUNTIFS(Orders!AD:AD,Data!M8,Orders!W:W,1,Orders!X:X,1)),0),IF(Data!Z8="AAM",SUMIFS(Data!AB:AB,Data!Z:Z,"TM",Data!X:X,Data!M8,AA:AA,"H"),IF(Data!Z8="AM",SUMIFS(Data!AB:AB,Data!Z:Z,"TM",Data!V:V,Data!M8,AA:AA,"H"),IF(Data!Z8="AZM",SUMIFS(Data!AB:AB,Data!Z:Z,"TM",Data!U:U,Data!M8,AA:AA,"H"),IF(Data!Z8="ZM",SUMIFS(Data!AB:AB,Data!Z:Z,"TM",Data!T:T,Data!M8,AA:AA,"H"),IF(Data!Z8="RM",SUMIFS(Data!AB:AB,Data!Z:Z,"TM",Data!S:S,Data!M8,AA:AA,"H"),IF(Data!Z8="CM",SUMIFS(Data!AB:AB,Data!Z:Z,"TM",Data!R:R,Data!M8,AA:AA,"H"),"")))))))</f>
        <v/>
      </c>
      <c r="AC8" s="28">
        <f>IF(Z8="TM",IF(AA8="H",(SUMIFS(Orders!AG:AG,Orders!AD:AD,Data!M8,Orders!W:W,0,Orders!X:X,0)+SUMIFS(Orders!AG:AG,Orders!AD:AD,Data!M8,Orders!W:W,1,Orders!X:X,1))/12000,0),IF(Data!Z8="AAM",SUMIFS(Data!AC:AC,Data!Z:Z,"TM",Data!X:X,Data!M8,AA:AA,"H"),IF(Data!Z8="AM",SUMIFS(Data!AC:AC,Data!Z:Z,"TM",Data!V:V,Data!M8,AA:AA,"H"),IF(Data!Z8="AZM",SUMIFS(Data!AC:AC,Data!Z:Z,"TM",Data!U:U,Data!M8,AA:AA,"H"),IF(Data!Z8="Zone",SUMIFS(Data!AC:AC,Data!Z:Z,"TM",Data!T:T,Data!M8,AA:AA,"H"),IF(Data!Z8="Region",SUMIFS(Data!AC:AC,Data!Z:Z,"TM",Data!S:S,Data!M8,AA:AA,"H"),IF(Data!Z8="Country",SUMIFS(Data!AC:AC,Data!Z:Z,"TM",Data!R:R,Data!M8,AA:AA,"H"),"")))))))</f>
        <v>16.006666666666668</v>
      </c>
      <c r="AD8" s="18">
        <f>IF(Z8="TM",0,IF(Data!Z8="AAM",SUMIFS(Data!AD:AD,Data!Z:Z,"TM",Data!X:X,Data!M8,AA:AA,"H"),IF(Data!Z8="AM",SUMIFS(Data!AD:AD,Data!Z:Z,"TM",Data!V:V,Data!M8,AA:AA,"H"),IF(Data!Z8="AZM",SUMIFS(Data!AD:AD,Data!Z:Z,"TM",Data!U:U,Data!M8,AA:AA,"H"),IF(Data!Z8="Zone",SUMIFS(Data!AD:AD,Data!Z:Z,"TM",Data!T:T,Data!M8,AA:AA,"H"),IF(Data!Z8="Region",SUMIFS(Data!AD:AD,Data!Z:Z,"TM",Data!S:S,Data!M8,AA:AA,"H"),IF(Data!Z8="Country",SUMIFS(Data!AD:AD,Data!Z:Z,"TM",Data!R:R,Data!M8,AA:AA,"H"),"")))))))</f>
        <v>0</v>
      </c>
      <c r="AE8" s="27">
        <f t="shared" si="6"/>
        <v>0</v>
      </c>
      <c r="AF8" s="26">
        <f t="shared" si="7"/>
        <v>0</v>
      </c>
      <c r="AG8" s="26">
        <f t="shared" si="8"/>
        <v>0.23743502824858759</v>
      </c>
      <c r="AH8" s="26">
        <f t="shared" si="9"/>
        <v>5.5500000000000001E-2</v>
      </c>
      <c r="AJ8" s="28">
        <f>IF(Z8="TM",IF(AA8="U",(SUMIFS(Orders!AG:AG,Orders!AD:AD,Data!M8,Orders!W:W,0,Orders!X:X,0)+SUMIFS(Orders!AG:AG,Orders!AD:AD,Data!M8,Orders!W:W,1,Orders!X:X,1))/12000,0),IF(Data!Z8="AAM",SUMIFS(Data!AJ:AJ,Data!Z:Z,"TM",Data!X:X,Data!M8,AA:AA,"U"),IF(Data!Z8="AM",SUMIFS(Data!AJ:AJ,Data!Z:Z,"TM",Data!V:V,Data!M8,AA:AA,"U"),IF(Data!Z8="AZM",SUMIFS(Data!AJ:AJ,Data!Z:Z,"TM",Data!U:U,Data!M8,AA:AA,"U"),IF(Data!Z8="Zone",SUMIFS(Data!AJ:AJ,Data!Z:Z,"TM",Data!T:T,Data!M8,AA:AA,"U"),IF(Data!Z8="Region",SUMIFS(Data!AJ:AJ,Data!Z:Z,"TM",Data!S:S,Data!M8,AA:AA,"U"),IF(Data!Z8="Country",SUMIFS(Data!AJ:AJ,Data!Z:Z,"TM",Data!R:R,Data!M8,AA:AA,"U"),"")))))))</f>
        <v>27.349500000000003</v>
      </c>
      <c r="AK8" s="18">
        <f>IF(Z8="TM",IF(AA8="U",(SUMIFS(Orders!AG:AG,Orders!AD:AD,Data!M8,Orders!W:W,0,Orders!X:X,0)+SUMIFS(Orders!AG:AG,Orders!AD:AD,Data!M8,Orders!W:W,1,Orders!X:X,1)),0),IF(Data!Z8="AAM",SUMIFS(Data!AK:AK,Data!Z:Z,"TM",Data!X:X,Data!M8,AA:AA,"U"),IF(Data!Z8="AM",SUMIFS(Data!AK:AK,Data!Z:Z,"TM",Data!V:V,Data!M8,AA:AA,"U"),IF(Data!Z8="AZM",SUMIFS(Data!AK:AK,Data!Z:Z,"TM",Data!U:U,Data!M8,AA:AA,"U"),IF(Data!Z8="Zone",SUMIFS(Data!AK:AK,Data!Z:Z,"TM",Data!T:T,Data!M8,AA:AA,"U"),IF(Data!Z8="Region",SUMIFS(Data!AK:AK,Data!Z:Z,"TM",Data!S:S,Data!M8,AA:AA,"U"),IF(Data!Z8="Country",SUMIFS(Data!AK:AK,Data!Z:Z,"TM",Data!R:R,Data!M8,AA:AA,"U"),"")))))))</f>
        <v>328194</v>
      </c>
      <c r="AL8" s="18">
        <f>IF(Z8="TM",12000*0,IF(Data!Z8="AAM",SUMIFS(Data!AL:AL,Data!Z:Z,"TM",Data!X:X,Data!M8,AA:AA,"H"),IF(Data!Z8="AM",SUMIFS(Data!AL:AL,Data!Z:Z,"TM",Data!V:V,Data!M8,AA:AA,"H"),IF(Data!Z8="AZM",SUMIFS(Data!AL:AL,Data!Z:Z,"TM",Data!U:U,Data!M8,AA:AA,"H"),IF(Data!Z8="Zone",SUMIFS(Data!AL:AL,Data!Z:Z,"TM",Data!T:T,Data!M8,AA:AA,"H"),IF(Data!Z8="Region",SUMIFS(Data!AL:AL,Data!Z:Z,"TM",Data!S:S,Data!M8,AA:AA,"H"),IF(Data!Z8="Country",SUMIFS(Data!AL:AL,Data!Z:Z,"TM",Data!R:R,Data!M8,AA:AA,"H"),"")))))))</f>
        <v>0</v>
      </c>
      <c r="AM8" s="27">
        <f t="shared" si="10"/>
        <v>0</v>
      </c>
      <c r="AN8" s="26">
        <f t="shared" si="11"/>
        <v>0.57094047619047616</v>
      </c>
      <c r="AO8" s="26">
        <f t="shared" si="12"/>
        <v>0.28083333333333332</v>
      </c>
      <c r="AQ8" s="28">
        <f t="shared" si="13"/>
        <v>43.356166666666667</v>
      </c>
      <c r="AR8" s="18">
        <f t="shared" si="14"/>
        <v>520274</v>
      </c>
      <c r="AS8" s="18">
        <f t="shared" si="15"/>
        <v>0</v>
      </c>
      <c r="AT8" s="27">
        <f t="shared" si="16"/>
        <v>0</v>
      </c>
      <c r="AU8" s="27"/>
      <c r="AV8" s="27"/>
      <c r="AW8" s="18">
        <f>IF(Z8="TM",(COUNTIFS(Orders!AD:AD,Data!M8,Orders!W:W,0,Orders!X:X,0,Orders!S:S,"*Ray*")+COUNTIFS(Orders!AD:AD,Data!M8,Orders!W:W,1,Orders!X:X,1,Orders!S:S,"*Ray*")+COUNTIFS(Orders!AD:AD,Data!M8,Orders!W:W,0,Orders!X:X,0,Orders!S:S,"*Fabric*")+COUNTIFS(Orders!AD:AD,Data!M8,Orders!W:W,1,Orders!X:X,1,Orders!S:S,"*Fabric*")),IF(Data!Z8="AAM",SUMIFS(Data!AW:AW,Data!Z:Z,"TM",Data!X:X,Data!M8),IF(Data!Z8="AM",SUMIFS(Data!AW:AW,Data!Z:Z,"TM",Data!V:V,Data!M8),IF(Data!Z8="AZM",SUMIFS(Data!AW:AW,Data!Z:Z,"TM",Data!U:U,Data!M8),IF(Data!Z8="Zone",SUMIFS(Data!AW:AW,Data!Z:Z,"TM",Data!T:T,Data!M8),IF(Data!Z8="Region",SUMIFS(Data!AW:AW,Data!Z:Z,"TM",Data!S:S,Data!M8),IF(Data!Z8="Country",SUMIFS(Data!AW:AW,Data!Z:Z,"TM",Data!R:R,Data!M8),0)))))))</f>
        <v>26</v>
      </c>
      <c r="AX8" s="18">
        <f>IF(Z8="TM",(COUNTIFS(Orders!AD:AD,Data!M8,Orders!W:W,0,Orders!X:X,0,Orders!S:S,"*Starter*")+COUNTIFS(Orders!AD:AD,Data!M8,Orders!W:W,1,Orders!X:X,1,Orders!S:S,"*Starter*")),IF(Data!Z8="AAM",SUMIFS(Data!AX:AX,Data!Z:Z,"TM",Data!X:X,Data!M8),IF(Data!Z8="AM",SUMIFS(Data!AX:AX,Data!Z:Z,"TM",Data!V:V,Data!M8),IF(Data!Z8="AZM",SUMIFS(Data!AX:AX,Data!Z:Z,"TM",Data!U:U,Data!M8),IF(Data!Z8="Zone",SUMIFS(Data!AX:AX,Data!Z:Z,"TM",Data!T:T,Data!M8),IF(Data!Z8="Region",SUMIFS(Data!AX:AX,Data!Z:Z,"TM",Data!S:S,Data!M8),IF(Data!Z8="Country",SUMIFS(Data!AX:AX,Data!Z:Z,"TM",Data!R:R,Data!M8),0)))))))</f>
        <v>12</v>
      </c>
      <c r="AY8" s="18">
        <f>IF(Z8="TM",(COUNTIFS(Orders!AD:AD,Data!M8,Orders!W:W,0,Orders!X:X,0,Orders!S:S,"*Pro*")+COUNTIFS(Orders!AD:AD,Data!M8,Orders!W:W,1,Orders!X:X,1,Orders!S:S,"*Pro*")),IF(Data!Z8="AAM",SUMIFS(Data!AY:AY,Data!Z:Z,"TM",Data!X:X,Data!M8),IF(Data!Z8="AM",SUMIFS(Data!AY:AY,Data!Z:Z,"TM",Data!V:V,Data!M8),IF(Data!Z8="AZM",SUMIFS(Data!AY:AY,Data!Z:Z,"TM",Data!U:U,Data!M8),IF(Data!Z8="Zone",SUMIFS(Data!AY:AY,Data!Z:Z,"TM",Data!T:T,Data!M8),IF(Data!Z8="Region",SUMIFS(Data!AY:AY,Data!Z:Z,"TM",Data!S:S,Data!M8),IF(Data!Z8="Country",SUMIFS(Data!AY:AY,Data!Z:Z,"TM",Data!R:R,Data!M8),0)))))))</f>
        <v>1</v>
      </c>
      <c r="AZ8" s="18">
        <f>IF(Z8="TM",(COUNTIFS(Orders!AD:AD,Data!M8,Orders!W:W,0,Orders!X:X,0,Orders!S:S,"*Tab*")+COUNTIFS(Orders!AD:AD,Data!M8,Orders!W:W,1,Orders!X:X,1,Orders!S:S,"*Tab*")),IF(Data!Z8="AAM",SUMIFS(Data!AZ:AZ,Data!Z:Z,"TM",Data!X:X,Data!M8),IF(Data!Z8="AM",SUMIFS(Data!AZ:AZ,Data!Z:Z,"TM",Data!V:V,Data!M8),IF(Data!Z8="AZM",SUMIFS(Data!AZ:AZ,Data!Z:Z,"TM",Data!U:U,Data!M8),IF(Data!Z8="Zone",SUMIFS(Data!AZ:AZ,Data!Z:Z,"TM",Data!T:T,Data!M8),IF(Data!Z8="Region",SUMIFS(Data!AZ:AZ,Data!Z:Z,"TM",Data!S:S,Data!M8),IF(Data!Z8="Country",SUMIFS(Data!AZ:AZ,Data!Z:Z,"TM",Data!R:R,Data!M8),0)))))))</f>
        <v>8</v>
      </c>
      <c r="BA8" s="18">
        <f>IF(Z8="TM",(COUNTIFS(Orders!AD:AD,Data!M8,Orders!W:W,0,Orders!X:X,0,Orders!S:S,"*Dental*")+COUNTIFS(Orders!AD:AD,Data!M8,Orders!W:W,1,Orders!X:X,1,Orders!S:S,"*Dental*")+COUNTIFS(Orders!AD:AD,Data!M8,Orders!W:W,0,Orders!X:X,0,Orders!S:S,"*Pediatric*")+COUNTIFS(Orders!AD:AD,Data!M8,Orders!W:W,1,Orders!X:X,1,Orders!S:S,"*Pediatric*")),IF(Data!Z8="AAM",SUMIFS(Data!BA:BA,Data!Z:Z,"TM",Data!X:X,Data!M8),IF(Data!Z8="AM",SUMIFS(Data!BA:BA,Data!Z:Z,"TM",Data!V:V,Data!M8),IF(Data!Z8="AZM",SUMIFS(Data!BA:BA,Data!Z:Z,"TM",Data!U:U,Data!M8),IF(Data!Z8="Zone",SUMIFS(Data!BA:BA,Data!Z:Z,"TM",Data!T:T,Data!M8),IF(Data!Z8="Region",SUMIFS(Data!BA:BA,Data!Z:Z,"TM",Data!S:S,Data!M8),IF(Data!Z8="Country",SUMIFS(Data!BA:BA,Data!Z:Z,"TM",Data!R:R,Data!M8),0)))))))</f>
        <v>0</v>
      </c>
      <c r="BB8" s="18">
        <f>IF(Z8="TM",(COUNTIFS(Orders!AD:AD,Data!M8,Orders!W:W,0,Orders!X:X,0,Orders!S:S,"*Fabric*")+COUNTIFS(Orders!AD:AD,Data!M8,Orders!W:W,1,Orders!X:X,1,Orders!S:S,"*Fabric*")),IF(Data!Z8="AAM",SUMIFS(Data!BB:BB,Data!Z:Z,"TM",Data!X:X,Data!M8),IF(Data!Z8="AM",SUMIFS(Data!BB:BB,Data!Z:Z,"TM",Data!V:V,Data!M8),IF(Data!Z8="AZM",SUMIFS(Data!BB:BB,Data!Z:Z,"TM",Data!U:U,Data!M8),IF(Data!Z8="Zone",SUMIFS(Data!BB:BB,Data!Z:Z,"TM",Data!T:T,Data!M8),IF(Data!Z8="Region",SUMIFS(Data!BB:BB,Data!Z:Z,"TM",Data!S:S,Data!M8),IF(Data!Z8="Country",SUMIFS(Data!BB:BB,Data!Z:Z,"TM",Data!R:R,Data!M8),0)))))))</f>
        <v>11</v>
      </c>
    </row>
    <row r="9" spans="1:54" ht="15.75" x14ac:dyDescent="0.3">
      <c r="A9" s="33">
        <f t="shared" si="0"/>
        <v>11</v>
      </c>
      <c r="B9" s="33" t="b">
        <f t="shared" si="1"/>
        <v>0</v>
      </c>
      <c r="C9" s="33">
        <f>IF(ISERROR(SMALL($D$4:$D$594,E9)),””,SMALL($D$4:$D$594,E9))</f>
        <v>11</v>
      </c>
      <c r="D9" s="34">
        <f t="shared" si="2"/>
        <v>6</v>
      </c>
      <c r="E9" s="33">
        <f>ROWS($E$4:E9)</f>
        <v>6</v>
      </c>
      <c r="F9" s="33">
        <f t="shared" si="3"/>
        <v>1</v>
      </c>
      <c r="G9" s="33">
        <f>IF(OR(Report!$C$7="",Report!$C$7="All Levels"),1,IF(Report!$C$7=Data!Z9,1,0))</f>
        <v>1</v>
      </c>
      <c r="H9" s="33">
        <f t="shared" si="4"/>
        <v>1</v>
      </c>
      <c r="I9" s="33">
        <f t="shared" si="5"/>
        <v>3</v>
      </c>
      <c r="J9" s="33">
        <f>IF(OR(Report!$F$7="",Report!$F$7="All AMs"),1,IF(Report!$F$7=Data!W9,1,0))</f>
        <v>1</v>
      </c>
      <c r="K9" s="33">
        <f>IF(OR(Report!$E$7="",Report!$E$7="All Zones"),1,IF(Report!$E$7=Data!P9,1,0))</f>
        <v>1</v>
      </c>
      <c r="L9" s="33">
        <f>IF(OR(Report!$D$7="",Report!$D$7="All Regions"),1,IF(Report!$D$7=Data!O9,1,0))</f>
        <v>1</v>
      </c>
      <c r="M9" s="63" t="s">
        <v>748</v>
      </c>
      <c r="N9" s="63" t="s">
        <v>762</v>
      </c>
      <c r="O9" s="64" t="s">
        <v>20</v>
      </c>
      <c r="P9" s="64" t="s">
        <v>20</v>
      </c>
      <c r="Q9" s="64" t="s">
        <v>1456</v>
      </c>
      <c r="R9" s="63" t="s">
        <v>777</v>
      </c>
      <c r="S9" s="63" t="s">
        <v>747</v>
      </c>
      <c r="T9" s="63" t="s">
        <v>748</v>
      </c>
      <c r="U9" s="63"/>
      <c r="V9" s="63"/>
      <c r="W9" s="64" t="s">
        <v>1456</v>
      </c>
      <c r="X9" s="63"/>
      <c r="Y9" s="64"/>
      <c r="Z9" s="64" t="s">
        <v>10</v>
      </c>
      <c r="AA9" s="64"/>
      <c r="AB9" s="18" t="str">
        <f>IF(Z9="TM",IF(AA9="H",(COUNTIFS(Orders!AD:AD,Data!M9,Orders!W:W,0,Orders!X:X,0)+COUNTIFS(Orders!AD:AD,Data!M9,Orders!W:W,1,Orders!X:X,1)),0),IF(Data!Z9="AAM",SUMIFS(Data!AB:AB,Data!Z:Z,"TM",Data!X:X,Data!M9,AA:AA,"H"),IF(Data!Z9="AM",SUMIFS(Data!AB:AB,Data!Z:Z,"TM",Data!V:V,Data!M9,AA:AA,"H"),IF(Data!Z9="AZM",SUMIFS(Data!AB:AB,Data!Z:Z,"TM",Data!U:U,Data!M9,AA:AA,"H"),IF(Data!Z9="ZM",SUMIFS(Data!AB:AB,Data!Z:Z,"TM",Data!T:T,Data!M9,AA:AA,"H"),IF(Data!Z9="RM",SUMIFS(Data!AB:AB,Data!Z:Z,"TM",Data!S:S,Data!M9,AA:AA,"H"),IF(Data!Z9="CM",SUMIFS(Data!AB:AB,Data!Z:Z,"TM",Data!R:R,Data!M9,AA:AA,"H"),"")))))))</f>
        <v/>
      </c>
      <c r="AC9" s="28">
        <f>IF(Z9="TM",IF(AA9="H",(SUMIFS(Orders!AG:AG,Orders!AD:AD,Data!M9,Orders!W:W,0,Orders!X:X,0)+SUMIFS(Orders!AG:AG,Orders!AD:AD,Data!M9,Orders!W:W,1,Orders!X:X,1))/12000,0),IF(Data!Z9="AAM",SUMIFS(Data!AC:AC,Data!Z:Z,"TM",Data!X:X,Data!M9,AA:AA,"H"),IF(Data!Z9="AM",SUMIFS(Data!AC:AC,Data!Z:Z,"TM",Data!V:V,Data!M9,AA:AA,"H"),IF(Data!Z9="AZM",SUMIFS(Data!AC:AC,Data!Z:Z,"TM",Data!U:U,Data!M9,AA:AA,"H"),IF(Data!Z9="Zone",SUMIFS(Data!AC:AC,Data!Z:Z,"TM",Data!T:T,Data!M9,AA:AA,"H"),IF(Data!Z9="Region",SUMIFS(Data!AC:AC,Data!Z:Z,"TM",Data!S:S,Data!M9,AA:AA,"H"),IF(Data!Z9="Country",SUMIFS(Data!AC:AC,Data!Z:Z,"TM",Data!R:R,Data!M9,AA:AA,"H"),"")))))))</f>
        <v>5.9969999999999999</v>
      </c>
      <c r="AD9" s="18">
        <f>IF(Z9="TM",0,IF(Data!Z9="AAM",SUMIFS(Data!AD:AD,Data!Z:Z,"TM",Data!X:X,Data!M9,AA:AA,"H"),IF(Data!Z9="AM",SUMIFS(Data!AD:AD,Data!Z:Z,"TM",Data!V:V,Data!M9,AA:AA,"H"),IF(Data!Z9="AZM",SUMIFS(Data!AD:AD,Data!Z:Z,"TM",Data!U:U,Data!M9,AA:AA,"H"),IF(Data!Z9="Zone",SUMIFS(Data!AD:AD,Data!Z:Z,"TM",Data!T:T,Data!M9,AA:AA,"H"),IF(Data!Z9="Region",SUMIFS(Data!AD:AD,Data!Z:Z,"TM",Data!S:S,Data!M9,AA:AA,"H"),IF(Data!Z9="Country",SUMIFS(Data!AD:AD,Data!Z:Z,"TM",Data!R:R,Data!M9,AA:AA,"H"),"")))))))</f>
        <v>0</v>
      </c>
      <c r="AE9" s="27">
        <f t="shared" si="6"/>
        <v>0</v>
      </c>
      <c r="AF9" s="26">
        <f t="shared" si="7"/>
        <v>0</v>
      </c>
      <c r="AG9" s="26">
        <f t="shared" si="8"/>
        <v>0.14271428571428571</v>
      </c>
      <c r="AH9" s="26">
        <f t="shared" si="9"/>
        <v>0.22718181818181818</v>
      </c>
      <c r="AJ9" s="28">
        <f>IF(Z9="TM",IF(AA9="U",(SUMIFS(Orders!AG:AG,Orders!AD:AD,Data!M9,Orders!W:W,0,Orders!X:X,0)+SUMIFS(Orders!AG:AG,Orders!AD:AD,Data!M9,Orders!W:W,1,Orders!X:X,1))/12000,0),IF(Data!Z9="AAM",SUMIFS(Data!AJ:AJ,Data!Z:Z,"TM",Data!X:X,Data!M9,AA:AA,"U"),IF(Data!Z9="AM",SUMIFS(Data!AJ:AJ,Data!Z:Z,"TM",Data!V:V,Data!M9,AA:AA,"U"),IF(Data!Z9="AZM",SUMIFS(Data!AJ:AJ,Data!Z:Z,"TM",Data!U:U,Data!M9,AA:AA,"U"),IF(Data!Z9="Zone",SUMIFS(Data!AJ:AJ,Data!Z:Z,"TM",Data!T:T,Data!M9,AA:AA,"U"),IF(Data!Z9="Region",SUMIFS(Data!AJ:AJ,Data!Z:Z,"TM",Data!S:S,Data!M9,AA:AA,"U"),IF(Data!Z9="Country",SUMIFS(Data!AJ:AJ,Data!Z:Z,"TM",Data!R:R,Data!M9,AA:AA,"U"),"")))))))</f>
        <v>1.85</v>
      </c>
      <c r="AK9" s="18">
        <f>IF(Z9="TM",IF(AA9="U",(SUMIFS(Orders!AG:AG,Orders!AD:AD,Data!M9,Orders!W:W,0,Orders!X:X,0)+SUMIFS(Orders!AG:AG,Orders!AD:AD,Data!M9,Orders!W:W,1,Orders!X:X,1)),0),IF(Data!Z9="AAM",SUMIFS(Data!AK:AK,Data!Z:Z,"TM",Data!X:X,Data!M9,AA:AA,"U"),IF(Data!Z9="AM",SUMIFS(Data!AK:AK,Data!Z:Z,"TM",Data!V:V,Data!M9,AA:AA,"U"),IF(Data!Z9="AZM",SUMIFS(Data!AK:AK,Data!Z:Z,"TM",Data!U:U,Data!M9,AA:AA,"U"),IF(Data!Z9="Zone",SUMIFS(Data!AK:AK,Data!Z:Z,"TM",Data!T:T,Data!M9,AA:AA,"U"),IF(Data!Z9="Region",SUMIFS(Data!AK:AK,Data!Z:Z,"TM",Data!S:S,Data!M9,AA:AA,"U"),IF(Data!Z9="Country",SUMIFS(Data!AK:AK,Data!Z:Z,"TM",Data!R:R,Data!M9,AA:AA,"U"),"")))))))</f>
        <v>22200</v>
      </c>
      <c r="AL9" s="18">
        <f>IF(Z9="TM",12000*0,IF(Data!Z9="AAM",SUMIFS(Data!AL:AL,Data!Z:Z,"TM",Data!X:X,Data!M9,AA:AA,"H"),IF(Data!Z9="AM",SUMIFS(Data!AL:AL,Data!Z:Z,"TM",Data!V:V,Data!M9,AA:AA,"H"),IF(Data!Z9="AZM",SUMIFS(Data!AL:AL,Data!Z:Z,"TM",Data!U:U,Data!M9,AA:AA,"H"),IF(Data!Z9="Zone",SUMIFS(Data!AL:AL,Data!Z:Z,"TM",Data!T:T,Data!M9,AA:AA,"H"),IF(Data!Z9="Region",SUMIFS(Data!AL:AL,Data!Z:Z,"TM",Data!S:S,Data!M9,AA:AA,"H"),IF(Data!Z9="Country",SUMIFS(Data!AL:AL,Data!Z:Z,"TM",Data!R:R,Data!M9,AA:AA,"H"),"")))))))</f>
        <v>0</v>
      </c>
      <c r="AM9" s="27">
        <f t="shared" si="10"/>
        <v>0</v>
      </c>
      <c r="AN9" s="26">
        <f t="shared" si="11"/>
        <v>0</v>
      </c>
      <c r="AO9" s="26">
        <f t="shared" si="12"/>
        <v>1.85</v>
      </c>
      <c r="AQ9" s="28">
        <f t="shared" si="13"/>
        <v>7.8469999999999995</v>
      </c>
      <c r="AR9" s="18">
        <f t="shared" si="14"/>
        <v>94164</v>
      </c>
      <c r="AS9" s="18">
        <f t="shared" si="15"/>
        <v>0</v>
      </c>
      <c r="AT9" s="27">
        <f t="shared" si="16"/>
        <v>0</v>
      </c>
      <c r="AU9" s="27"/>
      <c r="AV9" s="27"/>
      <c r="AW9" s="18">
        <f>IF(Z9="TM",(COUNTIFS(Orders!AD:AD,Data!M9,Orders!W:W,0,Orders!X:X,0,Orders!S:S,"*Ray*")+COUNTIFS(Orders!AD:AD,Data!M9,Orders!W:W,1,Orders!X:X,1,Orders!S:S,"*Ray*")+COUNTIFS(Orders!AD:AD,Data!M9,Orders!W:W,0,Orders!X:X,0,Orders!S:S,"*Fabric*")+COUNTIFS(Orders!AD:AD,Data!M9,Orders!W:W,1,Orders!X:X,1,Orders!S:S,"*Fabric*")),IF(Data!Z9="AAM",SUMIFS(Data!AW:AW,Data!Z:Z,"TM",Data!X:X,Data!M9),IF(Data!Z9="AM",SUMIFS(Data!AW:AW,Data!Z:Z,"TM",Data!V:V,Data!M9),IF(Data!Z9="AZM",SUMIFS(Data!AW:AW,Data!Z:Z,"TM",Data!U:U,Data!M9),IF(Data!Z9="Zone",SUMIFS(Data!AW:AW,Data!Z:Z,"TM",Data!T:T,Data!M9),IF(Data!Z9="Region",SUMIFS(Data!AW:AW,Data!Z:Z,"TM",Data!S:S,Data!M9),IF(Data!Z9="Country",SUMIFS(Data!AW:AW,Data!Z:Z,"TM",Data!R:R,Data!M9),0)))))))</f>
        <v>4</v>
      </c>
      <c r="AX9" s="18">
        <f>IF(Z9="TM",(COUNTIFS(Orders!AD:AD,Data!M9,Orders!W:W,0,Orders!X:X,0,Orders!S:S,"*Starter*")+COUNTIFS(Orders!AD:AD,Data!M9,Orders!W:W,1,Orders!X:X,1,Orders!S:S,"*Starter*")),IF(Data!Z9="AAM",SUMIFS(Data!AX:AX,Data!Z:Z,"TM",Data!X:X,Data!M9),IF(Data!Z9="AM",SUMIFS(Data!AX:AX,Data!Z:Z,"TM",Data!V:V,Data!M9),IF(Data!Z9="AZM",SUMIFS(Data!AX:AX,Data!Z:Z,"TM",Data!U:U,Data!M9),IF(Data!Z9="Zone",SUMIFS(Data!AX:AX,Data!Z:Z,"TM",Data!T:T,Data!M9),IF(Data!Z9="Region",SUMIFS(Data!AX:AX,Data!Z:Z,"TM",Data!S:S,Data!M9),IF(Data!Z9="Country",SUMIFS(Data!AX:AX,Data!Z:Z,"TM",Data!R:R,Data!M9),0)))))))</f>
        <v>2</v>
      </c>
      <c r="AY9" s="18">
        <f>IF(Z9="TM",(COUNTIFS(Orders!AD:AD,Data!M9,Orders!W:W,0,Orders!X:X,0,Orders!S:S,"*Pro*")+COUNTIFS(Orders!AD:AD,Data!M9,Orders!W:W,1,Orders!X:X,1,Orders!S:S,"*Pro*")),IF(Data!Z9="AAM",SUMIFS(Data!AY:AY,Data!Z:Z,"TM",Data!X:X,Data!M9),IF(Data!Z9="AM",SUMIFS(Data!AY:AY,Data!Z:Z,"TM",Data!V:V,Data!M9),IF(Data!Z9="AZM",SUMIFS(Data!AY:AY,Data!Z:Z,"TM",Data!U:U,Data!M9),IF(Data!Z9="Zone",SUMIFS(Data!AY:AY,Data!Z:Z,"TM",Data!T:T,Data!M9),IF(Data!Z9="Region",SUMIFS(Data!AY:AY,Data!Z:Z,"TM",Data!S:S,Data!M9),IF(Data!Z9="Country",SUMIFS(Data!AY:AY,Data!Z:Z,"TM",Data!R:R,Data!M9),0)))))))</f>
        <v>1</v>
      </c>
      <c r="AZ9" s="18">
        <f>IF(Z9="TM",(COUNTIFS(Orders!AD:AD,Data!M9,Orders!W:W,0,Orders!X:X,0,Orders!S:S,"*Tab*")+COUNTIFS(Orders!AD:AD,Data!M9,Orders!W:W,1,Orders!X:X,1,Orders!S:S,"*Tab*")),IF(Data!Z9="AAM",SUMIFS(Data!AZ:AZ,Data!Z:Z,"TM",Data!X:X,Data!M9),IF(Data!Z9="AM",SUMIFS(Data!AZ:AZ,Data!Z:Z,"TM",Data!V:V,Data!M9),IF(Data!Z9="AZM",SUMIFS(Data!AZ:AZ,Data!Z:Z,"TM",Data!U:U,Data!M9),IF(Data!Z9="Zone",SUMIFS(Data!AZ:AZ,Data!Z:Z,"TM",Data!T:T,Data!M9),IF(Data!Z9="Region",SUMIFS(Data!AZ:AZ,Data!Z:Z,"TM",Data!S:S,Data!M9),IF(Data!Z9="Country",SUMIFS(Data!AZ:AZ,Data!Z:Z,"TM",Data!R:R,Data!M9),0)))))))</f>
        <v>1</v>
      </c>
      <c r="BA9" s="18">
        <f>IF(Z9="TM",(COUNTIFS(Orders!AD:AD,Data!M9,Orders!W:W,0,Orders!X:X,0,Orders!S:S,"*Dental*")+COUNTIFS(Orders!AD:AD,Data!M9,Orders!W:W,1,Orders!X:X,1,Orders!S:S,"*Dental*")+COUNTIFS(Orders!AD:AD,Data!M9,Orders!W:W,0,Orders!X:X,0,Orders!S:S,"*Pediatric*")+COUNTIFS(Orders!AD:AD,Data!M9,Orders!W:W,1,Orders!X:X,1,Orders!S:S,"*Pediatric*")),IF(Data!Z9="AAM",SUMIFS(Data!BA:BA,Data!Z:Z,"TM",Data!X:X,Data!M9),IF(Data!Z9="AM",SUMIFS(Data!BA:BA,Data!Z:Z,"TM",Data!V:V,Data!M9),IF(Data!Z9="AZM",SUMIFS(Data!BA:BA,Data!Z:Z,"TM",Data!U:U,Data!M9),IF(Data!Z9="Zone",SUMIFS(Data!BA:BA,Data!Z:Z,"TM",Data!T:T,Data!M9),IF(Data!Z9="Region",SUMIFS(Data!BA:BA,Data!Z:Z,"TM",Data!S:S,Data!M9),IF(Data!Z9="Country",SUMIFS(Data!BA:BA,Data!Z:Z,"TM",Data!R:R,Data!M9),0)))))))</f>
        <v>1</v>
      </c>
      <c r="BB9" s="18">
        <f>IF(Z9="TM",(COUNTIFS(Orders!AD:AD,Data!M9,Orders!W:W,0,Orders!X:X,0,Orders!S:S,"*Fabric*")+COUNTIFS(Orders!AD:AD,Data!M9,Orders!W:W,1,Orders!X:X,1,Orders!S:S,"*Fabric*")),IF(Data!Z9="AAM",SUMIFS(Data!BB:BB,Data!Z:Z,"TM",Data!X:X,Data!M9),IF(Data!Z9="AM",SUMIFS(Data!BB:BB,Data!Z:Z,"TM",Data!V:V,Data!M9),IF(Data!Z9="AZM",SUMIFS(Data!BB:BB,Data!Z:Z,"TM",Data!U:U,Data!M9),IF(Data!Z9="Zone",SUMIFS(Data!BB:BB,Data!Z:Z,"TM",Data!T:T,Data!M9),IF(Data!Z9="Region",SUMIFS(Data!BB:BB,Data!Z:Z,"TM",Data!S:S,Data!M9),IF(Data!Z9="Country",SUMIFS(Data!BB:BB,Data!Z:Z,"TM",Data!R:R,Data!M9),0)))))))</f>
        <v>1</v>
      </c>
    </row>
    <row r="10" spans="1:54" ht="15.75" x14ac:dyDescent="0.3">
      <c r="A10" s="33">
        <f t="shared" si="0"/>
        <v>12</v>
      </c>
      <c r="B10" s="33" t="b">
        <f t="shared" si="1"/>
        <v>0</v>
      </c>
      <c r="C10" s="33">
        <f>IF(ISERROR(SMALL($D$4:$D$594,E10)),””,SMALL($D$4:$D$594,E10))</f>
        <v>12</v>
      </c>
      <c r="D10" s="34">
        <f t="shared" si="2"/>
        <v>7</v>
      </c>
      <c r="E10" s="33">
        <f>ROWS($E$4:E10)</f>
        <v>7</v>
      </c>
      <c r="F10" s="33">
        <f t="shared" si="3"/>
        <v>1</v>
      </c>
      <c r="G10" s="33">
        <f>IF(OR(Report!$C$7="",Report!$C$7="All Levels"),1,IF(Report!$C$7=Data!Z10,1,0))</f>
        <v>1</v>
      </c>
      <c r="H10" s="33">
        <f t="shared" si="4"/>
        <v>1</v>
      </c>
      <c r="I10" s="33">
        <f t="shared" si="5"/>
        <v>3</v>
      </c>
      <c r="J10" s="33">
        <f>IF(OR(Report!$F$7="",Report!$F$7="All AMs"),1,IF(Report!$F$7=Data!W10,1,0))</f>
        <v>1</v>
      </c>
      <c r="K10" s="33">
        <f>IF(OR(Report!$E$7="",Report!$E$7="All Zones"),1,IF(Report!$E$7=Data!P10,1,0))</f>
        <v>1</v>
      </c>
      <c r="L10" s="33">
        <f>IF(OR(Report!$D$7="",Report!$D$7="All Regions"),1,IF(Report!$D$7=Data!O10,1,0))</f>
        <v>1</v>
      </c>
      <c r="M10" s="63" t="s">
        <v>750</v>
      </c>
      <c r="N10" s="63" t="s">
        <v>763</v>
      </c>
      <c r="O10" s="64" t="s">
        <v>18</v>
      </c>
      <c r="P10" s="64" t="s">
        <v>682</v>
      </c>
      <c r="Q10" s="64" t="s">
        <v>1456</v>
      </c>
      <c r="R10" s="63" t="s">
        <v>777</v>
      </c>
      <c r="S10" s="63" t="s">
        <v>749</v>
      </c>
      <c r="T10" s="63" t="s">
        <v>750</v>
      </c>
      <c r="U10" s="63"/>
      <c r="V10" s="63"/>
      <c r="W10" s="64" t="s">
        <v>1456</v>
      </c>
      <c r="X10" s="63"/>
      <c r="Y10" s="64"/>
      <c r="Z10" s="64" t="s">
        <v>10</v>
      </c>
      <c r="AA10" s="64"/>
      <c r="AB10" s="18" t="str">
        <f>IF(Z10="TM",IF(AA10="H",(COUNTIFS(Orders!AD:AD,Data!M10,Orders!W:W,0,Orders!X:X,0)+COUNTIFS(Orders!AD:AD,Data!M10,Orders!W:W,1,Orders!X:X,1)),0),IF(Data!Z10="AAM",SUMIFS(Data!AB:AB,Data!Z:Z,"TM",Data!X:X,Data!M10,AA:AA,"H"),IF(Data!Z10="AM",SUMIFS(Data!AB:AB,Data!Z:Z,"TM",Data!V:V,Data!M10,AA:AA,"H"),IF(Data!Z10="AZM",SUMIFS(Data!AB:AB,Data!Z:Z,"TM",Data!U:U,Data!M10,AA:AA,"H"),IF(Data!Z10="ZM",SUMIFS(Data!AB:AB,Data!Z:Z,"TM",Data!T:T,Data!M10,AA:AA,"H"),IF(Data!Z10="RM",SUMIFS(Data!AB:AB,Data!Z:Z,"TM",Data!S:S,Data!M10,AA:AA,"H"),IF(Data!Z10="CM",SUMIFS(Data!AB:AB,Data!Z:Z,"TM",Data!R:R,Data!M10,AA:AA,"H"),"")))))))</f>
        <v/>
      </c>
      <c r="AC10" s="28">
        <f>IF(Z10="TM",IF(AA10="H",(SUMIFS(Orders!AG:AG,Orders!AD:AD,Data!M10,Orders!W:W,0,Orders!X:X,0)+SUMIFS(Orders!AG:AG,Orders!AD:AD,Data!M10,Orders!W:W,1,Orders!X:X,1))/12000,0),IF(Data!Z10="AAM",SUMIFS(Data!AC:AC,Data!Z:Z,"TM",Data!X:X,Data!M10,AA:AA,"H"),IF(Data!Z10="AM",SUMIFS(Data!AC:AC,Data!Z:Z,"TM",Data!V:V,Data!M10,AA:AA,"H"),IF(Data!Z10="AZM",SUMIFS(Data!AC:AC,Data!Z:Z,"TM",Data!U:U,Data!M10,AA:AA,"H"),IF(Data!Z10="Zone",SUMIFS(Data!AC:AC,Data!Z:Z,"TM",Data!T:T,Data!M10,AA:AA,"H"),IF(Data!Z10="Region",SUMIFS(Data!AC:AC,Data!Z:Z,"TM",Data!S:S,Data!M10,AA:AA,"H"),IF(Data!Z10="Country",SUMIFS(Data!AC:AC,Data!Z:Z,"TM",Data!R:R,Data!M10,AA:AA,"H"),"")))))))</f>
        <v>1.8</v>
      </c>
      <c r="AD10" s="18">
        <f>IF(Z10="TM",0,IF(Data!Z10="AAM",SUMIFS(Data!AD:AD,Data!Z:Z,"TM",Data!X:X,Data!M10,AA:AA,"H"),IF(Data!Z10="AM",SUMIFS(Data!AD:AD,Data!Z:Z,"TM",Data!V:V,Data!M10,AA:AA,"H"),IF(Data!Z10="AZM",SUMIFS(Data!AD:AD,Data!Z:Z,"TM",Data!U:U,Data!M10,AA:AA,"H"),IF(Data!Z10="Zone",SUMIFS(Data!AD:AD,Data!Z:Z,"TM",Data!T:T,Data!M10,AA:AA,"H"),IF(Data!Z10="Region",SUMIFS(Data!AD:AD,Data!Z:Z,"TM",Data!S:S,Data!M10,AA:AA,"H"),IF(Data!Z10="Country",SUMIFS(Data!AD:AD,Data!Z:Z,"TM",Data!R:R,Data!M10,AA:AA,"H"),"")))))))</f>
        <v>0</v>
      </c>
      <c r="AE10" s="27">
        <f t="shared" si="6"/>
        <v>0</v>
      </c>
      <c r="AF10" s="26">
        <f t="shared" si="7"/>
        <v>0</v>
      </c>
      <c r="AG10" s="26">
        <f t="shared" si="8"/>
        <v>0</v>
      </c>
      <c r="AH10" s="26">
        <f t="shared" si="9"/>
        <v>0.6</v>
      </c>
      <c r="AJ10" s="28">
        <f>IF(Z10="TM",IF(AA10="U",(SUMIFS(Orders!AG:AG,Orders!AD:AD,Data!M10,Orders!W:W,0,Orders!X:X,0)+SUMIFS(Orders!AG:AG,Orders!AD:AD,Data!M10,Orders!W:W,1,Orders!X:X,1))/12000,0),IF(Data!Z10="AAM",SUMIFS(Data!AJ:AJ,Data!Z:Z,"TM",Data!X:X,Data!M10,AA:AA,"U"),IF(Data!Z10="AM",SUMIFS(Data!AJ:AJ,Data!Z:Z,"TM",Data!V:V,Data!M10,AA:AA,"U"),IF(Data!Z10="AZM",SUMIFS(Data!AJ:AJ,Data!Z:Z,"TM",Data!U:U,Data!M10,AA:AA,"U"),IF(Data!Z10="Zone",SUMIFS(Data!AJ:AJ,Data!Z:Z,"TM",Data!T:T,Data!M10,AA:AA,"U"),IF(Data!Z10="Region",SUMIFS(Data!AJ:AJ,Data!Z:Z,"TM",Data!S:S,Data!M10,AA:AA,"U"),IF(Data!Z10="Country",SUMIFS(Data!AJ:AJ,Data!Z:Z,"TM",Data!R:R,Data!M10,AA:AA,"U"),"")))))))</f>
        <v>10.941666666666666</v>
      </c>
      <c r="AK10" s="18">
        <f>IF(Z10="TM",IF(AA10="U",(SUMIFS(Orders!AG:AG,Orders!AD:AD,Data!M10,Orders!W:W,0,Orders!X:X,0)+SUMIFS(Orders!AG:AG,Orders!AD:AD,Data!M10,Orders!W:W,1,Orders!X:X,1)),0),IF(Data!Z10="AAM",SUMIFS(Data!AK:AK,Data!Z:Z,"TM",Data!X:X,Data!M10,AA:AA,"U"),IF(Data!Z10="AM",SUMIFS(Data!AK:AK,Data!Z:Z,"TM",Data!V:V,Data!M10,AA:AA,"U"),IF(Data!Z10="AZM",SUMIFS(Data!AK:AK,Data!Z:Z,"TM",Data!U:U,Data!M10,AA:AA,"U"),IF(Data!Z10="Zone",SUMIFS(Data!AK:AK,Data!Z:Z,"TM",Data!T:T,Data!M10,AA:AA,"U"),IF(Data!Z10="Region",SUMIFS(Data!AK:AK,Data!Z:Z,"TM",Data!S:S,Data!M10,AA:AA,"U"),IF(Data!Z10="Country",SUMIFS(Data!AK:AK,Data!Z:Z,"TM",Data!R:R,Data!M10,AA:AA,"U"),"")))))))</f>
        <v>131300</v>
      </c>
      <c r="AL10" s="18">
        <f>IF(Z10="TM",12000*0,IF(Data!Z10="AAM",SUMIFS(Data!AL:AL,Data!Z:Z,"TM",Data!X:X,Data!M10,AA:AA,"H"),IF(Data!Z10="AM",SUMIFS(Data!AL:AL,Data!Z:Z,"TM",Data!V:V,Data!M10,AA:AA,"H"),IF(Data!Z10="AZM",SUMIFS(Data!AL:AL,Data!Z:Z,"TM",Data!U:U,Data!M10,AA:AA,"H"),IF(Data!Z10="Zone",SUMIFS(Data!AL:AL,Data!Z:Z,"TM",Data!T:T,Data!M10,AA:AA,"H"),IF(Data!Z10="Region",SUMIFS(Data!AL:AL,Data!Z:Z,"TM",Data!S:S,Data!M10,AA:AA,"H"),IF(Data!Z10="Country",SUMIFS(Data!AL:AL,Data!Z:Z,"TM",Data!R:R,Data!M10,AA:AA,"H"),"")))))))</f>
        <v>0</v>
      </c>
      <c r="AM10" s="27">
        <f t="shared" si="10"/>
        <v>0</v>
      </c>
      <c r="AN10" s="26">
        <f t="shared" si="11"/>
        <v>0.64362745098039209</v>
      </c>
      <c r="AO10" s="26">
        <f t="shared" si="12"/>
        <v>0</v>
      </c>
      <c r="AQ10" s="28">
        <f t="shared" si="13"/>
        <v>12.741666666666667</v>
      </c>
      <c r="AR10" s="18">
        <f t="shared" si="14"/>
        <v>152900</v>
      </c>
      <c r="AS10" s="18">
        <f t="shared" si="15"/>
        <v>0</v>
      </c>
      <c r="AT10" s="27">
        <f t="shared" si="16"/>
        <v>0</v>
      </c>
      <c r="AU10" s="27"/>
      <c r="AV10" s="27"/>
      <c r="AW10" s="18">
        <f>IF(Z10="TM",(COUNTIFS(Orders!AD:AD,Data!M10,Orders!W:W,0,Orders!X:X,0,Orders!S:S,"*Ray*")+COUNTIFS(Orders!AD:AD,Data!M10,Orders!W:W,1,Orders!X:X,1,Orders!S:S,"*Ray*")+COUNTIFS(Orders!AD:AD,Data!M10,Orders!W:W,0,Orders!X:X,0,Orders!S:S,"*Fabric*")+COUNTIFS(Orders!AD:AD,Data!M10,Orders!W:W,1,Orders!X:X,1,Orders!S:S,"*Fabric*")),IF(Data!Z10="AAM",SUMIFS(Data!AW:AW,Data!Z:Z,"TM",Data!X:X,Data!M10),IF(Data!Z10="AM",SUMIFS(Data!AW:AW,Data!Z:Z,"TM",Data!V:V,Data!M10),IF(Data!Z10="AZM",SUMIFS(Data!AW:AW,Data!Z:Z,"TM",Data!U:U,Data!M10),IF(Data!Z10="Zone",SUMIFS(Data!AW:AW,Data!Z:Z,"TM",Data!T:T,Data!M10),IF(Data!Z10="Region",SUMIFS(Data!AW:AW,Data!Z:Z,"TM",Data!S:S,Data!M10),IF(Data!Z10="Country",SUMIFS(Data!AW:AW,Data!Z:Z,"TM",Data!R:R,Data!M10),0)))))))</f>
        <v>9</v>
      </c>
      <c r="AX10" s="18">
        <f>IF(Z10="TM",(COUNTIFS(Orders!AD:AD,Data!M10,Orders!W:W,0,Orders!X:X,0,Orders!S:S,"*Starter*")+COUNTIFS(Orders!AD:AD,Data!M10,Orders!W:W,1,Orders!X:X,1,Orders!S:S,"*Starter*")),IF(Data!Z10="AAM",SUMIFS(Data!AX:AX,Data!Z:Z,"TM",Data!X:X,Data!M10),IF(Data!Z10="AM",SUMIFS(Data!AX:AX,Data!Z:Z,"TM",Data!V:V,Data!M10),IF(Data!Z10="AZM",SUMIFS(Data!AX:AX,Data!Z:Z,"TM",Data!U:U,Data!M10),IF(Data!Z10="Zone",SUMIFS(Data!AX:AX,Data!Z:Z,"TM",Data!T:T,Data!M10),IF(Data!Z10="Region",SUMIFS(Data!AX:AX,Data!Z:Z,"TM",Data!S:S,Data!M10),IF(Data!Z10="Country",SUMIFS(Data!AX:AX,Data!Z:Z,"TM",Data!R:R,Data!M10),0)))))))</f>
        <v>0</v>
      </c>
      <c r="AY10" s="18">
        <f>IF(Z10="TM",(COUNTIFS(Orders!AD:AD,Data!M10,Orders!W:W,0,Orders!X:X,0,Orders!S:S,"*Pro*")+COUNTIFS(Orders!AD:AD,Data!M10,Orders!W:W,1,Orders!X:X,1,Orders!S:S,"*Pro*")),IF(Data!Z10="AAM",SUMIFS(Data!AY:AY,Data!Z:Z,"TM",Data!X:X,Data!M10),IF(Data!Z10="AM",SUMIFS(Data!AY:AY,Data!Z:Z,"TM",Data!V:V,Data!M10),IF(Data!Z10="AZM",SUMIFS(Data!AY:AY,Data!Z:Z,"TM",Data!U:U,Data!M10),IF(Data!Z10="Zone",SUMIFS(Data!AY:AY,Data!Z:Z,"TM",Data!T:T,Data!M10),IF(Data!Z10="Region",SUMIFS(Data!AY:AY,Data!Z:Z,"TM",Data!S:S,Data!M10),IF(Data!Z10="Country",SUMIFS(Data!AY:AY,Data!Z:Z,"TM",Data!R:R,Data!M10),0)))))))</f>
        <v>0</v>
      </c>
      <c r="AZ10" s="18">
        <f>IF(Z10="TM",(COUNTIFS(Orders!AD:AD,Data!M10,Orders!W:W,0,Orders!X:X,0,Orders!S:S,"*Tab*")+COUNTIFS(Orders!AD:AD,Data!M10,Orders!W:W,1,Orders!X:X,1,Orders!S:S,"*Tab*")),IF(Data!Z10="AAM",SUMIFS(Data!AZ:AZ,Data!Z:Z,"TM",Data!X:X,Data!M10),IF(Data!Z10="AM",SUMIFS(Data!AZ:AZ,Data!Z:Z,"TM",Data!V:V,Data!M10),IF(Data!Z10="AZM",SUMIFS(Data!AZ:AZ,Data!Z:Z,"TM",Data!U:U,Data!M10),IF(Data!Z10="Zone",SUMIFS(Data!AZ:AZ,Data!Z:Z,"TM",Data!T:T,Data!M10),IF(Data!Z10="Region",SUMIFS(Data!AZ:AZ,Data!Z:Z,"TM",Data!S:S,Data!M10),IF(Data!Z10="Country",SUMIFS(Data!AZ:AZ,Data!Z:Z,"TM",Data!R:R,Data!M10),0)))))))</f>
        <v>2</v>
      </c>
      <c r="BA10" s="18">
        <f>IF(Z10="TM",(COUNTIFS(Orders!AD:AD,Data!M10,Orders!W:W,0,Orders!X:X,0,Orders!S:S,"*Dental*")+COUNTIFS(Orders!AD:AD,Data!M10,Orders!W:W,1,Orders!X:X,1,Orders!S:S,"*Dental*")+COUNTIFS(Orders!AD:AD,Data!M10,Orders!W:W,0,Orders!X:X,0,Orders!S:S,"*Pediatric*")+COUNTIFS(Orders!AD:AD,Data!M10,Orders!W:W,1,Orders!X:X,1,Orders!S:S,"*Pediatric*")),IF(Data!Z10="AAM",SUMIFS(Data!BA:BA,Data!Z:Z,"TM",Data!X:X,Data!M10),IF(Data!Z10="AM",SUMIFS(Data!BA:BA,Data!Z:Z,"TM",Data!V:V,Data!M10),IF(Data!Z10="AZM",SUMIFS(Data!BA:BA,Data!Z:Z,"TM",Data!U:U,Data!M10),IF(Data!Z10="Zone",SUMIFS(Data!BA:BA,Data!Z:Z,"TM",Data!T:T,Data!M10),IF(Data!Z10="Region",SUMIFS(Data!BA:BA,Data!Z:Z,"TM",Data!S:S,Data!M10),IF(Data!Z10="Country",SUMIFS(Data!BA:BA,Data!Z:Z,"TM",Data!R:R,Data!M10),0)))))))</f>
        <v>0</v>
      </c>
      <c r="BB10" s="18">
        <f>IF(Z10="TM",(COUNTIFS(Orders!AD:AD,Data!M10,Orders!W:W,0,Orders!X:X,0,Orders!S:S,"*Fabric*")+COUNTIFS(Orders!AD:AD,Data!M10,Orders!W:W,1,Orders!X:X,1,Orders!S:S,"*Fabric*")),IF(Data!Z10="AAM",SUMIFS(Data!BB:BB,Data!Z:Z,"TM",Data!X:X,Data!M10),IF(Data!Z10="AM",SUMIFS(Data!BB:BB,Data!Z:Z,"TM",Data!V:V,Data!M10),IF(Data!Z10="AZM",SUMIFS(Data!BB:BB,Data!Z:Z,"TM",Data!U:U,Data!M10),IF(Data!Z10="Zone",SUMIFS(Data!BB:BB,Data!Z:Z,"TM",Data!T:T,Data!M10),IF(Data!Z10="Region",SUMIFS(Data!BB:BB,Data!Z:Z,"TM",Data!S:S,Data!M10),IF(Data!Z10="Country",SUMIFS(Data!BB:BB,Data!Z:Z,"TM",Data!R:R,Data!M10),0)))))))</f>
        <v>2</v>
      </c>
    </row>
    <row r="11" spans="1:54" ht="15.75" x14ac:dyDescent="0.3">
      <c r="A11" s="33">
        <f t="shared" ref="A11" si="17">IF(B11=FALSE,C11,"")</f>
        <v>13</v>
      </c>
      <c r="B11" s="33" t="b">
        <f t="shared" si="1"/>
        <v>0</v>
      </c>
      <c r="C11" s="33">
        <f>IF(ISERROR(SMALL($D$4:$D$594,E11)),””,SMALL($D$4:$D$594,E11))</f>
        <v>13</v>
      </c>
      <c r="D11" s="34">
        <f t="shared" si="2"/>
        <v>8</v>
      </c>
      <c r="E11" s="33">
        <f>ROWS($E$4:E11)</f>
        <v>8</v>
      </c>
      <c r="F11" s="33">
        <f t="shared" ref="F11" si="18">IF(G11=0,0,IF(H11=0,0,1))</f>
        <v>1</v>
      </c>
      <c r="G11" s="33">
        <f>IF(OR(Report!$C$7="",Report!$C$7="All Levels"),1,IF(Report!$C$7=Data!Z11,1,0))</f>
        <v>1</v>
      </c>
      <c r="H11" s="33">
        <f t="shared" si="4"/>
        <v>1</v>
      </c>
      <c r="I11" s="33">
        <f t="shared" ref="I11" si="19">SUM(J11:L11)</f>
        <v>3</v>
      </c>
      <c r="J11" s="33">
        <f>IF(OR(Report!$F$7="",Report!$F$7="All AMs"),1,IF(Report!$F$7=Data!W11,1,0))</f>
        <v>1</v>
      </c>
      <c r="K11" s="33">
        <f>IF(OR(Report!$E$7="",Report!$E$7="All Zones"),1,IF(Report!$E$7=Data!P11,1,0))</f>
        <v>1</v>
      </c>
      <c r="L11" s="33">
        <f>IF(OR(Report!$D$7="",Report!$D$7="All Regions"),1,IF(Report!$D$7=Data!O11,1,0))</f>
        <v>1</v>
      </c>
      <c r="M11" s="63" t="s">
        <v>751</v>
      </c>
      <c r="N11" s="63" t="s">
        <v>764</v>
      </c>
      <c r="O11" s="64" t="s">
        <v>18</v>
      </c>
      <c r="P11" s="64" t="s">
        <v>683</v>
      </c>
      <c r="Q11" s="64" t="s">
        <v>1456</v>
      </c>
      <c r="R11" s="63" t="s">
        <v>777</v>
      </c>
      <c r="S11" s="63" t="s">
        <v>749</v>
      </c>
      <c r="T11" s="63" t="s">
        <v>751</v>
      </c>
      <c r="U11" s="63"/>
      <c r="V11" s="63"/>
      <c r="W11" s="64" t="s">
        <v>1456</v>
      </c>
      <c r="X11" s="63"/>
      <c r="Y11" s="64"/>
      <c r="Z11" s="64" t="s">
        <v>10</v>
      </c>
      <c r="AA11" s="64"/>
      <c r="AB11" s="18" t="str">
        <f>IF(Z11="TM",IF(AA11="H",(COUNTIFS(Orders!AD:AD,Data!M11,Orders!W:W,0,Orders!X:X,0)+COUNTIFS(Orders!AD:AD,Data!M11,Orders!W:W,1,Orders!X:X,1)),0),IF(Data!Z11="AAM",SUMIFS(Data!AB:AB,Data!Z:Z,"TM",Data!X:X,Data!M11,AA:AA,"H"),IF(Data!Z11="AM",SUMIFS(Data!AB:AB,Data!Z:Z,"TM",Data!V:V,Data!M11,AA:AA,"H"),IF(Data!Z11="AZM",SUMIFS(Data!AB:AB,Data!Z:Z,"TM",Data!U:U,Data!M11,AA:AA,"H"),IF(Data!Z11="ZM",SUMIFS(Data!AB:AB,Data!Z:Z,"TM",Data!T:T,Data!M11,AA:AA,"H"),IF(Data!Z11="RM",SUMIFS(Data!AB:AB,Data!Z:Z,"TM",Data!S:S,Data!M11,AA:AA,"H"),IF(Data!Z11="CM",SUMIFS(Data!AB:AB,Data!Z:Z,"TM",Data!R:R,Data!M11,AA:AA,"H"),"")))))))</f>
        <v/>
      </c>
      <c r="AC11" s="28">
        <f>IF(Z11="TM",IF(AA11="H",(SUMIFS(Orders!AG:AG,Orders!AD:AD,Data!M11,Orders!W:W,0,Orders!X:X,0)+SUMIFS(Orders!AG:AG,Orders!AD:AD,Data!M11,Orders!W:W,1,Orders!X:X,1))/12000,0),IF(Data!Z11="AAM",SUMIFS(Data!AC:AC,Data!Z:Z,"TM",Data!X:X,Data!M11,AA:AA,"H"),IF(Data!Z11="AM",SUMIFS(Data!AC:AC,Data!Z:Z,"TM",Data!V:V,Data!M11,AA:AA,"H"),IF(Data!Z11="AZM",SUMIFS(Data!AC:AC,Data!Z:Z,"TM",Data!U:U,Data!M11,AA:AA,"H"),IF(Data!Z11="Zone",SUMIFS(Data!AC:AC,Data!Z:Z,"TM",Data!T:T,Data!M11,AA:AA,"H"),IF(Data!Z11="Region",SUMIFS(Data!AC:AC,Data!Z:Z,"TM",Data!S:S,Data!M11,AA:AA,"H"),IF(Data!Z11="Country",SUMIFS(Data!AC:AC,Data!Z:Z,"TM",Data!R:R,Data!M11,AA:AA,"H"),"")))))))</f>
        <v>3.996</v>
      </c>
      <c r="AD11" s="18">
        <f>IF(Z11="TM",0,IF(Data!Z11="AAM",SUMIFS(Data!AD:AD,Data!Z:Z,"TM",Data!X:X,Data!M11,AA:AA,"H"),IF(Data!Z11="AM",SUMIFS(Data!AD:AD,Data!Z:Z,"TM",Data!V:V,Data!M11,AA:AA,"H"),IF(Data!Z11="AZM",SUMIFS(Data!AD:AD,Data!Z:Z,"TM",Data!U:U,Data!M11,AA:AA,"H"),IF(Data!Z11="Zone",SUMIFS(Data!AD:AD,Data!Z:Z,"TM",Data!T:T,Data!M11,AA:AA,"H"),IF(Data!Z11="Region",SUMIFS(Data!AD:AD,Data!Z:Z,"TM",Data!S:S,Data!M11,AA:AA,"H"),IF(Data!Z11="Country",SUMIFS(Data!AD:AD,Data!Z:Z,"TM",Data!R:R,Data!M11,AA:AA,"H"),"")))))))</f>
        <v>0</v>
      </c>
      <c r="AE11" s="27">
        <f t="shared" si="6"/>
        <v>0</v>
      </c>
      <c r="AF11" s="26">
        <f t="shared" si="7"/>
        <v>0</v>
      </c>
      <c r="AG11" s="26">
        <f t="shared" si="8"/>
        <v>0.18163636363636362</v>
      </c>
      <c r="AH11" s="26">
        <f t="shared" si="9"/>
        <v>0</v>
      </c>
      <c r="AJ11" s="28">
        <f>IF(Z11="TM",IF(AA11="U",(SUMIFS(Orders!AG:AG,Orders!AD:AD,Data!M11,Orders!W:W,0,Orders!X:X,0)+SUMIFS(Orders!AG:AG,Orders!AD:AD,Data!M11,Orders!W:W,1,Orders!X:X,1))/12000,0),IF(Data!Z11="AAM",SUMIFS(Data!AJ:AJ,Data!Z:Z,"TM",Data!X:X,Data!M11,AA:AA,"U"),IF(Data!Z11="AM",SUMIFS(Data!AJ:AJ,Data!Z:Z,"TM",Data!V:V,Data!M11,AA:AA,"U"),IF(Data!Z11="AZM",SUMIFS(Data!AJ:AJ,Data!Z:Z,"TM",Data!U:U,Data!M11,AA:AA,"U"),IF(Data!Z11="Zone",SUMIFS(Data!AJ:AJ,Data!Z:Z,"TM",Data!T:T,Data!M11,AA:AA,"U"),IF(Data!Z11="Region",SUMIFS(Data!AJ:AJ,Data!Z:Z,"TM",Data!S:S,Data!M11,AA:AA,"U"),IF(Data!Z11="Country",SUMIFS(Data!AJ:AJ,Data!Z:Z,"TM",Data!R:R,Data!M11,AA:AA,"U"),"")))))))</f>
        <v>0</v>
      </c>
      <c r="AK11" s="18">
        <f>IF(Z11="TM",IF(AA11="U",(SUMIFS(Orders!AG:AG,Orders!AD:AD,Data!M11,Orders!W:W,0,Orders!X:X,0)+SUMIFS(Orders!AG:AG,Orders!AD:AD,Data!M11,Orders!W:W,1,Orders!X:X,1)),0),IF(Data!Z11="AAM",SUMIFS(Data!AK:AK,Data!Z:Z,"TM",Data!X:X,Data!M11,AA:AA,"U"),IF(Data!Z11="AM",SUMIFS(Data!AK:AK,Data!Z:Z,"TM",Data!V:V,Data!M11,AA:AA,"U"),IF(Data!Z11="AZM",SUMIFS(Data!AK:AK,Data!Z:Z,"TM",Data!U:U,Data!M11,AA:AA,"U"),IF(Data!Z11="Zone",SUMIFS(Data!AK:AK,Data!Z:Z,"TM",Data!T:T,Data!M11,AA:AA,"U"),IF(Data!Z11="Region",SUMIFS(Data!AK:AK,Data!Z:Z,"TM",Data!S:S,Data!M11,AA:AA,"U"),IF(Data!Z11="Country",SUMIFS(Data!AK:AK,Data!Z:Z,"TM",Data!R:R,Data!M11,AA:AA,"U"),"")))))))</f>
        <v>0</v>
      </c>
      <c r="AL11" s="18">
        <f>IF(Z11="TM",12000*0,IF(Data!Z11="AAM",SUMIFS(Data!AL:AL,Data!Z:Z,"TM",Data!X:X,Data!M11,AA:AA,"H"),IF(Data!Z11="AM",SUMIFS(Data!AL:AL,Data!Z:Z,"TM",Data!V:V,Data!M11,AA:AA,"H"),IF(Data!Z11="AZM",SUMIFS(Data!AL:AL,Data!Z:Z,"TM",Data!U:U,Data!M11,AA:AA,"H"),IF(Data!Z11="Zone",SUMIFS(Data!AL:AL,Data!Z:Z,"TM",Data!T:T,Data!M11,AA:AA,"H"),IF(Data!Z11="Region",SUMIFS(Data!AL:AL,Data!Z:Z,"TM",Data!S:S,Data!M11,AA:AA,"H"),IF(Data!Z11="Country",SUMIFS(Data!AL:AL,Data!Z:Z,"TM",Data!R:R,Data!M11,AA:AA,"H"),"")))))))</f>
        <v>0</v>
      </c>
      <c r="AM11" s="27">
        <f t="shared" si="10"/>
        <v>0</v>
      </c>
      <c r="AN11" s="26">
        <f t="shared" si="11"/>
        <v>0</v>
      </c>
      <c r="AO11" s="26">
        <f t="shared" si="12"/>
        <v>0</v>
      </c>
      <c r="AQ11" s="28">
        <f t="shared" si="13"/>
        <v>3.996</v>
      </c>
      <c r="AR11" s="18">
        <f t="shared" si="14"/>
        <v>47952</v>
      </c>
      <c r="AS11" s="18">
        <f t="shared" si="15"/>
        <v>0</v>
      </c>
      <c r="AT11" s="27">
        <f t="shared" si="16"/>
        <v>0</v>
      </c>
      <c r="AU11" s="27"/>
      <c r="AV11" s="27"/>
      <c r="AW11" s="18">
        <f>IF(Z11="TM",(COUNTIFS(Orders!AD:AD,Data!M11,Orders!W:W,0,Orders!X:X,0,Orders!S:S,"*Ray*")+COUNTIFS(Orders!AD:AD,Data!M11,Orders!W:W,1,Orders!X:X,1,Orders!S:S,"*Ray*")+COUNTIFS(Orders!AD:AD,Data!M11,Orders!W:W,0,Orders!X:X,0,Orders!S:S,"*Fabric*")+COUNTIFS(Orders!AD:AD,Data!M11,Orders!W:W,1,Orders!X:X,1,Orders!S:S,"*Fabric*")),IF(Data!Z11="AAM",SUMIFS(Data!AW:AW,Data!Z:Z,"TM",Data!X:X,Data!M11),IF(Data!Z11="AM",SUMIFS(Data!AW:AW,Data!Z:Z,"TM",Data!V:V,Data!M11),IF(Data!Z11="AZM",SUMIFS(Data!AW:AW,Data!Z:Z,"TM",Data!U:U,Data!M11),IF(Data!Z11="Zone",SUMIFS(Data!AW:AW,Data!Z:Z,"TM",Data!T:T,Data!M11),IF(Data!Z11="Region",SUMIFS(Data!AW:AW,Data!Z:Z,"TM",Data!S:S,Data!M11),IF(Data!Z11="Country",SUMIFS(Data!AW:AW,Data!Z:Z,"TM",Data!R:R,Data!M11),0)))))))</f>
        <v>4</v>
      </c>
      <c r="AX11" s="18">
        <f>IF(Z11="TM",(COUNTIFS(Orders!AD:AD,Data!M11,Orders!W:W,0,Orders!X:X,0,Orders!S:S,"*Starter*")+COUNTIFS(Orders!AD:AD,Data!M11,Orders!W:W,1,Orders!X:X,1,Orders!S:S,"*Starter*")),IF(Data!Z11="AAM",SUMIFS(Data!AX:AX,Data!Z:Z,"TM",Data!X:X,Data!M11),IF(Data!Z11="AM",SUMIFS(Data!AX:AX,Data!Z:Z,"TM",Data!V:V,Data!M11),IF(Data!Z11="AZM",SUMIFS(Data!AX:AX,Data!Z:Z,"TM",Data!U:U,Data!M11),IF(Data!Z11="Zone",SUMIFS(Data!AX:AX,Data!Z:Z,"TM",Data!T:T,Data!M11),IF(Data!Z11="Region",SUMIFS(Data!AX:AX,Data!Z:Z,"TM",Data!S:S,Data!M11),IF(Data!Z11="Country",SUMIFS(Data!AX:AX,Data!Z:Z,"TM",Data!R:R,Data!M11),0)))))))</f>
        <v>4</v>
      </c>
      <c r="AY11" s="18">
        <f>IF(Z11="TM",(COUNTIFS(Orders!AD:AD,Data!M11,Orders!W:W,0,Orders!X:X,0,Orders!S:S,"*Pro*")+COUNTIFS(Orders!AD:AD,Data!M11,Orders!W:W,1,Orders!X:X,1,Orders!S:S,"*Pro*")),IF(Data!Z11="AAM",SUMIFS(Data!AY:AY,Data!Z:Z,"TM",Data!X:X,Data!M11),IF(Data!Z11="AM",SUMIFS(Data!AY:AY,Data!Z:Z,"TM",Data!V:V,Data!M11),IF(Data!Z11="AZM",SUMIFS(Data!AY:AY,Data!Z:Z,"TM",Data!U:U,Data!M11),IF(Data!Z11="Zone",SUMIFS(Data!AY:AY,Data!Z:Z,"TM",Data!T:T,Data!M11),IF(Data!Z11="Region",SUMIFS(Data!AY:AY,Data!Z:Z,"TM",Data!S:S,Data!M11),IF(Data!Z11="Country",SUMIFS(Data!AY:AY,Data!Z:Z,"TM",Data!R:R,Data!M11),0)))))))</f>
        <v>0</v>
      </c>
      <c r="AZ11" s="18">
        <f>IF(Z11="TM",(COUNTIFS(Orders!AD:AD,Data!M11,Orders!W:W,0,Orders!X:X,0,Orders!S:S,"*Tab*")+COUNTIFS(Orders!AD:AD,Data!M11,Orders!W:W,1,Orders!X:X,1,Orders!S:S,"*Tab*")),IF(Data!Z11="AAM",SUMIFS(Data!AZ:AZ,Data!Z:Z,"TM",Data!X:X,Data!M11),IF(Data!Z11="AM",SUMIFS(Data!AZ:AZ,Data!Z:Z,"TM",Data!V:V,Data!M11),IF(Data!Z11="AZM",SUMIFS(Data!AZ:AZ,Data!Z:Z,"TM",Data!U:U,Data!M11),IF(Data!Z11="Zone",SUMIFS(Data!AZ:AZ,Data!Z:Z,"TM",Data!T:T,Data!M11),IF(Data!Z11="Region",SUMIFS(Data!AZ:AZ,Data!Z:Z,"TM",Data!S:S,Data!M11),IF(Data!Z11="Country",SUMIFS(Data!AZ:AZ,Data!Z:Z,"TM",Data!R:R,Data!M11),0)))))))</f>
        <v>0</v>
      </c>
      <c r="BA11" s="18">
        <f>IF(Z11="TM",(COUNTIFS(Orders!AD:AD,Data!M11,Orders!W:W,0,Orders!X:X,0,Orders!S:S,"*Dental*")+COUNTIFS(Orders!AD:AD,Data!M11,Orders!W:W,1,Orders!X:X,1,Orders!S:S,"*Dental*")+COUNTIFS(Orders!AD:AD,Data!M11,Orders!W:W,0,Orders!X:X,0,Orders!S:S,"*Pediatric*")+COUNTIFS(Orders!AD:AD,Data!M11,Orders!W:W,1,Orders!X:X,1,Orders!S:S,"*Pediatric*")),IF(Data!Z11="AAM",SUMIFS(Data!BA:BA,Data!Z:Z,"TM",Data!X:X,Data!M11),IF(Data!Z11="AM",SUMIFS(Data!BA:BA,Data!Z:Z,"TM",Data!V:V,Data!M11),IF(Data!Z11="AZM",SUMIFS(Data!BA:BA,Data!Z:Z,"TM",Data!U:U,Data!M11),IF(Data!Z11="Zone",SUMIFS(Data!BA:BA,Data!Z:Z,"TM",Data!T:T,Data!M11),IF(Data!Z11="Region",SUMIFS(Data!BA:BA,Data!Z:Z,"TM",Data!S:S,Data!M11),IF(Data!Z11="Country",SUMIFS(Data!BA:BA,Data!Z:Z,"TM",Data!R:R,Data!M11),0)))))))</f>
        <v>0</v>
      </c>
      <c r="BB11" s="18">
        <f>IF(Z11="TM",(COUNTIFS(Orders!AD:AD,Data!M11,Orders!W:W,0,Orders!X:X,0,Orders!S:S,"*Fabric*")+COUNTIFS(Orders!AD:AD,Data!M11,Orders!W:W,1,Orders!X:X,1,Orders!S:S,"*Fabric*")),IF(Data!Z11="AAM",SUMIFS(Data!BB:BB,Data!Z:Z,"TM",Data!X:X,Data!M11),IF(Data!Z11="AM",SUMIFS(Data!BB:BB,Data!Z:Z,"TM",Data!V:V,Data!M11),IF(Data!Z11="AZM",SUMIFS(Data!BB:BB,Data!Z:Z,"TM",Data!U:U,Data!M11),IF(Data!Z11="Zone",SUMIFS(Data!BB:BB,Data!Z:Z,"TM",Data!T:T,Data!M11),IF(Data!Z11="Region",SUMIFS(Data!BB:BB,Data!Z:Z,"TM",Data!S:S,Data!M11),IF(Data!Z11="Country",SUMIFS(Data!BB:BB,Data!Z:Z,"TM",Data!R:R,Data!M11),0)))))))</f>
        <v>0</v>
      </c>
    </row>
    <row r="12" spans="1:54" ht="15.75" x14ac:dyDescent="0.3">
      <c r="A12" s="33">
        <f t="shared" ref="A12:A75" si="20">IF(B12=FALSE,C12,"")</f>
        <v>14</v>
      </c>
      <c r="B12" s="33" t="b">
        <f t="shared" ref="B12:B75" si="21">ISERROR(C12)</f>
        <v>0</v>
      </c>
      <c r="C12" s="33">
        <f>IF(ISERROR(SMALL($D$4:$D$594,E12)),””,SMALL($D$4:$D$594,E12))</f>
        <v>14</v>
      </c>
      <c r="D12" s="34">
        <f t="shared" ref="D12:D75" si="22">IF(F12=0,"",E12)</f>
        <v>9</v>
      </c>
      <c r="E12" s="33">
        <f>ROWS($E$4:E12)</f>
        <v>9</v>
      </c>
      <c r="F12" s="33">
        <f t="shared" ref="F12:F75" si="23">IF(G12=0,0,IF(H12=0,0,1))</f>
        <v>1</v>
      </c>
      <c r="G12" s="33">
        <f>IF(OR(Report!$C$7="",Report!$C$7="All Levels"),1,IF(Report!$C$7=Data!Z12,1,0))</f>
        <v>1</v>
      </c>
      <c r="H12" s="33">
        <f t="shared" ref="H12:H75" si="24">IF(I12=3,1,0)</f>
        <v>1</v>
      </c>
      <c r="I12" s="33">
        <f t="shared" ref="I12:I75" si="25">SUM(J12:L12)</f>
        <v>3</v>
      </c>
      <c r="J12" s="33">
        <f>IF(OR(Report!$F$7="",Report!$F$7="All AMs"),1,IF(Report!$F$7=Data!W12,1,0))</f>
        <v>1</v>
      </c>
      <c r="K12" s="33">
        <f>IF(OR(Report!$E$7="",Report!$E$7="All Zones"),1,IF(Report!$E$7=Data!P12,1,0))</f>
        <v>1</v>
      </c>
      <c r="L12" s="33">
        <f>IF(OR(Report!$D$7="",Report!$D$7="All Regions"),1,IF(Report!$D$7=Data!O12,1,0))</f>
        <v>1</v>
      </c>
      <c r="M12" s="67" t="s">
        <v>752</v>
      </c>
      <c r="N12" s="67" t="s">
        <v>765</v>
      </c>
      <c r="O12" s="68" t="s">
        <v>18</v>
      </c>
      <c r="P12" s="68" t="s">
        <v>684</v>
      </c>
      <c r="Q12" s="64" t="s">
        <v>1456</v>
      </c>
      <c r="R12" s="67" t="s">
        <v>777</v>
      </c>
      <c r="S12" s="67" t="s">
        <v>749</v>
      </c>
      <c r="T12" s="67" t="s">
        <v>752</v>
      </c>
      <c r="U12" s="67"/>
      <c r="V12" s="67"/>
      <c r="W12" s="64" t="s">
        <v>1456</v>
      </c>
      <c r="X12" s="67"/>
      <c r="Y12" s="68"/>
      <c r="Z12" s="64" t="s">
        <v>10</v>
      </c>
      <c r="AA12" s="68"/>
      <c r="AB12" s="18" t="str">
        <f>IF(Z12="TM",IF(AA12="H",(COUNTIFS(Orders!AD:AD,Data!M12,Orders!W:W,0,Orders!X:X,0)+COUNTIFS(Orders!AD:AD,Data!M12,Orders!W:W,1,Orders!X:X,1)),0),IF(Data!Z12="AAM",SUMIFS(Data!AB:AB,Data!Z:Z,"TM",Data!X:X,Data!M12,AA:AA,"H"),IF(Data!Z12="AM",SUMIFS(Data!AB:AB,Data!Z:Z,"TM",Data!V:V,Data!M12,AA:AA,"H"),IF(Data!Z12="AZM",SUMIFS(Data!AB:AB,Data!Z:Z,"TM",Data!U:U,Data!M12,AA:AA,"H"),IF(Data!Z12="ZM",SUMIFS(Data!AB:AB,Data!Z:Z,"TM",Data!T:T,Data!M12,AA:AA,"H"),IF(Data!Z12="RM",SUMIFS(Data!AB:AB,Data!Z:Z,"TM",Data!S:S,Data!M12,AA:AA,"H"),IF(Data!Z12="CM",SUMIFS(Data!AB:AB,Data!Z:Z,"TM",Data!R:R,Data!M12,AA:AA,"H"),"")))))))</f>
        <v/>
      </c>
      <c r="AC12" s="28">
        <f>IF(Z12="TM",IF(AA12="H",(SUMIFS(Orders!AG:AG,Orders!AD:AD,Data!M12,Orders!W:W,0,Orders!X:X,0)+SUMIFS(Orders!AG:AG,Orders!AD:AD,Data!M12,Orders!W:W,1,Orders!X:X,1))/12000,0),IF(Data!Z12="AAM",SUMIFS(Data!AC:AC,Data!Z:Z,"TM",Data!X:X,Data!M12,AA:AA,"H"),IF(Data!Z12="AM",SUMIFS(Data!AC:AC,Data!Z:Z,"TM",Data!V:V,Data!M12,AA:AA,"H"),IF(Data!Z12="AZM",SUMIFS(Data!AC:AC,Data!Z:Z,"TM",Data!U:U,Data!M12,AA:AA,"H"),IF(Data!Z12="Zone",SUMIFS(Data!AC:AC,Data!Z:Z,"TM",Data!T:T,Data!M12,AA:AA,"H"),IF(Data!Z12="Region",SUMIFS(Data!AC:AC,Data!Z:Z,"TM",Data!S:S,Data!M12,AA:AA,"H"),IF(Data!Z12="Country",SUMIFS(Data!AC:AC,Data!Z:Z,"TM",Data!R:R,Data!M12,AA:AA,"H"),"")))))))</f>
        <v>1.998</v>
      </c>
      <c r="AD12" s="18">
        <f>IF(Z12="TM",0,IF(Data!Z12="AAM",SUMIFS(Data!AD:AD,Data!Z:Z,"TM",Data!X:X,Data!M12,AA:AA,"H"),IF(Data!Z12="AM",SUMIFS(Data!AD:AD,Data!Z:Z,"TM",Data!V:V,Data!M12,AA:AA,"H"),IF(Data!Z12="AZM",SUMIFS(Data!AD:AD,Data!Z:Z,"TM",Data!U:U,Data!M12,AA:AA,"H"),IF(Data!Z12="Zone",SUMIFS(Data!AD:AD,Data!Z:Z,"TM",Data!T:T,Data!M12,AA:AA,"H"),IF(Data!Z12="Region",SUMIFS(Data!AD:AD,Data!Z:Z,"TM",Data!S:S,Data!M12,AA:AA,"H"),IF(Data!Z12="Country",SUMIFS(Data!AD:AD,Data!Z:Z,"TM",Data!R:R,Data!M12,AA:AA,"H"),"")))))))</f>
        <v>0</v>
      </c>
      <c r="AE12" s="27">
        <f t="shared" si="6"/>
        <v>0</v>
      </c>
      <c r="AF12" s="26">
        <f t="shared" si="7"/>
        <v>0</v>
      </c>
      <c r="AG12" s="26">
        <f t="shared" si="8"/>
        <v>0.19980000000000001</v>
      </c>
      <c r="AH12" s="26">
        <f t="shared" si="9"/>
        <v>0</v>
      </c>
      <c r="AJ12" s="28">
        <f>IF(Z12="TM",IF(AA12="U",(SUMIFS(Orders!AG:AG,Orders!AD:AD,Data!M12,Orders!W:W,0,Orders!X:X,0)+SUMIFS(Orders!AG:AG,Orders!AD:AD,Data!M12,Orders!W:W,1,Orders!X:X,1))/12000,0),IF(Data!Z12="AAM",SUMIFS(Data!AJ:AJ,Data!Z:Z,"TM",Data!X:X,Data!M12,AA:AA,"U"),IF(Data!Z12="AM",SUMIFS(Data!AJ:AJ,Data!Z:Z,"TM",Data!V:V,Data!M12,AA:AA,"U"),IF(Data!Z12="AZM",SUMIFS(Data!AJ:AJ,Data!Z:Z,"TM",Data!U:U,Data!M12,AA:AA,"U"),IF(Data!Z12="Zone",SUMIFS(Data!AJ:AJ,Data!Z:Z,"TM",Data!T:T,Data!M12,AA:AA,"U"),IF(Data!Z12="Region",SUMIFS(Data!AJ:AJ,Data!Z:Z,"TM",Data!S:S,Data!M12,AA:AA,"U"),IF(Data!Z12="Country",SUMIFS(Data!AJ:AJ,Data!Z:Z,"TM",Data!R:R,Data!M12,AA:AA,"U"),"")))))))</f>
        <v>0</v>
      </c>
      <c r="AK12" s="18">
        <f>IF(Z12="TM",IF(AA12="U",(SUMIFS(Orders!AG:AG,Orders!AD:AD,Data!M12,Orders!W:W,0,Orders!X:X,0)+SUMIFS(Orders!AG:AG,Orders!AD:AD,Data!M12,Orders!W:W,1,Orders!X:X,1)),0),IF(Data!Z12="AAM",SUMIFS(Data!AK:AK,Data!Z:Z,"TM",Data!X:X,Data!M12,AA:AA,"U"),IF(Data!Z12="AM",SUMIFS(Data!AK:AK,Data!Z:Z,"TM",Data!V:V,Data!M12,AA:AA,"U"),IF(Data!Z12="AZM",SUMIFS(Data!AK:AK,Data!Z:Z,"TM",Data!U:U,Data!M12,AA:AA,"U"),IF(Data!Z12="Zone",SUMIFS(Data!AK:AK,Data!Z:Z,"TM",Data!T:T,Data!M12,AA:AA,"U"),IF(Data!Z12="Region",SUMIFS(Data!AK:AK,Data!Z:Z,"TM",Data!S:S,Data!M12,AA:AA,"U"),IF(Data!Z12="Country",SUMIFS(Data!AK:AK,Data!Z:Z,"TM",Data!R:R,Data!M12,AA:AA,"U"),"")))))))</f>
        <v>0</v>
      </c>
      <c r="AL12" s="18">
        <f>IF(Z12="TM",12000*0,IF(Data!Z12="AAM",SUMIFS(Data!AL:AL,Data!Z:Z,"TM",Data!X:X,Data!M12,AA:AA,"H"),IF(Data!Z12="AM",SUMIFS(Data!AL:AL,Data!Z:Z,"TM",Data!V:V,Data!M12,AA:AA,"H"),IF(Data!Z12="AZM",SUMIFS(Data!AL:AL,Data!Z:Z,"TM",Data!U:U,Data!M12,AA:AA,"H"),IF(Data!Z12="Zone",SUMIFS(Data!AL:AL,Data!Z:Z,"TM",Data!T:T,Data!M12,AA:AA,"H"),IF(Data!Z12="Region",SUMIFS(Data!AL:AL,Data!Z:Z,"TM",Data!S:S,Data!M12,AA:AA,"H"),IF(Data!Z12="Country",SUMIFS(Data!AL:AL,Data!Z:Z,"TM",Data!R:R,Data!M12,AA:AA,"H"),"")))))))</f>
        <v>0</v>
      </c>
      <c r="AM12" s="27">
        <f t="shared" si="10"/>
        <v>0</v>
      </c>
      <c r="AN12" s="26">
        <f t="shared" si="11"/>
        <v>0</v>
      </c>
      <c r="AO12" s="26">
        <f t="shared" si="12"/>
        <v>0</v>
      </c>
      <c r="AQ12" s="28">
        <f t="shared" si="13"/>
        <v>1.998</v>
      </c>
      <c r="AR12" s="18">
        <f t="shared" si="14"/>
        <v>23976</v>
      </c>
      <c r="AS12" s="18">
        <f t="shared" si="15"/>
        <v>0</v>
      </c>
      <c r="AT12" s="27">
        <f t="shared" si="16"/>
        <v>0</v>
      </c>
      <c r="AU12" s="27"/>
      <c r="AV12" s="27"/>
      <c r="AW12" s="18">
        <f>IF(Z12="TM",(COUNTIFS(Orders!AD:AD,Data!M12,Orders!W:W,0,Orders!X:X,0,Orders!S:S,"*Ray*")+COUNTIFS(Orders!AD:AD,Data!M12,Orders!W:W,1,Orders!X:X,1,Orders!S:S,"*Ray*")+COUNTIFS(Orders!AD:AD,Data!M12,Orders!W:W,0,Orders!X:X,0,Orders!S:S,"*Fabric*")+COUNTIFS(Orders!AD:AD,Data!M12,Orders!W:W,1,Orders!X:X,1,Orders!S:S,"*Fabric*")),IF(Data!Z12="AAM",SUMIFS(Data!AW:AW,Data!Z:Z,"TM",Data!X:X,Data!M12),IF(Data!Z12="AM",SUMIFS(Data!AW:AW,Data!Z:Z,"TM",Data!V:V,Data!M12),IF(Data!Z12="AZM",SUMIFS(Data!AW:AW,Data!Z:Z,"TM",Data!U:U,Data!M12),IF(Data!Z12="Zone",SUMIFS(Data!AW:AW,Data!Z:Z,"TM",Data!T:T,Data!M12),IF(Data!Z12="Region",SUMIFS(Data!AW:AW,Data!Z:Z,"TM",Data!S:S,Data!M12),IF(Data!Z12="Country",SUMIFS(Data!AW:AW,Data!Z:Z,"TM",Data!R:R,Data!M12),0)))))))</f>
        <v>2</v>
      </c>
      <c r="AX12" s="18">
        <f>IF(Z12="TM",(COUNTIFS(Orders!AD:AD,Data!M12,Orders!W:W,0,Orders!X:X,0,Orders!S:S,"*Starter*")+COUNTIFS(Orders!AD:AD,Data!M12,Orders!W:W,1,Orders!X:X,1,Orders!S:S,"*Starter*")),IF(Data!Z12="AAM",SUMIFS(Data!AX:AX,Data!Z:Z,"TM",Data!X:X,Data!M12),IF(Data!Z12="AM",SUMIFS(Data!AX:AX,Data!Z:Z,"TM",Data!V:V,Data!M12),IF(Data!Z12="AZM",SUMIFS(Data!AX:AX,Data!Z:Z,"TM",Data!U:U,Data!M12),IF(Data!Z12="Zone",SUMIFS(Data!AX:AX,Data!Z:Z,"TM",Data!T:T,Data!M12),IF(Data!Z12="Region",SUMIFS(Data!AX:AX,Data!Z:Z,"TM",Data!S:S,Data!M12),IF(Data!Z12="Country",SUMIFS(Data!AX:AX,Data!Z:Z,"TM",Data!R:R,Data!M12),0)))))))</f>
        <v>2</v>
      </c>
      <c r="AY12" s="18">
        <f>IF(Z12="TM",(COUNTIFS(Orders!AD:AD,Data!M12,Orders!W:W,0,Orders!X:X,0,Orders!S:S,"*Pro*")+COUNTIFS(Orders!AD:AD,Data!M12,Orders!W:W,1,Orders!X:X,1,Orders!S:S,"*Pro*")),IF(Data!Z12="AAM",SUMIFS(Data!AY:AY,Data!Z:Z,"TM",Data!X:X,Data!M12),IF(Data!Z12="AM",SUMIFS(Data!AY:AY,Data!Z:Z,"TM",Data!V:V,Data!M12),IF(Data!Z12="AZM",SUMIFS(Data!AY:AY,Data!Z:Z,"TM",Data!U:U,Data!M12),IF(Data!Z12="Zone",SUMIFS(Data!AY:AY,Data!Z:Z,"TM",Data!T:T,Data!M12),IF(Data!Z12="Region",SUMIFS(Data!AY:AY,Data!Z:Z,"TM",Data!S:S,Data!M12),IF(Data!Z12="Country",SUMIFS(Data!AY:AY,Data!Z:Z,"TM",Data!R:R,Data!M12),0)))))))</f>
        <v>0</v>
      </c>
      <c r="AZ12" s="18">
        <f>IF(Z12="TM",(COUNTIFS(Orders!AD:AD,Data!M12,Orders!W:W,0,Orders!X:X,0,Orders!S:S,"*Tab*")+COUNTIFS(Orders!AD:AD,Data!M12,Orders!W:W,1,Orders!X:X,1,Orders!S:S,"*Tab*")),IF(Data!Z12="AAM",SUMIFS(Data!AZ:AZ,Data!Z:Z,"TM",Data!X:X,Data!M12),IF(Data!Z12="AM",SUMIFS(Data!AZ:AZ,Data!Z:Z,"TM",Data!V:V,Data!M12),IF(Data!Z12="AZM",SUMIFS(Data!AZ:AZ,Data!Z:Z,"TM",Data!U:U,Data!M12),IF(Data!Z12="Zone",SUMIFS(Data!AZ:AZ,Data!Z:Z,"TM",Data!T:T,Data!M12),IF(Data!Z12="Region",SUMIFS(Data!AZ:AZ,Data!Z:Z,"TM",Data!S:S,Data!M12),IF(Data!Z12="Country",SUMIFS(Data!AZ:AZ,Data!Z:Z,"TM",Data!R:R,Data!M12),0)))))))</f>
        <v>0</v>
      </c>
      <c r="BA12" s="18">
        <f>IF(Z12="TM",(COUNTIFS(Orders!AD:AD,Data!M12,Orders!W:W,0,Orders!X:X,0,Orders!S:S,"*Dental*")+COUNTIFS(Orders!AD:AD,Data!M12,Orders!W:W,1,Orders!X:X,1,Orders!S:S,"*Dental*")+COUNTIFS(Orders!AD:AD,Data!M12,Orders!W:W,0,Orders!X:X,0,Orders!S:S,"*Pediatric*")+COUNTIFS(Orders!AD:AD,Data!M12,Orders!W:W,1,Orders!X:X,1,Orders!S:S,"*Pediatric*")),IF(Data!Z12="AAM",SUMIFS(Data!BA:BA,Data!Z:Z,"TM",Data!X:X,Data!M12),IF(Data!Z12="AM",SUMIFS(Data!BA:BA,Data!Z:Z,"TM",Data!V:V,Data!M12),IF(Data!Z12="AZM",SUMIFS(Data!BA:BA,Data!Z:Z,"TM",Data!U:U,Data!M12),IF(Data!Z12="Zone",SUMIFS(Data!BA:BA,Data!Z:Z,"TM",Data!T:T,Data!M12),IF(Data!Z12="Region",SUMIFS(Data!BA:BA,Data!Z:Z,"TM",Data!S:S,Data!M12),IF(Data!Z12="Country",SUMIFS(Data!BA:BA,Data!Z:Z,"TM",Data!R:R,Data!M12),0)))))))</f>
        <v>0</v>
      </c>
      <c r="BB12" s="18">
        <f>IF(Z12="TM",(COUNTIFS(Orders!AD:AD,Data!M12,Orders!W:W,0,Orders!X:X,0,Orders!S:S,"*Fabric*")+COUNTIFS(Orders!AD:AD,Data!M12,Orders!W:W,1,Orders!X:X,1,Orders!S:S,"*Fabric*")),IF(Data!Z12="AAM",SUMIFS(Data!BB:BB,Data!Z:Z,"TM",Data!X:X,Data!M12),IF(Data!Z12="AM",SUMIFS(Data!BB:BB,Data!Z:Z,"TM",Data!V:V,Data!M12),IF(Data!Z12="AZM",SUMIFS(Data!BB:BB,Data!Z:Z,"TM",Data!U:U,Data!M12),IF(Data!Z12="Zone",SUMIFS(Data!BB:BB,Data!Z:Z,"TM",Data!T:T,Data!M12),IF(Data!Z12="Region",SUMIFS(Data!BB:BB,Data!Z:Z,"TM",Data!S:S,Data!M12),IF(Data!Z12="Country",SUMIFS(Data!BB:BB,Data!Z:Z,"TM",Data!R:R,Data!M12),0)))))))</f>
        <v>0</v>
      </c>
    </row>
    <row r="13" spans="1:54" ht="15.75" x14ac:dyDescent="0.3">
      <c r="A13" s="33">
        <f t="shared" si="20"/>
        <v>15</v>
      </c>
      <c r="B13" s="33" t="b">
        <f t="shared" si="21"/>
        <v>0</v>
      </c>
      <c r="C13" s="33">
        <f>IF(ISERROR(SMALL($D$4:$D$594,E13)),””,SMALL($D$4:$D$594,E13))</f>
        <v>15</v>
      </c>
      <c r="D13" s="34">
        <f t="shared" si="22"/>
        <v>10</v>
      </c>
      <c r="E13" s="33">
        <f>ROWS($E$4:E13)</f>
        <v>10</v>
      </c>
      <c r="F13" s="33">
        <f t="shared" si="23"/>
        <v>1</v>
      </c>
      <c r="G13" s="33">
        <f>IF(OR(Report!$C$7="",Report!$C$7="All Levels"),1,IF(Report!$C$7=Data!Z13,1,0))</f>
        <v>1</v>
      </c>
      <c r="H13" s="33">
        <f t="shared" si="24"/>
        <v>1</v>
      </c>
      <c r="I13" s="33">
        <f t="shared" si="25"/>
        <v>3</v>
      </c>
      <c r="J13" s="33">
        <f>IF(OR(Report!$F$7="",Report!$F$7="All AMs"),1,IF(Report!$F$7=Data!W13,1,0))</f>
        <v>1</v>
      </c>
      <c r="K13" s="33">
        <f>IF(OR(Report!$E$7="",Report!$E$7="All Zones"),1,IF(Report!$E$7=Data!P13,1,0))</f>
        <v>1</v>
      </c>
      <c r="L13" s="33">
        <f>IF(OR(Report!$D$7="",Report!$D$7="All Regions"),1,IF(Report!$D$7=Data!O13,1,0))</f>
        <v>1</v>
      </c>
      <c r="M13" s="67" t="s">
        <v>754</v>
      </c>
      <c r="N13" s="67" t="s">
        <v>766</v>
      </c>
      <c r="O13" s="68" t="s">
        <v>19</v>
      </c>
      <c r="P13" s="68" t="s">
        <v>685</v>
      </c>
      <c r="Q13" s="64" t="s">
        <v>1456</v>
      </c>
      <c r="R13" s="67" t="s">
        <v>777</v>
      </c>
      <c r="S13" s="67" t="s">
        <v>753</v>
      </c>
      <c r="T13" s="67" t="s">
        <v>754</v>
      </c>
      <c r="U13" s="67"/>
      <c r="V13" s="67"/>
      <c r="W13" s="64" t="s">
        <v>1456</v>
      </c>
      <c r="X13" s="67"/>
      <c r="Y13" s="68"/>
      <c r="Z13" s="64" t="s">
        <v>10</v>
      </c>
      <c r="AA13" s="68"/>
      <c r="AB13" s="18" t="str">
        <f>IF(Z13="TM",IF(AA13="H",(COUNTIFS(Orders!AD:AD,Data!M13,Orders!W:W,0,Orders!X:X,0)+COUNTIFS(Orders!AD:AD,Data!M13,Orders!W:W,1,Orders!X:X,1)),0),IF(Data!Z13="AAM",SUMIFS(Data!AB:AB,Data!Z:Z,"TM",Data!X:X,Data!M13,AA:AA,"H"),IF(Data!Z13="AM",SUMIFS(Data!AB:AB,Data!Z:Z,"TM",Data!V:V,Data!M13,AA:AA,"H"),IF(Data!Z13="AZM",SUMIFS(Data!AB:AB,Data!Z:Z,"TM",Data!U:U,Data!M13,AA:AA,"H"),IF(Data!Z13="ZM",SUMIFS(Data!AB:AB,Data!Z:Z,"TM",Data!T:T,Data!M13,AA:AA,"H"),IF(Data!Z13="RM",SUMIFS(Data!AB:AB,Data!Z:Z,"TM",Data!S:S,Data!M13,AA:AA,"H"),IF(Data!Z13="CM",SUMIFS(Data!AB:AB,Data!Z:Z,"TM",Data!R:R,Data!M13,AA:AA,"H"),"")))))))</f>
        <v/>
      </c>
      <c r="AC13" s="28">
        <f>IF(Z13="TM",IF(AA13="H",(SUMIFS(Orders!AG:AG,Orders!AD:AD,Data!M13,Orders!W:W,0,Orders!X:X,0)+SUMIFS(Orders!AG:AG,Orders!AD:AD,Data!M13,Orders!W:W,1,Orders!X:X,1))/12000,0),IF(Data!Z13="AAM",SUMIFS(Data!AC:AC,Data!Z:Z,"TM",Data!X:X,Data!M13,AA:AA,"H"),IF(Data!Z13="AM",SUMIFS(Data!AC:AC,Data!Z:Z,"TM",Data!V:V,Data!M13,AA:AA,"H"),IF(Data!Z13="AZM",SUMIFS(Data!AC:AC,Data!Z:Z,"TM",Data!U:U,Data!M13,AA:AA,"H"),IF(Data!Z13="Zone",SUMIFS(Data!AC:AC,Data!Z:Z,"TM",Data!T:T,Data!M13,AA:AA,"H"),IF(Data!Z13="Region",SUMIFS(Data!AC:AC,Data!Z:Z,"TM",Data!S:S,Data!M13,AA:AA,"H"),IF(Data!Z13="Country",SUMIFS(Data!AC:AC,Data!Z:Z,"TM",Data!R:R,Data!M13,AA:AA,"H"),"")))))))</f>
        <v>7.4969999999999999</v>
      </c>
      <c r="AD13" s="18">
        <f>IF(Z13="TM",0,IF(Data!Z13="AAM",SUMIFS(Data!AD:AD,Data!Z:Z,"TM",Data!X:X,Data!M13,AA:AA,"H"),IF(Data!Z13="AM",SUMIFS(Data!AD:AD,Data!Z:Z,"TM",Data!V:V,Data!M13,AA:AA,"H"),IF(Data!Z13="AZM",SUMIFS(Data!AD:AD,Data!Z:Z,"TM",Data!U:U,Data!M13,AA:AA,"H"),IF(Data!Z13="Zone",SUMIFS(Data!AD:AD,Data!Z:Z,"TM",Data!T:T,Data!M13,AA:AA,"H"),IF(Data!Z13="Region",SUMIFS(Data!AD:AD,Data!Z:Z,"TM",Data!S:S,Data!M13,AA:AA,"H"),IF(Data!Z13="Country",SUMIFS(Data!AD:AD,Data!Z:Z,"TM",Data!R:R,Data!M13,AA:AA,"H"),"")))))))</f>
        <v>0</v>
      </c>
      <c r="AE13" s="27">
        <f t="shared" si="6"/>
        <v>0</v>
      </c>
      <c r="AF13" s="26">
        <f t="shared" si="7"/>
        <v>0</v>
      </c>
      <c r="AG13" s="26">
        <f t="shared" si="8"/>
        <v>0.29400000000000004</v>
      </c>
      <c r="AH13" s="26">
        <f t="shared" si="9"/>
        <v>0.83300000000000007</v>
      </c>
      <c r="AJ13" s="28">
        <f>IF(Z13="TM",IF(AA13="U",(SUMIFS(Orders!AG:AG,Orders!AD:AD,Data!M13,Orders!W:W,0,Orders!X:X,0)+SUMIFS(Orders!AG:AG,Orders!AD:AD,Data!M13,Orders!W:W,1,Orders!X:X,1))/12000,0),IF(Data!Z13="AAM",SUMIFS(Data!AJ:AJ,Data!Z:Z,"TM",Data!X:X,Data!M13,AA:AA,"U"),IF(Data!Z13="AM",SUMIFS(Data!AJ:AJ,Data!Z:Z,"TM",Data!V:V,Data!M13,AA:AA,"U"),IF(Data!Z13="AZM",SUMIFS(Data!AJ:AJ,Data!Z:Z,"TM",Data!U:U,Data!M13,AA:AA,"U"),IF(Data!Z13="Zone",SUMIFS(Data!AJ:AJ,Data!Z:Z,"TM",Data!T:T,Data!M13,AA:AA,"U"),IF(Data!Z13="Region",SUMIFS(Data!AJ:AJ,Data!Z:Z,"TM",Data!S:S,Data!M13,AA:AA,"U"),IF(Data!Z13="Country",SUMIFS(Data!AJ:AJ,Data!Z:Z,"TM",Data!R:R,Data!M13,AA:AA,"U"),"")))))))</f>
        <v>3.1629999999999998</v>
      </c>
      <c r="AK13" s="18">
        <f>IF(Z13="TM",IF(AA13="U",(SUMIFS(Orders!AG:AG,Orders!AD:AD,Data!M13,Orders!W:W,0,Orders!X:X,0)+SUMIFS(Orders!AG:AG,Orders!AD:AD,Data!M13,Orders!W:W,1,Orders!X:X,1)),0),IF(Data!Z13="AAM",SUMIFS(Data!AK:AK,Data!Z:Z,"TM",Data!X:X,Data!M13,AA:AA,"U"),IF(Data!Z13="AM",SUMIFS(Data!AK:AK,Data!Z:Z,"TM",Data!V:V,Data!M13,AA:AA,"U"),IF(Data!Z13="AZM",SUMIFS(Data!AK:AK,Data!Z:Z,"TM",Data!U:U,Data!M13,AA:AA,"U"),IF(Data!Z13="Zone",SUMIFS(Data!AK:AK,Data!Z:Z,"TM",Data!T:T,Data!M13,AA:AA,"U"),IF(Data!Z13="Region",SUMIFS(Data!AK:AK,Data!Z:Z,"TM",Data!S:S,Data!M13,AA:AA,"U"),IF(Data!Z13="Country",SUMIFS(Data!AK:AK,Data!Z:Z,"TM",Data!R:R,Data!M13,AA:AA,"U"),"")))))))</f>
        <v>37956</v>
      </c>
      <c r="AL13" s="18">
        <f>IF(Z13="TM",12000*0,IF(Data!Z13="AAM",SUMIFS(Data!AL:AL,Data!Z:Z,"TM",Data!X:X,Data!M13,AA:AA,"H"),IF(Data!Z13="AM",SUMIFS(Data!AL:AL,Data!Z:Z,"TM",Data!V:V,Data!M13,AA:AA,"H"),IF(Data!Z13="AZM",SUMIFS(Data!AL:AL,Data!Z:Z,"TM",Data!U:U,Data!M13,AA:AA,"H"),IF(Data!Z13="Zone",SUMIFS(Data!AL:AL,Data!Z:Z,"TM",Data!T:T,Data!M13,AA:AA,"H"),IF(Data!Z13="Region",SUMIFS(Data!AL:AL,Data!Z:Z,"TM",Data!S:S,Data!M13,AA:AA,"H"),IF(Data!Z13="Country",SUMIFS(Data!AL:AL,Data!Z:Z,"TM",Data!R:R,Data!M13,AA:AA,"H"),"")))))))</f>
        <v>0</v>
      </c>
      <c r="AM13" s="27">
        <f t="shared" si="10"/>
        <v>0</v>
      </c>
      <c r="AN13" s="26">
        <f t="shared" si="11"/>
        <v>0.1506190476190476</v>
      </c>
      <c r="AO13" s="26">
        <f t="shared" si="12"/>
        <v>0</v>
      </c>
      <c r="AQ13" s="28">
        <f t="shared" si="13"/>
        <v>10.66</v>
      </c>
      <c r="AR13" s="18">
        <f t="shared" si="14"/>
        <v>127920</v>
      </c>
      <c r="AS13" s="18">
        <f t="shared" si="15"/>
        <v>0</v>
      </c>
      <c r="AT13" s="27">
        <f t="shared" si="16"/>
        <v>0</v>
      </c>
      <c r="AU13" s="27"/>
      <c r="AV13" s="27"/>
      <c r="AW13" s="18">
        <f>IF(Z13="TM",(COUNTIFS(Orders!AD:AD,Data!M13,Orders!W:W,0,Orders!X:X,0,Orders!S:S,"*Ray*")+COUNTIFS(Orders!AD:AD,Data!M13,Orders!W:W,1,Orders!X:X,1,Orders!S:S,"*Ray*")+COUNTIFS(Orders!AD:AD,Data!M13,Orders!W:W,0,Orders!X:X,0,Orders!S:S,"*Fabric*")+COUNTIFS(Orders!AD:AD,Data!M13,Orders!W:W,1,Orders!X:X,1,Orders!S:S,"*Fabric*")),IF(Data!Z13="AAM",SUMIFS(Data!AW:AW,Data!Z:Z,"TM",Data!X:X,Data!M13),IF(Data!Z13="AM",SUMIFS(Data!AW:AW,Data!Z:Z,"TM",Data!V:V,Data!M13),IF(Data!Z13="AZM",SUMIFS(Data!AW:AW,Data!Z:Z,"TM",Data!U:U,Data!M13),IF(Data!Z13="Zone",SUMIFS(Data!AW:AW,Data!Z:Z,"TM",Data!T:T,Data!M13),IF(Data!Z13="Region",SUMIFS(Data!AW:AW,Data!Z:Z,"TM",Data!S:S,Data!M13),IF(Data!Z13="Country",SUMIFS(Data!AW:AW,Data!Z:Z,"TM",Data!R:R,Data!M13),0)))))))</f>
        <v>7</v>
      </c>
      <c r="AX13" s="18">
        <f>IF(Z13="TM",(COUNTIFS(Orders!AD:AD,Data!M13,Orders!W:W,0,Orders!X:X,0,Orders!S:S,"*Starter*")+COUNTIFS(Orders!AD:AD,Data!M13,Orders!W:W,1,Orders!X:X,1,Orders!S:S,"*Starter*")),IF(Data!Z13="AAM",SUMIFS(Data!AX:AX,Data!Z:Z,"TM",Data!X:X,Data!M13),IF(Data!Z13="AM",SUMIFS(Data!AX:AX,Data!Z:Z,"TM",Data!V:V,Data!M13),IF(Data!Z13="AZM",SUMIFS(Data!AX:AX,Data!Z:Z,"TM",Data!U:U,Data!M13),IF(Data!Z13="Zone",SUMIFS(Data!AX:AX,Data!Z:Z,"TM",Data!T:T,Data!M13),IF(Data!Z13="Region",SUMIFS(Data!AX:AX,Data!Z:Z,"TM",Data!S:S,Data!M13),IF(Data!Z13="Country",SUMIFS(Data!AX:AX,Data!Z:Z,"TM",Data!R:R,Data!M13),0)))))))</f>
        <v>3</v>
      </c>
      <c r="AY13" s="18">
        <f>IF(Z13="TM",(COUNTIFS(Orders!AD:AD,Data!M13,Orders!W:W,0,Orders!X:X,0,Orders!S:S,"*Pro*")+COUNTIFS(Orders!AD:AD,Data!M13,Orders!W:W,1,Orders!X:X,1,Orders!S:S,"*Pro*")),IF(Data!Z13="AAM",SUMIFS(Data!AY:AY,Data!Z:Z,"TM",Data!X:X,Data!M13),IF(Data!Z13="AM",SUMIFS(Data!AY:AY,Data!Z:Z,"TM",Data!V:V,Data!M13),IF(Data!Z13="AZM",SUMIFS(Data!AY:AY,Data!Z:Z,"TM",Data!U:U,Data!M13),IF(Data!Z13="Zone",SUMIFS(Data!AY:AY,Data!Z:Z,"TM",Data!T:T,Data!M13),IF(Data!Z13="Region",SUMIFS(Data!AY:AY,Data!Z:Z,"TM",Data!S:S,Data!M13),IF(Data!Z13="Country",SUMIFS(Data!AY:AY,Data!Z:Z,"TM",Data!R:R,Data!M13),0)))))))</f>
        <v>0</v>
      </c>
      <c r="AZ13" s="18">
        <f>IF(Z13="TM",(COUNTIFS(Orders!AD:AD,Data!M13,Orders!W:W,0,Orders!X:X,0,Orders!S:S,"*Tab*")+COUNTIFS(Orders!AD:AD,Data!M13,Orders!W:W,1,Orders!X:X,1,Orders!S:S,"*Tab*")),IF(Data!Z13="AAM",SUMIFS(Data!AZ:AZ,Data!Z:Z,"TM",Data!X:X,Data!M13),IF(Data!Z13="AM",SUMIFS(Data!AZ:AZ,Data!Z:Z,"TM",Data!V:V,Data!M13),IF(Data!Z13="AZM",SUMIFS(Data!AZ:AZ,Data!Z:Z,"TM",Data!U:U,Data!M13),IF(Data!Z13="Zone",SUMIFS(Data!AZ:AZ,Data!Z:Z,"TM",Data!T:T,Data!M13),IF(Data!Z13="Region",SUMIFS(Data!AZ:AZ,Data!Z:Z,"TM",Data!S:S,Data!M13),IF(Data!Z13="Country",SUMIFS(Data!AZ:AZ,Data!Z:Z,"TM",Data!R:R,Data!M13),0)))))))</f>
        <v>3</v>
      </c>
      <c r="BA13" s="18">
        <f>IF(Z13="TM",(COUNTIFS(Orders!AD:AD,Data!M13,Orders!W:W,0,Orders!X:X,0,Orders!S:S,"*Dental*")+COUNTIFS(Orders!AD:AD,Data!M13,Orders!W:W,1,Orders!X:X,1,Orders!S:S,"*Dental*")+COUNTIFS(Orders!AD:AD,Data!M13,Orders!W:W,0,Orders!X:X,0,Orders!S:S,"*Pediatric*")+COUNTIFS(Orders!AD:AD,Data!M13,Orders!W:W,1,Orders!X:X,1,Orders!S:S,"*Pediatric*")),IF(Data!Z13="AAM",SUMIFS(Data!BA:BA,Data!Z:Z,"TM",Data!X:X,Data!M13),IF(Data!Z13="AM",SUMIFS(Data!BA:BA,Data!Z:Z,"TM",Data!V:V,Data!M13),IF(Data!Z13="AZM",SUMIFS(Data!BA:BA,Data!Z:Z,"TM",Data!U:U,Data!M13),IF(Data!Z13="Zone",SUMIFS(Data!BA:BA,Data!Z:Z,"TM",Data!T:T,Data!M13),IF(Data!Z13="Region",SUMIFS(Data!BA:BA,Data!Z:Z,"TM",Data!S:S,Data!M13),IF(Data!Z13="Country",SUMIFS(Data!BA:BA,Data!Z:Z,"TM",Data!R:R,Data!M13),0)))))))</f>
        <v>0</v>
      </c>
      <c r="BB13" s="18">
        <f>IF(Z13="TM",(COUNTIFS(Orders!AD:AD,Data!M13,Orders!W:W,0,Orders!X:X,0,Orders!S:S,"*Fabric*")+COUNTIFS(Orders!AD:AD,Data!M13,Orders!W:W,1,Orders!X:X,1,Orders!S:S,"*Fabric*")),IF(Data!Z13="AAM",SUMIFS(Data!BB:BB,Data!Z:Z,"TM",Data!X:X,Data!M13),IF(Data!Z13="AM",SUMIFS(Data!BB:BB,Data!Z:Z,"TM",Data!V:V,Data!M13),IF(Data!Z13="AZM",SUMIFS(Data!BB:BB,Data!Z:Z,"TM",Data!U:U,Data!M13),IF(Data!Z13="Zone",SUMIFS(Data!BB:BB,Data!Z:Z,"TM",Data!T:T,Data!M13),IF(Data!Z13="Region",SUMIFS(Data!BB:BB,Data!Z:Z,"TM",Data!S:S,Data!M13),IF(Data!Z13="Country",SUMIFS(Data!BB:BB,Data!Z:Z,"TM",Data!R:R,Data!M13),0)))))))</f>
        <v>0</v>
      </c>
    </row>
    <row r="14" spans="1:54" ht="15.75" x14ac:dyDescent="0.3">
      <c r="A14" s="33">
        <f t="shared" si="20"/>
        <v>16</v>
      </c>
      <c r="B14" s="33" t="b">
        <f t="shared" si="21"/>
        <v>0</v>
      </c>
      <c r="C14" s="33">
        <f>IF(ISERROR(SMALL($D$4:$D$594,E14)),””,SMALL($D$4:$D$594,E14))</f>
        <v>16</v>
      </c>
      <c r="D14" s="34">
        <f t="shared" si="22"/>
        <v>11</v>
      </c>
      <c r="E14" s="33">
        <f>ROWS($E$4:E14)</f>
        <v>11</v>
      </c>
      <c r="F14" s="33">
        <f t="shared" si="23"/>
        <v>1</v>
      </c>
      <c r="G14" s="33">
        <f>IF(OR(Report!$C$7="",Report!$C$7="All Levels"),1,IF(Report!$C$7=Data!Z14,1,0))</f>
        <v>1</v>
      </c>
      <c r="H14" s="33">
        <f t="shared" si="24"/>
        <v>1</v>
      </c>
      <c r="I14" s="33">
        <f t="shared" si="25"/>
        <v>3</v>
      </c>
      <c r="J14" s="33">
        <f>IF(OR(Report!$F$7="",Report!$F$7="All AMs"),1,IF(Report!$F$7=Data!W14,1,0))</f>
        <v>1</v>
      </c>
      <c r="K14" s="33">
        <f>IF(OR(Report!$E$7="",Report!$E$7="All Zones"),1,IF(Report!$E$7=Data!P14,1,0))</f>
        <v>1</v>
      </c>
      <c r="L14" s="33">
        <f>IF(OR(Report!$D$7="",Report!$D$7="All Regions"),1,IF(Report!$D$7=Data!O14,1,0))</f>
        <v>1</v>
      </c>
      <c r="M14" s="67" t="s">
        <v>755</v>
      </c>
      <c r="N14" s="67" t="s">
        <v>767</v>
      </c>
      <c r="O14" s="68" t="s">
        <v>19</v>
      </c>
      <c r="P14" s="68" t="s">
        <v>686</v>
      </c>
      <c r="Q14" s="64" t="s">
        <v>1456</v>
      </c>
      <c r="R14" s="67" t="s">
        <v>777</v>
      </c>
      <c r="S14" s="67" t="s">
        <v>753</v>
      </c>
      <c r="T14" s="67" t="s">
        <v>755</v>
      </c>
      <c r="U14" s="67"/>
      <c r="V14" s="67"/>
      <c r="W14" s="64" t="s">
        <v>1456</v>
      </c>
      <c r="X14" s="67"/>
      <c r="Y14" s="68"/>
      <c r="Z14" s="64" t="s">
        <v>10</v>
      </c>
      <c r="AA14" s="68"/>
      <c r="AB14" s="18" t="str">
        <f>IF(Z14="TM",IF(AA14="H",(COUNTIFS(Orders!AD:AD,Data!M14,Orders!W:W,0,Orders!X:X,0)+COUNTIFS(Orders!AD:AD,Data!M14,Orders!W:W,1,Orders!X:X,1)),0),IF(Data!Z14="AAM",SUMIFS(Data!AB:AB,Data!Z:Z,"TM",Data!X:X,Data!M14,AA:AA,"H"),IF(Data!Z14="AM",SUMIFS(Data!AB:AB,Data!Z:Z,"TM",Data!V:V,Data!M14,AA:AA,"H"),IF(Data!Z14="AZM",SUMIFS(Data!AB:AB,Data!Z:Z,"TM",Data!U:U,Data!M14,AA:AA,"H"),IF(Data!Z14="ZM",SUMIFS(Data!AB:AB,Data!Z:Z,"TM",Data!T:T,Data!M14,AA:AA,"H"),IF(Data!Z14="RM",SUMIFS(Data!AB:AB,Data!Z:Z,"TM",Data!S:S,Data!M14,AA:AA,"H"),IF(Data!Z14="CM",SUMIFS(Data!AB:AB,Data!Z:Z,"TM",Data!R:R,Data!M14,AA:AA,"H"),"")))))))</f>
        <v/>
      </c>
      <c r="AC14" s="28">
        <f>IF(Z14="TM",IF(AA14="H",(SUMIFS(Orders!AG:AG,Orders!AD:AD,Data!M14,Orders!W:W,0,Orders!X:X,0)+SUMIFS(Orders!AG:AG,Orders!AD:AD,Data!M14,Orders!W:W,1,Orders!X:X,1))/12000,0),IF(Data!Z14="AAM",SUMIFS(Data!AC:AC,Data!Z:Z,"TM",Data!X:X,Data!M14,AA:AA,"H"),IF(Data!Z14="AM",SUMIFS(Data!AC:AC,Data!Z:Z,"TM",Data!V:V,Data!M14,AA:AA,"H"),IF(Data!Z14="AZM",SUMIFS(Data!AC:AC,Data!Z:Z,"TM",Data!U:U,Data!M14,AA:AA,"H"),IF(Data!Z14="Zone",SUMIFS(Data!AC:AC,Data!Z:Z,"TM",Data!T:T,Data!M14,AA:AA,"H"),IF(Data!Z14="Region",SUMIFS(Data!AC:AC,Data!Z:Z,"TM",Data!S:S,Data!M14,AA:AA,"H"),IF(Data!Z14="Country",SUMIFS(Data!AC:AC,Data!Z:Z,"TM",Data!R:R,Data!M14,AA:AA,"H"),"")))))))</f>
        <v>0</v>
      </c>
      <c r="AD14" s="18">
        <f>IF(Z14="TM",0,IF(Data!Z14="AAM",SUMIFS(Data!AD:AD,Data!Z:Z,"TM",Data!X:X,Data!M14,AA:AA,"H"),IF(Data!Z14="AM",SUMIFS(Data!AD:AD,Data!Z:Z,"TM",Data!V:V,Data!M14,AA:AA,"H"),IF(Data!Z14="AZM",SUMIFS(Data!AD:AD,Data!Z:Z,"TM",Data!U:U,Data!M14,AA:AA,"H"),IF(Data!Z14="Zone",SUMIFS(Data!AD:AD,Data!Z:Z,"TM",Data!T:T,Data!M14,AA:AA,"H"),IF(Data!Z14="Region",SUMIFS(Data!AD:AD,Data!Z:Z,"TM",Data!S:S,Data!M14,AA:AA,"H"),IF(Data!Z14="Country",SUMIFS(Data!AD:AD,Data!Z:Z,"TM",Data!R:R,Data!M14,AA:AA,"H"),"")))))))</f>
        <v>0</v>
      </c>
      <c r="AE14" s="27">
        <f t="shared" si="6"/>
        <v>0</v>
      </c>
      <c r="AF14" s="26">
        <f t="shared" si="7"/>
        <v>0</v>
      </c>
      <c r="AG14" s="26">
        <f t="shared" si="8"/>
        <v>0</v>
      </c>
      <c r="AH14" s="26">
        <f t="shared" si="9"/>
        <v>0</v>
      </c>
      <c r="AJ14" s="28">
        <f>IF(Z14="TM",IF(AA14="U",(SUMIFS(Orders!AG:AG,Orders!AD:AD,Data!M14,Orders!W:W,0,Orders!X:X,0)+SUMIFS(Orders!AG:AG,Orders!AD:AD,Data!M14,Orders!W:W,1,Orders!X:X,1))/12000,0),IF(Data!Z14="AAM",SUMIFS(Data!AJ:AJ,Data!Z:Z,"TM",Data!X:X,Data!M14,AA:AA,"U"),IF(Data!Z14="AM",SUMIFS(Data!AJ:AJ,Data!Z:Z,"TM",Data!V:V,Data!M14,AA:AA,"U"),IF(Data!Z14="AZM",SUMIFS(Data!AJ:AJ,Data!Z:Z,"TM",Data!U:U,Data!M14,AA:AA,"U"),IF(Data!Z14="Zone",SUMIFS(Data!AJ:AJ,Data!Z:Z,"TM",Data!T:T,Data!M14,AA:AA,"U"),IF(Data!Z14="Region",SUMIFS(Data!AJ:AJ,Data!Z:Z,"TM",Data!S:S,Data!M14,AA:AA,"U"),IF(Data!Z14="Country",SUMIFS(Data!AJ:AJ,Data!Z:Z,"TM",Data!R:R,Data!M14,AA:AA,"U"),"")))))))</f>
        <v>0</v>
      </c>
      <c r="AK14" s="18">
        <f>IF(Z14="TM",IF(AA14="U",(SUMIFS(Orders!AG:AG,Orders!AD:AD,Data!M14,Orders!W:W,0,Orders!X:X,0)+SUMIFS(Orders!AG:AG,Orders!AD:AD,Data!M14,Orders!W:W,1,Orders!X:X,1)),0),IF(Data!Z14="AAM",SUMIFS(Data!AK:AK,Data!Z:Z,"TM",Data!X:X,Data!M14,AA:AA,"U"),IF(Data!Z14="AM",SUMIFS(Data!AK:AK,Data!Z:Z,"TM",Data!V:V,Data!M14,AA:AA,"U"),IF(Data!Z14="AZM",SUMIFS(Data!AK:AK,Data!Z:Z,"TM",Data!U:U,Data!M14,AA:AA,"U"),IF(Data!Z14="Zone",SUMIFS(Data!AK:AK,Data!Z:Z,"TM",Data!T:T,Data!M14,AA:AA,"U"),IF(Data!Z14="Region",SUMIFS(Data!AK:AK,Data!Z:Z,"TM",Data!S:S,Data!M14,AA:AA,"U"),IF(Data!Z14="Country",SUMIFS(Data!AK:AK,Data!Z:Z,"TM",Data!R:R,Data!M14,AA:AA,"U"),"")))))))</f>
        <v>0</v>
      </c>
      <c r="AL14" s="18">
        <f>IF(Z14="TM",12000*0,IF(Data!Z14="AAM",SUMIFS(Data!AL:AL,Data!Z:Z,"TM",Data!X:X,Data!M14,AA:AA,"H"),IF(Data!Z14="AM",SUMIFS(Data!AL:AL,Data!Z:Z,"TM",Data!V:V,Data!M14,AA:AA,"H"),IF(Data!Z14="AZM",SUMIFS(Data!AL:AL,Data!Z:Z,"TM",Data!U:U,Data!M14,AA:AA,"H"),IF(Data!Z14="Zone",SUMIFS(Data!AL:AL,Data!Z:Z,"TM",Data!T:T,Data!M14,AA:AA,"H"),IF(Data!Z14="Region",SUMIFS(Data!AL:AL,Data!Z:Z,"TM",Data!S:S,Data!M14,AA:AA,"H"),IF(Data!Z14="Country",SUMIFS(Data!AL:AL,Data!Z:Z,"TM",Data!R:R,Data!M14,AA:AA,"H"),"")))))))</f>
        <v>0</v>
      </c>
      <c r="AM14" s="27">
        <f t="shared" si="10"/>
        <v>0</v>
      </c>
      <c r="AN14" s="26">
        <f t="shared" si="11"/>
        <v>0</v>
      </c>
      <c r="AO14" s="26">
        <f t="shared" si="12"/>
        <v>0</v>
      </c>
      <c r="AQ14" s="28">
        <f t="shared" si="13"/>
        <v>0</v>
      </c>
      <c r="AR14" s="18">
        <f t="shared" si="14"/>
        <v>0</v>
      </c>
      <c r="AS14" s="18">
        <f t="shared" si="15"/>
        <v>0</v>
      </c>
      <c r="AT14" s="27">
        <f t="shared" si="16"/>
        <v>0</v>
      </c>
      <c r="AU14" s="27"/>
      <c r="AV14" s="27"/>
      <c r="AW14" s="18">
        <f>IF(Z14="TM",(COUNTIFS(Orders!AD:AD,Data!M14,Orders!W:W,0,Orders!X:X,0,Orders!S:S,"*Ray*")+COUNTIFS(Orders!AD:AD,Data!M14,Orders!W:W,1,Orders!X:X,1,Orders!S:S,"*Ray*")+COUNTIFS(Orders!AD:AD,Data!M14,Orders!W:W,0,Orders!X:X,0,Orders!S:S,"*Fabric*")+COUNTIFS(Orders!AD:AD,Data!M14,Orders!W:W,1,Orders!X:X,1,Orders!S:S,"*Fabric*")),IF(Data!Z14="AAM",SUMIFS(Data!AW:AW,Data!Z:Z,"TM",Data!X:X,Data!M14),IF(Data!Z14="AM",SUMIFS(Data!AW:AW,Data!Z:Z,"TM",Data!V:V,Data!M14),IF(Data!Z14="AZM",SUMIFS(Data!AW:AW,Data!Z:Z,"TM",Data!U:U,Data!M14),IF(Data!Z14="Zone",SUMIFS(Data!AW:AW,Data!Z:Z,"TM",Data!T:T,Data!M14),IF(Data!Z14="Region",SUMIFS(Data!AW:AW,Data!Z:Z,"TM",Data!S:S,Data!M14),IF(Data!Z14="Country",SUMIFS(Data!AW:AW,Data!Z:Z,"TM",Data!R:R,Data!M14),0)))))))</f>
        <v>0</v>
      </c>
      <c r="AX14" s="18">
        <f>IF(Z14="TM",(COUNTIFS(Orders!AD:AD,Data!M14,Orders!W:W,0,Orders!X:X,0,Orders!S:S,"*Starter*")+COUNTIFS(Orders!AD:AD,Data!M14,Orders!W:W,1,Orders!X:X,1,Orders!S:S,"*Starter*")),IF(Data!Z14="AAM",SUMIFS(Data!AX:AX,Data!Z:Z,"TM",Data!X:X,Data!M14),IF(Data!Z14="AM",SUMIFS(Data!AX:AX,Data!Z:Z,"TM",Data!V:V,Data!M14),IF(Data!Z14="AZM",SUMIFS(Data!AX:AX,Data!Z:Z,"TM",Data!U:U,Data!M14),IF(Data!Z14="Zone",SUMIFS(Data!AX:AX,Data!Z:Z,"TM",Data!T:T,Data!M14),IF(Data!Z14="Region",SUMIFS(Data!AX:AX,Data!Z:Z,"TM",Data!S:S,Data!M14),IF(Data!Z14="Country",SUMIFS(Data!AX:AX,Data!Z:Z,"TM",Data!R:R,Data!M14),0)))))))</f>
        <v>0</v>
      </c>
      <c r="AY14" s="18">
        <f>IF(Z14="TM",(COUNTIFS(Orders!AD:AD,Data!M14,Orders!W:W,0,Orders!X:X,0,Orders!S:S,"*Pro*")+COUNTIFS(Orders!AD:AD,Data!M14,Orders!W:W,1,Orders!X:X,1,Orders!S:S,"*Pro*")),IF(Data!Z14="AAM",SUMIFS(Data!AY:AY,Data!Z:Z,"TM",Data!X:X,Data!M14),IF(Data!Z14="AM",SUMIFS(Data!AY:AY,Data!Z:Z,"TM",Data!V:V,Data!M14),IF(Data!Z14="AZM",SUMIFS(Data!AY:AY,Data!Z:Z,"TM",Data!U:U,Data!M14),IF(Data!Z14="Zone",SUMIFS(Data!AY:AY,Data!Z:Z,"TM",Data!T:T,Data!M14),IF(Data!Z14="Region",SUMIFS(Data!AY:AY,Data!Z:Z,"TM",Data!S:S,Data!M14),IF(Data!Z14="Country",SUMIFS(Data!AY:AY,Data!Z:Z,"TM",Data!R:R,Data!M14),0)))))))</f>
        <v>0</v>
      </c>
      <c r="AZ14" s="18">
        <f>IF(Z14="TM",(COUNTIFS(Orders!AD:AD,Data!M14,Orders!W:W,0,Orders!X:X,0,Orders!S:S,"*Tab*")+COUNTIFS(Orders!AD:AD,Data!M14,Orders!W:W,1,Orders!X:X,1,Orders!S:S,"*Tab*")),IF(Data!Z14="AAM",SUMIFS(Data!AZ:AZ,Data!Z:Z,"TM",Data!X:X,Data!M14),IF(Data!Z14="AM",SUMIFS(Data!AZ:AZ,Data!Z:Z,"TM",Data!V:V,Data!M14),IF(Data!Z14="AZM",SUMIFS(Data!AZ:AZ,Data!Z:Z,"TM",Data!U:U,Data!M14),IF(Data!Z14="Zone",SUMIFS(Data!AZ:AZ,Data!Z:Z,"TM",Data!T:T,Data!M14),IF(Data!Z14="Region",SUMIFS(Data!AZ:AZ,Data!Z:Z,"TM",Data!S:S,Data!M14),IF(Data!Z14="Country",SUMIFS(Data!AZ:AZ,Data!Z:Z,"TM",Data!R:R,Data!M14),0)))))))</f>
        <v>0</v>
      </c>
      <c r="BA14" s="18">
        <f>IF(Z14="TM",(COUNTIFS(Orders!AD:AD,Data!M14,Orders!W:W,0,Orders!X:X,0,Orders!S:S,"*Dental*")+COUNTIFS(Orders!AD:AD,Data!M14,Orders!W:W,1,Orders!X:X,1,Orders!S:S,"*Dental*")+COUNTIFS(Orders!AD:AD,Data!M14,Orders!W:W,0,Orders!X:X,0,Orders!S:S,"*Pediatric*")+COUNTIFS(Orders!AD:AD,Data!M14,Orders!W:W,1,Orders!X:X,1,Orders!S:S,"*Pediatric*")),IF(Data!Z14="AAM",SUMIFS(Data!BA:BA,Data!Z:Z,"TM",Data!X:X,Data!M14),IF(Data!Z14="AM",SUMIFS(Data!BA:BA,Data!Z:Z,"TM",Data!V:V,Data!M14),IF(Data!Z14="AZM",SUMIFS(Data!BA:BA,Data!Z:Z,"TM",Data!U:U,Data!M14),IF(Data!Z14="Zone",SUMIFS(Data!BA:BA,Data!Z:Z,"TM",Data!T:T,Data!M14),IF(Data!Z14="Region",SUMIFS(Data!BA:BA,Data!Z:Z,"TM",Data!S:S,Data!M14),IF(Data!Z14="Country",SUMIFS(Data!BA:BA,Data!Z:Z,"TM",Data!R:R,Data!M14),0)))))))</f>
        <v>0</v>
      </c>
      <c r="BB14" s="18">
        <f>IF(Z14="TM",(COUNTIFS(Orders!AD:AD,Data!M14,Orders!W:W,0,Orders!X:X,0,Orders!S:S,"*Fabric*")+COUNTIFS(Orders!AD:AD,Data!M14,Orders!W:W,1,Orders!X:X,1,Orders!S:S,"*Fabric*")),IF(Data!Z14="AAM",SUMIFS(Data!BB:BB,Data!Z:Z,"TM",Data!X:X,Data!M14),IF(Data!Z14="AM",SUMIFS(Data!BB:BB,Data!Z:Z,"TM",Data!V:V,Data!M14),IF(Data!Z14="AZM",SUMIFS(Data!BB:BB,Data!Z:Z,"TM",Data!U:U,Data!M14),IF(Data!Z14="Zone",SUMIFS(Data!BB:BB,Data!Z:Z,"TM",Data!T:T,Data!M14),IF(Data!Z14="Region",SUMIFS(Data!BB:BB,Data!Z:Z,"TM",Data!S:S,Data!M14),IF(Data!Z14="Country",SUMIFS(Data!BB:BB,Data!Z:Z,"TM",Data!R:R,Data!M14),0)))))))</f>
        <v>0</v>
      </c>
    </row>
    <row r="15" spans="1:54" ht="15.75" x14ac:dyDescent="0.3">
      <c r="A15" s="33">
        <f t="shared" si="20"/>
        <v>17</v>
      </c>
      <c r="B15" s="33" t="b">
        <f t="shared" si="21"/>
        <v>0</v>
      </c>
      <c r="C15" s="33">
        <f>IF(ISERROR(SMALL($D$4:$D$594,E15)),””,SMALL($D$4:$D$594,E15))</f>
        <v>17</v>
      </c>
      <c r="D15" s="34">
        <f t="shared" si="22"/>
        <v>12</v>
      </c>
      <c r="E15" s="33">
        <f>ROWS($E$4:E15)</f>
        <v>12</v>
      </c>
      <c r="F15" s="33">
        <f t="shared" si="23"/>
        <v>1</v>
      </c>
      <c r="G15" s="33">
        <f>IF(OR(Report!$C$7="",Report!$C$7="All Levels"),1,IF(Report!$C$7=Data!Z15,1,0))</f>
        <v>1</v>
      </c>
      <c r="H15" s="33">
        <f t="shared" si="24"/>
        <v>1</v>
      </c>
      <c r="I15" s="33">
        <f t="shared" si="25"/>
        <v>3</v>
      </c>
      <c r="J15" s="33">
        <f>IF(OR(Report!$F$7="",Report!$F$7="All AMs"),1,IF(Report!$F$7=Data!W15,1,0))</f>
        <v>1</v>
      </c>
      <c r="K15" s="33">
        <f>IF(OR(Report!$E$7="",Report!$E$7="All Zones"),1,IF(Report!$E$7=Data!P15,1,0))</f>
        <v>1</v>
      </c>
      <c r="L15" s="33">
        <f>IF(OR(Report!$D$7="",Report!$D$7="All Regions"),1,IF(Report!$D$7=Data!O15,1,0))</f>
        <v>1</v>
      </c>
      <c r="M15" s="67" t="s">
        <v>756</v>
      </c>
      <c r="N15" s="67" t="s">
        <v>768</v>
      </c>
      <c r="O15" s="68" t="s">
        <v>19</v>
      </c>
      <c r="P15" s="68" t="s">
        <v>687</v>
      </c>
      <c r="Q15" s="64" t="s">
        <v>1456</v>
      </c>
      <c r="R15" s="67" t="s">
        <v>777</v>
      </c>
      <c r="S15" s="67" t="s">
        <v>753</v>
      </c>
      <c r="T15" s="67" t="s">
        <v>756</v>
      </c>
      <c r="U15" s="67"/>
      <c r="V15" s="67"/>
      <c r="W15" s="64" t="s">
        <v>1456</v>
      </c>
      <c r="X15" s="67"/>
      <c r="Y15" s="68"/>
      <c r="Z15" s="64" t="s">
        <v>10</v>
      </c>
      <c r="AA15" s="68"/>
      <c r="AB15" s="18" t="str">
        <f>IF(Z15="TM",IF(AA15="H",(COUNTIFS(Orders!AD:AD,Data!M15,Orders!W:W,0,Orders!X:X,0)+COUNTIFS(Orders!AD:AD,Data!M15,Orders!W:W,1,Orders!X:X,1)),0),IF(Data!Z15="AAM",SUMIFS(Data!AB:AB,Data!Z:Z,"TM",Data!X:X,Data!M15,AA:AA,"H"),IF(Data!Z15="AM",SUMIFS(Data!AB:AB,Data!Z:Z,"TM",Data!V:V,Data!M15,AA:AA,"H"),IF(Data!Z15="AZM",SUMIFS(Data!AB:AB,Data!Z:Z,"TM",Data!U:U,Data!M15,AA:AA,"H"),IF(Data!Z15="ZM",SUMIFS(Data!AB:AB,Data!Z:Z,"TM",Data!T:T,Data!M15,AA:AA,"H"),IF(Data!Z15="RM",SUMIFS(Data!AB:AB,Data!Z:Z,"TM",Data!S:S,Data!M15,AA:AA,"H"),IF(Data!Z15="CM",SUMIFS(Data!AB:AB,Data!Z:Z,"TM",Data!R:R,Data!M15,AA:AA,"H"),"")))))))</f>
        <v/>
      </c>
      <c r="AC15" s="28">
        <f>IF(Z15="TM",IF(AA15="H",(SUMIFS(Orders!AG:AG,Orders!AD:AD,Data!M15,Orders!W:W,0,Orders!X:X,0)+SUMIFS(Orders!AG:AG,Orders!AD:AD,Data!M15,Orders!W:W,1,Orders!X:X,1))/12000,0),IF(Data!Z15="AAM",SUMIFS(Data!AC:AC,Data!Z:Z,"TM",Data!X:X,Data!M15,AA:AA,"H"),IF(Data!Z15="AM",SUMIFS(Data!AC:AC,Data!Z:Z,"TM",Data!V:V,Data!M15,AA:AA,"H"),IF(Data!Z15="AZM",SUMIFS(Data!AC:AC,Data!Z:Z,"TM",Data!U:U,Data!M15,AA:AA,"H"),IF(Data!Z15="Zone",SUMIFS(Data!AC:AC,Data!Z:Z,"TM",Data!T:T,Data!M15,AA:AA,"H"),IF(Data!Z15="Region",SUMIFS(Data!AC:AC,Data!Z:Z,"TM",Data!S:S,Data!M15,AA:AA,"H"),IF(Data!Z15="Country",SUMIFS(Data!AC:AC,Data!Z:Z,"TM",Data!R:R,Data!M15,AA:AA,"H"),"")))))))</f>
        <v>0</v>
      </c>
      <c r="AD15" s="18">
        <f>IF(Z15="TM",0,IF(Data!Z15="AAM",SUMIFS(Data!AD:AD,Data!Z:Z,"TM",Data!X:X,Data!M15,AA:AA,"H"),IF(Data!Z15="AM",SUMIFS(Data!AD:AD,Data!Z:Z,"TM",Data!V:V,Data!M15,AA:AA,"H"),IF(Data!Z15="AZM",SUMIFS(Data!AD:AD,Data!Z:Z,"TM",Data!U:U,Data!M15,AA:AA,"H"),IF(Data!Z15="Zone",SUMIFS(Data!AD:AD,Data!Z:Z,"TM",Data!T:T,Data!M15,AA:AA,"H"),IF(Data!Z15="Region",SUMIFS(Data!AD:AD,Data!Z:Z,"TM",Data!S:S,Data!M15,AA:AA,"H"),IF(Data!Z15="Country",SUMIFS(Data!AD:AD,Data!Z:Z,"TM",Data!R:R,Data!M15,AA:AA,"H"),"")))))))</f>
        <v>0</v>
      </c>
      <c r="AE15" s="27">
        <f t="shared" si="6"/>
        <v>0</v>
      </c>
      <c r="AF15" s="26">
        <f t="shared" si="7"/>
        <v>0</v>
      </c>
      <c r="AG15" s="26">
        <f t="shared" si="8"/>
        <v>0</v>
      </c>
      <c r="AH15" s="26">
        <f t="shared" si="9"/>
        <v>0</v>
      </c>
      <c r="AJ15" s="28">
        <f>IF(Z15="TM",IF(AA15="U",(SUMIFS(Orders!AG:AG,Orders!AD:AD,Data!M15,Orders!W:W,0,Orders!X:X,0)+SUMIFS(Orders!AG:AG,Orders!AD:AD,Data!M15,Orders!W:W,1,Orders!X:X,1))/12000,0),IF(Data!Z15="AAM",SUMIFS(Data!AJ:AJ,Data!Z:Z,"TM",Data!X:X,Data!M15,AA:AA,"U"),IF(Data!Z15="AM",SUMIFS(Data!AJ:AJ,Data!Z:Z,"TM",Data!V:V,Data!M15,AA:AA,"U"),IF(Data!Z15="AZM",SUMIFS(Data!AJ:AJ,Data!Z:Z,"TM",Data!U:U,Data!M15,AA:AA,"U"),IF(Data!Z15="Zone",SUMIFS(Data!AJ:AJ,Data!Z:Z,"TM",Data!T:T,Data!M15,AA:AA,"U"),IF(Data!Z15="Region",SUMIFS(Data!AJ:AJ,Data!Z:Z,"TM",Data!S:S,Data!M15,AA:AA,"U"),IF(Data!Z15="Country",SUMIFS(Data!AJ:AJ,Data!Z:Z,"TM",Data!R:R,Data!M15,AA:AA,"U"),"")))))))</f>
        <v>6.1074999999999999</v>
      </c>
      <c r="AK15" s="18">
        <f>IF(Z15="TM",IF(AA15="U",(SUMIFS(Orders!AG:AG,Orders!AD:AD,Data!M15,Orders!W:W,0,Orders!X:X,0)+SUMIFS(Orders!AG:AG,Orders!AD:AD,Data!M15,Orders!W:W,1,Orders!X:X,1)),0),IF(Data!Z15="AAM",SUMIFS(Data!AK:AK,Data!Z:Z,"TM",Data!X:X,Data!M15,AA:AA,"U"),IF(Data!Z15="AM",SUMIFS(Data!AK:AK,Data!Z:Z,"TM",Data!V:V,Data!M15,AA:AA,"U"),IF(Data!Z15="AZM",SUMIFS(Data!AK:AK,Data!Z:Z,"TM",Data!U:U,Data!M15,AA:AA,"U"),IF(Data!Z15="Zone",SUMIFS(Data!AK:AK,Data!Z:Z,"TM",Data!T:T,Data!M15,AA:AA,"U"),IF(Data!Z15="Region",SUMIFS(Data!AK:AK,Data!Z:Z,"TM",Data!S:S,Data!M15,AA:AA,"U"),IF(Data!Z15="Country",SUMIFS(Data!AK:AK,Data!Z:Z,"TM",Data!R:R,Data!M15,AA:AA,"U"),"")))))))</f>
        <v>73290</v>
      </c>
      <c r="AL15" s="18">
        <f>IF(Z15="TM",12000*0,IF(Data!Z15="AAM",SUMIFS(Data!AL:AL,Data!Z:Z,"TM",Data!X:X,Data!M15,AA:AA,"H"),IF(Data!Z15="AM",SUMIFS(Data!AL:AL,Data!Z:Z,"TM",Data!V:V,Data!M15,AA:AA,"H"),IF(Data!Z15="AZM",SUMIFS(Data!AL:AL,Data!Z:Z,"TM",Data!U:U,Data!M15,AA:AA,"H"),IF(Data!Z15="Zone",SUMIFS(Data!AL:AL,Data!Z:Z,"TM",Data!T:T,Data!M15,AA:AA,"H"),IF(Data!Z15="Region",SUMIFS(Data!AL:AL,Data!Z:Z,"TM",Data!S:S,Data!M15,AA:AA,"H"),IF(Data!Z15="Country",SUMIFS(Data!AL:AL,Data!Z:Z,"TM",Data!R:R,Data!M15,AA:AA,"H"),"")))))))</f>
        <v>0</v>
      </c>
      <c r="AM15" s="27">
        <f t="shared" si="10"/>
        <v>0</v>
      </c>
      <c r="AN15" s="26">
        <f t="shared" si="11"/>
        <v>0.32144736842105265</v>
      </c>
      <c r="AO15" s="26">
        <f t="shared" si="12"/>
        <v>0</v>
      </c>
      <c r="AQ15" s="28">
        <f t="shared" si="13"/>
        <v>6.1074999999999999</v>
      </c>
      <c r="AR15" s="18">
        <f t="shared" si="14"/>
        <v>73290</v>
      </c>
      <c r="AS15" s="18">
        <f t="shared" si="15"/>
        <v>0</v>
      </c>
      <c r="AT15" s="27">
        <f t="shared" si="16"/>
        <v>0</v>
      </c>
      <c r="AU15" s="27"/>
      <c r="AV15" s="27"/>
      <c r="AW15" s="18">
        <f>IF(Z15="TM",(COUNTIFS(Orders!AD:AD,Data!M15,Orders!W:W,0,Orders!X:X,0,Orders!S:S,"*Ray*")+COUNTIFS(Orders!AD:AD,Data!M15,Orders!W:W,1,Orders!X:X,1,Orders!S:S,"*Ray*")+COUNTIFS(Orders!AD:AD,Data!M15,Orders!W:W,0,Orders!X:X,0,Orders!S:S,"*Fabric*")+COUNTIFS(Orders!AD:AD,Data!M15,Orders!W:W,1,Orders!X:X,1,Orders!S:S,"*Fabric*")),IF(Data!Z15="AAM",SUMIFS(Data!AW:AW,Data!Z:Z,"TM",Data!X:X,Data!M15),IF(Data!Z15="AM",SUMIFS(Data!AW:AW,Data!Z:Z,"TM",Data!V:V,Data!M15),IF(Data!Z15="AZM",SUMIFS(Data!AW:AW,Data!Z:Z,"TM",Data!U:U,Data!M15),IF(Data!Z15="Zone",SUMIFS(Data!AW:AW,Data!Z:Z,"TM",Data!T:T,Data!M15),IF(Data!Z15="Region",SUMIFS(Data!AW:AW,Data!Z:Z,"TM",Data!S:S,Data!M15),IF(Data!Z15="Country",SUMIFS(Data!AW:AW,Data!Z:Z,"TM",Data!R:R,Data!M15),0)))))))</f>
        <v>4</v>
      </c>
      <c r="AX15" s="18">
        <f>IF(Z15="TM",(COUNTIFS(Orders!AD:AD,Data!M15,Orders!W:W,0,Orders!X:X,0,Orders!S:S,"*Starter*")+COUNTIFS(Orders!AD:AD,Data!M15,Orders!W:W,1,Orders!X:X,1,Orders!S:S,"*Starter*")),IF(Data!Z15="AAM",SUMIFS(Data!AX:AX,Data!Z:Z,"TM",Data!X:X,Data!M15),IF(Data!Z15="AM",SUMIFS(Data!AX:AX,Data!Z:Z,"TM",Data!V:V,Data!M15),IF(Data!Z15="AZM",SUMIFS(Data!AX:AX,Data!Z:Z,"TM",Data!U:U,Data!M15),IF(Data!Z15="Zone",SUMIFS(Data!AX:AX,Data!Z:Z,"TM",Data!T:T,Data!M15),IF(Data!Z15="Region",SUMIFS(Data!AX:AX,Data!Z:Z,"TM",Data!S:S,Data!M15),IF(Data!Z15="Country",SUMIFS(Data!AX:AX,Data!Z:Z,"TM",Data!R:R,Data!M15),0)))))))</f>
        <v>0</v>
      </c>
      <c r="AY15" s="18">
        <f>IF(Z15="TM",(COUNTIFS(Orders!AD:AD,Data!M15,Orders!W:W,0,Orders!X:X,0,Orders!S:S,"*Pro*")+COUNTIFS(Orders!AD:AD,Data!M15,Orders!W:W,1,Orders!X:X,1,Orders!S:S,"*Pro*")),IF(Data!Z15="AAM",SUMIFS(Data!AY:AY,Data!Z:Z,"TM",Data!X:X,Data!M15),IF(Data!Z15="AM",SUMIFS(Data!AY:AY,Data!Z:Z,"TM",Data!V:V,Data!M15),IF(Data!Z15="AZM",SUMIFS(Data!AY:AY,Data!Z:Z,"TM",Data!U:U,Data!M15),IF(Data!Z15="Zone",SUMIFS(Data!AY:AY,Data!Z:Z,"TM",Data!T:T,Data!M15),IF(Data!Z15="Region",SUMIFS(Data!AY:AY,Data!Z:Z,"TM",Data!S:S,Data!M15),IF(Data!Z15="Country",SUMIFS(Data!AY:AY,Data!Z:Z,"TM",Data!R:R,Data!M15),0)))))))</f>
        <v>0</v>
      </c>
      <c r="AZ15" s="18">
        <f>IF(Z15="TM",(COUNTIFS(Orders!AD:AD,Data!M15,Orders!W:W,0,Orders!X:X,0,Orders!S:S,"*Tab*")+COUNTIFS(Orders!AD:AD,Data!M15,Orders!W:W,1,Orders!X:X,1,Orders!S:S,"*Tab*")),IF(Data!Z15="AAM",SUMIFS(Data!AZ:AZ,Data!Z:Z,"TM",Data!X:X,Data!M15),IF(Data!Z15="AM",SUMIFS(Data!AZ:AZ,Data!Z:Z,"TM",Data!V:V,Data!M15),IF(Data!Z15="AZM",SUMIFS(Data!AZ:AZ,Data!Z:Z,"TM",Data!U:U,Data!M15),IF(Data!Z15="Zone",SUMIFS(Data!AZ:AZ,Data!Z:Z,"TM",Data!T:T,Data!M15),IF(Data!Z15="Region",SUMIFS(Data!AZ:AZ,Data!Z:Z,"TM",Data!S:S,Data!M15),IF(Data!Z15="Country",SUMIFS(Data!AZ:AZ,Data!Z:Z,"TM",Data!R:R,Data!M15),0)))))))</f>
        <v>0</v>
      </c>
      <c r="BA15" s="18">
        <f>IF(Z15="TM",(COUNTIFS(Orders!AD:AD,Data!M15,Orders!W:W,0,Orders!X:X,0,Orders!S:S,"*Dental*")+COUNTIFS(Orders!AD:AD,Data!M15,Orders!W:W,1,Orders!X:X,1,Orders!S:S,"*Dental*")+COUNTIFS(Orders!AD:AD,Data!M15,Orders!W:W,0,Orders!X:X,0,Orders!S:S,"*Pediatric*")+COUNTIFS(Orders!AD:AD,Data!M15,Orders!W:W,1,Orders!X:X,1,Orders!S:S,"*Pediatric*")),IF(Data!Z15="AAM",SUMIFS(Data!BA:BA,Data!Z:Z,"TM",Data!X:X,Data!M15),IF(Data!Z15="AM",SUMIFS(Data!BA:BA,Data!Z:Z,"TM",Data!V:V,Data!M15),IF(Data!Z15="AZM",SUMIFS(Data!BA:BA,Data!Z:Z,"TM",Data!U:U,Data!M15),IF(Data!Z15="Zone",SUMIFS(Data!BA:BA,Data!Z:Z,"TM",Data!T:T,Data!M15),IF(Data!Z15="Region",SUMIFS(Data!BA:BA,Data!Z:Z,"TM",Data!S:S,Data!M15),IF(Data!Z15="Country",SUMIFS(Data!BA:BA,Data!Z:Z,"TM",Data!R:R,Data!M15),0)))))))</f>
        <v>0</v>
      </c>
      <c r="BB15" s="18">
        <f>IF(Z15="TM",(COUNTIFS(Orders!AD:AD,Data!M15,Orders!W:W,0,Orders!X:X,0,Orders!S:S,"*Fabric*")+COUNTIFS(Orders!AD:AD,Data!M15,Orders!W:W,1,Orders!X:X,1,Orders!S:S,"*Fabric*")),IF(Data!Z15="AAM",SUMIFS(Data!BB:BB,Data!Z:Z,"TM",Data!X:X,Data!M15),IF(Data!Z15="AM",SUMIFS(Data!BB:BB,Data!Z:Z,"TM",Data!V:V,Data!M15),IF(Data!Z15="AZM",SUMIFS(Data!BB:BB,Data!Z:Z,"TM",Data!U:U,Data!M15),IF(Data!Z15="Zone",SUMIFS(Data!BB:BB,Data!Z:Z,"TM",Data!T:T,Data!M15),IF(Data!Z15="Region",SUMIFS(Data!BB:BB,Data!Z:Z,"TM",Data!S:S,Data!M15),IF(Data!Z15="Country",SUMIFS(Data!BB:BB,Data!Z:Z,"TM",Data!R:R,Data!M15),0)))))))</f>
        <v>3</v>
      </c>
    </row>
    <row r="16" spans="1:54" ht="15.75" x14ac:dyDescent="0.3">
      <c r="A16" s="33" t="str">
        <f t="shared" si="20"/>
        <v/>
      </c>
      <c r="B16" s="33" t="b">
        <f t="shared" si="21"/>
        <v>1</v>
      </c>
      <c r="C16" s="33" t="e">
        <f>IF(ISERROR(SMALL($D$4:$D$594,E16)),””,SMALL($D$4:$D$594,E16))</f>
        <v>#NAME?</v>
      </c>
      <c r="D16" s="34">
        <f t="shared" si="22"/>
        <v>13</v>
      </c>
      <c r="E16" s="33">
        <f>ROWS($E$4:E16)</f>
        <v>13</v>
      </c>
      <c r="F16" s="33">
        <f t="shared" si="23"/>
        <v>1</v>
      </c>
      <c r="G16" s="33">
        <f>IF(OR(Report!$C$7="",Report!$C$7="All Levels"),1,IF(Report!$C$7=Data!Z16,1,0))</f>
        <v>1</v>
      </c>
      <c r="H16" s="33">
        <f t="shared" si="24"/>
        <v>1</v>
      </c>
      <c r="I16" s="33">
        <f t="shared" si="25"/>
        <v>3</v>
      </c>
      <c r="J16" s="33">
        <f>IF(OR(Report!$F$7="",Report!$F$7="All AMs"),1,IF(Report!$F$7=Data!W16,1,0))</f>
        <v>1</v>
      </c>
      <c r="K16" s="33">
        <f>IF(OR(Report!$E$7="",Report!$E$7="All Zones"),1,IF(Report!$E$7=Data!P16,1,0))</f>
        <v>1</v>
      </c>
      <c r="L16" s="33">
        <f>IF(OR(Report!$D$7="",Report!$D$7="All Regions"),1,IF(Report!$D$7=Data!O16,1,0))</f>
        <v>1</v>
      </c>
      <c r="M16" s="67" t="s">
        <v>554</v>
      </c>
      <c r="N16" s="67" t="s">
        <v>769</v>
      </c>
      <c r="O16" s="68" t="s">
        <v>19</v>
      </c>
      <c r="P16" s="68" t="s">
        <v>688</v>
      </c>
      <c r="Q16" s="64" t="s">
        <v>1456</v>
      </c>
      <c r="R16" s="67" t="s">
        <v>777</v>
      </c>
      <c r="S16" s="67" t="s">
        <v>753</v>
      </c>
      <c r="T16" s="67" t="s">
        <v>554</v>
      </c>
      <c r="U16" s="67"/>
      <c r="V16" s="67"/>
      <c r="W16" s="64" t="s">
        <v>1456</v>
      </c>
      <c r="X16" s="67"/>
      <c r="Y16" s="68"/>
      <c r="Z16" s="64" t="s">
        <v>10</v>
      </c>
      <c r="AA16" s="68"/>
      <c r="AB16" s="18" t="str">
        <f>IF(Z16="TM",IF(AA16="H",(COUNTIFS(Orders!AD:AD,Data!M16,Orders!W:W,0,Orders!X:X,0)+COUNTIFS(Orders!AD:AD,Data!M16,Orders!W:W,1,Orders!X:X,1)),0),IF(Data!Z16="AAM",SUMIFS(Data!AB:AB,Data!Z:Z,"TM",Data!X:X,Data!M16,AA:AA,"H"),IF(Data!Z16="AM",SUMIFS(Data!AB:AB,Data!Z:Z,"TM",Data!V:V,Data!M16,AA:AA,"H"),IF(Data!Z16="AZM",SUMIFS(Data!AB:AB,Data!Z:Z,"TM",Data!U:U,Data!M16,AA:AA,"H"),IF(Data!Z16="ZM",SUMIFS(Data!AB:AB,Data!Z:Z,"TM",Data!T:T,Data!M16,AA:AA,"H"),IF(Data!Z16="RM",SUMIFS(Data!AB:AB,Data!Z:Z,"TM",Data!S:S,Data!M16,AA:AA,"H"),IF(Data!Z16="CM",SUMIFS(Data!AB:AB,Data!Z:Z,"TM",Data!R:R,Data!M16,AA:AA,"H"),"")))))))</f>
        <v/>
      </c>
      <c r="AC16" s="28">
        <f>IF(Z16="TM",IF(AA16="H",(SUMIFS(Orders!AG:AG,Orders!AD:AD,Data!M16,Orders!W:W,0,Orders!X:X,0)+SUMIFS(Orders!AG:AG,Orders!AD:AD,Data!M16,Orders!W:W,1,Orders!X:X,1))/12000,0),IF(Data!Z16="AAM",SUMIFS(Data!AC:AC,Data!Z:Z,"TM",Data!X:X,Data!M16,AA:AA,"H"),IF(Data!Z16="AM",SUMIFS(Data!AC:AC,Data!Z:Z,"TM",Data!V:V,Data!M16,AA:AA,"H"),IF(Data!Z16="AZM",SUMIFS(Data!AC:AC,Data!Z:Z,"TM",Data!U:U,Data!M16,AA:AA,"H"),IF(Data!Z16="Zone",SUMIFS(Data!AC:AC,Data!Z:Z,"TM",Data!T:T,Data!M16,AA:AA,"H"),IF(Data!Z16="Region",SUMIFS(Data!AC:AC,Data!Z:Z,"TM",Data!S:S,Data!M16,AA:AA,"H"),IF(Data!Z16="Country",SUMIFS(Data!AC:AC,Data!Z:Z,"TM",Data!R:R,Data!M16,AA:AA,"H"),"")))))))</f>
        <v>0</v>
      </c>
      <c r="AD16" s="18">
        <f>IF(Z16="TM",0,IF(Data!Z16="AAM",SUMIFS(Data!AD:AD,Data!Z:Z,"TM",Data!X:X,Data!M16,AA:AA,"H"),IF(Data!Z16="AM",SUMIFS(Data!AD:AD,Data!Z:Z,"TM",Data!V:V,Data!M16,AA:AA,"H"),IF(Data!Z16="AZM",SUMIFS(Data!AD:AD,Data!Z:Z,"TM",Data!U:U,Data!M16,AA:AA,"H"),IF(Data!Z16="Zone",SUMIFS(Data!AD:AD,Data!Z:Z,"TM",Data!T:T,Data!M16,AA:AA,"H"),IF(Data!Z16="Region",SUMIFS(Data!AD:AD,Data!Z:Z,"TM",Data!S:S,Data!M16,AA:AA,"H"),IF(Data!Z16="Country",SUMIFS(Data!AD:AD,Data!Z:Z,"TM",Data!R:R,Data!M16,AA:AA,"H"),"")))))))</f>
        <v>0</v>
      </c>
      <c r="AE16" s="27">
        <f t="shared" si="6"/>
        <v>0</v>
      </c>
      <c r="AF16" s="26">
        <f t="shared" si="7"/>
        <v>0</v>
      </c>
      <c r="AG16" s="26">
        <f t="shared" si="8"/>
        <v>0</v>
      </c>
      <c r="AH16" s="26">
        <f t="shared" si="9"/>
        <v>0</v>
      </c>
      <c r="AJ16" s="28">
        <f>IF(Z16="TM",IF(AA16="U",(SUMIFS(Orders!AG:AG,Orders!AD:AD,Data!M16,Orders!W:W,0,Orders!X:X,0)+SUMIFS(Orders!AG:AG,Orders!AD:AD,Data!M16,Orders!W:W,1,Orders!X:X,1))/12000,0),IF(Data!Z16="AAM",SUMIFS(Data!AJ:AJ,Data!Z:Z,"TM",Data!X:X,Data!M16,AA:AA,"U"),IF(Data!Z16="AM",SUMIFS(Data!AJ:AJ,Data!Z:Z,"TM",Data!V:V,Data!M16,AA:AA,"U"),IF(Data!Z16="AZM",SUMIFS(Data!AJ:AJ,Data!Z:Z,"TM",Data!U:U,Data!M16,AA:AA,"U"),IF(Data!Z16="Zone",SUMIFS(Data!AJ:AJ,Data!Z:Z,"TM",Data!T:T,Data!M16,AA:AA,"U"),IF(Data!Z16="Region",SUMIFS(Data!AJ:AJ,Data!Z:Z,"TM",Data!S:S,Data!M16,AA:AA,"U"),IF(Data!Z16="Country",SUMIFS(Data!AJ:AJ,Data!Z:Z,"TM",Data!R:R,Data!M16,AA:AA,"U"),"")))))))</f>
        <v>0</v>
      </c>
      <c r="AK16" s="18">
        <f>IF(Z16="TM",IF(AA16="U",(SUMIFS(Orders!AG:AG,Orders!AD:AD,Data!M16,Orders!W:W,0,Orders!X:X,0)+SUMIFS(Orders!AG:AG,Orders!AD:AD,Data!M16,Orders!W:W,1,Orders!X:X,1)),0),IF(Data!Z16="AAM",SUMIFS(Data!AK:AK,Data!Z:Z,"TM",Data!X:X,Data!M16,AA:AA,"U"),IF(Data!Z16="AM",SUMIFS(Data!AK:AK,Data!Z:Z,"TM",Data!V:V,Data!M16,AA:AA,"U"),IF(Data!Z16="AZM",SUMIFS(Data!AK:AK,Data!Z:Z,"TM",Data!U:U,Data!M16,AA:AA,"U"),IF(Data!Z16="Zone",SUMIFS(Data!AK:AK,Data!Z:Z,"TM",Data!T:T,Data!M16,AA:AA,"U"),IF(Data!Z16="Region",SUMIFS(Data!AK:AK,Data!Z:Z,"TM",Data!S:S,Data!M16,AA:AA,"U"),IF(Data!Z16="Country",SUMIFS(Data!AK:AK,Data!Z:Z,"TM",Data!R:R,Data!M16,AA:AA,"U"),"")))))))</f>
        <v>0</v>
      </c>
      <c r="AL16" s="18">
        <f>IF(Z16="TM",12000*0,IF(Data!Z16="AAM",SUMIFS(Data!AL:AL,Data!Z:Z,"TM",Data!X:X,Data!M16,AA:AA,"H"),IF(Data!Z16="AM",SUMIFS(Data!AL:AL,Data!Z:Z,"TM",Data!V:V,Data!M16,AA:AA,"H"),IF(Data!Z16="AZM",SUMIFS(Data!AL:AL,Data!Z:Z,"TM",Data!U:U,Data!M16,AA:AA,"H"),IF(Data!Z16="Zone",SUMIFS(Data!AL:AL,Data!Z:Z,"TM",Data!T:T,Data!M16,AA:AA,"H"),IF(Data!Z16="Region",SUMIFS(Data!AL:AL,Data!Z:Z,"TM",Data!S:S,Data!M16,AA:AA,"H"),IF(Data!Z16="Country",SUMIFS(Data!AL:AL,Data!Z:Z,"TM",Data!R:R,Data!M16,AA:AA,"H"),"")))))))</f>
        <v>0</v>
      </c>
      <c r="AM16" s="27">
        <f t="shared" si="10"/>
        <v>0</v>
      </c>
      <c r="AN16" s="26">
        <f t="shared" si="11"/>
        <v>0</v>
      </c>
      <c r="AO16" s="26">
        <f t="shared" si="12"/>
        <v>0</v>
      </c>
      <c r="AQ16" s="28">
        <f t="shared" si="13"/>
        <v>0</v>
      </c>
      <c r="AR16" s="18">
        <f t="shared" si="14"/>
        <v>0</v>
      </c>
      <c r="AS16" s="18">
        <f t="shared" si="15"/>
        <v>0</v>
      </c>
      <c r="AT16" s="27">
        <f t="shared" si="16"/>
        <v>0</v>
      </c>
      <c r="AU16" s="27"/>
      <c r="AV16" s="27"/>
      <c r="AW16" s="18">
        <f>IF(Z16="TM",(COUNTIFS(Orders!AD:AD,Data!M16,Orders!W:W,0,Orders!X:X,0,Orders!S:S,"*Ray*")+COUNTIFS(Orders!AD:AD,Data!M16,Orders!W:W,1,Orders!X:X,1,Orders!S:S,"*Ray*")+COUNTIFS(Orders!AD:AD,Data!M16,Orders!W:W,0,Orders!X:X,0,Orders!S:S,"*Fabric*")+COUNTIFS(Orders!AD:AD,Data!M16,Orders!W:W,1,Orders!X:X,1,Orders!S:S,"*Fabric*")),IF(Data!Z16="AAM",SUMIFS(Data!AW:AW,Data!Z:Z,"TM",Data!X:X,Data!M16),IF(Data!Z16="AM",SUMIFS(Data!AW:AW,Data!Z:Z,"TM",Data!V:V,Data!M16),IF(Data!Z16="AZM",SUMIFS(Data!AW:AW,Data!Z:Z,"TM",Data!U:U,Data!M16),IF(Data!Z16="Zone",SUMIFS(Data!AW:AW,Data!Z:Z,"TM",Data!T:T,Data!M16),IF(Data!Z16="Region",SUMIFS(Data!AW:AW,Data!Z:Z,"TM",Data!S:S,Data!M16),IF(Data!Z16="Country",SUMIFS(Data!AW:AW,Data!Z:Z,"TM",Data!R:R,Data!M16),0)))))))</f>
        <v>0</v>
      </c>
      <c r="AX16" s="18">
        <f>IF(Z16="TM",(COUNTIFS(Orders!AD:AD,Data!M16,Orders!W:W,0,Orders!X:X,0,Orders!S:S,"*Starter*")+COUNTIFS(Orders!AD:AD,Data!M16,Orders!W:W,1,Orders!X:X,1,Orders!S:S,"*Starter*")),IF(Data!Z16="AAM",SUMIFS(Data!AX:AX,Data!Z:Z,"TM",Data!X:X,Data!M16),IF(Data!Z16="AM",SUMIFS(Data!AX:AX,Data!Z:Z,"TM",Data!V:V,Data!M16),IF(Data!Z16="AZM",SUMIFS(Data!AX:AX,Data!Z:Z,"TM",Data!U:U,Data!M16),IF(Data!Z16="Zone",SUMIFS(Data!AX:AX,Data!Z:Z,"TM",Data!T:T,Data!M16),IF(Data!Z16="Region",SUMIFS(Data!AX:AX,Data!Z:Z,"TM",Data!S:S,Data!M16),IF(Data!Z16="Country",SUMIFS(Data!AX:AX,Data!Z:Z,"TM",Data!R:R,Data!M16),0)))))))</f>
        <v>0</v>
      </c>
      <c r="AY16" s="18">
        <f>IF(Z16="TM",(COUNTIFS(Orders!AD:AD,Data!M16,Orders!W:W,0,Orders!X:X,0,Orders!S:S,"*Pro*")+COUNTIFS(Orders!AD:AD,Data!M16,Orders!W:W,1,Orders!X:X,1,Orders!S:S,"*Pro*")),IF(Data!Z16="AAM",SUMIFS(Data!AY:AY,Data!Z:Z,"TM",Data!X:X,Data!M16),IF(Data!Z16="AM",SUMIFS(Data!AY:AY,Data!Z:Z,"TM",Data!V:V,Data!M16),IF(Data!Z16="AZM",SUMIFS(Data!AY:AY,Data!Z:Z,"TM",Data!U:U,Data!M16),IF(Data!Z16="Zone",SUMIFS(Data!AY:AY,Data!Z:Z,"TM",Data!T:T,Data!M16),IF(Data!Z16="Region",SUMIFS(Data!AY:AY,Data!Z:Z,"TM",Data!S:S,Data!M16),IF(Data!Z16="Country",SUMIFS(Data!AY:AY,Data!Z:Z,"TM",Data!R:R,Data!M16),0)))))))</f>
        <v>0</v>
      </c>
      <c r="AZ16" s="18">
        <f>IF(Z16="TM",(COUNTIFS(Orders!AD:AD,Data!M16,Orders!W:W,0,Orders!X:X,0,Orders!S:S,"*Tab*")+COUNTIFS(Orders!AD:AD,Data!M16,Orders!W:W,1,Orders!X:X,1,Orders!S:S,"*Tab*")),IF(Data!Z16="AAM",SUMIFS(Data!AZ:AZ,Data!Z:Z,"TM",Data!X:X,Data!M16),IF(Data!Z16="AM",SUMIFS(Data!AZ:AZ,Data!Z:Z,"TM",Data!V:V,Data!M16),IF(Data!Z16="AZM",SUMIFS(Data!AZ:AZ,Data!Z:Z,"TM",Data!U:U,Data!M16),IF(Data!Z16="Zone",SUMIFS(Data!AZ:AZ,Data!Z:Z,"TM",Data!T:T,Data!M16),IF(Data!Z16="Region",SUMIFS(Data!AZ:AZ,Data!Z:Z,"TM",Data!S:S,Data!M16),IF(Data!Z16="Country",SUMIFS(Data!AZ:AZ,Data!Z:Z,"TM",Data!R:R,Data!M16),0)))))))</f>
        <v>0</v>
      </c>
      <c r="BA16" s="18">
        <f>IF(Z16="TM",(COUNTIFS(Orders!AD:AD,Data!M16,Orders!W:W,0,Orders!X:X,0,Orders!S:S,"*Dental*")+COUNTIFS(Orders!AD:AD,Data!M16,Orders!W:W,1,Orders!X:X,1,Orders!S:S,"*Dental*")+COUNTIFS(Orders!AD:AD,Data!M16,Orders!W:W,0,Orders!X:X,0,Orders!S:S,"*Pediatric*")+COUNTIFS(Orders!AD:AD,Data!M16,Orders!W:W,1,Orders!X:X,1,Orders!S:S,"*Pediatric*")),IF(Data!Z16="AAM",SUMIFS(Data!BA:BA,Data!Z:Z,"TM",Data!X:X,Data!M16),IF(Data!Z16="AM",SUMIFS(Data!BA:BA,Data!Z:Z,"TM",Data!V:V,Data!M16),IF(Data!Z16="AZM",SUMIFS(Data!BA:BA,Data!Z:Z,"TM",Data!U:U,Data!M16),IF(Data!Z16="Zone",SUMIFS(Data!BA:BA,Data!Z:Z,"TM",Data!T:T,Data!M16),IF(Data!Z16="Region",SUMIFS(Data!BA:BA,Data!Z:Z,"TM",Data!S:S,Data!M16),IF(Data!Z16="Country",SUMIFS(Data!BA:BA,Data!Z:Z,"TM",Data!R:R,Data!M16),0)))))))</f>
        <v>0</v>
      </c>
      <c r="BB16" s="18">
        <f>IF(Z16="TM",(COUNTIFS(Orders!AD:AD,Data!M16,Orders!W:W,0,Orders!X:X,0,Orders!S:S,"*Fabric*")+COUNTIFS(Orders!AD:AD,Data!M16,Orders!W:W,1,Orders!X:X,1,Orders!S:S,"*Fabric*")),IF(Data!Z16="AAM",SUMIFS(Data!BB:BB,Data!Z:Z,"TM",Data!X:X,Data!M16),IF(Data!Z16="AM",SUMIFS(Data!BB:BB,Data!Z:Z,"TM",Data!V:V,Data!M16),IF(Data!Z16="AZM",SUMIFS(Data!BB:BB,Data!Z:Z,"TM",Data!U:U,Data!M16),IF(Data!Z16="Zone",SUMIFS(Data!BB:BB,Data!Z:Z,"TM",Data!T:T,Data!M16),IF(Data!Z16="Region",SUMIFS(Data!BB:BB,Data!Z:Z,"TM",Data!S:S,Data!M16),IF(Data!Z16="Country",SUMIFS(Data!BB:BB,Data!Z:Z,"TM",Data!R:R,Data!M16),0)))))))</f>
        <v>0</v>
      </c>
    </row>
    <row r="17" spans="1:54" ht="15.75" x14ac:dyDescent="0.3">
      <c r="A17" s="33" t="str">
        <f t="shared" si="20"/>
        <v/>
      </c>
      <c r="B17" s="33" t="b">
        <f t="shared" si="21"/>
        <v>1</v>
      </c>
      <c r="C17" s="33" t="e">
        <f>IF(ISERROR(SMALL($D$4:$D$594,E17)),””,SMALL($D$4:$D$594,E17))</f>
        <v>#NAME?</v>
      </c>
      <c r="D17" s="34">
        <f t="shared" si="22"/>
        <v>14</v>
      </c>
      <c r="E17" s="33">
        <f>ROWS($E$4:E17)</f>
        <v>14</v>
      </c>
      <c r="F17" s="33">
        <f t="shared" si="23"/>
        <v>1</v>
      </c>
      <c r="G17" s="33">
        <f>IF(OR(Report!$C$7="",Report!$C$7="All Levels"),1,IF(Report!$C$7=Data!Z17,1,0))</f>
        <v>1</v>
      </c>
      <c r="H17" s="33">
        <f t="shared" si="24"/>
        <v>1</v>
      </c>
      <c r="I17" s="33">
        <f t="shared" si="25"/>
        <v>3</v>
      </c>
      <c r="J17" s="33">
        <f>IF(OR(Report!$F$7="",Report!$F$7="All AMs"),1,IF(Report!$F$7=Data!W17,1,0))</f>
        <v>1</v>
      </c>
      <c r="K17" s="33">
        <f>IF(OR(Report!$E$7="",Report!$E$7="All Zones"),1,IF(Report!$E$7=Data!P17,1,0))</f>
        <v>1</v>
      </c>
      <c r="L17" s="33">
        <f>IF(OR(Report!$D$7="",Report!$D$7="All Regions"),1,IF(Report!$D$7=Data!O17,1,0))</f>
        <v>1</v>
      </c>
      <c r="M17" s="67" t="s">
        <v>758</v>
      </c>
      <c r="N17" s="67" t="s">
        <v>770</v>
      </c>
      <c r="O17" s="68" t="s">
        <v>21</v>
      </c>
      <c r="P17" s="68" t="s">
        <v>689</v>
      </c>
      <c r="Q17" s="64" t="s">
        <v>1456</v>
      </c>
      <c r="R17" s="67" t="s">
        <v>777</v>
      </c>
      <c r="S17" s="67" t="s">
        <v>757</v>
      </c>
      <c r="T17" s="67" t="s">
        <v>758</v>
      </c>
      <c r="U17" s="67"/>
      <c r="V17" s="67"/>
      <c r="W17" s="64" t="s">
        <v>1456</v>
      </c>
      <c r="X17" s="67"/>
      <c r="Y17" s="68"/>
      <c r="Z17" s="64" t="s">
        <v>10</v>
      </c>
      <c r="AA17" s="68"/>
      <c r="AB17" s="18" t="str">
        <f>IF(Z17="TM",IF(AA17="H",(COUNTIFS(Orders!AD:AD,Data!M17,Orders!W:W,0,Orders!X:X,0)+COUNTIFS(Orders!AD:AD,Data!M17,Orders!W:W,1,Orders!X:X,1)),0),IF(Data!Z17="AAM",SUMIFS(Data!AB:AB,Data!Z:Z,"TM",Data!X:X,Data!M17,AA:AA,"H"),IF(Data!Z17="AM",SUMIFS(Data!AB:AB,Data!Z:Z,"TM",Data!V:V,Data!M17,AA:AA,"H"),IF(Data!Z17="AZM",SUMIFS(Data!AB:AB,Data!Z:Z,"TM",Data!U:U,Data!M17,AA:AA,"H"),IF(Data!Z17="ZM",SUMIFS(Data!AB:AB,Data!Z:Z,"TM",Data!T:T,Data!M17,AA:AA,"H"),IF(Data!Z17="RM",SUMIFS(Data!AB:AB,Data!Z:Z,"TM",Data!S:S,Data!M17,AA:AA,"H"),IF(Data!Z17="CM",SUMIFS(Data!AB:AB,Data!Z:Z,"TM",Data!R:R,Data!M17,AA:AA,"H"),"")))))))</f>
        <v/>
      </c>
      <c r="AC17" s="28">
        <f>IF(Z17="TM",IF(AA17="H",(SUMIFS(Orders!AG:AG,Orders!AD:AD,Data!M17,Orders!W:W,0,Orders!X:X,0)+SUMIFS(Orders!AG:AG,Orders!AD:AD,Data!M17,Orders!W:W,1,Orders!X:X,1))/12000,0),IF(Data!Z17="AAM",SUMIFS(Data!AC:AC,Data!Z:Z,"TM",Data!X:X,Data!M17,AA:AA,"H"),IF(Data!Z17="AM",SUMIFS(Data!AC:AC,Data!Z:Z,"TM",Data!V:V,Data!M17,AA:AA,"H"),IF(Data!Z17="AZM",SUMIFS(Data!AC:AC,Data!Z:Z,"TM",Data!U:U,Data!M17,AA:AA,"H"),IF(Data!Z17="Zone",SUMIFS(Data!AC:AC,Data!Z:Z,"TM",Data!T:T,Data!M17,AA:AA,"H"),IF(Data!Z17="Region",SUMIFS(Data!AC:AC,Data!Z:Z,"TM",Data!S:S,Data!M17,AA:AA,"H"),IF(Data!Z17="Country",SUMIFS(Data!AC:AC,Data!Z:Z,"TM",Data!R:R,Data!M17,AA:AA,"H"),"")))))))</f>
        <v>0.999</v>
      </c>
      <c r="AD17" s="18">
        <f>IF(Z17="TM",0,IF(Data!Z17="AAM",SUMIFS(Data!AD:AD,Data!Z:Z,"TM",Data!X:X,Data!M17,AA:AA,"H"),IF(Data!Z17="AM",SUMIFS(Data!AD:AD,Data!Z:Z,"TM",Data!V:V,Data!M17,AA:AA,"H"),IF(Data!Z17="AZM",SUMIFS(Data!AD:AD,Data!Z:Z,"TM",Data!U:U,Data!M17,AA:AA,"H"),IF(Data!Z17="Zone",SUMIFS(Data!AD:AD,Data!Z:Z,"TM",Data!T:T,Data!M17,AA:AA,"H"),IF(Data!Z17="Region",SUMIFS(Data!AD:AD,Data!Z:Z,"TM",Data!S:S,Data!M17,AA:AA,"H"),IF(Data!Z17="Country",SUMIFS(Data!AD:AD,Data!Z:Z,"TM",Data!R:R,Data!M17,AA:AA,"H"),"")))))))</f>
        <v>0</v>
      </c>
      <c r="AE17" s="27">
        <f t="shared" si="6"/>
        <v>0</v>
      </c>
      <c r="AF17" s="26">
        <f t="shared" si="7"/>
        <v>0</v>
      </c>
      <c r="AG17" s="26">
        <f t="shared" si="8"/>
        <v>7.6846153846153842E-2</v>
      </c>
      <c r="AH17" s="26">
        <f t="shared" si="9"/>
        <v>0</v>
      </c>
      <c r="AJ17" s="28">
        <f>IF(Z17="TM",IF(AA17="U",(SUMIFS(Orders!AG:AG,Orders!AD:AD,Data!M17,Orders!W:W,0,Orders!X:X,0)+SUMIFS(Orders!AG:AG,Orders!AD:AD,Data!M17,Orders!W:W,1,Orders!X:X,1))/12000,0),IF(Data!Z17="AAM",SUMIFS(Data!AJ:AJ,Data!Z:Z,"TM",Data!X:X,Data!M17,AA:AA,"U"),IF(Data!Z17="AM",SUMIFS(Data!AJ:AJ,Data!Z:Z,"TM",Data!V:V,Data!M17,AA:AA,"U"),IF(Data!Z17="AZM",SUMIFS(Data!AJ:AJ,Data!Z:Z,"TM",Data!U:U,Data!M17,AA:AA,"U"),IF(Data!Z17="Zone",SUMIFS(Data!AJ:AJ,Data!Z:Z,"TM",Data!T:T,Data!M17,AA:AA,"U"),IF(Data!Z17="Region",SUMIFS(Data!AJ:AJ,Data!Z:Z,"TM",Data!S:S,Data!M17,AA:AA,"U"),IF(Data!Z17="Country",SUMIFS(Data!AJ:AJ,Data!Z:Z,"TM",Data!R:R,Data!M17,AA:AA,"U"),"")))))))</f>
        <v>3.37</v>
      </c>
      <c r="AK17" s="18">
        <f>IF(Z17="TM",IF(AA17="U",(SUMIFS(Orders!AG:AG,Orders!AD:AD,Data!M17,Orders!W:W,0,Orders!X:X,0)+SUMIFS(Orders!AG:AG,Orders!AD:AD,Data!M17,Orders!W:W,1,Orders!X:X,1)),0),IF(Data!Z17="AAM",SUMIFS(Data!AK:AK,Data!Z:Z,"TM",Data!X:X,Data!M17,AA:AA,"U"),IF(Data!Z17="AM",SUMIFS(Data!AK:AK,Data!Z:Z,"TM",Data!V:V,Data!M17,AA:AA,"U"),IF(Data!Z17="AZM",SUMIFS(Data!AK:AK,Data!Z:Z,"TM",Data!U:U,Data!M17,AA:AA,"U"),IF(Data!Z17="Zone",SUMIFS(Data!AK:AK,Data!Z:Z,"TM",Data!T:T,Data!M17,AA:AA,"U"),IF(Data!Z17="Region",SUMIFS(Data!AK:AK,Data!Z:Z,"TM",Data!S:S,Data!M17,AA:AA,"U"),IF(Data!Z17="Country",SUMIFS(Data!AK:AK,Data!Z:Z,"TM",Data!R:R,Data!M17,AA:AA,"U"),"")))))))</f>
        <v>40440</v>
      </c>
      <c r="AL17" s="18">
        <f>IF(Z17="TM",12000*0,IF(Data!Z17="AAM",SUMIFS(Data!AL:AL,Data!Z:Z,"TM",Data!X:X,Data!M17,AA:AA,"H"),IF(Data!Z17="AM",SUMIFS(Data!AL:AL,Data!Z:Z,"TM",Data!V:V,Data!M17,AA:AA,"H"),IF(Data!Z17="AZM",SUMIFS(Data!AL:AL,Data!Z:Z,"TM",Data!U:U,Data!M17,AA:AA,"H"),IF(Data!Z17="Zone",SUMIFS(Data!AL:AL,Data!Z:Z,"TM",Data!T:T,Data!M17,AA:AA,"H"),IF(Data!Z17="Region",SUMIFS(Data!AL:AL,Data!Z:Z,"TM",Data!S:S,Data!M17,AA:AA,"H"),IF(Data!Z17="Country",SUMIFS(Data!AL:AL,Data!Z:Z,"TM",Data!R:R,Data!M17,AA:AA,"H"),"")))))))</f>
        <v>0</v>
      </c>
      <c r="AM17" s="27">
        <f t="shared" si="10"/>
        <v>0</v>
      </c>
      <c r="AN17" s="26">
        <f t="shared" si="11"/>
        <v>0</v>
      </c>
      <c r="AO17" s="26">
        <f t="shared" si="12"/>
        <v>0.37444444444444447</v>
      </c>
      <c r="AQ17" s="28">
        <f t="shared" si="13"/>
        <v>4.3689999999999998</v>
      </c>
      <c r="AR17" s="18">
        <f t="shared" si="14"/>
        <v>52428</v>
      </c>
      <c r="AS17" s="18">
        <f t="shared" si="15"/>
        <v>0</v>
      </c>
      <c r="AT17" s="27">
        <f t="shared" si="16"/>
        <v>0</v>
      </c>
      <c r="AU17" s="27"/>
      <c r="AV17" s="27"/>
      <c r="AW17" s="18">
        <f>IF(Z17="TM",(COUNTIFS(Orders!AD:AD,Data!M17,Orders!W:W,0,Orders!X:X,0,Orders!S:S,"*Ray*")+COUNTIFS(Orders!AD:AD,Data!M17,Orders!W:W,1,Orders!X:X,1,Orders!S:S,"*Ray*")+COUNTIFS(Orders!AD:AD,Data!M17,Orders!W:W,0,Orders!X:X,0,Orders!S:S,"*Fabric*")+COUNTIFS(Orders!AD:AD,Data!M17,Orders!W:W,1,Orders!X:X,1,Orders!S:S,"*Fabric*")),IF(Data!Z17="AAM",SUMIFS(Data!AW:AW,Data!Z:Z,"TM",Data!X:X,Data!M17),IF(Data!Z17="AM",SUMIFS(Data!AW:AW,Data!Z:Z,"TM",Data!V:V,Data!M17),IF(Data!Z17="AZM",SUMIFS(Data!AW:AW,Data!Z:Z,"TM",Data!U:U,Data!M17),IF(Data!Z17="Zone",SUMIFS(Data!AW:AW,Data!Z:Z,"TM",Data!T:T,Data!M17),IF(Data!Z17="Region",SUMIFS(Data!AW:AW,Data!Z:Z,"TM",Data!S:S,Data!M17),IF(Data!Z17="Country",SUMIFS(Data!AW:AW,Data!Z:Z,"TM",Data!R:R,Data!M17),0)))))))</f>
        <v>5</v>
      </c>
      <c r="AX17" s="18">
        <f>IF(Z17="TM",(COUNTIFS(Orders!AD:AD,Data!M17,Orders!W:W,0,Orders!X:X,0,Orders!S:S,"*Starter*")+COUNTIFS(Orders!AD:AD,Data!M17,Orders!W:W,1,Orders!X:X,1,Orders!S:S,"*Starter*")),IF(Data!Z17="AAM",SUMIFS(Data!AX:AX,Data!Z:Z,"TM",Data!X:X,Data!M17),IF(Data!Z17="AM",SUMIFS(Data!AX:AX,Data!Z:Z,"TM",Data!V:V,Data!M17),IF(Data!Z17="AZM",SUMIFS(Data!AX:AX,Data!Z:Z,"TM",Data!U:U,Data!M17),IF(Data!Z17="Zone",SUMIFS(Data!AX:AX,Data!Z:Z,"TM",Data!T:T,Data!M17),IF(Data!Z17="Region",SUMIFS(Data!AX:AX,Data!Z:Z,"TM",Data!S:S,Data!M17),IF(Data!Z17="Country",SUMIFS(Data!AX:AX,Data!Z:Z,"TM",Data!R:R,Data!M17),0)))))))</f>
        <v>2</v>
      </c>
      <c r="AY17" s="18">
        <f>IF(Z17="TM",(COUNTIFS(Orders!AD:AD,Data!M17,Orders!W:W,0,Orders!X:X,0,Orders!S:S,"*Pro*")+COUNTIFS(Orders!AD:AD,Data!M17,Orders!W:W,1,Orders!X:X,1,Orders!S:S,"*Pro*")),IF(Data!Z17="AAM",SUMIFS(Data!AY:AY,Data!Z:Z,"TM",Data!X:X,Data!M17),IF(Data!Z17="AM",SUMIFS(Data!AY:AY,Data!Z:Z,"TM",Data!V:V,Data!M17),IF(Data!Z17="AZM",SUMIFS(Data!AY:AY,Data!Z:Z,"TM",Data!U:U,Data!M17),IF(Data!Z17="Zone",SUMIFS(Data!AY:AY,Data!Z:Z,"TM",Data!T:T,Data!M17),IF(Data!Z17="Region",SUMIFS(Data!AY:AY,Data!Z:Z,"TM",Data!S:S,Data!M17),IF(Data!Z17="Country",SUMIFS(Data!AY:AY,Data!Z:Z,"TM",Data!R:R,Data!M17),0)))))))</f>
        <v>0</v>
      </c>
      <c r="AZ17" s="18">
        <f>IF(Z17="TM",(COUNTIFS(Orders!AD:AD,Data!M17,Orders!W:W,0,Orders!X:X,0,Orders!S:S,"*Tab*")+COUNTIFS(Orders!AD:AD,Data!M17,Orders!W:W,1,Orders!X:X,1,Orders!S:S,"*Tab*")),IF(Data!Z17="AAM",SUMIFS(Data!AZ:AZ,Data!Z:Z,"TM",Data!X:X,Data!M17),IF(Data!Z17="AM",SUMIFS(Data!AZ:AZ,Data!Z:Z,"TM",Data!V:V,Data!M17),IF(Data!Z17="AZM",SUMIFS(Data!AZ:AZ,Data!Z:Z,"TM",Data!U:U,Data!M17),IF(Data!Z17="Zone",SUMIFS(Data!AZ:AZ,Data!Z:Z,"TM",Data!T:T,Data!M17),IF(Data!Z17="Region",SUMIFS(Data!AZ:AZ,Data!Z:Z,"TM",Data!S:S,Data!M17),IF(Data!Z17="Country",SUMIFS(Data!AZ:AZ,Data!Z:Z,"TM",Data!R:R,Data!M17),0)))))))</f>
        <v>1</v>
      </c>
      <c r="BA17" s="18">
        <f>IF(Z17="TM",(COUNTIFS(Orders!AD:AD,Data!M17,Orders!W:W,0,Orders!X:X,0,Orders!S:S,"*Dental*")+COUNTIFS(Orders!AD:AD,Data!M17,Orders!W:W,1,Orders!X:X,1,Orders!S:S,"*Dental*")+COUNTIFS(Orders!AD:AD,Data!M17,Orders!W:W,0,Orders!X:X,0,Orders!S:S,"*Pediatric*")+COUNTIFS(Orders!AD:AD,Data!M17,Orders!W:W,1,Orders!X:X,1,Orders!S:S,"*Pediatric*")),IF(Data!Z17="AAM",SUMIFS(Data!BA:BA,Data!Z:Z,"TM",Data!X:X,Data!M17),IF(Data!Z17="AM",SUMIFS(Data!BA:BA,Data!Z:Z,"TM",Data!V:V,Data!M17),IF(Data!Z17="AZM",SUMIFS(Data!BA:BA,Data!Z:Z,"TM",Data!U:U,Data!M17),IF(Data!Z17="Zone",SUMIFS(Data!BA:BA,Data!Z:Z,"TM",Data!T:T,Data!M17),IF(Data!Z17="Region",SUMIFS(Data!BA:BA,Data!Z:Z,"TM",Data!S:S,Data!M17),IF(Data!Z17="Country",SUMIFS(Data!BA:BA,Data!Z:Z,"TM",Data!R:R,Data!M17),0)))))))</f>
        <v>0</v>
      </c>
      <c r="BB17" s="18">
        <f>IF(Z17="TM",(COUNTIFS(Orders!AD:AD,Data!M17,Orders!W:W,0,Orders!X:X,0,Orders!S:S,"*Fabric*")+COUNTIFS(Orders!AD:AD,Data!M17,Orders!W:W,1,Orders!X:X,1,Orders!S:S,"*Fabric*")),IF(Data!Z17="AAM",SUMIFS(Data!BB:BB,Data!Z:Z,"TM",Data!X:X,Data!M17),IF(Data!Z17="AM",SUMIFS(Data!BB:BB,Data!Z:Z,"TM",Data!V:V,Data!M17),IF(Data!Z17="AZM",SUMIFS(Data!BB:BB,Data!Z:Z,"TM",Data!U:U,Data!M17),IF(Data!Z17="Zone",SUMIFS(Data!BB:BB,Data!Z:Z,"TM",Data!T:T,Data!M17),IF(Data!Z17="Region",SUMIFS(Data!BB:BB,Data!Z:Z,"TM",Data!S:S,Data!M17),IF(Data!Z17="Country",SUMIFS(Data!BB:BB,Data!Z:Z,"TM",Data!R:R,Data!M17),0)))))))</f>
        <v>3</v>
      </c>
    </row>
    <row r="18" spans="1:54" ht="15.75" x14ac:dyDescent="0.3">
      <c r="A18" s="33" t="str">
        <f t="shared" si="20"/>
        <v/>
      </c>
      <c r="B18" s="33" t="b">
        <f t="shared" si="21"/>
        <v>1</v>
      </c>
      <c r="C18" s="33" t="e">
        <f>IF(ISERROR(SMALL($D$4:$D$594,E18)),””,SMALL($D$4:$D$594,E18))</f>
        <v>#NAME?</v>
      </c>
      <c r="D18" s="34">
        <f t="shared" si="22"/>
        <v>15</v>
      </c>
      <c r="E18" s="33">
        <f>ROWS($E$4:E18)</f>
        <v>15</v>
      </c>
      <c r="F18" s="33">
        <f t="shared" si="23"/>
        <v>1</v>
      </c>
      <c r="G18" s="33">
        <f>IF(OR(Report!$C$7="",Report!$C$7="All Levels"),1,IF(Report!$C$7=Data!Z18,1,0))</f>
        <v>1</v>
      </c>
      <c r="H18" s="33">
        <f t="shared" si="24"/>
        <v>1</v>
      </c>
      <c r="I18" s="33">
        <f t="shared" si="25"/>
        <v>3</v>
      </c>
      <c r="J18" s="33">
        <f>IF(OR(Report!$F$7="",Report!$F$7="All AMs"),1,IF(Report!$F$7=Data!W18,1,0))</f>
        <v>1</v>
      </c>
      <c r="K18" s="33">
        <f>IF(OR(Report!$E$7="",Report!$E$7="All Zones"),1,IF(Report!$E$7=Data!P18,1,0))</f>
        <v>1</v>
      </c>
      <c r="L18" s="33">
        <f>IF(OR(Report!$D$7="",Report!$D$7="All Regions"),1,IF(Report!$D$7=Data!O18,1,0))</f>
        <v>1</v>
      </c>
      <c r="M18" s="67" t="s">
        <v>759</v>
      </c>
      <c r="N18" s="67" t="s">
        <v>771</v>
      </c>
      <c r="O18" s="68" t="s">
        <v>21</v>
      </c>
      <c r="P18" s="68" t="s">
        <v>690</v>
      </c>
      <c r="Q18" s="64" t="s">
        <v>1456</v>
      </c>
      <c r="R18" s="67" t="s">
        <v>777</v>
      </c>
      <c r="S18" s="67" t="s">
        <v>757</v>
      </c>
      <c r="T18" s="67" t="s">
        <v>759</v>
      </c>
      <c r="U18" s="67"/>
      <c r="V18" s="67"/>
      <c r="W18" s="64" t="s">
        <v>1456</v>
      </c>
      <c r="X18" s="67"/>
      <c r="Y18" s="68"/>
      <c r="Z18" s="64" t="s">
        <v>10</v>
      </c>
      <c r="AA18" s="68"/>
      <c r="AB18" s="18" t="str">
        <f>IF(Z18="TM",IF(AA18="H",(COUNTIFS(Orders!AD:AD,Data!M18,Orders!W:W,0,Orders!X:X,0)+COUNTIFS(Orders!AD:AD,Data!M18,Orders!W:W,1,Orders!X:X,1)),0),IF(Data!Z18="AAM",SUMIFS(Data!AB:AB,Data!Z:Z,"TM",Data!X:X,Data!M18,AA:AA,"H"),IF(Data!Z18="AM",SUMIFS(Data!AB:AB,Data!Z:Z,"TM",Data!V:V,Data!M18,AA:AA,"H"),IF(Data!Z18="AZM",SUMIFS(Data!AB:AB,Data!Z:Z,"TM",Data!U:U,Data!M18,AA:AA,"H"),IF(Data!Z18="ZM",SUMIFS(Data!AB:AB,Data!Z:Z,"TM",Data!T:T,Data!M18,AA:AA,"H"),IF(Data!Z18="RM",SUMIFS(Data!AB:AB,Data!Z:Z,"TM",Data!S:S,Data!M18,AA:AA,"H"),IF(Data!Z18="CM",SUMIFS(Data!AB:AB,Data!Z:Z,"TM",Data!R:R,Data!M18,AA:AA,"H"),"")))))))</f>
        <v/>
      </c>
      <c r="AC18" s="28">
        <f>IF(Z18="TM",IF(AA18="H",(SUMIFS(Orders!AG:AG,Orders!AD:AD,Data!M18,Orders!W:W,0,Orders!X:X,0)+SUMIFS(Orders!AG:AG,Orders!AD:AD,Data!M18,Orders!W:W,1,Orders!X:X,1))/12000,0),IF(Data!Z18="AAM",SUMIFS(Data!AC:AC,Data!Z:Z,"TM",Data!X:X,Data!M18,AA:AA,"H"),IF(Data!Z18="AM",SUMIFS(Data!AC:AC,Data!Z:Z,"TM",Data!V:V,Data!M18,AA:AA,"H"),IF(Data!Z18="AZM",SUMIFS(Data!AC:AC,Data!Z:Z,"TM",Data!U:U,Data!M18,AA:AA,"H"),IF(Data!Z18="Zone",SUMIFS(Data!AC:AC,Data!Z:Z,"TM",Data!T:T,Data!M18,AA:AA,"H"),IF(Data!Z18="Region",SUMIFS(Data!AC:AC,Data!Z:Z,"TM",Data!S:S,Data!M18,AA:AA,"H"),IF(Data!Z18="Country",SUMIFS(Data!AC:AC,Data!Z:Z,"TM",Data!R:R,Data!M18,AA:AA,"H"),"")))))))</f>
        <v>8.4960000000000004</v>
      </c>
      <c r="AD18" s="18">
        <f>IF(Z18="TM",0,IF(Data!Z18="AAM",SUMIFS(Data!AD:AD,Data!Z:Z,"TM",Data!X:X,Data!M18,AA:AA,"H"),IF(Data!Z18="AM",SUMIFS(Data!AD:AD,Data!Z:Z,"TM",Data!V:V,Data!M18,AA:AA,"H"),IF(Data!Z18="AZM",SUMIFS(Data!AD:AD,Data!Z:Z,"TM",Data!U:U,Data!M18,AA:AA,"H"),IF(Data!Z18="Zone",SUMIFS(Data!AD:AD,Data!Z:Z,"TM",Data!T:T,Data!M18,AA:AA,"H"),IF(Data!Z18="Region",SUMIFS(Data!AD:AD,Data!Z:Z,"TM",Data!S:S,Data!M18,AA:AA,"H"),IF(Data!Z18="Country",SUMIFS(Data!AD:AD,Data!Z:Z,"TM",Data!R:R,Data!M18,AA:AA,"H"),"")))))))</f>
        <v>0</v>
      </c>
      <c r="AE18" s="27">
        <f t="shared" si="6"/>
        <v>0</v>
      </c>
      <c r="AF18" s="26">
        <f t="shared" si="7"/>
        <v>0</v>
      </c>
      <c r="AG18" s="26">
        <f t="shared" si="8"/>
        <v>0.60685714285714287</v>
      </c>
      <c r="AH18" s="26">
        <f t="shared" si="9"/>
        <v>0</v>
      </c>
      <c r="AJ18" s="28">
        <f>IF(Z18="TM",IF(AA18="U",(SUMIFS(Orders!AG:AG,Orders!AD:AD,Data!M18,Orders!W:W,0,Orders!X:X,0)+SUMIFS(Orders!AG:AG,Orders!AD:AD,Data!M18,Orders!W:W,1,Orders!X:X,1))/12000,0),IF(Data!Z18="AAM",SUMIFS(Data!AJ:AJ,Data!Z:Z,"TM",Data!X:X,Data!M18,AA:AA,"U"),IF(Data!Z18="AM",SUMIFS(Data!AJ:AJ,Data!Z:Z,"TM",Data!V:V,Data!M18,AA:AA,"U"),IF(Data!Z18="AZM",SUMIFS(Data!AJ:AJ,Data!Z:Z,"TM",Data!U:U,Data!M18,AA:AA,"U"),IF(Data!Z18="Zone",SUMIFS(Data!AJ:AJ,Data!Z:Z,"TM",Data!T:T,Data!M18,AA:AA,"U"),IF(Data!Z18="Region",SUMIFS(Data!AJ:AJ,Data!Z:Z,"TM",Data!S:S,Data!M18,AA:AA,"U"),IF(Data!Z18="Country",SUMIFS(Data!AJ:AJ,Data!Z:Z,"TM",Data!R:R,Data!M18,AA:AA,"U"),"")))))))</f>
        <v>0.83250000000000002</v>
      </c>
      <c r="AK18" s="18">
        <f>IF(Z18="TM",IF(AA18="U",(SUMIFS(Orders!AG:AG,Orders!AD:AD,Data!M18,Orders!W:W,0,Orders!X:X,0)+SUMIFS(Orders!AG:AG,Orders!AD:AD,Data!M18,Orders!W:W,1,Orders!X:X,1)),0),IF(Data!Z18="AAM",SUMIFS(Data!AK:AK,Data!Z:Z,"TM",Data!X:X,Data!M18,AA:AA,"U"),IF(Data!Z18="AM",SUMIFS(Data!AK:AK,Data!Z:Z,"TM",Data!V:V,Data!M18,AA:AA,"U"),IF(Data!Z18="AZM",SUMIFS(Data!AK:AK,Data!Z:Z,"TM",Data!U:U,Data!M18,AA:AA,"U"),IF(Data!Z18="Zone",SUMIFS(Data!AK:AK,Data!Z:Z,"TM",Data!T:T,Data!M18,AA:AA,"U"),IF(Data!Z18="Region",SUMIFS(Data!AK:AK,Data!Z:Z,"TM",Data!S:S,Data!M18,AA:AA,"U"),IF(Data!Z18="Country",SUMIFS(Data!AK:AK,Data!Z:Z,"TM",Data!R:R,Data!M18,AA:AA,"U"),"")))))))</f>
        <v>9990</v>
      </c>
      <c r="AL18" s="18">
        <f>IF(Z18="TM",12000*0,IF(Data!Z18="AAM",SUMIFS(Data!AL:AL,Data!Z:Z,"TM",Data!X:X,Data!M18,AA:AA,"H"),IF(Data!Z18="AM",SUMIFS(Data!AL:AL,Data!Z:Z,"TM",Data!V:V,Data!M18,AA:AA,"H"),IF(Data!Z18="AZM",SUMIFS(Data!AL:AL,Data!Z:Z,"TM",Data!U:U,Data!M18,AA:AA,"H"),IF(Data!Z18="Zone",SUMIFS(Data!AL:AL,Data!Z:Z,"TM",Data!T:T,Data!M18,AA:AA,"H"),IF(Data!Z18="Region",SUMIFS(Data!AL:AL,Data!Z:Z,"TM",Data!S:S,Data!M18,AA:AA,"H"),IF(Data!Z18="Country",SUMIFS(Data!AL:AL,Data!Z:Z,"TM",Data!R:R,Data!M18,AA:AA,"H"),"")))))))</f>
        <v>0</v>
      </c>
      <c r="AM18" s="27">
        <f t="shared" si="10"/>
        <v>0</v>
      </c>
      <c r="AN18" s="26">
        <f t="shared" si="11"/>
        <v>5.2031250000000001E-2</v>
      </c>
      <c r="AO18" s="26">
        <f t="shared" si="12"/>
        <v>0</v>
      </c>
      <c r="AQ18" s="28">
        <f t="shared" si="13"/>
        <v>9.3285</v>
      </c>
      <c r="AR18" s="18">
        <f t="shared" si="14"/>
        <v>111942</v>
      </c>
      <c r="AS18" s="18">
        <f t="shared" si="15"/>
        <v>0</v>
      </c>
      <c r="AT18" s="27">
        <f t="shared" si="16"/>
        <v>0</v>
      </c>
      <c r="AU18" s="27"/>
      <c r="AV18" s="27"/>
      <c r="AW18" s="18">
        <f>IF(Z18="TM",(COUNTIFS(Orders!AD:AD,Data!M18,Orders!W:W,0,Orders!X:X,0,Orders!S:S,"*Ray*")+COUNTIFS(Orders!AD:AD,Data!M18,Orders!W:W,1,Orders!X:X,1,Orders!S:S,"*Ray*")+COUNTIFS(Orders!AD:AD,Data!M18,Orders!W:W,0,Orders!X:X,0,Orders!S:S,"*Fabric*")+COUNTIFS(Orders!AD:AD,Data!M18,Orders!W:W,1,Orders!X:X,1,Orders!S:S,"*Fabric*")),IF(Data!Z18="AAM",SUMIFS(Data!AW:AW,Data!Z:Z,"TM",Data!X:X,Data!M18),IF(Data!Z18="AM",SUMIFS(Data!AW:AW,Data!Z:Z,"TM",Data!V:V,Data!M18),IF(Data!Z18="AZM",SUMIFS(Data!AW:AW,Data!Z:Z,"TM",Data!U:U,Data!M18),IF(Data!Z18="Zone",SUMIFS(Data!AW:AW,Data!Z:Z,"TM",Data!T:T,Data!M18),IF(Data!Z18="Region",SUMIFS(Data!AW:AW,Data!Z:Z,"TM",Data!S:S,Data!M18),IF(Data!Z18="Country",SUMIFS(Data!AW:AW,Data!Z:Z,"TM",Data!R:R,Data!M18),0)))))))</f>
        <v>5</v>
      </c>
      <c r="AX18" s="18">
        <f>IF(Z18="TM",(COUNTIFS(Orders!AD:AD,Data!M18,Orders!W:W,0,Orders!X:X,0,Orders!S:S,"*Starter*")+COUNTIFS(Orders!AD:AD,Data!M18,Orders!W:W,1,Orders!X:X,1,Orders!S:S,"*Starter*")),IF(Data!Z18="AAM",SUMIFS(Data!AX:AX,Data!Z:Z,"TM",Data!X:X,Data!M18),IF(Data!Z18="AM",SUMIFS(Data!AX:AX,Data!Z:Z,"TM",Data!V:V,Data!M18),IF(Data!Z18="AZM",SUMIFS(Data!AX:AX,Data!Z:Z,"TM",Data!U:U,Data!M18),IF(Data!Z18="Zone",SUMIFS(Data!AX:AX,Data!Z:Z,"TM",Data!T:T,Data!M18),IF(Data!Z18="Region",SUMIFS(Data!AX:AX,Data!Z:Z,"TM",Data!S:S,Data!M18),IF(Data!Z18="Country",SUMIFS(Data!AX:AX,Data!Z:Z,"TM",Data!R:R,Data!M18),0)))))))</f>
        <v>4</v>
      </c>
      <c r="AY18" s="18">
        <f>IF(Z18="TM",(COUNTIFS(Orders!AD:AD,Data!M18,Orders!W:W,0,Orders!X:X,0,Orders!S:S,"*Pro*")+COUNTIFS(Orders!AD:AD,Data!M18,Orders!W:W,1,Orders!X:X,1,Orders!S:S,"*Pro*")),IF(Data!Z18="AAM",SUMIFS(Data!AY:AY,Data!Z:Z,"TM",Data!X:X,Data!M18),IF(Data!Z18="AM",SUMIFS(Data!AY:AY,Data!Z:Z,"TM",Data!V:V,Data!M18),IF(Data!Z18="AZM",SUMIFS(Data!AY:AY,Data!Z:Z,"TM",Data!U:U,Data!M18),IF(Data!Z18="Zone",SUMIFS(Data!AY:AY,Data!Z:Z,"TM",Data!T:T,Data!M18),IF(Data!Z18="Region",SUMIFS(Data!AY:AY,Data!Z:Z,"TM",Data!S:S,Data!M18),IF(Data!Z18="Country",SUMIFS(Data!AY:AY,Data!Z:Z,"TM",Data!R:R,Data!M18),0)))))))</f>
        <v>1</v>
      </c>
      <c r="AZ18" s="18">
        <f>IF(Z18="TM",(COUNTIFS(Orders!AD:AD,Data!M18,Orders!W:W,0,Orders!X:X,0,Orders!S:S,"*Tab*")+COUNTIFS(Orders!AD:AD,Data!M18,Orders!W:W,1,Orders!X:X,1,Orders!S:S,"*Tab*")),IF(Data!Z18="AAM",SUMIFS(Data!AZ:AZ,Data!Z:Z,"TM",Data!X:X,Data!M18),IF(Data!Z18="AM",SUMIFS(Data!AZ:AZ,Data!Z:Z,"TM",Data!V:V,Data!M18),IF(Data!Z18="AZM",SUMIFS(Data!AZ:AZ,Data!Z:Z,"TM",Data!U:U,Data!M18),IF(Data!Z18="Zone",SUMIFS(Data!AZ:AZ,Data!Z:Z,"TM",Data!T:T,Data!M18),IF(Data!Z18="Region",SUMIFS(Data!AZ:AZ,Data!Z:Z,"TM",Data!S:S,Data!M18),IF(Data!Z18="Country",SUMIFS(Data!AZ:AZ,Data!Z:Z,"TM",Data!R:R,Data!M18),0)))))))</f>
        <v>3</v>
      </c>
      <c r="BA18" s="18">
        <f>IF(Z18="TM",(COUNTIFS(Orders!AD:AD,Data!M18,Orders!W:W,0,Orders!X:X,0,Orders!S:S,"*Dental*")+COUNTIFS(Orders!AD:AD,Data!M18,Orders!W:W,1,Orders!X:X,1,Orders!S:S,"*Dental*")+COUNTIFS(Orders!AD:AD,Data!M18,Orders!W:W,0,Orders!X:X,0,Orders!S:S,"*Pediatric*")+COUNTIFS(Orders!AD:AD,Data!M18,Orders!W:W,1,Orders!X:X,1,Orders!S:S,"*Pediatric*")),IF(Data!Z18="AAM",SUMIFS(Data!BA:BA,Data!Z:Z,"TM",Data!X:X,Data!M18),IF(Data!Z18="AM",SUMIFS(Data!BA:BA,Data!Z:Z,"TM",Data!V:V,Data!M18),IF(Data!Z18="AZM",SUMIFS(Data!BA:BA,Data!Z:Z,"TM",Data!U:U,Data!M18),IF(Data!Z18="Zone",SUMIFS(Data!BA:BA,Data!Z:Z,"TM",Data!T:T,Data!M18),IF(Data!Z18="Region",SUMIFS(Data!BA:BA,Data!Z:Z,"TM",Data!S:S,Data!M18),IF(Data!Z18="Country",SUMIFS(Data!BA:BA,Data!Z:Z,"TM",Data!R:R,Data!M18),0)))))))</f>
        <v>0</v>
      </c>
      <c r="BB18" s="18">
        <f>IF(Z18="TM",(COUNTIFS(Orders!AD:AD,Data!M18,Orders!W:W,0,Orders!X:X,0,Orders!S:S,"*Fabric*")+COUNTIFS(Orders!AD:AD,Data!M18,Orders!W:W,1,Orders!X:X,1,Orders!S:S,"*Fabric*")),IF(Data!Z18="AAM",SUMIFS(Data!BB:BB,Data!Z:Z,"TM",Data!X:X,Data!M18),IF(Data!Z18="AM",SUMIFS(Data!BB:BB,Data!Z:Z,"TM",Data!V:V,Data!M18),IF(Data!Z18="AZM",SUMIFS(Data!BB:BB,Data!Z:Z,"TM",Data!U:U,Data!M18),IF(Data!Z18="Zone",SUMIFS(Data!BB:BB,Data!Z:Z,"TM",Data!T:T,Data!M18),IF(Data!Z18="Region",SUMIFS(Data!BB:BB,Data!Z:Z,"TM",Data!S:S,Data!M18),IF(Data!Z18="Country",SUMIFS(Data!BB:BB,Data!Z:Z,"TM",Data!R:R,Data!M18),0)))))))</f>
        <v>0</v>
      </c>
    </row>
    <row r="19" spans="1:54" ht="15.75" x14ac:dyDescent="0.3">
      <c r="A19" s="33" t="str">
        <f t="shared" si="20"/>
        <v/>
      </c>
      <c r="B19" s="33" t="b">
        <f t="shared" si="21"/>
        <v>1</v>
      </c>
      <c r="C19" s="33" t="e">
        <f>IF(ISERROR(SMALL($D$4:$D$594,E19)),””,SMALL($D$4:$D$594,E19))</f>
        <v>#NAME?</v>
      </c>
      <c r="D19" s="34">
        <f t="shared" si="22"/>
        <v>16</v>
      </c>
      <c r="E19" s="33">
        <f>ROWS($E$4:E19)</f>
        <v>16</v>
      </c>
      <c r="F19" s="33">
        <f t="shared" si="23"/>
        <v>1</v>
      </c>
      <c r="G19" s="33">
        <f>IF(OR(Report!$C$7="",Report!$C$7="All Levels"),1,IF(Report!$C$7=Data!Z19,1,0))</f>
        <v>1</v>
      </c>
      <c r="H19" s="33">
        <f t="shared" si="24"/>
        <v>1</v>
      </c>
      <c r="I19" s="33">
        <f t="shared" si="25"/>
        <v>3</v>
      </c>
      <c r="J19" s="33">
        <f>IF(OR(Report!$F$7="",Report!$F$7="All AMs"),1,IF(Report!$F$7=Data!W19,1,0))</f>
        <v>1</v>
      </c>
      <c r="K19" s="33">
        <f>IF(OR(Report!$E$7="",Report!$E$7="All Zones"),1,IF(Report!$E$7=Data!P19,1,0))</f>
        <v>1</v>
      </c>
      <c r="L19" s="33">
        <f>IF(OR(Report!$D$7="",Report!$D$7="All Regions"),1,IF(Report!$D$7=Data!O19,1,0))</f>
        <v>1</v>
      </c>
      <c r="M19" s="67" t="s">
        <v>760</v>
      </c>
      <c r="N19" s="67" t="s">
        <v>772</v>
      </c>
      <c r="O19" s="68" t="s">
        <v>21</v>
      </c>
      <c r="P19" s="68" t="s">
        <v>691</v>
      </c>
      <c r="Q19" s="64" t="s">
        <v>1456</v>
      </c>
      <c r="R19" s="67" t="s">
        <v>777</v>
      </c>
      <c r="S19" s="67" t="s">
        <v>757</v>
      </c>
      <c r="T19" s="67" t="s">
        <v>760</v>
      </c>
      <c r="U19" s="67"/>
      <c r="V19" s="67"/>
      <c r="W19" s="64" t="s">
        <v>1456</v>
      </c>
      <c r="X19" s="67"/>
      <c r="Y19" s="68"/>
      <c r="Z19" s="64" t="s">
        <v>10</v>
      </c>
      <c r="AA19" s="68"/>
      <c r="AB19" s="18" t="str">
        <f>IF(Z19="TM",IF(AA19="H",(COUNTIFS(Orders!AD:AD,Data!M19,Orders!W:W,0,Orders!X:X,0)+COUNTIFS(Orders!AD:AD,Data!M19,Orders!W:W,1,Orders!X:X,1)),0),IF(Data!Z19="AAM",SUMIFS(Data!AB:AB,Data!Z:Z,"TM",Data!X:X,Data!M19,AA:AA,"H"),IF(Data!Z19="AM",SUMIFS(Data!AB:AB,Data!Z:Z,"TM",Data!V:V,Data!M19,AA:AA,"H"),IF(Data!Z19="AZM",SUMIFS(Data!AB:AB,Data!Z:Z,"TM",Data!U:U,Data!M19,AA:AA,"H"),IF(Data!Z19="ZM",SUMIFS(Data!AB:AB,Data!Z:Z,"TM",Data!T:T,Data!M19,AA:AA,"H"),IF(Data!Z19="RM",SUMIFS(Data!AB:AB,Data!Z:Z,"TM",Data!S:S,Data!M19,AA:AA,"H"),IF(Data!Z19="CM",SUMIFS(Data!AB:AB,Data!Z:Z,"TM",Data!R:R,Data!M19,AA:AA,"H"),"")))))))</f>
        <v/>
      </c>
      <c r="AC19" s="28">
        <f>IF(Z19="TM",IF(AA19="H",(SUMIFS(Orders!AG:AG,Orders!AD:AD,Data!M19,Orders!W:W,0,Orders!X:X,0)+SUMIFS(Orders!AG:AG,Orders!AD:AD,Data!M19,Orders!W:W,1,Orders!X:X,1))/12000,0),IF(Data!Z19="AAM",SUMIFS(Data!AC:AC,Data!Z:Z,"TM",Data!X:X,Data!M19,AA:AA,"H"),IF(Data!Z19="AM",SUMIFS(Data!AC:AC,Data!Z:Z,"TM",Data!V:V,Data!M19,AA:AA,"H"),IF(Data!Z19="AZM",SUMIFS(Data!AC:AC,Data!Z:Z,"TM",Data!U:U,Data!M19,AA:AA,"H"),IF(Data!Z19="Zone",SUMIFS(Data!AC:AC,Data!Z:Z,"TM",Data!T:T,Data!M19,AA:AA,"H"),IF(Data!Z19="Region",SUMIFS(Data!AC:AC,Data!Z:Z,"TM",Data!S:S,Data!M19,AA:AA,"H"),IF(Data!Z19="Country",SUMIFS(Data!AC:AC,Data!Z:Z,"TM",Data!R:R,Data!M19,AA:AA,"H"),"")))))))</f>
        <v>2.5156666666666667</v>
      </c>
      <c r="AD19" s="18">
        <f>IF(Z19="TM",0,IF(Data!Z19="AAM",SUMIFS(Data!AD:AD,Data!Z:Z,"TM",Data!X:X,Data!M19,AA:AA,"H"),IF(Data!Z19="AM",SUMIFS(Data!AD:AD,Data!Z:Z,"TM",Data!V:V,Data!M19,AA:AA,"H"),IF(Data!Z19="AZM",SUMIFS(Data!AD:AD,Data!Z:Z,"TM",Data!U:U,Data!M19,AA:AA,"H"),IF(Data!Z19="Zone",SUMIFS(Data!AD:AD,Data!Z:Z,"TM",Data!T:T,Data!M19,AA:AA,"H"),IF(Data!Z19="Region",SUMIFS(Data!AD:AD,Data!Z:Z,"TM",Data!S:S,Data!M19,AA:AA,"H"),IF(Data!Z19="Country",SUMIFS(Data!AD:AD,Data!Z:Z,"TM",Data!R:R,Data!M19,AA:AA,"H"),"")))))))</f>
        <v>0</v>
      </c>
      <c r="AE19" s="27">
        <f t="shared" si="6"/>
        <v>0</v>
      </c>
      <c r="AF19" s="26">
        <f t="shared" si="7"/>
        <v>0</v>
      </c>
      <c r="AG19" s="26">
        <f t="shared" si="8"/>
        <v>0.2096388888888889</v>
      </c>
      <c r="AH19" s="26">
        <f t="shared" si="9"/>
        <v>0</v>
      </c>
      <c r="AJ19" s="28">
        <f>IF(Z19="TM",IF(AA19="U",(SUMIFS(Orders!AG:AG,Orders!AD:AD,Data!M19,Orders!W:W,0,Orders!X:X,0)+SUMIFS(Orders!AG:AG,Orders!AD:AD,Data!M19,Orders!W:W,1,Orders!X:X,1))/12000,0),IF(Data!Z19="AAM",SUMIFS(Data!AJ:AJ,Data!Z:Z,"TM",Data!X:X,Data!M19,AA:AA,"U"),IF(Data!Z19="AM",SUMIFS(Data!AJ:AJ,Data!Z:Z,"TM",Data!V:V,Data!M19,AA:AA,"U"),IF(Data!Z19="AZM",SUMIFS(Data!AJ:AJ,Data!Z:Z,"TM",Data!U:U,Data!M19,AA:AA,"U"),IF(Data!Z19="Zone",SUMIFS(Data!AJ:AJ,Data!Z:Z,"TM",Data!T:T,Data!M19,AA:AA,"U"),IF(Data!Z19="Region",SUMIFS(Data!AJ:AJ,Data!Z:Z,"TM",Data!S:S,Data!M19,AA:AA,"U"),IF(Data!Z19="Country",SUMIFS(Data!AJ:AJ,Data!Z:Z,"TM",Data!R:R,Data!M19,AA:AA,"U"),"")))))))</f>
        <v>23.146999999999998</v>
      </c>
      <c r="AK19" s="18">
        <f>IF(Z19="TM",IF(AA19="U",(SUMIFS(Orders!AG:AG,Orders!AD:AD,Data!M19,Orders!W:W,0,Orders!X:X,0)+SUMIFS(Orders!AG:AG,Orders!AD:AD,Data!M19,Orders!W:W,1,Orders!X:X,1)),0),IF(Data!Z19="AAM",SUMIFS(Data!AK:AK,Data!Z:Z,"TM",Data!X:X,Data!M19,AA:AA,"U"),IF(Data!Z19="AM",SUMIFS(Data!AK:AK,Data!Z:Z,"TM",Data!V:V,Data!M19,AA:AA,"U"),IF(Data!Z19="AZM",SUMIFS(Data!AK:AK,Data!Z:Z,"TM",Data!U:U,Data!M19,AA:AA,"U"),IF(Data!Z19="Zone",SUMIFS(Data!AK:AK,Data!Z:Z,"TM",Data!T:T,Data!M19,AA:AA,"U"),IF(Data!Z19="Region",SUMIFS(Data!AK:AK,Data!Z:Z,"TM",Data!S:S,Data!M19,AA:AA,"U"),IF(Data!Z19="Country",SUMIFS(Data!AK:AK,Data!Z:Z,"TM",Data!R:R,Data!M19,AA:AA,"U"),"")))))))</f>
        <v>277764</v>
      </c>
      <c r="AL19" s="18">
        <f>IF(Z19="TM",12000*0,IF(Data!Z19="AAM",SUMIFS(Data!AL:AL,Data!Z:Z,"TM",Data!X:X,Data!M19,AA:AA,"H"),IF(Data!Z19="AM",SUMIFS(Data!AL:AL,Data!Z:Z,"TM",Data!V:V,Data!M19,AA:AA,"H"),IF(Data!Z19="AZM",SUMIFS(Data!AL:AL,Data!Z:Z,"TM",Data!U:U,Data!M19,AA:AA,"H"),IF(Data!Z19="Zone",SUMIFS(Data!AL:AL,Data!Z:Z,"TM",Data!T:T,Data!M19,AA:AA,"H"),IF(Data!Z19="Region",SUMIFS(Data!AL:AL,Data!Z:Z,"TM",Data!S:S,Data!M19,AA:AA,"H"),IF(Data!Z19="Country",SUMIFS(Data!AL:AL,Data!Z:Z,"TM",Data!R:R,Data!M19,AA:AA,"H"),"")))))))</f>
        <v>0</v>
      </c>
      <c r="AM19" s="27">
        <f t="shared" si="10"/>
        <v>0</v>
      </c>
      <c r="AN19" s="26">
        <f t="shared" si="11"/>
        <v>1.5431333333333332</v>
      </c>
      <c r="AO19" s="26">
        <f t="shared" si="12"/>
        <v>0</v>
      </c>
      <c r="AQ19" s="28">
        <f t="shared" si="13"/>
        <v>25.662666666666667</v>
      </c>
      <c r="AR19" s="18">
        <f t="shared" si="14"/>
        <v>307952</v>
      </c>
      <c r="AS19" s="18">
        <f t="shared" si="15"/>
        <v>0</v>
      </c>
      <c r="AT19" s="27">
        <f t="shared" si="16"/>
        <v>0</v>
      </c>
      <c r="AU19" s="27"/>
      <c r="AV19" s="27"/>
      <c r="AW19" s="18">
        <f>IF(Z19="TM",(COUNTIFS(Orders!AD:AD,Data!M19,Orders!W:W,0,Orders!X:X,0,Orders!S:S,"*Ray*")+COUNTIFS(Orders!AD:AD,Data!M19,Orders!W:W,1,Orders!X:X,1,Orders!S:S,"*Ray*")+COUNTIFS(Orders!AD:AD,Data!M19,Orders!W:W,0,Orders!X:X,0,Orders!S:S,"*Fabric*")+COUNTIFS(Orders!AD:AD,Data!M19,Orders!W:W,1,Orders!X:X,1,Orders!S:S,"*Fabric*")),IF(Data!Z19="AAM",SUMIFS(Data!AW:AW,Data!Z:Z,"TM",Data!X:X,Data!M19),IF(Data!Z19="AM",SUMIFS(Data!AW:AW,Data!Z:Z,"TM",Data!V:V,Data!M19),IF(Data!Z19="AZM",SUMIFS(Data!AW:AW,Data!Z:Z,"TM",Data!U:U,Data!M19),IF(Data!Z19="Zone",SUMIFS(Data!AW:AW,Data!Z:Z,"TM",Data!T:T,Data!M19),IF(Data!Z19="Region",SUMIFS(Data!AW:AW,Data!Z:Z,"TM",Data!S:S,Data!M19),IF(Data!Z19="Country",SUMIFS(Data!AW:AW,Data!Z:Z,"TM",Data!R:R,Data!M19),0)))))))</f>
        <v>12</v>
      </c>
      <c r="AX19" s="18">
        <f>IF(Z19="TM",(COUNTIFS(Orders!AD:AD,Data!M19,Orders!W:W,0,Orders!X:X,0,Orders!S:S,"*Starter*")+COUNTIFS(Orders!AD:AD,Data!M19,Orders!W:W,1,Orders!X:X,1,Orders!S:S,"*Starter*")),IF(Data!Z19="AAM",SUMIFS(Data!AX:AX,Data!Z:Z,"TM",Data!X:X,Data!M19),IF(Data!Z19="AM",SUMIFS(Data!AX:AX,Data!Z:Z,"TM",Data!V:V,Data!M19),IF(Data!Z19="AZM",SUMIFS(Data!AX:AX,Data!Z:Z,"TM",Data!U:U,Data!M19),IF(Data!Z19="Zone",SUMIFS(Data!AX:AX,Data!Z:Z,"TM",Data!T:T,Data!M19),IF(Data!Z19="Region",SUMIFS(Data!AX:AX,Data!Z:Z,"TM",Data!S:S,Data!M19),IF(Data!Z19="Country",SUMIFS(Data!AX:AX,Data!Z:Z,"TM",Data!R:R,Data!M19),0)))))))</f>
        <v>2</v>
      </c>
      <c r="AY19" s="18">
        <f>IF(Z19="TM",(COUNTIFS(Orders!AD:AD,Data!M19,Orders!W:W,0,Orders!X:X,0,Orders!S:S,"*Pro*")+COUNTIFS(Orders!AD:AD,Data!M19,Orders!W:W,1,Orders!X:X,1,Orders!S:S,"*Pro*")),IF(Data!Z19="AAM",SUMIFS(Data!AY:AY,Data!Z:Z,"TM",Data!X:X,Data!M19),IF(Data!Z19="AM",SUMIFS(Data!AY:AY,Data!Z:Z,"TM",Data!V:V,Data!M19),IF(Data!Z19="AZM",SUMIFS(Data!AY:AY,Data!Z:Z,"TM",Data!U:U,Data!M19),IF(Data!Z19="Zone",SUMIFS(Data!AY:AY,Data!Z:Z,"TM",Data!T:T,Data!M19),IF(Data!Z19="Region",SUMIFS(Data!AY:AY,Data!Z:Z,"TM",Data!S:S,Data!M19),IF(Data!Z19="Country",SUMIFS(Data!AY:AY,Data!Z:Z,"TM",Data!R:R,Data!M19),0)))))))</f>
        <v>0</v>
      </c>
      <c r="AZ19" s="18">
        <f>IF(Z19="TM",(COUNTIFS(Orders!AD:AD,Data!M19,Orders!W:W,0,Orders!X:X,0,Orders!S:S,"*Tab*")+COUNTIFS(Orders!AD:AD,Data!M19,Orders!W:W,1,Orders!X:X,1,Orders!S:S,"*Tab*")),IF(Data!Z19="AAM",SUMIFS(Data!AZ:AZ,Data!Z:Z,"TM",Data!X:X,Data!M19),IF(Data!Z19="AM",SUMIFS(Data!AZ:AZ,Data!Z:Z,"TM",Data!V:V,Data!M19),IF(Data!Z19="AZM",SUMIFS(Data!AZ:AZ,Data!Z:Z,"TM",Data!U:U,Data!M19),IF(Data!Z19="Zone",SUMIFS(Data!AZ:AZ,Data!Z:Z,"TM",Data!T:T,Data!M19),IF(Data!Z19="Region",SUMIFS(Data!AZ:AZ,Data!Z:Z,"TM",Data!S:S,Data!M19),IF(Data!Z19="Country",SUMIFS(Data!AZ:AZ,Data!Z:Z,"TM",Data!R:R,Data!M19),0)))))))</f>
        <v>4</v>
      </c>
      <c r="BA19" s="18">
        <f>IF(Z19="TM",(COUNTIFS(Orders!AD:AD,Data!M19,Orders!W:W,0,Orders!X:X,0,Orders!S:S,"*Dental*")+COUNTIFS(Orders!AD:AD,Data!M19,Orders!W:W,1,Orders!X:X,1,Orders!S:S,"*Dental*")+COUNTIFS(Orders!AD:AD,Data!M19,Orders!W:W,0,Orders!X:X,0,Orders!S:S,"*Pediatric*")+COUNTIFS(Orders!AD:AD,Data!M19,Orders!W:W,1,Orders!X:X,1,Orders!S:S,"*Pediatric*")),IF(Data!Z19="AAM",SUMIFS(Data!BA:BA,Data!Z:Z,"TM",Data!X:X,Data!M19),IF(Data!Z19="AM",SUMIFS(Data!BA:BA,Data!Z:Z,"TM",Data!V:V,Data!M19),IF(Data!Z19="AZM",SUMIFS(Data!BA:BA,Data!Z:Z,"TM",Data!U:U,Data!M19),IF(Data!Z19="Zone",SUMIFS(Data!BA:BA,Data!Z:Z,"TM",Data!T:T,Data!M19),IF(Data!Z19="Region",SUMIFS(Data!BA:BA,Data!Z:Z,"TM",Data!S:S,Data!M19),IF(Data!Z19="Country",SUMIFS(Data!BA:BA,Data!Z:Z,"TM",Data!R:R,Data!M19),0)))))))</f>
        <v>0</v>
      </c>
      <c r="BB19" s="18">
        <f>IF(Z19="TM",(COUNTIFS(Orders!AD:AD,Data!M19,Orders!W:W,0,Orders!X:X,0,Orders!S:S,"*Fabric*")+COUNTIFS(Orders!AD:AD,Data!M19,Orders!W:W,1,Orders!X:X,1,Orders!S:S,"*Fabric*")),IF(Data!Z19="AAM",SUMIFS(Data!BB:BB,Data!Z:Z,"TM",Data!X:X,Data!M19),IF(Data!Z19="AM",SUMIFS(Data!BB:BB,Data!Z:Z,"TM",Data!V:V,Data!M19),IF(Data!Z19="AZM",SUMIFS(Data!BB:BB,Data!Z:Z,"TM",Data!U:U,Data!M19),IF(Data!Z19="Zone",SUMIFS(Data!BB:BB,Data!Z:Z,"TM",Data!T:T,Data!M19),IF(Data!Z19="Region",SUMIFS(Data!BB:BB,Data!Z:Z,"TM",Data!S:S,Data!M19),IF(Data!Z19="Country",SUMIFS(Data!BB:BB,Data!Z:Z,"TM",Data!R:R,Data!M19),0)))))))</f>
        <v>8</v>
      </c>
    </row>
    <row r="20" spans="1:54" ht="15.75" x14ac:dyDescent="0.3">
      <c r="A20" s="33" t="str">
        <f t="shared" si="20"/>
        <v/>
      </c>
      <c r="B20" s="33" t="b">
        <f t="shared" si="21"/>
        <v>1</v>
      </c>
      <c r="C20" s="33" t="e">
        <f>IF(ISERROR(SMALL($D$4:$D$594,E20)),””,SMALL($D$4:$D$594,E20))</f>
        <v>#NAME?</v>
      </c>
      <c r="D20" s="34">
        <f t="shared" si="22"/>
        <v>17</v>
      </c>
      <c r="E20" s="33">
        <f>ROWS($E$4:E20)</f>
        <v>17</v>
      </c>
      <c r="F20" s="33">
        <f t="shared" si="23"/>
        <v>1</v>
      </c>
      <c r="G20" s="33">
        <f>IF(OR(Report!$C$7="",Report!$C$7="All Levels"),1,IF(Report!$C$7=Data!Z20,1,0))</f>
        <v>1</v>
      </c>
      <c r="H20" s="33">
        <f t="shared" si="24"/>
        <v>1</v>
      </c>
      <c r="I20" s="33">
        <f t="shared" si="25"/>
        <v>3</v>
      </c>
      <c r="J20" s="33">
        <f>IF(OR(Report!$F$7="",Report!$F$7="All AMs"),1,IF(Report!$F$7=Data!W20,1,0))</f>
        <v>1</v>
      </c>
      <c r="K20" s="33">
        <f>IF(OR(Report!$E$7="",Report!$E$7="All Zones"),1,IF(Report!$E$7=Data!P20,1,0))</f>
        <v>1</v>
      </c>
      <c r="L20" s="33">
        <f>IF(OR(Report!$D$7="",Report!$D$7="All Regions"),1,IF(Report!$D$7=Data!O20,1,0))</f>
        <v>1</v>
      </c>
      <c r="M20" s="67" t="s">
        <v>761</v>
      </c>
      <c r="N20" s="67" t="s">
        <v>773</v>
      </c>
      <c r="O20" s="68" t="s">
        <v>21</v>
      </c>
      <c r="P20" s="68" t="s">
        <v>692</v>
      </c>
      <c r="Q20" s="64" t="s">
        <v>1456</v>
      </c>
      <c r="R20" s="67" t="s">
        <v>777</v>
      </c>
      <c r="S20" s="67" t="s">
        <v>757</v>
      </c>
      <c r="T20" s="67" t="s">
        <v>761</v>
      </c>
      <c r="U20" s="67"/>
      <c r="V20" s="67"/>
      <c r="W20" s="64" t="s">
        <v>1456</v>
      </c>
      <c r="X20" s="67"/>
      <c r="Y20" s="68"/>
      <c r="Z20" s="64" t="s">
        <v>10</v>
      </c>
      <c r="AA20" s="68"/>
      <c r="AB20" s="18" t="str">
        <f>IF(Z20="TM",IF(AA20="H",(COUNTIFS(Orders!AD:AD,Data!M20,Orders!W:W,0,Orders!X:X,0)+COUNTIFS(Orders!AD:AD,Data!M20,Orders!W:W,1,Orders!X:X,1)),0),IF(Data!Z20="AAM",SUMIFS(Data!AB:AB,Data!Z:Z,"TM",Data!X:X,Data!M20,AA:AA,"H"),IF(Data!Z20="AM",SUMIFS(Data!AB:AB,Data!Z:Z,"TM",Data!V:V,Data!M20,AA:AA,"H"),IF(Data!Z20="AZM",SUMIFS(Data!AB:AB,Data!Z:Z,"TM",Data!U:U,Data!M20,AA:AA,"H"),IF(Data!Z20="ZM",SUMIFS(Data!AB:AB,Data!Z:Z,"TM",Data!T:T,Data!M20,AA:AA,"H"),IF(Data!Z20="RM",SUMIFS(Data!AB:AB,Data!Z:Z,"TM",Data!S:S,Data!M20,AA:AA,"H"),IF(Data!Z20="CM",SUMIFS(Data!AB:AB,Data!Z:Z,"TM",Data!R:R,Data!M20,AA:AA,"H"),"")))))))</f>
        <v/>
      </c>
      <c r="AC20" s="28">
        <f>IF(Z20="TM",IF(AA20="H",(SUMIFS(Orders!AG:AG,Orders!AD:AD,Data!M20,Orders!W:W,0,Orders!X:X,0)+SUMIFS(Orders!AG:AG,Orders!AD:AD,Data!M20,Orders!W:W,1,Orders!X:X,1))/12000,0),IF(Data!Z20="AAM",SUMIFS(Data!AC:AC,Data!Z:Z,"TM",Data!X:X,Data!M20,AA:AA,"H"),IF(Data!Z20="AM",SUMIFS(Data!AC:AC,Data!Z:Z,"TM",Data!V:V,Data!M20,AA:AA,"H"),IF(Data!Z20="AZM",SUMIFS(Data!AC:AC,Data!Z:Z,"TM",Data!U:U,Data!M20,AA:AA,"H"),IF(Data!Z20="Zone",SUMIFS(Data!AC:AC,Data!Z:Z,"TM",Data!T:T,Data!M20,AA:AA,"H"),IF(Data!Z20="Region",SUMIFS(Data!AC:AC,Data!Z:Z,"TM",Data!S:S,Data!M20,AA:AA,"H"),IF(Data!Z20="Country",SUMIFS(Data!AC:AC,Data!Z:Z,"TM",Data!R:R,Data!M20,AA:AA,"H"),"")))))))</f>
        <v>3.996</v>
      </c>
      <c r="AD20" s="18">
        <f>IF(Z20="TM",0,IF(Data!Z20="AAM",SUMIFS(Data!AD:AD,Data!Z:Z,"TM",Data!X:X,Data!M20,AA:AA,"H"),IF(Data!Z20="AM",SUMIFS(Data!AD:AD,Data!Z:Z,"TM",Data!V:V,Data!M20,AA:AA,"H"),IF(Data!Z20="AZM",SUMIFS(Data!AD:AD,Data!Z:Z,"TM",Data!U:U,Data!M20,AA:AA,"H"),IF(Data!Z20="Zone",SUMIFS(Data!AD:AD,Data!Z:Z,"TM",Data!T:T,Data!M20,AA:AA,"H"),IF(Data!Z20="Region",SUMIFS(Data!AD:AD,Data!Z:Z,"TM",Data!S:S,Data!M20,AA:AA,"H"),IF(Data!Z20="Country",SUMIFS(Data!AD:AD,Data!Z:Z,"TM",Data!R:R,Data!M20,AA:AA,"H"),"")))))))</f>
        <v>0</v>
      </c>
      <c r="AE20" s="27">
        <f t="shared" si="6"/>
        <v>0</v>
      </c>
      <c r="AF20" s="26">
        <f t="shared" si="7"/>
        <v>0</v>
      </c>
      <c r="AG20" s="26">
        <f t="shared" si="8"/>
        <v>9.9900000000000003E-2</v>
      </c>
      <c r="AH20" s="26">
        <f t="shared" si="9"/>
        <v>8.6869565217391309E-2</v>
      </c>
      <c r="AJ20" s="28">
        <f>IF(Z20="TM",IF(AA20="U",(SUMIFS(Orders!AG:AG,Orders!AD:AD,Data!M20,Orders!W:W,0,Orders!X:X,0)+SUMIFS(Orders!AG:AG,Orders!AD:AD,Data!M20,Orders!W:W,1,Orders!X:X,1))/12000,0),IF(Data!Z20="AAM",SUMIFS(Data!AJ:AJ,Data!Z:Z,"TM",Data!X:X,Data!M20,AA:AA,"U"),IF(Data!Z20="AM",SUMIFS(Data!AJ:AJ,Data!Z:Z,"TM",Data!V:V,Data!M20,AA:AA,"U"),IF(Data!Z20="AZM",SUMIFS(Data!AJ:AJ,Data!Z:Z,"TM",Data!U:U,Data!M20,AA:AA,"U"),IF(Data!Z20="Zone",SUMIFS(Data!AJ:AJ,Data!Z:Z,"TM",Data!T:T,Data!M20,AA:AA,"U"),IF(Data!Z20="Region",SUMIFS(Data!AJ:AJ,Data!Z:Z,"TM",Data!S:S,Data!M20,AA:AA,"U"),IF(Data!Z20="Country",SUMIFS(Data!AJ:AJ,Data!Z:Z,"TM",Data!R:R,Data!M20,AA:AA,"U"),"")))))))</f>
        <v>0</v>
      </c>
      <c r="AK20" s="18">
        <f>IF(Z20="TM",IF(AA20="U",(SUMIFS(Orders!AG:AG,Orders!AD:AD,Data!M20,Orders!W:W,0,Orders!X:X,0)+SUMIFS(Orders!AG:AG,Orders!AD:AD,Data!M20,Orders!W:W,1,Orders!X:X,1)),0),IF(Data!Z20="AAM",SUMIFS(Data!AK:AK,Data!Z:Z,"TM",Data!X:X,Data!M20,AA:AA,"U"),IF(Data!Z20="AM",SUMIFS(Data!AK:AK,Data!Z:Z,"TM",Data!V:V,Data!M20,AA:AA,"U"),IF(Data!Z20="AZM",SUMIFS(Data!AK:AK,Data!Z:Z,"TM",Data!U:U,Data!M20,AA:AA,"U"),IF(Data!Z20="Zone",SUMIFS(Data!AK:AK,Data!Z:Z,"TM",Data!T:T,Data!M20,AA:AA,"U"),IF(Data!Z20="Region",SUMIFS(Data!AK:AK,Data!Z:Z,"TM",Data!S:S,Data!M20,AA:AA,"U"),IF(Data!Z20="Country",SUMIFS(Data!AK:AK,Data!Z:Z,"TM",Data!R:R,Data!M20,AA:AA,"U"),"")))))))</f>
        <v>0</v>
      </c>
      <c r="AL20" s="18">
        <f>IF(Z20="TM",12000*0,IF(Data!Z20="AAM",SUMIFS(Data!AL:AL,Data!Z:Z,"TM",Data!X:X,Data!M20,AA:AA,"H"),IF(Data!Z20="AM",SUMIFS(Data!AL:AL,Data!Z:Z,"TM",Data!V:V,Data!M20,AA:AA,"H"),IF(Data!Z20="AZM",SUMIFS(Data!AL:AL,Data!Z:Z,"TM",Data!U:U,Data!M20,AA:AA,"H"),IF(Data!Z20="Zone",SUMIFS(Data!AL:AL,Data!Z:Z,"TM",Data!T:T,Data!M20,AA:AA,"H"),IF(Data!Z20="Region",SUMIFS(Data!AL:AL,Data!Z:Z,"TM",Data!S:S,Data!M20,AA:AA,"H"),IF(Data!Z20="Country",SUMIFS(Data!AL:AL,Data!Z:Z,"TM",Data!R:R,Data!M20,AA:AA,"H"),"")))))))</f>
        <v>0</v>
      </c>
      <c r="AM20" s="27">
        <f t="shared" si="10"/>
        <v>0</v>
      </c>
      <c r="AN20" s="26">
        <f t="shared" si="11"/>
        <v>0</v>
      </c>
      <c r="AO20" s="26">
        <f t="shared" si="12"/>
        <v>0</v>
      </c>
      <c r="AQ20" s="28">
        <f t="shared" si="13"/>
        <v>3.996</v>
      </c>
      <c r="AR20" s="18">
        <f t="shared" si="14"/>
        <v>47952</v>
      </c>
      <c r="AS20" s="18">
        <f t="shared" si="15"/>
        <v>0</v>
      </c>
      <c r="AT20" s="27">
        <f t="shared" si="16"/>
        <v>0</v>
      </c>
      <c r="AU20" s="27"/>
      <c r="AV20" s="27"/>
      <c r="AW20" s="18">
        <f>IF(Z20="TM",(COUNTIFS(Orders!AD:AD,Data!M20,Orders!W:W,0,Orders!X:X,0,Orders!S:S,"*Ray*")+COUNTIFS(Orders!AD:AD,Data!M20,Orders!W:W,1,Orders!X:X,1,Orders!S:S,"*Ray*")+COUNTIFS(Orders!AD:AD,Data!M20,Orders!W:W,0,Orders!X:X,0,Orders!S:S,"*Fabric*")+COUNTIFS(Orders!AD:AD,Data!M20,Orders!W:W,1,Orders!X:X,1,Orders!S:S,"*Fabric*")),IF(Data!Z20="AAM",SUMIFS(Data!AW:AW,Data!Z:Z,"TM",Data!X:X,Data!M20),IF(Data!Z20="AM",SUMIFS(Data!AW:AW,Data!Z:Z,"TM",Data!V:V,Data!M20),IF(Data!Z20="AZM",SUMIFS(Data!AW:AW,Data!Z:Z,"TM",Data!U:U,Data!M20),IF(Data!Z20="Zone",SUMIFS(Data!AW:AW,Data!Z:Z,"TM",Data!T:T,Data!M20),IF(Data!Z20="Region",SUMIFS(Data!AW:AW,Data!Z:Z,"TM",Data!S:S,Data!M20),IF(Data!Z20="Country",SUMIFS(Data!AW:AW,Data!Z:Z,"TM",Data!R:R,Data!M20),0)))))))</f>
        <v>4</v>
      </c>
      <c r="AX20" s="18">
        <f>IF(Z20="TM",(COUNTIFS(Orders!AD:AD,Data!M20,Orders!W:W,0,Orders!X:X,0,Orders!S:S,"*Starter*")+COUNTIFS(Orders!AD:AD,Data!M20,Orders!W:W,1,Orders!X:X,1,Orders!S:S,"*Starter*")),IF(Data!Z20="AAM",SUMIFS(Data!AX:AX,Data!Z:Z,"TM",Data!X:X,Data!M20),IF(Data!Z20="AM",SUMIFS(Data!AX:AX,Data!Z:Z,"TM",Data!V:V,Data!M20),IF(Data!Z20="AZM",SUMIFS(Data!AX:AX,Data!Z:Z,"TM",Data!U:U,Data!M20),IF(Data!Z20="Zone",SUMIFS(Data!AX:AX,Data!Z:Z,"TM",Data!T:T,Data!M20),IF(Data!Z20="Region",SUMIFS(Data!AX:AX,Data!Z:Z,"TM",Data!S:S,Data!M20),IF(Data!Z20="Country",SUMIFS(Data!AX:AX,Data!Z:Z,"TM",Data!R:R,Data!M20),0)))))))</f>
        <v>4</v>
      </c>
      <c r="AY20" s="18">
        <f>IF(Z20="TM",(COUNTIFS(Orders!AD:AD,Data!M20,Orders!W:W,0,Orders!X:X,0,Orders!S:S,"*Pro*")+COUNTIFS(Orders!AD:AD,Data!M20,Orders!W:W,1,Orders!X:X,1,Orders!S:S,"*Pro*")),IF(Data!Z20="AAM",SUMIFS(Data!AY:AY,Data!Z:Z,"TM",Data!X:X,Data!M20),IF(Data!Z20="AM",SUMIFS(Data!AY:AY,Data!Z:Z,"TM",Data!V:V,Data!M20),IF(Data!Z20="AZM",SUMIFS(Data!AY:AY,Data!Z:Z,"TM",Data!U:U,Data!M20),IF(Data!Z20="Zone",SUMIFS(Data!AY:AY,Data!Z:Z,"TM",Data!T:T,Data!M20),IF(Data!Z20="Region",SUMIFS(Data!AY:AY,Data!Z:Z,"TM",Data!S:S,Data!M20),IF(Data!Z20="Country",SUMIFS(Data!AY:AY,Data!Z:Z,"TM",Data!R:R,Data!M20),0)))))))</f>
        <v>0</v>
      </c>
      <c r="AZ20" s="18">
        <f>IF(Z20="TM",(COUNTIFS(Orders!AD:AD,Data!M20,Orders!W:W,0,Orders!X:X,0,Orders!S:S,"*Tab*")+COUNTIFS(Orders!AD:AD,Data!M20,Orders!W:W,1,Orders!X:X,1,Orders!S:S,"*Tab*")),IF(Data!Z20="AAM",SUMIFS(Data!AZ:AZ,Data!Z:Z,"TM",Data!X:X,Data!M20),IF(Data!Z20="AM",SUMIFS(Data!AZ:AZ,Data!Z:Z,"TM",Data!V:V,Data!M20),IF(Data!Z20="AZM",SUMIFS(Data!AZ:AZ,Data!Z:Z,"TM",Data!U:U,Data!M20),IF(Data!Z20="Zone",SUMIFS(Data!AZ:AZ,Data!Z:Z,"TM",Data!T:T,Data!M20),IF(Data!Z20="Region",SUMIFS(Data!AZ:AZ,Data!Z:Z,"TM",Data!S:S,Data!M20),IF(Data!Z20="Country",SUMIFS(Data!AZ:AZ,Data!Z:Z,"TM",Data!R:R,Data!M20),0)))))))</f>
        <v>0</v>
      </c>
      <c r="BA20" s="18">
        <f>IF(Z20="TM",(COUNTIFS(Orders!AD:AD,Data!M20,Orders!W:W,0,Orders!X:X,0,Orders!S:S,"*Dental*")+COUNTIFS(Orders!AD:AD,Data!M20,Orders!W:W,1,Orders!X:X,1,Orders!S:S,"*Dental*")+COUNTIFS(Orders!AD:AD,Data!M20,Orders!W:W,0,Orders!X:X,0,Orders!S:S,"*Pediatric*")+COUNTIFS(Orders!AD:AD,Data!M20,Orders!W:W,1,Orders!X:X,1,Orders!S:S,"*Pediatric*")),IF(Data!Z20="AAM",SUMIFS(Data!BA:BA,Data!Z:Z,"TM",Data!X:X,Data!M20),IF(Data!Z20="AM",SUMIFS(Data!BA:BA,Data!Z:Z,"TM",Data!V:V,Data!M20),IF(Data!Z20="AZM",SUMIFS(Data!BA:BA,Data!Z:Z,"TM",Data!U:U,Data!M20),IF(Data!Z20="Zone",SUMIFS(Data!BA:BA,Data!Z:Z,"TM",Data!T:T,Data!M20),IF(Data!Z20="Region",SUMIFS(Data!BA:BA,Data!Z:Z,"TM",Data!S:S,Data!M20),IF(Data!Z20="Country",SUMIFS(Data!BA:BA,Data!Z:Z,"TM",Data!R:R,Data!M20),0)))))))</f>
        <v>0</v>
      </c>
      <c r="BB20" s="18">
        <f>IF(Z20="TM",(COUNTIFS(Orders!AD:AD,Data!M20,Orders!W:W,0,Orders!X:X,0,Orders!S:S,"*Fabric*")+COUNTIFS(Orders!AD:AD,Data!M20,Orders!W:W,1,Orders!X:X,1,Orders!S:S,"*Fabric*")),IF(Data!Z20="AAM",SUMIFS(Data!BB:BB,Data!Z:Z,"TM",Data!X:X,Data!M20),IF(Data!Z20="AM",SUMIFS(Data!BB:BB,Data!Z:Z,"TM",Data!V:V,Data!M20),IF(Data!Z20="AZM",SUMIFS(Data!BB:BB,Data!Z:Z,"TM",Data!U:U,Data!M20),IF(Data!Z20="Zone",SUMIFS(Data!BB:BB,Data!Z:Z,"TM",Data!T:T,Data!M20),IF(Data!Z20="Region",SUMIFS(Data!BB:BB,Data!Z:Z,"TM",Data!S:S,Data!M20),IF(Data!Z20="Country",SUMIFS(Data!BB:BB,Data!Z:Z,"TM",Data!R:R,Data!M20),0)))))))</f>
        <v>0</v>
      </c>
    </row>
    <row r="21" spans="1:54" ht="15.75" x14ac:dyDescent="0.3">
      <c r="A21" s="33" t="str">
        <f t="shared" si="20"/>
        <v/>
      </c>
      <c r="B21" s="33" t="b">
        <f t="shared" si="21"/>
        <v>1</v>
      </c>
      <c r="C21" s="33" t="e">
        <f>IF(ISERROR(SMALL($D$4:$D$594,E21)),””,SMALL($D$4:$D$594,E21))</f>
        <v>#NAME?</v>
      </c>
      <c r="D21" s="34" t="str">
        <f t="shared" si="22"/>
        <v/>
      </c>
      <c r="E21" s="33">
        <f>ROWS($E$4:E21)</f>
        <v>18</v>
      </c>
      <c r="F21" s="33">
        <f t="shared" si="23"/>
        <v>0</v>
      </c>
      <c r="G21" s="33">
        <f>IF(OR(Report!$C$7="",Report!$C$7="All Levels"),1,IF(Report!$C$7=Data!Z21,1,0))</f>
        <v>0</v>
      </c>
      <c r="H21" s="33">
        <f t="shared" si="24"/>
        <v>1</v>
      </c>
      <c r="I21" s="33">
        <f t="shared" si="25"/>
        <v>3</v>
      </c>
      <c r="J21" s="33">
        <f>IF(OR(Report!$F$7="",Report!$F$7="All AMs"),1,IF(Report!$F$7=Data!W21,1,0))</f>
        <v>1</v>
      </c>
      <c r="K21" s="33">
        <f>IF(OR(Report!$E$7="",Report!$E$7="All Zones"),1,IF(Report!$E$7=Data!P21,1,0))</f>
        <v>1</v>
      </c>
      <c r="L21" s="33">
        <f>IF(OR(Report!$D$7="",Report!$D$7="All Regions"),1,IF(Report!$D$7=Data!O21,1,0))</f>
        <v>1</v>
      </c>
      <c r="M21" s="67" t="s">
        <v>781</v>
      </c>
      <c r="N21" s="67" t="s">
        <v>782</v>
      </c>
      <c r="O21" s="68" t="s">
        <v>18</v>
      </c>
      <c r="P21" s="68" t="s">
        <v>682</v>
      </c>
      <c r="Q21" s="64" t="s">
        <v>1456</v>
      </c>
      <c r="R21" s="67" t="s">
        <v>777</v>
      </c>
      <c r="S21" s="67" t="s">
        <v>749</v>
      </c>
      <c r="T21" s="67" t="s">
        <v>750</v>
      </c>
      <c r="U21" s="67" t="s">
        <v>781</v>
      </c>
      <c r="V21" s="67"/>
      <c r="W21" s="64" t="s">
        <v>1456</v>
      </c>
      <c r="X21" s="67"/>
      <c r="Y21" s="68"/>
      <c r="Z21" s="68" t="s">
        <v>16</v>
      </c>
      <c r="AA21" s="68"/>
      <c r="AB21" s="18">
        <f>IF(Z21="TM",IF(AA21="H",(COUNTIFS(Orders!AD:AD,Data!M21,Orders!W:W,0,Orders!X:X,0)+COUNTIFS(Orders!AD:AD,Data!M21,Orders!W:W,1,Orders!X:X,1)),0),IF(Data!Z21="AAM",SUMIFS(Data!AB:AB,Data!Z:Z,"TM",Data!X:X,Data!M21,AA:AA,"H"),IF(Data!Z21="AM",SUMIFS(Data!AB:AB,Data!Z:Z,"TM",Data!V:V,Data!M21,AA:AA,"H"),IF(Data!Z21="AZM",SUMIFS(Data!AB:AB,Data!Z:Z,"TM",Data!U:U,Data!M21,AA:AA,"H"),IF(Data!Z21="ZM",SUMIFS(Data!AB:AB,Data!Z:Z,"TM",Data!T:T,Data!M21,AA:AA,"H"),IF(Data!Z21="RM",SUMIFS(Data!AB:AB,Data!Z:Z,"TM",Data!S:S,Data!M21,AA:AA,"H"),IF(Data!Z21="CM",SUMIFS(Data!AB:AB,Data!Z:Z,"TM",Data!R:R,Data!M21,AA:AA,"H"),"")))))))</f>
        <v>1</v>
      </c>
      <c r="AC21" s="28">
        <f>IF(Z21="TM",IF(AA21="H",(SUMIFS(Orders!AG:AG,Orders!AD:AD,Data!M21,Orders!W:W,0,Orders!X:X,0)+SUMIFS(Orders!AG:AG,Orders!AD:AD,Data!M21,Orders!W:W,1,Orders!X:X,1))/12000,0),IF(Data!Z21="AAM",SUMIFS(Data!AC:AC,Data!Z:Z,"TM",Data!X:X,Data!M21,AA:AA,"H"),IF(Data!Z21="AM",SUMIFS(Data!AC:AC,Data!Z:Z,"TM",Data!V:V,Data!M21,AA:AA,"H"),IF(Data!Z21="AZM",SUMIFS(Data!AC:AC,Data!Z:Z,"TM",Data!U:U,Data!M21,AA:AA,"H"),IF(Data!Z21="Zone",SUMIFS(Data!AC:AC,Data!Z:Z,"TM",Data!T:T,Data!M21,AA:AA,"H"),IF(Data!Z21="Region",SUMIFS(Data!AC:AC,Data!Z:Z,"TM",Data!S:S,Data!M21,AA:AA,"H"),IF(Data!Z21="Country",SUMIFS(Data!AC:AC,Data!Z:Z,"TM",Data!R:R,Data!M21,AA:AA,"H"),"")))))))</f>
        <v>1.8</v>
      </c>
      <c r="AD21" s="18">
        <f>IF(Z21="TM",0,IF(Data!Z21="AAM",SUMIFS(Data!AD:AD,Data!Z:Z,"TM",Data!X:X,Data!M21,AA:AA,"H"),IF(Data!Z21="AM",SUMIFS(Data!AD:AD,Data!Z:Z,"TM",Data!V:V,Data!M21,AA:AA,"H"),IF(Data!Z21="AZM",SUMIFS(Data!AD:AD,Data!Z:Z,"TM",Data!U:U,Data!M21,AA:AA,"H"),IF(Data!Z21="Zone",SUMIFS(Data!AD:AD,Data!Z:Z,"TM",Data!T:T,Data!M21,AA:AA,"H"),IF(Data!Z21="Region",SUMIFS(Data!AD:AD,Data!Z:Z,"TM",Data!S:S,Data!M21,AA:AA,"H"),IF(Data!Z21="Country",SUMIFS(Data!AD:AD,Data!Z:Z,"TM",Data!R:R,Data!M21,AA:AA,"H"),"")))))))</f>
        <v>0</v>
      </c>
      <c r="AE21" s="27">
        <f t="shared" si="6"/>
        <v>0</v>
      </c>
      <c r="AF21" s="26">
        <f t="shared" si="7"/>
        <v>1800</v>
      </c>
      <c r="AG21" s="26">
        <f t="shared" si="8"/>
        <v>0</v>
      </c>
      <c r="AH21" s="26">
        <f t="shared" si="9"/>
        <v>0.6</v>
      </c>
      <c r="AJ21" s="28">
        <f>IF(Z21="TM",IF(AA21="U",(SUMIFS(Orders!AG:AG,Orders!AD:AD,Data!M21,Orders!W:W,0,Orders!X:X,0)+SUMIFS(Orders!AG:AG,Orders!AD:AD,Data!M21,Orders!W:W,1,Orders!X:X,1))/12000,0),IF(Data!Z21="AAM",SUMIFS(Data!AJ:AJ,Data!Z:Z,"TM",Data!X:X,Data!M21,AA:AA,"U"),IF(Data!Z21="AM",SUMIFS(Data!AJ:AJ,Data!Z:Z,"TM",Data!V:V,Data!M21,AA:AA,"U"),IF(Data!Z21="AZM",SUMIFS(Data!AJ:AJ,Data!Z:Z,"TM",Data!U:U,Data!M21,AA:AA,"U"),IF(Data!Z21="Zone",SUMIFS(Data!AJ:AJ,Data!Z:Z,"TM",Data!T:T,Data!M21,AA:AA,"U"),IF(Data!Z21="Region",SUMIFS(Data!AJ:AJ,Data!Z:Z,"TM",Data!S:S,Data!M21,AA:AA,"U"),IF(Data!Z21="Country",SUMIFS(Data!AJ:AJ,Data!Z:Z,"TM",Data!R:R,Data!M21,AA:AA,"U"),"")))))))</f>
        <v>10.941666666666666</v>
      </c>
      <c r="AK21" s="18">
        <f>IF(Z21="TM",IF(AA21="U",(SUMIFS(Orders!AG:AG,Orders!AD:AD,Data!M21,Orders!W:W,0,Orders!X:X,0)+SUMIFS(Orders!AG:AG,Orders!AD:AD,Data!M21,Orders!W:W,1,Orders!X:X,1)),0),IF(Data!Z21="AAM",SUMIFS(Data!AK:AK,Data!Z:Z,"TM",Data!X:X,Data!M21,AA:AA,"U"),IF(Data!Z21="AM",SUMIFS(Data!AK:AK,Data!Z:Z,"TM",Data!V:V,Data!M21,AA:AA,"U"),IF(Data!Z21="AZM",SUMIFS(Data!AK:AK,Data!Z:Z,"TM",Data!U:U,Data!M21,AA:AA,"U"),IF(Data!Z21="Zone",SUMIFS(Data!AK:AK,Data!Z:Z,"TM",Data!T:T,Data!M21,AA:AA,"U"),IF(Data!Z21="Region",SUMIFS(Data!AK:AK,Data!Z:Z,"TM",Data!S:S,Data!M21,AA:AA,"U"),IF(Data!Z21="Country",SUMIFS(Data!AK:AK,Data!Z:Z,"TM",Data!R:R,Data!M21,AA:AA,"U"),"")))))))</f>
        <v>131300</v>
      </c>
      <c r="AL21" s="18">
        <f>IF(Z21="TM",12000*0,IF(Data!Z21="AAM",SUMIFS(Data!AL:AL,Data!Z:Z,"TM",Data!X:X,Data!M21,AA:AA,"H"),IF(Data!Z21="AM",SUMIFS(Data!AL:AL,Data!Z:Z,"TM",Data!V:V,Data!M21,AA:AA,"H"),IF(Data!Z21="AZM",SUMIFS(Data!AL:AL,Data!Z:Z,"TM",Data!U:U,Data!M21,AA:AA,"H"),IF(Data!Z21="Zone",SUMIFS(Data!AL:AL,Data!Z:Z,"TM",Data!T:T,Data!M21,AA:AA,"H"),IF(Data!Z21="Region",SUMIFS(Data!AL:AL,Data!Z:Z,"TM",Data!S:S,Data!M21,AA:AA,"H"),IF(Data!Z21="Country",SUMIFS(Data!AL:AL,Data!Z:Z,"TM",Data!R:R,Data!M21,AA:AA,"H"),"")))))))</f>
        <v>0</v>
      </c>
      <c r="AM21" s="27">
        <f t="shared" si="10"/>
        <v>0</v>
      </c>
      <c r="AN21" s="26">
        <f t="shared" si="11"/>
        <v>0.64362745098039209</v>
      </c>
      <c r="AO21" s="26">
        <f t="shared" si="12"/>
        <v>0</v>
      </c>
      <c r="AQ21" s="28">
        <f t="shared" si="13"/>
        <v>12.741666666666667</v>
      </c>
      <c r="AR21" s="18">
        <f t="shared" si="14"/>
        <v>152900</v>
      </c>
      <c r="AS21" s="18">
        <f t="shared" si="15"/>
        <v>0</v>
      </c>
      <c r="AT21" s="27">
        <f t="shared" si="16"/>
        <v>0</v>
      </c>
      <c r="AU21" s="27"/>
      <c r="AV21" s="27"/>
      <c r="AW21" s="18">
        <f>IF(Z21="TM",(COUNTIFS(Orders!AD:AD,Data!M21,Orders!W:W,0,Orders!X:X,0,Orders!S:S,"*Ray*")+COUNTIFS(Orders!AD:AD,Data!M21,Orders!W:W,1,Orders!X:X,1,Orders!S:S,"*Ray*")+COUNTIFS(Orders!AD:AD,Data!M21,Orders!W:W,0,Orders!X:X,0,Orders!S:S,"*Fabric*")+COUNTIFS(Orders!AD:AD,Data!M21,Orders!W:W,1,Orders!X:X,1,Orders!S:S,"*Fabric*")),IF(Data!Z21="AAM",SUMIFS(Data!AW:AW,Data!Z:Z,"TM",Data!X:X,Data!M21),IF(Data!Z21="AM",SUMIFS(Data!AW:AW,Data!Z:Z,"TM",Data!V:V,Data!M21),IF(Data!Z21="AZM",SUMIFS(Data!AW:AW,Data!Z:Z,"TM",Data!U:U,Data!M21),IF(Data!Z21="Zone",SUMIFS(Data!AW:AW,Data!Z:Z,"TM",Data!T:T,Data!M21),IF(Data!Z21="Region",SUMIFS(Data!AW:AW,Data!Z:Z,"TM",Data!S:S,Data!M21),IF(Data!Z21="Country",SUMIFS(Data!AW:AW,Data!Z:Z,"TM",Data!R:R,Data!M21),0)))))))</f>
        <v>9</v>
      </c>
      <c r="AX21" s="18">
        <f>IF(Z21="TM",(COUNTIFS(Orders!AD:AD,Data!M21,Orders!W:W,0,Orders!X:X,0,Orders!S:S,"*Starter*")+COUNTIFS(Orders!AD:AD,Data!M21,Orders!W:W,1,Orders!X:X,1,Orders!S:S,"*Starter*")),IF(Data!Z21="AAM",SUMIFS(Data!AX:AX,Data!Z:Z,"TM",Data!X:X,Data!M21),IF(Data!Z21="AM",SUMIFS(Data!AX:AX,Data!Z:Z,"TM",Data!V:V,Data!M21),IF(Data!Z21="AZM",SUMIFS(Data!AX:AX,Data!Z:Z,"TM",Data!U:U,Data!M21),IF(Data!Z21="Zone",SUMIFS(Data!AX:AX,Data!Z:Z,"TM",Data!T:T,Data!M21),IF(Data!Z21="Region",SUMIFS(Data!AX:AX,Data!Z:Z,"TM",Data!S:S,Data!M21),IF(Data!Z21="Country",SUMIFS(Data!AX:AX,Data!Z:Z,"TM",Data!R:R,Data!M21),0)))))))</f>
        <v>0</v>
      </c>
      <c r="AY21" s="18">
        <f>IF(Z21="TM",(COUNTIFS(Orders!AD:AD,Data!M21,Orders!W:W,0,Orders!X:X,0,Orders!S:S,"*Pro*")+COUNTIFS(Orders!AD:AD,Data!M21,Orders!W:W,1,Orders!X:X,1,Orders!S:S,"*Pro*")),IF(Data!Z21="AAM",SUMIFS(Data!AY:AY,Data!Z:Z,"TM",Data!X:X,Data!M21),IF(Data!Z21="AM",SUMIFS(Data!AY:AY,Data!Z:Z,"TM",Data!V:V,Data!M21),IF(Data!Z21="AZM",SUMIFS(Data!AY:AY,Data!Z:Z,"TM",Data!U:U,Data!M21),IF(Data!Z21="Zone",SUMIFS(Data!AY:AY,Data!Z:Z,"TM",Data!T:T,Data!M21),IF(Data!Z21="Region",SUMIFS(Data!AY:AY,Data!Z:Z,"TM",Data!S:S,Data!M21),IF(Data!Z21="Country",SUMIFS(Data!AY:AY,Data!Z:Z,"TM",Data!R:R,Data!M21),0)))))))</f>
        <v>0</v>
      </c>
      <c r="AZ21" s="18">
        <f>IF(Z21="TM",(COUNTIFS(Orders!AD:AD,Data!M21,Orders!W:W,0,Orders!X:X,0,Orders!S:S,"*Tab*")+COUNTIFS(Orders!AD:AD,Data!M21,Orders!W:W,1,Orders!X:X,1,Orders!S:S,"*Tab*")),IF(Data!Z21="AAM",SUMIFS(Data!AZ:AZ,Data!Z:Z,"TM",Data!X:X,Data!M21),IF(Data!Z21="AM",SUMIFS(Data!AZ:AZ,Data!Z:Z,"TM",Data!V:V,Data!M21),IF(Data!Z21="AZM",SUMIFS(Data!AZ:AZ,Data!Z:Z,"TM",Data!U:U,Data!M21),IF(Data!Z21="Zone",SUMIFS(Data!AZ:AZ,Data!Z:Z,"TM",Data!T:T,Data!M21),IF(Data!Z21="Region",SUMIFS(Data!AZ:AZ,Data!Z:Z,"TM",Data!S:S,Data!M21),IF(Data!Z21="Country",SUMIFS(Data!AZ:AZ,Data!Z:Z,"TM",Data!R:R,Data!M21),0)))))))</f>
        <v>2</v>
      </c>
      <c r="BA21" s="18">
        <f>IF(Z21="TM",(COUNTIFS(Orders!AD:AD,Data!M21,Orders!W:W,0,Orders!X:X,0,Orders!S:S,"*Dental*")+COUNTIFS(Orders!AD:AD,Data!M21,Orders!W:W,1,Orders!X:X,1,Orders!S:S,"*Dental*")+COUNTIFS(Orders!AD:AD,Data!M21,Orders!W:W,0,Orders!X:X,0,Orders!S:S,"*Pediatric*")+COUNTIFS(Orders!AD:AD,Data!M21,Orders!W:W,1,Orders!X:X,1,Orders!S:S,"*Pediatric*")),IF(Data!Z21="AAM",SUMIFS(Data!BA:BA,Data!Z:Z,"TM",Data!X:X,Data!M21),IF(Data!Z21="AM",SUMIFS(Data!BA:BA,Data!Z:Z,"TM",Data!V:V,Data!M21),IF(Data!Z21="AZM",SUMIFS(Data!BA:BA,Data!Z:Z,"TM",Data!U:U,Data!M21),IF(Data!Z21="Zone",SUMIFS(Data!BA:BA,Data!Z:Z,"TM",Data!T:T,Data!M21),IF(Data!Z21="Region",SUMIFS(Data!BA:BA,Data!Z:Z,"TM",Data!S:S,Data!M21),IF(Data!Z21="Country",SUMIFS(Data!BA:BA,Data!Z:Z,"TM",Data!R:R,Data!M21),0)))))))</f>
        <v>0</v>
      </c>
      <c r="BB21" s="18">
        <f>IF(Z21="TM",(COUNTIFS(Orders!AD:AD,Data!M21,Orders!W:W,0,Orders!X:X,0,Orders!S:S,"*Fabric*")+COUNTIFS(Orders!AD:AD,Data!M21,Orders!W:W,1,Orders!X:X,1,Orders!S:S,"*Fabric*")),IF(Data!Z21="AAM",SUMIFS(Data!BB:BB,Data!Z:Z,"TM",Data!X:X,Data!M21),IF(Data!Z21="AM",SUMIFS(Data!BB:BB,Data!Z:Z,"TM",Data!V:V,Data!M21),IF(Data!Z21="AZM",SUMIFS(Data!BB:BB,Data!Z:Z,"TM",Data!U:U,Data!M21),IF(Data!Z21="Zone",SUMIFS(Data!BB:BB,Data!Z:Z,"TM",Data!T:T,Data!M21),IF(Data!Z21="Region",SUMIFS(Data!BB:BB,Data!Z:Z,"TM",Data!S:S,Data!M21),IF(Data!Z21="Country",SUMIFS(Data!BB:BB,Data!Z:Z,"TM",Data!R:R,Data!M21),0)))))))</f>
        <v>2</v>
      </c>
    </row>
    <row r="22" spans="1:54" ht="15.75" x14ac:dyDescent="0.3">
      <c r="A22" s="33" t="str">
        <f t="shared" si="20"/>
        <v/>
      </c>
      <c r="B22" s="33" t="b">
        <f t="shared" si="21"/>
        <v>1</v>
      </c>
      <c r="C22" s="33" t="e">
        <f>IF(ISERROR(SMALL($D$4:$D$594,E22)),””,SMALL($D$4:$D$594,E22))</f>
        <v>#NAME?</v>
      </c>
      <c r="D22" s="34" t="str">
        <f t="shared" si="22"/>
        <v/>
      </c>
      <c r="E22" s="33">
        <f>ROWS($E$4:E22)</f>
        <v>19</v>
      </c>
      <c r="F22" s="33">
        <f t="shared" si="23"/>
        <v>0</v>
      </c>
      <c r="G22" s="33">
        <f>IF(OR(Report!$C$7="",Report!$C$7="All Levels"),1,IF(Report!$C$7=Data!Z22,1,0))</f>
        <v>0</v>
      </c>
      <c r="H22" s="33">
        <f t="shared" si="24"/>
        <v>1</v>
      </c>
      <c r="I22" s="33">
        <f t="shared" si="25"/>
        <v>3</v>
      </c>
      <c r="J22" s="33">
        <f>IF(OR(Report!$F$7="",Report!$F$7="All AMs"),1,IF(Report!$F$7=Data!W22,1,0))</f>
        <v>1</v>
      </c>
      <c r="K22" s="33">
        <f>IF(OR(Report!$E$7="",Report!$E$7="All Zones"),1,IF(Report!$E$7=Data!P22,1,0))</f>
        <v>1</v>
      </c>
      <c r="L22" s="33">
        <f>IF(OR(Report!$D$7="",Report!$D$7="All Regions"),1,IF(Report!$D$7=Data!O22,1,0))</f>
        <v>1</v>
      </c>
      <c r="M22" s="67" t="s">
        <v>783</v>
      </c>
      <c r="N22" s="67" t="s">
        <v>784</v>
      </c>
      <c r="O22" s="68" t="s">
        <v>18</v>
      </c>
      <c r="P22" s="68" t="s">
        <v>683</v>
      </c>
      <c r="Q22" s="64" t="s">
        <v>1456</v>
      </c>
      <c r="R22" s="67" t="s">
        <v>777</v>
      </c>
      <c r="S22" s="67" t="s">
        <v>749</v>
      </c>
      <c r="T22" s="67" t="s">
        <v>751</v>
      </c>
      <c r="U22" s="67" t="s">
        <v>783</v>
      </c>
      <c r="V22" s="67"/>
      <c r="W22" s="64" t="s">
        <v>1456</v>
      </c>
      <c r="X22" s="67"/>
      <c r="Y22" s="68"/>
      <c r="Z22" s="68" t="s">
        <v>16</v>
      </c>
      <c r="AA22" s="68"/>
      <c r="AB22" s="18">
        <f>IF(Z22="TM",IF(AA22="H",(COUNTIFS(Orders!AD:AD,Data!M22,Orders!W:W,0,Orders!X:X,0)+COUNTIFS(Orders!AD:AD,Data!M22,Orders!W:W,1,Orders!X:X,1)),0),IF(Data!Z22="AAM",SUMIFS(Data!AB:AB,Data!Z:Z,"TM",Data!X:X,Data!M22,AA:AA,"H"),IF(Data!Z22="AM",SUMIFS(Data!AB:AB,Data!Z:Z,"TM",Data!V:V,Data!M22,AA:AA,"H"),IF(Data!Z22="AZM",SUMIFS(Data!AB:AB,Data!Z:Z,"TM",Data!U:U,Data!M22,AA:AA,"H"),IF(Data!Z22="ZM",SUMIFS(Data!AB:AB,Data!Z:Z,"TM",Data!T:T,Data!M22,AA:AA,"H"),IF(Data!Z22="RM",SUMIFS(Data!AB:AB,Data!Z:Z,"TM",Data!S:S,Data!M22,AA:AA,"H"),IF(Data!Z22="CM",SUMIFS(Data!AB:AB,Data!Z:Z,"TM",Data!R:R,Data!M22,AA:AA,"H"),"")))))))</f>
        <v>4</v>
      </c>
      <c r="AC22" s="28">
        <f>IF(Z22="TM",IF(AA22="H",(SUMIFS(Orders!AG:AG,Orders!AD:AD,Data!M22,Orders!W:W,0,Orders!X:X,0)+SUMIFS(Orders!AG:AG,Orders!AD:AD,Data!M22,Orders!W:W,1,Orders!X:X,1))/12000,0),IF(Data!Z22="AAM",SUMIFS(Data!AC:AC,Data!Z:Z,"TM",Data!X:X,Data!M22,AA:AA,"H"),IF(Data!Z22="AM",SUMIFS(Data!AC:AC,Data!Z:Z,"TM",Data!V:V,Data!M22,AA:AA,"H"),IF(Data!Z22="AZM",SUMIFS(Data!AC:AC,Data!Z:Z,"TM",Data!U:U,Data!M22,AA:AA,"H"),IF(Data!Z22="Zone",SUMIFS(Data!AC:AC,Data!Z:Z,"TM",Data!T:T,Data!M22,AA:AA,"H"),IF(Data!Z22="Region",SUMIFS(Data!AC:AC,Data!Z:Z,"TM",Data!S:S,Data!M22,AA:AA,"H"),IF(Data!Z22="Country",SUMIFS(Data!AC:AC,Data!Z:Z,"TM",Data!R:R,Data!M22,AA:AA,"H"),"")))))))</f>
        <v>3.996</v>
      </c>
      <c r="AD22" s="18">
        <f>IF(Z22="TM",0,IF(Data!Z22="AAM",SUMIFS(Data!AD:AD,Data!Z:Z,"TM",Data!X:X,Data!M22,AA:AA,"H"),IF(Data!Z22="AM",SUMIFS(Data!AD:AD,Data!Z:Z,"TM",Data!V:V,Data!M22,AA:AA,"H"),IF(Data!Z22="AZM",SUMIFS(Data!AD:AD,Data!Z:Z,"TM",Data!U:U,Data!M22,AA:AA,"H"),IF(Data!Z22="Zone",SUMIFS(Data!AD:AD,Data!Z:Z,"TM",Data!T:T,Data!M22,AA:AA,"H"),IF(Data!Z22="Region",SUMIFS(Data!AD:AD,Data!Z:Z,"TM",Data!S:S,Data!M22,AA:AA,"H"),IF(Data!Z22="Country",SUMIFS(Data!AD:AD,Data!Z:Z,"TM",Data!R:R,Data!M22,AA:AA,"H"),"")))))))</f>
        <v>0</v>
      </c>
      <c r="AE22" s="27">
        <f t="shared" si="6"/>
        <v>0</v>
      </c>
      <c r="AF22" s="26">
        <f t="shared" si="7"/>
        <v>999</v>
      </c>
      <c r="AG22" s="26">
        <f t="shared" si="8"/>
        <v>0.18163636363636362</v>
      </c>
      <c r="AH22" s="26">
        <f t="shared" si="9"/>
        <v>0</v>
      </c>
      <c r="AJ22" s="28">
        <f>IF(Z22="TM",IF(AA22="U",(SUMIFS(Orders!AG:AG,Orders!AD:AD,Data!M22,Orders!W:W,0,Orders!X:X,0)+SUMIFS(Orders!AG:AG,Orders!AD:AD,Data!M22,Orders!W:W,1,Orders!X:X,1))/12000,0),IF(Data!Z22="AAM",SUMIFS(Data!AJ:AJ,Data!Z:Z,"TM",Data!X:X,Data!M22,AA:AA,"U"),IF(Data!Z22="AM",SUMIFS(Data!AJ:AJ,Data!Z:Z,"TM",Data!V:V,Data!M22,AA:AA,"U"),IF(Data!Z22="AZM",SUMIFS(Data!AJ:AJ,Data!Z:Z,"TM",Data!U:U,Data!M22,AA:AA,"U"),IF(Data!Z22="Zone",SUMIFS(Data!AJ:AJ,Data!Z:Z,"TM",Data!T:T,Data!M22,AA:AA,"U"),IF(Data!Z22="Region",SUMIFS(Data!AJ:AJ,Data!Z:Z,"TM",Data!S:S,Data!M22,AA:AA,"U"),IF(Data!Z22="Country",SUMIFS(Data!AJ:AJ,Data!Z:Z,"TM",Data!R:R,Data!M22,AA:AA,"U"),"")))))))</f>
        <v>0</v>
      </c>
      <c r="AK22" s="18">
        <f>IF(Z22="TM",IF(AA22="U",(SUMIFS(Orders!AG:AG,Orders!AD:AD,Data!M22,Orders!W:W,0,Orders!X:X,0)+SUMIFS(Orders!AG:AG,Orders!AD:AD,Data!M22,Orders!W:W,1,Orders!X:X,1)),0),IF(Data!Z22="AAM",SUMIFS(Data!AK:AK,Data!Z:Z,"TM",Data!X:X,Data!M22,AA:AA,"U"),IF(Data!Z22="AM",SUMIFS(Data!AK:AK,Data!Z:Z,"TM",Data!V:V,Data!M22,AA:AA,"U"),IF(Data!Z22="AZM",SUMIFS(Data!AK:AK,Data!Z:Z,"TM",Data!U:U,Data!M22,AA:AA,"U"),IF(Data!Z22="Zone",SUMIFS(Data!AK:AK,Data!Z:Z,"TM",Data!T:T,Data!M22,AA:AA,"U"),IF(Data!Z22="Region",SUMIFS(Data!AK:AK,Data!Z:Z,"TM",Data!S:S,Data!M22,AA:AA,"U"),IF(Data!Z22="Country",SUMIFS(Data!AK:AK,Data!Z:Z,"TM",Data!R:R,Data!M22,AA:AA,"U"),"")))))))</f>
        <v>0</v>
      </c>
      <c r="AL22" s="18">
        <f>IF(Z22="TM",12000*0,IF(Data!Z22="AAM",SUMIFS(Data!AL:AL,Data!Z:Z,"TM",Data!X:X,Data!M22,AA:AA,"H"),IF(Data!Z22="AM",SUMIFS(Data!AL:AL,Data!Z:Z,"TM",Data!V:V,Data!M22,AA:AA,"H"),IF(Data!Z22="AZM",SUMIFS(Data!AL:AL,Data!Z:Z,"TM",Data!U:U,Data!M22,AA:AA,"H"),IF(Data!Z22="Zone",SUMIFS(Data!AL:AL,Data!Z:Z,"TM",Data!T:T,Data!M22,AA:AA,"H"),IF(Data!Z22="Region",SUMIFS(Data!AL:AL,Data!Z:Z,"TM",Data!S:S,Data!M22,AA:AA,"H"),IF(Data!Z22="Country",SUMIFS(Data!AL:AL,Data!Z:Z,"TM",Data!R:R,Data!M22,AA:AA,"H"),"")))))))</f>
        <v>0</v>
      </c>
      <c r="AM22" s="27">
        <f t="shared" si="10"/>
        <v>0</v>
      </c>
      <c r="AN22" s="26">
        <f t="shared" si="11"/>
        <v>0</v>
      </c>
      <c r="AO22" s="26">
        <f t="shared" si="12"/>
        <v>0</v>
      </c>
      <c r="AQ22" s="28">
        <f t="shared" si="13"/>
        <v>3.996</v>
      </c>
      <c r="AR22" s="18">
        <f t="shared" si="14"/>
        <v>47952</v>
      </c>
      <c r="AS22" s="18">
        <f t="shared" si="15"/>
        <v>0</v>
      </c>
      <c r="AT22" s="27">
        <f t="shared" si="16"/>
        <v>0</v>
      </c>
      <c r="AU22" s="27"/>
      <c r="AV22" s="27"/>
      <c r="AW22" s="18">
        <f>IF(Z22="TM",(COUNTIFS(Orders!AD:AD,Data!M22,Orders!W:W,0,Orders!X:X,0,Orders!S:S,"*Ray*")+COUNTIFS(Orders!AD:AD,Data!M22,Orders!W:W,1,Orders!X:X,1,Orders!S:S,"*Ray*")+COUNTIFS(Orders!AD:AD,Data!M22,Orders!W:W,0,Orders!X:X,0,Orders!S:S,"*Fabric*")+COUNTIFS(Orders!AD:AD,Data!M22,Orders!W:W,1,Orders!X:X,1,Orders!S:S,"*Fabric*")),IF(Data!Z22="AAM",SUMIFS(Data!AW:AW,Data!Z:Z,"TM",Data!X:X,Data!M22),IF(Data!Z22="AM",SUMIFS(Data!AW:AW,Data!Z:Z,"TM",Data!V:V,Data!M22),IF(Data!Z22="AZM",SUMIFS(Data!AW:AW,Data!Z:Z,"TM",Data!U:U,Data!M22),IF(Data!Z22="Zone",SUMIFS(Data!AW:AW,Data!Z:Z,"TM",Data!T:T,Data!M22),IF(Data!Z22="Region",SUMIFS(Data!AW:AW,Data!Z:Z,"TM",Data!S:S,Data!M22),IF(Data!Z22="Country",SUMIFS(Data!AW:AW,Data!Z:Z,"TM",Data!R:R,Data!M22),0)))))))</f>
        <v>4</v>
      </c>
      <c r="AX22" s="18">
        <f>IF(Z22="TM",(COUNTIFS(Orders!AD:AD,Data!M22,Orders!W:W,0,Orders!X:X,0,Orders!S:S,"*Starter*")+COUNTIFS(Orders!AD:AD,Data!M22,Orders!W:W,1,Orders!X:X,1,Orders!S:S,"*Starter*")),IF(Data!Z22="AAM",SUMIFS(Data!AX:AX,Data!Z:Z,"TM",Data!X:X,Data!M22),IF(Data!Z22="AM",SUMIFS(Data!AX:AX,Data!Z:Z,"TM",Data!V:V,Data!M22),IF(Data!Z22="AZM",SUMIFS(Data!AX:AX,Data!Z:Z,"TM",Data!U:U,Data!M22),IF(Data!Z22="Zone",SUMIFS(Data!AX:AX,Data!Z:Z,"TM",Data!T:T,Data!M22),IF(Data!Z22="Region",SUMIFS(Data!AX:AX,Data!Z:Z,"TM",Data!S:S,Data!M22),IF(Data!Z22="Country",SUMIFS(Data!AX:AX,Data!Z:Z,"TM",Data!R:R,Data!M22),0)))))))</f>
        <v>4</v>
      </c>
      <c r="AY22" s="18">
        <f>IF(Z22="TM",(COUNTIFS(Orders!AD:AD,Data!M22,Orders!W:W,0,Orders!X:X,0,Orders!S:S,"*Pro*")+COUNTIFS(Orders!AD:AD,Data!M22,Orders!W:W,1,Orders!X:X,1,Orders!S:S,"*Pro*")),IF(Data!Z22="AAM",SUMIFS(Data!AY:AY,Data!Z:Z,"TM",Data!X:X,Data!M22),IF(Data!Z22="AM",SUMIFS(Data!AY:AY,Data!Z:Z,"TM",Data!V:V,Data!M22),IF(Data!Z22="AZM",SUMIFS(Data!AY:AY,Data!Z:Z,"TM",Data!U:U,Data!M22),IF(Data!Z22="Zone",SUMIFS(Data!AY:AY,Data!Z:Z,"TM",Data!T:T,Data!M22),IF(Data!Z22="Region",SUMIFS(Data!AY:AY,Data!Z:Z,"TM",Data!S:S,Data!M22),IF(Data!Z22="Country",SUMIFS(Data!AY:AY,Data!Z:Z,"TM",Data!R:R,Data!M22),0)))))))</f>
        <v>0</v>
      </c>
      <c r="AZ22" s="18">
        <f>IF(Z22="TM",(COUNTIFS(Orders!AD:AD,Data!M22,Orders!W:W,0,Orders!X:X,0,Orders!S:S,"*Tab*")+COUNTIFS(Orders!AD:AD,Data!M22,Orders!W:W,1,Orders!X:X,1,Orders!S:S,"*Tab*")),IF(Data!Z22="AAM",SUMIFS(Data!AZ:AZ,Data!Z:Z,"TM",Data!X:X,Data!M22),IF(Data!Z22="AM",SUMIFS(Data!AZ:AZ,Data!Z:Z,"TM",Data!V:V,Data!M22),IF(Data!Z22="AZM",SUMIFS(Data!AZ:AZ,Data!Z:Z,"TM",Data!U:U,Data!M22),IF(Data!Z22="Zone",SUMIFS(Data!AZ:AZ,Data!Z:Z,"TM",Data!T:T,Data!M22),IF(Data!Z22="Region",SUMIFS(Data!AZ:AZ,Data!Z:Z,"TM",Data!S:S,Data!M22),IF(Data!Z22="Country",SUMIFS(Data!AZ:AZ,Data!Z:Z,"TM",Data!R:R,Data!M22),0)))))))</f>
        <v>0</v>
      </c>
      <c r="BA22" s="18">
        <f>IF(Z22="TM",(COUNTIFS(Orders!AD:AD,Data!M22,Orders!W:W,0,Orders!X:X,0,Orders!S:S,"*Dental*")+COUNTIFS(Orders!AD:AD,Data!M22,Orders!W:W,1,Orders!X:X,1,Orders!S:S,"*Dental*")+COUNTIFS(Orders!AD:AD,Data!M22,Orders!W:W,0,Orders!X:X,0,Orders!S:S,"*Pediatric*")+COUNTIFS(Orders!AD:AD,Data!M22,Orders!W:W,1,Orders!X:X,1,Orders!S:S,"*Pediatric*")),IF(Data!Z22="AAM",SUMIFS(Data!BA:BA,Data!Z:Z,"TM",Data!X:X,Data!M22),IF(Data!Z22="AM",SUMIFS(Data!BA:BA,Data!Z:Z,"TM",Data!V:V,Data!M22),IF(Data!Z22="AZM",SUMIFS(Data!BA:BA,Data!Z:Z,"TM",Data!U:U,Data!M22),IF(Data!Z22="Zone",SUMIFS(Data!BA:BA,Data!Z:Z,"TM",Data!T:T,Data!M22),IF(Data!Z22="Region",SUMIFS(Data!BA:BA,Data!Z:Z,"TM",Data!S:S,Data!M22),IF(Data!Z22="Country",SUMIFS(Data!BA:BA,Data!Z:Z,"TM",Data!R:R,Data!M22),0)))))))</f>
        <v>0</v>
      </c>
      <c r="BB22" s="18">
        <f>IF(Z22="TM",(COUNTIFS(Orders!AD:AD,Data!M22,Orders!W:W,0,Orders!X:X,0,Orders!S:S,"*Fabric*")+COUNTIFS(Orders!AD:AD,Data!M22,Orders!W:W,1,Orders!X:X,1,Orders!S:S,"*Fabric*")),IF(Data!Z22="AAM",SUMIFS(Data!BB:BB,Data!Z:Z,"TM",Data!X:X,Data!M22),IF(Data!Z22="AM",SUMIFS(Data!BB:BB,Data!Z:Z,"TM",Data!V:V,Data!M22),IF(Data!Z22="AZM",SUMIFS(Data!BB:BB,Data!Z:Z,"TM",Data!U:U,Data!M22),IF(Data!Z22="Zone",SUMIFS(Data!BB:BB,Data!Z:Z,"TM",Data!T:T,Data!M22),IF(Data!Z22="Region",SUMIFS(Data!BB:BB,Data!Z:Z,"TM",Data!S:S,Data!M22),IF(Data!Z22="Country",SUMIFS(Data!BB:BB,Data!Z:Z,"TM",Data!R:R,Data!M22),0)))))))</f>
        <v>0</v>
      </c>
    </row>
    <row r="23" spans="1:54" ht="15.75" x14ac:dyDescent="0.3">
      <c r="A23" s="33" t="str">
        <f t="shared" si="20"/>
        <v/>
      </c>
      <c r="B23" s="33" t="b">
        <f t="shared" si="21"/>
        <v>1</v>
      </c>
      <c r="C23" s="33" t="e">
        <f>IF(ISERROR(SMALL($D$4:$D$594,E23)),””,SMALL($D$4:$D$594,E23))</f>
        <v>#NAME?</v>
      </c>
      <c r="D23" s="34" t="str">
        <f t="shared" si="22"/>
        <v/>
      </c>
      <c r="E23" s="33">
        <f>ROWS($E$4:E23)</f>
        <v>20</v>
      </c>
      <c r="F23" s="33">
        <f t="shared" si="23"/>
        <v>0</v>
      </c>
      <c r="G23" s="33">
        <f>IF(OR(Report!$C$7="",Report!$C$7="All Levels"),1,IF(Report!$C$7=Data!Z23,1,0))</f>
        <v>0</v>
      </c>
      <c r="H23" s="33">
        <f t="shared" si="24"/>
        <v>1</v>
      </c>
      <c r="I23" s="33">
        <f t="shared" si="25"/>
        <v>3</v>
      </c>
      <c r="J23" s="33">
        <f>IF(OR(Report!$F$7="",Report!$F$7="All AMs"),1,IF(Report!$F$7=Data!W23,1,0))</f>
        <v>1</v>
      </c>
      <c r="K23" s="33">
        <f>IF(OR(Report!$E$7="",Report!$E$7="All Zones"),1,IF(Report!$E$7=Data!P23,1,0))</f>
        <v>1</v>
      </c>
      <c r="L23" s="33">
        <f>IF(OR(Report!$D$7="",Report!$D$7="All Regions"),1,IF(Report!$D$7=Data!O23,1,0))</f>
        <v>1</v>
      </c>
      <c r="M23" s="67" t="s">
        <v>785</v>
      </c>
      <c r="N23" s="67" t="s">
        <v>786</v>
      </c>
      <c r="O23" s="68" t="s">
        <v>19</v>
      </c>
      <c r="P23" s="68" t="s">
        <v>685</v>
      </c>
      <c r="Q23" s="64" t="s">
        <v>1456</v>
      </c>
      <c r="R23" s="67" t="s">
        <v>777</v>
      </c>
      <c r="S23" s="67" t="s">
        <v>753</v>
      </c>
      <c r="T23" s="67" t="s">
        <v>754</v>
      </c>
      <c r="U23" s="67" t="s">
        <v>785</v>
      </c>
      <c r="V23" s="67"/>
      <c r="W23" s="64" t="s">
        <v>1456</v>
      </c>
      <c r="X23" s="67"/>
      <c r="Y23" s="68"/>
      <c r="Z23" s="68" t="s">
        <v>16</v>
      </c>
      <c r="AA23" s="68"/>
      <c r="AB23" s="18">
        <f>IF(Z23="TM",IF(AA23="H",(COUNTIFS(Orders!AD:AD,Data!M23,Orders!W:W,0,Orders!X:X,0)+COUNTIFS(Orders!AD:AD,Data!M23,Orders!W:W,1,Orders!X:X,1)),0),IF(Data!Z23="AAM",SUMIFS(Data!AB:AB,Data!Z:Z,"TM",Data!X:X,Data!M23,AA:AA,"H"),IF(Data!Z23="AM",SUMIFS(Data!AB:AB,Data!Z:Z,"TM",Data!V:V,Data!M23,AA:AA,"H"),IF(Data!Z23="AZM",SUMIFS(Data!AB:AB,Data!Z:Z,"TM",Data!U:U,Data!M23,AA:AA,"H"),IF(Data!Z23="ZM",SUMIFS(Data!AB:AB,Data!Z:Z,"TM",Data!T:T,Data!M23,AA:AA,"H"),IF(Data!Z23="RM",SUMIFS(Data!AB:AB,Data!Z:Z,"TM",Data!S:S,Data!M23,AA:AA,"H"),IF(Data!Z23="CM",SUMIFS(Data!AB:AB,Data!Z:Z,"TM",Data!R:R,Data!M23,AA:AA,"H"),"")))))))</f>
        <v>3</v>
      </c>
      <c r="AC23" s="28">
        <f>IF(Z23="TM",IF(AA23="H",(SUMIFS(Orders!AG:AG,Orders!AD:AD,Data!M23,Orders!W:W,0,Orders!X:X,0)+SUMIFS(Orders!AG:AG,Orders!AD:AD,Data!M23,Orders!W:W,1,Orders!X:X,1))/12000,0),IF(Data!Z23="AAM",SUMIFS(Data!AC:AC,Data!Z:Z,"TM",Data!X:X,Data!M23,AA:AA,"H"),IF(Data!Z23="AM",SUMIFS(Data!AC:AC,Data!Z:Z,"TM",Data!V:V,Data!M23,AA:AA,"H"),IF(Data!Z23="AZM",SUMIFS(Data!AC:AC,Data!Z:Z,"TM",Data!U:U,Data!M23,AA:AA,"H"),IF(Data!Z23="Zone",SUMIFS(Data!AC:AC,Data!Z:Z,"TM",Data!T:T,Data!M23,AA:AA,"H"),IF(Data!Z23="Region",SUMIFS(Data!AC:AC,Data!Z:Z,"TM",Data!S:S,Data!M23,AA:AA,"H"),IF(Data!Z23="Country",SUMIFS(Data!AC:AC,Data!Z:Z,"TM",Data!R:R,Data!M23,AA:AA,"H"),"")))))))</f>
        <v>7.4969999999999999</v>
      </c>
      <c r="AD23" s="18">
        <f>IF(Z23="TM",0,IF(Data!Z23="AAM",SUMIFS(Data!AD:AD,Data!Z:Z,"TM",Data!X:X,Data!M23,AA:AA,"H"),IF(Data!Z23="AM",SUMIFS(Data!AD:AD,Data!Z:Z,"TM",Data!V:V,Data!M23,AA:AA,"H"),IF(Data!Z23="AZM",SUMIFS(Data!AD:AD,Data!Z:Z,"TM",Data!U:U,Data!M23,AA:AA,"H"),IF(Data!Z23="Zone",SUMIFS(Data!AD:AD,Data!Z:Z,"TM",Data!T:T,Data!M23,AA:AA,"H"),IF(Data!Z23="Region",SUMIFS(Data!AD:AD,Data!Z:Z,"TM",Data!S:S,Data!M23,AA:AA,"H"),IF(Data!Z23="Country",SUMIFS(Data!AD:AD,Data!Z:Z,"TM",Data!R:R,Data!M23,AA:AA,"H"),"")))))))</f>
        <v>0</v>
      </c>
      <c r="AE23" s="27">
        <f t="shared" si="6"/>
        <v>0</v>
      </c>
      <c r="AF23" s="26">
        <f t="shared" si="7"/>
        <v>2499</v>
      </c>
      <c r="AG23" s="26">
        <f t="shared" si="8"/>
        <v>0.29400000000000004</v>
      </c>
      <c r="AH23" s="26">
        <f t="shared" si="9"/>
        <v>0.83300000000000007</v>
      </c>
      <c r="AJ23" s="28">
        <f>IF(Z23="TM",IF(AA23="U",(SUMIFS(Orders!AG:AG,Orders!AD:AD,Data!M23,Orders!W:W,0,Orders!X:X,0)+SUMIFS(Orders!AG:AG,Orders!AD:AD,Data!M23,Orders!W:W,1,Orders!X:X,1))/12000,0),IF(Data!Z23="AAM",SUMIFS(Data!AJ:AJ,Data!Z:Z,"TM",Data!X:X,Data!M23,AA:AA,"U"),IF(Data!Z23="AM",SUMIFS(Data!AJ:AJ,Data!Z:Z,"TM",Data!V:V,Data!M23,AA:AA,"U"),IF(Data!Z23="AZM",SUMIFS(Data!AJ:AJ,Data!Z:Z,"TM",Data!U:U,Data!M23,AA:AA,"U"),IF(Data!Z23="Zone",SUMIFS(Data!AJ:AJ,Data!Z:Z,"TM",Data!T:T,Data!M23,AA:AA,"U"),IF(Data!Z23="Region",SUMIFS(Data!AJ:AJ,Data!Z:Z,"TM",Data!S:S,Data!M23,AA:AA,"U"),IF(Data!Z23="Country",SUMIFS(Data!AJ:AJ,Data!Z:Z,"TM",Data!R:R,Data!M23,AA:AA,"U"),"")))))))</f>
        <v>3.1629999999999998</v>
      </c>
      <c r="AK23" s="18">
        <f>IF(Z23="TM",IF(AA23="U",(SUMIFS(Orders!AG:AG,Orders!AD:AD,Data!M23,Orders!W:W,0,Orders!X:X,0)+SUMIFS(Orders!AG:AG,Orders!AD:AD,Data!M23,Orders!W:W,1,Orders!X:X,1)),0),IF(Data!Z23="AAM",SUMIFS(Data!AK:AK,Data!Z:Z,"TM",Data!X:X,Data!M23,AA:AA,"U"),IF(Data!Z23="AM",SUMIFS(Data!AK:AK,Data!Z:Z,"TM",Data!V:V,Data!M23,AA:AA,"U"),IF(Data!Z23="AZM",SUMIFS(Data!AK:AK,Data!Z:Z,"TM",Data!U:U,Data!M23,AA:AA,"U"),IF(Data!Z23="Zone",SUMIFS(Data!AK:AK,Data!Z:Z,"TM",Data!T:T,Data!M23,AA:AA,"U"),IF(Data!Z23="Region",SUMIFS(Data!AK:AK,Data!Z:Z,"TM",Data!S:S,Data!M23,AA:AA,"U"),IF(Data!Z23="Country",SUMIFS(Data!AK:AK,Data!Z:Z,"TM",Data!R:R,Data!M23,AA:AA,"U"),"")))))))</f>
        <v>37956</v>
      </c>
      <c r="AL23" s="18">
        <f>IF(Z23="TM",12000*0,IF(Data!Z23="AAM",SUMIFS(Data!AL:AL,Data!Z:Z,"TM",Data!X:X,Data!M23,AA:AA,"H"),IF(Data!Z23="AM",SUMIFS(Data!AL:AL,Data!Z:Z,"TM",Data!V:V,Data!M23,AA:AA,"H"),IF(Data!Z23="AZM",SUMIFS(Data!AL:AL,Data!Z:Z,"TM",Data!U:U,Data!M23,AA:AA,"H"),IF(Data!Z23="Zone",SUMIFS(Data!AL:AL,Data!Z:Z,"TM",Data!T:T,Data!M23,AA:AA,"H"),IF(Data!Z23="Region",SUMIFS(Data!AL:AL,Data!Z:Z,"TM",Data!S:S,Data!M23,AA:AA,"H"),IF(Data!Z23="Country",SUMIFS(Data!AL:AL,Data!Z:Z,"TM",Data!R:R,Data!M23,AA:AA,"H"),"")))))))</f>
        <v>0</v>
      </c>
      <c r="AM23" s="27">
        <f t="shared" si="10"/>
        <v>0</v>
      </c>
      <c r="AN23" s="26">
        <f t="shared" si="11"/>
        <v>0.1506190476190476</v>
      </c>
      <c r="AO23" s="26">
        <f t="shared" si="12"/>
        <v>0</v>
      </c>
      <c r="AQ23" s="28">
        <f t="shared" si="13"/>
        <v>10.66</v>
      </c>
      <c r="AR23" s="18">
        <f t="shared" si="14"/>
        <v>127920</v>
      </c>
      <c r="AS23" s="18">
        <f t="shared" si="15"/>
        <v>0</v>
      </c>
      <c r="AT23" s="27">
        <f t="shared" si="16"/>
        <v>0</v>
      </c>
      <c r="AU23" s="27"/>
      <c r="AV23" s="27"/>
      <c r="AW23" s="18">
        <f>IF(Z23="TM",(COUNTIFS(Orders!AD:AD,Data!M23,Orders!W:W,0,Orders!X:X,0,Orders!S:S,"*Ray*")+COUNTIFS(Orders!AD:AD,Data!M23,Orders!W:W,1,Orders!X:X,1,Orders!S:S,"*Ray*")+COUNTIFS(Orders!AD:AD,Data!M23,Orders!W:W,0,Orders!X:X,0,Orders!S:S,"*Fabric*")+COUNTIFS(Orders!AD:AD,Data!M23,Orders!W:W,1,Orders!X:X,1,Orders!S:S,"*Fabric*")),IF(Data!Z23="AAM",SUMIFS(Data!AW:AW,Data!Z:Z,"TM",Data!X:X,Data!M23),IF(Data!Z23="AM",SUMIFS(Data!AW:AW,Data!Z:Z,"TM",Data!V:V,Data!M23),IF(Data!Z23="AZM",SUMIFS(Data!AW:AW,Data!Z:Z,"TM",Data!U:U,Data!M23),IF(Data!Z23="Zone",SUMIFS(Data!AW:AW,Data!Z:Z,"TM",Data!T:T,Data!M23),IF(Data!Z23="Region",SUMIFS(Data!AW:AW,Data!Z:Z,"TM",Data!S:S,Data!M23),IF(Data!Z23="Country",SUMIFS(Data!AW:AW,Data!Z:Z,"TM",Data!R:R,Data!M23),0)))))))</f>
        <v>7</v>
      </c>
      <c r="AX23" s="18">
        <f>IF(Z23="TM",(COUNTIFS(Orders!AD:AD,Data!M23,Orders!W:W,0,Orders!X:X,0,Orders!S:S,"*Starter*")+COUNTIFS(Orders!AD:AD,Data!M23,Orders!W:W,1,Orders!X:X,1,Orders!S:S,"*Starter*")),IF(Data!Z23="AAM",SUMIFS(Data!AX:AX,Data!Z:Z,"TM",Data!X:X,Data!M23),IF(Data!Z23="AM",SUMIFS(Data!AX:AX,Data!Z:Z,"TM",Data!V:V,Data!M23),IF(Data!Z23="AZM",SUMIFS(Data!AX:AX,Data!Z:Z,"TM",Data!U:U,Data!M23),IF(Data!Z23="Zone",SUMIFS(Data!AX:AX,Data!Z:Z,"TM",Data!T:T,Data!M23),IF(Data!Z23="Region",SUMIFS(Data!AX:AX,Data!Z:Z,"TM",Data!S:S,Data!M23),IF(Data!Z23="Country",SUMIFS(Data!AX:AX,Data!Z:Z,"TM",Data!R:R,Data!M23),0)))))))</f>
        <v>3</v>
      </c>
      <c r="AY23" s="18">
        <f>IF(Z23="TM",(COUNTIFS(Orders!AD:AD,Data!M23,Orders!W:W,0,Orders!X:X,0,Orders!S:S,"*Pro*")+COUNTIFS(Orders!AD:AD,Data!M23,Orders!W:W,1,Orders!X:X,1,Orders!S:S,"*Pro*")),IF(Data!Z23="AAM",SUMIFS(Data!AY:AY,Data!Z:Z,"TM",Data!X:X,Data!M23),IF(Data!Z23="AM",SUMIFS(Data!AY:AY,Data!Z:Z,"TM",Data!V:V,Data!M23),IF(Data!Z23="AZM",SUMIFS(Data!AY:AY,Data!Z:Z,"TM",Data!U:U,Data!M23),IF(Data!Z23="Zone",SUMIFS(Data!AY:AY,Data!Z:Z,"TM",Data!T:T,Data!M23),IF(Data!Z23="Region",SUMIFS(Data!AY:AY,Data!Z:Z,"TM",Data!S:S,Data!M23),IF(Data!Z23="Country",SUMIFS(Data!AY:AY,Data!Z:Z,"TM",Data!R:R,Data!M23),0)))))))</f>
        <v>0</v>
      </c>
      <c r="AZ23" s="18">
        <f>IF(Z23="TM",(COUNTIFS(Orders!AD:AD,Data!M23,Orders!W:W,0,Orders!X:X,0,Orders!S:S,"*Tab*")+COUNTIFS(Orders!AD:AD,Data!M23,Orders!W:W,1,Orders!X:X,1,Orders!S:S,"*Tab*")),IF(Data!Z23="AAM",SUMIFS(Data!AZ:AZ,Data!Z:Z,"TM",Data!X:X,Data!M23),IF(Data!Z23="AM",SUMIFS(Data!AZ:AZ,Data!Z:Z,"TM",Data!V:V,Data!M23),IF(Data!Z23="AZM",SUMIFS(Data!AZ:AZ,Data!Z:Z,"TM",Data!U:U,Data!M23),IF(Data!Z23="Zone",SUMIFS(Data!AZ:AZ,Data!Z:Z,"TM",Data!T:T,Data!M23),IF(Data!Z23="Region",SUMIFS(Data!AZ:AZ,Data!Z:Z,"TM",Data!S:S,Data!M23),IF(Data!Z23="Country",SUMIFS(Data!AZ:AZ,Data!Z:Z,"TM",Data!R:R,Data!M23),0)))))))</f>
        <v>3</v>
      </c>
      <c r="BA23" s="18">
        <f>IF(Z23="TM",(COUNTIFS(Orders!AD:AD,Data!M23,Orders!W:W,0,Orders!X:X,0,Orders!S:S,"*Dental*")+COUNTIFS(Orders!AD:AD,Data!M23,Orders!W:W,1,Orders!X:X,1,Orders!S:S,"*Dental*")+COUNTIFS(Orders!AD:AD,Data!M23,Orders!W:W,0,Orders!X:X,0,Orders!S:S,"*Pediatric*")+COUNTIFS(Orders!AD:AD,Data!M23,Orders!W:W,1,Orders!X:X,1,Orders!S:S,"*Pediatric*")),IF(Data!Z23="AAM",SUMIFS(Data!BA:BA,Data!Z:Z,"TM",Data!X:X,Data!M23),IF(Data!Z23="AM",SUMIFS(Data!BA:BA,Data!Z:Z,"TM",Data!V:V,Data!M23),IF(Data!Z23="AZM",SUMIFS(Data!BA:BA,Data!Z:Z,"TM",Data!U:U,Data!M23),IF(Data!Z23="Zone",SUMIFS(Data!BA:BA,Data!Z:Z,"TM",Data!T:T,Data!M23),IF(Data!Z23="Region",SUMIFS(Data!BA:BA,Data!Z:Z,"TM",Data!S:S,Data!M23),IF(Data!Z23="Country",SUMIFS(Data!BA:BA,Data!Z:Z,"TM",Data!R:R,Data!M23),0)))))))</f>
        <v>0</v>
      </c>
      <c r="BB23" s="18">
        <f>IF(Z23="TM",(COUNTIFS(Orders!AD:AD,Data!M23,Orders!W:W,0,Orders!X:X,0,Orders!S:S,"*Fabric*")+COUNTIFS(Orders!AD:AD,Data!M23,Orders!W:W,1,Orders!X:X,1,Orders!S:S,"*Fabric*")),IF(Data!Z23="AAM",SUMIFS(Data!BB:BB,Data!Z:Z,"TM",Data!X:X,Data!M23),IF(Data!Z23="AM",SUMIFS(Data!BB:BB,Data!Z:Z,"TM",Data!V:V,Data!M23),IF(Data!Z23="AZM",SUMIFS(Data!BB:BB,Data!Z:Z,"TM",Data!U:U,Data!M23),IF(Data!Z23="Zone",SUMIFS(Data!BB:BB,Data!Z:Z,"TM",Data!T:T,Data!M23),IF(Data!Z23="Region",SUMIFS(Data!BB:BB,Data!Z:Z,"TM",Data!S:S,Data!M23),IF(Data!Z23="Country",SUMIFS(Data!BB:BB,Data!Z:Z,"TM",Data!R:R,Data!M23),0)))))))</f>
        <v>0</v>
      </c>
    </row>
    <row r="24" spans="1:54" ht="15.75" x14ac:dyDescent="0.3">
      <c r="A24" s="33" t="str">
        <f t="shared" si="20"/>
        <v/>
      </c>
      <c r="B24" s="33" t="b">
        <f t="shared" si="21"/>
        <v>1</v>
      </c>
      <c r="C24" s="33" t="e">
        <f>IF(ISERROR(SMALL($D$4:$D$594,E24)),””,SMALL($D$4:$D$594,E24))</f>
        <v>#NAME?</v>
      </c>
      <c r="D24" s="34" t="str">
        <f t="shared" si="22"/>
        <v/>
      </c>
      <c r="E24" s="33">
        <f>ROWS($E$4:E24)</f>
        <v>21</v>
      </c>
      <c r="F24" s="33">
        <f t="shared" si="23"/>
        <v>0</v>
      </c>
      <c r="G24" s="33">
        <f>IF(OR(Report!$C$7="",Report!$C$7="All Levels"),1,IF(Report!$C$7=Data!Z24,1,0))</f>
        <v>0</v>
      </c>
      <c r="H24" s="33">
        <f t="shared" si="24"/>
        <v>1</v>
      </c>
      <c r="I24" s="33">
        <f t="shared" si="25"/>
        <v>3</v>
      </c>
      <c r="J24" s="33">
        <f>IF(OR(Report!$F$7="",Report!$F$7="All AMs"),1,IF(Report!$F$7=Data!W24,1,0))</f>
        <v>1</v>
      </c>
      <c r="K24" s="33">
        <f>IF(OR(Report!$E$7="",Report!$E$7="All Zones"),1,IF(Report!$E$7=Data!P24,1,0))</f>
        <v>1</v>
      </c>
      <c r="L24" s="33">
        <f>IF(OR(Report!$D$7="",Report!$D$7="All Regions"),1,IF(Report!$D$7=Data!O24,1,0))</f>
        <v>1</v>
      </c>
      <c r="M24" s="67" t="s">
        <v>787</v>
      </c>
      <c r="N24" s="67" t="s">
        <v>788</v>
      </c>
      <c r="O24" s="68" t="s">
        <v>19</v>
      </c>
      <c r="P24" s="68" t="s">
        <v>687</v>
      </c>
      <c r="Q24" s="64" t="s">
        <v>1456</v>
      </c>
      <c r="R24" s="67" t="s">
        <v>777</v>
      </c>
      <c r="S24" s="67" t="s">
        <v>753</v>
      </c>
      <c r="T24" s="67" t="s">
        <v>756</v>
      </c>
      <c r="U24" s="67" t="s">
        <v>787</v>
      </c>
      <c r="V24" s="67"/>
      <c r="W24" s="64" t="s">
        <v>1456</v>
      </c>
      <c r="X24" s="67"/>
      <c r="Y24" s="68"/>
      <c r="Z24" s="68" t="s">
        <v>16</v>
      </c>
      <c r="AA24" s="68"/>
      <c r="AB24" s="18">
        <f>IF(Z24="TM",IF(AA24="H",(COUNTIFS(Orders!AD:AD,Data!M24,Orders!W:W,0,Orders!X:X,0)+COUNTIFS(Orders!AD:AD,Data!M24,Orders!W:W,1,Orders!X:X,1)),0),IF(Data!Z24="AAM",SUMIFS(Data!AB:AB,Data!Z:Z,"TM",Data!X:X,Data!M24,AA:AA,"H"),IF(Data!Z24="AM",SUMIFS(Data!AB:AB,Data!Z:Z,"TM",Data!V:V,Data!M24,AA:AA,"H"),IF(Data!Z24="AZM",SUMIFS(Data!AB:AB,Data!Z:Z,"TM",Data!U:U,Data!M24,AA:AA,"H"),IF(Data!Z24="ZM",SUMIFS(Data!AB:AB,Data!Z:Z,"TM",Data!T:T,Data!M24,AA:AA,"H"),IF(Data!Z24="RM",SUMIFS(Data!AB:AB,Data!Z:Z,"TM",Data!S:S,Data!M24,AA:AA,"H"),IF(Data!Z24="CM",SUMIFS(Data!AB:AB,Data!Z:Z,"TM",Data!R:R,Data!M24,AA:AA,"H"),"")))))))</f>
        <v>0</v>
      </c>
      <c r="AC24" s="28">
        <f>IF(Z24="TM",IF(AA24="H",(SUMIFS(Orders!AG:AG,Orders!AD:AD,Data!M24,Orders!W:W,0,Orders!X:X,0)+SUMIFS(Orders!AG:AG,Orders!AD:AD,Data!M24,Orders!W:W,1,Orders!X:X,1))/12000,0),IF(Data!Z24="AAM",SUMIFS(Data!AC:AC,Data!Z:Z,"TM",Data!X:X,Data!M24,AA:AA,"H"),IF(Data!Z24="AM",SUMIFS(Data!AC:AC,Data!Z:Z,"TM",Data!V:V,Data!M24,AA:AA,"H"),IF(Data!Z24="AZM",SUMIFS(Data!AC:AC,Data!Z:Z,"TM",Data!U:U,Data!M24,AA:AA,"H"),IF(Data!Z24="Zone",SUMIFS(Data!AC:AC,Data!Z:Z,"TM",Data!T:T,Data!M24,AA:AA,"H"),IF(Data!Z24="Region",SUMIFS(Data!AC:AC,Data!Z:Z,"TM",Data!S:S,Data!M24,AA:AA,"H"),IF(Data!Z24="Country",SUMIFS(Data!AC:AC,Data!Z:Z,"TM",Data!R:R,Data!M24,AA:AA,"H"),"")))))))</f>
        <v>0</v>
      </c>
      <c r="AD24" s="18">
        <f>IF(Z24="TM",0,IF(Data!Z24="AAM",SUMIFS(Data!AD:AD,Data!Z:Z,"TM",Data!X:X,Data!M24,AA:AA,"H"),IF(Data!Z24="AM",SUMIFS(Data!AD:AD,Data!Z:Z,"TM",Data!V:V,Data!M24,AA:AA,"H"),IF(Data!Z24="AZM",SUMIFS(Data!AD:AD,Data!Z:Z,"TM",Data!U:U,Data!M24,AA:AA,"H"),IF(Data!Z24="Zone",SUMIFS(Data!AD:AD,Data!Z:Z,"TM",Data!T:T,Data!M24,AA:AA,"H"),IF(Data!Z24="Region",SUMIFS(Data!AD:AD,Data!Z:Z,"TM",Data!S:S,Data!M24,AA:AA,"H"),IF(Data!Z24="Country",SUMIFS(Data!AD:AD,Data!Z:Z,"TM",Data!R:R,Data!M24,AA:AA,"H"),"")))))))</f>
        <v>0</v>
      </c>
      <c r="AE24" s="27">
        <f t="shared" si="6"/>
        <v>0</v>
      </c>
      <c r="AF24" s="26">
        <f t="shared" si="7"/>
        <v>0</v>
      </c>
      <c r="AG24" s="26">
        <f t="shared" si="8"/>
        <v>0</v>
      </c>
      <c r="AH24" s="26">
        <f t="shared" si="9"/>
        <v>0</v>
      </c>
      <c r="AJ24" s="28">
        <f>IF(Z24="TM",IF(AA24="U",(SUMIFS(Orders!AG:AG,Orders!AD:AD,Data!M24,Orders!W:W,0,Orders!X:X,0)+SUMIFS(Orders!AG:AG,Orders!AD:AD,Data!M24,Orders!W:W,1,Orders!X:X,1))/12000,0),IF(Data!Z24="AAM",SUMIFS(Data!AJ:AJ,Data!Z:Z,"TM",Data!X:X,Data!M24,AA:AA,"U"),IF(Data!Z24="AM",SUMIFS(Data!AJ:AJ,Data!Z:Z,"TM",Data!V:V,Data!M24,AA:AA,"U"),IF(Data!Z24="AZM",SUMIFS(Data!AJ:AJ,Data!Z:Z,"TM",Data!U:U,Data!M24,AA:AA,"U"),IF(Data!Z24="Zone",SUMIFS(Data!AJ:AJ,Data!Z:Z,"TM",Data!T:T,Data!M24,AA:AA,"U"),IF(Data!Z24="Region",SUMIFS(Data!AJ:AJ,Data!Z:Z,"TM",Data!S:S,Data!M24,AA:AA,"U"),IF(Data!Z24="Country",SUMIFS(Data!AJ:AJ,Data!Z:Z,"TM",Data!R:R,Data!M24,AA:AA,"U"),"")))))))</f>
        <v>6.1074999999999999</v>
      </c>
      <c r="AK24" s="18">
        <f>IF(Z24="TM",IF(AA24="U",(SUMIFS(Orders!AG:AG,Orders!AD:AD,Data!M24,Orders!W:W,0,Orders!X:X,0)+SUMIFS(Orders!AG:AG,Orders!AD:AD,Data!M24,Orders!W:W,1,Orders!X:X,1)),0),IF(Data!Z24="AAM",SUMIFS(Data!AK:AK,Data!Z:Z,"TM",Data!X:X,Data!M24,AA:AA,"U"),IF(Data!Z24="AM",SUMIFS(Data!AK:AK,Data!Z:Z,"TM",Data!V:V,Data!M24,AA:AA,"U"),IF(Data!Z24="AZM",SUMIFS(Data!AK:AK,Data!Z:Z,"TM",Data!U:U,Data!M24,AA:AA,"U"),IF(Data!Z24="Zone",SUMIFS(Data!AK:AK,Data!Z:Z,"TM",Data!T:T,Data!M24,AA:AA,"U"),IF(Data!Z24="Region",SUMIFS(Data!AK:AK,Data!Z:Z,"TM",Data!S:S,Data!M24,AA:AA,"U"),IF(Data!Z24="Country",SUMIFS(Data!AK:AK,Data!Z:Z,"TM",Data!R:R,Data!M24,AA:AA,"U"),"")))))))</f>
        <v>73290</v>
      </c>
      <c r="AL24" s="18">
        <f>IF(Z24="TM",12000*0,IF(Data!Z24="AAM",SUMIFS(Data!AL:AL,Data!Z:Z,"TM",Data!X:X,Data!M24,AA:AA,"H"),IF(Data!Z24="AM",SUMIFS(Data!AL:AL,Data!Z:Z,"TM",Data!V:V,Data!M24,AA:AA,"H"),IF(Data!Z24="AZM",SUMIFS(Data!AL:AL,Data!Z:Z,"TM",Data!U:U,Data!M24,AA:AA,"H"),IF(Data!Z24="Zone",SUMIFS(Data!AL:AL,Data!Z:Z,"TM",Data!T:T,Data!M24,AA:AA,"H"),IF(Data!Z24="Region",SUMIFS(Data!AL:AL,Data!Z:Z,"TM",Data!S:S,Data!M24,AA:AA,"H"),IF(Data!Z24="Country",SUMIFS(Data!AL:AL,Data!Z:Z,"TM",Data!R:R,Data!M24,AA:AA,"H"),"")))))))</f>
        <v>0</v>
      </c>
      <c r="AM24" s="27">
        <f t="shared" si="10"/>
        <v>0</v>
      </c>
      <c r="AN24" s="26">
        <f t="shared" si="11"/>
        <v>0.32144736842105265</v>
      </c>
      <c r="AO24" s="26">
        <f t="shared" si="12"/>
        <v>0</v>
      </c>
      <c r="AQ24" s="28">
        <f t="shared" si="13"/>
        <v>6.1074999999999999</v>
      </c>
      <c r="AR24" s="18">
        <f t="shared" si="14"/>
        <v>73290</v>
      </c>
      <c r="AS24" s="18">
        <f t="shared" si="15"/>
        <v>0</v>
      </c>
      <c r="AT24" s="27">
        <f t="shared" si="16"/>
        <v>0</v>
      </c>
      <c r="AU24" s="27"/>
      <c r="AV24" s="27"/>
      <c r="AW24" s="18">
        <f>IF(Z24="TM",(COUNTIFS(Orders!AD:AD,Data!M24,Orders!W:W,0,Orders!X:X,0,Orders!S:S,"*Ray*")+COUNTIFS(Orders!AD:AD,Data!M24,Orders!W:W,1,Orders!X:X,1,Orders!S:S,"*Ray*")+COUNTIFS(Orders!AD:AD,Data!M24,Orders!W:W,0,Orders!X:X,0,Orders!S:S,"*Fabric*")+COUNTIFS(Orders!AD:AD,Data!M24,Orders!W:W,1,Orders!X:X,1,Orders!S:S,"*Fabric*")),IF(Data!Z24="AAM",SUMIFS(Data!AW:AW,Data!Z:Z,"TM",Data!X:X,Data!M24),IF(Data!Z24="AM",SUMIFS(Data!AW:AW,Data!Z:Z,"TM",Data!V:V,Data!M24),IF(Data!Z24="AZM",SUMIFS(Data!AW:AW,Data!Z:Z,"TM",Data!U:U,Data!M24),IF(Data!Z24="Zone",SUMIFS(Data!AW:AW,Data!Z:Z,"TM",Data!T:T,Data!M24),IF(Data!Z24="Region",SUMIFS(Data!AW:AW,Data!Z:Z,"TM",Data!S:S,Data!M24),IF(Data!Z24="Country",SUMIFS(Data!AW:AW,Data!Z:Z,"TM",Data!R:R,Data!M24),0)))))))</f>
        <v>4</v>
      </c>
      <c r="AX24" s="18">
        <f>IF(Z24="TM",(COUNTIFS(Orders!AD:AD,Data!M24,Orders!W:W,0,Orders!X:X,0,Orders!S:S,"*Starter*")+COUNTIFS(Orders!AD:AD,Data!M24,Orders!W:W,1,Orders!X:X,1,Orders!S:S,"*Starter*")),IF(Data!Z24="AAM",SUMIFS(Data!AX:AX,Data!Z:Z,"TM",Data!X:X,Data!M24),IF(Data!Z24="AM",SUMIFS(Data!AX:AX,Data!Z:Z,"TM",Data!V:V,Data!M24),IF(Data!Z24="AZM",SUMIFS(Data!AX:AX,Data!Z:Z,"TM",Data!U:U,Data!M24),IF(Data!Z24="Zone",SUMIFS(Data!AX:AX,Data!Z:Z,"TM",Data!T:T,Data!M24),IF(Data!Z24="Region",SUMIFS(Data!AX:AX,Data!Z:Z,"TM",Data!S:S,Data!M24),IF(Data!Z24="Country",SUMIFS(Data!AX:AX,Data!Z:Z,"TM",Data!R:R,Data!M24),0)))))))</f>
        <v>0</v>
      </c>
      <c r="AY24" s="18">
        <f>IF(Z24="TM",(COUNTIFS(Orders!AD:AD,Data!M24,Orders!W:W,0,Orders!X:X,0,Orders!S:S,"*Pro*")+COUNTIFS(Orders!AD:AD,Data!M24,Orders!W:W,1,Orders!X:X,1,Orders!S:S,"*Pro*")),IF(Data!Z24="AAM",SUMIFS(Data!AY:AY,Data!Z:Z,"TM",Data!X:X,Data!M24),IF(Data!Z24="AM",SUMIFS(Data!AY:AY,Data!Z:Z,"TM",Data!V:V,Data!M24),IF(Data!Z24="AZM",SUMIFS(Data!AY:AY,Data!Z:Z,"TM",Data!U:U,Data!M24),IF(Data!Z24="Zone",SUMIFS(Data!AY:AY,Data!Z:Z,"TM",Data!T:T,Data!M24),IF(Data!Z24="Region",SUMIFS(Data!AY:AY,Data!Z:Z,"TM",Data!S:S,Data!M24),IF(Data!Z24="Country",SUMIFS(Data!AY:AY,Data!Z:Z,"TM",Data!R:R,Data!M24),0)))))))</f>
        <v>0</v>
      </c>
      <c r="AZ24" s="18">
        <f>IF(Z24="TM",(COUNTIFS(Orders!AD:AD,Data!M24,Orders!W:W,0,Orders!X:X,0,Orders!S:S,"*Tab*")+COUNTIFS(Orders!AD:AD,Data!M24,Orders!W:W,1,Orders!X:X,1,Orders!S:S,"*Tab*")),IF(Data!Z24="AAM",SUMIFS(Data!AZ:AZ,Data!Z:Z,"TM",Data!X:X,Data!M24),IF(Data!Z24="AM",SUMIFS(Data!AZ:AZ,Data!Z:Z,"TM",Data!V:V,Data!M24),IF(Data!Z24="AZM",SUMIFS(Data!AZ:AZ,Data!Z:Z,"TM",Data!U:U,Data!M24),IF(Data!Z24="Zone",SUMIFS(Data!AZ:AZ,Data!Z:Z,"TM",Data!T:T,Data!M24),IF(Data!Z24="Region",SUMIFS(Data!AZ:AZ,Data!Z:Z,"TM",Data!S:S,Data!M24),IF(Data!Z24="Country",SUMIFS(Data!AZ:AZ,Data!Z:Z,"TM",Data!R:R,Data!M24),0)))))))</f>
        <v>0</v>
      </c>
      <c r="BA24" s="18">
        <f>IF(Z24="TM",(COUNTIFS(Orders!AD:AD,Data!M24,Orders!W:W,0,Orders!X:X,0,Orders!S:S,"*Dental*")+COUNTIFS(Orders!AD:AD,Data!M24,Orders!W:W,1,Orders!X:X,1,Orders!S:S,"*Dental*")+COUNTIFS(Orders!AD:AD,Data!M24,Orders!W:W,0,Orders!X:X,0,Orders!S:S,"*Pediatric*")+COUNTIFS(Orders!AD:AD,Data!M24,Orders!W:W,1,Orders!X:X,1,Orders!S:S,"*Pediatric*")),IF(Data!Z24="AAM",SUMIFS(Data!BA:BA,Data!Z:Z,"TM",Data!X:X,Data!M24),IF(Data!Z24="AM",SUMIFS(Data!BA:BA,Data!Z:Z,"TM",Data!V:V,Data!M24),IF(Data!Z24="AZM",SUMIFS(Data!BA:BA,Data!Z:Z,"TM",Data!U:U,Data!M24),IF(Data!Z24="Zone",SUMIFS(Data!BA:BA,Data!Z:Z,"TM",Data!T:T,Data!M24),IF(Data!Z24="Region",SUMIFS(Data!BA:BA,Data!Z:Z,"TM",Data!S:S,Data!M24),IF(Data!Z24="Country",SUMIFS(Data!BA:BA,Data!Z:Z,"TM",Data!R:R,Data!M24),0)))))))</f>
        <v>0</v>
      </c>
      <c r="BB24" s="18">
        <f>IF(Z24="TM",(COUNTIFS(Orders!AD:AD,Data!M24,Orders!W:W,0,Orders!X:X,0,Orders!S:S,"*Fabric*")+COUNTIFS(Orders!AD:AD,Data!M24,Orders!W:W,1,Orders!X:X,1,Orders!S:S,"*Fabric*")),IF(Data!Z24="AAM",SUMIFS(Data!BB:BB,Data!Z:Z,"TM",Data!X:X,Data!M24),IF(Data!Z24="AM",SUMIFS(Data!BB:BB,Data!Z:Z,"TM",Data!V:V,Data!M24),IF(Data!Z24="AZM",SUMIFS(Data!BB:BB,Data!Z:Z,"TM",Data!U:U,Data!M24),IF(Data!Z24="Zone",SUMIFS(Data!BB:BB,Data!Z:Z,"TM",Data!T:T,Data!M24),IF(Data!Z24="Region",SUMIFS(Data!BB:BB,Data!Z:Z,"TM",Data!S:S,Data!M24),IF(Data!Z24="Country",SUMIFS(Data!BB:BB,Data!Z:Z,"TM",Data!R:R,Data!M24),0)))))))</f>
        <v>3</v>
      </c>
    </row>
    <row r="25" spans="1:54" ht="15.75" x14ac:dyDescent="0.3">
      <c r="A25" s="33" t="str">
        <f t="shared" si="20"/>
        <v/>
      </c>
      <c r="B25" s="33" t="b">
        <f t="shared" si="21"/>
        <v>1</v>
      </c>
      <c r="C25" s="33" t="e">
        <f>IF(ISERROR(SMALL($D$4:$D$594,E25)),””,SMALL($D$4:$D$594,E25))</f>
        <v>#NAME?</v>
      </c>
      <c r="D25" s="34" t="str">
        <f t="shared" si="22"/>
        <v/>
      </c>
      <c r="E25" s="33">
        <f>ROWS($E$4:E25)</f>
        <v>22</v>
      </c>
      <c r="F25" s="33">
        <f t="shared" si="23"/>
        <v>0</v>
      </c>
      <c r="G25" s="33">
        <f>IF(OR(Report!$C$7="",Report!$C$7="All Levels"),1,IF(Report!$C$7=Data!Z25,1,0))</f>
        <v>0</v>
      </c>
      <c r="H25" s="33">
        <f t="shared" si="24"/>
        <v>1</v>
      </c>
      <c r="I25" s="33">
        <f t="shared" si="25"/>
        <v>3</v>
      </c>
      <c r="J25" s="33">
        <f>IF(OR(Report!$F$7="",Report!$F$7="All AMs"),1,IF(Report!$F$7=Data!W25,1,0))</f>
        <v>1</v>
      </c>
      <c r="K25" s="33">
        <f>IF(OR(Report!$E$7="",Report!$E$7="All Zones"),1,IF(Report!$E$7=Data!P25,1,0))</f>
        <v>1</v>
      </c>
      <c r="L25" s="33">
        <f>IF(OR(Report!$D$7="",Report!$D$7="All Regions"),1,IF(Report!$D$7=Data!O25,1,0))</f>
        <v>1</v>
      </c>
      <c r="M25" s="67" t="s">
        <v>789</v>
      </c>
      <c r="N25" s="67" t="s">
        <v>725</v>
      </c>
      <c r="O25" s="68" t="s">
        <v>19</v>
      </c>
      <c r="P25" s="68" t="s">
        <v>688</v>
      </c>
      <c r="Q25" s="64" t="s">
        <v>1456</v>
      </c>
      <c r="R25" s="67" t="s">
        <v>777</v>
      </c>
      <c r="S25" s="67" t="s">
        <v>753</v>
      </c>
      <c r="T25" s="67" t="s">
        <v>554</v>
      </c>
      <c r="U25" s="67" t="s">
        <v>789</v>
      </c>
      <c r="V25" s="67"/>
      <c r="W25" s="64" t="s">
        <v>1456</v>
      </c>
      <c r="X25" s="67"/>
      <c r="Y25" s="68"/>
      <c r="Z25" s="68" t="s">
        <v>16</v>
      </c>
      <c r="AA25" s="68"/>
      <c r="AB25" s="18">
        <f>IF(Z25="TM",IF(AA25="H",(COUNTIFS(Orders!AD:AD,Data!M25,Orders!W:W,0,Orders!X:X,0)+COUNTIFS(Orders!AD:AD,Data!M25,Orders!W:W,1,Orders!X:X,1)),0),IF(Data!Z25="AAM",SUMIFS(Data!AB:AB,Data!Z:Z,"TM",Data!X:X,Data!M25,AA:AA,"H"),IF(Data!Z25="AM",SUMIFS(Data!AB:AB,Data!Z:Z,"TM",Data!V:V,Data!M25,AA:AA,"H"),IF(Data!Z25="AZM",SUMIFS(Data!AB:AB,Data!Z:Z,"TM",Data!U:U,Data!M25,AA:AA,"H"),IF(Data!Z25="ZM",SUMIFS(Data!AB:AB,Data!Z:Z,"TM",Data!T:T,Data!M25,AA:AA,"H"),IF(Data!Z25="RM",SUMIFS(Data!AB:AB,Data!Z:Z,"TM",Data!S:S,Data!M25,AA:AA,"H"),IF(Data!Z25="CM",SUMIFS(Data!AB:AB,Data!Z:Z,"TM",Data!R:R,Data!M25,AA:AA,"H"),"")))))))</f>
        <v>0</v>
      </c>
      <c r="AC25" s="28">
        <f>IF(Z25="TM",IF(AA25="H",(SUMIFS(Orders!AG:AG,Orders!AD:AD,Data!M25,Orders!W:W,0,Orders!X:X,0)+SUMIFS(Orders!AG:AG,Orders!AD:AD,Data!M25,Orders!W:W,1,Orders!X:X,1))/12000,0),IF(Data!Z25="AAM",SUMIFS(Data!AC:AC,Data!Z:Z,"TM",Data!X:X,Data!M25,AA:AA,"H"),IF(Data!Z25="AM",SUMIFS(Data!AC:AC,Data!Z:Z,"TM",Data!V:V,Data!M25,AA:AA,"H"),IF(Data!Z25="AZM",SUMIFS(Data!AC:AC,Data!Z:Z,"TM",Data!U:U,Data!M25,AA:AA,"H"),IF(Data!Z25="Zone",SUMIFS(Data!AC:AC,Data!Z:Z,"TM",Data!T:T,Data!M25,AA:AA,"H"),IF(Data!Z25="Region",SUMIFS(Data!AC:AC,Data!Z:Z,"TM",Data!S:S,Data!M25,AA:AA,"H"),IF(Data!Z25="Country",SUMIFS(Data!AC:AC,Data!Z:Z,"TM",Data!R:R,Data!M25,AA:AA,"H"),"")))))))</f>
        <v>0</v>
      </c>
      <c r="AD25" s="18">
        <f>IF(Z25="TM",0,IF(Data!Z25="AAM",SUMIFS(Data!AD:AD,Data!Z:Z,"TM",Data!X:X,Data!M25,AA:AA,"H"),IF(Data!Z25="AM",SUMIFS(Data!AD:AD,Data!Z:Z,"TM",Data!V:V,Data!M25,AA:AA,"H"),IF(Data!Z25="AZM",SUMIFS(Data!AD:AD,Data!Z:Z,"TM",Data!U:U,Data!M25,AA:AA,"H"),IF(Data!Z25="Zone",SUMIFS(Data!AD:AD,Data!Z:Z,"TM",Data!T:T,Data!M25,AA:AA,"H"),IF(Data!Z25="Region",SUMIFS(Data!AD:AD,Data!Z:Z,"TM",Data!S:S,Data!M25,AA:AA,"H"),IF(Data!Z25="Country",SUMIFS(Data!AD:AD,Data!Z:Z,"TM",Data!R:R,Data!M25,AA:AA,"H"),"")))))))</f>
        <v>0</v>
      </c>
      <c r="AE25" s="27">
        <f t="shared" si="6"/>
        <v>0</v>
      </c>
      <c r="AF25" s="26">
        <f t="shared" si="7"/>
        <v>0</v>
      </c>
      <c r="AG25" s="26">
        <f t="shared" si="8"/>
        <v>0</v>
      </c>
      <c r="AH25" s="26">
        <f t="shared" si="9"/>
        <v>0</v>
      </c>
      <c r="AJ25" s="28">
        <f>IF(Z25="TM",IF(AA25="U",(SUMIFS(Orders!AG:AG,Orders!AD:AD,Data!M25,Orders!W:W,0,Orders!X:X,0)+SUMIFS(Orders!AG:AG,Orders!AD:AD,Data!M25,Orders!W:W,1,Orders!X:X,1))/12000,0),IF(Data!Z25="AAM",SUMIFS(Data!AJ:AJ,Data!Z:Z,"TM",Data!X:X,Data!M25,AA:AA,"U"),IF(Data!Z25="AM",SUMIFS(Data!AJ:AJ,Data!Z:Z,"TM",Data!V:V,Data!M25,AA:AA,"U"),IF(Data!Z25="AZM",SUMIFS(Data!AJ:AJ,Data!Z:Z,"TM",Data!U:U,Data!M25,AA:AA,"U"),IF(Data!Z25="Zone",SUMIFS(Data!AJ:AJ,Data!Z:Z,"TM",Data!T:T,Data!M25,AA:AA,"U"),IF(Data!Z25="Region",SUMIFS(Data!AJ:AJ,Data!Z:Z,"TM",Data!S:S,Data!M25,AA:AA,"U"),IF(Data!Z25="Country",SUMIFS(Data!AJ:AJ,Data!Z:Z,"TM",Data!R:R,Data!M25,AA:AA,"U"),"")))))))</f>
        <v>0</v>
      </c>
      <c r="AK25" s="18">
        <f>IF(Z25="TM",IF(AA25="U",(SUMIFS(Orders!AG:AG,Orders!AD:AD,Data!M25,Orders!W:W,0,Orders!X:X,0)+SUMIFS(Orders!AG:AG,Orders!AD:AD,Data!M25,Orders!W:W,1,Orders!X:X,1)),0),IF(Data!Z25="AAM",SUMIFS(Data!AK:AK,Data!Z:Z,"TM",Data!X:X,Data!M25,AA:AA,"U"),IF(Data!Z25="AM",SUMIFS(Data!AK:AK,Data!Z:Z,"TM",Data!V:V,Data!M25,AA:AA,"U"),IF(Data!Z25="AZM",SUMIFS(Data!AK:AK,Data!Z:Z,"TM",Data!U:U,Data!M25,AA:AA,"U"),IF(Data!Z25="Zone",SUMIFS(Data!AK:AK,Data!Z:Z,"TM",Data!T:T,Data!M25,AA:AA,"U"),IF(Data!Z25="Region",SUMIFS(Data!AK:AK,Data!Z:Z,"TM",Data!S:S,Data!M25,AA:AA,"U"),IF(Data!Z25="Country",SUMIFS(Data!AK:AK,Data!Z:Z,"TM",Data!R:R,Data!M25,AA:AA,"U"),"")))))))</f>
        <v>0</v>
      </c>
      <c r="AL25" s="18">
        <f>IF(Z25="TM",12000*0,IF(Data!Z25="AAM",SUMIFS(Data!AL:AL,Data!Z:Z,"TM",Data!X:X,Data!M25,AA:AA,"H"),IF(Data!Z25="AM",SUMIFS(Data!AL:AL,Data!Z:Z,"TM",Data!V:V,Data!M25,AA:AA,"H"),IF(Data!Z25="AZM",SUMIFS(Data!AL:AL,Data!Z:Z,"TM",Data!U:U,Data!M25,AA:AA,"H"),IF(Data!Z25="Zone",SUMIFS(Data!AL:AL,Data!Z:Z,"TM",Data!T:T,Data!M25,AA:AA,"H"),IF(Data!Z25="Region",SUMIFS(Data!AL:AL,Data!Z:Z,"TM",Data!S:S,Data!M25,AA:AA,"H"),IF(Data!Z25="Country",SUMIFS(Data!AL:AL,Data!Z:Z,"TM",Data!R:R,Data!M25,AA:AA,"H"),"")))))))</f>
        <v>0</v>
      </c>
      <c r="AM25" s="27">
        <f t="shared" si="10"/>
        <v>0</v>
      </c>
      <c r="AN25" s="26">
        <f t="shared" si="11"/>
        <v>0</v>
      </c>
      <c r="AO25" s="26">
        <f t="shared" si="12"/>
        <v>0</v>
      </c>
      <c r="AQ25" s="28">
        <f t="shared" si="13"/>
        <v>0</v>
      </c>
      <c r="AR25" s="18">
        <f t="shared" si="14"/>
        <v>0</v>
      </c>
      <c r="AS25" s="18">
        <f t="shared" si="15"/>
        <v>0</v>
      </c>
      <c r="AT25" s="27">
        <f t="shared" si="16"/>
        <v>0</v>
      </c>
      <c r="AU25" s="27"/>
      <c r="AV25" s="27"/>
      <c r="AW25" s="18">
        <f>IF(Z25="TM",(COUNTIFS(Orders!AD:AD,Data!M25,Orders!W:W,0,Orders!X:X,0,Orders!S:S,"*Ray*")+COUNTIFS(Orders!AD:AD,Data!M25,Orders!W:W,1,Orders!X:X,1,Orders!S:S,"*Ray*")+COUNTIFS(Orders!AD:AD,Data!M25,Orders!W:W,0,Orders!X:X,0,Orders!S:S,"*Fabric*")+COUNTIFS(Orders!AD:AD,Data!M25,Orders!W:W,1,Orders!X:X,1,Orders!S:S,"*Fabric*")),IF(Data!Z25="AAM",SUMIFS(Data!AW:AW,Data!Z:Z,"TM",Data!X:X,Data!M25),IF(Data!Z25="AM",SUMIFS(Data!AW:AW,Data!Z:Z,"TM",Data!V:V,Data!M25),IF(Data!Z25="AZM",SUMIFS(Data!AW:AW,Data!Z:Z,"TM",Data!U:U,Data!M25),IF(Data!Z25="Zone",SUMIFS(Data!AW:AW,Data!Z:Z,"TM",Data!T:T,Data!M25),IF(Data!Z25="Region",SUMIFS(Data!AW:AW,Data!Z:Z,"TM",Data!S:S,Data!M25),IF(Data!Z25="Country",SUMIFS(Data!AW:AW,Data!Z:Z,"TM",Data!R:R,Data!M25),0)))))))</f>
        <v>0</v>
      </c>
      <c r="AX25" s="18">
        <f>IF(Z25="TM",(COUNTIFS(Orders!AD:AD,Data!M25,Orders!W:W,0,Orders!X:X,0,Orders!S:S,"*Starter*")+COUNTIFS(Orders!AD:AD,Data!M25,Orders!W:W,1,Orders!X:X,1,Orders!S:S,"*Starter*")),IF(Data!Z25="AAM",SUMIFS(Data!AX:AX,Data!Z:Z,"TM",Data!X:X,Data!M25),IF(Data!Z25="AM",SUMIFS(Data!AX:AX,Data!Z:Z,"TM",Data!V:V,Data!M25),IF(Data!Z25="AZM",SUMIFS(Data!AX:AX,Data!Z:Z,"TM",Data!U:U,Data!M25),IF(Data!Z25="Zone",SUMIFS(Data!AX:AX,Data!Z:Z,"TM",Data!T:T,Data!M25),IF(Data!Z25="Region",SUMIFS(Data!AX:AX,Data!Z:Z,"TM",Data!S:S,Data!M25),IF(Data!Z25="Country",SUMIFS(Data!AX:AX,Data!Z:Z,"TM",Data!R:R,Data!M25),0)))))))</f>
        <v>0</v>
      </c>
      <c r="AY25" s="18">
        <f>IF(Z25="TM",(COUNTIFS(Orders!AD:AD,Data!M25,Orders!W:W,0,Orders!X:X,0,Orders!S:S,"*Pro*")+COUNTIFS(Orders!AD:AD,Data!M25,Orders!W:W,1,Orders!X:X,1,Orders!S:S,"*Pro*")),IF(Data!Z25="AAM",SUMIFS(Data!AY:AY,Data!Z:Z,"TM",Data!X:X,Data!M25),IF(Data!Z25="AM",SUMIFS(Data!AY:AY,Data!Z:Z,"TM",Data!V:V,Data!M25),IF(Data!Z25="AZM",SUMIFS(Data!AY:AY,Data!Z:Z,"TM",Data!U:U,Data!M25),IF(Data!Z25="Zone",SUMIFS(Data!AY:AY,Data!Z:Z,"TM",Data!T:T,Data!M25),IF(Data!Z25="Region",SUMIFS(Data!AY:AY,Data!Z:Z,"TM",Data!S:S,Data!M25),IF(Data!Z25="Country",SUMIFS(Data!AY:AY,Data!Z:Z,"TM",Data!R:R,Data!M25),0)))))))</f>
        <v>0</v>
      </c>
      <c r="AZ25" s="18">
        <f>IF(Z25="TM",(COUNTIFS(Orders!AD:AD,Data!M25,Orders!W:W,0,Orders!X:X,0,Orders!S:S,"*Tab*")+COUNTIFS(Orders!AD:AD,Data!M25,Orders!W:W,1,Orders!X:X,1,Orders!S:S,"*Tab*")),IF(Data!Z25="AAM",SUMIFS(Data!AZ:AZ,Data!Z:Z,"TM",Data!X:X,Data!M25),IF(Data!Z25="AM",SUMIFS(Data!AZ:AZ,Data!Z:Z,"TM",Data!V:V,Data!M25),IF(Data!Z25="AZM",SUMIFS(Data!AZ:AZ,Data!Z:Z,"TM",Data!U:U,Data!M25),IF(Data!Z25="Zone",SUMIFS(Data!AZ:AZ,Data!Z:Z,"TM",Data!T:T,Data!M25),IF(Data!Z25="Region",SUMIFS(Data!AZ:AZ,Data!Z:Z,"TM",Data!S:S,Data!M25),IF(Data!Z25="Country",SUMIFS(Data!AZ:AZ,Data!Z:Z,"TM",Data!R:R,Data!M25),0)))))))</f>
        <v>0</v>
      </c>
      <c r="BA25" s="18">
        <f>IF(Z25="TM",(COUNTIFS(Orders!AD:AD,Data!M25,Orders!W:W,0,Orders!X:X,0,Orders!S:S,"*Dental*")+COUNTIFS(Orders!AD:AD,Data!M25,Orders!W:W,1,Orders!X:X,1,Orders!S:S,"*Dental*")+COUNTIFS(Orders!AD:AD,Data!M25,Orders!W:W,0,Orders!X:X,0,Orders!S:S,"*Pediatric*")+COUNTIFS(Orders!AD:AD,Data!M25,Orders!W:W,1,Orders!X:X,1,Orders!S:S,"*Pediatric*")),IF(Data!Z25="AAM",SUMIFS(Data!BA:BA,Data!Z:Z,"TM",Data!X:X,Data!M25),IF(Data!Z25="AM",SUMIFS(Data!BA:BA,Data!Z:Z,"TM",Data!V:V,Data!M25),IF(Data!Z25="AZM",SUMIFS(Data!BA:BA,Data!Z:Z,"TM",Data!U:U,Data!M25),IF(Data!Z25="Zone",SUMIFS(Data!BA:BA,Data!Z:Z,"TM",Data!T:T,Data!M25),IF(Data!Z25="Region",SUMIFS(Data!BA:BA,Data!Z:Z,"TM",Data!S:S,Data!M25),IF(Data!Z25="Country",SUMIFS(Data!BA:BA,Data!Z:Z,"TM",Data!R:R,Data!M25),0)))))))</f>
        <v>0</v>
      </c>
      <c r="BB25" s="18">
        <f>IF(Z25="TM",(COUNTIFS(Orders!AD:AD,Data!M25,Orders!W:W,0,Orders!X:X,0,Orders!S:S,"*Fabric*")+COUNTIFS(Orders!AD:AD,Data!M25,Orders!W:W,1,Orders!X:X,1,Orders!S:S,"*Fabric*")),IF(Data!Z25="AAM",SUMIFS(Data!BB:BB,Data!Z:Z,"TM",Data!X:X,Data!M25),IF(Data!Z25="AM",SUMIFS(Data!BB:BB,Data!Z:Z,"TM",Data!V:V,Data!M25),IF(Data!Z25="AZM",SUMIFS(Data!BB:BB,Data!Z:Z,"TM",Data!U:U,Data!M25),IF(Data!Z25="Zone",SUMIFS(Data!BB:BB,Data!Z:Z,"TM",Data!T:T,Data!M25),IF(Data!Z25="Region",SUMIFS(Data!BB:BB,Data!Z:Z,"TM",Data!S:S,Data!M25),IF(Data!Z25="Country",SUMIFS(Data!BB:BB,Data!Z:Z,"TM",Data!R:R,Data!M25),0)))))))</f>
        <v>0</v>
      </c>
    </row>
    <row r="26" spans="1:54" ht="15.75" x14ac:dyDescent="0.3">
      <c r="A26" s="33" t="str">
        <f t="shared" si="20"/>
        <v/>
      </c>
      <c r="B26" s="33" t="b">
        <f t="shared" si="21"/>
        <v>1</v>
      </c>
      <c r="C26" s="33" t="e">
        <f>IF(ISERROR(SMALL($D$4:$D$594,E26)),””,SMALL($D$4:$D$594,E26))</f>
        <v>#NAME?</v>
      </c>
      <c r="D26" s="34" t="str">
        <f t="shared" si="22"/>
        <v/>
      </c>
      <c r="E26" s="33">
        <f>ROWS($E$4:E26)</f>
        <v>23</v>
      </c>
      <c r="F26" s="33">
        <f t="shared" si="23"/>
        <v>0</v>
      </c>
      <c r="G26" s="33">
        <f>IF(OR(Report!$C$7="",Report!$C$7="All Levels"),1,IF(Report!$C$7=Data!Z26,1,0))</f>
        <v>0</v>
      </c>
      <c r="H26" s="33">
        <f t="shared" si="24"/>
        <v>1</v>
      </c>
      <c r="I26" s="33">
        <f t="shared" si="25"/>
        <v>3</v>
      </c>
      <c r="J26" s="33">
        <f>IF(OR(Report!$F$7="",Report!$F$7="All AMs"),1,IF(Report!$F$7=Data!W26,1,0))</f>
        <v>1</v>
      </c>
      <c r="K26" s="33">
        <f>IF(OR(Report!$E$7="",Report!$E$7="All Zones"),1,IF(Report!$E$7=Data!P26,1,0))</f>
        <v>1</v>
      </c>
      <c r="L26" s="33">
        <f>IF(OR(Report!$D$7="",Report!$D$7="All Regions"),1,IF(Report!$D$7=Data!O26,1,0))</f>
        <v>1</v>
      </c>
      <c r="M26" s="67" t="s">
        <v>790</v>
      </c>
      <c r="N26" s="67" t="s">
        <v>791</v>
      </c>
      <c r="O26" s="68" t="s">
        <v>21</v>
      </c>
      <c r="P26" s="68" t="s">
        <v>692</v>
      </c>
      <c r="Q26" s="64" t="s">
        <v>1456</v>
      </c>
      <c r="R26" s="67" t="s">
        <v>777</v>
      </c>
      <c r="S26" s="67" t="s">
        <v>757</v>
      </c>
      <c r="T26" s="67" t="s">
        <v>761</v>
      </c>
      <c r="U26" s="67" t="s">
        <v>790</v>
      </c>
      <c r="V26" s="67"/>
      <c r="W26" s="64" t="s">
        <v>1456</v>
      </c>
      <c r="X26" s="67"/>
      <c r="Y26" s="68"/>
      <c r="Z26" s="68" t="s">
        <v>16</v>
      </c>
      <c r="AA26" s="68"/>
      <c r="AB26" s="18">
        <f>IF(Z26="TM",IF(AA26="H",(COUNTIFS(Orders!AD:AD,Data!M26,Orders!W:W,0,Orders!X:X,0)+COUNTIFS(Orders!AD:AD,Data!M26,Orders!W:W,1,Orders!X:X,1)),0),IF(Data!Z26="AAM",SUMIFS(Data!AB:AB,Data!Z:Z,"TM",Data!X:X,Data!M26,AA:AA,"H"),IF(Data!Z26="AM",SUMIFS(Data!AB:AB,Data!Z:Z,"TM",Data!V:V,Data!M26,AA:AA,"H"),IF(Data!Z26="AZM",SUMIFS(Data!AB:AB,Data!Z:Z,"TM",Data!U:U,Data!M26,AA:AA,"H"),IF(Data!Z26="ZM",SUMIFS(Data!AB:AB,Data!Z:Z,"TM",Data!T:T,Data!M26,AA:AA,"H"),IF(Data!Z26="RM",SUMIFS(Data!AB:AB,Data!Z:Z,"TM",Data!S:S,Data!M26,AA:AA,"H"),IF(Data!Z26="CM",SUMIFS(Data!AB:AB,Data!Z:Z,"TM",Data!R:R,Data!M26,AA:AA,"H"),"")))))))</f>
        <v>4</v>
      </c>
      <c r="AC26" s="28">
        <f>IF(Z26="TM",IF(AA26="H",(SUMIFS(Orders!AG:AG,Orders!AD:AD,Data!M26,Orders!W:W,0,Orders!X:X,0)+SUMIFS(Orders!AG:AG,Orders!AD:AD,Data!M26,Orders!W:W,1,Orders!X:X,1))/12000,0),IF(Data!Z26="AAM",SUMIFS(Data!AC:AC,Data!Z:Z,"TM",Data!X:X,Data!M26,AA:AA,"H"),IF(Data!Z26="AM",SUMIFS(Data!AC:AC,Data!Z:Z,"TM",Data!V:V,Data!M26,AA:AA,"H"),IF(Data!Z26="AZM",SUMIFS(Data!AC:AC,Data!Z:Z,"TM",Data!U:U,Data!M26,AA:AA,"H"),IF(Data!Z26="Zone",SUMIFS(Data!AC:AC,Data!Z:Z,"TM",Data!T:T,Data!M26,AA:AA,"H"),IF(Data!Z26="Region",SUMIFS(Data!AC:AC,Data!Z:Z,"TM",Data!S:S,Data!M26,AA:AA,"H"),IF(Data!Z26="Country",SUMIFS(Data!AC:AC,Data!Z:Z,"TM",Data!R:R,Data!M26,AA:AA,"H"),"")))))))</f>
        <v>3.996</v>
      </c>
      <c r="AD26" s="18">
        <f>IF(Z26="TM",0,IF(Data!Z26="AAM",SUMIFS(Data!AD:AD,Data!Z:Z,"TM",Data!X:X,Data!M26,AA:AA,"H"),IF(Data!Z26="AM",SUMIFS(Data!AD:AD,Data!Z:Z,"TM",Data!V:V,Data!M26,AA:AA,"H"),IF(Data!Z26="AZM",SUMIFS(Data!AD:AD,Data!Z:Z,"TM",Data!U:U,Data!M26,AA:AA,"H"),IF(Data!Z26="Zone",SUMIFS(Data!AD:AD,Data!Z:Z,"TM",Data!T:T,Data!M26,AA:AA,"H"),IF(Data!Z26="Region",SUMIFS(Data!AD:AD,Data!Z:Z,"TM",Data!S:S,Data!M26,AA:AA,"H"),IF(Data!Z26="Country",SUMIFS(Data!AD:AD,Data!Z:Z,"TM",Data!R:R,Data!M26,AA:AA,"H"),"")))))))</f>
        <v>0</v>
      </c>
      <c r="AE26" s="27">
        <f t="shared" si="6"/>
        <v>0</v>
      </c>
      <c r="AF26" s="26">
        <f t="shared" si="7"/>
        <v>999</v>
      </c>
      <c r="AG26" s="26">
        <f t="shared" si="8"/>
        <v>9.9900000000000003E-2</v>
      </c>
      <c r="AH26" s="26">
        <f t="shared" si="9"/>
        <v>8.6869565217391309E-2</v>
      </c>
      <c r="AJ26" s="28">
        <f>IF(Z26="TM",IF(AA26="U",(SUMIFS(Orders!AG:AG,Orders!AD:AD,Data!M26,Orders!W:W,0,Orders!X:X,0)+SUMIFS(Orders!AG:AG,Orders!AD:AD,Data!M26,Orders!W:W,1,Orders!X:X,1))/12000,0),IF(Data!Z26="AAM",SUMIFS(Data!AJ:AJ,Data!Z:Z,"TM",Data!X:X,Data!M26,AA:AA,"U"),IF(Data!Z26="AM",SUMIFS(Data!AJ:AJ,Data!Z:Z,"TM",Data!V:V,Data!M26,AA:AA,"U"),IF(Data!Z26="AZM",SUMIFS(Data!AJ:AJ,Data!Z:Z,"TM",Data!U:U,Data!M26,AA:AA,"U"),IF(Data!Z26="Zone",SUMIFS(Data!AJ:AJ,Data!Z:Z,"TM",Data!T:T,Data!M26,AA:AA,"U"),IF(Data!Z26="Region",SUMIFS(Data!AJ:AJ,Data!Z:Z,"TM",Data!S:S,Data!M26,AA:AA,"U"),IF(Data!Z26="Country",SUMIFS(Data!AJ:AJ,Data!Z:Z,"TM",Data!R:R,Data!M26,AA:AA,"U"),"")))))))</f>
        <v>0</v>
      </c>
      <c r="AK26" s="18">
        <f>IF(Z26="TM",IF(AA26="U",(SUMIFS(Orders!AG:AG,Orders!AD:AD,Data!M26,Orders!W:W,0,Orders!X:X,0)+SUMIFS(Orders!AG:AG,Orders!AD:AD,Data!M26,Orders!W:W,1,Orders!X:X,1)),0),IF(Data!Z26="AAM",SUMIFS(Data!AK:AK,Data!Z:Z,"TM",Data!X:X,Data!M26,AA:AA,"U"),IF(Data!Z26="AM",SUMIFS(Data!AK:AK,Data!Z:Z,"TM",Data!V:V,Data!M26,AA:AA,"U"),IF(Data!Z26="AZM",SUMIFS(Data!AK:AK,Data!Z:Z,"TM",Data!U:U,Data!M26,AA:AA,"U"),IF(Data!Z26="Zone",SUMIFS(Data!AK:AK,Data!Z:Z,"TM",Data!T:T,Data!M26,AA:AA,"U"),IF(Data!Z26="Region",SUMIFS(Data!AK:AK,Data!Z:Z,"TM",Data!S:S,Data!M26,AA:AA,"U"),IF(Data!Z26="Country",SUMIFS(Data!AK:AK,Data!Z:Z,"TM",Data!R:R,Data!M26,AA:AA,"U"),"")))))))</f>
        <v>0</v>
      </c>
      <c r="AL26" s="18">
        <f>IF(Z26="TM",12000*0,IF(Data!Z26="AAM",SUMIFS(Data!AL:AL,Data!Z:Z,"TM",Data!X:X,Data!M26,AA:AA,"H"),IF(Data!Z26="AM",SUMIFS(Data!AL:AL,Data!Z:Z,"TM",Data!V:V,Data!M26,AA:AA,"H"),IF(Data!Z26="AZM",SUMIFS(Data!AL:AL,Data!Z:Z,"TM",Data!U:U,Data!M26,AA:AA,"H"),IF(Data!Z26="Zone",SUMIFS(Data!AL:AL,Data!Z:Z,"TM",Data!T:T,Data!M26,AA:AA,"H"),IF(Data!Z26="Region",SUMIFS(Data!AL:AL,Data!Z:Z,"TM",Data!S:S,Data!M26,AA:AA,"H"),IF(Data!Z26="Country",SUMIFS(Data!AL:AL,Data!Z:Z,"TM",Data!R:R,Data!M26,AA:AA,"H"),"")))))))</f>
        <v>0</v>
      </c>
      <c r="AM26" s="27">
        <f t="shared" si="10"/>
        <v>0</v>
      </c>
      <c r="AN26" s="26">
        <f t="shared" si="11"/>
        <v>0</v>
      </c>
      <c r="AO26" s="26">
        <f t="shared" si="12"/>
        <v>0</v>
      </c>
      <c r="AQ26" s="28">
        <f t="shared" si="13"/>
        <v>3.996</v>
      </c>
      <c r="AR26" s="18">
        <f t="shared" si="14"/>
        <v>47952</v>
      </c>
      <c r="AS26" s="18">
        <f t="shared" si="15"/>
        <v>0</v>
      </c>
      <c r="AT26" s="27">
        <f t="shared" si="16"/>
        <v>0</v>
      </c>
      <c r="AU26" s="27"/>
      <c r="AV26" s="27"/>
      <c r="AW26" s="18">
        <f>IF(Z26="TM",(COUNTIFS(Orders!AD:AD,Data!M26,Orders!W:W,0,Orders!X:X,0,Orders!S:S,"*Ray*")+COUNTIFS(Orders!AD:AD,Data!M26,Orders!W:W,1,Orders!X:X,1,Orders!S:S,"*Ray*")+COUNTIFS(Orders!AD:AD,Data!M26,Orders!W:W,0,Orders!X:X,0,Orders!S:S,"*Fabric*")+COUNTIFS(Orders!AD:AD,Data!M26,Orders!W:W,1,Orders!X:X,1,Orders!S:S,"*Fabric*")),IF(Data!Z26="AAM",SUMIFS(Data!AW:AW,Data!Z:Z,"TM",Data!X:X,Data!M26),IF(Data!Z26="AM",SUMIFS(Data!AW:AW,Data!Z:Z,"TM",Data!V:V,Data!M26),IF(Data!Z26="AZM",SUMIFS(Data!AW:AW,Data!Z:Z,"TM",Data!U:U,Data!M26),IF(Data!Z26="Zone",SUMIFS(Data!AW:AW,Data!Z:Z,"TM",Data!T:T,Data!M26),IF(Data!Z26="Region",SUMIFS(Data!AW:AW,Data!Z:Z,"TM",Data!S:S,Data!M26),IF(Data!Z26="Country",SUMIFS(Data!AW:AW,Data!Z:Z,"TM",Data!R:R,Data!M26),0)))))))</f>
        <v>4</v>
      </c>
      <c r="AX26" s="18">
        <f>IF(Z26="TM",(COUNTIFS(Orders!AD:AD,Data!M26,Orders!W:W,0,Orders!X:X,0,Orders!S:S,"*Starter*")+COUNTIFS(Orders!AD:AD,Data!M26,Orders!W:W,1,Orders!X:X,1,Orders!S:S,"*Starter*")),IF(Data!Z26="AAM",SUMIFS(Data!AX:AX,Data!Z:Z,"TM",Data!X:X,Data!M26),IF(Data!Z26="AM",SUMIFS(Data!AX:AX,Data!Z:Z,"TM",Data!V:V,Data!M26),IF(Data!Z26="AZM",SUMIFS(Data!AX:AX,Data!Z:Z,"TM",Data!U:U,Data!M26),IF(Data!Z26="Zone",SUMIFS(Data!AX:AX,Data!Z:Z,"TM",Data!T:T,Data!M26),IF(Data!Z26="Region",SUMIFS(Data!AX:AX,Data!Z:Z,"TM",Data!S:S,Data!M26),IF(Data!Z26="Country",SUMIFS(Data!AX:AX,Data!Z:Z,"TM",Data!R:R,Data!M26),0)))))))</f>
        <v>4</v>
      </c>
      <c r="AY26" s="18">
        <f>IF(Z26="TM",(COUNTIFS(Orders!AD:AD,Data!M26,Orders!W:W,0,Orders!X:X,0,Orders!S:S,"*Pro*")+COUNTIFS(Orders!AD:AD,Data!M26,Orders!W:W,1,Orders!X:X,1,Orders!S:S,"*Pro*")),IF(Data!Z26="AAM",SUMIFS(Data!AY:AY,Data!Z:Z,"TM",Data!X:X,Data!M26),IF(Data!Z26="AM",SUMIFS(Data!AY:AY,Data!Z:Z,"TM",Data!V:V,Data!M26),IF(Data!Z26="AZM",SUMIFS(Data!AY:AY,Data!Z:Z,"TM",Data!U:U,Data!M26),IF(Data!Z26="Zone",SUMIFS(Data!AY:AY,Data!Z:Z,"TM",Data!T:T,Data!M26),IF(Data!Z26="Region",SUMIFS(Data!AY:AY,Data!Z:Z,"TM",Data!S:S,Data!M26),IF(Data!Z26="Country",SUMIFS(Data!AY:AY,Data!Z:Z,"TM",Data!R:R,Data!M26),0)))))))</f>
        <v>0</v>
      </c>
      <c r="AZ26" s="18">
        <f>IF(Z26="TM",(COUNTIFS(Orders!AD:AD,Data!M26,Orders!W:W,0,Orders!X:X,0,Orders!S:S,"*Tab*")+COUNTIFS(Orders!AD:AD,Data!M26,Orders!W:W,1,Orders!X:X,1,Orders!S:S,"*Tab*")),IF(Data!Z26="AAM",SUMIFS(Data!AZ:AZ,Data!Z:Z,"TM",Data!X:X,Data!M26),IF(Data!Z26="AM",SUMIFS(Data!AZ:AZ,Data!Z:Z,"TM",Data!V:V,Data!M26),IF(Data!Z26="AZM",SUMIFS(Data!AZ:AZ,Data!Z:Z,"TM",Data!U:U,Data!M26),IF(Data!Z26="Zone",SUMIFS(Data!AZ:AZ,Data!Z:Z,"TM",Data!T:T,Data!M26),IF(Data!Z26="Region",SUMIFS(Data!AZ:AZ,Data!Z:Z,"TM",Data!S:S,Data!M26),IF(Data!Z26="Country",SUMIFS(Data!AZ:AZ,Data!Z:Z,"TM",Data!R:R,Data!M26),0)))))))</f>
        <v>0</v>
      </c>
      <c r="BA26" s="18">
        <f>IF(Z26="TM",(COUNTIFS(Orders!AD:AD,Data!M26,Orders!W:W,0,Orders!X:X,0,Orders!S:S,"*Dental*")+COUNTIFS(Orders!AD:AD,Data!M26,Orders!W:W,1,Orders!X:X,1,Orders!S:S,"*Dental*")+COUNTIFS(Orders!AD:AD,Data!M26,Orders!W:W,0,Orders!X:X,0,Orders!S:S,"*Pediatric*")+COUNTIFS(Orders!AD:AD,Data!M26,Orders!W:W,1,Orders!X:X,1,Orders!S:S,"*Pediatric*")),IF(Data!Z26="AAM",SUMIFS(Data!BA:BA,Data!Z:Z,"TM",Data!X:X,Data!M26),IF(Data!Z26="AM",SUMIFS(Data!BA:BA,Data!Z:Z,"TM",Data!V:V,Data!M26),IF(Data!Z26="AZM",SUMIFS(Data!BA:BA,Data!Z:Z,"TM",Data!U:U,Data!M26),IF(Data!Z26="Zone",SUMIFS(Data!BA:BA,Data!Z:Z,"TM",Data!T:T,Data!M26),IF(Data!Z26="Region",SUMIFS(Data!BA:BA,Data!Z:Z,"TM",Data!S:S,Data!M26),IF(Data!Z26="Country",SUMIFS(Data!BA:BA,Data!Z:Z,"TM",Data!R:R,Data!M26),0)))))))</f>
        <v>0</v>
      </c>
      <c r="BB26" s="18">
        <f>IF(Z26="TM",(COUNTIFS(Orders!AD:AD,Data!M26,Orders!W:W,0,Orders!X:X,0,Orders!S:S,"*Fabric*")+COUNTIFS(Orders!AD:AD,Data!M26,Orders!W:W,1,Orders!X:X,1,Orders!S:S,"*Fabric*")),IF(Data!Z26="AAM",SUMIFS(Data!BB:BB,Data!Z:Z,"TM",Data!X:X,Data!M26),IF(Data!Z26="AM",SUMIFS(Data!BB:BB,Data!Z:Z,"TM",Data!V:V,Data!M26),IF(Data!Z26="AZM",SUMIFS(Data!BB:BB,Data!Z:Z,"TM",Data!U:U,Data!M26),IF(Data!Z26="Zone",SUMIFS(Data!BB:BB,Data!Z:Z,"TM",Data!T:T,Data!M26),IF(Data!Z26="Region",SUMIFS(Data!BB:BB,Data!Z:Z,"TM",Data!S:S,Data!M26),IF(Data!Z26="Country",SUMIFS(Data!BB:BB,Data!Z:Z,"TM",Data!R:R,Data!M26),0)))))))</f>
        <v>0</v>
      </c>
    </row>
    <row r="27" spans="1:54" ht="15.75" x14ac:dyDescent="0.3">
      <c r="A27" s="33" t="str">
        <f t="shared" si="20"/>
        <v/>
      </c>
      <c r="B27" s="33" t="b">
        <f t="shared" si="21"/>
        <v>1</v>
      </c>
      <c r="C27" s="33" t="e">
        <f>IF(ISERROR(SMALL($D$4:$D$594,E27)),””,SMALL($D$4:$D$594,E27))</f>
        <v>#NAME?</v>
      </c>
      <c r="D27" s="34" t="str">
        <f t="shared" si="22"/>
        <v/>
      </c>
      <c r="E27" s="33">
        <f>ROWS($E$4:E27)</f>
        <v>24</v>
      </c>
      <c r="F27" s="33">
        <f t="shared" si="23"/>
        <v>0</v>
      </c>
      <c r="G27" s="33">
        <f>IF(OR(Report!$C$7="",Report!$C$7="All Levels"),1,IF(Report!$C$7=Data!Z27,1,0))</f>
        <v>0</v>
      </c>
      <c r="H27" s="33">
        <f t="shared" si="24"/>
        <v>1</v>
      </c>
      <c r="I27" s="33">
        <f t="shared" si="25"/>
        <v>3</v>
      </c>
      <c r="J27" s="33">
        <f>IF(OR(Report!$F$7="",Report!$F$7="All AMs"),1,IF(Report!$F$7=Data!W27,1,0))</f>
        <v>1</v>
      </c>
      <c r="K27" s="33">
        <f>IF(OR(Report!$E$7="",Report!$E$7="All Zones"),1,IF(Report!$E$7=Data!P27,1,0))</f>
        <v>1</v>
      </c>
      <c r="L27" s="33">
        <f>IF(OR(Report!$D$7="",Report!$D$7="All Regions"),1,IF(Report!$D$7=Data!O27,1,0))</f>
        <v>1</v>
      </c>
      <c r="M27" s="67" t="s">
        <v>792</v>
      </c>
      <c r="N27" s="67" t="s">
        <v>693</v>
      </c>
      <c r="O27" s="68" t="s">
        <v>20</v>
      </c>
      <c r="P27" s="68" t="s">
        <v>20</v>
      </c>
      <c r="Q27" s="68" t="s">
        <v>793</v>
      </c>
      <c r="R27" s="67" t="s">
        <v>777</v>
      </c>
      <c r="S27" s="67" t="s">
        <v>747</v>
      </c>
      <c r="T27" s="67" t="s">
        <v>748</v>
      </c>
      <c r="U27" s="67"/>
      <c r="V27" s="67" t="s">
        <v>792</v>
      </c>
      <c r="W27" s="67" t="s">
        <v>693</v>
      </c>
      <c r="X27" s="67"/>
      <c r="Y27" s="68"/>
      <c r="Z27" s="68" t="s">
        <v>12</v>
      </c>
      <c r="AA27" s="68"/>
      <c r="AB27" s="18">
        <f>IF(Z27="TM",IF(AA27="H",(COUNTIFS(Orders!AD:AD,Data!M27,Orders!W:W,0,Orders!X:X,0)+COUNTIFS(Orders!AD:AD,Data!M27,Orders!W:W,1,Orders!X:X,1)),0),IF(Data!Z27="AAM",SUMIFS(Data!AB:AB,Data!Z:Z,"TM",Data!X:X,Data!M27,AA:AA,"H"),IF(Data!Z27="AM",SUMIFS(Data!AB:AB,Data!Z:Z,"TM",Data!V:V,Data!M27,AA:AA,"H"),IF(Data!Z27="AZM",SUMIFS(Data!AB:AB,Data!Z:Z,"TM",Data!U:U,Data!M27,AA:AA,"H"),IF(Data!Z27="ZM",SUMIFS(Data!AB:AB,Data!Z:Z,"TM",Data!T:T,Data!M27,AA:AA,"H"),IF(Data!Z27="RM",SUMIFS(Data!AB:AB,Data!Z:Z,"TM",Data!S:S,Data!M27,AA:AA,"H"),IF(Data!Z27="CM",SUMIFS(Data!AB:AB,Data!Z:Z,"TM",Data!R:R,Data!M27,AA:AA,"H"),"")))))))</f>
        <v>0</v>
      </c>
      <c r="AC27" s="28">
        <f>IF(Z27="TM",IF(AA27="H",(SUMIFS(Orders!AG:AG,Orders!AD:AD,Data!M27,Orders!W:W,0,Orders!X:X,0)+SUMIFS(Orders!AG:AG,Orders!AD:AD,Data!M27,Orders!W:W,1,Orders!X:X,1))/12000,0),IF(Data!Z27="AAM",SUMIFS(Data!AC:AC,Data!Z:Z,"TM",Data!X:X,Data!M27,AA:AA,"H"),IF(Data!Z27="AM",SUMIFS(Data!AC:AC,Data!Z:Z,"TM",Data!V:V,Data!M27,AA:AA,"H"),IF(Data!Z27="AZM",SUMIFS(Data!AC:AC,Data!Z:Z,"TM",Data!U:U,Data!M27,AA:AA,"H"),IF(Data!Z27="Zone",SUMIFS(Data!AC:AC,Data!Z:Z,"TM",Data!T:T,Data!M27,AA:AA,"H"),IF(Data!Z27="Region",SUMIFS(Data!AC:AC,Data!Z:Z,"TM",Data!S:S,Data!M27,AA:AA,"H"),IF(Data!Z27="Country",SUMIFS(Data!AC:AC,Data!Z:Z,"TM",Data!R:R,Data!M27,AA:AA,"H"),"")))))))</f>
        <v>0</v>
      </c>
      <c r="AD27" s="18">
        <f>IF(Z27="TM",0,IF(Data!Z27="AAM",SUMIFS(Data!AD:AD,Data!Z:Z,"TM",Data!X:X,Data!M27,AA:AA,"H"),IF(Data!Z27="AM",SUMIFS(Data!AD:AD,Data!Z:Z,"TM",Data!V:V,Data!M27,AA:AA,"H"),IF(Data!Z27="AZM",SUMIFS(Data!AD:AD,Data!Z:Z,"TM",Data!U:U,Data!M27,AA:AA,"H"),IF(Data!Z27="Zone",SUMIFS(Data!AD:AD,Data!Z:Z,"TM",Data!T:T,Data!M27,AA:AA,"H"),IF(Data!Z27="Region",SUMIFS(Data!AD:AD,Data!Z:Z,"TM",Data!S:S,Data!M27,AA:AA,"H"),IF(Data!Z27="Country",SUMIFS(Data!AD:AD,Data!Z:Z,"TM",Data!R:R,Data!M27,AA:AA,"H"),"")))))))</f>
        <v>0</v>
      </c>
      <c r="AE27" s="27">
        <f t="shared" si="6"/>
        <v>0</v>
      </c>
      <c r="AF27" s="26">
        <f t="shared" si="7"/>
        <v>0</v>
      </c>
      <c r="AG27" s="26">
        <f t="shared" si="8"/>
        <v>0</v>
      </c>
      <c r="AH27" s="26">
        <f t="shared" si="9"/>
        <v>0</v>
      </c>
      <c r="AJ27" s="28">
        <f>IF(Z27="TM",IF(AA27="U",(SUMIFS(Orders!AG:AG,Orders!AD:AD,Data!M27,Orders!W:W,0,Orders!X:X,0)+SUMIFS(Orders!AG:AG,Orders!AD:AD,Data!M27,Orders!W:W,1,Orders!X:X,1))/12000,0),IF(Data!Z27="AAM",SUMIFS(Data!AJ:AJ,Data!Z:Z,"TM",Data!X:X,Data!M27,AA:AA,"U"),IF(Data!Z27="AM",SUMIFS(Data!AJ:AJ,Data!Z:Z,"TM",Data!V:V,Data!M27,AA:AA,"U"),IF(Data!Z27="AZM",SUMIFS(Data!AJ:AJ,Data!Z:Z,"TM",Data!U:U,Data!M27,AA:AA,"U"),IF(Data!Z27="Zone",SUMIFS(Data!AJ:AJ,Data!Z:Z,"TM",Data!T:T,Data!M27,AA:AA,"U"),IF(Data!Z27="Region",SUMIFS(Data!AJ:AJ,Data!Z:Z,"TM",Data!S:S,Data!M27,AA:AA,"U"),IF(Data!Z27="Country",SUMIFS(Data!AJ:AJ,Data!Z:Z,"TM",Data!R:R,Data!M27,AA:AA,"U"),"")))))))</f>
        <v>0</v>
      </c>
      <c r="AK27" s="18">
        <f>IF(Z27="TM",IF(AA27="U",(SUMIFS(Orders!AG:AG,Orders!AD:AD,Data!M27,Orders!W:W,0,Orders!X:X,0)+SUMIFS(Orders!AG:AG,Orders!AD:AD,Data!M27,Orders!W:W,1,Orders!X:X,1)),0),IF(Data!Z27="AAM",SUMIFS(Data!AK:AK,Data!Z:Z,"TM",Data!X:X,Data!M27,AA:AA,"U"),IF(Data!Z27="AM",SUMIFS(Data!AK:AK,Data!Z:Z,"TM",Data!V:V,Data!M27,AA:AA,"U"),IF(Data!Z27="AZM",SUMIFS(Data!AK:AK,Data!Z:Z,"TM",Data!U:U,Data!M27,AA:AA,"U"),IF(Data!Z27="Zone",SUMIFS(Data!AK:AK,Data!Z:Z,"TM",Data!T:T,Data!M27,AA:AA,"U"),IF(Data!Z27="Region",SUMIFS(Data!AK:AK,Data!Z:Z,"TM",Data!S:S,Data!M27,AA:AA,"U"),IF(Data!Z27="Country",SUMIFS(Data!AK:AK,Data!Z:Z,"TM",Data!R:R,Data!M27,AA:AA,"U"),"")))))))</f>
        <v>0</v>
      </c>
      <c r="AL27" s="18">
        <f>IF(Z27="TM",12000*0,IF(Data!Z27="AAM",SUMIFS(Data!AL:AL,Data!Z:Z,"TM",Data!X:X,Data!M27,AA:AA,"H"),IF(Data!Z27="AM",SUMIFS(Data!AL:AL,Data!Z:Z,"TM",Data!V:V,Data!M27,AA:AA,"H"),IF(Data!Z27="AZM",SUMIFS(Data!AL:AL,Data!Z:Z,"TM",Data!U:U,Data!M27,AA:AA,"H"),IF(Data!Z27="Zone",SUMIFS(Data!AL:AL,Data!Z:Z,"TM",Data!T:T,Data!M27,AA:AA,"H"),IF(Data!Z27="Region",SUMIFS(Data!AL:AL,Data!Z:Z,"TM",Data!S:S,Data!M27,AA:AA,"H"),IF(Data!Z27="Country",SUMIFS(Data!AL:AL,Data!Z:Z,"TM",Data!R:R,Data!M27,AA:AA,"H"),"")))))))</f>
        <v>0</v>
      </c>
      <c r="AM27" s="27">
        <f t="shared" si="10"/>
        <v>0</v>
      </c>
      <c r="AN27" s="26">
        <f t="shared" si="11"/>
        <v>0</v>
      </c>
      <c r="AO27" s="26">
        <f t="shared" si="12"/>
        <v>0</v>
      </c>
      <c r="AQ27" s="28">
        <f t="shared" si="13"/>
        <v>0</v>
      </c>
      <c r="AR27" s="18">
        <f t="shared" si="14"/>
        <v>0</v>
      </c>
      <c r="AS27" s="18">
        <f t="shared" si="15"/>
        <v>0</v>
      </c>
      <c r="AT27" s="27">
        <f t="shared" si="16"/>
        <v>0</v>
      </c>
      <c r="AU27" s="27"/>
      <c r="AV27" s="27"/>
      <c r="AW27" s="18">
        <f>IF(Z27="TM",(COUNTIFS(Orders!AD:AD,Data!M27,Orders!W:W,0,Orders!X:X,0,Orders!S:S,"*Ray*")+COUNTIFS(Orders!AD:AD,Data!M27,Orders!W:W,1,Orders!X:X,1,Orders!S:S,"*Ray*")+COUNTIFS(Orders!AD:AD,Data!M27,Orders!W:W,0,Orders!X:X,0,Orders!S:S,"*Fabric*")+COUNTIFS(Orders!AD:AD,Data!M27,Orders!W:W,1,Orders!X:X,1,Orders!S:S,"*Fabric*")),IF(Data!Z27="AAM",SUMIFS(Data!AW:AW,Data!Z:Z,"TM",Data!X:X,Data!M27),IF(Data!Z27="AM",SUMIFS(Data!AW:AW,Data!Z:Z,"TM",Data!V:V,Data!M27),IF(Data!Z27="AZM",SUMIFS(Data!AW:AW,Data!Z:Z,"TM",Data!U:U,Data!M27),IF(Data!Z27="Zone",SUMIFS(Data!AW:AW,Data!Z:Z,"TM",Data!T:T,Data!M27),IF(Data!Z27="Region",SUMIFS(Data!AW:AW,Data!Z:Z,"TM",Data!S:S,Data!M27),IF(Data!Z27="Country",SUMIFS(Data!AW:AW,Data!Z:Z,"TM",Data!R:R,Data!M27),0)))))))</f>
        <v>0</v>
      </c>
      <c r="AX27" s="18">
        <f>IF(Z27="TM",(COUNTIFS(Orders!AD:AD,Data!M27,Orders!W:W,0,Orders!X:X,0,Orders!S:S,"*Starter*")+COUNTIFS(Orders!AD:AD,Data!M27,Orders!W:W,1,Orders!X:X,1,Orders!S:S,"*Starter*")),IF(Data!Z27="AAM",SUMIFS(Data!AX:AX,Data!Z:Z,"TM",Data!X:X,Data!M27),IF(Data!Z27="AM",SUMIFS(Data!AX:AX,Data!Z:Z,"TM",Data!V:V,Data!M27),IF(Data!Z27="AZM",SUMIFS(Data!AX:AX,Data!Z:Z,"TM",Data!U:U,Data!M27),IF(Data!Z27="Zone",SUMIFS(Data!AX:AX,Data!Z:Z,"TM",Data!T:T,Data!M27),IF(Data!Z27="Region",SUMIFS(Data!AX:AX,Data!Z:Z,"TM",Data!S:S,Data!M27),IF(Data!Z27="Country",SUMIFS(Data!AX:AX,Data!Z:Z,"TM",Data!R:R,Data!M27),0)))))))</f>
        <v>0</v>
      </c>
      <c r="AY27" s="18">
        <f>IF(Z27="TM",(COUNTIFS(Orders!AD:AD,Data!M27,Orders!W:W,0,Orders!X:X,0,Orders!S:S,"*Pro*")+COUNTIFS(Orders!AD:AD,Data!M27,Orders!W:W,1,Orders!X:X,1,Orders!S:S,"*Pro*")),IF(Data!Z27="AAM",SUMIFS(Data!AY:AY,Data!Z:Z,"TM",Data!X:X,Data!M27),IF(Data!Z27="AM",SUMIFS(Data!AY:AY,Data!Z:Z,"TM",Data!V:V,Data!M27),IF(Data!Z27="AZM",SUMIFS(Data!AY:AY,Data!Z:Z,"TM",Data!U:U,Data!M27),IF(Data!Z27="Zone",SUMIFS(Data!AY:AY,Data!Z:Z,"TM",Data!T:T,Data!M27),IF(Data!Z27="Region",SUMIFS(Data!AY:AY,Data!Z:Z,"TM",Data!S:S,Data!M27),IF(Data!Z27="Country",SUMIFS(Data!AY:AY,Data!Z:Z,"TM",Data!R:R,Data!M27),0)))))))</f>
        <v>0</v>
      </c>
      <c r="AZ27" s="18">
        <f>IF(Z27="TM",(COUNTIFS(Orders!AD:AD,Data!M27,Orders!W:W,0,Orders!X:X,0,Orders!S:S,"*Tab*")+COUNTIFS(Orders!AD:AD,Data!M27,Orders!W:W,1,Orders!X:X,1,Orders!S:S,"*Tab*")),IF(Data!Z27="AAM",SUMIFS(Data!AZ:AZ,Data!Z:Z,"TM",Data!X:X,Data!M27),IF(Data!Z27="AM",SUMIFS(Data!AZ:AZ,Data!Z:Z,"TM",Data!V:V,Data!M27),IF(Data!Z27="AZM",SUMIFS(Data!AZ:AZ,Data!Z:Z,"TM",Data!U:U,Data!M27),IF(Data!Z27="Zone",SUMIFS(Data!AZ:AZ,Data!Z:Z,"TM",Data!T:T,Data!M27),IF(Data!Z27="Region",SUMIFS(Data!AZ:AZ,Data!Z:Z,"TM",Data!S:S,Data!M27),IF(Data!Z27="Country",SUMIFS(Data!AZ:AZ,Data!Z:Z,"TM",Data!R:R,Data!M27),0)))))))</f>
        <v>0</v>
      </c>
      <c r="BA27" s="18">
        <f>IF(Z27="TM",(COUNTIFS(Orders!AD:AD,Data!M27,Orders!W:W,0,Orders!X:X,0,Orders!S:S,"*Dental*")+COUNTIFS(Orders!AD:AD,Data!M27,Orders!W:W,1,Orders!X:X,1,Orders!S:S,"*Dental*")+COUNTIFS(Orders!AD:AD,Data!M27,Orders!W:W,0,Orders!X:X,0,Orders!S:S,"*Pediatric*")+COUNTIFS(Orders!AD:AD,Data!M27,Orders!W:W,1,Orders!X:X,1,Orders!S:S,"*Pediatric*")),IF(Data!Z27="AAM",SUMIFS(Data!BA:BA,Data!Z:Z,"TM",Data!X:X,Data!M27),IF(Data!Z27="AM",SUMIFS(Data!BA:BA,Data!Z:Z,"TM",Data!V:V,Data!M27),IF(Data!Z27="AZM",SUMIFS(Data!BA:BA,Data!Z:Z,"TM",Data!U:U,Data!M27),IF(Data!Z27="Zone",SUMIFS(Data!BA:BA,Data!Z:Z,"TM",Data!T:T,Data!M27),IF(Data!Z27="Region",SUMIFS(Data!BA:BA,Data!Z:Z,"TM",Data!S:S,Data!M27),IF(Data!Z27="Country",SUMIFS(Data!BA:BA,Data!Z:Z,"TM",Data!R:R,Data!M27),0)))))))</f>
        <v>0</v>
      </c>
      <c r="BB27" s="18">
        <f>IF(Z27="TM",(COUNTIFS(Orders!AD:AD,Data!M27,Orders!W:W,0,Orders!X:X,0,Orders!S:S,"*Fabric*")+COUNTIFS(Orders!AD:AD,Data!M27,Orders!W:W,1,Orders!X:X,1,Orders!S:S,"*Fabric*")),IF(Data!Z27="AAM",SUMIFS(Data!BB:BB,Data!Z:Z,"TM",Data!X:X,Data!M27),IF(Data!Z27="AM",SUMIFS(Data!BB:BB,Data!Z:Z,"TM",Data!V:V,Data!M27),IF(Data!Z27="AZM",SUMIFS(Data!BB:BB,Data!Z:Z,"TM",Data!U:U,Data!M27),IF(Data!Z27="Zone",SUMIFS(Data!BB:BB,Data!Z:Z,"TM",Data!T:T,Data!M27),IF(Data!Z27="Region",SUMIFS(Data!BB:BB,Data!Z:Z,"TM",Data!S:S,Data!M27),IF(Data!Z27="Country",SUMIFS(Data!BB:BB,Data!Z:Z,"TM",Data!R:R,Data!M27),0)))))))</f>
        <v>0</v>
      </c>
    </row>
    <row r="28" spans="1:54" ht="15.75" x14ac:dyDescent="0.3">
      <c r="A28" s="33" t="str">
        <f t="shared" si="20"/>
        <v/>
      </c>
      <c r="B28" s="33" t="b">
        <f t="shared" si="21"/>
        <v>1</v>
      </c>
      <c r="C28" s="33" t="e">
        <f>IF(ISERROR(SMALL($D$4:$D$594,E28)),””,SMALL($D$4:$D$594,E28))</f>
        <v>#NAME?</v>
      </c>
      <c r="D28" s="34" t="str">
        <f t="shared" si="22"/>
        <v/>
      </c>
      <c r="E28" s="33">
        <f>ROWS($E$4:E28)</f>
        <v>25</v>
      </c>
      <c r="F28" s="33">
        <f t="shared" si="23"/>
        <v>0</v>
      </c>
      <c r="G28" s="33">
        <f>IF(OR(Report!$C$7="",Report!$C$7="All Levels"),1,IF(Report!$C$7=Data!Z28,1,0))</f>
        <v>0</v>
      </c>
      <c r="H28" s="33">
        <f t="shared" si="24"/>
        <v>1</v>
      </c>
      <c r="I28" s="33">
        <f t="shared" si="25"/>
        <v>3</v>
      </c>
      <c r="J28" s="33">
        <f>IF(OR(Report!$F$7="",Report!$F$7="All AMs"),1,IF(Report!$F$7=Data!W28,1,0))</f>
        <v>1</v>
      </c>
      <c r="K28" s="33">
        <f>IF(OR(Report!$E$7="",Report!$E$7="All Zones"),1,IF(Report!$E$7=Data!P28,1,0))</f>
        <v>1</v>
      </c>
      <c r="L28" s="33">
        <f>IF(OR(Report!$D$7="",Report!$D$7="All Regions"),1,IF(Report!$D$7=Data!O28,1,0))</f>
        <v>1</v>
      </c>
      <c r="M28" s="67" t="s">
        <v>794</v>
      </c>
      <c r="N28" s="67" t="s">
        <v>694</v>
      </c>
      <c r="O28" s="68" t="s">
        <v>20</v>
      </c>
      <c r="P28" s="68" t="s">
        <v>20</v>
      </c>
      <c r="Q28" s="68" t="s">
        <v>795</v>
      </c>
      <c r="R28" s="67" t="s">
        <v>777</v>
      </c>
      <c r="S28" s="67" t="s">
        <v>747</v>
      </c>
      <c r="T28" s="67" t="s">
        <v>748</v>
      </c>
      <c r="U28" s="67"/>
      <c r="V28" s="67" t="s">
        <v>794</v>
      </c>
      <c r="W28" s="67" t="s">
        <v>694</v>
      </c>
      <c r="X28" s="67"/>
      <c r="Y28" s="68"/>
      <c r="Z28" s="68" t="s">
        <v>12</v>
      </c>
      <c r="AA28" s="68"/>
      <c r="AB28" s="18">
        <f>IF(Z28="TM",IF(AA28="H",(COUNTIFS(Orders!AD:AD,Data!M28,Orders!W:W,0,Orders!X:X,0)+COUNTIFS(Orders!AD:AD,Data!M28,Orders!W:W,1,Orders!X:X,1)),0),IF(Data!Z28="AAM",SUMIFS(Data!AB:AB,Data!Z:Z,"TM",Data!X:X,Data!M28,AA:AA,"H"),IF(Data!Z28="AM",SUMIFS(Data!AB:AB,Data!Z:Z,"TM",Data!V:V,Data!M28,AA:AA,"H"),IF(Data!Z28="AZM",SUMIFS(Data!AB:AB,Data!Z:Z,"TM",Data!U:U,Data!M28,AA:AA,"H"),IF(Data!Z28="ZM",SUMIFS(Data!AB:AB,Data!Z:Z,"TM",Data!T:T,Data!M28,AA:AA,"H"),IF(Data!Z28="RM",SUMIFS(Data!AB:AB,Data!Z:Z,"TM",Data!S:S,Data!M28,AA:AA,"H"),IF(Data!Z28="CM",SUMIFS(Data!AB:AB,Data!Z:Z,"TM",Data!R:R,Data!M28,AA:AA,"H"),"")))))))</f>
        <v>0</v>
      </c>
      <c r="AC28" s="28">
        <f>IF(Z28="TM",IF(AA28="H",(SUMIFS(Orders!AG:AG,Orders!AD:AD,Data!M28,Orders!W:W,0,Orders!X:X,0)+SUMIFS(Orders!AG:AG,Orders!AD:AD,Data!M28,Orders!W:W,1,Orders!X:X,1))/12000,0),IF(Data!Z28="AAM",SUMIFS(Data!AC:AC,Data!Z:Z,"TM",Data!X:X,Data!M28,AA:AA,"H"),IF(Data!Z28="AM",SUMIFS(Data!AC:AC,Data!Z:Z,"TM",Data!V:V,Data!M28,AA:AA,"H"),IF(Data!Z28="AZM",SUMIFS(Data!AC:AC,Data!Z:Z,"TM",Data!U:U,Data!M28,AA:AA,"H"),IF(Data!Z28="Zone",SUMIFS(Data!AC:AC,Data!Z:Z,"TM",Data!T:T,Data!M28,AA:AA,"H"),IF(Data!Z28="Region",SUMIFS(Data!AC:AC,Data!Z:Z,"TM",Data!S:S,Data!M28,AA:AA,"H"),IF(Data!Z28="Country",SUMIFS(Data!AC:AC,Data!Z:Z,"TM",Data!R:R,Data!M28,AA:AA,"H"),"")))))))</f>
        <v>0</v>
      </c>
      <c r="AD28" s="18">
        <f>IF(Z28="TM",0,IF(Data!Z28="AAM",SUMIFS(Data!AD:AD,Data!Z:Z,"TM",Data!X:X,Data!M28,AA:AA,"H"),IF(Data!Z28="AM",SUMIFS(Data!AD:AD,Data!Z:Z,"TM",Data!V:V,Data!M28,AA:AA,"H"),IF(Data!Z28="AZM",SUMIFS(Data!AD:AD,Data!Z:Z,"TM",Data!U:U,Data!M28,AA:AA,"H"),IF(Data!Z28="Zone",SUMIFS(Data!AD:AD,Data!Z:Z,"TM",Data!T:T,Data!M28,AA:AA,"H"),IF(Data!Z28="Region",SUMIFS(Data!AD:AD,Data!Z:Z,"TM",Data!S:S,Data!M28,AA:AA,"H"),IF(Data!Z28="Country",SUMIFS(Data!AD:AD,Data!Z:Z,"TM",Data!R:R,Data!M28,AA:AA,"H"),"")))))))</f>
        <v>0</v>
      </c>
      <c r="AE28" s="27">
        <f t="shared" si="6"/>
        <v>0</v>
      </c>
      <c r="AF28" s="26">
        <f t="shared" si="7"/>
        <v>0</v>
      </c>
      <c r="AG28" s="26">
        <f t="shared" si="8"/>
        <v>0</v>
      </c>
      <c r="AH28" s="26">
        <f t="shared" si="9"/>
        <v>0</v>
      </c>
      <c r="AJ28" s="28">
        <f>IF(Z28="TM",IF(AA28="U",(SUMIFS(Orders!AG:AG,Orders!AD:AD,Data!M28,Orders!W:W,0,Orders!X:X,0)+SUMIFS(Orders!AG:AG,Orders!AD:AD,Data!M28,Orders!W:W,1,Orders!X:X,1))/12000,0),IF(Data!Z28="AAM",SUMIFS(Data!AJ:AJ,Data!Z:Z,"TM",Data!X:X,Data!M28,AA:AA,"U"),IF(Data!Z28="AM",SUMIFS(Data!AJ:AJ,Data!Z:Z,"TM",Data!V:V,Data!M28,AA:AA,"U"),IF(Data!Z28="AZM",SUMIFS(Data!AJ:AJ,Data!Z:Z,"TM",Data!U:U,Data!M28,AA:AA,"U"),IF(Data!Z28="Zone",SUMIFS(Data!AJ:AJ,Data!Z:Z,"TM",Data!T:T,Data!M28,AA:AA,"U"),IF(Data!Z28="Region",SUMIFS(Data!AJ:AJ,Data!Z:Z,"TM",Data!S:S,Data!M28,AA:AA,"U"),IF(Data!Z28="Country",SUMIFS(Data!AJ:AJ,Data!Z:Z,"TM",Data!R:R,Data!M28,AA:AA,"U"),"")))))))</f>
        <v>0</v>
      </c>
      <c r="AK28" s="18">
        <f>IF(Z28="TM",IF(AA28="U",(SUMIFS(Orders!AG:AG,Orders!AD:AD,Data!M28,Orders!W:W,0,Orders!X:X,0)+SUMIFS(Orders!AG:AG,Orders!AD:AD,Data!M28,Orders!W:W,1,Orders!X:X,1)),0),IF(Data!Z28="AAM",SUMIFS(Data!AK:AK,Data!Z:Z,"TM",Data!X:X,Data!M28,AA:AA,"U"),IF(Data!Z28="AM",SUMIFS(Data!AK:AK,Data!Z:Z,"TM",Data!V:V,Data!M28,AA:AA,"U"),IF(Data!Z28="AZM",SUMIFS(Data!AK:AK,Data!Z:Z,"TM",Data!U:U,Data!M28,AA:AA,"U"),IF(Data!Z28="Zone",SUMIFS(Data!AK:AK,Data!Z:Z,"TM",Data!T:T,Data!M28,AA:AA,"U"),IF(Data!Z28="Region",SUMIFS(Data!AK:AK,Data!Z:Z,"TM",Data!S:S,Data!M28,AA:AA,"U"),IF(Data!Z28="Country",SUMIFS(Data!AK:AK,Data!Z:Z,"TM",Data!R:R,Data!M28,AA:AA,"U"),"")))))))</f>
        <v>0</v>
      </c>
      <c r="AL28" s="18">
        <f>IF(Z28="TM",12000*0,IF(Data!Z28="AAM",SUMIFS(Data!AL:AL,Data!Z:Z,"TM",Data!X:X,Data!M28,AA:AA,"H"),IF(Data!Z28="AM",SUMIFS(Data!AL:AL,Data!Z:Z,"TM",Data!V:V,Data!M28,AA:AA,"H"),IF(Data!Z28="AZM",SUMIFS(Data!AL:AL,Data!Z:Z,"TM",Data!U:U,Data!M28,AA:AA,"H"),IF(Data!Z28="Zone",SUMIFS(Data!AL:AL,Data!Z:Z,"TM",Data!T:T,Data!M28,AA:AA,"H"),IF(Data!Z28="Region",SUMIFS(Data!AL:AL,Data!Z:Z,"TM",Data!S:S,Data!M28,AA:AA,"H"),IF(Data!Z28="Country",SUMIFS(Data!AL:AL,Data!Z:Z,"TM",Data!R:R,Data!M28,AA:AA,"H"),"")))))))</f>
        <v>0</v>
      </c>
      <c r="AM28" s="27">
        <f t="shared" si="10"/>
        <v>0</v>
      </c>
      <c r="AN28" s="26">
        <f t="shared" si="11"/>
        <v>0</v>
      </c>
      <c r="AO28" s="26">
        <f t="shared" si="12"/>
        <v>0</v>
      </c>
      <c r="AQ28" s="28">
        <f t="shared" si="13"/>
        <v>0</v>
      </c>
      <c r="AR28" s="18">
        <f t="shared" si="14"/>
        <v>0</v>
      </c>
      <c r="AS28" s="18">
        <f t="shared" si="15"/>
        <v>0</v>
      </c>
      <c r="AT28" s="27">
        <f t="shared" si="16"/>
        <v>0</v>
      </c>
      <c r="AU28" s="27"/>
      <c r="AV28" s="27"/>
      <c r="AW28" s="18">
        <f>IF(Z28="TM",(COUNTIFS(Orders!AD:AD,Data!M28,Orders!W:W,0,Orders!X:X,0,Orders!S:S,"*Ray*")+COUNTIFS(Orders!AD:AD,Data!M28,Orders!W:W,1,Orders!X:X,1,Orders!S:S,"*Ray*")+COUNTIFS(Orders!AD:AD,Data!M28,Orders!W:W,0,Orders!X:X,0,Orders!S:S,"*Fabric*")+COUNTIFS(Orders!AD:AD,Data!M28,Orders!W:W,1,Orders!X:X,1,Orders!S:S,"*Fabric*")),IF(Data!Z28="AAM",SUMIFS(Data!AW:AW,Data!Z:Z,"TM",Data!X:X,Data!M28),IF(Data!Z28="AM",SUMIFS(Data!AW:AW,Data!Z:Z,"TM",Data!V:V,Data!M28),IF(Data!Z28="AZM",SUMIFS(Data!AW:AW,Data!Z:Z,"TM",Data!U:U,Data!M28),IF(Data!Z28="Zone",SUMIFS(Data!AW:AW,Data!Z:Z,"TM",Data!T:T,Data!M28),IF(Data!Z28="Region",SUMIFS(Data!AW:AW,Data!Z:Z,"TM",Data!S:S,Data!M28),IF(Data!Z28="Country",SUMIFS(Data!AW:AW,Data!Z:Z,"TM",Data!R:R,Data!M28),0)))))))</f>
        <v>0</v>
      </c>
      <c r="AX28" s="18">
        <f>IF(Z28="TM",(COUNTIFS(Orders!AD:AD,Data!M28,Orders!W:W,0,Orders!X:X,0,Orders!S:S,"*Starter*")+COUNTIFS(Orders!AD:AD,Data!M28,Orders!W:W,1,Orders!X:X,1,Orders!S:S,"*Starter*")),IF(Data!Z28="AAM",SUMIFS(Data!AX:AX,Data!Z:Z,"TM",Data!X:X,Data!M28),IF(Data!Z28="AM",SUMIFS(Data!AX:AX,Data!Z:Z,"TM",Data!V:V,Data!M28),IF(Data!Z28="AZM",SUMIFS(Data!AX:AX,Data!Z:Z,"TM",Data!U:U,Data!M28),IF(Data!Z28="Zone",SUMIFS(Data!AX:AX,Data!Z:Z,"TM",Data!T:T,Data!M28),IF(Data!Z28="Region",SUMIFS(Data!AX:AX,Data!Z:Z,"TM",Data!S:S,Data!M28),IF(Data!Z28="Country",SUMIFS(Data!AX:AX,Data!Z:Z,"TM",Data!R:R,Data!M28),0)))))))</f>
        <v>0</v>
      </c>
      <c r="AY28" s="18">
        <f>IF(Z28="TM",(COUNTIFS(Orders!AD:AD,Data!M28,Orders!W:W,0,Orders!X:X,0,Orders!S:S,"*Pro*")+COUNTIFS(Orders!AD:AD,Data!M28,Orders!W:W,1,Orders!X:X,1,Orders!S:S,"*Pro*")),IF(Data!Z28="AAM",SUMIFS(Data!AY:AY,Data!Z:Z,"TM",Data!X:X,Data!M28),IF(Data!Z28="AM",SUMIFS(Data!AY:AY,Data!Z:Z,"TM",Data!V:V,Data!M28),IF(Data!Z28="AZM",SUMIFS(Data!AY:AY,Data!Z:Z,"TM",Data!U:U,Data!M28),IF(Data!Z28="Zone",SUMIFS(Data!AY:AY,Data!Z:Z,"TM",Data!T:T,Data!M28),IF(Data!Z28="Region",SUMIFS(Data!AY:AY,Data!Z:Z,"TM",Data!S:S,Data!M28),IF(Data!Z28="Country",SUMIFS(Data!AY:AY,Data!Z:Z,"TM",Data!R:R,Data!M28),0)))))))</f>
        <v>0</v>
      </c>
      <c r="AZ28" s="18">
        <f>IF(Z28="TM",(COUNTIFS(Orders!AD:AD,Data!M28,Orders!W:W,0,Orders!X:X,0,Orders!S:S,"*Tab*")+COUNTIFS(Orders!AD:AD,Data!M28,Orders!W:W,1,Orders!X:X,1,Orders!S:S,"*Tab*")),IF(Data!Z28="AAM",SUMIFS(Data!AZ:AZ,Data!Z:Z,"TM",Data!X:X,Data!M28),IF(Data!Z28="AM",SUMIFS(Data!AZ:AZ,Data!Z:Z,"TM",Data!V:V,Data!M28),IF(Data!Z28="AZM",SUMIFS(Data!AZ:AZ,Data!Z:Z,"TM",Data!U:U,Data!M28),IF(Data!Z28="Zone",SUMIFS(Data!AZ:AZ,Data!Z:Z,"TM",Data!T:T,Data!M28),IF(Data!Z28="Region",SUMIFS(Data!AZ:AZ,Data!Z:Z,"TM",Data!S:S,Data!M28),IF(Data!Z28="Country",SUMIFS(Data!AZ:AZ,Data!Z:Z,"TM",Data!R:R,Data!M28),0)))))))</f>
        <v>0</v>
      </c>
      <c r="BA28" s="18">
        <f>IF(Z28="TM",(COUNTIFS(Orders!AD:AD,Data!M28,Orders!W:W,0,Orders!X:X,0,Orders!S:S,"*Dental*")+COUNTIFS(Orders!AD:AD,Data!M28,Orders!W:W,1,Orders!X:X,1,Orders!S:S,"*Dental*")+COUNTIFS(Orders!AD:AD,Data!M28,Orders!W:W,0,Orders!X:X,0,Orders!S:S,"*Pediatric*")+COUNTIFS(Orders!AD:AD,Data!M28,Orders!W:W,1,Orders!X:X,1,Orders!S:S,"*Pediatric*")),IF(Data!Z28="AAM",SUMIFS(Data!BA:BA,Data!Z:Z,"TM",Data!X:X,Data!M28),IF(Data!Z28="AM",SUMIFS(Data!BA:BA,Data!Z:Z,"TM",Data!V:V,Data!M28),IF(Data!Z28="AZM",SUMIFS(Data!BA:BA,Data!Z:Z,"TM",Data!U:U,Data!M28),IF(Data!Z28="Zone",SUMIFS(Data!BA:BA,Data!Z:Z,"TM",Data!T:T,Data!M28),IF(Data!Z28="Region",SUMIFS(Data!BA:BA,Data!Z:Z,"TM",Data!S:S,Data!M28),IF(Data!Z28="Country",SUMIFS(Data!BA:BA,Data!Z:Z,"TM",Data!R:R,Data!M28),0)))))))</f>
        <v>0</v>
      </c>
      <c r="BB28" s="18">
        <f>IF(Z28="TM",(COUNTIFS(Orders!AD:AD,Data!M28,Orders!W:W,0,Orders!X:X,0,Orders!S:S,"*Fabric*")+COUNTIFS(Orders!AD:AD,Data!M28,Orders!W:W,1,Orders!X:X,1,Orders!S:S,"*Fabric*")),IF(Data!Z28="AAM",SUMIFS(Data!BB:BB,Data!Z:Z,"TM",Data!X:X,Data!M28),IF(Data!Z28="AM",SUMIFS(Data!BB:BB,Data!Z:Z,"TM",Data!V:V,Data!M28),IF(Data!Z28="AZM",SUMIFS(Data!BB:BB,Data!Z:Z,"TM",Data!U:U,Data!M28),IF(Data!Z28="Zone",SUMIFS(Data!BB:BB,Data!Z:Z,"TM",Data!T:T,Data!M28),IF(Data!Z28="Region",SUMIFS(Data!BB:BB,Data!Z:Z,"TM",Data!S:S,Data!M28),IF(Data!Z28="Country",SUMIFS(Data!BB:BB,Data!Z:Z,"TM",Data!R:R,Data!M28),0)))))))</f>
        <v>0</v>
      </c>
    </row>
    <row r="29" spans="1:54" ht="15.75" x14ac:dyDescent="0.3">
      <c r="A29" s="33" t="str">
        <f t="shared" si="20"/>
        <v/>
      </c>
      <c r="B29" s="33" t="b">
        <f t="shared" si="21"/>
        <v>1</v>
      </c>
      <c r="C29" s="33" t="e">
        <f>IF(ISERROR(SMALL($D$4:$D$594,E29)),””,SMALL($D$4:$D$594,E29))</f>
        <v>#NAME?</v>
      </c>
      <c r="D29" s="34" t="str">
        <f t="shared" si="22"/>
        <v/>
      </c>
      <c r="E29" s="33">
        <f>ROWS($E$4:E29)</f>
        <v>26</v>
      </c>
      <c r="F29" s="33">
        <f t="shared" si="23"/>
        <v>0</v>
      </c>
      <c r="G29" s="33">
        <f>IF(OR(Report!$C$7="",Report!$C$7="All Levels"),1,IF(Report!$C$7=Data!Z29,1,0))</f>
        <v>0</v>
      </c>
      <c r="H29" s="33">
        <f t="shared" si="24"/>
        <v>1</v>
      </c>
      <c r="I29" s="33">
        <f t="shared" si="25"/>
        <v>3</v>
      </c>
      <c r="J29" s="33">
        <f>IF(OR(Report!$F$7="",Report!$F$7="All AMs"),1,IF(Report!$F$7=Data!W29,1,0))</f>
        <v>1</v>
      </c>
      <c r="K29" s="33">
        <f>IF(OR(Report!$E$7="",Report!$E$7="All Zones"),1,IF(Report!$E$7=Data!P29,1,0))</f>
        <v>1</v>
      </c>
      <c r="L29" s="33">
        <f>IF(OR(Report!$D$7="",Report!$D$7="All Regions"),1,IF(Report!$D$7=Data!O29,1,0))</f>
        <v>1</v>
      </c>
      <c r="M29" s="67" t="s">
        <v>442</v>
      </c>
      <c r="N29" s="67" t="s">
        <v>695</v>
      </c>
      <c r="O29" s="68" t="s">
        <v>20</v>
      </c>
      <c r="P29" s="68" t="s">
        <v>20</v>
      </c>
      <c r="Q29" s="68" t="s">
        <v>796</v>
      </c>
      <c r="R29" s="67" t="s">
        <v>777</v>
      </c>
      <c r="S29" s="67" t="s">
        <v>747</v>
      </c>
      <c r="T29" s="67" t="s">
        <v>748</v>
      </c>
      <c r="U29" s="67"/>
      <c r="V29" s="67" t="s">
        <v>442</v>
      </c>
      <c r="W29" s="67" t="s">
        <v>695</v>
      </c>
      <c r="X29" s="67"/>
      <c r="Y29" s="68"/>
      <c r="Z29" s="68" t="s">
        <v>12</v>
      </c>
      <c r="AA29" s="68"/>
      <c r="AB29" s="18">
        <f>IF(Z29="TM",IF(AA29="H",(COUNTIFS(Orders!AD:AD,Data!M29,Orders!W:W,0,Orders!X:X,0)+COUNTIFS(Orders!AD:AD,Data!M29,Orders!W:W,1,Orders!X:X,1)),0),IF(Data!Z29="AAM",SUMIFS(Data!AB:AB,Data!Z:Z,"TM",Data!X:X,Data!M29,AA:AA,"H"),IF(Data!Z29="AM",SUMIFS(Data!AB:AB,Data!Z:Z,"TM",Data!V:V,Data!M29,AA:AA,"H"),IF(Data!Z29="AZM",SUMIFS(Data!AB:AB,Data!Z:Z,"TM",Data!U:U,Data!M29,AA:AA,"H"),IF(Data!Z29="ZM",SUMIFS(Data!AB:AB,Data!Z:Z,"TM",Data!T:T,Data!M29,AA:AA,"H"),IF(Data!Z29="RM",SUMIFS(Data!AB:AB,Data!Z:Z,"TM",Data!S:S,Data!M29,AA:AA,"H"),IF(Data!Z29="CM",SUMIFS(Data!AB:AB,Data!Z:Z,"TM",Data!R:R,Data!M29,AA:AA,"H"),"")))))))</f>
        <v>0</v>
      </c>
      <c r="AC29" s="28">
        <f>IF(Z29="TM",IF(AA29="H",(SUMIFS(Orders!AG:AG,Orders!AD:AD,Data!M29,Orders!W:W,0,Orders!X:X,0)+SUMIFS(Orders!AG:AG,Orders!AD:AD,Data!M29,Orders!W:W,1,Orders!X:X,1))/12000,0),IF(Data!Z29="AAM",SUMIFS(Data!AC:AC,Data!Z:Z,"TM",Data!X:X,Data!M29,AA:AA,"H"),IF(Data!Z29="AM",SUMIFS(Data!AC:AC,Data!Z:Z,"TM",Data!V:V,Data!M29,AA:AA,"H"),IF(Data!Z29="AZM",SUMIFS(Data!AC:AC,Data!Z:Z,"TM",Data!U:U,Data!M29,AA:AA,"H"),IF(Data!Z29="Zone",SUMIFS(Data!AC:AC,Data!Z:Z,"TM",Data!T:T,Data!M29,AA:AA,"H"),IF(Data!Z29="Region",SUMIFS(Data!AC:AC,Data!Z:Z,"TM",Data!S:S,Data!M29,AA:AA,"H"),IF(Data!Z29="Country",SUMIFS(Data!AC:AC,Data!Z:Z,"TM",Data!R:R,Data!M29,AA:AA,"H"),"")))))))</f>
        <v>0</v>
      </c>
      <c r="AD29" s="18">
        <f>IF(Z29="TM",0,IF(Data!Z29="AAM",SUMIFS(Data!AD:AD,Data!Z:Z,"TM",Data!X:X,Data!M29,AA:AA,"H"),IF(Data!Z29="AM",SUMIFS(Data!AD:AD,Data!Z:Z,"TM",Data!V:V,Data!M29,AA:AA,"H"),IF(Data!Z29="AZM",SUMIFS(Data!AD:AD,Data!Z:Z,"TM",Data!U:U,Data!M29,AA:AA,"H"),IF(Data!Z29="Zone",SUMIFS(Data!AD:AD,Data!Z:Z,"TM",Data!T:T,Data!M29,AA:AA,"H"),IF(Data!Z29="Region",SUMIFS(Data!AD:AD,Data!Z:Z,"TM",Data!S:S,Data!M29,AA:AA,"H"),IF(Data!Z29="Country",SUMIFS(Data!AD:AD,Data!Z:Z,"TM",Data!R:R,Data!M29,AA:AA,"H"),"")))))))</f>
        <v>0</v>
      </c>
      <c r="AE29" s="27">
        <f t="shared" si="6"/>
        <v>0</v>
      </c>
      <c r="AF29" s="26">
        <f t="shared" si="7"/>
        <v>0</v>
      </c>
      <c r="AG29" s="26">
        <f t="shared" si="8"/>
        <v>0</v>
      </c>
      <c r="AH29" s="26">
        <f t="shared" si="9"/>
        <v>0</v>
      </c>
      <c r="AJ29" s="28">
        <f>IF(Z29="TM",IF(AA29="U",(SUMIFS(Orders!AG:AG,Orders!AD:AD,Data!M29,Orders!W:W,0,Orders!X:X,0)+SUMIFS(Orders!AG:AG,Orders!AD:AD,Data!M29,Orders!W:W,1,Orders!X:X,1))/12000,0),IF(Data!Z29="AAM",SUMIFS(Data!AJ:AJ,Data!Z:Z,"TM",Data!X:X,Data!M29,AA:AA,"U"),IF(Data!Z29="AM",SUMIFS(Data!AJ:AJ,Data!Z:Z,"TM",Data!V:V,Data!M29,AA:AA,"U"),IF(Data!Z29="AZM",SUMIFS(Data!AJ:AJ,Data!Z:Z,"TM",Data!U:U,Data!M29,AA:AA,"U"),IF(Data!Z29="Zone",SUMIFS(Data!AJ:AJ,Data!Z:Z,"TM",Data!T:T,Data!M29,AA:AA,"U"),IF(Data!Z29="Region",SUMIFS(Data!AJ:AJ,Data!Z:Z,"TM",Data!S:S,Data!M29,AA:AA,"U"),IF(Data!Z29="Country",SUMIFS(Data!AJ:AJ,Data!Z:Z,"TM",Data!R:R,Data!M29,AA:AA,"U"),"")))))))</f>
        <v>1.85</v>
      </c>
      <c r="AK29" s="18">
        <f>IF(Z29="TM",IF(AA29="U",(SUMIFS(Orders!AG:AG,Orders!AD:AD,Data!M29,Orders!W:W,0,Orders!X:X,0)+SUMIFS(Orders!AG:AG,Orders!AD:AD,Data!M29,Orders!W:W,1,Orders!X:X,1)),0),IF(Data!Z29="AAM",SUMIFS(Data!AK:AK,Data!Z:Z,"TM",Data!X:X,Data!M29,AA:AA,"U"),IF(Data!Z29="AM",SUMIFS(Data!AK:AK,Data!Z:Z,"TM",Data!V:V,Data!M29,AA:AA,"U"),IF(Data!Z29="AZM",SUMIFS(Data!AK:AK,Data!Z:Z,"TM",Data!U:U,Data!M29,AA:AA,"U"),IF(Data!Z29="Zone",SUMIFS(Data!AK:AK,Data!Z:Z,"TM",Data!T:T,Data!M29,AA:AA,"U"),IF(Data!Z29="Region",SUMIFS(Data!AK:AK,Data!Z:Z,"TM",Data!S:S,Data!M29,AA:AA,"U"),IF(Data!Z29="Country",SUMIFS(Data!AK:AK,Data!Z:Z,"TM",Data!R:R,Data!M29,AA:AA,"U"),"")))))))</f>
        <v>22200</v>
      </c>
      <c r="AL29" s="18">
        <f>IF(Z29="TM",12000*0,IF(Data!Z29="AAM",SUMIFS(Data!AL:AL,Data!Z:Z,"TM",Data!X:X,Data!M29,AA:AA,"H"),IF(Data!Z29="AM",SUMIFS(Data!AL:AL,Data!Z:Z,"TM",Data!V:V,Data!M29,AA:AA,"H"),IF(Data!Z29="AZM",SUMIFS(Data!AL:AL,Data!Z:Z,"TM",Data!U:U,Data!M29,AA:AA,"H"),IF(Data!Z29="Zone",SUMIFS(Data!AL:AL,Data!Z:Z,"TM",Data!T:T,Data!M29,AA:AA,"H"),IF(Data!Z29="Region",SUMIFS(Data!AL:AL,Data!Z:Z,"TM",Data!S:S,Data!M29,AA:AA,"H"),IF(Data!Z29="Country",SUMIFS(Data!AL:AL,Data!Z:Z,"TM",Data!R:R,Data!M29,AA:AA,"H"),"")))))))</f>
        <v>0</v>
      </c>
      <c r="AM29" s="27">
        <f t="shared" si="10"/>
        <v>0</v>
      </c>
      <c r="AN29" s="26">
        <f t="shared" si="11"/>
        <v>0</v>
      </c>
      <c r="AO29" s="26">
        <f t="shared" si="12"/>
        <v>1.85</v>
      </c>
      <c r="AQ29" s="28">
        <f t="shared" si="13"/>
        <v>1.85</v>
      </c>
      <c r="AR29" s="18">
        <f t="shared" si="14"/>
        <v>22200</v>
      </c>
      <c r="AS29" s="18">
        <f t="shared" si="15"/>
        <v>0</v>
      </c>
      <c r="AT29" s="27">
        <f t="shared" si="16"/>
        <v>0</v>
      </c>
      <c r="AU29" s="27"/>
      <c r="AV29" s="27"/>
      <c r="AW29" s="18">
        <f>IF(Z29="TM",(COUNTIFS(Orders!AD:AD,Data!M29,Orders!W:W,0,Orders!X:X,0,Orders!S:S,"*Ray*")+COUNTIFS(Orders!AD:AD,Data!M29,Orders!W:W,1,Orders!X:X,1,Orders!S:S,"*Ray*")+COUNTIFS(Orders!AD:AD,Data!M29,Orders!W:W,0,Orders!X:X,0,Orders!S:S,"*Fabric*")+COUNTIFS(Orders!AD:AD,Data!M29,Orders!W:W,1,Orders!X:X,1,Orders!S:S,"*Fabric*")),IF(Data!Z29="AAM",SUMIFS(Data!AW:AW,Data!Z:Z,"TM",Data!X:X,Data!M29),IF(Data!Z29="AM",SUMIFS(Data!AW:AW,Data!Z:Z,"TM",Data!V:V,Data!M29),IF(Data!Z29="AZM",SUMIFS(Data!AW:AW,Data!Z:Z,"TM",Data!U:U,Data!M29),IF(Data!Z29="Zone",SUMIFS(Data!AW:AW,Data!Z:Z,"TM",Data!T:T,Data!M29),IF(Data!Z29="Region",SUMIFS(Data!AW:AW,Data!Z:Z,"TM",Data!S:S,Data!M29),IF(Data!Z29="Country",SUMIFS(Data!AW:AW,Data!Z:Z,"TM",Data!R:R,Data!M29),0)))))))</f>
        <v>1</v>
      </c>
      <c r="AX29" s="18">
        <f>IF(Z29="TM",(COUNTIFS(Orders!AD:AD,Data!M29,Orders!W:W,0,Orders!X:X,0,Orders!S:S,"*Starter*")+COUNTIFS(Orders!AD:AD,Data!M29,Orders!W:W,1,Orders!X:X,1,Orders!S:S,"*Starter*")),IF(Data!Z29="AAM",SUMIFS(Data!AX:AX,Data!Z:Z,"TM",Data!X:X,Data!M29),IF(Data!Z29="AM",SUMIFS(Data!AX:AX,Data!Z:Z,"TM",Data!V:V,Data!M29),IF(Data!Z29="AZM",SUMIFS(Data!AX:AX,Data!Z:Z,"TM",Data!U:U,Data!M29),IF(Data!Z29="Zone",SUMIFS(Data!AX:AX,Data!Z:Z,"TM",Data!T:T,Data!M29),IF(Data!Z29="Region",SUMIFS(Data!AX:AX,Data!Z:Z,"TM",Data!S:S,Data!M29),IF(Data!Z29="Country",SUMIFS(Data!AX:AX,Data!Z:Z,"TM",Data!R:R,Data!M29),0)))))))</f>
        <v>0</v>
      </c>
      <c r="AY29" s="18">
        <f>IF(Z29="TM",(COUNTIFS(Orders!AD:AD,Data!M29,Orders!W:W,0,Orders!X:X,0,Orders!S:S,"*Pro*")+COUNTIFS(Orders!AD:AD,Data!M29,Orders!W:W,1,Orders!X:X,1,Orders!S:S,"*Pro*")),IF(Data!Z29="AAM",SUMIFS(Data!AY:AY,Data!Z:Z,"TM",Data!X:X,Data!M29),IF(Data!Z29="AM",SUMIFS(Data!AY:AY,Data!Z:Z,"TM",Data!V:V,Data!M29),IF(Data!Z29="AZM",SUMIFS(Data!AY:AY,Data!Z:Z,"TM",Data!U:U,Data!M29),IF(Data!Z29="Zone",SUMIFS(Data!AY:AY,Data!Z:Z,"TM",Data!T:T,Data!M29),IF(Data!Z29="Region",SUMIFS(Data!AY:AY,Data!Z:Z,"TM",Data!S:S,Data!M29),IF(Data!Z29="Country",SUMIFS(Data!AY:AY,Data!Z:Z,"TM",Data!R:R,Data!M29),0)))))))</f>
        <v>0</v>
      </c>
      <c r="AZ29" s="18">
        <f>IF(Z29="TM",(COUNTIFS(Orders!AD:AD,Data!M29,Orders!W:W,0,Orders!X:X,0,Orders!S:S,"*Tab*")+COUNTIFS(Orders!AD:AD,Data!M29,Orders!W:W,1,Orders!X:X,1,Orders!S:S,"*Tab*")),IF(Data!Z29="AAM",SUMIFS(Data!AZ:AZ,Data!Z:Z,"TM",Data!X:X,Data!M29),IF(Data!Z29="AM",SUMIFS(Data!AZ:AZ,Data!Z:Z,"TM",Data!V:V,Data!M29),IF(Data!Z29="AZM",SUMIFS(Data!AZ:AZ,Data!Z:Z,"TM",Data!U:U,Data!M29),IF(Data!Z29="Zone",SUMIFS(Data!AZ:AZ,Data!Z:Z,"TM",Data!T:T,Data!M29),IF(Data!Z29="Region",SUMIFS(Data!AZ:AZ,Data!Z:Z,"TM",Data!S:S,Data!M29),IF(Data!Z29="Country",SUMIFS(Data!AZ:AZ,Data!Z:Z,"TM",Data!R:R,Data!M29),0)))))))</f>
        <v>0</v>
      </c>
      <c r="BA29" s="18">
        <f>IF(Z29="TM",(COUNTIFS(Orders!AD:AD,Data!M29,Orders!W:W,0,Orders!X:X,0,Orders!S:S,"*Dental*")+COUNTIFS(Orders!AD:AD,Data!M29,Orders!W:W,1,Orders!X:X,1,Orders!S:S,"*Dental*")+COUNTIFS(Orders!AD:AD,Data!M29,Orders!W:W,0,Orders!X:X,0,Orders!S:S,"*Pediatric*")+COUNTIFS(Orders!AD:AD,Data!M29,Orders!W:W,1,Orders!X:X,1,Orders!S:S,"*Pediatric*")),IF(Data!Z29="AAM",SUMIFS(Data!BA:BA,Data!Z:Z,"TM",Data!X:X,Data!M29),IF(Data!Z29="AM",SUMIFS(Data!BA:BA,Data!Z:Z,"TM",Data!V:V,Data!M29),IF(Data!Z29="AZM",SUMIFS(Data!BA:BA,Data!Z:Z,"TM",Data!U:U,Data!M29),IF(Data!Z29="Zone",SUMIFS(Data!BA:BA,Data!Z:Z,"TM",Data!T:T,Data!M29),IF(Data!Z29="Region",SUMIFS(Data!BA:BA,Data!Z:Z,"TM",Data!S:S,Data!M29),IF(Data!Z29="Country",SUMIFS(Data!BA:BA,Data!Z:Z,"TM",Data!R:R,Data!M29),0)))))))</f>
        <v>0</v>
      </c>
      <c r="BB29" s="18">
        <f>IF(Z29="TM",(COUNTIFS(Orders!AD:AD,Data!M29,Orders!W:W,0,Orders!X:X,0,Orders!S:S,"*Fabric*")+COUNTIFS(Orders!AD:AD,Data!M29,Orders!W:W,1,Orders!X:X,1,Orders!S:S,"*Fabric*")),IF(Data!Z29="AAM",SUMIFS(Data!BB:BB,Data!Z:Z,"TM",Data!X:X,Data!M29),IF(Data!Z29="AM",SUMIFS(Data!BB:BB,Data!Z:Z,"TM",Data!V:V,Data!M29),IF(Data!Z29="AZM",SUMIFS(Data!BB:BB,Data!Z:Z,"TM",Data!U:U,Data!M29),IF(Data!Z29="Zone",SUMIFS(Data!BB:BB,Data!Z:Z,"TM",Data!T:T,Data!M29),IF(Data!Z29="Region",SUMIFS(Data!BB:BB,Data!Z:Z,"TM",Data!S:S,Data!M29),IF(Data!Z29="Country",SUMIFS(Data!BB:BB,Data!Z:Z,"TM",Data!R:R,Data!M29),0)))))))</f>
        <v>1</v>
      </c>
    </row>
    <row r="30" spans="1:54" ht="15.75" x14ac:dyDescent="0.3">
      <c r="A30" s="33" t="str">
        <f t="shared" si="20"/>
        <v/>
      </c>
      <c r="B30" s="33" t="b">
        <f t="shared" si="21"/>
        <v>1</v>
      </c>
      <c r="C30" s="33" t="e">
        <f>IF(ISERROR(SMALL($D$4:$D$594,E30)),””,SMALL($D$4:$D$594,E30))</f>
        <v>#NAME?</v>
      </c>
      <c r="D30" s="34" t="str">
        <f t="shared" si="22"/>
        <v/>
      </c>
      <c r="E30" s="33">
        <f>ROWS($E$4:E30)</f>
        <v>27</v>
      </c>
      <c r="F30" s="33">
        <f t="shared" si="23"/>
        <v>0</v>
      </c>
      <c r="G30" s="33">
        <f>IF(OR(Report!$C$7="",Report!$C$7="All Levels"),1,IF(Report!$C$7=Data!Z30,1,0))</f>
        <v>0</v>
      </c>
      <c r="H30" s="33">
        <f t="shared" si="24"/>
        <v>1</v>
      </c>
      <c r="I30" s="33">
        <f t="shared" si="25"/>
        <v>3</v>
      </c>
      <c r="J30" s="33">
        <f>IF(OR(Report!$F$7="",Report!$F$7="All AMs"),1,IF(Report!$F$7=Data!W30,1,0))</f>
        <v>1</v>
      </c>
      <c r="K30" s="33">
        <f>IF(OR(Report!$E$7="",Report!$E$7="All Zones"),1,IF(Report!$E$7=Data!P30,1,0))</f>
        <v>1</v>
      </c>
      <c r="L30" s="33">
        <f>IF(OR(Report!$D$7="",Report!$D$7="All Regions"),1,IF(Report!$D$7=Data!O30,1,0))</f>
        <v>1</v>
      </c>
      <c r="M30" s="67" t="s">
        <v>797</v>
      </c>
      <c r="N30" s="67" t="s">
        <v>696</v>
      </c>
      <c r="O30" s="68" t="s">
        <v>20</v>
      </c>
      <c r="P30" s="68" t="s">
        <v>20</v>
      </c>
      <c r="Q30" s="68" t="s">
        <v>798</v>
      </c>
      <c r="R30" s="67" t="s">
        <v>777</v>
      </c>
      <c r="S30" s="67" t="s">
        <v>747</v>
      </c>
      <c r="T30" s="67" t="s">
        <v>748</v>
      </c>
      <c r="U30" s="67"/>
      <c r="V30" s="67" t="s">
        <v>797</v>
      </c>
      <c r="W30" s="67" t="s">
        <v>696</v>
      </c>
      <c r="X30" s="67"/>
      <c r="Y30" s="68"/>
      <c r="Z30" s="68" t="s">
        <v>12</v>
      </c>
      <c r="AA30" s="68"/>
      <c r="AB30" s="18">
        <f>IF(Z30="TM",IF(AA30="H",(COUNTIFS(Orders!AD:AD,Data!M30,Orders!W:W,0,Orders!X:X,0)+COUNTIFS(Orders!AD:AD,Data!M30,Orders!W:W,1,Orders!X:X,1)),0),IF(Data!Z30="AAM",SUMIFS(Data!AB:AB,Data!Z:Z,"TM",Data!X:X,Data!M30,AA:AA,"H"),IF(Data!Z30="AM",SUMIFS(Data!AB:AB,Data!Z:Z,"TM",Data!V:V,Data!M30,AA:AA,"H"),IF(Data!Z30="AZM",SUMIFS(Data!AB:AB,Data!Z:Z,"TM",Data!U:U,Data!M30,AA:AA,"H"),IF(Data!Z30="ZM",SUMIFS(Data!AB:AB,Data!Z:Z,"TM",Data!T:T,Data!M30,AA:AA,"H"),IF(Data!Z30="RM",SUMIFS(Data!AB:AB,Data!Z:Z,"TM",Data!S:S,Data!M30,AA:AA,"H"),IF(Data!Z30="CM",SUMIFS(Data!AB:AB,Data!Z:Z,"TM",Data!R:R,Data!M30,AA:AA,"H"),"")))))))</f>
        <v>1</v>
      </c>
      <c r="AC30" s="28">
        <f>IF(Z30="TM",IF(AA30="H",(SUMIFS(Orders!AG:AG,Orders!AD:AD,Data!M30,Orders!W:W,0,Orders!X:X,0)+SUMIFS(Orders!AG:AG,Orders!AD:AD,Data!M30,Orders!W:W,1,Orders!X:X,1))/12000,0),IF(Data!Z30="AAM",SUMIFS(Data!AC:AC,Data!Z:Z,"TM",Data!X:X,Data!M30,AA:AA,"H"),IF(Data!Z30="AM",SUMIFS(Data!AC:AC,Data!Z:Z,"TM",Data!V:V,Data!M30,AA:AA,"H"),IF(Data!Z30="AZM",SUMIFS(Data!AC:AC,Data!Z:Z,"TM",Data!U:U,Data!M30,AA:AA,"H"),IF(Data!Z30="Zone",SUMIFS(Data!AC:AC,Data!Z:Z,"TM",Data!T:T,Data!M30,AA:AA,"H"),IF(Data!Z30="Region",SUMIFS(Data!AC:AC,Data!Z:Z,"TM",Data!S:S,Data!M30,AA:AA,"H"),IF(Data!Z30="Country",SUMIFS(Data!AC:AC,Data!Z:Z,"TM",Data!R:R,Data!M30,AA:AA,"H"),"")))))))</f>
        <v>0.999</v>
      </c>
      <c r="AD30" s="18">
        <f>IF(Z30="TM",0,IF(Data!Z30="AAM",SUMIFS(Data!AD:AD,Data!Z:Z,"TM",Data!X:X,Data!M30,AA:AA,"H"),IF(Data!Z30="AM",SUMIFS(Data!AD:AD,Data!Z:Z,"TM",Data!V:V,Data!M30,AA:AA,"H"),IF(Data!Z30="AZM",SUMIFS(Data!AD:AD,Data!Z:Z,"TM",Data!U:U,Data!M30,AA:AA,"H"),IF(Data!Z30="Zone",SUMIFS(Data!AD:AD,Data!Z:Z,"TM",Data!T:T,Data!M30,AA:AA,"H"),IF(Data!Z30="Region",SUMIFS(Data!AD:AD,Data!Z:Z,"TM",Data!S:S,Data!M30,AA:AA,"H"),IF(Data!Z30="Country",SUMIFS(Data!AD:AD,Data!Z:Z,"TM",Data!R:R,Data!M30,AA:AA,"H"),"")))))))</f>
        <v>0</v>
      </c>
      <c r="AE30" s="27">
        <f t="shared" si="6"/>
        <v>0</v>
      </c>
      <c r="AF30" s="26">
        <f t="shared" si="7"/>
        <v>999</v>
      </c>
      <c r="AG30" s="26">
        <f t="shared" si="8"/>
        <v>0.999</v>
      </c>
      <c r="AH30" s="26">
        <f t="shared" si="9"/>
        <v>0</v>
      </c>
      <c r="AJ30" s="28">
        <f>IF(Z30="TM",IF(AA30="U",(SUMIFS(Orders!AG:AG,Orders!AD:AD,Data!M30,Orders!W:W,0,Orders!X:X,0)+SUMIFS(Orders!AG:AG,Orders!AD:AD,Data!M30,Orders!W:W,1,Orders!X:X,1))/12000,0),IF(Data!Z30="AAM",SUMIFS(Data!AJ:AJ,Data!Z:Z,"TM",Data!X:X,Data!M30,AA:AA,"U"),IF(Data!Z30="AM",SUMIFS(Data!AJ:AJ,Data!Z:Z,"TM",Data!V:V,Data!M30,AA:AA,"U"),IF(Data!Z30="AZM",SUMIFS(Data!AJ:AJ,Data!Z:Z,"TM",Data!U:U,Data!M30,AA:AA,"U"),IF(Data!Z30="Zone",SUMIFS(Data!AJ:AJ,Data!Z:Z,"TM",Data!T:T,Data!M30,AA:AA,"U"),IF(Data!Z30="Region",SUMIFS(Data!AJ:AJ,Data!Z:Z,"TM",Data!S:S,Data!M30,AA:AA,"U"),IF(Data!Z30="Country",SUMIFS(Data!AJ:AJ,Data!Z:Z,"TM",Data!R:R,Data!M30,AA:AA,"U"),"")))))))</f>
        <v>0</v>
      </c>
      <c r="AK30" s="18">
        <f>IF(Z30="TM",IF(AA30="U",(SUMIFS(Orders!AG:AG,Orders!AD:AD,Data!M30,Orders!W:W,0,Orders!X:X,0)+SUMIFS(Orders!AG:AG,Orders!AD:AD,Data!M30,Orders!W:W,1,Orders!X:X,1)),0),IF(Data!Z30="AAM",SUMIFS(Data!AK:AK,Data!Z:Z,"TM",Data!X:X,Data!M30,AA:AA,"U"),IF(Data!Z30="AM",SUMIFS(Data!AK:AK,Data!Z:Z,"TM",Data!V:V,Data!M30,AA:AA,"U"),IF(Data!Z30="AZM",SUMIFS(Data!AK:AK,Data!Z:Z,"TM",Data!U:U,Data!M30,AA:AA,"U"),IF(Data!Z30="Zone",SUMIFS(Data!AK:AK,Data!Z:Z,"TM",Data!T:T,Data!M30,AA:AA,"U"),IF(Data!Z30="Region",SUMIFS(Data!AK:AK,Data!Z:Z,"TM",Data!S:S,Data!M30,AA:AA,"U"),IF(Data!Z30="Country",SUMIFS(Data!AK:AK,Data!Z:Z,"TM",Data!R:R,Data!M30,AA:AA,"U"),"")))))))</f>
        <v>0</v>
      </c>
      <c r="AL30" s="18">
        <f>IF(Z30="TM",12000*0,IF(Data!Z30="AAM",SUMIFS(Data!AL:AL,Data!Z:Z,"TM",Data!X:X,Data!M30,AA:AA,"H"),IF(Data!Z30="AM",SUMIFS(Data!AL:AL,Data!Z:Z,"TM",Data!V:V,Data!M30,AA:AA,"H"),IF(Data!Z30="AZM",SUMIFS(Data!AL:AL,Data!Z:Z,"TM",Data!U:U,Data!M30,AA:AA,"H"),IF(Data!Z30="Zone",SUMIFS(Data!AL:AL,Data!Z:Z,"TM",Data!T:T,Data!M30,AA:AA,"H"),IF(Data!Z30="Region",SUMIFS(Data!AL:AL,Data!Z:Z,"TM",Data!S:S,Data!M30,AA:AA,"H"),IF(Data!Z30="Country",SUMIFS(Data!AL:AL,Data!Z:Z,"TM",Data!R:R,Data!M30,AA:AA,"H"),"")))))))</f>
        <v>0</v>
      </c>
      <c r="AM30" s="27">
        <f t="shared" si="10"/>
        <v>0</v>
      </c>
      <c r="AN30" s="26">
        <f t="shared" si="11"/>
        <v>0</v>
      </c>
      <c r="AO30" s="26">
        <f t="shared" si="12"/>
        <v>0</v>
      </c>
      <c r="AQ30" s="28">
        <f t="shared" si="13"/>
        <v>0.999</v>
      </c>
      <c r="AR30" s="18">
        <f t="shared" si="14"/>
        <v>11988</v>
      </c>
      <c r="AS30" s="18">
        <f t="shared" si="15"/>
        <v>0</v>
      </c>
      <c r="AT30" s="27">
        <f t="shared" si="16"/>
        <v>0</v>
      </c>
      <c r="AU30" s="27"/>
      <c r="AV30" s="27"/>
      <c r="AW30" s="18">
        <f>IF(Z30="TM",(COUNTIFS(Orders!AD:AD,Data!M30,Orders!W:W,0,Orders!X:X,0,Orders!S:S,"*Ray*")+COUNTIFS(Orders!AD:AD,Data!M30,Orders!W:W,1,Orders!X:X,1,Orders!S:S,"*Ray*")+COUNTIFS(Orders!AD:AD,Data!M30,Orders!W:W,0,Orders!X:X,0,Orders!S:S,"*Fabric*")+COUNTIFS(Orders!AD:AD,Data!M30,Orders!W:W,1,Orders!X:X,1,Orders!S:S,"*Fabric*")),IF(Data!Z30="AAM",SUMIFS(Data!AW:AW,Data!Z:Z,"TM",Data!X:X,Data!M30),IF(Data!Z30="AM",SUMIFS(Data!AW:AW,Data!Z:Z,"TM",Data!V:V,Data!M30),IF(Data!Z30="AZM",SUMIFS(Data!AW:AW,Data!Z:Z,"TM",Data!U:U,Data!M30),IF(Data!Z30="Zone",SUMIFS(Data!AW:AW,Data!Z:Z,"TM",Data!T:T,Data!M30),IF(Data!Z30="Region",SUMIFS(Data!AW:AW,Data!Z:Z,"TM",Data!S:S,Data!M30),IF(Data!Z30="Country",SUMIFS(Data!AW:AW,Data!Z:Z,"TM",Data!R:R,Data!M30),0)))))))</f>
        <v>1</v>
      </c>
      <c r="AX30" s="18">
        <f>IF(Z30="TM",(COUNTIFS(Orders!AD:AD,Data!M30,Orders!W:W,0,Orders!X:X,0,Orders!S:S,"*Starter*")+COUNTIFS(Orders!AD:AD,Data!M30,Orders!W:W,1,Orders!X:X,1,Orders!S:S,"*Starter*")),IF(Data!Z30="AAM",SUMIFS(Data!AX:AX,Data!Z:Z,"TM",Data!X:X,Data!M30),IF(Data!Z30="AM",SUMIFS(Data!AX:AX,Data!Z:Z,"TM",Data!V:V,Data!M30),IF(Data!Z30="AZM",SUMIFS(Data!AX:AX,Data!Z:Z,"TM",Data!U:U,Data!M30),IF(Data!Z30="Zone",SUMIFS(Data!AX:AX,Data!Z:Z,"TM",Data!T:T,Data!M30),IF(Data!Z30="Region",SUMIFS(Data!AX:AX,Data!Z:Z,"TM",Data!S:S,Data!M30),IF(Data!Z30="Country",SUMIFS(Data!AX:AX,Data!Z:Z,"TM",Data!R:R,Data!M30),0)))))))</f>
        <v>1</v>
      </c>
      <c r="AY30" s="18">
        <f>IF(Z30="TM",(COUNTIFS(Orders!AD:AD,Data!M30,Orders!W:W,0,Orders!X:X,0,Orders!S:S,"*Pro*")+COUNTIFS(Orders!AD:AD,Data!M30,Orders!W:W,1,Orders!X:X,1,Orders!S:S,"*Pro*")),IF(Data!Z30="AAM",SUMIFS(Data!AY:AY,Data!Z:Z,"TM",Data!X:X,Data!M30),IF(Data!Z30="AM",SUMIFS(Data!AY:AY,Data!Z:Z,"TM",Data!V:V,Data!M30),IF(Data!Z30="AZM",SUMIFS(Data!AY:AY,Data!Z:Z,"TM",Data!U:U,Data!M30),IF(Data!Z30="Zone",SUMIFS(Data!AY:AY,Data!Z:Z,"TM",Data!T:T,Data!M30),IF(Data!Z30="Region",SUMIFS(Data!AY:AY,Data!Z:Z,"TM",Data!S:S,Data!M30),IF(Data!Z30="Country",SUMIFS(Data!AY:AY,Data!Z:Z,"TM",Data!R:R,Data!M30),0)))))))</f>
        <v>0</v>
      </c>
      <c r="AZ30" s="18">
        <f>IF(Z30="TM",(COUNTIFS(Orders!AD:AD,Data!M30,Orders!W:W,0,Orders!X:X,0,Orders!S:S,"*Tab*")+COUNTIFS(Orders!AD:AD,Data!M30,Orders!W:W,1,Orders!X:X,1,Orders!S:S,"*Tab*")),IF(Data!Z30="AAM",SUMIFS(Data!AZ:AZ,Data!Z:Z,"TM",Data!X:X,Data!M30),IF(Data!Z30="AM",SUMIFS(Data!AZ:AZ,Data!Z:Z,"TM",Data!V:V,Data!M30),IF(Data!Z30="AZM",SUMIFS(Data!AZ:AZ,Data!Z:Z,"TM",Data!U:U,Data!M30),IF(Data!Z30="Zone",SUMIFS(Data!AZ:AZ,Data!Z:Z,"TM",Data!T:T,Data!M30),IF(Data!Z30="Region",SUMIFS(Data!AZ:AZ,Data!Z:Z,"TM",Data!S:S,Data!M30),IF(Data!Z30="Country",SUMIFS(Data!AZ:AZ,Data!Z:Z,"TM",Data!R:R,Data!M30),0)))))))</f>
        <v>0</v>
      </c>
      <c r="BA30" s="18">
        <f>IF(Z30="TM",(COUNTIFS(Orders!AD:AD,Data!M30,Orders!W:W,0,Orders!X:X,0,Orders!S:S,"*Dental*")+COUNTIFS(Orders!AD:AD,Data!M30,Orders!W:W,1,Orders!X:X,1,Orders!S:S,"*Dental*")+COUNTIFS(Orders!AD:AD,Data!M30,Orders!W:W,0,Orders!X:X,0,Orders!S:S,"*Pediatric*")+COUNTIFS(Orders!AD:AD,Data!M30,Orders!W:W,1,Orders!X:X,1,Orders!S:S,"*Pediatric*")),IF(Data!Z30="AAM",SUMIFS(Data!BA:BA,Data!Z:Z,"TM",Data!X:X,Data!M30),IF(Data!Z30="AM",SUMIFS(Data!BA:BA,Data!Z:Z,"TM",Data!V:V,Data!M30),IF(Data!Z30="AZM",SUMIFS(Data!BA:BA,Data!Z:Z,"TM",Data!U:U,Data!M30),IF(Data!Z30="Zone",SUMIFS(Data!BA:BA,Data!Z:Z,"TM",Data!T:T,Data!M30),IF(Data!Z30="Region",SUMIFS(Data!BA:BA,Data!Z:Z,"TM",Data!S:S,Data!M30),IF(Data!Z30="Country",SUMIFS(Data!BA:BA,Data!Z:Z,"TM",Data!R:R,Data!M30),0)))))))</f>
        <v>0</v>
      </c>
      <c r="BB30" s="18">
        <f>IF(Z30="TM",(COUNTIFS(Orders!AD:AD,Data!M30,Orders!W:W,0,Orders!X:X,0,Orders!S:S,"*Fabric*")+COUNTIFS(Orders!AD:AD,Data!M30,Orders!W:W,1,Orders!X:X,1,Orders!S:S,"*Fabric*")),IF(Data!Z30="AAM",SUMIFS(Data!BB:BB,Data!Z:Z,"TM",Data!X:X,Data!M30),IF(Data!Z30="AM",SUMIFS(Data!BB:BB,Data!Z:Z,"TM",Data!V:V,Data!M30),IF(Data!Z30="AZM",SUMIFS(Data!BB:BB,Data!Z:Z,"TM",Data!U:U,Data!M30),IF(Data!Z30="Zone",SUMIFS(Data!BB:BB,Data!Z:Z,"TM",Data!T:T,Data!M30),IF(Data!Z30="Region",SUMIFS(Data!BB:BB,Data!Z:Z,"TM",Data!S:S,Data!M30),IF(Data!Z30="Country",SUMIFS(Data!BB:BB,Data!Z:Z,"TM",Data!R:R,Data!M30),0)))))))</f>
        <v>0</v>
      </c>
    </row>
    <row r="31" spans="1:54" ht="15.75" x14ac:dyDescent="0.3">
      <c r="A31" s="33" t="str">
        <f t="shared" si="20"/>
        <v/>
      </c>
      <c r="B31" s="33" t="b">
        <f t="shared" si="21"/>
        <v>1</v>
      </c>
      <c r="C31" s="33" t="e">
        <f>IF(ISERROR(SMALL($D$4:$D$594,E31)),””,SMALL($D$4:$D$594,E31))</f>
        <v>#NAME?</v>
      </c>
      <c r="D31" s="34" t="str">
        <f t="shared" si="22"/>
        <v/>
      </c>
      <c r="E31" s="33">
        <f>ROWS($E$4:E31)</f>
        <v>28</v>
      </c>
      <c r="F31" s="33">
        <f t="shared" si="23"/>
        <v>0</v>
      </c>
      <c r="G31" s="33">
        <f>IF(OR(Report!$C$7="",Report!$C$7="All Levels"),1,IF(Report!$C$7=Data!Z31,1,0))</f>
        <v>0</v>
      </c>
      <c r="H31" s="33">
        <f t="shared" si="24"/>
        <v>1</v>
      </c>
      <c r="I31" s="33">
        <f t="shared" si="25"/>
        <v>3</v>
      </c>
      <c r="J31" s="33">
        <f>IF(OR(Report!$F$7="",Report!$F$7="All AMs"),1,IF(Report!$F$7=Data!W31,1,0))</f>
        <v>1</v>
      </c>
      <c r="K31" s="33">
        <f>IF(OR(Report!$E$7="",Report!$E$7="All Zones"),1,IF(Report!$E$7=Data!P31,1,0))</f>
        <v>1</v>
      </c>
      <c r="L31" s="33">
        <f>IF(OR(Report!$D$7="",Report!$D$7="All Regions"),1,IF(Report!$D$7=Data!O31,1,0))</f>
        <v>1</v>
      </c>
      <c r="M31" s="67" t="s">
        <v>799</v>
      </c>
      <c r="N31" s="67" t="s">
        <v>697</v>
      </c>
      <c r="O31" s="68" t="s">
        <v>20</v>
      </c>
      <c r="P31" s="68" t="s">
        <v>20</v>
      </c>
      <c r="Q31" s="68" t="s">
        <v>796</v>
      </c>
      <c r="R31" s="67" t="s">
        <v>777</v>
      </c>
      <c r="S31" s="67" t="s">
        <v>747</v>
      </c>
      <c r="T31" s="67" t="s">
        <v>748</v>
      </c>
      <c r="U31" s="67"/>
      <c r="V31" s="67" t="s">
        <v>799</v>
      </c>
      <c r="W31" s="67" t="s">
        <v>697</v>
      </c>
      <c r="X31" s="67"/>
      <c r="Y31" s="68"/>
      <c r="Z31" s="68" t="s">
        <v>12</v>
      </c>
      <c r="AA31" s="68"/>
      <c r="AB31" s="18">
        <f>IF(Z31="TM",IF(AA31="H",(COUNTIFS(Orders!AD:AD,Data!M31,Orders!W:W,0,Orders!X:X,0)+COUNTIFS(Orders!AD:AD,Data!M31,Orders!W:W,1,Orders!X:X,1)),0),IF(Data!Z31="AAM",SUMIFS(Data!AB:AB,Data!Z:Z,"TM",Data!X:X,Data!M31,AA:AA,"H"),IF(Data!Z31="AM",SUMIFS(Data!AB:AB,Data!Z:Z,"TM",Data!V:V,Data!M31,AA:AA,"H"),IF(Data!Z31="AZM",SUMIFS(Data!AB:AB,Data!Z:Z,"TM",Data!U:U,Data!M31,AA:AA,"H"),IF(Data!Z31="ZM",SUMIFS(Data!AB:AB,Data!Z:Z,"TM",Data!T:T,Data!M31,AA:AA,"H"),IF(Data!Z31="RM",SUMIFS(Data!AB:AB,Data!Z:Z,"TM",Data!S:S,Data!M31,AA:AA,"H"),IF(Data!Z31="CM",SUMIFS(Data!AB:AB,Data!Z:Z,"TM",Data!R:R,Data!M31,AA:AA,"H"),"")))))))</f>
        <v>2</v>
      </c>
      <c r="AC31" s="28">
        <f>IF(Z31="TM",IF(AA31="H",(SUMIFS(Orders!AG:AG,Orders!AD:AD,Data!M31,Orders!W:W,0,Orders!X:X,0)+SUMIFS(Orders!AG:AG,Orders!AD:AD,Data!M31,Orders!W:W,1,Orders!X:X,1))/12000,0),IF(Data!Z31="AAM",SUMIFS(Data!AC:AC,Data!Z:Z,"TM",Data!X:X,Data!M31,AA:AA,"H"),IF(Data!Z31="AM",SUMIFS(Data!AC:AC,Data!Z:Z,"TM",Data!V:V,Data!M31,AA:AA,"H"),IF(Data!Z31="AZM",SUMIFS(Data!AC:AC,Data!Z:Z,"TM",Data!U:U,Data!M31,AA:AA,"H"),IF(Data!Z31="Zone",SUMIFS(Data!AC:AC,Data!Z:Z,"TM",Data!T:T,Data!M31,AA:AA,"H"),IF(Data!Z31="Region",SUMIFS(Data!AC:AC,Data!Z:Z,"TM",Data!S:S,Data!M31,AA:AA,"H"),IF(Data!Z31="Country",SUMIFS(Data!AC:AC,Data!Z:Z,"TM",Data!R:R,Data!M31,AA:AA,"H"),"")))))))</f>
        <v>4.9980000000000002</v>
      </c>
      <c r="AD31" s="18">
        <f>IF(Z31="TM",0,IF(Data!Z31="AAM",SUMIFS(Data!AD:AD,Data!Z:Z,"TM",Data!X:X,Data!M31,AA:AA,"H"),IF(Data!Z31="AM",SUMIFS(Data!AD:AD,Data!Z:Z,"TM",Data!V:V,Data!M31,AA:AA,"H"),IF(Data!Z31="AZM",SUMIFS(Data!AD:AD,Data!Z:Z,"TM",Data!U:U,Data!M31,AA:AA,"H"),IF(Data!Z31="Zone",SUMIFS(Data!AD:AD,Data!Z:Z,"TM",Data!T:T,Data!M31,AA:AA,"H"),IF(Data!Z31="Region",SUMIFS(Data!AD:AD,Data!Z:Z,"TM",Data!S:S,Data!M31,AA:AA,"H"),IF(Data!Z31="Country",SUMIFS(Data!AD:AD,Data!Z:Z,"TM",Data!R:R,Data!M31,AA:AA,"H"),"")))))))</f>
        <v>0</v>
      </c>
      <c r="AE31" s="27">
        <f t="shared" si="6"/>
        <v>0</v>
      </c>
      <c r="AF31" s="26">
        <f t="shared" si="7"/>
        <v>2499</v>
      </c>
      <c r="AG31" s="26">
        <f t="shared" si="8"/>
        <v>0</v>
      </c>
      <c r="AH31" s="26">
        <f t="shared" si="9"/>
        <v>0.83300000000000007</v>
      </c>
      <c r="AJ31" s="28">
        <f>IF(Z31="TM",IF(AA31="U",(SUMIFS(Orders!AG:AG,Orders!AD:AD,Data!M31,Orders!W:W,0,Orders!X:X,0)+SUMIFS(Orders!AG:AG,Orders!AD:AD,Data!M31,Orders!W:W,1,Orders!X:X,1))/12000,0),IF(Data!Z31="AAM",SUMIFS(Data!AJ:AJ,Data!Z:Z,"TM",Data!X:X,Data!M31,AA:AA,"U"),IF(Data!Z31="AM",SUMIFS(Data!AJ:AJ,Data!Z:Z,"TM",Data!V:V,Data!M31,AA:AA,"U"),IF(Data!Z31="AZM",SUMIFS(Data!AJ:AJ,Data!Z:Z,"TM",Data!U:U,Data!M31,AA:AA,"U"),IF(Data!Z31="Zone",SUMIFS(Data!AJ:AJ,Data!Z:Z,"TM",Data!T:T,Data!M31,AA:AA,"U"),IF(Data!Z31="Region",SUMIFS(Data!AJ:AJ,Data!Z:Z,"TM",Data!S:S,Data!M31,AA:AA,"U"),IF(Data!Z31="Country",SUMIFS(Data!AJ:AJ,Data!Z:Z,"TM",Data!R:R,Data!M31,AA:AA,"U"),"")))))))</f>
        <v>0</v>
      </c>
      <c r="AK31" s="18">
        <f>IF(Z31="TM",IF(AA31="U",(SUMIFS(Orders!AG:AG,Orders!AD:AD,Data!M31,Orders!W:W,0,Orders!X:X,0)+SUMIFS(Orders!AG:AG,Orders!AD:AD,Data!M31,Orders!W:W,1,Orders!X:X,1)),0),IF(Data!Z31="AAM",SUMIFS(Data!AK:AK,Data!Z:Z,"TM",Data!X:X,Data!M31,AA:AA,"U"),IF(Data!Z31="AM",SUMIFS(Data!AK:AK,Data!Z:Z,"TM",Data!V:V,Data!M31,AA:AA,"U"),IF(Data!Z31="AZM",SUMIFS(Data!AK:AK,Data!Z:Z,"TM",Data!U:U,Data!M31,AA:AA,"U"),IF(Data!Z31="Zone",SUMIFS(Data!AK:AK,Data!Z:Z,"TM",Data!T:T,Data!M31,AA:AA,"U"),IF(Data!Z31="Region",SUMIFS(Data!AK:AK,Data!Z:Z,"TM",Data!S:S,Data!M31,AA:AA,"U"),IF(Data!Z31="Country",SUMIFS(Data!AK:AK,Data!Z:Z,"TM",Data!R:R,Data!M31,AA:AA,"U"),"")))))))</f>
        <v>0</v>
      </c>
      <c r="AL31" s="18">
        <f>IF(Z31="TM",12000*0,IF(Data!Z31="AAM",SUMIFS(Data!AL:AL,Data!Z:Z,"TM",Data!X:X,Data!M31,AA:AA,"H"),IF(Data!Z31="AM",SUMIFS(Data!AL:AL,Data!Z:Z,"TM",Data!V:V,Data!M31,AA:AA,"H"),IF(Data!Z31="AZM",SUMIFS(Data!AL:AL,Data!Z:Z,"TM",Data!U:U,Data!M31,AA:AA,"H"),IF(Data!Z31="Zone",SUMIFS(Data!AL:AL,Data!Z:Z,"TM",Data!T:T,Data!M31,AA:AA,"H"),IF(Data!Z31="Region",SUMIFS(Data!AL:AL,Data!Z:Z,"TM",Data!S:S,Data!M31,AA:AA,"H"),IF(Data!Z31="Country",SUMIFS(Data!AL:AL,Data!Z:Z,"TM",Data!R:R,Data!M31,AA:AA,"H"),"")))))))</f>
        <v>0</v>
      </c>
      <c r="AM31" s="27">
        <f t="shared" si="10"/>
        <v>0</v>
      </c>
      <c r="AN31" s="26">
        <f t="shared" si="11"/>
        <v>0</v>
      </c>
      <c r="AO31" s="26">
        <f t="shared" si="12"/>
        <v>0</v>
      </c>
      <c r="AQ31" s="28">
        <f t="shared" si="13"/>
        <v>4.9980000000000002</v>
      </c>
      <c r="AR31" s="18">
        <f t="shared" si="14"/>
        <v>59976</v>
      </c>
      <c r="AS31" s="18">
        <f t="shared" si="15"/>
        <v>0</v>
      </c>
      <c r="AT31" s="27">
        <f t="shared" si="16"/>
        <v>0</v>
      </c>
      <c r="AU31" s="27"/>
      <c r="AV31" s="27"/>
      <c r="AW31" s="18">
        <f>IF(Z31="TM",(COUNTIFS(Orders!AD:AD,Data!M31,Orders!W:W,0,Orders!X:X,0,Orders!S:S,"*Ray*")+COUNTIFS(Orders!AD:AD,Data!M31,Orders!W:W,1,Orders!X:X,1,Orders!S:S,"*Ray*")+COUNTIFS(Orders!AD:AD,Data!M31,Orders!W:W,0,Orders!X:X,0,Orders!S:S,"*Fabric*")+COUNTIFS(Orders!AD:AD,Data!M31,Orders!W:W,1,Orders!X:X,1,Orders!S:S,"*Fabric*")),IF(Data!Z31="AAM",SUMIFS(Data!AW:AW,Data!Z:Z,"TM",Data!X:X,Data!M31),IF(Data!Z31="AM",SUMIFS(Data!AW:AW,Data!Z:Z,"TM",Data!V:V,Data!M31),IF(Data!Z31="AZM",SUMIFS(Data!AW:AW,Data!Z:Z,"TM",Data!U:U,Data!M31),IF(Data!Z31="Zone",SUMIFS(Data!AW:AW,Data!Z:Z,"TM",Data!T:T,Data!M31),IF(Data!Z31="Region",SUMIFS(Data!AW:AW,Data!Z:Z,"TM",Data!S:S,Data!M31),IF(Data!Z31="Country",SUMIFS(Data!AW:AW,Data!Z:Z,"TM",Data!R:R,Data!M31),0)))))))</f>
        <v>2</v>
      </c>
      <c r="AX31" s="18">
        <f>IF(Z31="TM",(COUNTIFS(Orders!AD:AD,Data!M31,Orders!W:W,0,Orders!X:X,0,Orders!S:S,"*Starter*")+COUNTIFS(Orders!AD:AD,Data!M31,Orders!W:W,1,Orders!X:X,1,Orders!S:S,"*Starter*")),IF(Data!Z31="AAM",SUMIFS(Data!AX:AX,Data!Z:Z,"TM",Data!X:X,Data!M31),IF(Data!Z31="AM",SUMIFS(Data!AX:AX,Data!Z:Z,"TM",Data!V:V,Data!M31),IF(Data!Z31="AZM",SUMIFS(Data!AX:AX,Data!Z:Z,"TM",Data!U:U,Data!M31),IF(Data!Z31="Zone",SUMIFS(Data!AX:AX,Data!Z:Z,"TM",Data!T:T,Data!M31),IF(Data!Z31="Region",SUMIFS(Data!AX:AX,Data!Z:Z,"TM",Data!S:S,Data!M31),IF(Data!Z31="Country",SUMIFS(Data!AX:AX,Data!Z:Z,"TM",Data!R:R,Data!M31),0)))))))</f>
        <v>1</v>
      </c>
      <c r="AY31" s="18">
        <f>IF(Z31="TM",(COUNTIFS(Orders!AD:AD,Data!M31,Orders!W:W,0,Orders!X:X,0,Orders!S:S,"*Pro*")+COUNTIFS(Orders!AD:AD,Data!M31,Orders!W:W,1,Orders!X:X,1,Orders!S:S,"*Pro*")),IF(Data!Z31="AAM",SUMIFS(Data!AY:AY,Data!Z:Z,"TM",Data!X:X,Data!M31),IF(Data!Z31="AM",SUMIFS(Data!AY:AY,Data!Z:Z,"TM",Data!V:V,Data!M31),IF(Data!Z31="AZM",SUMIFS(Data!AY:AY,Data!Z:Z,"TM",Data!U:U,Data!M31),IF(Data!Z31="Zone",SUMIFS(Data!AY:AY,Data!Z:Z,"TM",Data!T:T,Data!M31),IF(Data!Z31="Region",SUMIFS(Data!AY:AY,Data!Z:Z,"TM",Data!S:S,Data!M31),IF(Data!Z31="Country",SUMIFS(Data!AY:AY,Data!Z:Z,"TM",Data!R:R,Data!M31),0)))))))</f>
        <v>1</v>
      </c>
      <c r="AZ31" s="18">
        <f>IF(Z31="TM",(COUNTIFS(Orders!AD:AD,Data!M31,Orders!W:W,0,Orders!X:X,0,Orders!S:S,"*Tab*")+COUNTIFS(Orders!AD:AD,Data!M31,Orders!W:W,1,Orders!X:X,1,Orders!S:S,"*Tab*")),IF(Data!Z31="AAM",SUMIFS(Data!AZ:AZ,Data!Z:Z,"TM",Data!X:X,Data!M31),IF(Data!Z31="AM",SUMIFS(Data!AZ:AZ,Data!Z:Z,"TM",Data!V:V,Data!M31),IF(Data!Z31="AZM",SUMIFS(Data!AZ:AZ,Data!Z:Z,"TM",Data!U:U,Data!M31),IF(Data!Z31="Zone",SUMIFS(Data!AZ:AZ,Data!Z:Z,"TM",Data!T:T,Data!M31),IF(Data!Z31="Region",SUMIFS(Data!AZ:AZ,Data!Z:Z,"TM",Data!S:S,Data!M31),IF(Data!Z31="Country",SUMIFS(Data!AZ:AZ,Data!Z:Z,"TM",Data!R:R,Data!M31),0)))))))</f>
        <v>1</v>
      </c>
      <c r="BA31" s="18">
        <f>IF(Z31="TM",(COUNTIFS(Orders!AD:AD,Data!M31,Orders!W:W,0,Orders!X:X,0,Orders!S:S,"*Dental*")+COUNTIFS(Orders!AD:AD,Data!M31,Orders!W:W,1,Orders!X:X,1,Orders!S:S,"*Dental*")+COUNTIFS(Orders!AD:AD,Data!M31,Orders!W:W,0,Orders!X:X,0,Orders!S:S,"*Pediatric*")+COUNTIFS(Orders!AD:AD,Data!M31,Orders!W:W,1,Orders!X:X,1,Orders!S:S,"*Pediatric*")),IF(Data!Z31="AAM",SUMIFS(Data!BA:BA,Data!Z:Z,"TM",Data!X:X,Data!M31),IF(Data!Z31="AM",SUMIFS(Data!BA:BA,Data!Z:Z,"TM",Data!V:V,Data!M31),IF(Data!Z31="AZM",SUMIFS(Data!BA:BA,Data!Z:Z,"TM",Data!U:U,Data!M31),IF(Data!Z31="Zone",SUMIFS(Data!BA:BA,Data!Z:Z,"TM",Data!T:T,Data!M31),IF(Data!Z31="Region",SUMIFS(Data!BA:BA,Data!Z:Z,"TM",Data!S:S,Data!M31),IF(Data!Z31="Country",SUMIFS(Data!BA:BA,Data!Z:Z,"TM",Data!R:R,Data!M31),0)))))))</f>
        <v>1</v>
      </c>
      <c r="BB31" s="18">
        <f>IF(Z31="TM",(COUNTIFS(Orders!AD:AD,Data!M31,Orders!W:W,0,Orders!X:X,0,Orders!S:S,"*Fabric*")+COUNTIFS(Orders!AD:AD,Data!M31,Orders!W:W,1,Orders!X:X,1,Orders!S:S,"*Fabric*")),IF(Data!Z31="AAM",SUMIFS(Data!BB:BB,Data!Z:Z,"TM",Data!X:X,Data!M31),IF(Data!Z31="AM",SUMIFS(Data!BB:BB,Data!Z:Z,"TM",Data!V:V,Data!M31),IF(Data!Z31="AZM",SUMIFS(Data!BB:BB,Data!Z:Z,"TM",Data!U:U,Data!M31),IF(Data!Z31="Zone",SUMIFS(Data!BB:BB,Data!Z:Z,"TM",Data!T:T,Data!M31),IF(Data!Z31="Region",SUMIFS(Data!BB:BB,Data!Z:Z,"TM",Data!S:S,Data!M31),IF(Data!Z31="Country",SUMIFS(Data!BB:BB,Data!Z:Z,"TM",Data!R:R,Data!M31),0)))))))</f>
        <v>0</v>
      </c>
    </row>
    <row r="32" spans="1:54" ht="15.75" x14ac:dyDescent="0.3">
      <c r="A32" s="33" t="str">
        <f t="shared" si="20"/>
        <v/>
      </c>
      <c r="B32" s="33" t="b">
        <f t="shared" si="21"/>
        <v>1</v>
      </c>
      <c r="C32" s="33" t="e">
        <f>IF(ISERROR(SMALL($D$4:$D$594,E32)),””,SMALL($D$4:$D$594,E32))</f>
        <v>#NAME?</v>
      </c>
      <c r="D32" s="34" t="str">
        <f t="shared" si="22"/>
        <v/>
      </c>
      <c r="E32" s="33">
        <f>ROWS($E$4:E32)</f>
        <v>29</v>
      </c>
      <c r="F32" s="33">
        <f t="shared" si="23"/>
        <v>0</v>
      </c>
      <c r="G32" s="33">
        <f>IF(OR(Report!$C$7="",Report!$C$7="All Levels"),1,IF(Report!$C$7=Data!Z32,1,0))</f>
        <v>0</v>
      </c>
      <c r="H32" s="33">
        <f t="shared" si="24"/>
        <v>1</v>
      </c>
      <c r="I32" s="33">
        <f t="shared" si="25"/>
        <v>3</v>
      </c>
      <c r="J32" s="33">
        <f>IF(OR(Report!$F$7="",Report!$F$7="All AMs"),1,IF(Report!$F$7=Data!W32,1,0))</f>
        <v>1</v>
      </c>
      <c r="K32" s="33">
        <f>IF(OR(Report!$E$7="",Report!$E$7="All Zones"),1,IF(Report!$E$7=Data!P32,1,0))</f>
        <v>1</v>
      </c>
      <c r="L32" s="33">
        <f>IF(OR(Report!$D$7="",Report!$D$7="All Regions"),1,IF(Report!$D$7=Data!O32,1,0))</f>
        <v>1</v>
      </c>
      <c r="M32" s="67" t="s">
        <v>800</v>
      </c>
      <c r="N32" s="67" t="s">
        <v>698</v>
      </c>
      <c r="O32" s="68" t="s">
        <v>18</v>
      </c>
      <c r="P32" s="68" t="s">
        <v>682</v>
      </c>
      <c r="Q32" s="68" t="s">
        <v>801</v>
      </c>
      <c r="R32" s="67" t="s">
        <v>777</v>
      </c>
      <c r="S32" s="67" t="s">
        <v>749</v>
      </c>
      <c r="T32" s="67" t="s">
        <v>750</v>
      </c>
      <c r="U32" s="67" t="s">
        <v>781</v>
      </c>
      <c r="V32" s="67" t="s">
        <v>800</v>
      </c>
      <c r="W32" s="67" t="s">
        <v>698</v>
      </c>
      <c r="X32" s="67"/>
      <c r="Y32" s="68"/>
      <c r="Z32" s="68" t="s">
        <v>12</v>
      </c>
      <c r="AA32" s="68"/>
      <c r="AB32" s="18">
        <f>IF(Z32="TM",IF(AA32="H",(COUNTIFS(Orders!AD:AD,Data!M32,Orders!W:W,0,Orders!X:X,0)+COUNTIFS(Orders!AD:AD,Data!M32,Orders!W:W,1,Orders!X:X,1)),0),IF(Data!Z32="AAM",SUMIFS(Data!AB:AB,Data!Z:Z,"TM",Data!X:X,Data!M32,AA:AA,"H"),IF(Data!Z32="AM",SUMIFS(Data!AB:AB,Data!Z:Z,"TM",Data!V:V,Data!M32,AA:AA,"H"),IF(Data!Z32="AZM",SUMIFS(Data!AB:AB,Data!Z:Z,"TM",Data!U:U,Data!M32,AA:AA,"H"),IF(Data!Z32="ZM",SUMIFS(Data!AB:AB,Data!Z:Z,"TM",Data!T:T,Data!M32,AA:AA,"H"),IF(Data!Z32="RM",SUMIFS(Data!AB:AB,Data!Z:Z,"TM",Data!S:S,Data!M32,AA:AA,"H"),IF(Data!Z32="CM",SUMIFS(Data!AB:AB,Data!Z:Z,"TM",Data!R:R,Data!M32,AA:AA,"H"),"")))))))</f>
        <v>0</v>
      </c>
      <c r="AC32" s="28">
        <f>IF(Z32="TM",IF(AA32="H",(SUMIFS(Orders!AG:AG,Orders!AD:AD,Data!M32,Orders!W:W,0,Orders!X:X,0)+SUMIFS(Orders!AG:AG,Orders!AD:AD,Data!M32,Orders!W:W,1,Orders!X:X,1))/12000,0),IF(Data!Z32="AAM",SUMIFS(Data!AC:AC,Data!Z:Z,"TM",Data!X:X,Data!M32,AA:AA,"H"),IF(Data!Z32="AM",SUMIFS(Data!AC:AC,Data!Z:Z,"TM",Data!V:V,Data!M32,AA:AA,"H"),IF(Data!Z32="AZM",SUMIFS(Data!AC:AC,Data!Z:Z,"TM",Data!U:U,Data!M32,AA:AA,"H"),IF(Data!Z32="Zone",SUMIFS(Data!AC:AC,Data!Z:Z,"TM",Data!T:T,Data!M32,AA:AA,"H"),IF(Data!Z32="Region",SUMIFS(Data!AC:AC,Data!Z:Z,"TM",Data!S:S,Data!M32,AA:AA,"H"),IF(Data!Z32="Country",SUMIFS(Data!AC:AC,Data!Z:Z,"TM",Data!R:R,Data!M32,AA:AA,"H"),"")))))))</f>
        <v>0</v>
      </c>
      <c r="AD32" s="18">
        <f>IF(Z32="TM",0,IF(Data!Z32="AAM",SUMIFS(Data!AD:AD,Data!Z:Z,"TM",Data!X:X,Data!M32,AA:AA,"H"),IF(Data!Z32="AM",SUMIFS(Data!AD:AD,Data!Z:Z,"TM",Data!V:V,Data!M32,AA:AA,"H"),IF(Data!Z32="AZM",SUMIFS(Data!AD:AD,Data!Z:Z,"TM",Data!U:U,Data!M32,AA:AA,"H"),IF(Data!Z32="Zone",SUMIFS(Data!AD:AD,Data!Z:Z,"TM",Data!T:T,Data!M32,AA:AA,"H"),IF(Data!Z32="Region",SUMIFS(Data!AD:AD,Data!Z:Z,"TM",Data!S:S,Data!M32,AA:AA,"H"),IF(Data!Z32="Country",SUMIFS(Data!AD:AD,Data!Z:Z,"TM",Data!R:R,Data!M32,AA:AA,"H"),"")))))))</f>
        <v>0</v>
      </c>
      <c r="AE32" s="27">
        <f t="shared" si="6"/>
        <v>0</v>
      </c>
      <c r="AF32" s="26">
        <f t="shared" si="7"/>
        <v>0</v>
      </c>
      <c r="AG32" s="26">
        <f t="shared" si="8"/>
        <v>0</v>
      </c>
      <c r="AH32" s="26">
        <f t="shared" si="9"/>
        <v>0</v>
      </c>
      <c r="AJ32" s="28">
        <f>IF(Z32="TM",IF(AA32="U",(SUMIFS(Orders!AG:AG,Orders!AD:AD,Data!M32,Orders!W:W,0,Orders!X:X,0)+SUMIFS(Orders!AG:AG,Orders!AD:AD,Data!M32,Orders!W:W,1,Orders!X:X,1))/12000,0),IF(Data!Z32="AAM",SUMIFS(Data!AJ:AJ,Data!Z:Z,"TM",Data!X:X,Data!M32,AA:AA,"U"),IF(Data!Z32="AM",SUMIFS(Data!AJ:AJ,Data!Z:Z,"TM",Data!V:V,Data!M32,AA:AA,"U"),IF(Data!Z32="AZM",SUMIFS(Data!AJ:AJ,Data!Z:Z,"TM",Data!U:U,Data!M32,AA:AA,"U"),IF(Data!Z32="Zone",SUMIFS(Data!AJ:AJ,Data!Z:Z,"TM",Data!T:T,Data!M32,AA:AA,"U"),IF(Data!Z32="Region",SUMIFS(Data!AJ:AJ,Data!Z:Z,"TM",Data!S:S,Data!M32,AA:AA,"U"),IF(Data!Z32="Country",SUMIFS(Data!AJ:AJ,Data!Z:Z,"TM",Data!R:R,Data!M32,AA:AA,"U"),"")))))))</f>
        <v>0</v>
      </c>
      <c r="AK32" s="18">
        <f>IF(Z32="TM",IF(AA32="U",(SUMIFS(Orders!AG:AG,Orders!AD:AD,Data!M32,Orders!W:W,0,Orders!X:X,0)+SUMIFS(Orders!AG:AG,Orders!AD:AD,Data!M32,Orders!W:W,1,Orders!X:X,1)),0),IF(Data!Z32="AAM",SUMIFS(Data!AK:AK,Data!Z:Z,"TM",Data!X:X,Data!M32,AA:AA,"U"),IF(Data!Z32="AM",SUMIFS(Data!AK:AK,Data!Z:Z,"TM",Data!V:V,Data!M32,AA:AA,"U"),IF(Data!Z32="AZM",SUMIFS(Data!AK:AK,Data!Z:Z,"TM",Data!U:U,Data!M32,AA:AA,"U"),IF(Data!Z32="Zone",SUMIFS(Data!AK:AK,Data!Z:Z,"TM",Data!T:T,Data!M32,AA:AA,"U"),IF(Data!Z32="Region",SUMIFS(Data!AK:AK,Data!Z:Z,"TM",Data!S:S,Data!M32,AA:AA,"U"),IF(Data!Z32="Country",SUMIFS(Data!AK:AK,Data!Z:Z,"TM",Data!R:R,Data!M32,AA:AA,"U"),"")))))))</f>
        <v>0</v>
      </c>
      <c r="AL32" s="18">
        <f>IF(Z32="TM",12000*0,IF(Data!Z32="AAM",SUMIFS(Data!AL:AL,Data!Z:Z,"TM",Data!X:X,Data!M32,AA:AA,"H"),IF(Data!Z32="AM",SUMIFS(Data!AL:AL,Data!Z:Z,"TM",Data!V:V,Data!M32,AA:AA,"H"),IF(Data!Z32="AZM",SUMIFS(Data!AL:AL,Data!Z:Z,"TM",Data!U:U,Data!M32,AA:AA,"H"),IF(Data!Z32="Zone",SUMIFS(Data!AL:AL,Data!Z:Z,"TM",Data!T:T,Data!M32,AA:AA,"H"),IF(Data!Z32="Region",SUMIFS(Data!AL:AL,Data!Z:Z,"TM",Data!S:S,Data!M32,AA:AA,"H"),IF(Data!Z32="Country",SUMIFS(Data!AL:AL,Data!Z:Z,"TM",Data!R:R,Data!M32,AA:AA,"H"),"")))))))</f>
        <v>0</v>
      </c>
      <c r="AM32" s="27">
        <f t="shared" si="10"/>
        <v>0</v>
      </c>
      <c r="AN32" s="26">
        <f t="shared" si="11"/>
        <v>0</v>
      </c>
      <c r="AO32" s="26">
        <f t="shared" si="12"/>
        <v>0</v>
      </c>
      <c r="AQ32" s="28">
        <f t="shared" si="13"/>
        <v>0</v>
      </c>
      <c r="AR32" s="18">
        <f t="shared" si="14"/>
        <v>0</v>
      </c>
      <c r="AS32" s="18">
        <f t="shared" si="15"/>
        <v>0</v>
      </c>
      <c r="AT32" s="27">
        <f t="shared" si="16"/>
        <v>0</v>
      </c>
      <c r="AU32" s="27"/>
      <c r="AV32" s="27"/>
      <c r="AW32" s="18">
        <f>IF(Z32="TM",(COUNTIFS(Orders!AD:AD,Data!M32,Orders!W:W,0,Orders!X:X,0,Orders!S:S,"*Ray*")+COUNTIFS(Orders!AD:AD,Data!M32,Orders!W:W,1,Orders!X:X,1,Orders!S:S,"*Ray*")+COUNTIFS(Orders!AD:AD,Data!M32,Orders!W:W,0,Orders!X:X,0,Orders!S:S,"*Fabric*")+COUNTIFS(Orders!AD:AD,Data!M32,Orders!W:W,1,Orders!X:X,1,Orders!S:S,"*Fabric*")),IF(Data!Z32="AAM",SUMIFS(Data!AW:AW,Data!Z:Z,"TM",Data!X:X,Data!M32),IF(Data!Z32="AM",SUMIFS(Data!AW:AW,Data!Z:Z,"TM",Data!V:V,Data!M32),IF(Data!Z32="AZM",SUMIFS(Data!AW:AW,Data!Z:Z,"TM",Data!U:U,Data!M32),IF(Data!Z32="Zone",SUMIFS(Data!AW:AW,Data!Z:Z,"TM",Data!T:T,Data!M32),IF(Data!Z32="Region",SUMIFS(Data!AW:AW,Data!Z:Z,"TM",Data!S:S,Data!M32),IF(Data!Z32="Country",SUMIFS(Data!AW:AW,Data!Z:Z,"TM",Data!R:R,Data!M32),0)))))))</f>
        <v>0</v>
      </c>
      <c r="AX32" s="18">
        <f>IF(Z32="TM",(COUNTIFS(Orders!AD:AD,Data!M32,Orders!W:W,0,Orders!X:X,0,Orders!S:S,"*Starter*")+COUNTIFS(Orders!AD:AD,Data!M32,Orders!W:W,1,Orders!X:X,1,Orders!S:S,"*Starter*")),IF(Data!Z32="AAM",SUMIFS(Data!AX:AX,Data!Z:Z,"TM",Data!X:X,Data!M32),IF(Data!Z32="AM",SUMIFS(Data!AX:AX,Data!Z:Z,"TM",Data!V:V,Data!M32),IF(Data!Z32="AZM",SUMIFS(Data!AX:AX,Data!Z:Z,"TM",Data!U:U,Data!M32),IF(Data!Z32="Zone",SUMIFS(Data!AX:AX,Data!Z:Z,"TM",Data!T:T,Data!M32),IF(Data!Z32="Region",SUMIFS(Data!AX:AX,Data!Z:Z,"TM",Data!S:S,Data!M32),IF(Data!Z32="Country",SUMIFS(Data!AX:AX,Data!Z:Z,"TM",Data!R:R,Data!M32),0)))))))</f>
        <v>0</v>
      </c>
      <c r="AY32" s="18">
        <f>IF(Z32="TM",(COUNTIFS(Orders!AD:AD,Data!M32,Orders!W:W,0,Orders!X:X,0,Orders!S:S,"*Pro*")+COUNTIFS(Orders!AD:AD,Data!M32,Orders!W:W,1,Orders!X:X,1,Orders!S:S,"*Pro*")),IF(Data!Z32="AAM",SUMIFS(Data!AY:AY,Data!Z:Z,"TM",Data!X:X,Data!M32),IF(Data!Z32="AM",SUMIFS(Data!AY:AY,Data!Z:Z,"TM",Data!V:V,Data!M32),IF(Data!Z32="AZM",SUMIFS(Data!AY:AY,Data!Z:Z,"TM",Data!U:U,Data!M32),IF(Data!Z32="Zone",SUMIFS(Data!AY:AY,Data!Z:Z,"TM",Data!T:T,Data!M32),IF(Data!Z32="Region",SUMIFS(Data!AY:AY,Data!Z:Z,"TM",Data!S:S,Data!M32),IF(Data!Z32="Country",SUMIFS(Data!AY:AY,Data!Z:Z,"TM",Data!R:R,Data!M32),0)))))))</f>
        <v>0</v>
      </c>
      <c r="AZ32" s="18">
        <f>IF(Z32="TM",(COUNTIFS(Orders!AD:AD,Data!M32,Orders!W:W,0,Orders!X:X,0,Orders!S:S,"*Tab*")+COUNTIFS(Orders!AD:AD,Data!M32,Orders!W:W,1,Orders!X:X,1,Orders!S:S,"*Tab*")),IF(Data!Z32="AAM",SUMIFS(Data!AZ:AZ,Data!Z:Z,"TM",Data!X:X,Data!M32),IF(Data!Z32="AM",SUMIFS(Data!AZ:AZ,Data!Z:Z,"TM",Data!V:V,Data!M32),IF(Data!Z32="AZM",SUMIFS(Data!AZ:AZ,Data!Z:Z,"TM",Data!U:U,Data!M32),IF(Data!Z32="Zone",SUMIFS(Data!AZ:AZ,Data!Z:Z,"TM",Data!T:T,Data!M32),IF(Data!Z32="Region",SUMIFS(Data!AZ:AZ,Data!Z:Z,"TM",Data!S:S,Data!M32),IF(Data!Z32="Country",SUMIFS(Data!AZ:AZ,Data!Z:Z,"TM",Data!R:R,Data!M32),0)))))))</f>
        <v>0</v>
      </c>
      <c r="BA32" s="18">
        <f>IF(Z32="TM",(COUNTIFS(Orders!AD:AD,Data!M32,Orders!W:W,0,Orders!X:X,0,Orders!S:S,"*Dental*")+COUNTIFS(Orders!AD:AD,Data!M32,Orders!W:W,1,Orders!X:X,1,Orders!S:S,"*Dental*")+COUNTIFS(Orders!AD:AD,Data!M32,Orders!W:W,0,Orders!X:X,0,Orders!S:S,"*Pediatric*")+COUNTIFS(Orders!AD:AD,Data!M32,Orders!W:W,1,Orders!X:X,1,Orders!S:S,"*Pediatric*")),IF(Data!Z32="AAM",SUMIFS(Data!BA:BA,Data!Z:Z,"TM",Data!X:X,Data!M32),IF(Data!Z32="AM",SUMIFS(Data!BA:BA,Data!Z:Z,"TM",Data!V:V,Data!M32),IF(Data!Z32="AZM",SUMIFS(Data!BA:BA,Data!Z:Z,"TM",Data!U:U,Data!M32),IF(Data!Z32="Zone",SUMIFS(Data!BA:BA,Data!Z:Z,"TM",Data!T:T,Data!M32),IF(Data!Z32="Region",SUMIFS(Data!BA:BA,Data!Z:Z,"TM",Data!S:S,Data!M32),IF(Data!Z32="Country",SUMIFS(Data!BA:BA,Data!Z:Z,"TM",Data!R:R,Data!M32),0)))))))</f>
        <v>0</v>
      </c>
      <c r="BB32" s="18">
        <f>IF(Z32="TM",(COUNTIFS(Orders!AD:AD,Data!M32,Orders!W:W,0,Orders!X:X,0,Orders!S:S,"*Fabric*")+COUNTIFS(Orders!AD:AD,Data!M32,Orders!W:W,1,Orders!X:X,1,Orders!S:S,"*Fabric*")),IF(Data!Z32="AAM",SUMIFS(Data!BB:BB,Data!Z:Z,"TM",Data!X:X,Data!M32),IF(Data!Z32="AM",SUMIFS(Data!BB:BB,Data!Z:Z,"TM",Data!V:V,Data!M32),IF(Data!Z32="AZM",SUMIFS(Data!BB:BB,Data!Z:Z,"TM",Data!U:U,Data!M32),IF(Data!Z32="Zone",SUMIFS(Data!BB:BB,Data!Z:Z,"TM",Data!T:T,Data!M32),IF(Data!Z32="Region",SUMIFS(Data!BB:BB,Data!Z:Z,"TM",Data!S:S,Data!M32),IF(Data!Z32="Country",SUMIFS(Data!BB:BB,Data!Z:Z,"TM",Data!R:R,Data!M32),0)))))))</f>
        <v>0</v>
      </c>
    </row>
    <row r="33" spans="1:54" ht="15.75" x14ac:dyDescent="0.3">
      <c r="A33" s="33" t="str">
        <f t="shared" si="20"/>
        <v/>
      </c>
      <c r="B33" s="33" t="b">
        <f t="shared" si="21"/>
        <v>1</v>
      </c>
      <c r="C33" s="33" t="e">
        <f>IF(ISERROR(SMALL($D$4:$D$594,E33)),””,SMALL($D$4:$D$594,E33))</f>
        <v>#NAME?</v>
      </c>
      <c r="D33" s="34" t="str">
        <f t="shared" si="22"/>
        <v/>
      </c>
      <c r="E33" s="33">
        <f>ROWS($E$4:E33)</f>
        <v>30</v>
      </c>
      <c r="F33" s="33">
        <f t="shared" si="23"/>
        <v>0</v>
      </c>
      <c r="G33" s="33">
        <f>IF(OR(Report!$C$7="",Report!$C$7="All Levels"),1,IF(Report!$C$7=Data!Z33,1,0))</f>
        <v>0</v>
      </c>
      <c r="H33" s="33">
        <f t="shared" si="24"/>
        <v>1</v>
      </c>
      <c r="I33" s="33">
        <f t="shared" si="25"/>
        <v>3</v>
      </c>
      <c r="J33" s="33">
        <f>IF(OR(Report!$F$7="",Report!$F$7="All AMs"),1,IF(Report!$F$7=Data!W33,1,0))</f>
        <v>1</v>
      </c>
      <c r="K33" s="33">
        <f>IF(OR(Report!$E$7="",Report!$E$7="All Zones"),1,IF(Report!$E$7=Data!P33,1,0))</f>
        <v>1</v>
      </c>
      <c r="L33" s="33">
        <f>IF(OR(Report!$D$7="",Report!$D$7="All Regions"),1,IF(Report!$D$7=Data!O33,1,0))</f>
        <v>1</v>
      </c>
      <c r="M33" s="67" t="s">
        <v>802</v>
      </c>
      <c r="N33" s="67" t="s">
        <v>699</v>
      </c>
      <c r="O33" s="68" t="s">
        <v>18</v>
      </c>
      <c r="P33" s="68" t="s">
        <v>682</v>
      </c>
      <c r="Q33" s="68" t="s">
        <v>803</v>
      </c>
      <c r="R33" s="67" t="s">
        <v>777</v>
      </c>
      <c r="S33" s="67" t="s">
        <v>749</v>
      </c>
      <c r="T33" s="67" t="s">
        <v>750</v>
      </c>
      <c r="U33" s="67" t="s">
        <v>781</v>
      </c>
      <c r="V33" s="67" t="s">
        <v>802</v>
      </c>
      <c r="W33" s="67" t="s">
        <v>699</v>
      </c>
      <c r="X33" s="67"/>
      <c r="Y33" s="68"/>
      <c r="Z33" s="68" t="s">
        <v>12</v>
      </c>
      <c r="AA33" s="68"/>
      <c r="AB33" s="18">
        <f>IF(Z33="TM",IF(AA33="H",(COUNTIFS(Orders!AD:AD,Data!M33,Orders!W:W,0,Orders!X:X,0)+COUNTIFS(Orders!AD:AD,Data!M33,Orders!W:W,1,Orders!X:X,1)),0),IF(Data!Z33="AAM",SUMIFS(Data!AB:AB,Data!Z:Z,"TM",Data!X:X,Data!M33,AA:AA,"H"),IF(Data!Z33="AM",SUMIFS(Data!AB:AB,Data!Z:Z,"TM",Data!V:V,Data!M33,AA:AA,"H"),IF(Data!Z33="AZM",SUMIFS(Data!AB:AB,Data!Z:Z,"TM",Data!U:U,Data!M33,AA:AA,"H"),IF(Data!Z33="ZM",SUMIFS(Data!AB:AB,Data!Z:Z,"TM",Data!T:T,Data!M33,AA:AA,"H"),IF(Data!Z33="RM",SUMIFS(Data!AB:AB,Data!Z:Z,"TM",Data!S:S,Data!M33,AA:AA,"H"),IF(Data!Z33="CM",SUMIFS(Data!AB:AB,Data!Z:Z,"TM",Data!R:R,Data!M33,AA:AA,"H"),"")))))))</f>
        <v>0</v>
      </c>
      <c r="AC33" s="28">
        <f>IF(Z33="TM",IF(AA33="H",(SUMIFS(Orders!AG:AG,Orders!AD:AD,Data!M33,Orders!W:W,0,Orders!X:X,0)+SUMIFS(Orders!AG:AG,Orders!AD:AD,Data!M33,Orders!W:W,1,Orders!X:X,1))/12000,0),IF(Data!Z33="AAM",SUMIFS(Data!AC:AC,Data!Z:Z,"TM",Data!X:X,Data!M33,AA:AA,"H"),IF(Data!Z33="AM",SUMIFS(Data!AC:AC,Data!Z:Z,"TM",Data!V:V,Data!M33,AA:AA,"H"),IF(Data!Z33="AZM",SUMIFS(Data!AC:AC,Data!Z:Z,"TM",Data!U:U,Data!M33,AA:AA,"H"),IF(Data!Z33="Zone",SUMIFS(Data!AC:AC,Data!Z:Z,"TM",Data!T:T,Data!M33,AA:AA,"H"),IF(Data!Z33="Region",SUMIFS(Data!AC:AC,Data!Z:Z,"TM",Data!S:S,Data!M33,AA:AA,"H"),IF(Data!Z33="Country",SUMIFS(Data!AC:AC,Data!Z:Z,"TM",Data!R:R,Data!M33,AA:AA,"H"),"")))))))</f>
        <v>0</v>
      </c>
      <c r="AD33" s="18">
        <f>IF(Z33="TM",0,IF(Data!Z33="AAM",SUMIFS(Data!AD:AD,Data!Z:Z,"TM",Data!X:X,Data!M33,AA:AA,"H"),IF(Data!Z33="AM",SUMIFS(Data!AD:AD,Data!Z:Z,"TM",Data!V:V,Data!M33,AA:AA,"H"),IF(Data!Z33="AZM",SUMIFS(Data!AD:AD,Data!Z:Z,"TM",Data!U:U,Data!M33,AA:AA,"H"),IF(Data!Z33="Zone",SUMIFS(Data!AD:AD,Data!Z:Z,"TM",Data!T:T,Data!M33,AA:AA,"H"),IF(Data!Z33="Region",SUMIFS(Data!AD:AD,Data!Z:Z,"TM",Data!S:S,Data!M33,AA:AA,"H"),IF(Data!Z33="Country",SUMIFS(Data!AD:AD,Data!Z:Z,"TM",Data!R:R,Data!M33,AA:AA,"H"),"")))))))</f>
        <v>0</v>
      </c>
      <c r="AE33" s="27">
        <f t="shared" si="6"/>
        <v>0</v>
      </c>
      <c r="AF33" s="26">
        <f t="shared" si="7"/>
        <v>0</v>
      </c>
      <c r="AG33" s="26">
        <f t="shared" si="8"/>
        <v>0</v>
      </c>
      <c r="AH33" s="26">
        <f t="shared" si="9"/>
        <v>0</v>
      </c>
      <c r="AJ33" s="28">
        <f>IF(Z33="TM",IF(AA33="U",(SUMIFS(Orders!AG:AG,Orders!AD:AD,Data!M33,Orders!W:W,0,Orders!X:X,0)+SUMIFS(Orders!AG:AG,Orders!AD:AD,Data!M33,Orders!W:W,1,Orders!X:X,1))/12000,0),IF(Data!Z33="AAM",SUMIFS(Data!AJ:AJ,Data!Z:Z,"TM",Data!X:X,Data!M33,AA:AA,"U"),IF(Data!Z33="AM",SUMIFS(Data!AJ:AJ,Data!Z:Z,"TM",Data!V:V,Data!M33,AA:AA,"U"),IF(Data!Z33="AZM",SUMIFS(Data!AJ:AJ,Data!Z:Z,"TM",Data!U:U,Data!M33,AA:AA,"U"),IF(Data!Z33="Zone",SUMIFS(Data!AJ:AJ,Data!Z:Z,"TM",Data!T:T,Data!M33,AA:AA,"U"),IF(Data!Z33="Region",SUMIFS(Data!AJ:AJ,Data!Z:Z,"TM",Data!S:S,Data!M33,AA:AA,"U"),IF(Data!Z33="Country",SUMIFS(Data!AJ:AJ,Data!Z:Z,"TM",Data!R:R,Data!M33,AA:AA,"U"),"")))))))</f>
        <v>2.2156666666666665</v>
      </c>
      <c r="AK33" s="18">
        <f>IF(Z33="TM",IF(AA33="U",(SUMIFS(Orders!AG:AG,Orders!AD:AD,Data!M33,Orders!W:W,0,Orders!X:X,0)+SUMIFS(Orders!AG:AG,Orders!AD:AD,Data!M33,Orders!W:W,1,Orders!X:X,1)),0),IF(Data!Z33="AAM",SUMIFS(Data!AK:AK,Data!Z:Z,"TM",Data!X:X,Data!M33,AA:AA,"U"),IF(Data!Z33="AM",SUMIFS(Data!AK:AK,Data!Z:Z,"TM",Data!V:V,Data!M33,AA:AA,"U"),IF(Data!Z33="AZM",SUMIFS(Data!AK:AK,Data!Z:Z,"TM",Data!U:U,Data!M33,AA:AA,"U"),IF(Data!Z33="Zone",SUMIFS(Data!AK:AK,Data!Z:Z,"TM",Data!T:T,Data!M33,AA:AA,"U"),IF(Data!Z33="Region",SUMIFS(Data!AK:AK,Data!Z:Z,"TM",Data!S:S,Data!M33,AA:AA,"U"),IF(Data!Z33="Country",SUMIFS(Data!AK:AK,Data!Z:Z,"TM",Data!R:R,Data!M33,AA:AA,"U"),"")))))))</f>
        <v>26588</v>
      </c>
      <c r="AL33" s="18">
        <f>IF(Z33="TM",12000*0,IF(Data!Z33="AAM",SUMIFS(Data!AL:AL,Data!Z:Z,"TM",Data!X:X,Data!M33,AA:AA,"H"),IF(Data!Z33="AM",SUMIFS(Data!AL:AL,Data!Z:Z,"TM",Data!V:V,Data!M33,AA:AA,"H"),IF(Data!Z33="AZM",SUMIFS(Data!AL:AL,Data!Z:Z,"TM",Data!U:U,Data!M33,AA:AA,"H"),IF(Data!Z33="Zone",SUMIFS(Data!AL:AL,Data!Z:Z,"TM",Data!T:T,Data!M33,AA:AA,"H"),IF(Data!Z33="Region",SUMIFS(Data!AL:AL,Data!Z:Z,"TM",Data!S:S,Data!M33,AA:AA,"H"),IF(Data!Z33="Country",SUMIFS(Data!AL:AL,Data!Z:Z,"TM",Data!R:R,Data!M33,AA:AA,"H"),"")))))))</f>
        <v>0</v>
      </c>
      <c r="AM33" s="27">
        <f t="shared" si="10"/>
        <v>0</v>
      </c>
      <c r="AN33" s="26">
        <f t="shared" si="11"/>
        <v>0.73855555555555552</v>
      </c>
      <c r="AO33" s="26">
        <f t="shared" si="12"/>
        <v>0</v>
      </c>
      <c r="AQ33" s="28">
        <f t="shared" si="13"/>
        <v>2.2156666666666665</v>
      </c>
      <c r="AR33" s="18">
        <f t="shared" si="14"/>
        <v>26588</v>
      </c>
      <c r="AS33" s="18">
        <f t="shared" si="15"/>
        <v>0</v>
      </c>
      <c r="AT33" s="27">
        <f t="shared" si="16"/>
        <v>0</v>
      </c>
      <c r="AU33" s="27"/>
      <c r="AV33" s="27"/>
      <c r="AW33" s="18">
        <f>IF(Z33="TM",(COUNTIFS(Orders!AD:AD,Data!M33,Orders!W:W,0,Orders!X:X,0,Orders!S:S,"*Ray*")+COUNTIFS(Orders!AD:AD,Data!M33,Orders!W:W,1,Orders!X:X,1,Orders!S:S,"*Ray*")+COUNTIFS(Orders!AD:AD,Data!M33,Orders!W:W,0,Orders!X:X,0,Orders!S:S,"*Fabric*")+COUNTIFS(Orders!AD:AD,Data!M33,Orders!W:W,1,Orders!X:X,1,Orders!S:S,"*Fabric*")),IF(Data!Z33="AAM",SUMIFS(Data!AW:AW,Data!Z:Z,"TM",Data!X:X,Data!M33),IF(Data!Z33="AM",SUMIFS(Data!AW:AW,Data!Z:Z,"TM",Data!V:V,Data!M33),IF(Data!Z33="AZM",SUMIFS(Data!AW:AW,Data!Z:Z,"TM",Data!U:U,Data!M33),IF(Data!Z33="Zone",SUMIFS(Data!AW:AW,Data!Z:Z,"TM",Data!T:T,Data!M33),IF(Data!Z33="Region",SUMIFS(Data!AW:AW,Data!Z:Z,"TM",Data!S:S,Data!M33),IF(Data!Z33="Country",SUMIFS(Data!AW:AW,Data!Z:Z,"TM",Data!R:R,Data!M33),0)))))))</f>
        <v>1</v>
      </c>
      <c r="AX33" s="18">
        <f>IF(Z33="TM",(COUNTIFS(Orders!AD:AD,Data!M33,Orders!W:W,0,Orders!X:X,0,Orders!S:S,"*Starter*")+COUNTIFS(Orders!AD:AD,Data!M33,Orders!W:W,1,Orders!X:X,1,Orders!S:S,"*Starter*")),IF(Data!Z33="AAM",SUMIFS(Data!AX:AX,Data!Z:Z,"TM",Data!X:X,Data!M33),IF(Data!Z33="AM",SUMIFS(Data!AX:AX,Data!Z:Z,"TM",Data!V:V,Data!M33),IF(Data!Z33="AZM",SUMIFS(Data!AX:AX,Data!Z:Z,"TM",Data!U:U,Data!M33),IF(Data!Z33="Zone",SUMIFS(Data!AX:AX,Data!Z:Z,"TM",Data!T:T,Data!M33),IF(Data!Z33="Region",SUMIFS(Data!AX:AX,Data!Z:Z,"TM",Data!S:S,Data!M33),IF(Data!Z33="Country",SUMIFS(Data!AX:AX,Data!Z:Z,"TM",Data!R:R,Data!M33),0)))))))</f>
        <v>0</v>
      </c>
      <c r="AY33" s="18">
        <f>IF(Z33="TM",(COUNTIFS(Orders!AD:AD,Data!M33,Orders!W:W,0,Orders!X:X,0,Orders!S:S,"*Pro*")+COUNTIFS(Orders!AD:AD,Data!M33,Orders!W:W,1,Orders!X:X,1,Orders!S:S,"*Pro*")),IF(Data!Z33="AAM",SUMIFS(Data!AY:AY,Data!Z:Z,"TM",Data!X:X,Data!M33),IF(Data!Z33="AM",SUMIFS(Data!AY:AY,Data!Z:Z,"TM",Data!V:V,Data!M33),IF(Data!Z33="AZM",SUMIFS(Data!AY:AY,Data!Z:Z,"TM",Data!U:U,Data!M33),IF(Data!Z33="Zone",SUMIFS(Data!AY:AY,Data!Z:Z,"TM",Data!T:T,Data!M33),IF(Data!Z33="Region",SUMIFS(Data!AY:AY,Data!Z:Z,"TM",Data!S:S,Data!M33),IF(Data!Z33="Country",SUMIFS(Data!AY:AY,Data!Z:Z,"TM",Data!R:R,Data!M33),0)))))))</f>
        <v>0</v>
      </c>
      <c r="AZ33" s="18">
        <f>IF(Z33="TM",(COUNTIFS(Orders!AD:AD,Data!M33,Orders!W:W,0,Orders!X:X,0,Orders!S:S,"*Tab*")+COUNTIFS(Orders!AD:AD,Data!M33,Orders!W:W,1,Orders!X:X,1,Orders!S:S,"*Tab*")),IF(Data!Z33="AAM",SUMIFS(Data!AZ:AZ,Data!Z:Z,"TM",Data!X:X,Data!M33),IF(Data!Z33="AM",SUMIFS(Data!AZ:AZ,Data!Z:Z,"TM",Data!V:V,Data!M33),IF(Data!Z33="AZM",SUMIFS(Data!AZ:AZ,Data!Z:Z,"TM",Data!U:U,Data!M33),IF(Data!Z33="Zone",SUMIFS(Data!AZ:AZ,Data!Z:Z,"TM",Data!T:T,Data!M33),IF(Data!Z33="Region",SUMIFS(Data!AZ:AZ,Data!Z:Z,"TM",Data!S:S,Data!M33),IF(Data!Z33="Country",SUMIFS(Data!AZ:AZ,Data!Z:Z,"TM",Data!R:R,Data!M33),0)))))))</f>
        <v>2</v>
      </c>
      <c r="BA33" s="18">
        <f>IF(Z33="TM",(COUNTIFS(Orders!AD:AD,Data!M33,Orders!W:W,0,Orders!X:X,0,Orders!S:S,"*Dental*")+COUNTIFS(Orders!AD:AD,Data!M33,Orders!W:W,1,Orders!X:X,1,Orders!S:S,"*Dental*")+COUNTIFS(Orders!AD:AD,Data!M33,Orders!W:W,0,Orders!X:X,0,Orders!S:S,"*Pediatric*")+COUNTIFS(Orders!AD:AD,Data!M33,Orders!W:W,1,Orders!X:X,1,Orders!S:S,"*Pediatric*")),IF(Data!Z33="AAM",SUMIFS(Data!BA:BA,Data!Z:Z,"TM",Data!X:X,Data!M33),IF(Data!Z33="AM",SUMIFS(Data!BA:BA,Data!Z:Z,"TM",Data!V:V,Data!M33),IF(Data!Z33="AZM",SUMIFS(Data!BA:BA,Data!Z:Z,"TM",Data!U:U,Data!M33),IF(Data!Z33="Zone",SUMIFS(Data!BA:BA,Data!Z:Z,"TM",Data!T:T,Data!M33),IF(Data!Z33="Region",SUMIFS(Data!BA:BA,Data!Z:Z,"TM",Data!S:S,Data!M33),IF(Data!Z33="Country",SUMIFS(Data!BA:BA,Data!Z:Z,"TM",Data!R:R,Data!M33),0)))))))</f>
        <v>0</v>
      </c>
      <c r="BB33" s="18">
        <f>IF(Z33="TM",(COUNTIFS(Orders!AD:AD,Data!M33,Orders!W:W,0,Orders!X:X,0,Orders!S:S,"*Fabric*")+COUNTIFS(Orders!AD:AD,Data!M33,Orders!W:W,1,Orders!X:X,1,Orders!S:S,"*Fabric*")),IF(Data!Z33="AAM",SUMIFS(Data!BB:BB,Data!Z:Z,"TM",Data!X:X,Data!M33),IF(Data!Z33="AM",SUMIFS(Data!BB:BB,Data!Z:Z,"TM",Data!V:V,Data!M33),IF(Data!Z33="AZM",SUMIFS(Data!BB:BB,Data!Z:Z,"TM",Data!U:U,Data!M33),IF(Data!Z33="Zone",SUMIFS(Data!BB:BB,Data!Z:Z,"TM",Data!T:T,Data!M33),IF(Data!Z33="Region",SUMIFS(Data!BB:BB,Data!Z:Z,"TM",Data!S:S,Data!M33),IF(Data!Z33="Country",SUMIFS(Data!BB:BB,Data!Z:Z,"TM",Data!R:R,Data!M33),0)))))))</f>
        <v>0</v>
      </c>
    </row>
    <row r="34" spans="1:54" ht="15.75" x14ac:dyDescent="0.3">
      <c r="A34" s="33" t="str">
        <f t="shared" si="20"/>
        <v/>
      </c>
      <c r="B34" s="33" t="b">
        <f t="shared" si="21"/>
        <v>1</v>
      </c>
      <c r="C34" s="33" t="e">
        <f>IF(ISERROR(SMALL($D$4:$D$594,E34)),””,SMALL($D$4:$D$594,E34))</f>
        <v>#NAME?</v>
      </c>
      <c r="D34" s="34" t="str">
        <f t="shared" si="22"/>
        <v/>
      </c>
      <c r="E34" s="33">
        <f>ROWS($E$4:E34)</f>
        <v>31</v>
      </c>
      <c r="F34" s="33">
        <f t="shared" si="23"/>
        <v>0</v>
      </c>
      <c r="G34" s="33">
        <f>IF(OR(Report!$C$7="",Report!$C$7="All Levels"),1,IF(Report!$C$7=Data!Z34,1,0))</f>
        <v>0</v>
      </c>
      <c r="H34" s="33">
        <f t="shared" si="24"/>
        <v>1</v>
      </c>
      <c r="I34" s="33">
        <f t="shared" si="25"/>
        <v>3</v>
      </c>
      <c r="J34" s="33">
        <f>IF(OR(Report!$F$7="",Report!$F$7="All AMs"),1,IF(Report!$F$7=Data!W34,1,0))</f>
        <v>1</v>
      </c>
      <c r="K34" s="33">
        <f>IF(OR(Report!$E$7="",Report!$E$7="All Zones"),1,IF(Report!$E$7=Data!P34,1,0))</f>
        <v>1</v>
      </c>
      <c r="L34" s="33">
        <f>IF(OR(Report!$D$7="",Report!$D$7="All Regions"),1,IF(Report!$D$7=Data!O34,1,0))</f>
        <v>1</v>
      </c>
      <c r="M34" s="67" t="s">
        <v>398</v>
      </c>
      <c r="N34" s="67" t="s">
        <v>700</v>
      </c>
      <c r="O34" s="68" t="s">
        <v>18</v>
      </c>
      <c r="P34" s="68" t="s">
        <v>682</v>
      </c>
      <c r="Q34" s="68" t="s">
        <v>803</v>
      </c>
      <c r="R34" s="67" t="s">
        <v>777</v>
      </c>
      <c r="S34" s="67" t="s">
        <v>749</v>
      </c>
      <c r="T34" s="67" t="s">
        <v>750</v>
      </c>
      <c r="U34" s="67" t="s">
        <v>781</v>
      </c>
      <c r="V34" s="67" t="s">
        <v>398</v>
      </c>
      <c r="W34" s="67" t="s">
        <v>700</v>
      </c>
      <c r="X34" s="67"/>
      <c r="Y34" s="68"/>
      <c r="Z34" s="68" t="s">
        <v>12</v>
      </c>
      <c r="AA34" s="68"/>
      <c r="AB34" s="18">
        <f>IF(Z34="TM",IF(AA34="H",(COUNTIFS(Orders!AD:AD,Data!M34,Orders!W:W,0,Orders!X:X,0)+COUNTIFS(Orders!AD:AD,Data!M34,Orders!W:W,1,Orders!X:X,1)),0),IF(Data!Z34="AAM",SUMIFS(Data!AB:AB,Data!Z:Z,"TM",Data!X:X,Data!M34,AA:AA,"H"),IF(Data!Z34="AM",SUMIFS(Data!AB:AB,Data!Z:Z,"TM",Data!V:V,Data!M34,AA:AA,"H"),IF(Data!Z34="AZM",SUMIFS(Data!AB:AB,Data!Z:Z,"TM",Data!U:U,Data!M34,AA:AA,"H"),IF(Data!Z34="ZM",SUMIFS(Data!AB:AB,Data!Z:Z,"TM",Data!T:T,Data!M34,AA:AA,"H"),IF(Data!Z34="RM",SUMIFS(Data!AB:AB,Data!Z:Z,"TM",Data!S:S,Data!M34,AA:AA,"H"),IF(Data!Z34="CM",SUMIFS(Data!AB:AB,Data!Z:Z,"TM",Data!R:R,Data!M34,AA:AA,"H"),"")))))))</f>
        <v>0</v>
      </c>
      <c r="AC34" s="28">
        <f>IF(Z34="TM",IF(AA34="H",(SUMIFS(Orders!AG:AG,Orders!AD:AD,Data!M34,Orders!W:W,0,Orders!X:X,0)+SUMIFS(Orders!AG:AG,Orders!AD:AD,Data!M34,Orders!W:W,1,Orders!X:X,1))/12000,0),IF(Data!Z34="AAM",SUMIFS(Data!AC:AC,Data!Z:Z,"TM",Data!X:X,Data!M34,AA:AA,"H"),IF(Data!Z34="AM",SUMIFS(Data!AC:AC,Data!Z:Z,"TM",Data!V:V,Data!M34,AA:AA,"H"),IF(Data!Z34="AZM",SUMIFS(Data!AC:AC,Data!Z:Z,"TM",Data!U:U,Data!M34,AA:AA,"H"),IF(Data!Z34="Zone",SUMIFS(Data!AC:AC,Data!Z:Z,"TM",Data!T:T,Data!M34,AA:AA,"H"),IF(Data!Z34="Region",SUMIFS(Data!AC:AC,Data!Z:Z,"TM",Data!S:S,Data!M34,AA:AA,"H"),IF(Data!Z34="Country",SUMIFS(Data!AC:AC,Data!Z:Z,"TM",Data!R:R,Data!M34,AA:AA,"H"),"")))))))</f>
        <v>0</v>
      </c>
      <c r="AD34" s="18">
        <f>IF(Z34="TM",0,IF(Data!Z34="AAM",SUMIFS(Data!AD:AD,Data!Z:Z,"TM",Data!X:X,Data!M34,AA:AA,"H"),IF(Data!Z34="AM",SUMIFS(Data!AD:AD,Data!Z:Z,"TM",Data!V:V,Data!M34,AA:AA,"H"),IF(Data!Z34="AZM",SUMIFS(Data!AD:AD,Data!Z:Z,"TM",Data!U:U,Data!M34,AA:AA,"H"),IF(Data!Z34="Zone",SUMIFS(Data!AD:AD,Data!Z:Z,"TM",Data!T:T,Data!M34,AA:AA,"H"),IF(Data!Z34="Region",SUMIFS(Data!AD:AD,Data!Z:Z,"TM",Data!S:S,Data!M34,AA:AA,"H"),IF(Data!Z34="Country",SUMIFS(Data!AD:AD,Data!Z:Z,"TM",Data!R:R,Data!M34,AA:AA,"H"),"")))))))</f>
        <v>0</v>
      </c>
      <c r="AE34" s="27">
        <f t="shared" si="6"/>
        <v>0</v>
      </c>
      <c r="AF34" s="26">
        <f t="shared" si="7"/>
        <v>0</v>
      </c>
      <c r="AG34" s="26">
        <f t="shared" si="8"/>
        <v>0</v>
      </c>
      <c r="AH34" s="26">
        <f t="shared" si="9"/>
        <v>0</v>
      </c>
      <c r="AJ34" s="28">
        <f>IF(Z34="TM",IF(AA34="U",(SUMIFS(Orders!AG:AG,Orders!AD:AD,Data!M34,Orders!W:W,0,Orders!X:X,0)+SUMIFS(Orders!AG:AG,Orders!AD:AD,Data!M34,Orders!W:W,1,Orders!X:X,1))/12000,0),IF(Data!Z34="AAM",SUMIFS(Data!AJ:AJ,Data!Z:Z,"TM",Data!X:X,Data!M34,AA:AA,"U"),IF(Data!Z34="AM",SUMIFS(Data!AJ:AJ,Data!Z:Z,"TM",Data!V:V,Data!M34,AA:AA,"U"),IF(Data!Z34="AZM",SUMIFS(Data!AJ:AJ,Data!Z:Z,"TM",Data!U:U,Data!M34,AA:AA,"U"),IF(Data!Z34="Zone",SUMIFS(Data!AJ:AJ,Data!Z:Z,"TM",Data!T:T,Data!M34,AA:AA,"U"),IF(Data!Z34="Region",SUMIFS(Data!AJ:AJ,Data!Z:Z,"TM",Data!S:S,Data!M34,AA:AA,"U"),IF(Data!Z34="Country",SUMIFS(Data!AJ:AJ,Data!Z:Z,"TM",Data!R:R,Data!M34,AA:AA,"U"),"")))))))</f>
        <v>0</v>
      </c>
      <c r="AK34" s="18">
        <f>IF(Z34="TM",IF(AA34="U",(SUMIFS(Orders!AG:AG,Orders!AD:AD,Data!M34,Orders!W:W,0,Orders!X:X,0)+SUMIFS(Orders!AG:AG,Orders!AD:AD,Data!M34,Orders!W:W,1,Orders!X:X,1)),0),IF(Data!Z34="AAM",SUMIFS(Data!AK:AK,Data!Z:Z,"TM",Data!X:X,Data!M34,AA:AA,"U"),IF(Data!Z34="AM",SUMIFS(Data!AK:AK,Data!Z:Z,"TM",Data!V:V,Data!M34,AA:AA,"U"),IF(Data!Z34="AZM",SUMIFS(Data!AK:AK,Data!Z:Z,"TM",Data!U:U,Data!M34,AA:AA,"U"),IF(Data!Z34="Zone",SUMIFS(Data!AK:AK,Data!Z:Z,"TM",Data!T:T,Data!M34,AA:AA,"U"),IF(Data!Z34="Region",SUMIFS(Data!AK:AK,Data!Z:Z,"TM",Data!S:S,Data!M34,AA:AA,"U"),IF(Data!Z34="Country",SUMIFS(Data!AK:AK,Data!Z:Z,"TM",Data!R:R,Data!M34,AA:AA,"U"),"")))))))</f>
        <v>0</v>
      </c>
      <c r="AL34" s="18">
        <f>IF(Z34="TM",12000*0,IF(Data!Z34="AAM",SUMIFS(Data!AL:AL,Data!Z:Z,"TM",Data!X:X,Data!M34,AA:AA,"H"),IF(Data!Z34="AM",SUMIFS(Data!AL:AL,Data!Z:Z,"TM",Data!V:V,Data!M34,AA:AA,"H"),IF(Data!Z34="AZM",SUMIFS(Data!AL:AL,Data!Z:Z,"TM",Data!U:U,Data!M34,AA:AA,"H"),IF(Data!Z34="Zone",SUMIFS(Data!AL:AL,Data!Z:Z,"TM",Data!T:T,Data!M34,AA:AA,"H"),IF(Data!Z34="Region",SUMIFS(Data!AL:AL,Data!Z:Z,"TM",Data!S:S,Data!M34,AA:AA,"H"),IF(Data!Z34="Country",SUMIFS(Data!AL:AL,Data!Z:Z,"TM",Data!R:R,Data!M34,AA:AA,"H"),"")))))))</f>
        <v>0</v>
      </c>
      <c r="AM34" s="27">
        <f t="shared" si="10"/>
        <v>0</v>
      </c>
      <c r="AN34" s="26">
        <f t="shared" si="11"/>
        <v>0</v>
      </c>
      <c r="AO34" s="26">
        <f t="shared" si="12"/>
        <v>0</v>
      </c>
      <c r="AQ34" s="28">
        <f t="shared" si="13"/>
        <v>0</v>
      </c>
      <c r="AR34" s="18">
        <f t="shared" si="14"/>
        <v>0</v>
      </c>
      <c r="AS34" s="18">
        <f t="shared" si="15"/>
        <v>0</v>
      </c>
      <c r="AT34" s="27">
        <f t="shared" si="16"/>
        <v>0</v>
      </c>
      <c r="AU34" s="27"/>
      <c r="AV34" s="27"/>
      <c r="AW34" s="18">
        <f>IF(Z34="TM",(COUNTIFS(Orders!AD:AD,Data!M34,Orders!W:W,0,Orders!X:X,0,Orders!S:S,"*Ray*")+COUNTIFS(Orders!AD:AD,Data!M34,Orders!W:W,1,Orders!X:X,1,Orders!S:S,"*Ray*")+COUNTIFS(Orders!AD:AD,Data!M34,Orders!W:W,0,Orders!X:X,0,Orders!S:S,"*Fabric*")+COUNTIFS(Orders!AD:AD,Data!M34,Orders!W:W,1,Orders!X:X,1,Orders!S:S,"*Fabric*")),IF(Data!Z34="AAM",SUMIFS(Data!AW:AW,Data!Z:Z,"TM",Data!X:X,Data!M34),IF(Data!Z34="AM",SUMIFS(Data!AW:AW,Data!Z:Z,"TM",Data!V:V,Data!M34),IF(Data!Z34="AZM",SUMIFS(Data!AW:AW,Data!Z:Z,"TM",Data!U:U,Data!M34),IF(Data!Z34="Zone",SUMIFS(Data!AW:AW,Data!Z:Z,"TM",Data!T:T,Data!M34),IF(Data!Z34="Region",SUMIFS(Data!AW:AW,Data!Z:Z,"TM",Data!S:S,Data!M34),IF(Data!Z34="Country",SUMIFS(Data!AW:AW,Data!Z:Z,"TM",Data!R:R,Data!M34),0)))))))</f>
        <v>0</v>
      </c>
      <c r="AX34" s="18">
        <f>IF(Z34="TM",(COUNTIFS(Orders!AD:AD,Data!M34,Orders!W:W,0,Orders!X:X,0,Orders!S:S,"*Starter*")+COUNTIFS(Orders!AD:AD,Data!M34,Orders!W:W,1,Orders!X:X,1,Orders!S:S,"*Starter*")),IF(Data!Z34="AAM",SUMIFS(Data!AX:AX,Data!Z:Z,"TM",Data!X:X,Data!M34),IF(Data!Z34="AM",SUMIFS(Data!AX:AX,Data!Z:Z,"TM",Data!V:V,Data!M34),IF(Data!Z34="AZM",SUMIFS(Data!AX:AX,Data!Z:Z,"TM",Data!U:U,Data!M34),IF(Data!Z34="Zone",SUMIFS(Data!AX:AX,Data!Z:Z,"TM",Data!T:T,Data!M34),IF(Data!Z34="Region",SUMIFS(Data!AX:AX,Data!Z:Z,"TM",Data!S:S,Data!M34),IF(Data!Z34="Country",SUMIFS(Data!AX:AX,Data!Z:Z,"TM",Data!R:R,Data!M34),0)))))))</f>
        <v>0</v>
      </c>
      <c r="AY34" s="18">
        <f>IF(Z34="TM",(COUNTIFS(Orders!AD:AD,Data!M34,Orders!W:W,0,Orders!X:X,0,Orders!S:S,"*Pro*")+COUNTIFS(Orders!AD:AD,Data!M34,Orders!W:W,1,Orders!X:X,1,Orders!S:S,"*Pro*")),IF(Data!Z34="AAM",SUMIFS(Data!AY:AY,Data!Z:Z,"TM",Data!X:X,Data!M34),IF(Data!Z34="AM",SUMIFS(Data!AY:AY,Data!Z:Z,"TM",Data!V:V,Data!M34),IF(Data!Z34="AZM",SUMIFS(Data!AY:AY,Data!Z:Z,"TM",Data!U:U,Data!M34),IF(Data!Z34="Zone",SUMIFS(Data!AY:AY,Data!Z:Z,"TM",Data!T:T,Data!M34),IF(Data!Z34="Region",SUMIFS(Data!AY:AY,Data!Z:Z,"TM",Data!S:S,Data!M34),IF(Data!Z34="Country",SUMIFS(Data!AY:AY,Data!Z:Z,"TM",Data!R:R,Data!M34),0)))))))</f>
        <v>0</v>
      </c>
      <c r="AZ34" s="18">
        <f>IF(Z34="TM",(COUNTIFS(Orders!AD:AD,Data!M34,Orders!W:W,0,Orders!X:X,0,Orders!S:S,"*Tab*")+COUNTIFS(Orders!AD:AD,Data!M34,Orders!W:W,1,Orders!X:X,1,Orders!S:S,"*Tab*")),IF(Data!Z34="AAM",SUMIFS(Data!AZ:AZ,Data!Z:Z,"TM",Data!X:X,Data!M34),IF(Data!Z34="AM",SUMIFS(Data!AZ:AZ,Data!Z:Z,"TM",Data!V:V,Data!M34),IF(Data!Z34="AZM",SUMIFS(Data!AZ:AZ,Data!Z:Z,"TM",Data!U:U,Data!M34),IF(Data!Z34="Zone",SUMIFS(Data!AZ:AZ,Data!Z:Z,"TM",Data!T:T,Data!M34),IF(Data!Z34="Region",SUMIFS(Data!AZ:AZ,Data!Z:Z,"TM",Data!S:S,Data!M34),IF(Data!Z34="Country",SUMIFS(Data!AZ:AZ,Data!Z:Z,"TM",Data!R:R,Data!M34),0)))))))</f>
        <v>0</v>
      </c>
      <c r="BA34" s="18">
        <f>IF(Z34="TM",(COUNTIFS(Orders!AD:AD,Data!M34,Orders!W:W,0,Orders!X:X,0,Orders!S:S,"*Dental*")+COUNTIFS(Orders!AD:AD,Data!M34,Orders!W:W,1,Orders!X:X,1,Orders!S:S,"*Dental*")+COUNTIFS(Orders!AD:AD,Data!M34,Orders!W:W,0,Orders!X:X,0,Orders!S:S,"*Pediatric*")+COUNTIFS(Orders!AD:AD,Data!M34,Orders!W:W,1,Orders!X:X,1,Orders!S:S,"*Pediatric*")),IF(Data!Z34="AAM",SUMIFS(Data!BA:BA,Data!Z:Z,"TM",Data!X:X,Data!M34),IF(Data!Z34="AM",SUMIFS(Data!BA:BA,Data!Z:Z,"TM",Data!V:V,Data!M34),IF(Data!Z34="AZM",SUMIFS(Data!BA:BA,Data!Z:Z,"TM",Data!U:U,Data!M34),IF(Data!Z34="Zone",SUMIFS(Data!BA:BA,Data!Z:Z,"TM",Data!T:T,Data!M34),IF(Data!Z34="Region",SUMIFS(Data!BA:BA,Data!Z:Z,"TM",Data!S:S,Data!M34),IF(Data!Z34="Country",SUMIFS(Data!BA:BA,Data!Z:Z,"TM",Data!R:R,Data!M34),0)))))))</f>
        <v>0</v>
      </c>
      <c r="BB34" s="18">
        <f>IF(Z34="TM",(COUNTIFS(Orders!AD:AD,Data!M34,Orders!W:W,0,Orders!X:X,0,Orders!S:S,"*Fabric*")+COUNTIFS(Orders!AD:AD,Data!M34,Orders!W:W,1,Orders!X:X,1,Orders!S:S,"*Fabric*")),IF(Data!Z34="AAM",SUMIFS(Data!BB:BB,Data!Z:Z,"TM",Data!X:X,Data!M34),IF(Data!Z34="AM",SUMIFS(Data!BB:BB,Data!Z:Z,"TM",Data!V:V,Data!M34),IF(Data!Z34="AZM",SUMIFS(Data!BB:BB,Data!Z:Z,"TM",Data!U:U,Data!M34),IF(Data!Z34="Zone",SUMIFS(Data!BB:BB,Data!Z:Z,"TM",Data!T:T,Data!M34),IF(Data!Z34="Region",SUMIFS(Data!BB:BB,Data!Z:Z,"TM",Data!S:S,Data!M34),IF(Data!Z34="Country",SUMIFS(Data!BB:BB,Data!Z:Z,"TM",Data!R:R,Data!M34),0)))))))</f>
        <v>0</v>
      </c>
    </row>
    <row r="35" spans="1:54" ht="15.75" x14ac:dyDescent="0.3">
      <c r="A35" s="33" t="str">
        <f t="shared" si="20"/>
        <v/>
      </c>
      <c r="B35" s="33" t="b">
        <f t="shared" si="21"/>
        <v>1</v>
      </c>
      <c r="C35" s="33" t="e">
        <f>IF(ISERROR(SMALL($D$4:$D$594,E35)),””,SMALL($D$4:$D$594,E35))</f>
        <v>#NAME?</v>
      </c>
      <c r="D35" s="34" t="str">
        <f t="shared" si="22"/>
        <v/>
      </c>
      <c r="E35" s="33">
        <f>ROWS($E$4:E35)</f>
        <v>32</v>
      </c>
      <c r="F35" s="33">
        <f t="shared" si="23"/>
        <v>0</v>
      </c>
      <c r="G35" s="33">
        <f>IF(OR(Report!$C$7="",Report!$C$7="All Levels"),1,IF(Report!$C$7=Data!Z35,1,0))</f>
        <v>0</v>
      </c>
      <c r="H35" s="33">
        <f t="shared" si="24"/>
        <v>1</v>
      </c>
      <c r="I35" s="33">
        <f t="shared" si="25"/>
        <v>3</v>
      </c>
      <c r="J35" s="33">
        <f>IF(OR(Report!$F$7="",Report!$F$7="All AMs"),1,IF(Report!$F$7=Data!W35,1,0))</f>
        <v>1</v>
      </c>
      <c r="K35" s="33">
        <f>IF(OR(Report!$E$7="",Report!$E$7="All Zones"),1,IF(Report!$E$7=Data!P35,1,0))</f>
        <v>1</v>
      </c>
      <c r="L35" s="33">
        <f>IF(OR(Report!$D$7="",Report!$D$7="All Regions"),1,IF(Report!$D$7=Data!O35,1,0))</f>
        <v>1</v>
      </c>
      <c r="M35" s="67" t="s">
        <v>804</v>
      </c>
      <c r="N35" s="67" t="s">
        <v>701</v>
      </c>
      <c r="O35" s="68" t="s">
        <v>18</v>
      </c>
      <c r="P35" s="68" t="s">
        <v>682</v>
      </c>
      <c r="Q35" s="68" t="s">
        <v>801</v>
      </c>
      <c r="R35" s="67" t="s">
        <v>777</v>
      </c>
      <c r="S35" s="67" t="s">
        <v>749</v>
      </c>
      <c r="T35" s="67" t="s">
        <v>750</v>
      </c>
      <c r="U35" s="67" t="s">
        <v>781</v>
      </c>
      <c r="V35" s="67" t="s">
        <v>804</v>
      </c>
      <c r="W35" s="67" t="s">
        <v>701</v>
      </c>
      <c r="X35" s="67"/>
      <c r="Y35" s="68"/>
      <c r="Z35" s="68" t="s">
        <v>12</v>
      </c>
      <c r="AA35" s="68"/>
      <c r="AB35" s="18">
        <f>IF(Z35="TM",IF(AA35="H",(COUNTIFS(Orders!AD:AD,Data!M35,Orders!W:W,0,Orders!X:X,0)+COUNTIFS(Orders!AD:AD,Data!M35,Orders!W:W,1,Orders!X:X,1)),0),IF(Data!Z35="AAM",SUMIFS(Data!AB:AB,Data!Z:Z,"TM",Data!X:X,Data!M35,AA:AA,"H"),IF(Data!Z35="AM",SUMIFS(Data!AB:AB,Data!Z:Z,"TM",Data!V:V,Data!M35,AA:AA,"H"),IF(Data!Z35="AZM",SUMIFS(Data!AB:AB,Data!Z:Z,"TM",Data!U:U,Data!M35,AA:AA,"H"),IF(Data!Z35="ZM",SUMIFS(Data!AB:AB,Data!Z:Z,"TM",Data!T:T,Data!M35,AA:AA,"H"),IF(Data!Z35="RM",SUMIFS(Data!AB:AB,Data!Z:Z,"TM",Data!S:S,Data!M35,AA:AA,"H"),IF(Data!Z35="CM",SUMIFS(Data!AB:AB,Data!Z:Z,"TM",Data!R:R,Data!M35,AA:AA,"H"),"")))))))</f>
        <v>0</v>
      </c>
      <c r="AC35" s="28">
        <f>IF(Z35="TM",IF(AA35="H",(SUMIFS(Orders!AG:AG,Orders!AD:AD,Data!M35,Orders!W:W,0,Orders!X:X,0)+SUMIFS(Orders!AG:AG,Orders!AD:AD,Data!M35,Orders!W:W,1,Orders!X:X,1))/12000,0),IF(Data!Z35="AAM",SUMIFS(Data!AC:AC,Data!Z:Z,"TM",Data!X:X,Data!M35,AA:AA,"H"),IF(Data!Z35="AM",SUMIFS(Data!AC:AC,Data!Z:Z,"TM",Data!V:V,Data!M35,AA:AA,"H"),IF(Data!Z35="AZM",SUMIFS(Data!AC:AC,Data!Z:Z,"TM",Data!U:U,Data!M35,AA:AA,"H"),IF(Data!Z35="Zone",SUMIFS(Data!AC:AC,Data!Z:Z,"TM",Data!T:T,Data!M35,AA:AA,"H"),IF(Data!Z35="Region",SUMIFS(Data!AC:AC,Data!Z:Z,"TM",Data!S:S,Data!M35,AA:AA,"H"),IF(Data!Z35="Country",SUMIFS(Data!AC:AC,Data!Z:Z,"TM",Data!R:R,Data!M35,AA:AA,"H"),"")))))))</f>
        <v>0</v>
      </c>
      <c r="AD35" s="18">
        <f>IF(Z35="TM",0,IF(Data!Z35="AAM",SUMIFS(Data!AD:AD,Data!Z:Z,"TM",Data!X:X,Data!M35,AA:AA,"H"),IF(Data!Z35="AM",SUMIFS(Data!AD:AD,Data!Z:Z,"TM",Data!V:V,Data!M35,AA:AA,"H"),IF(Data!Z35="AZM",SUMIFS(Data!AD:AD,Data!Z:Z,"TM",Data!U:U,Data!M35,AA:AA,"H"),IF(Data!Z35="Zone",SUMIFS(Data!AD:AD,Data!Z:Z,"TM",Data!T:T,Data!M35,AA:AA,"H"),IF(Data!Z35="Region",SUMIFS(Data!AD:AD,Data!Z:Z,"TM",Data!S:S,Data!M35,AA:AA,"H"),IF(Data!Z35="Country",SUMIFS(Data!AD:AD,Data!Z:Z,"TM",Data!R:R,Data!M35,AA:AA,"H"),"")))))))</f>
        <v>0</v>
      </c>
      <c r="AE35" s="27">
        <f t="shared" si="6"/>
        <v>0</v>
      </c>
      <c r="AF35" s="26">
        <f t="shared" si="7"/>
        <v>0</v>
      </c>
      <c r="AG35" s="26">
        <f t="shared" si="8"/>
        <v>0</v>
      </c>
      <c r="AH35" s="26">
        <f t="shared" si="9"/>
        <v>0</v>
      </c>
      <c r="AJ35" s="28">
        <f>IF(Z35="TM",IF(AA35="U",(SUMIFS(Orders!AG:AG,Orders!AD:AD,Data!M35,Orders!W:W,0,Orders!X:X,0)+SUMIFS(Orders!AG:AG,Orders!AD:AD,Data!M35,Orders!W:W,1,Orders!X:X,1))/12000,0),IF(Data!Z35="AAM",SUMIFS(Data!AJ:AJ,Data!Z:Z,"TM",Data!X:X,Data!M35,AA:AA,"U"),IF(Data!Z35="AM",SUMIFS(Data!AJ:AJ,Data!Z:Z,"TM",Data!V:V,Data!M35,AA:AA,"U"),IF(Data!Z35="AZM",SUMIFS(Data!AJ:AJ,Data!Z:Z,"TM",Data!U:U,Data!M35,AA:AA,"U"),IF(Data!Z35="Zone",SUMIFS(Data!AJ:AJ,Data!Z:Z,"TM",Data!T:T,Data!M35,AA:AA,"U"),IF(Data!Z35="Region",SUMIFS(Data!AJ:AJ,Data!Z:Z,"TM",Data!S:S,Data!M35,AA:AA,"U"),IF(Data!Z35="Country",SUMIFS(Data!AJ:AJ,Data!Z:Z,"TM",Data!R:R,Data!M35,AA:AA,"U"),"")))))))</f>
        <v>0</v>
      </c>
      <c r="AK35" s="18">
        <f>IF(Z35="TM",IF(AA35="U",(SUMIFS(Orders!AG:AG,Orders!AD:AD,Data!M35,Orders!W:W,0,Orders!X:X,0)+SUMIFS(Orders!AG:AG,Orders!AD:AD,Data!M35,Orders!W:W,1,Orders!X:X,1)),0),IF(Data!Z35="AAM",SUMIFS(Data!AK:AK,Data!Z:Z,"TM",Data!X:X,Data!M35,AA:AA,"U"),IF(Data!Z35="AM",SUMIFS(Data!AK:AK,Data!Z:Z,"TM",Data!V:V,Data!M35,AA:AA,"U"),IF(Data!Z35="AZM",SUMIFS(Data!AK:AK,Data!Z:Z,"TM",Data!U:U,Data!M35,AA:AA,"U"),IF(Data!Z35="Zone",SUMIFS(Data!AK:AK,Data!Z:Z,"TM",Data!T:T,Data!M35,AA:AA,"U"),IF(Data!Z35="Region",SUMIFS(Data!AK:AK,Data!Z:Z,"TM",Data!S:S,Data!M35,AA:AA,"U"),IF(Data!Z35="Country",SUMIFS(Data!AK:AK,Data!Z:Z,"TM",Data!R:R,Data!M35,AA:AA,"U"),"")))))))</f>
        <v>0</v>
      </c>
      <c r="AL35" s="18">
        <f>IF(Z35="TM",12000*0,IF(Data!Z35="AAM",SUMIFS(Data!AL:AL,Data!Z:Z,"TM",Data!X:X,Data!M35,AA:AA,"H"),IF(Data!Z35="AM",SUMIFS(Data!AL:AL,Data!Z:Z,"TM",Data!V:V,Data!M35,AA:AA,"H"),IF(Data!Z35="AZM",SUMIFS(Data!AL:AL,Data!Z:Z,"TM",Data!U:U,Data!M35,AA:AA,"H"),IF(Data!Z35="Zone",SUMIFS(Data!AL:AL,Data!Z:Z,"TM",Data!T:T,Data!M35,AA:AA,"H"),IF(Data!Z35="Region",SUMIFS(Data!AL:AL,Data!Z:Z,"TM",Data!S:S,Data!M35,AA:AA,"H"),IF(Data!Z35="Country",SUMIFS(Data!AL:AL,Data!Z:Z,"TM",Data!R:R,Data!M35,AA:AA,"H"),"")))))))</f>
        <v>0</v>
      </c>
      <c r="AM35" s="27">
        <f t="shared" si="10"/>
        <v>0</v>
      </c>
      <c r="AN35" s="26">
        <f t="shared" si="11"/>
        <v>0</v>
      </c>
      <c r="AO35" s="26">
        <f t="shared" si="12"/>
        <v>0</v>
      </c>
      <c r="AQ35" s="28">
        <f t="shared" si="13"/>
        <v>0</v>
      </c>
      <c r="AR35" s="18">
        <f t="shared" si="14"/>
        <v>0</v>
      </c>
      <c r="AS35" s="18">
        <f t="shared" si="15"/>
        <v>0</v>
      </c>
      <c r="AT35" s="27">
        <f t="shared" si="16"/>
        <v>0</v>
      </c>
      <c r="AU35" s="27"/>
      <c r="AV35" s="27"/>
      <c r="AW35" s="18">
        <f>IF(Z35="TM",(COUNTIFS(Orders!AD:AD,Data!M35,Orders!W:W,0,Orders!X:X,0,Orders!S:S,"*Ray*")+COUNTIFS(Orders!AD:AD,Data!M35,Orders!W:W,1,Orders!X:X,1,Orders!S:S,"*Ray*")+COUNTIFS(Orders!AD:AD,Data!M35,Orders!W:W,0,Orders!X:X,0,Orders!S:S,"*Fabric*")+COUNTIFS(Orders!AD:AD,Data!M35,Orders!W:W,1,Orders!X:X,1,Orders!S:S,"*Fabric*")),IF(Data!Z35="AAM",SUMIFS(Data!AW:AW,Data!Z:Z,"TM",Data!X:X,Data!M35),IF(Data!Z35="AM",SUMIFS(Data!AW:AW,Data!Z:Z,"TM",Data!V:V,Data!M35),IF(Data!Z35="AZM",SUMIFS(Data!AW:AW,Data!Z:Z,"TM",Data!U:U,Data!M35),IF(Data!Z35="Zone",SUMIFS(Data!AW:AW,Data!Z:Z,"TM",Data!T:T,Data!M35),IF(Data!Z35="Region",SUMIFS(Data!AW:AW,Data!Z:Z,"TM",Data!S:S,Data!M35),IF(Data!Z35="Country",SUMIFS(Data!AW:AW,Data!Z:Z,"TM",Data!R:R,Data!M35),0)))))))</f>
        <v>0</v>
      </c>
      <c r="AX35" s="18">
        <f>IF(Z35="TM",(COUNTIFS(Orders!AD:AD,Data!M35,Orders!W:W,0,Orders!X:X,0,Orders!S:S,"*Starter*")+COUNTIFS(Orders!AD:AD,Data!M35,Orders!W:W,1,Orders!X:X,1,Orders!S:S,"*Starter*")),IF(Data!Z35="AAM",SUMIFS(Data!AX:AX,Data!Z:Z,"TM",Data!X:X,Data!M35),IF(Data!Z35="AM",SUMIFS(Data!AX:AX,Data!Z:Z,"TM",Data!V:V,Data!M35),IF(Data!Z35="AZM",SUMIFS(Data!AX:AX,Data!Z:Z,"TM",Data!U:U,Data!M35),IF(Data!Z35="Zone",SUMIFS(Data!AX:AX,Data!Z:Z,"TM",Data!T:T,Data!M35),IF(Data!Z35="Region",SUMIFS(Data!AX:AX,Data!Z:Z,"TM",Data!S:S,Data!M35),IF(Data!Z35="Country",SUMIFS(Data!AX:AX,Data!Z:Z,"TM",Data!R:R,Data!M35),0)))))))</f>
        <v>0</v>
      </c>
      <c r="AY35" s="18">
        <f>IF(Z35="TM",(COUNTIFS(Orders!AD:AD,Data!M35,Orders!W:W,0,Orders!X:X,0,Orders!S:S,"*Pro*")+COUNTIFS(Orders!AD:AD,Data!M35,Orders!W:W,1,Orders!X:X,1,Orders!S:S,"*Pro*")),IF(Data!Z35="AAM",SUMIFS(Data!AY:AY,Data!Z:Z,"TM",Data!X:X,Data!M35),IF(Data!Z35="AM",SUMIFS(Data!AY:AY,Data!Z:Z,"TM",Data!V:V,Data!M35),IF(Data!Z35="AZM",SUMIFS(Data!AY:AY,Data!Z:Z,"TM",Data!U:U,Data!M35),IF(Data!Z35="Zone",SUMIFS(Data!AY:AY,Data!Z:Z,"TM",Data!T:T,Data!M35),IF(Data!Z35="Region",SUMIFS(Data!AY:AY,Data!Z:Z,"TM",Data!S:S,Data!M35),IF(Data!Z35="Country",SUMIFS(Data!AY:AY,Data!Z:Z,"TM",Data!R:R,Data!M35),0)))))))</f>
        <v>0</v>
      </c>
      <c r="AZ35" s="18">
        <f>IF(Z35="TM",(COUNTIFS(Orders!AD:AD,Data!M35,Orders!W:W,0,Orders!X:X,0,Orders!S:S,"*Tab*")+COUNTIFS(Orders!AD:AD,Data!M35,Orders!W:W,1,Orders!X:X,1,Orders!S:S,"*Tab*")),IF(Data!Z35="AAM",SUMIFS(Data!AZ:AZ,Data!Z:Z,"TM",Data!X:X,Data!M35),IF(Data!Z35="AM",SUMIFS(Data!AZ:AZ,Data!Z:Z,"TM",Data!V:V,Data!M35),IF(Data!Z35="AZM",SUMIFS(Data!AZ:AZ,Data!Z:Z,"TM",Data!U:U,Data!M35),IF(Data!Z35="Zone",SUMIFS(Data!AZ:AZ,Data!Z:Z,"TM",Data!T:T,Data!M35),IF(Data!Z35="Region",SUMIFS(Data!AZ:AZ,Data!Z:Z,"TM",Data!S:S,Data!M35),IF(Data!Z35="Country",SUMIFS(Data!AZ:AZ,Data!Z:Z,"TM",Data!R:R,Data!M35),0)))))))</f>
        <v>0</v>
      </c>
      <c r="BA35" s="18">
        <f>IF(Z35="TM",(COUNTIFS(Orders!AD:AD,Data!M35,Orders!W:W,0,Orders!X:X,0,Orders!S:S,"*Dental*")+COUNTIFS(Orders!AD:AD,Data!M35,Orders!W:W,1,Orders!X:X,1,Orders!S:S,"*Dental*")+COUNTIFS(Orders!AD:AD,Data!M35,Orders!W:W,0,Orders!X:X,0,Orders!S:S,"*Pediatric*")+COUNTIFS(Orders!AD:AD,Data!M35,Orders!W:W,1,Orders!X:X,1,Orders!S:S,"*Pediatric*")),IF(Data!Z35="AAM",SUMIFS(Data!BA:BA,Data!Z:Z,"TM",Data!X:X,Data!M35),IF(Data!Z35="AM",SUMIFS(Data!BA:BA,Data!Z:Z,"TM",Data!V:V,Data!M35),IF(Data!Z35="AZM",SUMIFS(Data!BA:BA,Data!Z:Z,"TM",Data!U:U,Data!M35),IF(Data!Z35="Zone",SUMIFS(Data!BA:BA,Data!Z:Z,"TM",Data!T:T,Data!M35),IF(Data!Z35="Region",SUMIFS(Data!BA:BA,Data!Z:Z,"TM",Data!S:S,Data!M35),IF(Data!Z35="Country",SUMIFS(Data!BA:BA,Data!Z:Z,"TM",Data!R:R,Data!M35),0)))))))</f>
        <v>0</v>
      </c>
      <c r="BB35" s="18">
        <f>IF(Z35="TM",(COUNTIFS(Orders!AD:AD,Data!M35,Orders!W:W,0,Orders!X:X,0,Orders!S:S,"*Fabric*")+COUNTIFS(Orders!AD:AD,Data!M35,Orders!W:W,1,Orders!X:X,1,Orders!S:S,"*Fabric*")),IF(Data!Z35="AAM",SUMIFS(Data!BB:BB,Data!Z:Z,"TM",Data!X:X,Data!M35),IF(Data!Z35="AM",SUMIFS(Data!BB:BB,Data!Z:Z,"TM",Data!V:V,Data!M35),IF(Data!Z35="AZM",SUMIFS(Data!BB:BB,Data!Z:Z,"TM",Data!U:U,Data!M35),IF(Data!Z35="Zone",SUMIFS(Data!BB:BB,Data!Z:Z,"TM",Data!T:T,Data!M35),IF(Data!Z35="Region",SUMIFS(Data!BB:BB,Data!Z:Z,"TM",Data!S:S,Data!M35),IF(Data!Z35="Country",SUMIFS(Data!BB:BB,Data!Z:Z,"TM",Data!R:R,Data!M35),0)))))))</f>
        <v>0</v>
      </c>
    </row>
    <row r="36" spans="1:54" ht="15.75" x14ac:dyDescent="0.3">
      <c r="A36" s="33" t="str">
        <f t="shared" si="20"/>
        <v/>
      </c>
      <c r="B36" s="33" t="b">
        <f t="shared" si="21"/>
        <v>1</v>
      </c>
      <c r="C36" s="33" t="e">
        <f>IF(ISERROR(SMALL($D$4:$D$594,E36)),””,SMALL($D$4:$D$594,E36))</f>
        <v>#NAME?</v>
      </c>
      <c r="D36" s="34" t="str">
        <f t="shared" si="22"/>
        <v/>
      </c>
      <c r="E36" s="33">
        <f>ROWS($E$4:E36)</f>
        <v>33</v>
      </c>
      <c r="F36" s="33">
        <f t="shared" si="23"/>
        <v>0</v>
      </c>
      <c r="G36" s="33">
        <f>IF(OR(Report!$C$7="",Report!$C$7="All Levels"),1,IF(Report!$C$7=Data!Z36,1,0))</f>
        <v>0</v>
      </c>
      <c r="H36" s="33">
        <f t="shared" si="24"/>
        <v>1</v>
      </c>
      <c r="I36" s="33">
        <f t="shared" si="25"/>
        <v>3</v>
      </c>
      <c r="J36" s="33">
        <f>IF(OR(Report!$F$7="",Report!$F$7="All AMs"),1,IF(Report!$F$7=Data!W36,1,0))</f>
        <v>1</v>
      </c>
      <c r="K36" s="33">
        <f>IF(OR(Report!$E$7="",Report!$E$7="All Zones"),1,IF(Report!$E$7=Data!P36,1,0))</f>
        <v>1</v>
      </c>
      <c r="L36" s="33">
        <f>IF(OR(Report!$D$7="",Report!$D$7="All Regions"),1,IF(Report!$D$7=Data!O36,1,0))</f>
        <v>1</v>
      </c>
      <c r="M36" s="67" t="s">
        <v>805</v>
      </c>
      <c r="N36" s="67" t="s">
        <v>702</v>
      </c>
      <c r="O36" s="68" t="s">
        <v>18</v>
      </c>
      <c r="P36" s="68" t="s">
        <v>682</v>
      </c>
      <c r="Q36" s="68" t="s">
        <v>803</v>
      </c>
      <c r="R36" s="67" t="s">
        <v>777</v>
      </c>
      <c r="S36" s="67" t="s">
        <v>749</v>
      </c>
      <c r="T36" s="67" t="s">
        <v>750</v>
      </c>
      <c r="U36" s="67" t="s">
        <v>781</v>
      </c>
      <c r="V36" s="67" t="s">
        <v>805</v>
      </c>
      <c r="W36" s="67" t="s">
        <v>702</v>
      </c>
      <c r="X36" s="67"/>
      <c r="Y36" s="68"/>
      <c r="Z36" s="68" t="s">
        <v>12</v>
      </c>
      <c r="AA36" s="68"/>
      <c r="AB36" s="18">
        <f>IF(Z36="TM",IF(AA36="H",(COUNTIFS(Orders!AD:AD,Data!M36,Orders!W:W,0,Orders!X:X,0)+COUNTIFS(Orders!AD:AD,Data!M36,Orders!W:W,1,Orders!X:X,1)),0),IF(Data!Z36="AAM",SUMIFS(Data!AB:AB,Data!Z:Z,"TM",Data!X:X,Data!M36,AA:AA,"H"),IF(Data!Z36="AM",SUMIFS(Data!AB:AB,Data!Z:Z,"TM",Data!V:V,Data!M36,AA:AA,"H"),IF(Data!Z36="AZM",SUMIFS(Data!AB:AB,Data!Z:Z,"TM",Data!U:U,Data!M36,AA:AA,"H"),IF(Data!Z36="ZM",SUMIFS(Data!AB:AB,Data!Z:Z,"TM",Data!T:T,Data!M36,AA:AA,"H"),IF(Data!Z36="RM",SUMIFS(Data!AB:AB,Data!Z:Z,"TM",Data!S:S,Data!M36,AA:AA,"H"),IF(Data!Z36="CM",SUMIFS(Data!AB:AB,Data!Z:Z,"TM",Data!R:R,Data!M36,AA:AA,"H"),"")))))))</f>
        <v>0</v>
      </c>
      <c r="AC36" s="28">
        <f>IF(Z36="TM",IF(AA36="H",(SUMIFS(Orders!AG:AG,Orders!AD:AD,Data!M36,Orders!W:W,0,Orders!X:X,0)+SUMIFS(Orders!AG:AG,Orders!AD:AD,Data!M36,Orders!W:W,1,Orders!X:X,1))/12000,0),IF(Data!Z36="AAM",SUMIFS(Data!AC:AC,Data!Z:Z,"TM",Data!X:X,Data!M36,AA:AA,"H"),IF(Data!Z36="AM",SUMIFS(Data!AC:AC,Data!Z:Z,"TM",Data!V:V,Data!M36,AA:AA,"H"),IF(Data!Z36="AZM",SUMIFS(Data!AC:AC,Data!Z:Z,"TM",Data!U:U,Data!M36,AA:AA,"H"),IF(Data!Z36="Zone",SUMIFS(Data!AC:AC,Data!Z:Z,"TM",Data!T:T,Data!M36,AA:AA,"H"),IF(Data!Z36="Region",SUMIFS(Data!AC:AC,Data!Z:Z,"TM",Data!S:S,Data!M36,AA:AA,"H"),IF(Data!Z36="Country",SUMIFS(Data!AC:AC,Data!Z:Z,"TM",Data!R:R,Data!M36,AA:AA,"H"),"")))))))</f>
        <v>0</v>
      </c>
      <c r="AD36" s="18">
        <f>IF(Z36="TM",0,IF(Data!Z36="AAM",SUMIFS(Data!AD:AD,Data!Z:Z,"TM",Data!X:X,Data!M36,AA:AA,"H"),IF(Data!Z36="AM",SUMIFS(Data!AD:AD,Data!Z:Z,"TM",Data!V:V,Data!M36,AA:AA,"H"),IF(Data!Z36="AZM",SUMIFS(Data!AD:AD,Data!Z:Z,"TM",Data!U:U,Data!M36,AA:AA,"H"),IF(Data!Z36="Zone",SUMIFS(Data!AD:AD,Data!Z:Z,"TM",Data!T:T,Data!M36,AA:AA,"H"),IF(Data!Z36="Region",SUMIFS(Data!AD:AD,Data!Z:Z,"TM",Data!S:S,Data!M36,AA:AA,"H"),IF(Data!Z36="Country",SUMIFS(Data!AD:AD,Data!Z:Z,"TM",Data!R:R,Data!M36,AA:AA,"H"),"")))))))</f>
        <v>0</v>
      </c>
      <c r="AE36" s="27">
        <f t="shared" si="6"/>
        <v>0</v>
      </c>
      <c r="AF36" s="26">
        <f t="shared" si="7"/>
        <v>0</v>
      </c>
      <c r="AG36" s="26">
        <f t="shared" si="8"/>
        <v>0</v>
      </c>
      <c r="AH36" s="26">
        <f t="shared" si="9"/>
        <v>0</v>
      </c>
      <c r="AJ36" s="28">
        <f>IF(Z36="TM",IF(AA36="U",(SUMIFS(Orders!AG:AG,Orders!AD:AD,Data!M36,Orders!W:W,0,Orders!X:X,0)+SUMIFS(Orders!AG:AG,Orders!AD:AD,Data!M36,Orders!W:W,1,Orders!X:X,1))/12000,0),IF(Data!Z36="AAM",SUMIFS(Data!AJ:AJ,Data!Z:Z,"TM",Data!X:X,Data!M36,AA:AA,"U"),IF(Data!Z36="AM",SUMIFS(Data!AJ:AJ,Data!Z:Z,"TM",Data!V:V,Data!M36,AA:AA,"U"),IF(Data!Z36="AZM",SUMIFS(Data!AJ:AJ,Data!Z:Z,"TM",Data!U:U,Data!M36,AA:AA,"U"),IF(Data!Z36="Zone",SUMIFS(Data!AJ:AJ,Data!Z:Z,"TM",Data!T:T,Data!M36,AA:AA,"U"),IF(Data!Z36="Region",SUMIFS(Data!AJ:AJ,Data!Z:Z,"TM",Data!S:S,Data!M36,AA:AA,"U"),IF(Data!Z36="Country",SUMIFS(Data!AJ:AJ,Data!Z:Z,"TM",Data!R:R,Data!M36,AA:AA,"U"),"")))))))</f>
        <v>3.996</v>
      </c>
      <c r="AK36" s="18">
        <f>IF(Z36="TM",IF(AA36="U",(SUMIFS(Orders!AG:AG,Orders!AD:AD,Data!M36,Orders!W:W,0,Orders!X:X,0)+SUMIFS(Orders!AG:AG,Orders!AD:AD,Data!M36,Orders!W:W,1,Orders!X:X,1)),0),IF(Data!Z36="AAM",SUMIFS(Data!AK:AK,Data!Z:Z,"TM",Data!X:X,Data!M36,AA:AA,"U"),IF(Data!Z36="AM",SUMIFS(Data!AK:AK,Data!Z:Z,"TM",Data!V:V,Data!M36,AA:AA,"U"),IF(Data!Z36="AZM",SUMIFS(Data!AK:AK,Data!Z:Z,"TM",Data!U:U,Data!M36,AA:AA,"U"),IF(Data!Z36="Zone",SUMIFS(Data!AK:AK,Data!Z:Z,"TM",Data!T:T,Data!M36,AA:AA,"U"),IF(Data!Z36="Region",SUMIFS(Data!AK:AK,Data!Z:Z,"TM",Data!S:S,Data!M36,AA:AA,"U"),IF(Data!Z36="Country",SUMIFS(Data!AK:AK,Data!Z:Z,"TM",Data!R:R,Data!M36,AA:AA,"U"),"")))))))</f>
        <v>47952</v>
      </c>
      <c r="AL36" s="18">
        <f>IF(Z36="TM",12000*0,IF(Data!Z36="AAM",SUMIFS(Data!AL:AL,Data!Z:Z,"TM",Data!X:X,Data!M36,AA:AA,"H"),IF(Data!Z36="AM",SUMIFS(Data!AL:AL,Data!Z:Z,"TM",Data!V:V,Data!M36,AA:AA,"H"),IF(Data!Z36="AZM",SUMIFS(Data!AL:AL,Data!Z:Z,"TM",Data!U:U,Data!M36,AA:AA,"H"),IF(Data!Z36="Zone",SUMIFS(Data!AL:AL,Data!Z:Z,"TM",Data!T:T,Data!M36,AA:AA,"H"),IF(Data!Z36="Region",SUMIFS(Data!AL:AL,Data!Z:Z,"TM",Data!S:S,Data!M36,AA:AA,"H"),IF(Data!Z36="Country",SUMIFS(Data!AL:AL,Data!Z:Z,"TM",Data!R:R,Data!M36,AA:AA,"H"),"")))))))</f>
        <v>0</v>
      </c>
      <c r="AM36" s="27">
        <f t="shared" si="10"/>
        <v>0</v>
      </c>
      <c r="AN36" s="26">
        <f t="shared" si="11"/>
        <v>0.79920000000000002</v>
      </c>
      <c r="AO36" s="26">
        <f t="shared" si="12"/>
        <v>0</v>
      </c>
      <c r="AQ36" s="28">
        <f t="shared" si="13"/>
        <v>3.996</v>
      </c>
      <c r="AR36" s="18">
        <f t="shared" si="14"/>
        <v>47952</v>
      </c>
      <c r="AS36" s="18">
        <f t="shared" si="15"/>
        <v>0</v>
      </c>
      <c r="AT36" s="27">
        <f t="shared" si="16"/>
        <v>0</v>
      </c>
      <c r="AU36" s="27"/>
      <c r="AV36" s="27"/>
      <c r="AW36" s="18">
        <f>IF(Z36="TM",(COUNTIFS(Orders!AD:AD,Data!M36,Orders!W:W,0,Orders!X:X,0,Orders!S:S,"*Ray*")+COUNTIFS(Orders!AD:AD,Data!M36,Orders!W:W,1,Orders!X:X,1,Orders!S:S,"*Ray*")+COUNTIFS(Orders!AD:AD,Data!M36,Orders!W:W,0,Orders!X:X,0,Orders!S:S,"*Fabric*")+COUNTIFS(Orders!AD:AD,Data!M36,Orders!W:W,1,Orders!X:X,1,Orders!S:S,"*Fabric*")),IF(Data!Z36="AAM",SUMIFS(Data!AW:AW,Data!Z:Z,"TM",Data!X:X,Data!M36),IF(Data!Z36="AM",SUMIFS(Data!AW:AW,Data!Z:Z,"TM",Data!V:V,Data!M36),IF(Data!Z36="AZM",SUMIFS(Data!AW:AW,Data!Z:Z,"TM",Data!U:U,Data!M36),IF(Data!Z36="Zone",SUMIFS(Data!AW:AW,Data!Z:Z,"TM",Data!T:T,Data!M36),IF(Data!Z36="Region",SUMIFS(Data!AW:AW,Data!Z:Z,"TM",Data!S:S,Data!M36),IF(Data!Z36="Country",SUMIFS(Data!AW:AW,Data!Z:Z,"TM",Data!R:R,Data!M36),0)))))))</f>
        <v>4</v>
      </c>
      <c r="AX36" s="18">
        <f>IF(Z36="TM",(COUNTIFS(Orders!AD:AD,Data!M36,Orders!W:W,0,Orders!X:X,0,Orders!S:S,"*Starter*")+COUNTIFS(Orders!AD:AD,Data!M36,Orders!W:W,1,Orders!X:X,1,Orders!S:S,"*Starter*")),IF(Data!Z36="AAM",SUMIFS(Data!AX:AX,Data!Z:Z,"TM",Data!X:X,Data!M36),IF(Data!Z36="AM",SUMIFS(Data!AX:AX,Data!Z:Z,"TM",Data!V:V,Data!M36),IF(Data!Z36="AZM",SUMIFS(Data!AX:AX,Data!Z:Z,"TM",Data!U:U,Data!M36),IF(Data!Z36="Zone",SUMIFS(Data!AX:AX,Data!Z:Z,"TM",Data!T:T,Data!M36),IF(Data!Z36="Region",SUMIFS(Data!AX:AX,Data!Z:Z,"TM",Data!S:S,Data!M36),IF(Data!Z36="Country",SUMIFS(Data!AX:AX,Data!Z:Z,"TM",Data!R:R,Data!M36),0)))))))</f>
        <v>0</v>
      </c>
      <c r="AY36" s="18">
        <f>IF(Z36="TM",(COUNTIFS(Orders!AD:AD,Data!M36,Orders!W:W,0,Orders!X:X,0,Orders!S:S,"*Pro*")+COUNTIFS(Orders!AD:AD,Data!M36,Orders!W:W,1,Orders!X:X,1,Orders!S:S,"*Pro*")),IF(Data!Z36="AAM",SUMIFS(Data!AY:AY,Data!Z:Z,"TM",Data!X:X,Data!M36),IF(Data!Z36="AM",SUMIFS(Data!AY:AY,Data!Z:Z,"TM",Data!V:V,Data!M36),IF(Data!Z36="AZM",SUMIFS(Data!AY:AY,Data!Z:Z,"TM",Data!U:U,Data!M36),IF(Data!Z36="Zone",SUMIFS(Data!AY:AY,Data!Z:Z,"TM",Data!T:T,Data!M36),IF(Data!Z36="Region",SUMIFS(Data!AY:AY,Data!Z:Z,"TM",Data!S:S,Data!M36),IF(Data!Z36="Country",SUMIFS(Data!AY:AY,Data!Z:Z,"TM",Data!R:R,Data!M36),0)))))))</f>
        <v>0</v>
      </c>
      <c r="AZ36" s="18">
        <f>IF(Z36="TM",(COUNTIFS(Orders!AD:AD,Data!M36,Orders!W:W,0,Orders!X:X,0,Orders!S:S,"*Tab*")+COUNTIFS(Orders!AD:AD,Data!M36,Orders!W:W,1,Orders!X:X,1,Orders!S:S,"*Tab*")),IF(Data!Z36="AAM",SUMIFS(Data!AZ:AZ,Data!Z:Z,"TM",Data!X:X,Data!M36),IF(Data!Z36="AM",SUMIFS(Data!AZ:AZ,Data!Z:Z,"TM",Data!V:V,Data!M36),IF(Data!Z36="AZM",SUMIFS(Data!AZ:AZ,Data!Z:Z,"TM",Data!U:U,Data!M36),IF(Data!Z36="Zone",SUMIFS(Data!AZ:AZ,Data!Z:Z,"TM",Data!T:T,Data!M36),IF(Data!Z36="Region",SUMIFS(Data!AZ:AZ,Data!Z:Z,"TM",Data!S:S,Data!M36),IF(Data!Z36="Country",SUMIFS(Data!AZ:AZ,Data!Z:Z,"TM",Data!R:R,Data!M36),0)))))))</f>
        <v>0</v>
      </c>
      <c r="BA36" s="18">
        <f>IF(Z36="TM",(COUNTIFS(Orders!AD:AD,Data!M36,Orders!W:W,0,Orders!X:X,0,Orders!S:S,"*Dental*")+COUNTIFS(Orders!AD:AD,Data!M36,Orders!W:W,1,Orders!X:X,1,Orders!S:S,"*Dental*")+COUNTIFS(Orders!AD:AD,Data!M36,Orders!W:W,0,Orders!X:X,0,Orders!S:S,"*Pediatric*")+COUNTIFS(Orders!AD:AD,Data!M36,Orders!W:W,1,Orders!X:X,1,Orders!S:S,"*Pediatric*")),IF(Data!Z36="AAM",SUMIFS(Data!BA:BA,Data!Z:Z,"TM",Data!X:X,Data!M36),IF(Data!Z36="AM",SUMIFS(Data!BA:BA,Data!Z:Z,"TM",Data!V:V,Data!M36),IF(Data!Z36="AZM",SUMIFS(Data!BA:BA,Data!Z:Z,"TM",Data!U:U,Data!M36),IF(Data!Z36="Zone",SUMIFS(Data!BA:BA,Data!Z:Z,"TM",Data!T:T,Data!M36),IF(Data!Z36="Region",SUMIFS(Data!BA:BA,Data!Z:Z,"TM",Data!S:S,Data!M36),IF(Data!Z36="Country",SUMIFS(Data!BA:BA,Data!Z:Z,"TM",Data!R:R,Data!M36),0)))))))</f>
        <v>0</v>
      </c>
      <c r="BB36" s="18">
        <f>IF(Z36="TM",(COUNTIFS(Orders!AD:AD,Data!M36,Orders!W:W,0,Orders!X:X,0,Orders!S:S,"*Fabric*")+COUNTIFS(Orders!AD:AD,Data!M36,Orders!W:W,1,Orders!X:X,1,Orders!S:S,"*Fabric*")),IF(Data!Z36="AAM",SUMIFS(Data!BB:BB,Data!Z:Z,"TM",Data!X:X,Data!M36),IF(Data!Z36="AM",SUMIFS(Data!BB:BB,Data!Z:Z,"TM",Data!V:V,Data!M36),IF(Data!Z36="AZM",SUMIFS(Data!BB:BB,Data!Z:Z,"TM",Data!U:U,Data!M36),IF(Data!Z36="Zone",SUMIFS(Data!BB:BB,Data!Z:Z,"TM",Data!T:T,Data!M36),IF(Data!Z36="Region",SUMIFS(Data!BB:BB,Data!Z:Z,"TM",Data!S:S,Data!M36),IF(Data!Z36="Country",SUMIFS(Data!BB:BB,Data!Z:Z,"TM",Data!R:R,Data!M36),0)))))))</f>
        <v>0</v>
      </c>
    </row>
    <row r="37" spans="1:54" ht="15.75" x14ac:dyDescent="0.3">
      <c r="A37" s="33" t="str">
        <f t="shared" si="20"/>
        <v/>
      </c>
      <c r="B37" s="33" t="b">
        <f t="shared" si="21"/>
        <v>1</v>
      </c>
      <c r="C37" s="33" t="e">
        <f>IF(ISERROR(SMALL($D$4:$D$594,E37)),””,SMALL($D$4:$D$594,E37))</f>
        <v>#NAME?</v>
      </c>
      <c r="D37" s="34" t="str">
        <f t="shared" si="22"/>
        <v/>
      </c>
      <c r="E37" s="33">
        <f>ROWS($E$4:E37)</f>
        <v>34</v>
      </c>
      <c r="F37" s="33">
        <f t="shared" si="23"/>
        <v>0</v>
      </c>
      <c r="G37" s="33">
        <f>IF(OR(Report!$C$7="",Report!$C$7="All Levels"),1,IF(Report!$C$7=Data!Z37,1,0))</f>
        <v>0</v>
      </c>
      <c r="H37" s="33">
        <f t="shared" si="24"/>
        <v>1</v>
      </c>
      <c r="I37" s="33">
        <f t="shared" si="25"/>
        <v>3</v>
      </c>
      <c r="J37" s="33">
        <f>IF(OR(Report!$F$7="",Report!$F$7="All AMs"),1,IF(Report!$F$7=Data!W37,1,0))</f>
        <v>1</v>
      </c>
      <c r="K37" s="33">
        <f>IF(OR(Report!$E$7="",Report!$E$7="All Zones"),1,IF(Report!$E$7=Data!P37,1,0))</f>
        <v>1</v>
      </c>
      <c r="L37" s="33">
        <f>IF(OR(Report!$D$7="",Report!$D$7="All Regions"),1,IF(Report!$D$7=Data!O37,1,0))</f>
        <v>1</v>
      </c>
      <c r="M37" s="67" t="s">
        <v>806</v>
      </c>
      <c r="N37" s="67" t="s">
        <v>703</v>
      </c>
      <c r="O37" s="68" t="s">
        <v>18</v>
      </c>
      <c r="P37" s="68" t="s">
        <v>683</v>
      </c>
      <c r="Q37" s="68" t="s">
        <v>807</v>
      </c>
      <c r="R37" s="67" t="s">
        <v>777</v>
      </c>
      <c r="S37" s="67" t="s">
        <v>749</v>
      </c>
      <c r="T37" s="67" t="s">
        <v>751</v>
      </c>
      <c r="U37" s="67" t="s">
        <v>783</v>
      </c>
      <c r="V37" s="67" t="s">
        <v>806</v>
      </c>
      <c r="W37" s="67" t="s">
        <v>703</v>
      </c>
      <c r="X37" s="67"/>
      <c r="Y37" s="68"/>
      <c r="Z37" s="68" t="s">
        <v>12</v>
      </c>
      <c r="AA37" s="68"/>
      <c r="AB37" s="18">
        <f>IF(Z37="TM",IF(AA37="H",(COUNTIFS(Orders!AD:AD,Data!M37,Orders!W:W,0,Orders!X:X,0)+COUNTIFS(Orders!AD:AD,Data!M37,Orders!W:W,1,Orders!X:X,1)),0),IF(Data!Z37="AAM",SUMIFS(Data!AB:AB,Data!Z:Z,"TM",Data!X:X,Data!M37,AA:AA,"H"),IF(Data!Z37="AM",SUMIFS(Data!AB:AB,Data!Z:Z,"TM",Data!V:V,Data!M37,AA:AA,"H"),IF(Data!Z37="AZM",SUMIFS(Data!AB:AB,Data!Z:Z,"TM",Data!U:U,Data!M37,AA:AA,"H"),IF(Data!Z37="ZM",SUMIFS(Data!AB:AB,Data!Z:Z,"TM",Data!T:T,Data!M37,AA:AA,"H"),IF(Data!Z37="RM",SUMIFS(Data!AB:AB,Data!Z:Z,"TM",Data!S:S,Data!M37,AA:AA,"H"),IF(Data!Z37="CM",SUMIFS(Data!AB:AB,Data!Z:Z,"TM",Data!R:R,Data!M37,AA:AA,"H"),"")))))))</f>
        <v>1</v>
      </c>
      <c r="AC37" s="28">
        <f>IF(Z37="TM",IF(AA37="H",(SUMIFS(Orders!AG:AG,Orders!AD:AD,Data!M37,Orders!W:W,0,Orders!X:X,0)+SUMIFS(Orders!AG:AG,Orders!AD:AD,Data!M37,Orders!W:W,1,Orders!X:X,1))/12000,0),IF(Data!Z37="AAM",SUMIFS(Data!AC:AC,Data!Z:Z,"TM",Data!X:X,Data!M37,AA:AA,"H"),IF(Data!Z37="AM",SUMIFS(Data!AC:AC,Data!Z:Z,"TM",Data!V:V,Data!M37,AA:AA,"H"),IF(Data!Z37="AZM",SUMIFS(Data!AC:AC,Data!Z:Z,"TM",Data!U:U,Data!M37,AA:AA,"H"),IF(Data!Z37="Zone",SUMIFS(Data!AC:AC,Data!Z:Z,"TM",Data!T:T,Data!M37,AA:AA,"H"),IF(Data!Z37="Region",SUMIFS(Data!AC:AC,Data!Z:Z,"TM",Data!S:S,Data!M37,AA:AA,"H"),IF(Data!Z37="Country",SUMIFS(Data!AC:AC,Data!Z:Z,"TM",Data!R:R,Data!M37,AA:AA,"H"),"")))))))</f>
        <v>0.999</v>
      </c>
      <c r="AD37" s="18">
        <f>IF(Z37="TM",0,IF(Data!Z37="AAM",SUMIFS(Data!AD:AD,Data!Z:Z,"TM",Data!X:X,Data!M37,AA:AA,"H"),IF(Data!Z37="AM",SUMIFS(Data!AD:AD,Data!Z:Z,"TM",Data!V:V,Data!M37,AA:AA,"H"),IF(Data!Z37="AZM",SUMIFS(Data!AD:AD,Data!Z:Z,"TM",Data!U:U,Data!M37,AA:AA,"H"),IF(Data!Z37="Zone",SUMIFS(Data!AD:AD,Data!Z:Z,"TM",Data!T:T,Data!M37,AA:AA,"H"),IF(Data!Z37="Region",SUMIFS(Data!AD:AD,Data!Z:Z,"TM",Data!S:S,Data!M37,AA:AA,"H"),IF(Data!Z37="Country",SUMIFS(Data!AD:AD,Data!Z:Z,"TM",Data!R:R,Data!M37,AA:AA,"H"),"")))))))</f>
        <v>0</v>
      </c>
      <c r="AE37" s="27">
        <f t="shared" si="6"/>
        <v>0</v>
      </c>
      <c r="AF37" s="26">
        <f t="shared" si="7"/>
        <v>999</v>
      </c>
      <c r="AG37" s="26">
        <f t="shared" si="8"/>
        <v>0.19980000000000001</v>
      </c>
      <c r="AH37" s="26">
        <f t="shared" si="9"/>
        <v>0</v>
      </c>
      <c r="AJ37" s="28">
        <f>IF(Z37="TM",IF(AA37="U",(SUMIFS(Orders!AG:AG,Orders!AD:AD,Data!M37,Orders!W:W,0,Orders!X:X,0)+SUMIFS(Orders!AG:AG,Orders!AD:AD,Data!M37,Orders!W:W,1,Orders!X:X,1))/12000,0),IF(Data!Z37="AAM",SUMIFS(Data!AJ:AJ,Data!Z:Z,"TM",Data!X:X,Data!M37,AA:AA,"U"),IF(Data!Z37="AM",SUMIFS(Data!AJ:AJ,Data!Z:Z,"TM",Data!V:V,Data!M37,AA:AA,"U"),IF(Data!Z37="AZM",SUMIFS(Data!AJ:AJ,Data!Z:Z,"TM",Data!U:U,Data!M37,AA:AA,"U"),IF(Data!Z37="Zone",SUMIFS(Data!AJ:AJ,Data!Z:Z,"TM",Data!T:T,Data!M37,AA:AA,"U"),IF(Data!Z37="Region",SUMIFS(Data!AJ:AJ,Data!Z:Z,"TM",Data!S:S,Data!M37,AA:AA,"U"),IF(Data!Z37="Country",SUMIFS(Data!AJ:AJ,Data!Z:Z,"TM",Data!R:R,Data!M37,AA:AA,"U"),"")))))))</f>
        <v>0</v>
      </c>
      <c r="AK37" s="18">
        <f>IF(Z37="TM",IF(AA37="U",(SUMIFS(Orders!AG:AG,Orders!AD:AD,Data!M37,Orders!W:W,0,Orders!X:X,0)+SUMIFS(Orders!AG:AG,Orders!AD:AD,Data!M37,Orders!W:W,1,Orders!X:X,1)),0),IF(Data!Z37="AAM",SUMIFS(Data!AK:AK,Data!Z:Z,"TM",Data!X:X,Data!M37,AA:AA,"U"),IF(Data!Z37="AM",SUMIFS(Data!AK:AK,Data!Z:Z,"TM",Data!V:V,Data!M37,AA:AA,"U"),IF(Data!Z37="AZM",SUMIFS(Data!AK:AK,Data!Z:Z,"TM",Data!U:U,Data!M37,AA:AA,"U"),IF(Data!Z37="Zone",SUMIFS(Data!AK:AK,Data!Z:Z,"TM",Data!T:T,Data!M37,AA:AA,"U"),IF(Data!Z37="Region",SUMIFS(Data!AK:AK,Data!Z:Z,"TM",Data!S:S,Data!M37,AA:AA,"U"),IF(Data!Z37="Country",SUMIFS(Data!AK:AK,Data!Z:Z,"TM",Data!R:R,Data!M37,AA:AA,"U"),"")))))))</f>
        <v>0</v>
      </c>
      <c r="AL37" s="18">
        <f>IF(Z37="TM",12000*0,IF(Data!Z37="AAM",SUMIFS(Data!AL:AL,Data!Z:Z,"TM",Data!X:X,Data!M37,AA:AA,"H"),IF(Data!Z37="AM",SUMIFS(Data!AL:AL,Data!Z:Z,"TM",Data!V:V,Data!M37,AA:AA,"H"),IF(Data!Z37="AZM",SUMIFS(Data!AL:AL,Data!Z:Z,"TM",Data!U:U,Data!M37,AA:AA,"H"),IF(Data!Z37="Zone",SUMIFS(Data!AL:AL,Data!Z:Z,"TM",Data!T:T,Data!M37,AA:AA,"H"),IF(Data!Z37="Region",SUMIFS(Data!AL:AL,Data!Z:Z,"TM",Data!S:S,Data!M37,AA:AA,"H"),IF(Data!Z37="Country",SUMIFS(Data!AL:AL,Data!Z:Z,"TM",Data!R:R,Data!M37,AA:AA,"H"),"")))))))</f>
        <v>0</v>
      </c>
      <c r="AM37" s="27">
        <f t="shared" si="10"/>
        <v>0</v>
      </c>
      <c r="AN37" s="26">
        <f t="shared" si="11"/>
        <v>0</v>
      </c>
      <c r="AO37" s="26">
        <f t="shared" si="12"/>
        <v>0</v>
      </c>
      <c r="AQ37" s="28">
        <f t="shared" si="13"/>
        <v>0.999</v>
      </c>
      <c r="AR37" s="18">
        <f t="shared" si="14"/>
        <v>11988</v>
      </c>
      <c r="AS37" s="18">
        <f t="shared" si="15"/>
        <v>0</v>
      </c>
      <c r="AT37" s="27">
        <f t="shared" si="16"/>
        <v>0</v>
      </c>
      <c r="AU37" s="27"/>
      <c r="AV37" s="27"/>
      <c r="AW37" s="18">
        <f>IF(Z37="TM",(COUNTIFS(Orders!AD:AD,Data!M37,Orders!W:W,0,Orders!X:X,0,Orders!S:S,"*Ray*")+COUNTIFS(Orders!AD:AD,Data!M37,Orders!W:W,1,Orders!X:X,1,Orders!S:S,"*Ray*")+COUNTIFS(Orders!AD:AD,Data!M37,Orders!W:W,0,Orders!X:X,0,Orders!S:S,"*Fabric*")+COUNTIFS(Orders!AD:AD,Data!M37,Orders!W:W,1,Orders!X:X,1,Orders!S:S,"*Fabric*")),IF(Data!Z37="AAM",SUMIFS(Data!AW:AW,Data!Z:Z,"TM",Data!X:X,Data!M37),IF(Data!Z37="AM",SUMIFS(Data!AW:AW,Data!Z:Z,"TM",Data!V:V,Data!M37),IF(Data!Z37="AZM",SUMIFS(Data!AW:AW,Data!Z:Z,"TM",Data!U:U,Data!M37),IF(Data!Z37="Zone",SUMIFS(Data!AW:AW,Data!Z:Z,"TM",Data!T:T,Data!M37),IF(Data!Z37="Region",SUMIFS(Data!AW:AW,Data!Z:Z,"TM",Data!S:S,Data!M37),IF(Data!Z37="Country",SUMIFS(Data!AW:AW,Data!Z:Z,"TM",Data!R:R,Data!M37),0)))))))</f>
        <v>1</v>
      </c>
      <c r="AX37" s="18">
        <f>IF(Z37="TM",(COUNTIFS(Orders!AD:AD,Data!M37,Orders!W:W,0,Orders!X:X,0,Orders!S:S,"*Starter*")+COUNTIFS(Orders!AD:AD,Data!M37,Orders!W:W,1,Orders!X:X,1,Orders!S:S,"*Starter*")),IF(Data!Z37="AAM",SUMIFS(Data!AX:AX,Data!Z:Z,"TM",Data!X:X,Data!M37),IF(Data!Z37="AM",SUMIFS(Data!AX:AX,Data!Z:Z,"TM",Data!V:V,Data!M37),IF(Data!Z37="AZM",SUMIFS(Data!AX:AX,Data!Z:Z,"TM",Data!U:U,Data!M37),IF(Data!Z37="Zone",SUMIFS(Data!AX:AX,Data!Z:Z,"TM",Data!T:T,Data!M37),IF(Data!Z37="Region",SUMIFS(Data!AX:AX,Data!Z:Z,"TM",Data!S:S,Data!M37),IF(Data!Z37="Country",SUMIFS(Data!AX:AX,Data!Z:Z,"TM",Data!R:R,Data!M37),0)))))))</f>
        <v>1</v>
      </c>
      <c r="AY37" s="18">
        <f>IF(Z37="TM",(COUNTIFS(Orders!AD:AD,Data!M37,Orders!W:W,0,Orders!X:X,0,Orders!S:S,"*Pro*")+COUNTIFS(Orders!AD:AD,Data!M37,Orders!W:W,1,Orders!X:X,1,Orders!S:S,"*Pro*")),IF(Data!Z37="AAM",SUMIFS(Data!AY:AY,Data!Z:Z,"TM",Data!X:X,Data!M37),IF(Data!Z37="AM",SUMIFS(Data!AY:AY,Data!Z:Z,"TM",Data!V:V,Data!M37),IF(Data!Z37="AZM",SUMIFS(Data!AY:AY,Data!Z:Z,"TM",Data!U:U,Data!M37),IF(Data!Z37="Zone",SUMIFS(Data!AY:AY,Data!Z:Z,"TM",Data!T:T,Data!M37),IF(Data!Z37="Region",SUMIFS(Data!AY:AY,Data!Z:Z,"TM",Data!S:S,Data!M37),IF(Data!Z37="Country",SUMIFS(Data!AY:AY,Data!Z:Z,"TM",Data!R:R,Data!M37),0)))))))</f>
        <v>0</v>
      </c>
      <c r="AZ37" s="18">
        <f>IF(Z37="TM",(COUNTIFS(Orders!AD:AD,Data!M37,Orders!W:W,0,Orders!X:X,0,Orders!S:S,"*Tab*")+COUNTIFS(Orders!AD:AD,Data!M37,Orders!W:W,1,Orders!X:X,1,Orders!S:S,"*Tab*")),IF(Data!Z37="AAM",SUMIFS(Data!AZ:AZ,Data!Z:Z,"TM",Data!X:X,Data!M37),IF(Data!Z37="AM",SUMIFS(Data!AZ:AZ,Data!Z:Z,"TM",Data!V:V,Data!M37),IF(Data!Z37="AZM",SUMIFS(Data!AZ:AZ,Data!Z:Z,"TM",Data!U:U,Data!M37),IF(Data!Z37="Zone",SUMIFS(Data!AZ:AZ,Data!Z:Z,"TM",Data!T:T,Data!M37),IF(Data!Z37="Region",SUMIFS(Data!AZ:AZ,Data!Z:Z,"TM",Data!S:S,Data!M37),IF(Data!Z37="Country",SUMIFS(Data!AZ:AZ,Data!Z:Z,"TM",Data!R:R,Data!M37),0)))))))</f>
        <v>0</v>
      </c>
      <c r="BA37" s="18">
        <f>IF(Z37="TM",(COUNTIFS(Orders!AD:AD,Data!M37,Orders!W:W,0,Orders!X:X,0,Orders!S:S,"*Dental*")+COUNTIFS(Orders!AD:AD,Data!M37,Orders!W:W,1,Orders!X:X,1,Orders!S:S,"*Dental*")+COUNTIFS(Orders!AD:AD,Data!M37,Orders!W:W,0,Orders!X:X,0,Orders!S:S,"*Pediatric*")+COUNTIFS(Orders!AD:AD,Data!M37,Orders!W:W,1,Orders!X:X,1,Orders!S:S,"*Pediatric*")),IF(Data!Z37="AAM",SUMIFS(Data!BA:BA,Data!Z:Z,"TM",Data!X:X,Data!M37),IF(Data!Z37="AM",SUMIFS(Data!BA:BA,Data!Z:Z,"TM",Data!V:V,Data!M37),IF(Data!Z37="AZM",SUMIFS(Data!BA:BA,Data!Z:Z,"TM",Data!U:U,Data!M37),IF(Data!Z37="Zone",SUMIFS(Data!BA:BA,Data!Z:Z,"TM",Data!T:T,Data!M37),IF(Data!Z37="Region",SUMIFS(Data!BA:BA,Data!Z:Z,"TM",Data!S:S,Data!M37),IF(Data!Z37="Country",SUMIFS(Data!BA:BA,Data!Z:Z,"TM",Data!R:R,Data!M37),0)))))))</f>
        <v>0</v>
      </c>
      <c r="BB37" s="18">
        <f>IF(Z37="TM",(COUNTIFS(Orders!AD:AD,Data!M37,Orders!W:W,0,Orders!X:X,0,Orders!S:S,"*Fabric*")+COUNTIFS(Orders!AD:AD,Data!M37,Orders!W:W,1,Orders!X:X,1,Orders!S:S,"*Fabric*")),IF(Data!Z37="AAM",SUMIFS(Data!BB:BB,Data!Z:Z,"TM",Data!X:X,Data!M37),IF(Data!Z37="AM",SUMIFS(Data!BB:BB,Data!Z:Z,"TM",Data!V:V,Data!M37),IF(Data!Z37="AZM",SUMIFS(Data!BB:BB,Data!Z:Z,"TM",Data!U:U,Data!M37),IF(Data!Z37="Zone",SUMIFS(Data!BB:BB,Data!Z:Z,"TM",Data!T:T,Data!M37),IF(Data!Z37="Region",SUMIFS(Data!BB:BB,Data!Z:Z,"TM",Data!S:S,Data!M37),IF(Data!Z37="Country",SUMIFS(Data!BB:BB,Data!Z:Z,"TM",Data!R:R,Data!M37),0)))))))</f>
        <v>0</v>
      </c>
    </row>
    <row r="38" spans="1:54" ht="15.75" x14ac:dyDescent="0.3">
      <c r="A38" s="33" t="str">
        <f t="shared" si="20"/>
        <v/>
      </c>
      <c r="B38" s="33" t="b">
        <f t="shared" si="21"/>
        <v>1</v>
      </c>
      <c r="C38" s="33" t="e">
        <f>IF(ISERROR(SMALL($D$4:$D$594,E38)),””,SMALL($D$4:$D$594,E38))</f>
        <v>#NAME?</v>
      </c>
      <c r="D38" s="34" t="str">
        <f t="shared" si="22"/>
        <v/>
      </c>
      <c r="E38" s="33">
        <f>ROWS($E$4:E38)</f>
        <v>35</v>
      </c>
      <c r="F38" s="33">
        <f t="shared" si="23"/>
        <v>0</v>
      </c>
      <c r="G38" s="33">
        <f>IF(OR(Report!$C$7="",Report!$C$7="All Levels"),1,IF(Report!$C$7=Data!Z38,1,0))</f>
        <v>0</v>
      </c>
      <c r="H38" s="33">
        <f t="shared" si="24"/>
        <v>1</v>
      </c>
      <c r="I38" s="33">
        <f t="shared" si="25"/>
        <v>3</v>
      </c>
      <c r="J38" s="33">
        <f>IF(OR(Report!$F$7="",Report!$F$7="All AMs"),1,IF(Report!$F$7=Data!W38,1,0))</f>
        <v>1</v>
      </c>
      <c r="K38" s="33">
        <f>IF(OR(Report!$E$7="",Report!$E$7="All Zones"),1,IF(Report!$E$7=Data!P38,1,0))</f>
        <v>1</v>
      </c>
      <c r="L38" s="33">
        <f>IF(OR(Report!$D$7="",Report!$D$7="All Regions"),1,IF(Report!$D$7=Data!O38,1,0))</f>
        <v>1</v>
      </c>
      <c r="M38" s="67" t="s">
        <v>800</v>
      </c>
      <c r="N38" s="67" t="s">
        <v>698</v>
      </c>
      <c r="O38" s="68" t="s">
        <v>18</v>
      </c>
      <c r="P38" s="68" t="s">
        <v>683</v>
      </c>
      <c r="Q38" s="68" t="s">
        <v>801</v>
      </c>
      <c r="R38" s="67" t="s">
        <v>777</v>
      </c>
      <c r="S38" s="67" t="s">
        <v>749</v>
      </c>
      <c r="T38" s="67" t="s">
        <v>751</v>
      </c>
      <c r="U38" s="67" t="s">
        <v>783</v>
      </c>
      <c r="V38" s="67" t="s">
        <v>800</v>
      </c>
      <c r="W38" s="67" t="s">
        <v>698</v>
      </c>
      <c r="X38" s="67"/>
      <c r="Y38" s="68"/>
      <c r="Z38" s="68" t="s">
        <v>12</v>
      </c>
      <c r="AA38" s="68"/>
      <c r="AB38" s="18">
        <f>IF(Z38="TM",IF(AA38="H",(COUNTIFS(Orders!AD:AD,Data!M38,Orders!W:W,0,Orders!X:X,0)+COUNTIFS(Orders!AD:AD,Data!M38,Orders!W:W,1,Orders!X:X,1)),0),IF(Data!Z38="AAM",SUMIFS(Data!AB:AB,Data!Z:Z,"TM",Data!X:X,Data!M38,AA:AA,"H"),IF(Data!Z38="AM",SUMIFS(Data!AB:AB,Data!Z:Z,"TM",Data!V:V,Data!M38,AA:AA,"H"),IF(Data!Z38="AZM",SUMIFS(Data!AB:AB,Data!Z:Z,"TM",Data!U:U,Data!M38,AA:AA,"H"),IF(Data!Z38="ZM",SUMIFS(Data!AB:AB,Data!Z:Z,"TM",Data!T:T,Data!M38,AA:AA,"H"),IF(Data!Z38="RM",SUMIFS(Data!AB:AB,Data!Z:Z,"TM",Data!S:S,Data!M38,AA:AA,"H"),IF(Data!Z38="CM",SUMIFS(Data!AB:AB,Data!Z:Z,"TM",Data!R:R,Data!M38,AA:AA,"H"),"")))))))</f>
        <v>0</v>
      </c>
      <c r="AC38" s="28">
        <f>IF(Z38="TM",IF(AA38="H",(SUMIFS(Orders!AG:AG,Orders!AD:AD,Data!M38,Orders!W:W,0,Orders!X:X,0)+SUMIFS(Orders!AG:AG,Orders!AD:AD,Data!M38,Orders!W:W,1,Orders!X:X,1))/12000,0),IF(Data!Z38="AAM",SUMIFS(Data!AC:AC,Data!Z:Z,"TM",Data!X:X,Data!M38,AA:AA,"H"),IF(Data!Z38="AM",SUMIFS(Data!AC:AC,Data!Z:Z,"TM",Data!V:V,Data!M38,AA:AA,"H"),IF(Data!Z38="AZM",SUMIFS(Data!AC:AC,Data!Z:Z,"TM",Data!U:U,Data!M38,AA:AA,"H"),IF(Data!Z38="Zone",SUMIFS(Data!AC:AC,Data!Z:Z,"TM",Data!T:T,Data!M38,AA:AA,"H"),IF(Data!Z38="Region",SUMIFS(Data!AC:AC,Data!Z:Z,"TM",Data!S:S,Data!M38,AA:AA,"H"),IF(Data!Z38="Country",SUMIFS(Data!AC:AC,Data!Z:Z,"TM",Data!R:R,Data!M38,AA:AA,"H"),"")))))))</f>
        <v>0</v>
      </c>
      <c r="AD38" s="18">
        <f>IF(Z38="TM",0,IF(Data!Z38="AAM",SUMIFS(Data!AD:AD,Data!Z:Z,"TM",Data!X:X,Data!M38,AA:AA,"H"),IF(Data!Z38="AM",SUMIFS(Data!AD:AD,Data!Z:Z,"TM",Data!V:V,Data!M38,AA:AA,"H"),IF(Data!Z38="AZM",SUMIFS(Data!AD:AD,Data!Z:Z,"TM",Data!U:U,Data!M38,AA:AA,"H"),IF(Data!Z38="Zone",SUMIFS(Data!AD:AD,Data!Z:Z,"TM",Data!T:T,Data!M38,AA:AA,"H"),IF(Data!Z38="Region",SUMIFS(Data!AD:AD,Data!Z:Z,"TM",Data!S:S,Data!M38,AA:AA,"H"),IF(Data!Z38="Country",SUMIFS(Data!AD:AD,Data!Z:Z,"TM",Data!R:R,Data!M38,AA:AA,"H"),"")))))))</f>
        <v>0</v>
      </c>
      <c r="AE38" s="27">
        <f t="shared" si="6"/>
        <v>0</v>
      </c>
      <c r="AF38" s="26">
        <f t="shared" si="7"/>
        <v>0</v>
      </c>
      <c r="AG38" s="26">
        <f t="shared" si="8"/>
        <v>0</v>
      </c>
      <c r="AH38" s="26">
        <f t="shared" si="9"/>
        <v>0</v>
      </c>
      <c r="AJ38" s="28">
        <f>IF(Z38="TM",IF(AA38="U",(SUMIFS(Orders!AG:AG,Orders!AD:AD,Data!M38,Orders!W:W,0,Orders!X:X,0)+SUMIFS(Orders!AG:AG,Orders!AD:AD,Data!M38,Orders!W:W,1,Orders!X:X,1))/12000,0),IF(Data!Z38="AAM",SUMIFS(Data!AJ:AJ,Data!Z:Z,"TM",Data!X:X,Data!M38,AA:AA,"U"),IF(Data!Z38="AM",SUMIFS(Data!AJ:AJ,Data!Z:Z,"TM",Data!V:V,Data!M38,AA:AA,"U"),IF(Data!Z38="AZM",SUMIFS(Data!AJ:AJ,Data!Z:Z,"TM",Data!U:U,Data!M38,AA:AA,"U"),IF(Data!Z38="Zone",SUMIFS(Data!AJ:AJ,Data!Z:Z,"TM",Data!T:T,Data!M38,AA:AA,"U"),IF(Data!Z38="Region",SUMIFS(Data!AJ:AJ,Data!Z:Z,"TM",Data!S:S,Data!M38,AA:AA,"U"),IF(Data!Z38="Country",SUMIFS(Data!AJ:AJ,Data!Z:Z,"TM",Data!R:R,Data!M38,AA:AA,"U"),"")))))))</f>
        <v>0</v>
      </c>
      <c r="AK38" s="18">
        <f>IF(Z38="TM",IF(AA38="U",(SUMIFS(Orders!AG:AG,Orders!AD:AD,Data!M38,Orders!W:W,0,Orders!X:X,0)+SUMIFS(Orders!AG:AG,Orders!AD:AD,Data!M38,Orders!W:W,1,Orders!X:X,1)),0),IF(Data!Z38="AAM",SUMIFS(Data!AK:AK,Data!Z:Z,"TM",Data!X:X,Data!M38,AA:AA,"U"),IF(Data!Z38="AM",SUMIFS(Data!AK:AK,Data!Z:Z,"TM",Data!V:V,Data!M38,AA:AA,"U"),IF(Data!Z38="AZM",SUMIFS(Data!AK:AK,Data!Z:Z,"TM",Data!U:U,Data!M38,AA:AA,"U"),IF(Data!Z38="Zone",SUMIFS(Data!AK:AK,Data!Z:Z,"TM",Data!T:T,Data!M38,AA:AA,"U"),IF(Data!Z38="Region",SUMIFS(Data!AK:AK,Data!Z:Z,"TM",Data!S:S,Data!M38,AA:AA,"U"),IF(Data!Z38="Country",SUMIFS(Data!AK:AK,Data!Z:Z,"TM",Data!R:R,Data!M38,AA:AA,"U"),"")))))))</f>
        <v>0</v>
      </c>
      <c r="AL38" s="18">
        <f>IF(Z38="TM",12000*0,IF(Data!Z38="AAM",SUMIFS(Data!AL:AL,Data!Z:Z,"TM",Data!X:X,Data!M38,AA:AA,"H"),IF(Data!Z38="AM",SUMIFS(Data!AL:AL,Data!Z:Z,"TM",Data!V:V,Data!M38,AA:AA,"H"),IF(Data!Z38="AZM",SUMIFS(Data!AL:AL,Data!Z:Z,"TM",Data!U:U,Data!M38,AA:AA,"H"),IF(Data!Z38="Zone",SUMIFS(Data!AL:AL,Data!Z:Z,"TM",Data!T:T,Data!M38,AA:AA,"H"),IF(Data!Z38="Region",SUMIFS(Data!AL:AL,Data!Z:Z,"TM",Data!S:S,Data!M38,AA:AA,"H"),IF(Data!Z38="Country",SUMIFS(Data!AL:AL,Data!Z:Z,"TM",Data!R:R,Data!M38,AA:AA,"H"),"")))))))</f>
        <v>0</v>
      </c>
      <c r="AM38" s="27">
        <f t="shared" si="10"/>
        <v>0</v>
      </c>
      <c r="AN38" s="26">
        <f t="shared" si="11"/>
        <v>0</v>
      </c>
      <c r="AO38" s="26">
        <f t="shared" si="12"/>
        <v>0</v>
      </c>
      <c r="AQ38" s="28">
        <f t="shared" si="13"/>
        <v>0</v>
      </c>
      <c r="AR38" s="18">
        <f t="shared" si="14"/>
        <v>0</v>
      </c>
      <c r="AS38" s="18">
        <f t="shared" si="15"/>
        <v>0</v>
      </c>
      <c r="AT38" s="27">
        <f t="shared" si="16"/>
        <v>0</v>
      </c>
      <c r="AU38" s="27"/>
      <c r="AV38" s="27"/>
      <c r="AW38" s="18">
        <f>IF(Z38="TM",(COUNTIFS(Orders!AD:AD,Data!M38,Orders!W:W,0,Orders!X:X,0,Orders!S:S,"*Ray*")+COUNTIFS(Orders!AD:AD,Data!M38,Orders!W:W,1,Orders!X:X,1,Orders!S:S,"*Ray*")+COUNTIFS(Orders!AD:AD,Data!M38,Orders!W:W,0,Orders!X:X,0,Orders!S:S,"*Fabric*")+COUNTIFS(Orders!AD:AD,Data!M38,Orders!W:W,1,Orders!X:X,1,Orders!S:S,"*Fabric*")),IF(Data!Z38="AAM",SUMIFS(Data!AW:AW,Data!Z:Z,"TM",Data!X:X,Data!M38),IF(Data!Z38="AM",SUMIFS(Data!AW:AW,Data!Z:Z,"TM",Data!V:V,Data!M38),IF(Data!Z38="AZM",SUMIFS(Data!AW:AW,Data!Z:Z,"TM",Data!U:U,Data!M38),IF(Data!Z38="Zone",SUMIFS(Data!AW:AW,Data!Z:Z,"TM",Data!T:T,Data!M38),IF(Data!Z38="Region",SUMIFS(Data!AW:AW,Data!Z:Z,"TM",Data!S:S,Data!M38),IF(Data!Z38="Country",SUMIFS(Data!AW:AW,Data!Z:Z,"TM",Data!R:R,Data!M38),0)))))))</f>
        <v>0</v>
      </c>
      <c r="AX38" s="18">
        <f>IF(Z38="TM",(COUNTIFS(Orders!AD:AD,Data!M38,Orders!W:W,0,Orders!X:X,0,Orders!S:S,"*Starter*")+COUNTIFS(Orders!AD:AD,Data!M38,Orders!W:W,1,Orders!X:X,1,Orders!S:S,"*Starter*")),IF(Data!Z38="AAM",SUMIFS(Data!AX:AX,Data!Z:Z,"TM",Data!X:X,Data!M38),IF(Data!Z38="AM",SUMIFS(Data!AX:AX,Data!Z:Z,"TM",Data!V:V,Data!M38),IF(Data!Z38="AZM",SUMIFS(Data!AX:AX,Data!Z:Z,"TM",Data!U:U,Data!M38),IF(Data!Z38="Zone",SUMIFS(Data!AX:AX,Data!Z:Z,"TM",Data!T:T,Data!M38),IF(Data!Z38="Region",SUMIFS(Data!AX:AX,Data!Z:Z,"TM",Data!S:S,Data!M38),IF(Data!Z38="Country",SUMIFS(Data!AX:AX,Data!Z:Z,"TM",Data!R:R,Data!M38),0)))))))</f>
        <v>0</v>
      </c>
      <c r="AY38" s="18">
        <f>IF(Z38="TM",(COUNTIFS(Orders!AD:AD,Data!M38,Orders!W:W,0,Orders!X:X,0,Orders!S:S,"*Pro*")+COUNTIFS(Orders!AD:AD,Data!M38,Orders!W:W,1,Orders!X:X,1,Orders!S:S,"*Pro*")),IF(Data!Z38="AAM",SUMIFS(Data!AY:AY,Data!Z:Z,"TM",Data!X:X,Data!M38),IF(Data!Z38="AM",SUMIFS(Data!AY:AY,Data!Z:Z,"TM",Data!V:V,Data!M38),IF(Data!Z38="AZM",SUMIFS(Data!AY:AY,Data!Z:Z,"TM",Data!U:U,Data!M38),IF(Data!Z38="Zone",SUMIFS(Data!AY:AY,Data!Z:Z,"TM",Data!T:T,Data!M38),IF(Data!Z38="Region",SUMIFS(Data!AY:AY,Data!Z:Z,"TM",Data!S:S,Data!M38),IF(Data!Z38="Country",SUMIFS(Data!AY:AY,Data!Z:Z,"TM",Data!R:R,Data!M38),0)))))))</f>
        <v>0</v>
      </c>
      <c r="AZ38" s="18">
        <f>IF(Z38="TM",(COUNTIFS(Orders!AD:AD,Data!M38,Orders!W:W,0,Orders!X:X,0,Orders!S:S,"*Tab*")+COUNTIFS(Orders!AD:AD,Data!M38,Orders!W:W,1,Orders!X:X,1,Orders!S:S,"*Tab*")),IF(Data!Z38="AAM",SUMIFS(Data!AZ:AZ,Data!Z:Z,"TM",Data!X:X,Data!M38),IF(Data!Z38="AM",SUMIFS(Data!AZ:AZ,Data!Z:Z,"TM",Data!V:V,Data!M38),IF(Data!Z38="AZM",SUMIFS(Data!AZ:AZ,Data!Z:Z,"TM",Data!U:U,Data!M38),IF(Data!Z38="Zone",SUMIFS(Data!AZ:AZ,Data!Z:Z,"TM",Data!T:T,Data!M38),IF(Data!Z38="Region",SUMIFS(Data!AZ:AZ,Data!Z:Z,"TM",Data!S:S,Data!M38),IF(Data!Z38="Country",SUMIFS(Data!AZ:AZ,Data!Z:Z,"TM",Data!R:R,Data!M38),0)))))))</f>
        <v>0</v>
      </c>
      <c r="BA38" s="18">
        <f>IF(Z38="TM",(COUNTIFS(Orders!AD:AD,Data!M38,Orders!W:W,0,Orders!X:X,0,Orders!S:S,"*Dental*")+COUNTIFS(Orders!AD:AD,Data!M38,Orders!W:W,1,Orders!X:X,1,Orders!S:S,"*Dental*")+COUNTIFS(Orders!AD:AD,Data!M38,Orders!W:W,0,Orders!X:X,0,Orders!S:S,"*Pediatric*")+COUNTIFS(Orders!AD:AD,Data!M38,Orders!W:W,1,Orders!X:X,1,Orders!S:S,"*Pediatric*")),IF(Data!Z38="AAM",SUMIFS(Data!BA:BA,Data!Z:Z,"TM",Data!X:X,Data!M38),IF(Data!Z38="AM",SUMIFS(Data!BA:BA,Data!Z:Z,"TM",Data!V:V,Data!M38),IF(Data!Z38="AZM",SUMIFS(Data!BA:BA,Data!Z:Z,"TM",Data!U:U,Data!M38),IF(Data!Z38="Zone",SUMIFS(Data!BA:BA,Data!Z:Z,"TM",Data!T:T,Data!M38),IF(Data!Z38="Region",SUMIFS(Data!BA:BA,Data!Z:Z,"TM",Data!S:S,Data!M38),IF(Data!Z38="Country",SUMIFS(Data!BA:BA,Data!Z:Z,"TM",Data!R:R,Data!M38),0)))))))</f>
        <v>0</v>
      </c>
      <c r="BB38" s="18">
        <f>IF(Z38="TM",(COUNTIFS(Orders!AD:AD,Data!M38,Orders!W:W,0,Orders!X:X,0,Orders!S:S,"*Fabric*")+COUNTIFS(Orders!AD:AD,Data!M38,Orders!W:W,1,Orders!X:X,1,Orders!S:S,"*Fabric*")),IF(Data!Z38="AAM",SUMIFS(Data!BB:BB,Data!Z:Z,"TM",Data!X:X,Data!M38),IF(Data!Z38="AM",SUMIFS(Data!BB:BB,Data!Z:Z,"TM",Data!V:V,Data!M38),IF(Data!Z38="AZM",SUMIFS(Data!BB:BB,Data!Z:Z,"TM",Data!U:U,Data!M38),IF(Data!Z38="Zone",SUMIFS(Data!BB:BB,Data!Z:Z,"TM",Data!T:T,Data!M38),IF(Data!Z38="Region",SUMIFS(Data!BB:BB,Data!Z:Z,"TM",Data!S:S,Data!M38),IF(Data!Z38="Country",SUMIFS(Data!BB:BB,Data!Z:Z,"TM",Data!R:R,Data!M38),0)))))))</f>
        <v>0</v>
      </c>
    </row>
    <row r="39" spans="1:54" ht="15.75" x14ac:dyDescent="0.3">
      <c r="A39" s="33" t="str">
        <f t="shared" si="20"/>
        <v/>
      </c>
      <c r="B39" s="33" t="b">
        <f t="shared" si="21"/>
        <v>1</v>
      </c>
      <c r="C39" s="33" t="e">
        <f>IF(ISERROR(SMALL($D$4:$D$594,E39)),””,SMALL($D$4:$D$594,E39))</f>
        <v>#NAME?</v>
      </c>
      <c r="D39" s="34" t="str">
        <f t="shared" si="22"/>
        <v/>
      </c>
      <c r="E39" s="33">
        <f>ROWS($E$4:E39)</f>
        <v>36</v>
      </c>
      <c r="F39" s="33">
        <f t="shared" si="23"/>
        <v>0</v>
      </c>
      <c r="G39" s="33">
        <f>IF(OR(Report!$C$7="",Report!$C$7="All Levels"),1,IF(Report!$C$7=Data!Z39,1,0))</f>
        <v>0</v>
      </c>
      <c r="H39" s="33">
        <f t="shared" si="24"/>
        <v>1</v>
      </c>
      <c r="I39" s="33">
        <f t="shared" si="25"/>
        <v>3</v>
      </c>
      <c r="J39" s="33">
        <f>IF(OR(Report!$F$7="",Report!$F$7="All AMs"),1,IF(Report!$F$7=Data!W39,1,0))</f>
        <v>1</v>
      </c>
      <c r="K39" s="33">
        <f>IF(OR(Report!$E$7="",Report!$E$7="All Zones"),1,IF(Report!$E$7=Data!P39,1,0))</f>
        <v>1</v>
      </c>
      <c r="L39" s="33">
        <f>IF(OR(Report!$D$7="",Report!$D$7="All Regions"),1,IF(Report!$D$7=Data!O39,1,0))</f>
        <v>1</v>
      </c>
      <c r="M39" s="67" t="s">
        <v>808</v>
      </c>
      <c r="N39" s="67" t="s">
        <v>704</v>
      </c>
      <c r="O39" s="68" t="s">
        <v>18</v>
      </c>
      <c r="P39" s="68" t="s">
        <v>683</v>
      </c>
      <c r="Q39" s="68" t="s">
        <v>809</v>
      </c>
      <c r="R39" s="67" t="s">
        <v>777</v>
      </c>
      <c r="S39" s="67" t="s">
        <v>749</v>
      </c>
      <c r="T39" s="67" t="s">
        <v>751</v>
      </c>
      <c r="U39" s="67" t="s">
        <v>783</v>
      </c>
      <c r="V39" s="67" t="s">
        <v>808</v>
      </c>
      <c r="W39" s="67" t="s">
        <v>704</v>
      </c>
      <c r="X39" s="67"/>
      <c r="Y39" s="68"/>
      <c r="Z39" s="68" t="s">
        <v>12</v>
      </c>
      <c r="AA39" s="68"/>
      <c r="AB39" s="18">
        <f>IF(Z39="TM",IF(AA39="H",(COUNTIFS(Orders!AD:AD,Data!M39,Orders!W:W,0,Orders!X:X,0)+COUNTIFS(Orders!AD:AD,Data!M39,Orders!W:W,1,Orders!X:X,1)),0),IF(Data!Z39="AAM",SUMIFS(Data!AB:AB,Data!Z:Z,"TM",Data!X:X,Data!M39,AA:AA,"H"),IF(Data!Z39="AM",SUMIFS(Data!AB:AB,Data!Z:Z,"TM",Data!V:V,Data!M39,AA:AA,"H"),IF(Data!Z39="AZM",SUMIFS(Data!AB:AB,Data!Z:Z,"TM",Data!U:U,Data!M39,AA:AA,"H"),IF(Data!Z39="ZM",SUMIFS(Data!AB:AB,Data!Z:Z,"TM",Data!T:T,Data!M39,AA:AA,"H"),IF(Data!Z39="RM",SUMIFS(Data!AB:AB,Data!Z:Z,"TM",Data!S:S,Data!M39,AA:AA,"H"),IF(Data!Z39="CM",SUMIFS(Data!AB:AB,Data!Z:Z,"TM",Data!R:R,Data!M39,AA:AA,"H"),"")))))))</f>
        <v>3</v>
      </c>
      <c r="AC39" s="28">
        <f>IF(Z39="TM",IF(AA39="H",(SUMIFS(Orders!AG:AG,Orders!AD:AD,Data!M39,Orders!W:W,0,Orders!X:X,0)+SUMIFS(Orders!AG:AG,Orders!AD:AD,Data!M39,Orders!W:W,1,Orders!X:X,1))/12000,0),IF(Data!Z39="AAM",SUMIFS(Data!AC:AC,Data!Z:Z,"TM",Data!X:X,Data!M39,AA:AA,"H"),IF(Data!Z39="AM",SUMIFS(Data!AC:AC,Data!Z:Z,"TM",Data!V:V,Data!M39,AA:AA,"H"),IF(Data!Z39="AZM",SUMIFS(Data!AC:AC,Data!Z:Z,"TM",Data!U:U,Data!M39,AA:AA,"H"),IF(Data!Z39="Zone",SUMIFS(Data!AC:AC,Data!Z:Z,"TM",Data!T:T,Data!M39,AA:AA,"H"),IF(Data!Z39="Region",SUMIFS(Data!AC:AC,Data!Z:Z,"TM",Data!S:S,Data!M39,AA:AA,"H"),IF(Data!Z39="Country",SUMIFS(Data!AC:AC,Data!Z:Z,"TM",Data!R:R,Data!M39,AA:AA,"H"),"")))))))</f>
        <v>2.9969999999999999</v>
      </c>
      <c r="AD39" s="18">
        <f>IF(Z39="TM",0,IF(Data!Z39="AAM",SUMIFS(Data!AD:AD,Data!Z:Z,"TM",Data!X:X,Data!M39,AA:AA,"H"),IF(Data!Z39="AM",SUMIFS(Data!AD:AD,Data!Z:Z,"TM",Data!V:V,Data!M39,AA:AA,"H"),IF(Data!Z39="AZM",SUMIFS(Data!AD:AD,Data!Z:Z,"TM",Data!U:U,Data!M39,AA:AA,"H"),IF(Data!Z39="Zone",SUMIFS(Data!AD:AD,Data!Z:Z,"TM",Data!T:T,Data!M39,AA:AA,"H"),IF(Data!Z39="Region",SUMIFS(Data!AD:AD,Data!Z:Z,"TM",Data!S:S,Data!M39,AA:AA,"H"),IF(Data!Z39="Country",SUMIFS(Data!AD:AD,Data!Z:Z,"TM",Data!R:R,Data!M39,AA:AA,"H"),"")))))))</f>
        <v>0</v>
      </c>
      <c r="AE39" s="27">
        <f t="shared" si="6"/>
        <v>0</v>
      </c>
      <c r="AF39" s="26">
        <f t="shared" si="7"/>
        <v>999</v>
      </c>
      <c r="AG39" s="26">
        <f t="shared" si="8"/>
        <v>0.4995</v>
      </c>
      <c r="AH39" s="26">
        <f t="shared" si="9"/>
        <v>0</v>
      </c>
      <c r="AJ39" s="28">
        <f>IF(Z39="TM",IF(AA39="U",(SUMIFS(Orders!AG:AG,Orders!AD:AD,Data!M39,Orders!W:W,0,Orders!X:X,0)+SUMIFS(Orders!AG:AG,Orders!AD:AD,Data!M39,Orders!W:W,1,Orders!X:X,1))/12000,0),IF(Data!Z39="AAM",SUMIFS(Data!AJ:AJ,Data!Z:Z,"TM",Data!X:X,Data!M39,AA:AA,"U"),IF(Data!Z39="AM",SUMIFS(Data!AJ:AJ,Data!Z:Z,"TM",Data!V:V,Data!M39,AA:AA,"U"),IF(Data!Z39="AZM",SUMIFS(Data!AJ:AJ,Data!Z:Z,"TM",Data!U:U,Data!M39,AA:AA,"U"),IF(Data!Z39="Zone",SUMIFS(Data!AJ:AJ,Data!Z:Z,"TM",Data!T:T,Data!M39,AA:AA,"U"),IF(Data!Z39="Region",SUMIFS(Data!AJ:AJ,Data!Z:Z,"TM",Data!S:S,Data!M39,AA:AA,"U"),IF(Data!Z39="Country",SUMIFS(Data!AJ:AJ,Data!Z:Z,"TM",Data!R:R,Data!M39,AA:AA,"U"),"")))))))</f>
        <v>0</v>
      </c>
      <c r="AK39" s="18">
        <f>IF(Z39="TM",IF(AA39="U",(SUMIFS(Orders!AG:AG,Orders!AD:AD,Data!M39,Orders!W:W,0,Orders!X:X,0)+SUMIFS(Orders!AG:AG,Orders!AD:AD,Data!M39,Orders!W:W,1,Orders!X:X,1)),0),IF(Data!Z39="AAM",SUMIFS(Data!AK:AK,Data!Z:Z,"TM",Data!X:X,Data!M39,AA:AA,"U"),IF(Data!Z39="AM",SUMIFS(Data!AK:AK,Data!Z:Z,"TM",Data!V:V,Data!M39,AA:AA,"U"),IF(Data!Z39="AZM",SUMIFS(Data!AK:AK,Data!Z:Z,"TM",Data!U:U,Data!M39,AA:AA,"U"),IF(Data!Z39="Zone",SUMIFS(Data!AK:AK,Data!Z:Z,"TM",Data!T:T,Data!M39,AA:AA,"U"),IF(Data!Z39="Region",SUMIFS(Data!AK:AK,Data!Z:Z,"TM",Data!S:S,Data!M39,AA:AA,"U"),IF(Data!Z39="Country",SUMIFS(Data!AK:AK,Data!Z:Z,"TM",Data!R:R,Data!M39,AA:AA,"U"),"")))))))</f>
        <v>0</v>
      </c>
      <c r="AL39" s="18">
        <f>IF(Z39="TM",12000*0,IF(Data!Z39="AAM",SUMIFS(Data!AL:AL,Data!Z:Z,"TM",Data!X:X,Data!M39,AA:AA,"H"),IF(Data!Z39="AM",SUMIFS(Data!AL:AL,Data!Z:Z,"TM",Data!V:V,Data!M39,AA:AA,"H"),IF(Data!Z39="AZM",SUMIFS(Data!AL:AL,Data!Z:Z,"TM",Data!U:U,Data!M39,AA:AA,"H"),IF(Data!Z39="Zone",SUMIFS(Data!AL:AL,Data!Z:Z,"TM",Data!T:T,Data!M39,AA:AA,"H"),IF(Data!Z39="Region",SUMIFS(Data!AL:AL,Data!Z:Z,"TM",Data!S:S,Data!M39,AA:AA,"H"),IF(Data!Z39="Country",SUMIFS(Data!AL:AL,Data!Z:Z,"TM",Data!R:R,Data!M39,AA:AA,"H"),"")))))))</f>
        <v>0</v>
      </c>
      <c r="AM39" s="27">
        <f t="shared" si="10"/>
        <v>0</v>
      </c>
      <c r="AN39" s="26">
        <f t="shared" si="11"/>
        <v>0</v>
      </c>
      <c r="AO39" s="26">
        <f t="shared" si="12"/>
        <v>0</v>
      </c>
      <c r="AQ39" s="28">
        <f t="shared" si="13"/>
        <v>2.9969999999999999</v>
      </c>
      <c r="AR39" s="18">
        <f t="shared" si="14"/>
        <v>35964</v>
      </c>
      <c r="AS39" s="18">
        <f t="shared" si="15"/>
        <v>0</v>
      </c>
      <c r="AT39" s="27">
        <f t="shared" si="16"/>
        <v>0</v>
      </c>
      <c r="AU39" s="27"/>
      <c r="AV39" s="27"/>
      <c r="AW39" s="18">
        <f>IF(Z39="TM",(COUNTIFS(Orders!AD:AD,Data!M39,Orders!W:W,0,Orders!X:X,0,Orders!S:S,"*Ray*")+COUNTIFS(Orders!AD:AD,Data!M39,Orders!W:W,1,Orders!X:X,1,Orders!S:S,"*Ray*")+COUNTIFS(Orders!AD:AD,Data!M39,Orders!W:W,0,Orders!X:X,0,Orders!S:S,"*Fabric*")+COUNTIFS(Orders!AD:AD,Data!M39,Orders!W:W,1,Orders!X:X,1,Orders!S:S,"*Fabric*")),IF(Data!Z39="AAM",SUMIFS(Data!AW:AW,Data!Z:Z,"TM",Data!X:X,Data!M39),IF(Data!Z39="AM",SUMIFS(Data!AW:AW,Data!Z:Z,"TM",Data!V:V,Data!M39),IF(Data!Z39="AZM",SUMIFS(Data!AW:AW,Data!Z:Z,"TM",Data!U:U,Data!M39),IF(Data!Z39="Zone",SUMIFS(Data!AW:AW,Data!Z:Z,"TM",Data!T:T,Data!M39),IF(Data!Z39="Region",SUMIFS(Data!AW:AW,Data!Z:Z,"TM",Data!S:S,Data!M39),IF(Data!Z39="Country",SUMIFS(Data!AW:AW,Data!Z:Z,"TM",Data!R:R,Data!M39),0)))))))</f>
        <v>3</v>
      </c>
      <c r="AX39" s="18">
        <f>IF(Z39="TM",(COUNTIFS(Orders!AD:AD,Data!M39,Orders!W:W,0,Orders!X:X,0,Orders!S:S,"*Starter*")+COUNTIFS(Orders!AD:AD,Data!M39,Orders!W:W,1,Orders!X:X,1,Orders!S:S,"*Starter*")),IF(Data!Z39="AAM",SUMIFS(Data!AX:AX,Data!Z:Z,"TM",Data!X:X,Data!M39),IF(Data!Z39="AM",SUMIFS(Data!AX:AX,Data!Z:Z,"TM",Data!V:V,Data!M39),IF(Data!Z39="AZM",SUMIFS(Data!AX:AX,Data!Z:Z,"TM",Data!U:U,Data!M39),IF(Data!Z39="Zone",SUMIFS(Data!AX:AX,Data!Z:Z,"TM",Data!T:T,Data!M39),IF(Data!Z39="Region",SUMIFS(Data!AX:AX,Data!Z:Z,"TM",Data!S:S,Data!M39),IF(Data!Z39="Country",SUMIFS(Data!AX:AX,Data!Z:Z,"TM",Data!R:R,Data!M39),0)))))))</f>
        <v>3</v>
      </c>
      <c r="AY39" s="18">
        <f>IF(Z39="TM",(COUNTIFS(Orders!AD:AD,Data!M39,Orders!W:W,0,Orders!X:X,0,Orders!S:S,"*Pro*")+COUNTIFS(Orders!AD:AD,Data!M39,Orders!W:W,1,Orders!X:X,1,Orders!S:S,"*Pro*")),IF(Data!Z39="AAM",SUMIFS(Data!AY:AY,Data!Z:Z,"TM",Data!X:X,Data!M39),IF(Data!Z39="AM",SUMIFS(Data!AY:AY,Data!Z:Z,"TM",Data!V:V,Data!M39),IF(Data!Z39="AZM",SUMIFS(Data!AY:AY,Data!Z:Z,"TM",Data!U:U,Data!M39),IF(Data!Z39="Zone",SUMIFS(Data!AY:AY,Data!Z:Z,"TM",Data!T:T,Data!M39),IF(Data!Z39="Region",SUMIFS(Data!AY:AY,Data!Z:Z,"TM",Data!S:S,Data!M39),IF(Data!Z39="Country",SUMIFS(Data!AY:AY,Data!Z:Z,"TM",Data!R:R,Data!M39),0)))))))</f>
        <v>0</v>
      </c>
      <c r="AZ39" s="18">
        <f>IF(Z39="TM",(COUNTIFS(Orders!AD:AD,Data!M39,Orders!W:W,0,Orders!X:X,0,Orders!S:S,"*Tab*")+COUNTIFS(Orders!AD:AD,Data!M39,Orders!W:W,1,Orders!X:X,1,Orders!S:S,"*Tab*")),IF(Data!Z39="AAM",SUMIFS(Data!AZ:AZ,Data!Z:Z,"TM",Data!X:X,Data!M39),IF(Data!Z39="AM",SUMIFS(Data!AZ:AZ,Data!Z:Z,"TM",Data!V:V,Data!M39),IF(Data!Z39="AZM",SUMIFS(Data!AZ:AZ,Data!Z:Z,"TM",Data!U:U,Data!M39),IF(Data!Z39="Zone",SUMIFS(Data!AZ:AZ,Data!Z:Z,"TM",Data!T:T,Data!M39),IF(Data!Z39="Region",SUMIFS(Data!AZ:AZ,Data!Z:Z,"TM",Data!S:S,Data!M39),IF(Data!Z39="Country",SUMIFS(Data!AZ:AZ,Data!Z:Z,"TM",Data!R:R,Data!M39),0)))))))</f>
        <v>0</v>
      </c>
      <c r="BA39" s="18">
        <f>IF(Z39="TM",(COUNTIFS(Orders!AD:AD,Data!M39,Orders!W:W,0,Orders!X:X,0,Orders!S:S,"*Dental*")+COUNTIFS(Orders!AD:AD,Data!M39,Orders!W:W,1,Orders!X:X,1,Orders!S:S,"*Dental*")+COUNTIFS(Orders!AD:AD,Data!M39,Orders!W:W,0,Orders!X:X,0,Orders!S:S,"*Pediatric*")+COUNTIFS(Orders!AD:AD,Data!M39,Orders!W:W,1,Orders!X:X,1,Orders!S:S,"*Pediatric*")),IF(Data!Z39="AAM",SUMIFS(Data!BA:BA,Data!Z:Z,"TM",Data!X:X,Data!M39),IF(Data!Z39="AM",SUMIFS(Data!BA:BA,Data!Z:Z,"TM",Data!V:V,Data!M39),IF(Data!Z39="AZM",SUMIFS(Data!BA:BA,Data!Z:Z,"TM",Data!U:U,Data!M39),IF(Data!Z39="Zone",SUMIFS(Data!BA:BA,Data!Z:Z,"TM",Data!T:T,Data!M39),IF(Data!Z39="Region",SUMIFS(Data!BA:BA,Data!Z:Z,"TM",Data!S:S,Data!M39),IF(Data!Z39="Country",SUMIFS(Data!BA:BA,Data!Z:Z,"TM",Data!R:R,Data!M39),0)))))))</f>
        <v>0</v>
      </c>
      <c r="BB39" s="18">
        <f>IF(Z39="TM",(COUNTIFS(Orders!AD:AD,Data!M39,Orders!W:W,0,Orders!X:X,0,Orders!S:S,"*Fabric*")+COUNTIFS(Orders!AD:AD,Data!M39,Orders!W:W,1,Orders!X:X,1,Orders!S:S,"*Fabric*")),IF(Data!Z39="AAM",SUMIFS(Data!BB:BB,Data!Z:Z,"TM",Data!X:X,Data!M39),IF(Data!Z39="AM",SUMIFS(Data!BB:BB,Data!Z:Z,"TM",Data!V:V,Data!M39),IF(Data!Z39="AZM",SUMIFS(Data!BB:BB,Data!Z:Z,"TM",Data!U:U,Data!M39),IF(Data!Z39="Zone",SUMIFS(Data!BB:BB,Data!Z:Z,"TM",Data!T:T,Data!M39),IF(Data!Z39="Region",SUMIFS(Data!BB:BB,Data!Z:Z,"TM",Data!S:S,Data!M39),IF(Data!Z39="Country",SUMIFS(Data!BB:BB,Data!Z:Z,"TM",Data!R:R,Data!M39),0)))))))</f>
        <v>0</v>
      </c>
    </row>
    <row r="40" spans="1:54" ht="15.75" x14ac:dyDescent="0.3">
      <c r="A40" s="33" t="str">
        <f t="shared" si="20"/>
        <v/>
      </c>
      <c r="B40" s="33" t="b">
        <f t="shared" si="21"/>
        <v>1</v>
      </c>
      <c r="C40" s="33" t="e">
        <f>IF(ISERROR(SMALL($D$4:$D$594,E40)),””,SMALL($D$4:$D$594,E40))</f>
        <v>#NAME?</v>
      </c>
      <c r="D40" s="34" t="str">
        <f t="shared" si="22"/>
        <v/>
      </c>
      <c r="E40" s="33">
        <f>ROWS($E$4:E40)</f>
        <v>37</v>
      </c>
      <c r="F40" s="33">
        <f t="shared" si="23"/>
        <v>0</v>
      </c>
      <c r="G40" s="33">
        <f>IF(OR(Report!$C$7="",Report!$C$7="All Levels"),1,IF(Report!$C$7=Data!Z40,1,0))</f>
        <v>0</v>
      </c>
      <c r="H40" s="33">
        <f t="shared" si="24"/>
        <v>1</v>
      </c>
      <c r="I40" s="33">
        <f t="shared" si="25"/>
        <v>3</v>
      </c>
      <c r="J40" s="33">
        <f>IF(OR(Report!$F$7="",Report!$F$7="All AMs"),1,IF(Report!$F$7=Data!W40,1,0))</f>
        <v>1</v>
      </c>
      <c r="K40" s="33">
        <f>IF(OR(Report!$E$7="",Report!$E$7="All Zones"),1,IF(Report!$E$7=Data!P40,1,0))</f>
        <v>1</v>
      </c>
      <c r="L40" s="33">
        <f>IF(OR(Report!$D$7="",Report!$D$7="All Regions"),1,IF(Report!$D$7=Data!O40,1,0))</f>
        <v>1</v>
      </c>
      <c r="M40" s="67" t="s">
        <v>810</v>
      </c>
      <c r="N40" s="67" t="s">
        <v>705</v>
      </c>
      <c r="O40" s="68" t="s">
        <v>18</v>
      </c>
      <c r="P40" s="68" t="s">
        <v>683</v>
      </c>
      <c r="Q40" s="68" t="s">
        <v>811</v>
      </c>
      <c r="R40" s="67" t="s">
        <v>777</v>
      </c>
      <c r="S40" s="67" t="s">
        <v>749</v>
      </c>
      <c r="T40" s="67" t="s">
        <v>751</v>
      </c>
      <c r="U40" s="67" t="s">
        <v>783</v>
      </c>
      <c r="V40" s="67" t="s">
        <v>810</v>
      </c>
      <c r="W40" s="67" t="s">
        <v>705</v>
      </c>
      <c r="X40" s="67"/>
      <c r="Y40" s="68"/>
      <c r="Z40" s="68" t="s">
        <v>12</v>
      </c>
      <c r="AA40" s="68"/>
      <c r="AB40" s="18">
        <f>IF(Z40="TM",IF(AA40="H",(COUNTIFS(Orders!AD:AD,Data!M40,Orders!W:W,0,Orders!X:X,0)+COUNTIFS(Orders!AD:AD,Data!M40,Orders!W:W,1,Orders!X:X,1)),0),IF(Data!Z40="AAM",SUMIFS(Data!AB:AB,Data!Z:Z,"TM",Data!X:X,Data!M40,AA:AA,"H"),IF(Data!Z40="AM",SUMIFS(Data!AB:AB,Data!Z:Z,"TM",Data!V:V,Data!M40,AA:AA,"H"),IF(Data!Z40="AZM",SUMIFS(Data!AB:AB,Data!Z:Z,"TM",Data!U:U,Data!M40,AA:AA,"H"),IF(Data!Z40="ZM",SUMIFS(Data!AB:AB,Data!Z:Z,"TM",Data!T:T,Data!M40,AA:AA,"H"),IF(Data!Z40="RM",SUMIFS(Data!AB:AB,Data!Z:Z,"TM",Data!S:S,Data!M40,AA:AA,"H"),IF(Data!Z40="CM",SUMIFS(Data!AB:AB,Data!Z:Z,"TM",Data!R:R,Data!M40,AA:AA,"H"),"")))))))</f>
        <v>0</v>
      </c>
      <c r="AC40" s="28">
        <f>IF(Z40="TM",IF(AA40="H",(SUMIFS(Orders!AG:AG,Orders!AD:AD,Data!M40,Orders!W:W,0,Orders!X:X,0)+SUMIFS(Orders!AG:AG,Orders!AD:AD,Data!M40,Orders!W:W,1,Orders!X:X,1))/12000,0),IF(Data!Z40="AAM",SUMIFS(Data!AC:AC,Data!Z:Z,"TM",Data!X:X,Data!M40,AA:AA,"H"),IF(Data!Z40="AM",SUMIFS(Data!AC:AC,Data!Z:Z,"TM",Data!V:V,Data!M40,AA:AA,"H"),IF(Data!Z40="AZM",SUMIFS(Data!AC:AC,Data!Z:Z,"TM",Data!U:U,Data!M40,AA:AA,"H"),IF(Data!Z40="Zone",SUMIFS(Data!AC:AC,Data!Z:Z,"TM",Data!T:T,Data!M40,AA:AA,"H"),IF(Data!Z40="Region",SUMIFS(Data!AC:AC,Data!Z:Z,"TM",Data!S:S,Data!M40,AA:AA,"H"),IF(Data!Z40="Country",SUMIFS(Data!AC:AC,Data!Z:Z,"TM",Data!R:R,Data!M40,AA:AA,"H"),"")))))))</f>
        <v>0</v>
      </c>
      <c r="AD40" s="18">
        <f>IF(Z40="TM",0,IF(Data!Z40="AAM",SUMIFS(Data!AD:AD,Data!Z:Z,"TM",Data!X:X,Data!M40,AA:AA,"H"),IF(Data!Z40="AM",SUMIFS(Data!AD:AD,Data!Z:Z,"TM",Data!V:V,Data!M40,AA:AA,"H"),IF(Data!Z40="AZM",SUMIFS(Data!AD:AD,Data!Z:Z,"TM",Data!U:U,Data!M40,AA:AA,"H"),IF(Data!Z40="Zone",SUMIFS(Data!AD:AD,Data!Z:Z,"TM",Data!T:T,Data!M40,AA:AA,"H"),IF(Data!Z40="Region",SUMIFS(Data!AD:AD,Data!Z:Z,"TM",Data!S:S,Data!M40,AA:AA,"H"),IF(Data!Z40="Country",SUMIFS(Data!AD:AD,Data!Z:Z,"TM",Data!R:R,Data!M40,AA:AA,"H"),"")))))))</f>
        <v>0</v>
      </c>
      <c r="AE40" s="27">
        <f t="shared" si="6"/>
        <v>0</v>
      </c>
      <c r="AF40" s="26">
        <f t="shared" si="7"/>
        <v>0</v>
      </c>
      <c r="AG40" s="26">
        <f t="shared" si="8"/>
        <v>0</v>
      </c>
      <c r="AH40" s="26">
        <f t="shared" si="9"/>
        <v>0</v>
      </c>
      <c r="AJ40" s="28">
        <f>IF(Z40="TM",IF(AA40="U",(SUMIFS(Orders!AG:AG,Orders!AD:AD,Data!M40,Orders!W:W,0,Orders!X:X,0)+SUMIFS(Orders!AG:AG,Orders!AD:AD,Data!M40,Orders!W:W,1,Orders!X:X,1))/12000,0),IF(Data!Z40="AAM",SUMIFS(Data!AJ:AJ,Data!Z:Z,"TM",Data!X:X,Data!M40,AA:AA,"U"),IF(Data!Z40="AM",SUMIFS(Data!AJ:AJ,Data!Z:Z,"TM",Data!V:V,Data!M40,AA:AA,"U"),IF(Data!Z40="AZM",SUMIFS(Data!AJ:AJ,Data!Z:Z,"TM",Data!U:U,Data!M40,AA:AA,"U"),IF(Data!Z40="Zone",SUMIFS(Data!AJ:AJ,Data!Z:Z,"TM",Data!T:T,Data!M40,AA:AA,"U"),IF(Data!Z40="Region",SUMIFS(Data!AJ:AJ,Data!Z:Z,"TM",Data!S:S,Data!M40,AA:AA,"U"),IF(Data!Z40="Country",SUMIFS(Data!AJ:AJ,Data!Z:Z,"TM",Data!R:R,Data!M40,AA:AA,"U"),"")))))))</f>
        <v>0</v>
      </c>
      <c r="AK40" s="18">
        <f>IF(Z40="TM",IF(AA40="U",(SUMIFS(Orders!AG:AG,Orders!AD:AD,Data!M40,Orders!W:W,0,Orders!X:X,0)+SUMIFS(Orders!AG:AG,Orders!AD:AD,Data!M40,Orders!W:W,1,Orders!X:X,1)),0),IF(Data!Z40="AAM",SUMIFS(Data!AK:AK,Data!Z:Z,"TM",Data!X:X,Data!M40,AA:AA,"U"),IF(Data!Z40="AM",SUMIFS(Data!AK:AK,Data!Z:Z,"TM",Data!V:V,Data!M40,AA:AA,"U"),IF(Data!Z40="AZM",SUMIFS(Data!AK:AK,Data!Z:Z,"TM",Data!U:U,Data!M40,AA:AA,"U"),IF(Data!Z40="Zone",SUMIFS(Data!AK:AK,Data!Z:Z,"TM",Data!T:T,Data!M40,AA:AA,"U"),IF(Data!Z40="Region",SUMIFS(Data!AK:AK,Data!Z:Z,"TM",Data!S:S,Data!M40,AA:AA,"U"),IF(Data!Z40="Country",SUMIFS(Data!AK:AK,Data!Z:Z,"TM",Data!R:R,Data!M40,AA:AA,"U"),"")))))))</f>
        <v>0</v>
      </c>
      <c r="AL40" s="18">
        <f>IF(Z40="TM",12000*0,IF(Data!Z40="AAM",SUMIFS(Data!AL:AL,Data!Z:Z,"TM",Data!X:X,Data!M40,AA:AA,"H"),IF(Data!Z40="AM",SUMIFS(Data!AL:AL,Data!Z:Z,"TM",Data!V:V,Data!M40,AA:AA,"H"),IF(Data!Z40="AZM",SUMIFS(Data!AL:AL,Data!Z:Z,"TM",Data!U:U,Data!M40,AA:AA,"H"),IF(Data!Z40="Zone",SUMIFS(Data!AL:AL,Data!Z:Z,"TM",Data!T:T,Data!M40,AA:AA,"H"),IF(Data!Z40="Region",SUMIFS(Data!AL:AL,Data!Z:Z,"TM",Data!S:S,Data!M40,AA:AA,"H"),IF(Data!Z40="Country",SUMIFS(Data!AL:AL,Data!Z:Z,"TM",Data!R:R,Data!M40,AA:AA,"H"),"")))))))</f>
        <v>0</v>
      </c>
      <c r="AM40" s="27">
        <f t="shared" si="10"/>
        <v>0</v>
      </c>
      <c r="AN40" s="26">
        <f t="shared" si="11"/>
        <v>0</v>
      </c>
      <c r="AO40" s="26">
        <f t="shared" si="12"/>
        <v>0</v>
      </c>
      <c r="AQ40" s="28">
        <f t="shared" si="13"/>
        <v>0</v>
      </c>
      <c r="AR40" s="18">
        <f t="shared" si="14"/>
        <v>0</v>
      </c>
      <c r="AS40" s="18">
        <f t="shared" si="15"/>
        <v>0</v>
      </c>
      <c r="AT40" s="27">
        <f t="shared" si="16"/>
        <v>0</v>
      </c>
      <c r="AU40" s="27"/>
      <c r="AV40" s="27"/>
      <c r="AW40" s="18">
        <f>IF(Z40="TM",(COUNTIFS(Orders!AD:AD,Data!M40,Orders!W:W,0,Orders!X:X,0,Orders!S:S,"*Ray*")+COUNTIFS(Orders!AD:AD,Data!M40,Orders!W:W,1,Orders!X:X,1,Orders!S:S,"*Ray*")+COUNTIFS(Orders!AD:AD,Data!M40,Orders!W:W,0,Orders!X:X,0,Orders!S:S,"*Fabric*")+COUNTIFS(Orders!AD:AD,Data!M40,Orders!W:W,1,Orders!X:X,1,Orders!S:S,"*Fabric*")),IF(Data!Z40="AAM",SUMIFS(Data!AW:AW,Data!Z:Z,"TM",Data!X:X,Data!M40),IF(Data!Z40="AM",SUMIFS(Data!AW:AW,Data!Z:Z,"TM",Data!V:V,Data!M40),IF(Data!Z40="AZM",SUMIFS(Data!AW:AW,Data!Z:Z,"TM",Data!U:U,Data!M40),IF(Data!Z40="Zone",SUMIFS(Data!AW:AW,Data!Z:Z,"TM",Data!T:T,Data!M40),IF(Data!Z40="Region",SUMIFS(Data!AW:AW,Data!Z:Z,"TM",Data!S:S,Data!M40),IF(Data!Z40="Country",SUMIFS(Data!AW:AW,Data!Z:Z,"TM",Data!R:R,Data!M40),0)))))))</f>
        <v>0</v>
      </c>
      <c r="AX40" s="18">
        <f>IF(Z40="TM",(COUNTIFS(Orders!AD:AD,Data!M40,Orders!W:W,0,Orders!X:X,0,Orders!S:S,"*Starter*")+COUNTIFS(Orders!AD:AD,Data!M40,Orders!W:W,1,Orders!X:X,1,Orders!S:S,"*Starter*")),IF(Data!Z40="AAM",SUMIFS(Data!AX:AX,Data!Z:Z,"TM",Data!X:X,Data!M40),IF(Data!Z40="AM",SUMIFS(Data!AX:AX,Data!Z:Z,"TM",Data!V:V,Data!M40),IF(Data!Z40="AZM",SUMIFS(Data!AX:AX,Data!Z:Z,"TM",Data!U:U,Data!M40),IF(Data!Z40="Zone",SUMIFS(Data!AX:AX,Data!Z:Z,"TM",Data!T:T,Data!M40),IF(Data!Z40="Region",SUMIFS(Data!AX:AX,Data!Z:Z,"TM",Data!S:S,Data!M40),IF(Data!Z40="Country",SUMIFS(Data!AX:AX,Data!Z:Z,"TM",Data!R:R,Data!M40),0)))))))</f>
        <v>0</v>
      </c>
      <c r="AY40" s="18">
        <f>IF(Z40="TM",(COUNTIFS(Orders!AD:AD,Data!M40,Orders!W:W,0,Orders!X:X,0,Orders!S:S,"*Pro*")+COUNTIFS(Orders!AD:AD,Data!M40,Orders!W:W,1,Orders!X:X,1,Orders!S:S,"*Pro*")),IF(Data!Z40="AAM",SUMIFS(Data!AY:AY,Data!Z:Z,"TM",Data!X:X,Data!M40),IF(Data!Z40="AM",SUMIFS(Data!AY:AY,Data!Z:Z,"TM",Data!V:V,Data!M40),IF(Data!Z40="AZM",SUMIFS(Data!AY:AY,Data!Z:Z,"TM",Data!U:U,Data!M40),IF(Data!Z40="Zone",SUMIFS(Data!AY:AY,Data!Z:Z,"TM",Data!T:T,Data!M40),IF(Data!Z40="Region",SUMIFS(Data!AY:AY,Data!Z:Z,"TM",Data!S:S,Data!M40),IF(Data!Z40="Country",SUMIFS(Data!AY:AY,Data!Z:Z,"TM",Data!R:R,Data!M40),0)))))))</f>
        <v>0</v>
      </c>
      <c r="AZ40" s="18">
        <f>IF(Z40="TM",(COUNTIFS(Orders!AD:AD,Data!M40,Orders!W:W,0,Orders!X:X,0,Orders!S:S,"*Tab*")+COUNTIFS(Orders!AD:AD,Data!M40,Orders!W:W,1,Orders!X:X,1,Orders!S:S,"*Tab*")),IF(Data!Z40="AAM",SUMIFS(Data!AZ:AZ,Data!Z:Z,"TM",Data!X:X,Data!M40),IF(Data!Z40="AM",SUMIFS(Data!AZ:AZ,Data!Z:Z,"TM",Data!V:V,Data!M40),IF(Data!Z40="AZM",SUMIFS(Data!AZ:AZ,Data!Z:Z,"TM",Data!U:U,Data!M40),IF(Data!Z40="Zone",SUMIFS(Data!AZ:AZ,Data!Z:Z,"TM",Data!T:T,Data!M40),IF(Data!Z40="Region",SUMIFS(Data!AZ:AZ,Data!Z:Z,"TM",Data!S:S,Data!M40),IF(Data!Z40="Country",SUMIFS(Data!AZ:AZ,Data!Z:Z,"TM",Data!R:R,Data!M40),0)))))))</f>
        <v>0</v>
      </c>
      <c r="BA40" s="18">
        <f>IF(Z40="TM",(COUNTIFS(Orders!AD:AD,Data!M40,Orders!W:W,0,Orders!X:X,0,Orders!S:S,"*Dental*")+COUNTIFS(Orders!AD:AD,Data!M40,Orders!W:W,1,Orders!X:X,1,Orders!S:S,"*Dental*")+COUNTIFS(Orders!AD:AD,Data!M40,Orders!W:W,0,Orders!X:X,0,Orders!S:S,"*Pediatric*")+COUNTIFS(Orders!AD:AD,Data!M40,Orders!W:W,1,Orders!X:X,1,Orders!S:S,"*Pediatric*")),IF(Data!Z40="AAM",SUMIFS(Data!BA:BA,Data!Z:Z,"TM",Data!X:X,Data!M40),IF(Data!Z40="AM",SUMIFS(Data!BA:BA,Data!Z:Z,"TM",Data!V:V,Data!M40),IF(Data!Z40="AZM",SUMIFS(Data!BA:BA,Data!Z:Z,"TM",Data!U:U,Data!M40),IF(Data!Z40="Zone",SUMIFS(Data!BA:BA,Data!Z:Z,"TM",Data!T:T,Data!M40),IF(Data!Z40="Region",SUMIFS(Data!BA:BA,Data!Z:Z,"TM",Data!S:S,Data!M40),IF(Data!Z40="Country",SUMIFS(Data!BA:BA,Data!Z:Z,"TM",Data!R:R,Data!M40),0)))))))</f>
        <v>0</v>
      </c>
      <c r="BB40" s="18">
        <f>IF(Z40="TM",(COUNTIFS(Orders!AD:AD,Data!M40,Orders!W:W,0,Orders!X:X,0,Orders!S:S,"*Fabric*")+COUNTIFS(Orders!AD:AD,Data!M40,Orders!W:W,1,Orders!X:X,1,Orders!S:S,"*Fabric*")),IF(Data!Z40="AAM",SUMIFS(Data!BB:BB,Data!Z:Z,"TM",Data!X:X,Data!M40),IF(Data!Z40="AM",SUMIFS(Data!BB:BB,Data!Z:Z,"TM",Data!V:V,Data!M40),IF(Data!Z40="AZM",SUMIFS(Data!BB:BB,Data!Z:Z,"TM",Data!U:U,Data!M40),IF(Data!Z40="Zone",SUMIFS(Data!BB:BB,Data!Z:Z,"TM",Data!T:T,Data!M40),IF(Data!Z40="Region",SUMIFS(Data!BB:BB,Data!Z:Z,"TM",Data!S:S,Data!M40),IF(Data!Z40="Country",SUMIFS(Data!BB:BB,Data!Z:Z,"TM",Data!R:R,Data!M40),0)))))))</f>
        <v>0</v>
      </c>
    </row>
    <row r="41" spans="1:54" ht="15.75" x14ac:dyDescent="0.3">
      <c r="A41" s="33" t="str">
        <f t="shared" si="20"/>
        <v/>
      </c>
      <c r="B41" s="33" t="b">
        <f t="shared" si="21"/>
        <v>1</v>
      </c>
      <c r="C41" s="33" t="e">
        <f>IF(ISERROR(SMALL($D$4:$D$594,E41)),””,SMALL($D$4:$D$594,E41))</f>
        <v>#NAME?</v>
      </c>
      <c r="D41" s="34" t="str">
        <f t="shared" si="22"/>
        <v/>
      </c>
      <c r="E41" s="33">
        <f>ROWS($E$4:E41)</f>
        <v>38</v>
      </c>
      <c r="F41" s="33">
        <f t="shared" si="23"/>
        <v>0</v>
      </c>
      <c r="G41" s="33">
        <f>IF(OR(Report!$C$7="",Report!$C$7="All Levels"),1,IF(Report!$C$7=Data!Z41,1,0))</f>
        <v>0</v>
      </c>
      <c r="H41" s="33">
        <f t="shared" si="24"/>
        <v>1</v>
      </c>
      <c r="I41" s="33">
        <f t="shared" si="25"/>
        <v>3</v>
      </c>
      <c r="J41" s="33">
        <f>IF(OR(Report!$F$7="",Report!$F$7="All AMs"),1,IF(Report!$F$7=Data!W41,1,0))</f>
        <v>1</v>
      </c>
      <c r="K41" s="33">
        <f>IF(OR(Report!$E$7="",Report!$E$7="All Zones"),1,IF(Report!$E$7=Data!P41,1,0))</f>
        <v>1</v>
      </c>
      <c r="L41" s="33">
        <f>IF(OR(Report!$D$7="",Report!$D$7="All Regions"),1,IF(Report!$D$7=Data!O41,1,0))</f>
        <v>1</v>
      </c>
      <c r="M41" s="67" t="s">
        <v>812</v>
      </c>
      <c r="N41" s="67" t="s">
        <v>706</v>
      </c>
      <c r="O41" s="68" t="s">
        <v>18</v>
      </c>
      <c r="P41" s="68" t="s">
        <v>683</v>
      </c>
      <c r="Q41" s="68" t="s">
        <v>813</v>
      </c>
      <c r="R41" s="67" t="s">
        <v>777</v>
      </c>
      <c r="S41" s="67" t="s">
        <v>749</v>
      </c>
      <c r="T41" s="67" t="s">
        <v>751</v>
      </c>
      <c r="U41" s="67" t="s">
        <v>783</v>
      </c>
      <c r="V41" s="67" t="s">
        <v>812</v>
      </c>
      <c r="W41" s="67" t="s">
        <v>706</v>
      </c>
      <c r="X41" s="67"/>
      <c r="Y41" s="68"/>
      <c r="Z41" s="68" t="s">
        <v>12</v>
      </c>
      <c r="AA41" s="68"/>
      <c r="AB41" s="18">
        <f>IF(Z41="TM",IF(AA41="H",(COUNTIFS(Orders!AD:AD,Data!M41,Orders!W:W,0,Orders!X:X,0)+COUNTIFS(Orders!AD:AD,Data!M41,Orders!W:W,1,Orders!X:X,1)),0),IF(Data!Z41="AAM",SUMIFS(Data!AB:AB,Data!Z:Z,"TM",Data!X:X,Data!M41,AA:AA,"H"),IF(Data!Z41="AM",SUMIFS(Data!AB:AB,Data!Z:Z,"TM",Data!V:V,Data!M41,AA:AA,"H"),IF(Data!Z41="AZM",SUMIFS(Data!AB:AB,Data!Z:Z,"TM",Data!U:U,Data!M41,AA:AA,"H"),IF(Data!Z41="ZM",SUMIFS(Data!AB:AB,Data!Z:Z,"TM",Data!T:T,Data!M41,AA:AA,"H"),IF(Data!Z41="RM",SUMIFS(Data!AB:AB,Data!Z:Z,"TM",Data!S:S,Data!M41,AA:AA,"H"),IF(Data!Z41="CM",SUMIFS(Data!AB:AB,Data!Z:Z,"TM",Data!R:R,Data!M41,AA:AA,"H"),"")))))))</f>
        <v>0</v>
      </c>
      <c r="AC41" s="28">
        <f>IF(Z41="TM",IF(AA41="H",(SUMIFS(Orders!AG:AG,Orders!AD:AD,Data!M41,Orders!W:W,0,Orders!X:X,0)+SUMIFS(Orders!AG:AG,Orders!AD:AD,Data!M41,Orders!W:W,1,Orders!X:X,1))/12000,0),IF(Data!Z41="AAM",SUMIFS(Data!AC:AC,Data!Z:Z,"TM",Data!X:X,Data!M41,AA:AA,"H"),IF(Data!Z41="AM",SUMIFS(Data!AC:AC,Data!Z:Z,"TM",Data!V:V,Data!M41,AA:AA,"H"),IF(Data!Z41="AZM",SUMIFS(Data!AC:AC,Data!Z:Z,"TM",Data!U:U,Data!M41,AA:AA,"H"),IF(Data!Z41="Zone",SUMIFS(Data!AC:AC,Data!Z:Z,"TM",Data!T:T,Data!M41,AA:AA,"H"),IF(Data!Z41="Region",SUMIFS(Data!AC:AC,Data!Z:Z,"TM",Data!S:S,Data!M41,AA:AA,"H"),IF(Data!Z41="Country",SUMIFS(Data!AC:AC,Data!Z:Z,"TM",Data!R:R,Data!M41,AA:AA,"H"),"")))))))</f>
        <v>0</v>
      </c>
      <c r="AD41" s="18">
        <f>IF(Z41="TM",0,IF(Data!Z41="AAM",SUMIFS(Data!AD:AD,Data!Z:Z,"TM",Data!X:X,Data!M41,AA:AA,"H"),IF(Data!Z41="AM",SUMIFS(Data!AD:AD,Data!Z:Z,"TM",Data!V:V,Data!M41,AA:AA,"H"),IF(Data!Z41="AZM",SUMIFS(Data!AD:AD,Data!Z:Z,"TM",Data!U:U,Data!M41,AA:AA,"H"),IF(Data!Z41="Zone",SUMIFS(Data!AD:AD,Data!Z:Z,"TM",Data!T:T,Data!M41,AA:AA,"H"),IF(Data!Z41="Region",SUMIFS(Data!AD:AD,Data!Z:Z,"TM",Data!S:S,Data!M41,AA:AA,"H"),IF(Data!Z41="Country",SUMIFS(Data!AD:AD,Data!Z:Z,"TM",Data!R:R,Data!M41,AA:AA,"H"),"")))))))</f>
        <v>0</v>
      </c>
      <c r="AE41" s="27">
        <f t="shared" si="6"/>
        <v>0</v>
      </c>
      <c r="AF41" s="26">
        <f t="shared" si="7"/>
        <v>0</v>
      </c>
      <c r="AG41" s="26">
        <f t="shared" si="8"/>
        <v>0</v>
      </c>
      <c r="AH41" s="26">
        <f t="shared" si="9"/>
        <v>0</v>
      </c>
      <c r="AJ41" s="28">
        <f>IF(Z41="TM",IF(AA41="U",(SUMIFS(Orders!AG:AG,Orders!AD:AD,Data!M41,Orders!W:W,0,Orders!X:X,0)+SUMIFS(Orders!AG:AG,Orders!AD:AD,Data!M41,Orders!W:W,1,Orders!X:X,1))/12000,0),IF(Data!Z41="AAM",SUMIFS(Data!AJ:AJ,Data!Z:Z,"TM",Data!X:X,Data!M41,AA:AA,"U"),IF(Data!Z41="AM",SUMIFS(Data!AJ:AJ,Data!Z:Z,"TM",Data!V:V,Data!M41,AA:AA,"U"),IF(Data!Z41="AZM",SUMIFS(Data!AJ:AJ,Data!Z:Z,"TM",Data!U:U,Data!M41,AA:AA,"U"),IF(Data!Z41="Zone",SUMIFS(Data!AJ:AJ,Data!Z:Z,"TM",Data!T:T,Data!M41,AA:AA,"U"),IF(Data!Z41="Region",SUMIFS(Data!AJ:AJ,Data!Z:Z,"TM",Data!S:S,Data!M41,AA:AA,"U"),IF(Data!Z41="Country",SUMIFS(Data!AJ:AJ,Data!Z:Z,"TM",Data!R:R,Data!M41,AA:AA,"U"),"")))))))</f>
        <v>0</v>
      </c>
      <c r="AK41" s="18">
        <f>IF(Z41="TM",IF(AA41="U",(SUMIFS(Orders!AG:AG,Orders!AD:AD,Data!M41,Orders!W:W,0,Orders!X:X,0)+SUMIFS(Orders!AG:AG,Orders!AD:AD,Data!M41,Orders!W:W,1,Orders!X:X,1)),0),IF(Data!Z41="AAM",SUMIFS(Data!AK:AK,Data!Z:Z,"TM",Data!X:X,Data!M41,AA:AA,"U"),IF(Data!Z41="AM",SUMIFS(Data!AK:AK,Data!Z:Z,"TM",Data!V:V,Data!M41,AA:AA,"U"),IF(Data!Z41="AZM",SUMIFS(Data!AK:AK,Data!Z:Z,"TM",Data!U:U,Data!M41,AA:AA,"U"),IF(Data!Z41="Zone",SUMIFS(Data!AK:AK,Data!Z:Z,"TM",Data!T:T,Data!M41,AA:AA,"U"),IF(Data!Z41="Region",SUMIFS(Data!AK:AK,Data!Z:Z,"TM",Data!S:S,Data!M41,AA:AA,"U"),IF(Data!Z41="Country",SUMIFS(Data!AK:AK,Data!Z:Z,"TM",Data!R:R,Data!M41,AA:AA,"U"),"")))))))</f>
        <v>0</v>
      </c>
      <c r="AL41" s="18">
        <f>IF(Z41="TM",12000*0,IF(Data!Z41="AAM",SUMIFS(Data!AL:AL,Data!Z:Z,"TM",Data!X:X,Data!M41,AA:AA,"H"),IF(Data!Z41="AM",SUMIFS(Data!AL:AL,Data!Z:Z,"TM",Data!V:V,Data!M41,AA:AA,"H"),IF(Data!Z41="AZM",SUMIFS(Data!AL:AL,Data!Z:Z,"TM",Data!U:U,Data!M41,AA:AA,"H"),IF(Data!Z41="Zone",SUMIFS(Data!AL:AL,Data!Z:Z,"TM",Data!T:T,Data!M41,AA:AA,"H"),IF(Data!Z41="Region",SUMIFS(Data!AL:AL,Data!Z:Z,"TM",Data!S:S,Data!M41,AA:AA,"H"),IF(Data!Z41="Country",SUMIFS(Data!AL:AL,Data!Z:Z,"TM",Data!R:R,Data!M41,AA:AA,"H"),"")))))))</f>
        <v>0</v>
      </c>
      <c r="AM41" s="27">
        <f t="shared" si="10"/>
        <v>0</v>
      </c>
      <c r="AN41" s="26">
        <f t="shared" si="11"/>
        <v>0</v>
      </c>
      <c r="AO41" s="26">
        <f t="shared" si="12"/>
        <v>0</v>
      </c>
      <c r="AQ41" s="28">
        <f t="shared" si="13"/>
        <v>0</v>
      </c>
      <c r="AR41" s="18">
        <f t="shared" si="14"/>
        <v>0</v>
      </c>
      <c r="AS41" s="18">
        <f t="shared" si="15"/>
        <v>0</v>
      </c>
      <c r="AT41" s="27">
        <f t="shared" si="16"/>
        <v>0</v>
      </c>
      <c r="AU41" s="27"/>
      <c r="AV41" s="27"/>
      <c r="AW41" s="18">
        <f>IF(Z41="TM",(COUNTIFS(Orders!AD:AD,Data!M41,Orders!W:W,0,Orders!X:X,0,Orders!S:S,"*Ray*")+COUNTIFS(Orders!AD:AD,Data!M41,Orders!W:W,1,Orders!X:X,1,Orders!S:S,"*Ray*")+COUNTIFS(Orders!AD:AD,Data!M41,Orders!W:W,0,Orders!X:X,0,Orders!S:S,"*Fabric*")+COUNTIFS(Orders!AD:AD,Data!M41,Orders!W:W,1,Orders!X:X,1,Orders!S:S,"*Fabric*")),IF(Data!Z41="AAM",SUMIFS(Data!AW:AW,Data!Z:Z,"TM",Data!X:X,Data!M41),IF(Data!Z41="AM",SUMIFS(Data!AW:AW,Data!Z:Z,"TM",Data!V:V,Data!M41),IF(Data!Z41="AZM",SUMIFS(Data!AW:AW,Data!Z:Z,"TM",Data!U:U,Data!M41),IF(Data!Z41="Zone",SUMIFS(Data!AW:AW,Data!Z:Z,"TM",Data!T:T,Data!M41),IF(Data!Z41="Region",SUMIFS(Data!AW:AW,Data!Z:Z,"TM",Data!S:S,Data!M41),IF(Data!Z41="Country",SUMIFS(Data!AW:AW,Data!Z:Z,"TM",Data!R:R,Data!M41),0)))))))</f>
        <v>0</v>
      </c>
      <c r="AX41" s="18">
        <f>IF(Z41="TM",(COUNTIFS(Orders!AD:AD,Data!M41,Orders!W:W,0,Orders!X:X,0,Orders!S:S,"*Starter*")+COUNTIFS(Orders!AD:AD,Data!M41,Orders!W:W,1,Orders!X:X,1,Orders!S:S,"*Starter*")),IF(Data!Z41="AAM",SUMIFS(Data!AX:AX,Data!Z:Z,"TM",Data!X:X,Data!M41),IF(Data!Z41="AM",SUMIFS(Data!AX:AX,Data!Z:Z,"TM",Data!V:V,Data!M41),IF(Data!Z41="AZM",SUMIFS(Data!AX:AX,Data!Z:Z,"TM",Data!U:U,Data!M41),IF(Data!Z41="Zone",SUMIFS(Data!AX:AX,Data!Z:Z,"TM",Data!T:T,Data!M41),IF(Data!Z41="Region",SUMIFS(Data!AX:AX,Data!Z:Z,"TM",Data!S:S,Data!M41),IF(Data!Z41="Country",SUMIFS(Data!AX:AX,Data!Z:Z,"TM",Data!R:R,Data!M41),0)))))))</f>
        <v>0</v>
      </c>
      <c r="AY41" s="18">
        <f>IF(Z41="TM",(COUNTIFS(Orders!AD:AD,Data!M41,Orders!W:W,0,Orders!X:X,0,Orders!S:S,"*Pro*")+COUNTIFS(Orders!AD:AD,Data!M41,Orders!W:W,1,Orders!X:X,1,Orders!S:S,"*Pro*")),IF(Data!Z41="AAM",SUMIFS(Data!AY:AY,Data!Z:Z,"TM",Data!X:X,Data!M41),IF(Data!Z41="AM",SUMIFS(Data!AY:AY,Data!Z:Z,"TM",Data!V:V,Data!M41),IF(Data!Z41="AZM",SUMIFS(Data!AY:AY,Data!Z:Z,"TM",Data!U:U,Data!M41),IF(Data!Z41="Zone",SUMIFS(Data!AY:AY,Data!Z:Z,"TM",Data!T:T,Data!M41),IF(Data!Z41="Region",SUMIFS(Data!AY:AY,Data!Z:Z,"TM",Data!S:S,Data!M41),IF(Data!Z41="Country",SUMIFS(Data!AY:AY,Data!Z:Z,"TM",Data!R:R,Data!M41),0)))))))</f>
        <v>0</v>
      </c>
      <c r="AZ41" s="18">
        <f>IF(Z41="TM",(COUNTIFS(Orders!AD:AD,Data!M41,Orders!W:W,0,Orders!X:X,0,Orders!S:S,"*Tab*")+COUNTIFS(Orders!AD:AD,Data!M41,Orders!W:W,1,Orders!X:X,1,Orders!S:S,"*Tab*")),IF(Data!Z41="AAM",SUMIFS(Data!AZ:AZ,Data!Z:Z,"TM",Data!X:X,Data!M41),IF(Data!Z41="AM",SUMIFS(Data!AZ:AZ,Data!Z:Z,"TM",Data!V:V,Data!M41),IF(Data!Z41="AZM",SUMIFS(Data!AZ:AZ,Data!Z:Z,"TM",Data!U:U,Data!M41),IF(Data!Z41="Zone",SUMIFS(Data!AZ:AZ,Data!Z:Z,"TM",Data!T:T,Data!M41),IF(Data!Z41="Region",SUMIFS(Data!AZ:AZ,Data!Z:Z,"TM",Data!S:S,Data!M41),IF(Data!Z41="Country",SUMIFS(Data!AZ:AZ,Data!Z:Z,"TM",Data!R:R,Data!M41),0)))))))</f>
        <v>0</v>
      </c>
      <c r="BA41" s="18">
        <f>IF(Z41="TM",(COUNTIFS(Orders!AD:AD,Data!M41,Orders!W:W,0,Orders!X:X,0,Orders!S:S,"*Dental*")+COUNTIFS(Orders!AD:AD,Data!M41,Orders!W:W,1,Orders!X:X,1,Orders!S:S,"*Dental*")+COUNTIFS(Orders!AD:AD,Data!M41,Orders!W:W,0,Orders!X:X,0,Orders!S:S,"*Pediatric*")+COUNTIFS(Orders!AD:AD,Data!M41,Orders!W:W,1,Orders!X:X,1,Orders!S:S,"*Pediatric*")),IF(Data!Z41="AAM",SUMIFS(Data!BA:BA,Data!Z:Z,"TM",Data!X:X,Data!M41),IF(Data!Z41="AM",SUMIFS(Data!BA:BA,Data!Z:Z,"TM",Data!V:V,Data!M41),IF(Data!Z41="AZM",SUMIFS(Data!BA:BA,Data!Z:Z,"TM",Data!U:U,Data!M41),IF(Data!Z41="Zone",SUMIFS(Data!BA:BA,Data!Z:Z,"TM",Data!T:T,Data!M41),IF(Data!Z41="Region",SUMIFS(Data!BA:BA,Data!Z:Z,"TM",Data!S:S,Data!M41),IF(Data!Z41="Country",SUMIFS(Data!BA:BA,Data!Z:Z,"TM",Data!R:R,Data!M41),0)))))))</f>
        <v>0</v>
      </c>
      <c r="BB41" s="18">
        <f>IF(Z41="TM",(COUNTIFS(Orders!AD:AD,Data!M41,Orders!W:W,0,Orders!X:X,0,Orders!S:S,"*Fabric*")+COUNTIFS(Orders!AD:AD,Data!M41,Orders!W:W,1,Orders!X:X,1,Orders!S:S,"*Fabric*")),IF(Data!Z41="AAM",SUMIFS(Data!BB:BB,Data!Z:Z,"TM",Data!X:X,Data!M41),IF(Data!Z41="AM",SUMIFS(Data!BB:BB,Data!Z:Z,"TM",Data!V:V,Data!M41),IF(Data!Z41="AZM",SUMIFS(Data!BB:BB,Data!Z:Z,"TM",Data!U:U,Data!M41),IF(Data!Z41="Zone",SUMIFS(Data!BB:BB,Data!Z:Z,"TM",Data!T:T,Data!M41),IF(Data!Z41="Region",SUMIFS(Data!BB:BB,Data!Z:Z,"TM",Data!S:S,Data!M41),IF(Data!Z41="Country",SUMIFS(Data!BB:BB,Data!Z:Z,"TM",Data!R:R,Data!M41),0)))))))</f>
        <v>0</v>
      </c>
    </row>
    <row r="42" spans="1:54" ht="15.75" x14ac:dyDescent="0.3">
      <c r="A42" s="33" t="str">
        <f t="shared" si="20"/>
        <v/>
      </c>
      <c r="B42" s="33" t="b">
        <f t="shared" si="21"/>
        <v>1</v>
      </c>
      <c r="C42" s="33" t="e">
        <f>IF(ISERROR(SMALL($D$4:$D$594,E42)),””,SMALL($D$4:$D$594,E42))</f>
        <v>#NAME?</v>
      </c>
      <c r="D42" s="34" t="str">
        <f t="shared" si="22"/>
        <v/>
      </c>
      <c r="E42" s="33">
        <f>ROWS($E$4:E42)</f>
        <v>39</v>
      </c>
      <c r="F42" s="33">
        <f t="shared" si="23"/>
        <v>0</v>
      </c>
      <c r="G42" s="33">
        <f>IF(OR(Report!$C$7="",Report!$C$7="All Levels"),1,IF(Report!$C$7=Data!Z42,1,0))</f>
        <v>0</v>
      </c>
      <c r="H42" s="33">
        <f t="shared" si="24"/>
        <v>1</v>
      </c>
      <c r="I42" s="33">
        <f t="shared" si="25"/>
        <v>3</v>
      </c>
      <c r="J42" s="33">
        <f>IF(OR(Report!$F$7="",Report!$F$7="All AMs"),1,IF(Report!$F$7=Data!W42,1,0))</f>
        <v>1</v>
      </c>
      <c r="K42" s="33">
        <f>IF(OR(Report!$E$7="",Report!$E$7="All Zones"),1,IF(Report!$E$7=Data!P42,1,0))</f>
        <v>1</v>
      </c>
      <c r="L42" s="33">
        <f>IF(OR(Report!$D$7="",Report!$D$7="All Regions"),1,IF(Report!$D$7=Data!O42,1,0))</f>
        <v>1</v>
      </c>
      <c r="M42" s="67" t="s">
        <v>814</v>
      </c>
      <c r="N42" s="67" t="s">
        <v>707</v>
      </c>
      <c r="O42" s="68" t="s">
        <v>18</v>
      </c>
      <c r="P42" s="68" t="s">
        <v>684</v>
      </c>
      <c r="Q42" s="68" t="s">
        <v>815</v>
      </c>
      <c r="R42" s="67" t="s">
        <v>777</v>
      </c>
      <c r="S42" s="67" t="s">
        <v>749</v>
      </c>
      <c r="T42" s="67" t="s">
        <v>752</v>
      </c>
      <c r="U42" s="67"/>
      <c r="V42" s="67" t="s">
        <v>814</v>
      </c>
      <c r="W42" s="67" t="s">
        <v>707</v>
      </c>
      <c r="X42" s="67"/>
      <c r="Y42" s="68"/>
      <c r="Z42" s="68" t="s">
        <v>12</v>
      </c>
      <c r="AA42" s="68"/>
      <c r="AB42" s="18">
        <f>IF(Z42="TM",IF(AA42="H",(COUNTIFS(Orders!AD:AD,Data!M42,Orders!W:W,0,Orders!X:X,0)+COUNTIFS(Orders!AD:AD,Data!M42,Orders!W:W,1,Orders!X:X,1)),0),IF(Data!Z42="AAM",SUMIFS(Data!AB:AB,Data!Z:Z,"TM",Data!X:X,Data!M42,AA:AA,"H"),IF(Data!Z42="AM",SUMIFS(Data!AB:AB,Data!Z:Z,"TM",Data!V:V,Data!M42,AA:AA,"H"),IF(Data!Z42="AZM",SUMIFS(Data!AB:AB,Data!Z:Z,"TM",Data!U:U,Data!M42,AA:AA,"H"),IF(Data!Z42="ZM",SUMIFS(Data!AB:AB,Data!Z:Z,"TM",Data!T:T,Data!M42,AA:AA,"H"),IF(Data!Z42="RM",SUMIFS(Data!AB:AB,Data!Z:Z,"TM",Data!S:S,Data!M42,AA:AA,"H"),IF(Data!Z42="CM",SUMIFS(Data!AB:AB,Data!Z:Z,"TM",Data!R:R,Data!M42,AA:AA,"H"),"")))))))</f>
        <v>0</v>
      </c>
      <c r="AC42" s="28">
        <f>IF(Z42="TM",IF(AA42="H",(SUMIFS(Orders!AG:AG,Orders!AD:AD,Data!M42,Orders!W:W,0,Orders!X:X,0)+SUMIFS(Orders!AG:AG,Orders!AD:AD,Data!M42,Orders!W:W,1,Orders!X:X,1))/12000,0),IF(Data!Z42="AAM",SUMIFS(Data!AC:AC,Data!Z:Z,"TM",Data!X:X,Data!M42,AA:AA,"H"),IF(Data!Z42="AM",SUMIFS(Data!AC:AC,Data!Z:Z,"TM",Data!V:V,Data!M42,AA:AA,"H"),IF(Data!Z42="AZM",SUMIFS(Data!AC:AC,Data!Z:Z,"TM",Data!U:U,Data!M42,AA:AA,"H"),IF(Data!Z42="Zone",SUMIFS(Data!AC:AC,Data!Z:Z,"TM",Data!T:T,Data!M42,AA:AA,"H"),IF(Data!Z42="Region",SUMIFS(Data!AC:AC,Data!Z:Z,"TM",Data!S:S,Data!M42,AA:AA,"H"),IF(Data!Z42="Country",SUMIFS(Data!AC:AC,Data!Z:Z,"TM",Data!R:R,Data!M42,AA:AA,"H"),"")))))))</f>
        <v>0</v>
      </c>
      <c r="AD42" s="18">
        <f>IF(Z42="TM",0,IF(Data!Z42="AAM",SUMIFS(Data!AD:AD,Data!Z:Z,"TM",Data!X:X,Data!M42,AA:AA,"H"),IF(Data!Z42="AM",SUMIFS(Data!AD:AD,Data!Z:Z,"TM",Data!V:V,Data!M42,AA:AA,"H"),IF(Data!Z42="AZM",SUMIFS(Data!AD:AD,Data!Z:Z,"TM",Data!U:U,Data!M42,AA:AA,"H"),IF(Data!Z42="Zone",SUMIFS(Data!AD:AD,Data!Z:Z,"TM",Data!T:T,Data!M42,AA:AA,"H"),IF(Data!Z42="Region",SUMIFS(Data!AD:AD,Data!Z:Z,"TM",Data!S:S,Data!M42,AA:AA,"H"),IF(Data!Z42="Country",SUMIFS(Data!AD:AD,Data!Z:Z,"TM",Data!R:R,Data!M42,AA:AA,"H"),"")))))))</f>
        <v>0</v>
      </c>
      <c r="AE42" s="27">
        <f t="shared" si="6"/>
        <v>0</v>
      </c>
      <c r="AF42" s="26">
        <f t="shared" si="7"/>
        <v>0</v>
      </c>
      <c r="AG42" s="26">
        <f t="shared" si="8"/>
        <v>0</v>
      </c>
      <c r="AH42" s="26">
        <f t="shared" si="9"/>
        <v>0</v>
      </c>
      <c r="AJ42" s="28">
        <f>IF(Z42="TM",IF(AA42="U",(SUMIFS(Orders!AG:AG,Orders!AD:AD,Data!M42,Orders!W:W,0,Orders!X:X,0)+SUMIFS(Orders!AG:AG,Orders!AD:AD,Data!M42,Orders!W:W,1,Orders!X:X,1))/12000,0),IF(Data!Z42="AAM",SUMIFS(Data!AJ:AJ,Data!Z:Z,"TM",Data!X:X,Data!M42,AA:AA,"U"),IF(Data!Z42="AM",SUMIFS(Data!AJ:AJ,Data!Z:Z,"TM",Data!V:V,Data!M42,AA:AA,"U"),IF(Data!Z42="AZM",SUMIFS(Data!AJ:AJ,Data!Z:Z,"TM",Data!U:U,Data!M42,AA:AA,"U"),IF(Data!Z42="Zone",SUMIFS(Data!AJ:AJ,Data!Z:Z,"TM",Data!T:T,Data!M42,AA:AA,"U"),IF(Data!Z42="Region",SUMIFS(Data!AJ:AJ,Data!Z:Z,"TM",Data!S:S,Data!M42,AA:AA,"U"),IF(Data!Z42="Country",SUMIFS(Data!AJ:AJ,Data!Z:Z,"TM",Data!R:R,Data!M42,AA:AA,"U"),"")))))))</f>
        <v>0</v>
      </c>
      <c r="AK42" s="18">
        <f>IF(Z42="TM",IF(AA42="U",(SUMIFS(Orders!AG:AG,Orders!AD:AD,Data!M42,Orders!W:W,0,Orders!X:X,0)+SUMIFS(Orders!AG:AG,Orders!AD:AD,Data!M42,Orders!W:W,1,Orders!X:X,1)),0),IF(Data!Z42="AAM",SUMIFS(Data!AK:AK,Data!Z:Z,"TM",Data!X:X,Data!M42,AA:AA,"U"),IF(Data!Z42="AM",SUMIFS(Data!AK:AK,Data!Z:Z,"TM",Data!V:V,Data!M42,AA:AA,"U"),IF(Data!Z42="AZM",SUMIFS(Data!AK:AK,Data!Z:Z,"TM",Data!U:U,Data!M42,AA:AA,"U"),IF(Data!Z42="Zone",SUMIFS(Data!AK:AK,Data!Z:Z,"TM",Data!T:T,Data!M42,AA:AA,"U"),IF(Data!Z42="Region",SUMIFS(Data!AK:AK,Data!Z:Z,"TM",Data!S:S,Data!M42,AA:AA,"U"),IF(Data!Z42="Country",SUMIFS(Data!AK:AK,Data!Z:Z,"TM",Data!R:R,Data!M42,AA:AA,"U"),"")))))))</f>
        <v>0</v>
      </c>
      <c r="AL42" s="18">
        <f>IF(Z42="TM",12000*0,IF(Data!Z42="AAM",SUMIFS(Data!AL:AL,Data!Z:Z,"TM",Data!X:X,Data!M42,AA:AA,"H"),IF(Data!Z42="AM",SUMIFS(Data!AL:AL,Data!Z:Z,"TM",Data!V:V,Data!M42,AA:AA,"H"),IF(Data!Z42="AZM",SUMIFS(Data!AL:AL,Data!Z:Z,"TM",Data!U:U,Data!M42,AA:AA,"H"),IF(Data!Z42="Zone",SUMIFS(Data!AL:AL,Data!Z:Z,"TM",Data!T:T,Data!M42,AA:AA,"H"),IF(Data!Z42="Region",SUMIFS(Data!AL:AL,Data!Z:Z,"TM",Data!S:S,Data!M42,AA:AA,"H"),IF(Data!Z42="Country",SUMIFS(Data!AL:AL,Data!Z:Z,"TM",Data!R:R,Data!M42,AA:AA,"H"),"")))))))</f>
        <v>0</v>
      </c>
      <c r="AM42" s="27">
        <f t="shared" si="10"/>
        <v>0</v>
      </c>
      <c r="AN42" s="26">
        <f t="shared" si="11"/>
        <v>0</v>
      </c>
      <c r="AO42" s="26">
        <f t="shared" si="12"/>
        <v>0</v>
      </c>
      <c r="AQ42" s="28">
        <f t="shared" si="13"/>
        <v>0</v>
      </c>
      <c r="AR42" s="18">
        <f t="shared" si="14"/>
        <v>0</v>
      </c>
      <c r="AS42" s="18">
        <f t="shared" si="15"/>
        <v>0</v>
      </c>
      <c r="AT42" s="27">
        <f t="shared" si="16"/>
        <v>0</v>
      </c>
      <c r="AU42" s="27"/>
      <c r="AV42" s="27"/>
      <c r="AW42" s="18">
        <f>IF(Z42="TM",(COUNTIFS(Orders!AD:AD,Data!M42,Orders!W:W,0,Orders!X:X,0,Orders!S:S,"*Ray*")+COUNTIFS(Orders!AD:AD,Data!M42,Orders!W:W,1,Orders!X:X,1,Orders!S:S,"*Ray*")+COUNTIFS(Orders!AD:AD,Data!M42,Orders!W:W,0,Orders!X:X,0,Orders!S:S,"*Fabric*")+COUNTIFS(Orders!AD:AD,Data!M42,Orders!W:W,1,Orders!X:X,1,Orders!S:S,"*Fabric*")),IF(Data!Z42="AAM",SUMIFS(Data!AW:AW,Data!Z:Z,"TM",Data!X:X,Data!M42),IF(Data!Z42="AM",SUMIFS(Data!AW:AW,Data!Z:Z,"TM",Data!V:V,Data!M42),IF(Data!Z42="AZM",SUMIFS(Data!AW:AW,Data!Z:Z,"TM",Data!U:U,Data!M42),IF(Data!Z42="Zone",SUMIFS(Data!AW:AW,Data!Z:Z,"TM",Data!T:T,Data!M42),IF(Data!Z42="Region",SUMIFS(Data!AW:AW,Data!Z:Z,"TM",Data!S:S,Data!M42),IF(Data!Z42="Country",SUMIFS(Data!AW:AW,Data!Z:Z,"TM",Data!R:R,Data!M42),0)))))))</f>
        <v>0</v>
      </c>
      <c r="AX42" s="18">
        <f>IF(Z42="TM",(COUNTIFS(Orders!AD:AD,Data!M42,Orders!W:W,0,Orders!X:X,0,Orders!S:S,"*Starter*")+COUNTIFS(Orders!AD:AD,Data!M42,Orders!W:W,1,Orders!X:X,1,Orders!S:S,"*Starter*")),IF(Data!Z42="AAM",SUMIFS(Data!AX:AX,Data!Z:Z,"TM",Data!X:X,Data!M42),IF(Data!Z42="AM",SUMIFS(Data!AX:AX,Data!Z:Z,"TM",Data!V:V,Data!M42),IF(Data!Z42="AZM",SUMIFS(Data!AX:AX,Data!Z:Z,"TM",Data!U:U,Data!M42),IF(Data!Z42="Zone",SUMIFS(Data!AX:AX,Data!Z:Z,"TM",Data!T:T,Data!M42),IF(Data!Z42="Region",SUMIFS(Data!AX:AX,Data!Z:Z,"TM",Data!S:S,Data!M42),IF(Data!Z42="Country",SUMIFS(Data!AX:AX,Data!Z:Z,"TM",Data!R:R,Data!M42),0)))))))</f>
        <v>0</v>
      </c>
      <c r="AY42" s="18">
        <f>IF(Z42="TM",(COUNTIFS(Orders!AD:AD,Data!M42,Orders!W:W,0,Orders!X:X,0,Orders!S:S,"*Pro*")+COUNTIFS(Orders!AD:AD,Data!M42,Orders!W:W,1,Orders!X:X,1,Orders!S:S,"*Pro*")),IF(Data!Z42="AAM",SUMIFS(Data!AY:AY,Data!Z:Z,"TM",Data!X:X,Data!M42),IF(Data!Z42="AM",SUMIFS(Data!AY:AY,Data!Z:Z,"TM",Data!V:V,Data!M42),IF(Data!Z42="AZM",SUMIFS(Data!AY:AY,Data!Z:Z,"TM",Data!U:U,Data!M42),IF(Data!Z42="Zone",SUMIFS(Data!AY:AY,Data!Z:Z,"TM",Data!T:T,Data!M42),IF(Data!Z42="Region",SUMIFS(Data!AY:AY,Data!Z:Z,"TM",Data!S:S,Data!M42),IF(Data!Z42="Country",SUMIFS(Data!AY:AY,Data!Z:Z,"TM",Data!R:R,Data!M42),0)))))))</f>
        <v>0</v>
      </c>
      <c r="AZ42" s="18">
        <f>IF(Z42="TM",(COUNTIFS(Orders!AD:AD,Data!M42,Orders!W:W,0,Orders!X:X,0,Orders!S:S,"*Tab*")+COUNTIFS(Orders!AD:AD,Data!M42,Orders!W:W,1,Orders!X:X,1,Orders!S:S,"*Tab*")),IF(Data!Z42="AAM",SUMIFS(Data!AZ:AZ,Data!Z:Z,"TM",Data!X:X,Data!M42),IF(Data!Z42="AM",SUMIFS(Data!AZ:AZ,Data!Z:Z,"TM",Data!V:V,Data!M42),IF(Data!Z42="AZM",SUMIFS(Data!AZ:AZ,Data!Z:Z,"TM",Data!U:U,Data!M42),IF(Data!Z42="Zone",SUMIFS(Data!AZ:AZ,Data!Z:Z,"TM",Data!T:T,Data!M42),IF(Data!Z42="Region",SUMIFS(Data!AZ:AZ,Data!Z:Z,"TM",Data!S:S,Data!M42),IF(Data!Z42="Country",SUMIFS(Data!AZ:AZ,Data!Z:Z,"TM",Data!R:R,Data!M42),0)))))))</f>
        <v>0</v>
      </c>
      <c r="BA42" s="18">
        <f>IF(Z42="TM",(COUNTIFS(Orders!AD:AD,Data!M42,Orders!W:W,0,Orders!X:X,0,Orders!S:S,"*Dental*")+COUNTIFS(Orders!AD:AD,Data!M42,Orders!W:W,1,Orders!X:X,1,Orders!S:S,"*Dental*")+COUNTIFS(Orders!AD:AD,Data!M42,Orders!W:W,0,Orders!X:X,0,Orders!S:S,"*Pediatric*")+COUNTIFS(Orders!AD:AD,Data!M42,Orders!W:W,1,Orders!X:X,1,Orders!S:S,"*Pediatric*")),IF(Data!Z42="AAM",SUMIFS(Data!BA:BA,Data!Z:Z,"TM",Data!X:X,Data!M42),IF(Data!Z42="AM",SUMIFS(Data!BA:BA,Data!Z:Z,"TM",Data!V:V,Data!M42),IF(Data!Z42="AZM",SUMIFS(Data!BA:BA,Data!Z:Z,"TM",Data!U:U,Data!M42),IF(Data!Z42="Zone",SUMIFS(Data!BA:BA,Data!Z:Z,"TM",Data!T:T,Data!M42),IF(Data!Z42="Region",SUMIFS(Data!BA:BA,Data!Z:Z,"TM",Data!S:S,Data!M42),IF(Data!Z42="Country",SUMIFS(Data!BA:BA,Data!Z:Z,"TM",Data!R:R,Data!M42),0)))))))</f>
        <v>0</v>
      </c>
      <c r="BB42" s="18">
        <f>IF(Z42="TM",(COUNTIFS(Orders!AD:AD,Data!M42,Orders!W:W,0,Orders!X:X,0,Orders!S:S,"*Fabric*")+COUNTIFS(Orders!AD:AD,Data!M42,Orders!W:W,1,Orders!X:X,1,Orders!S:S,"*Fabric*")),IF(Data!Z42="AAM",SUMIFS(Data!BB:BB,Data!Z:Z,"TM",Data!X:X,Data!M42),IF(Data!Z42="AM",SUMIFS(Data!BB:BB,Data!Z:Z,"TM",Data!V:V,Data!M42),IF(Data!Z42="AZM",SUMIFS(Data!BB:BB,Data!Z:Z,"TM",Data!U:U,Data!M42),IF(Data!Z42="Zone",SUMIFS(Data!BB:BB,Data!Z:Z,"TM",Data!T:T,Data!M42),IF(Data!Z42="Region",SUMIFS(Data!BB:BB,Data!Z:Z,"TM",Data!S:S,Data!M42),IF(Data!Z42="Country",SUMIFS(Data!BB:BB,Data!Z:Z,"TM",Data!R:R,Data!M42),0)))))))</f>
        <v>0</v>
      </c>
    </row>
    <row r="43" spans="1:54" ht="15.75" x14ac:dyDescent="0.3">
      <c r="A43" s="33" t="str">
        <f t="shared" si="20"/>
        <v/>
      </c>
      <c r="B43" s="33" t="b">
        <f t="shared" si="21"/>
        <v>1</v>
      </c>
      <c r="C43" s="33" t="e">
        <f>IF(ISERROR(SMALL($D$4:$D$594,E43)),””,SMALL($D$4:$D$594,E43))</f>
        <v>#NAME?</v>
      </c>
      <c r="D43" s="34" t="str">
        <f t="shared" si="22"/>
        <v/>
      </c>
      <c r="E43" s="33">
        <f>ROWS($E$4:E43)</f>
        <v>40</v>
      </c>
      <c r="F43" s="33">
        <f t="shared" si="23"/>
        <v>0</v>
      </c>
      <c r="G43" s="33">
        <f>IF(OR(Report!$C$7="",Report!$C$7="All Levels"),1,IF(Report!$C$7=Data!Z43,1,0))</f>
        <v>0</v>
      </c>
      <c r="H43" s="33">
        <f t="shared" si="24"/>
        <v>1</v>
      </c>
      <c r="I43" s="33">
        <f t="shared" si="25"/>
        <v>3</v>
      </c>
      <c r="J43" s="33">
        <f>IF(OR(Report!$F$7="",Report!$F$7="All AMs"),1,IF(Report!$F$7=Data!W43,1,0))</f>
        <v>1</v>
      </c>
      <c r="K43" s="33">
        <f>IF(OR(Report!$E$7="",Report!$E$7="All Zones"),1,IF(Report!$E$7=Data!P43,1,0))</f>
        <v>1</v>
      </c>
      <c r="L43" s="33">
        <f>IF(OR(Report!$D$7="",Report!$D$7="All Regions"),1,IF(Report!$D$7=Data!O43,1,0))</f>
        <v>1</v>
      </c>
      <c r="M43" s="67" t="s">
        <v>579</v>
      </c>
      <c r="N43" s="67" t="s">
        <v>708</v>
      </c>
      <c r="O43" s="68" t="s">
        <v>18</v>
      </c>
      <c r="P43" s="68" t="s">
        <v>684</v>
      </c>
      <c r="Q43" s="68" t="s">
        <v>816</v>
      </c>
      <c r="R43" s="67" t="s">
        <v>777</v>
      </c>
      <c r="S43" s="67" t="s">
        <v>749</v>
      </c>
      <c r="T43" s="67" t="s">
        <v>752</v>
      </c>
      <c r="U43" s="67"/>
      <c r="V43" s="67" t="s">
        <v>579</v>
      </c>
      <c r="W43" s="67" t="s">
        <v>708</v>
      </c>
      <c r="X43" s="67"/>
      <c r="Y43" s="68"/>
      <c r="Z43" s="68" t="s">
        <v>12</v>
      </c>
      <c r="AA43" s="68"/>
      <c r="AB43" s="18">
        <f>IF(Z43="TM",IF(AA43="H",(COUNTIFS(Orders!AD:AD,Data!M43,Orders!W:W,0,Orders!X:X,0)+COUNTIFS(Orders!AD:AD,Data!M43,Orders!W:W,1,Orders!X:X,1)),0),IF(Data!Z43="AAM",SUMIFS(Data!AB:AB,Data!Z:Z,"TM",Data!X:X,Data!M43,AA:AA,"H"),IF(Data!Z43="AM",SUMIFS(Data!AB:AB,Data!Z:Z,"TM",Data!V:V,Data!M43,AA:AA,"H"),IF(Data!Z43="AZM",SUMIFS(Data!AB:AB,Data!Z:Z,"TM",Data!U:U,Data!M43,AA:AA,"H"),IF(Data!Z43="ZM",SUMIFS(Data!AB:AB,Data!Z:Z,"TM",Data!T:T,Data!M43,AA:AA,"H"),IF(Data!Z43="RM",SUMIFS(Data!AB:AB,Data!Z:Z,"TM",Data!S:S,Data!M43,AA:AA,"H"),IF(Data!Z43="CM",SUMIFS(Data!AB:AB,Data!Z:Z,"TM",Data!R:R,Data!M43,AA:AA,"H"),"")))))))</f>
        <v>0</v>
      </c>
      <c r="AC43" s="28">
        <f>IF(Z43="TM",IF(AA43="H",(SUMIFS(Orders!AG:AG,Orders!AD:AD,Data!M43,Orders!W:W,0,Orders!X:X,0)+SUMIFS(Orders!AG:AG,Orders!AD:AD,Data!M43,Orders!W:W,1,Orders!X:X,1))/12000,0),IF(Data!Z43="AAM",SUMIFS(Data!AC:AC,Data!Z:Z,"TM",Data!X:X,Data!M43,AA:AA,"H"),IF(Data!Z43="AM",SUMIFS(Data!AC:AC,Data!Z:Z,"TM",Data!V:V,Data!M43,AA:AA,"H"),IF(Data!Z43="AZM",SUMIFS(Data!AC:AC,Data!Z:Z,"TM",Data!U:U,Data!M43,AA:AA,"H"),IF(Data!Z43="Zone",SUMIFS(Data!AC:AC,Data!Z:Z,"TM",Data!T:T,Data!M43,AA:AA,"H"),IF(Data!Z43="Region",SUMIFS(Data!AC:AC,Data!Z:Z,"TM",Data!S:S,Data!M43,AA:AA,"H"),IF(Data!Z43="Country",SUMIFS(Data!AC:AC,Data!Z:Z,"TM",Data!R:R,Data!M43,AA:AA,"H"),"")))))))</f>
        <v>0</v>
      </c>
      <c r="AD43" s="18">
        <f>IF(Z43="TM",0,IF(Data!Z43="AAM",SUMIFS(Data!AD:AD,Data!Z:Z,"TM",Data!X:X,Data!M43,AA:AA,"H"),IF(Data!Z43="AM",SUMIFS(Data!AD:AD,Data!Z:Z,"TM",Data!V:V,Data!M43,AA:AA,"H"),IF(Data!Z43="AZM",SUMIFS(Data!AD:AD,Data!Z:Z,"TM",Data!U:U,Data!M43,AA:AA,"H"),IF(Data!Z43="Zone",SUMIFS(Data!AD:AD,Data!Z:Z,"TM",Data!T:T,Data!M43,AA:AA,"H"),IF(Data!Z43="Region",SUMIFS(Data!AD:AD,Data!Z:Z,"TM",Data!S:S,Data!M43,AA:AA,"H"),IF(Data!Z43="Country",SUMIFS(Data!AD:AD,Data!Z:Z,"TM",Data!R:R,Data!M43,AA:AA,"H"),"")))))))</f>
        <v>0</v>
      </c>
      <c r="AE43" s="27">
        <f t="shared" si="6"/>
        <v>0</v>
      </c>
      <c r="AF43" s="26">
        <f t="shared" si="7"/>
        <v>0</v>
      </c>
      <c r="AG43" s="26">
        <f t="shared" si="8"/>
        <v>0</v>
      </c>
      <c r="AH43" s="26">
        <f t="shared" si="9"/>
        <v>0</v>
      </c>
      <c r="AJ43" s="28">
        <f>IF(Z43="TM",IF(AA43="U",(SUMIFS(Orders!AG:AG,Orders!AD:AD,Data!M43,Orders!W:W,0,Orders!X:X,0)+SUMIFS(Orders!AG:AG,Orders!AD:AD,Data!M43,Orders!W:W,1,Orders!X:X,1))/12000,0),IF(Data!Z43="AAM",SUMIFS(Data!AJ:AJ,Data!Z:Z,"TM",Data!X:X,Data!M43,AA:AA,"U"),IF(Data!Z43="AM",SUMIFS(Data!AJ:AJ,Data!Z:Z,"TM",Data!V:V,Data!M43,AA:AA,"U"),IF(Data!Z43="AZM",SUMIFS(Data!AJ:AJ,Data!Z:Z,"TM",Data!U:U,Data!M43,AA:AA,"U"),IF(Data!Z43="Zone",SUMIFS(Data!AJ:AJ,Data!Z:Z,"TM",Data!T:T,Data!M43,AA:AA,"U"),IF(Data!Z43="Region",SUMIFS(Data!AJ:AJ,Data!Z:Z,"TM",Data!S:S,Data!M43,AA:AA,"U"),IF(Data!Z43="Country",SUMIFS(Data!AJ:AJ,Data!Z:Z,"TM",Data!R:R,Data!M43,AA:AA,"U"),"")))))))</f>
        <v>0</v>
      </c>
      <c r="AK43" s="18">
        <f>IF(Z43="TM",IF(AA43="U",(SUMIFS(Orders!AG:AG,Orders!AD:AD,Data!M43,Orders!W:W,0,Orders!X:X,0)+SUMIFS(Orders!AG:AG,Orders!AD:AD,Data!M43,Orders!W:W,1,Orders!X:X,1)),0),IF(Data!Z43="AAM",SUMIFS(Data!AK:AK,Data!Z:Z,"TM",Data!X:X,Data!M43,AA:AA,"U"),IF(Data!Z43="AM",SUMIFS(Data!AK:AK,Data!Z:Z,"TM",Data!V:V,Data!M43,AA:AA,"U"),IF(Data!Z43="AZM",SUMIFS(Data!AK:AK,Data!Z:Z,"TM",Data!U:U,Data!M43,AA:AA,"U"),IF(Data!Z43="Zone",SUMIFS(Data!AK:AK,Data!Z:Z,"TM",Data!T:T,Data!M43,AA:AA,"U"),IF(Data!Z43="Region",SUMIFS(Data!AK:AK,Data!Z:Z,"TM",Data!S:S,Data!M43,AA:AA,"U"),IF(Data!Z43="Country",SUMIFS(Data!AK:AK,Data!Z:Z,"TM",Data!R:R,Data!M43,AA:AA,"U"),"")))))))</f>
        <v>0</v>
      </c>
      <c r="AL43" s="18">
        <f>IF(Z43="TM",12000*0,IF(Data!Z43="AAM",SUMIFS(Data!AL:AL,Data!Z:Z,"TM",Data!X:X,Data!M43,AA:AA,"H"),IF(Data!Z43="AM",SUMIFS(Data!AL:AL,Data!Z:Z,"TM",Data!V:V,Data!M43,AA:AA,"H"),IF(Data!Z43="AZM",SUMIFS(Data!AL:AL,Data!Z:Z,"TM",Data!U:U,Data!M43,AA:AA,"H"),IF(Data!Z43="Zone",SUMIFS(Data!AL:AL,Data!Z:Z,"TM",Data!T:T,Data!M43,AA:AA,"H"),IF(Data!Z43="Region",SUMIFS(Data!AL:AL,Data!Z:Z,"TM",Data!S:S,Data!M43,AA:AA,"H"),IF(Data!Z43="Country",SUMIFS(Data!AL:AL,Data!Z:Z,"TM",Data!R:R,Data!M43,AA:AA,"H"),"")))))))</f>
        <v>0</v>
      </c>
      <c r="AM43" s="27">
        <f t="shared" si="10"/>
        <v>0</v>
      </c>
      <c r="AN43" s="26">
        <f t="shared" si="11"/>
        <v>0</v>
      </c>
      <c r="AO43" s="26">
        <f t="shared" si="12"/>
        <v>0</v>
      </c>
      <c r="AQ43" s="28">
        <f t="shared" si="13"/>
        <v>0</v>
      </c>
      <c r="AR43" s="18">
        <f t="shared" si="14"/>
        <v>0</v>
      </c>
      <c r="AS43" s="18">
        <f t="shared" si="15"/>
        <v>0</v>
      </c>
      <c r="AT43" s="27">
        <f t="shared" si="16"/>
        <v>0</v>
      </c>
      <c r="AU43" s="27"/>
      <c r="AV43" s="27"/>
      <c r="AW43" s="18">
        <f>IF(Z43="TM",(COUNTIFS(Orders!AD:AD,Data!M43,Orders!W:W,0,Orders!X:X,0,Orders!S:S,"*Ray*")+COUNTIFS(Orders!AD:AD,Data!M43,Orders!W:W,1,Orders!X:X,1,Orders!S:S,"*Ray*")+COUNTIFS(Orders!AD:AD,Data!M43,Orders!W:W,0,Orders!X:X,0,Orders!S:S,"*Fabric*")+COUNTIFS(Orders!AD:AD,Data!M43,Orders!W:W,1,Orders!X:X,1,Orders!S:S,"*Fabric*")),IF(Data!Z43="AAM",SUMIFS(Data!AW:AW,Data!Z:Z,"TM",Data!X:X,Data!M43),IF(Data!Z43="AM",SUMIFS(Data!AW:AW,Data!Z:Z,"TM",Data!V:V,Data!M43),IF(Data!Z43="AZM",SUMIFS(Data!AW:AW,Data!Z:Z,"TM",Data!U:U,Data!M43),IF(Data!Z43="Zone",SUMIFS(Data!AW:AW,Data!Z:Z,"TM",Data!T:T,Data!M43),IF(Data!Z43="Region",SUMIFS(Data!AW:AW,Data!Z:Z,"TM",Data!S:S,Data!M43),IF(Data!Z43="Country",SUMIFS(Data!AW:AW,Data!Z:Z,"TM",Data!R:R,Data!M43),0)))))))</f>
        <v>0</v>
      </c>
      <c r="AX43" s="18">
        <f>IF(Z43="TM",(COUNTIFS(Orders!AD:AD,Data!M43,Orders!W:W,0,Orders!X:X,0,Orders!S:S,"*Starter*")+COUNTIFS(Orders!AD:AD,Data!M43,Orders!W:W,1,Orders!X:X,1,Orders!S:S,"*Starter*")),IF(Data!Z43="AAM",SUMIFS(Data!AX:AX,Data!Z:Z,"TM",Data!X:X,Data!M43),IF(Data!Z43="AM",SUMIFS(Data!AX:AX,Data!Z:Z,"TM",Data!V:V,Data!M43),IF(Data!Z43="AZM",SUMIFS(Data!AX:AX,Data!Z:Z,"TM",Data!U:U,Data!M43),IF(Data!Z43="Zone",SUMIFS(Data!AX:AX,Data!Z:Z,"TM",Data!T:T,Data!M43),IF(Data!Z43="Region",SUMIFS(Data!AX:AX,Data!Z:Z,"TM",Data!S:S,Data!M43),IF(Data!Z43="Country",SUMIFS(Data!AX:AX,Data!Z:Z,"TM",Data!R:R,Data!M43),0)))))))</f>
        <v>0</v>
      </c>
      <c r="AY43" s="18">
        <f>IF(Z43="TM",(COUNTIFS(Orders!AD:AD,Data!M43,Orders!W:W,0,Orders!X:X,0,Orders!S:S,"*Pro*")+COUNTIFS(Orders!AD:AD,Data!M43,Orders!W:W,1,Orders!X:X,1,Orders!S:S,"*Pro*")),IF(Data!Z43="AAM",SUMIFS(Data!AY:AY,Data!Z:Z,"TM",Data!X:X,Data!M43),IF(Data!Z43="AM",SUMIFS(Data!AY:AY,Data!Z:Z,"TM",Data!V:V,Data!M43),IF(Data!Z43="AZM",SUMIFS(Data!AY:AY,Data!Z:Z,"TM",Data!U:U,Data!M43),IF(Data!Z43="Zone",SUMIFS(Data!AY:AY,Data!Z:Z,"TM",Data!T:T,Data!M43),IF(Data!Z43="Region",SUMIFS(Data!AY:AY,Data!Z:Z,"TM",Data!S:S,Data!M43),IF(Data!Z43="Country",SUMIFS(Data!AY:AY,Data!Z:Z,"TM",Data!R:R,Data!M43),0)))))))</f>
        <v>0</v>
      </c>
      <c r="AZ43" s="18">
        <f>IF(Z43="TM",(COUNTIFS(Orders!AD:AD,Data!M43,Orders!W:W,0,Orders!X:X,0,Orders!S:S,"*Tab*")+COUNTIFS(Orders!AD:AD,Data!M43,Orders!W:W,1,Orders!X:X,1,Orders!S:S,"*Tab*")),IF(Data!Z43="AAM",SUMIFS(Data!AZ:AZ,Data!Z:Z,"TM",Data!X:X,Data!M43),IF(Data!Z43="AM",SUMIFS(Data!AZ:AZ,Data!Z:Z,"TM",Data!V:V,Data!M43),IF(Data!Z43="AZM",SUMIFS(Data!AZ:AZ,Data!Z:Z,"TM",Data!U:U,Data!M43),IF(Data!Z43="Zone",SUMIFS(Data!AZ:AZ,Data!Z:Z,"TM",Data!T:T,Data!M43),IF(Data!Z43="Region",SUMIFS(Data!AZ:AZ,Data!Z:Z,"TM",Data!S:S,Data!M43),IF(Data!Z43="Country",SUMIFS(Data!AZ:AZ,Data!Z:Z,"TM",Data!R:R,Data!M43),0)))))))</f>
        <v>0</v>
      </c>
      <c r="BA43" s="18">
        <f>IF(Z43="TM",(COUNTIFS(Orders!AD:AD,Data!M43,Orders!W:W,0,Orders!X:X,0,Orders!S:S,"*Dental*")+COUNTIFS(Orders!AD:AD,Data!M43,Orders!W:W,1,Orders!X:X,1,Orders!S:S,"*Dental*")+COUNTIFS(Orders!AD:AD,Data!M43,Orders!W:W,0,Orders!X:X,0,Orders!S:S,"*Pediatric*")+COUNTIFS(Orders!AD:AD,Data!M43,Orders!W:W,1,Orders!X:X,1,Orders!S:S,"*Pediatric*")),IF(Data!Z43="AAM",SUMIFS(Data!BA:BA,Data!Z:Z,"TM",Data!X:X,Data!M43),IF(Data!Z43="AM",SUMIFS(Data!BA:BA,Data!Z:Z,"TM",Data!V:V,Data!M43),IF(Data!Z43="AZM",SUMIFS(Data!BA:BA,Data!Z:Z,"TM",Data!U:U,Data!M43),IF(Data!Z43="Zone",SUMIFS(Data!BA:BA,Data!Z:Z,"TM",Data!T:T,Data!M43),IF(Data!Z43="Region",SUMIFS(Data!BA:BA,Data!Z:Z,"TM",Data!S:S,Data!M43),IF(Data!Z43="Country",SUMIFS(Data!BA:BA,Data!Z:Z,"TM",Data!R:R,Data!M43),0)))))))</f>
        <v>0</v>
      </c>
      <c r="BB43" s="18">
        <f>IF(Z43="TM",(COUNTIFS(Orders!AD:AD,Data!M43,Orders!W:W,0,Orders!X:X,0,Orders!S:S,"*Fabric*")+COUNTIFS(Orders!AD:AD,Data!M43,Orders!W:W,1,Orders!X:X,1,Orders!S:S,"*Fabric*")),IF(Data!Z43="AAM",SUMIFS(Data!BB:BB,Data!Z:Z,"TM",Data!X:X,Data!M43),IF(Data!Z43="AM",SUMIFS(Data!BB:BB,Data!Z:Z,"TM",Data!V:V,Data!M43),IF(Data!Z43="AZM",SUMIFS(Data!BB:BB,Data!Z:Z,"TM",Data!U:U,Data!M43),IF(Data!Z43="Zone",SUMIFS(Data!BB:BB,Data!Z:Z,"TM",Data!T:T,Data!M43),IF(Data!Z43="Region",SUMIFS(Data!BB:BB,Data!Z:Z,"TM",Data!S:S,Data!M43),IF(Data!Z43="Country",SUMIFS(Data!BB:BB,Data!Z:Z,"TM",Data!R:R,Data!M43),0)))))))</f>
        <v>0</v>
      </c>
    </row>
    <row r="44" spans="1:54" ht="15.75" x14ac:dyDescent="0.3">
      <c r="A44" s="33" t="str">
        <f t="shared" si="20"/>
        <v/>
      </c>
      <c r="B44" s="33" t="b">
        <f t="shared" si="21"/>
        <v>1</v>
      </c>
      <c r="C44" s="33" t="e">
        <f>IF(ISERROR(SMALL($D$4:$D$594,E44)),””,SMALL($D$4:$D$594,E44))</f>
        <v>#NAME?</v>
      </c>
      <c r="D44" s="34" t="str">
        <f t="shared" si="22"/>
        <v/>
      </c>
      <c r="E44" s="33">
        <f>ROWS($E$4:E44)</f>
        <v>41</v>
      </c>
      <c r="F44" s="33">
        <f t="shared" si="23"/>
        <v>0</v>
      </c>
      <c r="G44" s="33">
        <f>IF(OR(Report!$C$7="",Report!$C$7="All Levels"),1,IF(Report!$C$7=Data!Z44,1,0))</f>
        <v>0</v>
      </c>
      <c r="H44" s="33">
        <f t="shared" si="24"/>
        <v>1</v>
      </c>
      <c r="I44" s="33">
        <f t="shared" si="25"/>
        <v>3</v>
      </c>
      <c r="J44" s="33">
        <f>IF(OR(Report!$F$7="",Report!$F$7="All AMs"),1,IF(Report!$F$7=Data!W44,1,0))</f>
        <v>1</v>
      </c>
      <c r="K44" s="33">
        <f>IF(OR(Report!$E$7="",Report!$E$7="All Zones"),1,IF(Report!$E$7=Data!P44,1,0))</f>
        <v>1</v>
      </c>
      <c r="L44" s="33">
        <f>IF(OR(Report!$D$7="",Report!$D$7="All Regions"),1,IF(Report!$D$7=Data!O44,1,0))</f>
        <v>1</v>
      </c>
      <c r="M44" s="67" t="s">
        <v>817</v>
      </c>
      <c r="N44" s="67" t="s">
        <v>709</v>
      </c>
      <c r="O44" s="68" t="s">
        <v>18</v>
      </c>
      <c r="P44" s="68" t="s">
        <v>684</v>
      </c>
      <c r="Q44" s="68" t="s">
        <v>818</v>
      </c>
      <c r="R44" s="67" t="s">
        <v>777</v>
      </c>
      <c r="S44" s="67" t="s">
        <v>749</v>
      </c>
      <c r="T44" s="67" t="s">
        <v>752</v>
      </c>
      <c r="U44" s="67"/>
      <c r="V44" s="67" t="s">
        <v>817</v>
      </c>
      <c r="W44" s="67" t="s">
        <v>709</v>
      </c>
      <c r="X44" s="67"/>
      <c r="Y44" s="68"/>
      <c r="Z44" s="68" t="s">
        <v>12</v>
      </c>
      <c r="AA44" s="68"/>
      <c r="AB44" s="18">
        <f>IF(Z44="TM",IF(AA44="H",(COUNTIFS(Orders!AD:AD,Data!M44,Orders!W:W,0,Orders!X:X,0)+COUNTIFS(Orders!AD:AD,Data!M44,Orders!W:W,1,Orders!X:X,1)),0),IF(Data!Z44="AAM",SUMIFS(Data!AB:AB,Data!Z:Z,"TM",Data!X:X,Data!M44,AA:AA,"H"),IF(Data!Z44="AM",SUMIFS(Data!AB:AB,Data!Z:Z,"TM",Data!V:V,Data!M44,AA:AA,"H"),IF(Data!Z44="AZM",SUMIFS(Data!AB:AB,Data!Z:Z,"TM",Data!U:U,Data!M44,AA:AA,"H"),IF(Data!Z44="ZM",SUMIFS(Data!AB:AB,Data!Z:Z,"TM",Data!T:T,Data!M44,AA:AA,"H"),IF(Data!Z44="RM",SUMIFS(Data!AB:AB,Data!Z:Z,"TM",Data!S:S,Data!M44,AA:AA,"H"),IF(Data!Z44="CM",SUMIFS(Data!AB:AB,Data!Z:Z,"TM",Data!R:R,Data!M44,AA:AA,"H"),"")))))))</f>
        <v>0</v>
      </c>
      <c r="AC44" s="28">
        <f>IF(Z44="TM",IF(AA44="H",(SUMIFS(Orders!AG:AG,Orders!AD:AD,Data!M44,Orders!W:W,0,Orders!X:X,0)+SUMIFS(Orders!AG:AG,Orders!AD:AD,Data!M44,Orders!W:W,1,Orders!X:X,1))/12000,0),IF(Data!Z44="AAM",SUMIFS(Data!AC:AC,Data!Z:Z,"TM",Data!X:X,Data!M44,AA:AA,"H"),IF(Data!Z44="AM",SUMIFS(Data!AC:AC,Data!Z:Z,"TM",Data!V:V,Data!M44,AA:AA,"H"),IF(Data!Z44="AZM",SUMIFS(Data!AC:AC,Data!Z:Z,"TM",Data!U:U,Data!M44,AA:AA,"H"),IF(Data!Z44="Zone",SUMIFS(Data!AC:AC,Data!Z:Z,"TM",Data!T:T,Data!M44,AA:AA,"H"),IF(Data!Z44="Region",SUMIFS(Data!AC:AC,Data!Z:Z,"TM",Data!S:S,Data!M44,AA:AA,"H"),IF(Data!Z44="Country",SUMIFS(Data!AC:AC,Data!Z:Z,"TM",Data!R:R,Data!M44,AA:AA,"H"),"")))))))</f>
        <v>0</v>
      </c>
      <c r="AD44" s="18">
        <f>IF(Z44="TM",0,IF(Data!Z44="AAM",SUMIFS(Data!AD:AD,Data!Z:Z,"TM",Data!X:X,Data!M44,AA:AA,"H"),IF(Data!Z44="AM",SUMIFS(Data!AD:AD,Data!Z:Z,"TM",Data!V:V,Data!M44,AA:AA,"H"),IF(Data!Z44="AZM",SUMIFS(Data!AD:AD,Data!Z:Z,"TM",Data!U:U,Data!M44,AA:AA,"H"),IF(Data!Z44="Zone",SUMIFS(Data!AD:AD,Data!Z:Z,"TM",Data!T:T,Data!M44,AA:AA,"H"),IF(Data!Z44="Region",SUMIFS(Data!AD:AD,Data!Z:Z,"TM",Data!S:S,Data!M44,AA:AA,"H"),IF(Data!Z44="Country",SUMIFS(Data!AD:AD,Data!Z:Z,"TM",Data!R:R,Data!M44,AA:AA,"H"),"")))))))</f>
        <v>0</v>
      </c>
      <c r="AE44" s="27">
        <f t="shared" si="6"/>
        <v>0</v>
      </c>
      <c r="AF44" s="26">
        <f t="shared" si="7"/>
        <v>0</v>
      </c>
      <c r="AG44" s="26">
        <f t="shared" si="8"/>
        <v>0</v>
      </c>
      <c r="AH44" s="26">
        <f t="shared" si="9"/>
        <v>0</v>
      </c>
      <c r="AJ44" s="28">
        <f>IF(Z44="TM",IF(AA44="U",(SUMIFS(Orders!AG:AG,Orders!AD:AD,Data!M44,Orders!W:W,0,Orders!X:X,0)+SUMIFS(Orders!AG:AG,Orders!AD:AD,Data!M44,Orders!W:W,1,Orders!X:X,1))/12000,0),IF(Data!Z44="AAM",SUMIFS(Data!AJ:AJ,Data!Z:Z,"TM",Data!X:X,Data!M44,AA:AA,"U"),IF(Data!Z44="AM",SUMIFS(Data!AJ:AJ,Data!Z:Z,"TM",Data!V:V,Data!M44,AA:AA,"U"),IF(Data!Z44="AZM",SUMIFS(Data!AJ:AJ,Data!Z:Z,"TM",Data!U:U,Data!M44,AA:AA,"U"),IF(Data!Z44="Zone",SUMIFS(Data!AJ:AJ,Data!Z:Z,"TM",Data!T:T,Data!M44,AA:AA,"U"),IF(Data!Z44="Region",SUMIFS(Data!AJ:AJ,Data!Z:Z,"TM",Data!S:S,Data!M44,AA:AA,"U"),IF(Data!Z44="Country",SUMIFS(Data!AJ:AJ,Data!Z:Z,"TM",Data!R:R,Data!M44,AA:AA,"U"),"")))))))</f>
        <v>0</v>
      </c>
      <c r="AK44" s="18">
        <f>IF(Z44="TM",IF(AA44="U",(SUMIFS(Orders!AG:AG,Orders!AD:AD,Data!M44,Orders!W:W,0,Orders!X:X,0)+SUMIFS(Orders!AG:AG,Orders!AD:AD,Data!M44,Orders!W:W,1,Orders!X:X,1)),0),IF(Data!Z44="AAM",SUMIFS(Data!AK:AK,Data!Z:Z,"TM",Data!X:X,Data!M44,AA:AA,"U"),IF(Data!Z44="AM",SUMIFS(Data!AK:AK,Data!Z:Z,"TM",Data!V:V,Data!M44,AA:AA,"U"),IF(Data!Z44="AZM",SUMIFS(Data!AK:AK,Data!Z:Z,"TM",Data!U:U,Data!M44,AA:AA,"U"),IF(Data!Z44="Zone",SUMIFS(Data!AK:AK,Data!Z:Z,"TM",Data!T:T,Data!M44,AA:AA,"U"),IF(Data!Z44="Region",SUMIFS(Data!AK:AK,Data!Z:Z,"TM",Data!S:S,Data!M44,AA:AA,"U"),IF(Data!Z44="Country",SUMIFS(Data!AK:AK,Data!Z:Z,"TM",Data!R:R,Data!M44,AA:AA,"U"),"")))))))</f>
        <v>0</v>
      </c>
      <c r="AL44" s="18">
        <f>IF(Z44="TM",12000*0,IF(Data!Z44="AAM",SUMIFS(Data!AL:AL,Data!Z:Z,"TM",Data!X:X,Data!M44,AA:AA,"H"),IF(Data!Z44="AM",SUMIFS(Data!AL:AL,Data!Z:Z,"TM",Data!V:V,Data!M44,AA:AA,"H"),IF(Data!Z44="AZM",SUMIFS(Data!AL:AL,Data!Z:Z,"TM",Data!U:U,Data!M44,AA:AA,"H"),IF(Data!Z44="Zone",SUMIFS(Data!AL:AL,Data!Z:Z,"TM",Data!T:T,Data!M44,AA:AA,"H"),IF(Data!Z44="Region",SUMIFS(Data!AL:AL,Data!Z:Z,"TM",Data!S:S,Data!M44,AA:AA,"H"),IF(Data!Z44="Country",SUMIFS(Data!AL:AL,Data!Z:Z,"TM",Data!R:R,Data!M44,AA:AA,"H"),"")))))))</f>
        <v>0</v>
      </c>
      <c r="AM44" s="27">
        <f t="shared" si="10"/>
        <v>0</v>
      </c>
      <c r="AN44" s="26">
        <f t="shared" si="11"/>
        <v>0</v>
      </c>
      <c r="AO44" s="26">
        <f t="shared" si="12"/>
        <v>0</v>
      </c>
      <c r="AQ44" s="28">
        <f t="shared" si="13"/>
        <v>0</v>
      </c>
      <c r="AR44" s="18">
        <f t="shared" si="14"/>
        <v>0</v>
      </c>
      <c r="AS44" s="18">
        <f t="shared" si="15"/>
        <v>0</v>
      </c>
      <c r="AT44" s="27">
        <f t="shared" si="16"/>
        <v>0</v>
      </c>
      <c r="AU44" s="27"/>
      <c r="AV44" s="27"/>
      <c r="AW44" s="18">
        <f>IF(Z44="TM",(COUNTIFS(Orders!AD:AD,Data!M44,Orders!W:W,0,Orders!X:X,0,Orders!S:S,"*Ray*")+COUNTIFS(Orders!AD:AD,Data!M44,Orders!W:W,1,Orders!X:X,1,Orders!S:S,"*Ray*")+COUNTIFS(Orders!AD:AD,Data!M44,Orders!W:W,0,Orders!X:X,0,Orders!S:S,"*Fabric*")+COUNTIFS(Orders!AD:AD,Data!M44,Orders!W:W,1,Orders!X:X,1,Orders!S:S,"*Fabric*")),IF(Data!Z44="AAM",SUMIFS(Data!AW:AW,Data!Z:Z,"TM",Data!X:X,Data!M44),IF(Data!Z44="AM",SUMIFS(Data!AW:AW,Data!Z:Z,"TM",Data!V:V,Data!M44),IF(Data!Z44="AZM",SUMIFS(Data!AW:AW,Data!Z:Z,"TM",Data!U:U,Data!M44),IF(Data!Z44="Zone",SUMIFS(Data!AW:AW,Data!Z:Z,"TM",Data!T:T,Data!M44),IF(Data!Z44="Region",SUMIFS(Data!AW:AW,Data!Z:Z,"TM",Data!S:S,Data!M44),IF(Data!Z44="Country",SUMIFS(Data!AW:AW,Data!Z:Z,"TM",Data!R:R,Data!M44),0)))))))</f>
        <v>0</v>
      </c>
      <c r="AX44" s="18">
        <f>IF(Z44="TM",(COUNTIFS(Orders!AD:AD,Data!M44,Orders!W:W,0,Orders!X:X,0,Orders!S:S,"*Starter*")+COUNTIFS(Orders!AD:AD,Data!M44,Orders!W:W,1,Orders!X:X,1,Orders!S:S,"*Starter*")),IF(Data!Z44="AAM",SUMIFS(Data!AX:AX,Data!Z:Z,"TM",Data!X:X,Data!M44),IF(Data!Z44="AM",SUMIFS(Data!AX:AX,Data!Z:Z,"TM",Data!V:V,Data!M44),IF(Data!Z44="AZM",SUMIFS(Data!AX:AX,Data!Z:Z,"TM",Data!U:U,Data!M44),IF(Data!Z44="Zone",SUMIFS(Data!AX:AX,Data!Z:Z,"TM",Data!T:T,Data!M44),IF(Data!Z44="Region",SUMIFS(Data!AX:AX,Data!Z:Z,"TM",Data!S:S,Data!M44),IF(Data!Z44="Country",SUMIFS(Data!AX:AX,Data!Z:Z,"TM",Data!R:R,Data!M44),0)))))))</f>
        <v>0</v>
      </c>
      <c r="AY44" s="18">
        <f>IF(Z44="TM",(COUNTIFS(Orders!AD:AD,Data!M44,Orders!W:W,0,Orders!X:X,0,Orders!S:S,"*Pro*")+COUNTIFS(Orders!AD:AD,Data!M44,Orders!W:W,1,Orders!X:X,1,Orders!S:S,"*Pro*")),IF(Data!Z44="AAM",SUMIFS(Data!AY:AY,Data!Z:Z,"TM",Data!X:X,Data!M44),IF(Data!Z44="AM",SUMIFS(Data!AY:AY,Data!Z:Z,"TM",Data!V:V,Data!M44),IF(Data!Z44="AZM",SUMIFS(Data!AY:AY,Data!Z:Z,"TM",Data!U:U,Data!M44),IF(Data!Z44="Zone",SUMIFS(Data!AY:AY,Data!Z:Z,"TM",Data!T:T,Data!M44),IF(Data!Z44="Region",SUMIFS(Data!AY:AY,Data!Z:Z,"TM",Data!S:S,Data!M44),IF(Data!Z44="Country",SUMIFS(Data!AY:AY,Data!Z:Z,"TM",Data!R:R,Data!M44),0)))))))</f>
        <v>0</v>
      </c>
      <c r="AZ44" s="18">
        <f>IF(Z44="TM",(COUNTIFS(Orders!AD:AD,Data!M44,Orders!W:W,0,Orders!X:X,0,Orders!S:S,"*Tab*")+COUNTIFS(Orders!AD:AD,Data!M44,Orders!W:W,1,Orders!X:X,1,Orders!S:S,"*Tab*")),IF(Data!Z44="AAM",SUMIFS(Data!AZ:AZ,Data!Z:Z,"TM",Data!X:X,Data!M44),IF(Data!Z44="AM",SUMIFS(Data!AZ:AZ,Data!Z:Z,"TM",Data!V:V,Data!M44),IF(Data!Z44="AZM",SUMIFS(Data!AZ:AZ,Data!Z:Z,"TM",Data!U:U,Data!M44),IF(Data!Z44="Zone",SUMIFS(Data!AZ:AZ,Data!Z:Z,"TM",Data!T:T,Data!M44),IF(Data!Z44="Region",SUMIFS(Data!AZ:AZ,Data!Z:Z,"TM",Data!S:S,Data!M44),IF(Data!Z44="Country",SUMIFS(Data!AZ:AZ,Data!Z:Z,"TM",Data!R:R,Data!M44),0)))))))</f>
        <v>0</v>
      </c>
      <c r="BA44" s="18">
        <f>IF(Z44="TM",(COUNTIFS(Orders!AD:AD,Data!M44,Orders!W:W,0,Orders!X:X,0,Orders!S:S,"*Dental*")+COUNTIFS(Orders!AD:AD,Data!M44,Orders!W:W,1,Orders!X:X,1,Orders!S:S,"*Dental*")+COUNTIFS(Orders!AD:AD,Data!M44,Orders!W:W,0,Orders!X:X,0,Orders!S:S,"*Pediatric*")+COUNTIFS(Orders!AD:AD,Data!M44,Orders!W:W,1,Orders!X:X,1,Orders!S:S,"*Pediatric*")),IF(Data!Z44="AAM",SUMIFS(Data!BA:BA,Data!Z:Z,"TM",Data!X:X,Data!M44),IF(Data!Z44="AM",SUMIFS(Data!BA:BA,Data!Z:Z,"TM",Data!V:V,Data!M44),IF(Data!Z44="AZM",SUMIFS(Data!BA:BA,Data!Z:Z,"TM",Data!U:U,Data!M44),IF(Data!Z44="Zone",SUMIFS(Data!BA:BA,Data!Z:Z,"TM",Data!T:T,Data!M44),IF(Data!Z44="Region",SUMIFS(Data!BA:BA,Data!Z:Z,"TM",Data!S:S,Data!M44),IF(Data!Z44="Country",SUMIFS(Data!BA:BA,Data!Z:Z,"TM",Data!R:R,Data!M44),0)))))))</f>
        <v>0</v>
      </c>
      <c r="BB44" s="18">
        <f>IF(Z44="TM",(COUNTIFS(Orders!AD:AD,Data!M44,Orders!W:W,0,Orders!X:X,0,Orders!S:S,"*Fabric*")+COUNTIFS(Orders!AD:AD,Data!M44,Orders!W:W,1,Orders!X:X,1,Orders!S:S,"*Fabric*")),IF(Data!Z44="AAM",SUMIFS(Data!BB:BB,Data!Z:Z,"TM",Data!X:X,Data!M44),IF(Data!Z44="AM",SUMIFS(Data!BB:BB,Data!Z:Z,"TM",Data!V:V,Data!M44),IF(Data!Z44="AZM",SUMIFS(Data!BB:BB,Data!Z:Z,"TM",Data!U:U,Data!M44),IF(Data!Z44="Zone",SUMIFS(Data!BB:BB,Data!Z:Z,"TM",Data!T:T,Data!M44),IF(Data!Z44="Region",SUMIFS(Data!BB:BB,Data!Z:Z,"TM",Data!S:S,Data!M44),IF(Data!Z44="Country",SUMIFS(Data!BB:BB,Data!Z:Z,"TM",Data!R:R,Data!M44),0)))))))</f>
        <v>0</v>
      </c>
    </row>
    <row r="45" spans="1:54" ht="15.75" x14ac:dyDescent="0.3">
      <c r="A45" s="33" t="str">
        <f t="shared" si="20"/>
        <v/>
      </c>
      <c r="B45" s="33" t="b">
        <f t="shared" si="21"/>
        <v>1</v>
      </c>
      <c r="C45" s="33" t="e">
        <f>IF(ISERROR(SMALL($D$4:$D$594,E45)),””,SMALL($D$4:$D$594,E45))</f>
        <v>#NAME?</v>
      </c>
      <c r="D45" s="34" t="str">
        <f t="shared" si="22"/>
        <v/>
      </c>
      <c r="E45" s="33">
        <f>ROWS($E$4:E45)</f>
        <v>42</v>
      </c>
      <c r="F45" s="33">
        <f t="shared" si="23"/>
        <v>0</v>
      </c>
      <c r="G45" s="33">
        <f>IF(OR(Report!$C$7="",Report!$C$7="All Levels"),1,IF(Report!$C$7=Data!Z45,1,0))</f>
        <v>0</v>
      </c>
      <c r="H45" s="33">
        <f t="shared" si="24"/>
        <v>1</v>
      </c>
      <c r="I45" s="33">
        <f t="shared" si="25"/>
        <v>3</v>
      </c>
      <c r="J45" s="33">
        <f>IF(OR(Report!$F$7="",Report!$F$7="All AMs"),1,IF(Report!$F$7=Data!W45,1,0))</f>
        <v>1</v>
      </c>
      <c r="K45" s="33">
        <f>IF(OR(Report!$E$7="",Report!$E$7="All Zones"),1,IF(Report!$E$7=Data!P45,1,0))</f>
        <v>1</v>
      </c>
      <c r="L45" s="33">
        <f>IF(OR(Report!$D$7="",Report!$D$7="All Regions"),1,IF(Report!$D$7=Data!O45,1,0))</f>
        <v>1</v>
      </c>
      <c r="M45" s="67" t="s">
        <v>819</v>
      </c>
      <c r="N45" s="67" t="s">
        <v>710</v>
      </c>
      <c r="O45" s="68" t="s">
        <v>18</v>
      </c>
      <c r="P45" s="68" t="s">
        <v>684</v>
      </c>
      <c r="Q45" s="68" t="s">
        <v>818</v>
      </c>
      <c r="R45" s="67" t="s">
        <v>777</v>
      </c>
      <c r="S45" s="67" t="s">
        <v>749</v>
      </c>
      <c r="T45" s="67" t="s">
        <v>752</v>
      </c>
      <c r="U45" s="67"/>
      <c r="V45" s="67" t="s">
        <v>819</v>
      </c>
      <c r="W45" s="67" t="s">
        <v>710</v>
      </c>
      <c r="X45" s="67"/>
      <c r="Y45" s="68"/>
      <c r="Z45" s="68" t="s">
        <v>12</v>
      </c>
      <c r="AA45" s="68"/>
      <c r="AB45" s="18">
        <f>IF(Z45="TM",IF(AA45="H",(COUNTIFS(Orders!AD:AD,Data!M45,Orders!W:W,0,Orders!X:X,0)+COUNTIFS(Orders!AD:AD,Data!M45,Orders!W:W,1,Orders!X:X,1)),0),IF(Data!Z45="AAM",SUMIFS(Data!AB:AB,Data!Z:Z,"TM",Data!X:X,Data!M45,AA:AA,"H"),IF(Data!Z45="AM",SUMIFS(Data!AB:AB,Data!Z:Z,"TM",Data!V:V,Data!M45,AA:AA,"H"),IF(Data!Z45="AZM",SUMIFS(Data!AB:AB,Data!Z:Z,"TM",Data!U:U,Data!M45,AA:AA,"H"),IF(Data!Z45="ZM",SUMIFS(Data!AB:AB,Data!Z:Z,"TM",Data!T:T,Data!M45,AA:AA,"H"),IF(Data!Z45="RM",SUMIFS(Data!AB:AB,Data!Z:Z,"TM",Data!S:S,Data!M45,AA:AA,"H"),IF(Data!Z45="CM",SUMIFS(Data!AB:AB,Data!Z:Z,"TM",Data!R:R,Data!M45,AA:AA,"H"),"")))))))</f>
        <v>2</v>
      </c>
      <c r="AC45" s="28">
        <f>IF(Z45="TM",IF(AA45="H",(SUMIFS(Orders!AG:AG,Orders!AD:AD,Data!M45,Orders!W:W,0,Orders!X:X,0)+SUMIFS(Orders!AG:AG,Orders!AD:AD,Data!M45,Orders!W:W,1,Orders!X:X,1))/12000,0),IF(Data!Z45="AAM",SUMIFS(Data!AC:AC,Data!Z:Z,"TM",Data!X:X,Data!M45,AA:AA,"H"),IF(Data!Z45="AM",SUMIFS(Data!AC:AC,Data!Z:Z,"TM",Data!V:V,Data!M45,AA:AA,"H"),IF(Data!Z45="AZM",SUMIFS(Data!AC:AC,Data!Z:Z,"TM",Data!U:U,Data!M45,AA:AA,"H"),IF(Data!Z45="Zone",SUMIFS(Data!AC:AC,Data!Z:Z,"TM",Data!T:T,Data!M45,AA:AA,"H"),IF(Data!Z45="Region",SUMIFS(Data!AC:AC,Data!Z:Z,"TM",Data!S:S,Data!M45,AA:AA,"H"),IF(Data!Z45="Country",SUMIFS(Data!AC:AC,Data!Z:Z,"TM",Data!R:R,Data!M45,AA:AA,"H"),"")))))))</f>
        <v>1.998</v>
      </c>
      <c r="AD45" s="18">
        <f>IF(Z45="TM",0,IF(Data!Z45="AAM",SUMIFS(Data!AD:AD,Data!Z:Z,"TM",Data!X:X,Data!M45,AA:AA,"H"),IF(Data!Z45="AM",SUMIFS(Data!AD:AD,Data!Z:Z,"TM",Data!V:V,Data!M45,AA:AA,"H"),IF(Data!Z45="AZM",SUMIFS(Data!AD:AD,Data!Z:Z,"TM",Data!U:U,Data!M45,AA:AA,"H"),IF(Data!Z45="Zone",SUMIFS(Data!AD:AD,Data!Z:Z,"TM",Data!T:T,Data!M45,AA:AA,"H"),IF(Data!Z45="Region",SUMIFS(Data!AD:AD,Data!Z:Z,"TM",Data!S:S,Data!M45,AA:AA,"H"),IF(Data!Z45="Country",SUMIFS(Data!AD:AD,Data!Z:Z,"TM",Data!R:R,Data!M45,AA:AA,"H"),"")))))))</f>
        <v>0</v>
      </c>
      <c r="AE45" s="27">
        <f t="shared" si="6"/>
        <v>0</v>
      </c>
      <c r="AF45" s="26">
        <f t="shared" si="7"/>
        <v>999</v>
      </c>
      <c r="AG45" s="26">
        <f t="shared" si="8"/>
        <v>0.66600000000000004</v>
      </c>
      <c r="AH45" s="26">
        <f t="shared" si="9"/>
        <v>0</v>
      </c>
      <c r="AJ45" s="28">
        <f>IF(Z45="TM",IF(AA45="U",(SUMIFS(Orders!AG:AG,Orders!AD:AD,Data!M45,Orders!W:W,0,Orders!X:X,0)+SUMIFS(Orders!AG:AG,Orders!AD:AD,Data!M45,Orders!W:W,1,Orders!X:X,1))/12000,0),IF(Data!Z45="AAM",SUMIFS(Data!AJ:AJ,Data!Z:Z,"TM",Data!X:X,Data!M45,AA:AA,"U"),IF(Data!Z45="AM",SUMIFS(Data!AJ:AJ,Data!Z:Z,"TM",Data!V:V,Data!M45,AA:AA,"U"),IF(Data!Z45="AZM",SUMIFS(Data!AJ:AJ,Data!Z:Z,"TM",Data!U:U,Data!M45,AA:AA,"U"),IF(Data!Z45="Zone",SUMIFS(Data!AJ:AJ,Data!Z:Z,"TM",Data!T:T,Data!M45,AA:AA,"U"),IF(Data!Z45="Region",SUMIFS(Data!AJ:AJ,Data!Z:Z,"TM",Data!S:S,Data!M45,AA:AA,"U"),IF(Data!Z45="Country",SUMIFS(Data!AJ:AJ,Data!Z:Z,"TM",Data!R:R,Data!M45,AA:AA,"U"),"")))))))</f>
        <v>0</v>
      </c>
      <c r="AK45" s="18">
        <f>IF(Z45="TM",IF(AA45="U",(SUMIFS(Orders!AG:AG,Orders!AD:AD,Data!M45,Orders!W:W,0,Orders!X:X,0)+SUMIFS(Orders!AG:AG,Orders!AD:AD,Data!M45,Orders!W:W,1,Orders!X:X,1)),0),IF(Data!Z45="AAM",SUMIFS(Data!AK:AK,Data!Z:Z,"TM",Data!X:X,Data!M45,AA:AA,"U"),IF(Data!Z45="AM",SUMIFS(Data!AK:AK,Data!Z:Z,"TM",Data!V:V,Data!M45,AA:AA,"U"),IF(Data!Z45="AZM",SUMIFS(Data!AK:AK,Data!Z:Z,"TM",Data!U:U,Data!M45,AA:AA,"U"),IF(Data!Z45="Zone",SUMIFS(Data!AK:AK,Data!Z:Z,"TM",Data!T:T,Data!M45,AA:AA,"U"),IF(Data!Z45="Region",SUMIFS(Data!AK:AK,Data!Z:Z,"TM",Data!S:S,Data!M45,AA:AA,"U"),IF(Data!Z45="Country",SUMIFS(Data!AK:AK,Data!Z:Z,"TM",Data!R:R,Data!M45,AA:AA,"U"),"")))))))</f>
        <v>0</v>
      </c>
      <c r="AL45" s="18">
        <f>IF(Z45="TM",12000*0,IF(Data!Z45="AAM",SUMIFS(Data!AL:AL,Data!Z:Z,"TM",Data!X:X,Data!M45,AA:AA,"H"),IF(Data!Z45="AM",SUMIFS(Data!AL:AL,Data!Z:Z,"TM",Data!V:V,Data!M45,AA:AA,"H"),IF(Data!Z45="AZM",SUMIFS(Data!AL:AL,Data!Z:Z,"TM",Data!U:U,Data!M45,AA:AA,"H"),IF(Data!Z45="Zone",SUMIFS(Data!AL:AL,Data!Z:Z,"TM",Data!T:T,Data!M45,AA:AA,"H"),IF(Data!Z45="Region",SUMIFS(Data!AL:AL,Data!Z:Z,"TM",Data!S:S,Data!M45,AA:AA,"H"),IF(Data!Z45="Country",SUMIFS(Data!AL:AL,Data!Z:Z,"TM",Data!R:R,Data!M45,AA:AA,"H"),"")))))))</f>
        <v>0</v>
      </c>
      <c r="AM45" s="27">
        <f t="shared" si="10"/>
        <v>0</v>
      </c>
      <c r="AN45" s="26">
        <f t="shared" si="11"/>
        <v>0</v>
      </c>
      <c r="AO45" s="26">
        <f t="shared" si="12"/>
        <v>0</v>
      </c>
      <c r="AQ45" s="28">
        <f t="shared" si="13"/>
        <v>1.998</v>
      </c>
      <c r="AR45" s="18">
        <f t="shared" si="14"/>
        <v>23976</v>
      </c>
      <c r="AS45" s="18">
        <f t="shared" si="15"/>
        <v>0</v>
      </c>
      <c r="AT45" s="27">
        <f t="shared" si="16"/>
        <v>0</v>
      </c>
      <c r="AU45" s="27"/>
      <c r="AV45" s="27"/>
      <c r="AW45" s="18">
        <f>IF(Z45="TM",(COUNTIFS(Orders!AD:AD,Data!M45,Orders!W:W,0,Orders!X:X,0,Orders!S:S,"*Ray*")+COUNTIFS(Orders!AD:AD,Data!M45,Orders!W:W,1,Orders!X:X,1,Orders!S:S,"*Ray*")+COUNTIFS(Orders!AD:AD,Data!M45,Orders!W:W,0,Orders!X:X,0,Orders!S:S,"*Fabric*")+COUNTIFS(Orders!AD:AD,Data!M45,Orders!W:W,1,Orders!X:X,1,Orders!S:S,"*Fabric*")),IF(Data!Z45="AAM",SUMIFS(Data!AW:AW,Data!Z:Z,"TM",Data!X:X,Data!M45),IF(Data!Z45="AM",SUMIFS(Data!AW:AW,Data!Z:Z,"TM",Data!V:V,Data!M45),IF(Data!Z45="AZM",SUMIFS(Data!AW:AW,Data!Z:Z,"TM",Data!U:U,Data!M45),IF(Data!Z45="Zone",SUMIFS(Data!AW:AW,Data!Z:Z,"TM",Data!T:T,Data!M45),IF(Data!Z45="Region",SUMIFS(Data!AW:AW,Data!Z:Z,"TM",Data!S:S,Data!M45),IF(Data!Z45="Country",SUMIFS(Data!AW:AW,Data!Z:Z,"TM",Data!R:R,Data!M45),0)))))))</f>
        <v>2</v>
      </c>
      <c r="AX45" s="18">
        <f>IF(Z45="TM",(COUNTIFS(Orders!AD:AD,Data!M45,Orders!W:W,0,Orders!X:X,0,Orders!S:S,"*Starter*")+COUNTIFS(Orders!AD:AD,Data!M45,Orders!W:W,1,Orders!X:X,1,Orders!S:S,"*Starter*")),IF(Data!Z45="AAM",SUMIFS(Data!AX:AX,Data!Z:Z,"TM",Data!X:X,Data!M45),IF(Data!Z45="AM",SUMIFS(Data!AX:AX,Data!Z:Z,"TM",Data!V:V,Data!M45),IF(Data!Z45="AZM",SUMIFS(Data!AX:AX,Data!Z:Z,"TM",Data!U:U,Data!M45),IF(Data!Z45="Zone",SUMIFS(Data!AX:AX,Data!Z:Z,"TM",Data!T:T,Data!M45),IF(Data!Z45="Region",SUMIFS(Data!AX:AX,Data!Z:Z,"TM",Data!S:S,Data!M45),IF(Data!Z45="Country",SUMIFS(Data!AX:AX,Data!Z:Z,"TM",Data!R:R,Data!M45),0)))))))</f>
        <v>2</v>
      </c>
      <c r="AY45" s="18">
        <f>IF(Z45="TM",(COUNTIFS(Orders!AD:AD,Data!M45,Orders!W:W,0,Orders!X:X,0,Orders!S:S,"*Pro*")+COUNTIFS(Orders!AD:AD,Data!M45,Orders!W:W,1,Orders!X:X,1,Orders!S:S,"*Pro*")),IF(Data!Z45="AAM",SUMIFS(Data!AY:AY,Data!Z:Z,"TM",Data!X:X,Data!M45),IF(Data!Z45="AM",SUMIFS(Data!AY:AY,Data!Z:Z,"TM",Data!V:V,Data!M45),IF(Data!Z45="AZM",SUMIFS(Data!AY:AY,Data!Z:Z,"TM",Data!U:U,Data!M45),IF(Data!Z45="Zone",SUMIFS(Data!AY:AY,Data!Z:Z,"TM",Data!T:T,Data!M45),IF(Data!Z45="Region",SUMIFS(Data!AY:AY,Data!Z:Z,"TM",Data!S:S,Data!M45),IF(Data!Z45="Country",SUMIFS(Data!AY:AY,Data!Z:Z,"TM",Data!R:R,Data!M45),0)))))))</f>
        <v>0</v>
      </c>
      <c r="AZ45" s="18">
        <f>IF(Z45="TM",(COUNTIFS(Orders!AD:AD,Data!M45,Orders!W:W,0,Orders!X:X,0,Orders!S:S,"*Tab*")+COUNTIFS(Orders!AD:AD,Data!M45,Orders!W:W,1,Orders!X:X,1,Orders!S:S,"*Tab*")),IF(Data!Z45="AAM",SUMIFS(Data!AZ:AZ,Data!Z:Z,"TM",Data!X:X,Data!M45),IF(Data!Z45="AM",SUMIFS(Data!AZ:AZ,Data!Z:Z,"TM",Data!V:V,Data!M45),IF(Data!Z45="AZM",SUMIFS(Data!AZ:AZ,Data!Z:Z,"TM",Data!U:U,Data!M45),IF(Data!Z45="Zone",SUMIFS(Data!AZ:AZ,Data!Z:Z,"TM",Data!T:T,Data!M45),IF(Data!Z45="Region",SUMIFS(Data!AZ:AZ,Data!Z:Z,"TM",Data!S:S,Data!M45),IF(Data!Z45="Country",SUMIFS(Data!AZ:AZ,Data!Z:Z,"TM",Data!R:R,Data!M45),0)))))))</f>
        <v>0</v>
      </c>
      <c r="BA45" s="18">
        <f>IF(Z45="TM",(COUNTIFS(Orders!AD:AD,Data!M45,Orders!W:W,0,Orders!X:X,0,Orders!S:S,"*Dental*")+COUNTIFS(Orders!AD:AD,Data!M45,Orders!W:W,1,Orders!X:X,1,Orders!S:S,"*Dental*")+COUNTIFS(Orders!AD:AD,Data!M45,Orders!W:W,0,Orders!X:X,0,Orders!S:S,"*Pediatric*")+COUNTIFS(Orders!AD:AD,Data!M45,Orders!W:W,1,Orders!X:X,1,Orders!S:S,"*Pediatric*")),IF(Data!Z45="AAM",SUMIFS(Data!BA:BA,Data!Z:Z,"TM",Data!X:X,Data!M45),IF(Data!Z45="AM",SUMIFS(Data!BA:BA,Data!Z:Z,"TM",Data!V:V,Data!M45),IF(Data!Z45="AZM",SUMIFS(Data!BA:BA,Data!Z:Z,"TM",Data!U:U,Data!M45),IF(Data!Z45="Zone",SUMIFS(Data!BA:BA,Data!Z:Z,"TM",Data!T:T,Data!M45),IF(Data!Z45="Region",SUMIFS(Data!BA:BA,Data!Z:Z,"TM",Data!S:S,Data!M45),IF(Data!Z45="Country",SUMIFS(Data!BA:BA,Data!Z:Z,"TM",Data!R:R,Data!M45),0)))))))</f>
        <v>0</v>
      </c>
      <c r="BB45" s="18">
        <f>IF(Z45="TM",(COUNTIFS(Orders!AD:AD,Data!M45,Orders!W:W,0,Orders!X:X,0,Orders!S:S,"*Fabric*")+COUNTIFS(Orders!AD:AD,Data!M45,Orders!W:W,1,Orders!X:X,1,Orders!S:S,"*Fabric*")),IF(Data!Z45="AAM",SUMIFS(Data!BB:BB,Data!Z:Z,"TM",Data!X:X,Data!M45),IF(Data!Z45="AM",SUMIFS(Data!BB:BB,Data!Z:Z,"TM",Data!V:V,Data!M45),IF(Data!Z45="AZM",SUMIFS(Data!BB:BB,Data!Z:Z,"TM",Data!U:U,Data!M45),IF(Data!Z45="Zone",SUMIFS(Data!BB:BB,Data!Z:Z,"TM",Data!T:T,Data!M45),IF(Data!Z45="Region",SUMIFS(Data!BB:BB,Data!Z:Z,"TM",Data!S:S,Data!M45),IF(Data!Z45="Country",SUMIFS(Data!BB:BB,Data!Z:Z,"TM",Data!R:R,Data!M45),0)))))))</f>
        <v>0</v>
      </c>
    </row>
    <row r="46" spans="1:54" ht="15.75" x14ac:dyDescent="0.3">
      <c r="A46" s="33" t="str">
        <f t="shared" si="20"/>
        <v/>
      </c>
      <c r="B46" s="33" t="b">
        <f t="shared" si="21"/>
        <v>1</v>
      </c>
      <c r="C46" s="33" t="e">
        <f>IF(ISERROR(SMALL($D$4:$D$594,E46)),””,SMALL($D$4:$D$594,E46))</f>
        <v>#NAME?</v>
      </c>
      <c r="D46" s="34" t="str">
        <f t="shared" si="22"/>
        <v/>
      </c>
      <c r="E46" s="33">
        <f>ROWS($E$4:E46)</f>
        <v>43</v>
      </c>
      <c r="F46" s="33">
        <f t="shared" si="23"/>
        <v>0</v>
      </c>
      <c r="G46" s="33">
        <f>IF(OR(Report!$C$7="",Report!$C$7="All Levels"),1,IF(Report!$C$7=Data!Z46,1,0))</f>
        <v>0</v>
      </c>
      <c r="H46" s="33">
        <f t="shared" si="24"/>
        <v>1</v>
      </c>
      <c r="I46" s="33">
        <f t="shared" si="25"/>
        <v>3</v>
      </c>
      <c r="J46" s="33">
        <f>IF(OR(Report!$F$7="",Report!$F$7="All AMs"),1,IF(Report!$F$7=Data!W46,1,0))</f>
        <v>1</v>
      </c>
      <c r="K46" s="33">
        <f>IF(OR(Report!$E$7="",Report!$E$7="All Zones"),1,IF(Report!$E$7=Data!P46,1,0))</f>
        <v>1</v>
      </c>
      <c r="L46" s="33">
        <f>IF(OR(Report!$D$7="",Report!$D$7="All Regions"),1,IF(Report!$D$7=Data!O46,1,0))</f>
        <v>1</v>
      </c>
      <c r="M46" s="67" t="s">
        <v>820</v>
      </c>
      <c r="N46" s="67" t="s">
        <v>711</v>
      </c>
      <c r="O46" s="68" t="s">
        <v>18</v>
      </c>
      <c r="P46" s="68" t="s">
        <v>684</v>
      </c>
      <c r="Q46" s="68" t="s">
        <v>821</v>
      </c>
      <c r="R46" s="67" t="s">
        <v>777</v>
      </c>
      <c r="S46" s="67" t="s">
        <v>749</v>
      </c>
      <c r="T46" s="67" t="s">
        <v>752</v>
      </c>
      <c r="U46" s="67"/>
      <c r="V46" s="67" t="s">
        <v>820</v>
      </c>
      <c r="W46" s="67" t="s">
        <v>711</v>
      </c>
      <c r="X46" s="67"/>
      <c r="Y46" s="68"/>
      <c r="Z46" s="68" t="s">
        <v>12</v>
      </c>
      <c r="AA46" s="68"/>
      <c r="AB46" s="18">
        <f>IF(Z46="TM",IF(AA46="H",(COUNTIFS(Orders!AD:AD,Data!M46,Orders!W:W,0,Orders!X:X,0)+COUNTIFS(Orders!AD:AD,Data!M46,Orders!W:W,1,Orders!X:X,1)),0),IF(Data!Z46="AAM",SUMIFS(Data!AB:AB,Data!Z:Z,"TM",Data!X:X,Data!M46,AA:AA,"H"),IF(Data!Z46="AM",SUMIFS(Data!AB:AB,Data!Z:Z,"TM",Data!V:V,Data!M46,AA:AA,"H"),IF(Data!Z46="AZM",SUMIFS(Data!AB:AB,Data!Z:Z,"TM",Data!U:U,Data!M46,AA:AA,"H"),IF(Data!Z46="ZM",SUMIFS(Data!AB:AB,Data!Z:Z,"TM",Data!T:T,Data!M46,AA:AA,"H"),IF(Data!Z46="RM",SUMIFS(Data!AB:AB,Data!Z:Z,"TM",Data!S:S,Data!M46,AA:AA,"H"),IF(Data!Z46="CM",SUMIFS(Data!AB:AB,Data!Z:Z,"TM",Data!R:R,Data!M46,AA:AA,"H"),"")))))))</f>
        <v>0</v>
      </c>
      <c r="AC46" s="28">
        <f>IF(Z46="TM",IF(AA46="H",(SUMIFS(Orders!AG:AG,Orders!AD:AD,Data!M46,Orders!W:W,0,Orders!X:X,0)+SUMIFS(Orders!AG:AG,Orders!AD:AD,Data!M46,Orders!W:W,1,Orders!X:X,1))/12000,0),IF(Data!Z46="AAM",SUMIFS(Data!AC:AC,Data!Z:Z,"TM",Data!X:X,Data!M46,AA:AA,"H"),IF(Data!Z46="AM",SUMIFS(Data!AC:AC,Data!Z:Z,"TM",Data!V:V,Data!M46,AA:AA,"H"),IF(Data!Z46="AZM",SUMIFS(Data!AC:AC,Data!Z:Z,"TM",Data!U:U,Data!M46,AA:AA,"H"),IF(Data!Z46="Zone",SUMIFS(Data!AC:AC,Data!Z:Z,"TM",Data!T:T,Data!M46,AA:AA,"H"),IF(Data!Z46="Region",SUMIFS(Data!AC:AC,Data!Z:Z,"TM",Data!S:S,Data!M46,AA:AA,"H"),IF(Data!Z46="Country",SUMIFS(Data!AC:AC,Data!Z:Z,"TM",Data!R:R,Data!M46,AA:AA,"H"),"")))))))</f>
        <v>0</v>
      </c>
      <c r="AD46" s="18">
        <f>IF(Z46="TM",0,IF(Data!Z46="AAM",SUMIFS(Data!AD:AD,Data!Z:Z,"TM",Data!X:X,Data!M46,AA:AA,"H"),IF(Data!Z46="AM",SUMIFS(Data!AD:AD,Data!Z:Z,"TM",Data!V:V,Data!M46,AA:AA,"H"),IF(Data!Z46="AZM",SUMIFS(Data!AD:AD,Data!Z:Z,"TM",Data!U:U,Data!M46,AA:AA,"H"),IF(Data!Z46="Zone",SUMIFS(Data!AD:AD,Data!Z:Z,"TM",Data!T:T,Data!M46,AA:AA,"H"),IF(Data!Z46="Region",SUMIFS(Data!AD:AD,Data!Z:Z,"TM",Data!S:S,Data!M46,AA:AA,"H"),IF(Data!Z46="Country",SUMIFS(Data!AD:AD,Data!Z:Z,"TM",Data!R:R,Data!M46,AA:AA,"H"),"")))))))</f>
        <v>0</v>
      </c>
      <c r="AE46" s="27">
        <f t="shared" si="6"/>
        <v>0</v>
      </c>
      <c r="AF46" s="26">
        <f t="shared" si="7"/>
        <v>0</v>
      </c>
      <c r="AG46" s="26">
        <f t="shared" si="8"/>
        <v>0</v>
      </c>
      <c r="AH46" s="26">
        <f t="shared" si="9"/>
        <v>0</v>
      </c>
      <c r="AJ46" s="28">
        <f>IF(Z46="TM",IF(AA46="U",(SUMIFS(Orders!AG:AG,Orders!AD:AD,Data!M46,Orders!W:W,0,Orders!X:X,0)+SUMIFS(Orders!AG:AG,Orders!AD:AD,Data!M46,Orders!W:W,1,Orders!X:X,1))/12000,0),IF(Data!Z46="AAM",SUMIFS(Data!AJ:AJ,Data!Z:Z,"TM",Data!X:X,Data!M46,AA:AA,"U"),IF(Data!Z46="AM",SUMIFS(Data!AJ:AJ,Data!Z:Z,"TM",Data!V:V,Data!M46,AA:AA,"U"),IF(Data!Z46="AZM",SUMIFS(Data!AJ:AJ,Data!Z:Z,"TM",Data!U:U,Data!M46,AA:AA,"U"),IF(Data!Z46="Zone",SUMIFS(Data!AJ:AJ,Data!Z:Z,"TM",Data!T:T,Data!M46,AA:AA,"U"),IF(Data!Z46="Region",SUMIFS(Data!AJ:AJ,Data!Z:Z,"TM",Data!S:S,Data!M46,AA:AA,"U"),IF(Data!Z46="Country",SUMIFS(Data!AJ:AJ,Data!Z:Z,"TM",Data!R:R,Data!M46,AA:AA,"U"),"")))))))</f>
        <v>0</v>
      </c>
      <c r="AK46" s="18">
        <f>IF(Z46="TM",IF(AA46="U",(SUMIFS(Orders!AG:AG,Orders!AD:AD,Data!M46,Orders!W:W,0,Orders!X:X,0)+SUMIFS(Orders!AG:AG,Orders!AD:AD,Data!M46,Orders!W:W,1,Orders!X:X,1)),0),IF(Data!Z46="AAM",SUMIFS(Data!AK:AK,Data!Z:Z,"TM",Data!X:X,Data!M46,AA:AA,"U"),IF(Data!Z46="AM",SUMIFS(Data!AK:AK,Data!Z:Z,"TM",Data!V:V,Data!M46,AA:AA,"U"),IF(Data!Z46="AZM",SUMIFS(Data!AK:AK,Data!Z:Z,"TM",Data!U:U,Data!M46,AA:AA,"U"),IF(Data!Z46="Zone",SUMIFS(Data!AK:AK,Data!Z:Z,"TM",Data!T:T,Data!M46,AA:AA,"U"),IF(Data!Z46="Region",SUMIFS(Data!AK:AK,Data!Z:Z,"TM",Data!S:S,Data!M46,AA:AA,"U"),IF(Data!Z46="Country",SUMIFS(Data!AK:AK,Data!Z:Z,"TM",Data!R:R,Data!M46,AA:AA,"U"),"")))))))</f>
        <v>0</v>
      </c>
      <c r="AL46" s="18">
        <f>IF(Z46="TM",12000*0,IF(Data!Z46="AAM",SUMIFS(Data!AL:AL,Data!Z:Z,"TM",Data!X:X,Data!M46,AA:AA,"H"),IF(Data!Z46="AM",SUMIFS(Data!AL:AL,Data!Z:Z,"TM",Data!V:V,Data!M46,AA:AA,"H"),IF(Data!Z46="AZM",SUMIFS(Data!AL:AL,Data!Z:Z,"TM",Data!U:U,Data!M46,AA:AA,"H"),IF(Data!Z46="Zone",SUMIFS(Data!AL:AL,Data!Z:Z,"TM",Data!T:T,Data!M46,AA:AA,"H"),IF(Data!Z46="Region",SUMIFS(Data!AL:AL,Data!Z:Z,"TM",Data!S:S,Data!M46,AA:AA,"H"),IF(Data!Z46="Country",SUMIFS(Data!AL:AL,Data!Z:Z,"TM",Data!R:R,Data!M46,AA:AA,"H"),"")))))))</f>
        <v>0</v>
      </c>
      <c r="AM46" s="27">
        <f t="shared" si="10"/>
        <v>0</v>
      </c>
      <c r="AN46" s="26">
        <f t="shared" si="11"/>
        <v>0</v>
      </c>
      <c r="AO46" s="26">
        <f t="shared" si="12"/>
        <v>0</v>
      </c>
      <c r="AQ46" s="28">
        <f t="shared" si="13"/>
        <v>0</v>
      </c>
      <c r="AR46" s="18">
        <f t="shared" si="14"/>
        <v>0</v>
      </c>
      <c r="AS46" s="18">
        <f t="shared" si="15"/>
        <v>0</v>
      </c>
      <c r="AT46" s="27">
        <f t="shared" si="16"/>
        <v>0</v>
      </c>
      <c r="AU46" s="27"/>
      <c r="AV46" s="27"/>
      <c r="AW46" s="18">
        <f>IF(Z46="TM",(COUNTIFS(Orders!AD:AD,Data!M46,Orders!W:W,0,Orders!X:X,0,Orders!S:S,"*Ray*")+COUNTIFS(Orders!AD:AD,Data!M46,Orders!W:W,1,Orders!X:X,1,Orders!S:S,"*Ray*")+COUNTIFS(Orders!AD:AD,Data!M46,Orders!W:W,0,Orders!X:X,0,Orders!S:S,"*Fabric*")+COUNTIFS(Orders!AD:AD,Data!M46,Orders!W:W,1,Orders!X:X,1,Orders!S:S,"*Fabric*")),IF(Data!Z46="AAM",SUMIFS(Data!AW:AW,Data!Z:Z,"TM",Data!X:X,Data!M46),IF(Data!Z46="AM",SUMIFS(Data!AW:AW,Data!Z:Z,"TM",Data!V:V,Data!M46),IF(Data!Z46="AZM",SUMIFS(Data!AW:AW,Data!Z:Z,"TM",Data!U:U,Data!M46),IF(Data!Z46="Zone",SUMIFS(Data!AW:AW,Data!Z:Z,"TM",Data!T:T,Data!M46),IF(Data!Z46="Region",SUMIFS(Data!AW:AW,Data!Z:Z,"TM",Data!S:S,Data!M46),IF(Data!Z46="Country",SUMIFS(Data!AW:AW,Data!Z:Z,"TM",Data!R:R,Data!M46),0)))))))</f>
        <v>0</v>
      </c>
      <c r="AX46" s="18">
        <f>IF(Z46="TM",(COUNTIFS(Orders!AD:AD,Data!M46,Orders!W:W,0,Orders!X:X,0,Orders!S:S,"*Starter*")+COUNTIFS(Orders!AD:AD,Data!M46,Orders!W:W,1,Orders!X:X,1,Orders!S:S,"*Starter*")),IF(Data!Z46="AAM",SUMIFS(Data!AX:AX,Data!Z:Z,"TM",Data!X:X,Data!M46),IF(Data!Z46="AM",SUMIFS(Data!AX:AX,Data!Z:Z,"TM",Data!V:V,Data!M46),IF(Data!Z46="AZM",SUMIFS(Data!AX:AX,Data!Z:Z,"TM",Data!U:U,Data!M46),IF(Data!Z46="Zone",SUMIFS(Data!AX:AX,Data!Z:Z,"TM",Data!T:T,Data!M46),IF(Data!Z46="Region",SUMIFS(Data!AX:AX,Data!Z:Z,"TM",Data!S:S,Data!M46),IF(Data!Z46="Country",SUMIFS(Data!AX:AX,Data!Z:Z,"TM",Data!R:R,Data!M46),0)))))))</f>
        <v>0</v>
      </c>
      <c r="AY46" s="18">
        <f>IF(Z46="TM",(COUNTIFS(Orders!AD:AD,Data!M46,Orders!W:W,0,Orders!X:X,0,Orders!S:S,"*Pro*")+COUNTIFS(Orders!AD:AD,Data!M46,Orders!W:W,1,Orders!X:X,1,Orders!S:S,"*Pro*")),IF(Data!Z46="AAM",SUMIFS(Data!AY:AY,Data!Z:Z,"TM",Data!X:X,Data!M46),IF(Data!Z46="AM",SUMIFS(Data!AY:AY,Data!Z:Z,"TM",Data!V:V,Data!M46),IF(Data!Z46="AZM",SUMIFS(Data!AY:AY,Data!Z:Z,"TM",Data!U:U,Data!M46),IF(Data!Z46="Zone",SUMIFS(Data!AY:AY,Data!Z:Z,"TM",Data!T:T,Data!M46),IF(Data!Z46="Region",SUMIFS(Data!AY:AY,Data!Z:Z,"TM",Data!S:S,Data!M46),IF(Data!Z46="Country",SUMIFS(Data!AY:AY,Data!Z:Z,"TM",Data!R:R,Data!M46),0)))))))</f>
        <v>0</v>
      </c>
      <c r="AZ46" s="18">
        <f>IF(Z46="TM",(COUNTIFS(Orders!AD:AD,Data!M46,Orders!W:W,0,Orders!X:X,0,Orders!S:S,"*Tab*")+COUNTIFS(Orders!AD:AD,Data!M46,Orders!W:W,1,Orders!X:X,1,Orders!S:S,"*Tab*")),IF(Data!Z46="AAM",SUMIFS(Data!AZ:AZ,Data!Z:Z,"TM",Data!X:X,Data!M46),IF(Data!Z46="AM",SUMIFS(Data!AZ:AZ,Data!Z:Z,"TM",Data!V:V,Data!M46),IF(Data!Z46="AZM",SUMIFS(Data!AZ:AZ,Data!Z:Z,"TM",Data!U:U,Data!M46),IF(Data!Z46="Zone",SUMIFS(Data!AZ:AZ,Data!Z:Z,"TM",Data!T:T,Data!M46),IF(Data!Z46="Region",SUMIFS(Data!AZ:AZ,Data!Z:Z,"TM",Data!S:S,Data!M46),IF(Data!Z46="Country",SUMIFS(Data!AZ:AZ,Data!Z:Z,"TM",Data!R:R,Data!M46),0)))))))</f>
        <v>0</v>
      </c>
      <c r="BA46" s="18">
        <f>IF(Z46="TM",(COUNTIFS(Orders!AD:AD,Data!M46,Orders!W:W,0,Orders!X:X,0,Orders!S:S,"*Dental*")+COUNTIFS(Orders!AD:AD,Data!M46,Orders!W:W,1,Orders!X:X,1,Orders!S:S,"*Dental*")+COUNTIFS(Orders!AD:AD,Data!M46,Orders!W:W,0,Orders!X:X,0,Orders!S:S,"*Pediatric*")+COUNTIFS(Orders!AD:AD,Data!M46,Orders!W:W,1,Orders!X:X,1,Orders!S:S,"*Pediatric*")),IF(Data!Z46="AAM",SUMIFS(Data!BA:BA,Data!Z:Z,"TM",Data!X:X,Data!M46),IF(Data!Z46="AM",SUMIFS(Data!BA:BA,Data!Z:Z,"TM",Data!V:V,Data!M46),IF(Data!Z46="AZM",SUMIFS(Data!BA:BA,Data!Z:Z,"TM",Data!U:U,Data!M46),IF(Data!Z46="Zone",SUMIFS(Data!BA:BA,Data!Z:Z,"TM",Data!T:T,Data!M46),IF(Data!Z46="Region",SUMIFS(Data!BA:BA,Data!Z:Z,"TM",Data!S:S,Data!M46),IF(Data!Z46="Country",SUMIFS(Data!BA:BA,Data!Z:Z,"TM",Data!R:R,Data!M46),0)))))))</f>
        <v>0</v>
      </c>
      <c r="BB46" s="18">
        <f>IF(Z46="TM",(COUNTIFS(Orders!AD:AD,Data!M46,Orders!W:W,0,Orders!X:X,0,Orders!S:S,"*Fabric*")+COUNTIFS(Orders!AD:AD,Data!M46,Orders!W:W,1,Orders!X:X,1,Orders!S:S,"*Fabric*")),IF(Data!Z46="AAM",SUMIFS(Data!BB:BB,Data!Z:Z,"TM",Data!X:X,Data!M46),IF(Data!Z46="AM",SUMIFS(Data!BB:BB,Data!Z:Z,"TM",Data!V:V,Data!M46),IF(Data!Z46="AZM",SUMIFS(Data!BB:BB,Data!Z:Z,"TM",Data!U:U,Data!M46),IF(Data!Z46="Zone",SUMIFS(Data!BB:BB,Data!Z:Z,"TM",Data!T:T,Data!M46),IF(Data!Z46="Region",SUMIFS(Data!BB:BB,Data!Z:Z,"TM",Data!S:S,Data!M46),IF(Data!Z46="Country",SUMIFS(Data!BB:BB,Data!Z:Z,"TM",Data!R:R,Data!M46),0)))))))</f>
        <v>0</v>
      </c>
    </row>
    <row r="47" spans="1:54" ht="15.75" x14ac:dyDescent="0.3">
      <c r="A47" s="33" t="str">
        <f t="shared" si="20"/>
        <v/>
      </c>
      <c r="B47" s="33" t="b">
        <f t="shared" si="21"/>
        <v>1</v>
      </c>
      <c r="C47" s="33" t="e">
        <f>IF(ISERROR(SMALL($D$4:$D$594,E47)),””,SMALL($D$4:$D$594,E47))</f>
        <v>#NAME?</v>
      </c>
      <c r="D47" s="34" t="str">
        <f t="shared" si="22"/>
        <v/>
      </c>
      <c r="E47" s="33">
        <f>ROWS($E$4:E47)</f>
        <v>44</v>
      </c>
      <c r="F47" s="33">
        <f t="shared" si="23"/>
        <v>0</v>
      </c>
      <c r="G47" s="33">
        <f>IF(OR(Report!$C$7="",Report!$C$7="All Levels"),1,IF(Report!$C$7=Data!Z47,1,0))</f>
        <v>0</v>
      </c>
      <c r="H47" s="33">
        <f t="shared" si="24"/>
        <v>1</v>
      </c>
      <c r="I47" s="33">
        <f t="shared" si="25"/>
        <v>3</v>
      </c>
      <c r="J47" s="33">
        <f>IF(OR(Report!$F$7="",Report!$F$7="All AMs"),1,IF(Report!$F$7=Data!W47,1,0))</f>
        <v>1</v>
      </c>
      <c r="K47" s="33">
        <f>IF(OR(Report!$E$7="",Report!$E$7="All Zones"),1,IF(Report!$E$7=Data!P47,1,0))</f>
        <v>1</v>
      </c>
      <c r="L47" s="33">
        <f>IF(OR(Report!$D$7="",Report!$D$7="All Regions"),1,IF(Report!$D$7=Data!O47,1,0))</f>
        <v>1</v>
      </c>
      <c r="M47" s="67" t="s">
        <v>822</v>
      </c>
      <c r="N47" s="67" t="s">
        <v>712</v>
      </c>
      <c r="O47" s="68" t="s">
        <v>18</v>
      </c>
      <c r="P47" s="68" t="s">
        <v>684</v>
      </c>
      <c r="Q47" s="68" t="s">
        <v>823</v>
      </c>
      <c r="R47" s="67" t="s">
        <v>777</v>
      </c>
      <c r="S47" s="67" t="s">
        <v>749</v>
      </c>
      <c r="T47" s="67" t="s">
        <v>752</v>
      </c>
      <c r="U47" s="67"/>
      <c r="V47" s="67" t="s">
        <v>822</v>
      </c>
      <c r="W47" s="67" t="s">
        <v>712</v>
      </c>
      <c r="X47" s="67"/>
      <c r="Y47" s="68"/>
      <c r="Z47" s="68" t="s">
        <v>12</v>
      </c>
      <c r="AA47" s="68"/>
      <c r="AB47" s="18">
        <f>IF(Z47="TM",IF(AA47="H",(COUNTIFS(Orders!AD:AD,Data!M47,Orders!W:W,0,Orders!X:X,0)+COUNTIFS(Orders!AD:AD,Data!M47,Orders!W:W,1,Orders!X:X,1)),0),IF(Data!Z47="AAM",SUMIFS(Data!AB:AB,Data!Z:Z,"TM",Data!X:X,Data!M47,AA:AA,"H"),IF(Data!Z47="AM",SUMIFS(Data!AB:AB,Data!Z:Z,"TM",Data!V:V,Data!M47,AA:AA,"H"),IF(Data!Z47="AZM",SUMIFS(Data!AB:AB,Data!Z:Z,"TM",Data!U:U,Data!M47,AA:AA,"H"),IF(Data!Z47="ZM",SUMIFS(Data!AB:AB,Data!Z:Z,"TM",Data!T:T,Data!M47,AA:AA,"H"),IF(Data!Z47="RM",SUMIFS(Data!AB:AB,Data!Z:Z,"TM",Data!S:S,Data!M47,AA:AA,"H"),IF(Data!Z47="CM",SUMIFS(Data!AB:AB,Data!Z:Z,"TM",Data!R:R,Data!M47,AA:AA,"H"),"")))))))</f>
        <v>0</v>
      </c>
      <c r="AC47" s="28">
        <f>IF(Z47="TM",IF(AA47="H",(SUMIFS(Orders!AG:AG,Orders!AD:AD,Data!M47,Orders!W:W,0,Orders!X:X,0)+SUMIFS(Orders!AG:AG,Orders!AD:AD,Data!M47,Orders!W:W,1,Orders!X:X,1))/12000,0),IF(Data!Z47="AAM",SUMIFS(Data!AC:AC,Data!Z:Z,"TM",Data!X:X,Data!M47,AA:AA,"H"),IF(Data!Z47="AM",SUMIFS(Data!AC:AC,Data!Z:Z,"TM",Data!V:V,Data!M47,AA:AA,"H"),IF(Data!Z47="AZM",SUMIFS(Data!AC:AC,Data!Z:Z,"TM",Data!U:U,Data!M47,AA:AA,"H"),IF(Data!Z47="Zone",SUMIFS(Data!AC:AC,Data!Z:Z,"TM",Data!T:T,Data!M47,AA:AA,"H"),IF(Data!Z47="Region",SUMIFS(Data!AC:AC,Data!Z:Z,"TM",Data!S:S,Data!M47,AA:AA,"H"),IF(Data!Z47="Country",SUMIFS(Data!AC:AC,Data!Z:Z,"TM",Data!R:R,Data!M47,AA:AA,"H"),"")))))))</f>
        <v>0</v>
      </c>
      <c r="AD47" s="18">
        <f>IF(Z47="TM",0,IF(Data!Z47="AAM",SUMIFS(Data!AD:AD,Data!Z:Z,"TM",Data!X:X,Data!M47,AA:AA,"H"),IF(Data!Z47="AM",SUMIFS(Data!AD:AD,Data!Z:Z,"TM",Data!V:V,Data!M47,AA:AA,"H"),IF(Data!Z47="AZM",SUMIFS(Data!AD:AD,Data!Z:Z,"TM",Data!U:U,Data!M47,AA:AA,"H"),IF(Data!Z47="Zone",SUMIFS(Data!AD:AD,Data!Z:Z,"TM",Data!T:T,Data!M47,AA:AA,"H"),IF(Data!Z47="Region",SUMIFS(Data!AD:AD,Data!Z:Z,"TM",Data!S:S,Data!M47,AA:AA,"H"),IF(Data!Z47="Country",SUMIFS(Data!AD:AD,Data!Z:Z,"TM",Data!R:R,Data!M47,AA:AA,"H"),"")))))))</f>
        <v>0</v>
      </c>
      <c r="AE47" s="27">
        <f t="shared" si="6"/>
        <v>0</v>
      </c>
      <c r="AF47" s="26">
        <f t="shared" si="7"/>
        <v>0</v>
      </c>
      <c r="AG47" s="26">
        <f t="shared" si="8"/>
        <v>0</v>
      </c>
      <c r="AH47" s="26">
        <f t="shared" si="9"/>
        <v>0</v>
      </c>
      <c r="AJ47" s="28">
        <f>IF(Z47="TM",IF(AA47="U",(SUMIFS(Orders!AG:AG,Orders!AD:AD,Data!M47,Orders!W:W,0,Orders!X:X,0)+SUMIFS(Orders!AG:AG,Orders!AD:AD,Data!M47,Orders!W:W,1,Orders!X:X,1))/12000,0),IF(Data!Z47="AAM",SUMIFS(Data!AJ:AJ,Data!Z:Z,"TM",Data!X:X,Data!M47,AA:AA,"U"),IF(Data!Z47="AM",SUMIFS(Data!AJ:AJ,Data!Z:Z,"TM",Data!V:V,Data!M47,AA:AA,"U"),IF(Data!Z47="AZM",SUMIFS(Data!AJ:AJ,Data!Z:Z,"TM",Data!U:U,Data!M47,AA:AA,"U"),IF(Data!Z47="Zone",SUMIFS(Data!AJ:AJ,Data!Z:Z,"TM",Data!T:T,Data!M47,AA:AA,"U"),IF(Data!Z47="Region",SUMIFS(Data!AJ:AJ,Data!Z:Z,"TM",Data!S:S,Data!M47,AA:AA,"U"),IF(Data!Z47="Country",SUMIFS(Data!AJ:AJ,Data!Z:Z,"TM",Data!R:R,Data!M47,AA:AA,"U"),"")))))))</f>
        <v>0</v>
      </c>
      <c r="AK47" s="18">
        <f>IF(Z47="TM",IF(AA47="U",(SUMIFS(Orders!AG:AG,Orders!AD:AD,Data!M47,Orders!W:W,0,Orders!X:X,0)+SUMIFS(Orders!AG:AG,Orders!AD:AD,Data!M47,Orders!W:W,1,Orders!X:X,1)),0),IF(Data!Z47="AAM",SUMIFS(Data!AK:AK,Data!Z:Z,"TM",Data!X:X,Data!M47,AA:AA,"U"),IF(Data!Z47="AM",SUMIFS(Data!AK:AK,Data!Z:Z,"TM",Data!V:V,Data!M47,AA:AA,"U"),IF(Data!Z47="AZM",SUMIFS(Data!AK:AK,Data!Z:Z,"TM",Data!U:U,Data!M47,AA:AA,"U"),IF(Data!Z47="Zone",SUMIFS(Data!AK:AK,Data!Z:Z,"TM",Data!T:T,Data!M47,AA:AA,"U"),IF(Data!Z47="Region",SUMIFS(Data!AK:AK,Data!Z:Z,"TM",Data!S:S,Data!M47,AA:AA,"U"),IF(Data!Z47="Country",SUMIFS(Data!AK:AK,Data!Z:Z,"TM",Data!R:R,Data!M47,AA:AA,"U"),"")))))))</f>
        <v>0</v>
      </c>
      <c r="AL47" s="18">
        <f>IF(Z47="TM",12000*0,IF(Data!Z47="AAM",SUMIFS(Data!AL:AL,Data!Z:Z,"TM",Data!X:X,Data!M47,AA:AA,"H"),IF(Data!Z47="AM",SUMIFS(Data!AL:AL,Data!Z:Z,"TM",Data!V:V,Data!M47,AA:AA,"H"),IF(Data!Z47="AZM",SUMIFS(Data!AL:AL,Data!Z:Z,"TM",Data!U:U,Data!M47,AA:AA,"H"),IF(Data!Z47="Zone",SUMIFS(Data!AL:AL,Data!Z:Z,"TM",Data!T:T,Data!M47,AA:AA,"H"),IF(Data!Z47="Region",SUMIFS(Data!AL:AL,Data!Z:Z,"TM",Data!S:S,Data!M47,AA:AA,"H"),IF(Data!Z47="Country",SUMIFS(Data!AL:AL,Data!Z:Z,"TM",Data!R:R,Data!M47,AA:AA,"H"),"")))))))</f>
        <v>0</v>
      </c>
      <c r="AM47" s="27">
        <f t="shared" si="10"/>
        <v>0</v>
      </c>
      <c r="AN47" s="26">
        <f t="shared" si="11"/>
        <v>0</v>
      </c>
      <c r="AO47" s="26">
        <f t="shared" si="12"/>
        <v>0</v>
      </c>
      <c r="AQ47" s="28">
        <f t="shared" si="13"/>
        <v>0</v>
      </c>
      <c r="AR47" s="18">
        <f t="shared" si="14"/>
        <v>0</v>
      </c>
      <c r="AS47" s="18">
        <f t="shared" si="15"/>
        <v>0</v>
      </c>
      <c r="AT47" s="27">
        <f t="shared" si="16"/>
        <v>0</v>
      </c>
      <c r="AU47" s="27"/>
      <c r="AV47" s="27"/>
      <c r="AW47" s="18">
        <f>IF(Z47="TM",(COUNTIFS(Orders!AD:AD,Data!M47,Orders!W:W,0,Orders!X:X,0,Orders!S:S,"*Ray*")+COUNTIFS(Orders!AD:AD,Data!M47,Orders!W:W,1,Orders!X:X,1,Orders!S:S,"*Ray*")+COUNTIFS(Orders!AD:AD,Data!M47,Orders!W:W,0,Orders!X:X,0,Orders!S:S,"*Fabric*")+COUNTIFS(Orders!AD:AD,Data!M47,Orders!W:W,1,Orders!X:X,1,Orders!S:S,"*Fabric*")),IF(Data!Z47="AAM",SUMIFS(Data!AW:AW,Data!Z:Z,"TM",Data!X:X,Data!M47),IF(Data!Z47="AM",SUMIFS(Data!AW:AW,Data!Z:Z,"TM",Data!V:V,Data!M47),IF(Data!Z47="AZM",SUMIFS(Data!AW:AW,Data!Z:Z,"TM",Data!U:U,Data!M47),IF(Data!Z47="Zone",SUMIFS(Data!AW:AW,Data!Z:Z,"TM",Data!T:T,Data!M47),IF(Data!Z47="Region",SUMIFS(Data!AW:AW,Data!Z:Z,"TM",Data!S:S,Data!M47),IF(Data!Z47="Country",SUMIFS(Data!AW:AW,Data!Z:Z,"TM",Data!R:R,Data!M47),0)))))))</f>
        <v>0</v>
      </c>
      <c r="AX47" s="18">
        <f>IF(Z47="TM",(COUNTIFS(Orders!AD:AD,Data!M47,Orders!W:W,0,Orders!X:X,0,Orders!S:S,"*Starter*")+COUNTIFS(Orders!AD:AD,Data!M47,Orders!W:W,1,Orders!X:X,1,Orders!S:S,"*Starter*")),IF(Data!Z47="AAM",SUMIFS(Data!AX:AX,Data!Z:Z,"TM",Data!X:X,Data!M47),IF(Data!Z47="AM",SUMIFS(Data!AX:AX,Data!Z:Z,"TM",Data!V:V,Data!M47),IF(Data!Z47="AZM",SUMIFS(Data!AX:AX,Data!Z:Z,"TM",Data!U:U,Data!M47),IF(Data!Z47="Zone",SUMIFS(Data!AX:AX,Data!Z:Z,"TM",Data!T:T,Data!M47),IF(Data!Z47="Region",SUMIFS(Data!AX:AX,Data!Z:Z,"TM",Data!S:S,Data!M47),IF(Data!Z47="Country",SUMIFS(Data!AX:AX,Data!Z:Z,"TM",Data!R:R,Data!M47),0)))))))</f>
        <v>0</v>
      </c>
      <c r="AY47" s="18">
        <f>IF(Z47="TM",(COUNTIFS(Orders!AD:AD,Data!M47,Orders!W:W,0,Orders!X:X,0,Orders!S:S,"*Pro*")+COUNTIFS(Orders!AD:AD,Data!M47,Orders!W:W,1,Orders!X:X,1,Orders!S:S,"*Pro*")),IF(Data!Z47="AAM",SUMIFS(Data!AY:AY,Data!Z:Z,"TM",Data!X:X,Data!M47),IF(Data!Z47="AM",SUMIFS(Data!AY:AY,Data!Z:Z,"TM",Data!V:V,Data!M47),IF(Data!Z47="AZM",SUMIFS(Data!AY:AY,Data!Z:Z,"TM",Data!U:U,Data!M47),IF(Data!Z47="Zone",SUMIFS(Data!AY:AY,Data!Z:Z,"TM",Data!T:T,Data!M47),IF(Data!Z47="Region",SUMIFS(Data!AY:AY,Data!Z:Z,"TM",Data!S:S,Data!M47),IF(Data!Z47="Country",SUMIFS(Data!AY:AY,Data!Z:Z,"TM",Data!R:R,Data!M47),0)))))))</f>
        <v>0</v>
      </c>
      <c r="AZ47" s="18">
        <f>IF(Z47="TM",(COUNTIFS(Orders!AD:AD,Data!M47,Orders!W:W,0,Orders!X:X,0,Orders!S:S,"*Tab*")+COUNTIFS(Orders!AD:AD,Data!M47,Orders!W:W,1,Orders!X:X,1,Orders!S:S,"*Tab*")),IF(Data!Z47="AAM",SUMIFS(Data!AZ:AZ,Data!Z:Z,"TM",Data!X:X,Data!M47),IF(Data!Z47="AM",SUMIFS(Data!AZ:AZ,Data!Z:Z,"TM",Data!V:V,Data!M47),IF(Data!Z47="AZM",SUMIFS(Data!AZ:AZ,Data!Z:Z,"TM",Data!U:U,Data!M47),IF(Data!Z47="Zone",SUMIFS(Data!AZ:AZ,Data!Z:Z,"TM",Data!T:T,Data!M47),IF(Data!Z47="Region",SUMIFS(Data!AZ:AZ,Data!Z:Z,"TM",Data!S:S,Data!M47),IF(Data!Z47="Country",SUMIFS(Data!AZ:AZ,Data!Z:Z,"TM",Data!R:R,Data!M47),0)))))))</f>
        <v>0</v>
      </c>
      <c r="BA47" s="18">
        <f>IF(Z47="TM",(COUNTIFS(Orders!AD:AD,Data!M47,Orders!W:W,0,Orders!X:X,0,Orders!S:S,"*Dental*")+COUNTIFS(Orders!AD:AD,Data!M47,Orders!W:W,1,Orders!X:X,1,Orders!S:S,"*Dental*")+COUNTIFS(Orders!AD:AD,Data!M47,Orders!W:W,0,Orders!X:X,0,Orders!S:S,"*Pediatric*")+COUNTIFS(Orders!AD:AD,Data!M47,Orders!W:W,1,Orders!X:X,1,Orders!S:S,"*Pediatric*")),IF(Data!Z47="AAM",SUMIFS(Data!BA:BA,Data!Z:Z,"TM",Data!X:X,Data!M47),IF(Data!Z47="AM",SUMIFS(Data!BA:BA,Data!Z:Z,"TM",Data!V:V,Data!M47),IF(Data!Z47="AZM",SUMIFS(Data!BA:BA,Data!Z:Z,"TM",Data!U:U,Data!M47),IF(Data!Z47="Zone",SUMIFS(Data!BA:BA,Data!Z:Z,"TM",Data!T:T,Data!M47),IF(Data!Z47="Region",SUMIFS(Data!BA:BA,Data!Z:Z,"TM",Data!S:S,Data!M47),IF(Data!Z47="Country",SUMIFS(Data!BA:BA,Data!Z:Z,"TM",Data!R:R,Data!M47),0)))))))</f>
        <v>0</v>
      </c>
      <c r="BB47" s="18">
        <f>IF(Z47="TM",(COUNTIFS(Orders!AD:AD,Data!M47,Orders!W:W,0,Orders!X:X,0,Orders!S:S,"*Fabric*")+COUNTIFS(Orders!AD:AD,Data!M47,Orders!W:W,1,Orders!X:X,1,Orders!S:S,"*Fabric*")),IF(Data!Z47="AAM",SUMIFS(Data!BB:BB,Data!Z:Z,"TM",Data!X:X,Data!M47),IF(Data!Z47="AM",SUMIFS(Data!BB:BB,Data!Z:Z,"TM",Data!V:V,Data!M47),IF(Data!Z47="AZM",SUMIFS(Data!BB:BB,Data!Z:Z,"TM",Data!U:U,Data!M47),IF(Data!Z47="Zone",SUMIFS(Data!BB:BB,Data!Z:Z,"TM",Data!T:T,Data!M47),IF(Data!Z47="Region",SUMIFS(Data!BB:BB,Data!Z:Z,"TM",Data!S:S,Data!M47),IF(Data!Z47="Country",SUMIFS(Data!BB:BB,Data!Z:Z,"TM",Data!R:R,Data!M47),0)))))))</f>
        <v>0</v>
      </c>
    </row>
    <row r="48" spans="1:54" ht="15.75" x14ac:dyDescent="0.3">
      <c r="A48" s="33" t="str">
        <f t="shared" si="20"/>
        <v/>
      </c>
      <c r="B48" s="33" t="b">
        <f t="shared" si="21"/>
        <v>1</v>
      </c>
      <c r="C48" s="33" t="e">
        <f>IF(ISERROR(SMALL($D$4:$D$594,E48)),””,SMALL($D$4:$D$594,E48))</f>
        <v>#NAME?</v>
      </c>
      <c r="D48" s="34" t="str">
        <f t="shared" si="22"/>
        <v/>
      </c>
      <c r="E48" s="33">
        <f>ROWS($E$4:E48)</f>
        <v>45</v>
      </c>
      <c r="F48" s="33">
        <f t="shared" si="23"/>
        <v>0</v>
      </c>
      <c r="G48" s="33">
        <f>IF(OR(Report!$C$7="",Report!$C$7="All Levels"),1,IF(Report!$C$7=Data!Z48,1,0))</f>
        <v>0</v>
      </c>
      <c r="H48" s="33">
        <f t="shared" si="24"/>
        <v>1</v>
      </c>
      <c r="I48" s="33">
        <f t="shared" si="25"/>
        <v>3</v>
      </c>
      <c r="J48" s="33">
        <f>IF(OR(Report!$F$7="",Report!$F$7="All AMs"),1,IF(Report!$F$7=Data!W48,1,0))</f>
        <v>1</v>
      </c>
      <c r="K48" s="33">
        <f>IF(OR(Report!$E$7="",Report!$E$7="All Zones"),1,IF(Report!$E$7=Data!P48,1,0))</f>
        <v>1</v>
      </c>
      <c r="L48" s="33">
        <f>IF(OR(Report!$D$7="",Report!$D$7="All Regions"),1,IF(Report!$D$7=Data!O48,1,0))</f>
        <v>1</v>
      </c>
      <c r="M48" s="67" t="s">
        <v>824</v>
      </c>
      <c r="N48" s="67" t="s">
        <v>713</v>
      </c>
      <c r="O48" s="68" t="s">
        <v>18</v>
      </c>
      <c r="P48" s="68" t="s">
        <v>684</v>
      </c>
      <c r="Q48" s="68" t="s">
        <v>825</v>
      </c>
      <c r="R48" s="67" t="s">
        <v>777</v>
      </c>
      <c r="S48" s="67" t="s">
        <v>749</v>
      </c>
      <c r="T48" s="67" t="s">
        <v>752</v>
      </c>
      <c r="U48" s="67"/>
      <c r="V48" s="67" t="s">
        <v>824</v>
      </c>
      <c r="W48" s="67" t="s">
        <v>713</v>
      </c>
      <c r="X48" s="67"/>
      <c r="Y48" s="68"/>
      <c r="Z48" s="68" t="s">
        <v>12</v>
      </c>
      <c r="AA48" s="68"/>
      <c r="AB48" s="18">
        <f>IF(Z48="TM",IF(AA48="H",(COUNTIFS(Orders!AD:AD,Data!M48,Orders!W:W,0,Orders!X:X,0)+COUNTIFS(Orders!AD:AD,Data!M48,Orders!W:W,1,Orders!X:X,1)),0),IF(Data!Z48="AAM",SUMIFS(Data!AB:AB,Data!Z:Z,"TM",Data!X:X,Data!M48,AA:AA,"H"),IF(Data!Z48="AM",SUMIFS(Data!AB:AB,Data!Z:Z,"TM",Data!V:V,Data!M48,AA:AA,"H"),IF(Data!Z48="AZM",SUMIFS(Data!AB:AB,Data!Z:Z,"TM",Data!U:U,Data!M48,AA:AA,"H"),IF(Data!Z48="ZM",SUMIFS(Data!AB:AB,Data!Z:Z,"TM",Data!T:T,Data!M48,AA:AA,"H"),IF(Data!Z48="RM",SUMIFS(Data!AB:AB,Data!Z:Z,"TM",Data!S:S,Data!M48,AA:AA,"H"),IF(Data!Z48="CM",SUMIFS(Data!AB:AB,Data!Z:Z,"TM",Data!R:R,Data!M48,AA:AA,"H"),"")))))))</f>
        <v>0</v>
      </c>
      <c r="AC48" s="28">
        <f>IF(Z48="TM",IF(AA48="H",(SUMIFS(Orders!AG:AG,Orders!AD:AD,Data!M48,Orders!W:W,0,Orders!X:X,0)+SUMIFS(Orders!AG:AG,Orders!AD:AD,Data!M48,Orders!W:W,1,Orders!X:X,1))/12000,0),IF(Data!Z48="AAM",SUMIFS(Data!AC:AC,Data!Z:Z,"TM",Data!X:X,Data!M48,AA:AA,"H"),IF(Data!Z48="AM",SUMIFS(Data!AC:AC,Data!Z:Z,"TM",Data!V:V,Data!M48,AA:AA,"H"),IF(Data!Z48="AZM",SUMIFS(Data!AC:AC,Data!Z:Z,"TM",Data!U:U,Data!M48,AA:AA,"H"),IF(Data!Z48="Zone",SUMIFS(Data!AC:AC,Data!Z:Z,"TM",Data!T:T,Data!M48,AA:AA,"H"),IF(Data!Z48="Region",SUMIFS(Data!AC:AC,Data!Z:Z,"TM",Data!S:S,Data!M48,AA:AA,"H"),IF(Data!Z48="Country",SUMIFS(Data!AC:AC,Data!Z:Z,"TM",Data!R:R,Data!M48,AA:AA,"H"),"")))))))</f>
        <v>0</v>
      </c>
      <c r="AD48" s="18">
        <f>IF(Z48="TM",0,IF(Data!Z48="AAM",SUMIFS(Data!AD:AD,Data!Z:Z,"TM",Data!X:X,Data!M48,AA:AA,"H"),IF(Data!Z48="AM",SUMIFS(Data!AD:AD,Data!Z:Z,"TM",Data!V:V,Data!M48,AA:AA,"H"),IF(Data!Z48="AZM",SUMIFS(Data!AD:AD,Data!Z:Z,"TM",Data!U:U,Data!M48,AA:AA,"H"),IF(Data!Z48="Zone",SUMIFS(Data!AD:AD,Data!Z:Z,"TM",Data!T:T,Data!M48,AA:AA,"H"),IF(Data!Z48="Region",SUMIFS(Data!AD:AD,Data!Z:Z,"TM",Data!S:S,Data!M48,AA:AA,"H"),IF(Data!Z48="Country",SUMIFS(Data!AD:AD,Data!Z:Z,"TM",Data!R:R,Data!M48,AA:AA,"H"),"")))))))</f>
        <v>0</v>
      </c>
      <c r="AE48" s="27">
        <f t="shared" si="6"/>
        <v>0</v>
      </c>
      <c r="AF48" s="26">
        <f t="shared" si="7"/>
        <v>0</v>
      </c>
      <c r="AG48" s="26">
        <f t="shared" si="8"/>
        <v>0</v>
      </c>
      <c r="AH48" s="26">
        <f t="shared" si="9"/>
        <v>0</v>
      </c>
      <c r="AJ48" s="28">
        <f>IF(Z48="TM",IF(AA48="U",(SUMIFS(Orders!AG:AG,Orders!AD:AD,Data!M48,Orders!W:W,0,Orders!X:X,0)+SUMIFS(Orders!AG:AG,Orders!AD:AD,Data!M48,Orders!W:W,1,Orders!X:X,1))/12000,0),IF(Data!Z48="AAM",SUMIFS(Data!AJ:AJ,Data!Z:Z,"TM",Data!X:X,Data!M48,AA:AA,"U"),IF(Data!Z48="AM",SUMIFS(Data!AJ:AJ,Data!Z:Z,"TM",Data!V:V,Data!M48,AA:AA,"U"),IF(Data!Z48="AZM",SUMIFS(Data!AJ:AJ,Data!Z:Z,"TM",Data!U:U,Data!M48,AA:AA,"U"),IF(Data!Z48="Zone",SUMIFS(Data!AJ:AJ,Data!Z:Z,"TM",Data!T:T,Data!M48,AA:AA,"U"),IF(Data!Z48="Region",SUMIFS(Data!AJ:AJ,Data!Z:Z,"TM",Data!S:S,Data!M48,AA:AA,"U"),IF(Data!Z48="Country",SUMIFS(Data!AJ:AJ,Data!Z:Z,"TM",Data!R:R,Data!M48,AA:AA,"U"),"")))))))</f>
        <v>0</v>
      </c>
      <c r="AK48" s="18">
        <f>IF(Z48="TM",IF(AA48="U",(SUMIFS(Orders!AG:AG,Orders!AD:AD,Data!M48,Orders!W:W,0,Orders!X:X,0)+SUMIFS(Orders!AG:AG,Orders!AD:AD,Data!M48,Orders!W:W,1,Orders!X:X,1)),0),IF(Data!Z48="AAM",SUMIFS(Data!AK:AK,Data!Z:Z,"TM",Data!X:X,Data!M48,AA:AA,"U"),IF(Data!Z48="AM",SUMIFS(Data!AK:AK,Data!Z:Z,"TM",Data!V:V,Data!M48,AA:AA,"U"),IF(Data!Z48="AZM",SUMIFS(Data!AK:AK,Data!Z:Z,"TM",Data!U:U,Data!M48,AA:AA,"U"),IF(Data!Z48="Zone",SUMIFS(Data!AK:AK,Data!Z:Z,"TM",Data!T:T,Data!M48,AA:AA,"U"),IF(Data!Z48="Region",SUMIFS(Data!AK:AK,Data!Z:Z,"TM",Data!S:S,Data!M48,AA:AA,"U"),IF(Data!Z48="Country",SUMIFS(Data!AK:AK,Data!Z:Z,"TM",Data!R:R,Data!M48,AA:AA,"U"),"")))))))</f>
        <v>0</v>
      </c>
      <c r="AL48" s="18">
        <f>IF(Z48="TM",12000*0,IF(Data!Z48="AAM",SUMIFS(Data!AL:AL,Data!Z:Z,"TM",Data!X:X,Data!M48,AA:AA,"H"),IF(Data!Z48="AM",SUMIFS(Data!AL:AL,Data!Z:Z,"TM",Data!V:V,Data!M48,AA:AA,"H"),IF(Data!Z48="AZM",SUMIFS(Data!AL:AL,Data!Z:Z,"TM",Data!U:U,Data!M48,AA:AA,"H"),IF(Data!Z48="Zone",SUMIFS(Data!AL:AL,Data!Z:Z,"TM",Data!T:T,Data!M48,AA:AA,"H"),IF(Data!Z48="Region",SUMIFS(Data!AL:AL,Data!Z:Z,"TM",Data!S:S,Data!M48,AA:AA,"H"),IF(Data!Z48="Country",SUMIFS(Data!AL:AL,Data!Z:Z,"TM",Data!R:R,Data!M48,AA:AA,"H"),"")))))))</f>
        <v>0</v>
      </c>
      <c r="AM48" s="27">
        <f t="shared" si="10"/>
        <v>0</v>
      </c>
      <c r="AN48" s="26">
        <f t="shared" si="11"/>
        <v>0</v>
      </c>
      <c r="AO48" s="26">
        <f t="shared" si="12"/>
        <v>0</v>
      </c>
      <c r="AQ48" s="28">
        <f t="shared" si="13"/>
        <v>0</v>
      </c>
      <c r="AR48" s="18">
        <f t="shared" si="14"/>
        <v>0</v>
      </c>
      <c r="AS48" s="18">
        <f t="shared" si="15"/>
        <v>0</v>
      </c>
      <c r="AT48" s="27">
        <f t="shared" si="16"/>
        <v>0</v>
      </c>
      <c r="AU48" s="27"/>
      <c r="AV48" s="27"/>
      <c r="AW48" s="18">
        <f>IF(Z48="TM",(COUNTIFS(Orders!AD:AD,Data!M48,Orders!W:W,0,Orders!X:X,0,Orders!S:S,"*Ray*")+COUNTIFS(Orders!AD:AD,Data!M48,Orders!W:W,1,Orders!X:X,1,Orders!S:S,"*Ray*")+COUNTIFS(Orders!AD:AD,Data!M48,Orders!W:W,0,Orders!X:X,0,Orders!S:S,"*Fabric*")+COUNTIFS(Orders!AD:AD,Data!M48,Orders!W:W,1,Orders!X:X,1,Orders!S:S,"*Fabric*")),IF(Data!Z48="AAM",SUMIFS(Data!AW:AW,Data!Z:Z,"TM",Data!X:X,Data!M48),IF(Data!Z48="AM",SUMIFS(Data!AW:AW,Data!Z:Z,"TM",Data!V:V,Data!M48),IF(Data!Z48="AZM",SUMIFS(Data!AW:AW,Data!Z:Z,"TM",Data!U:U,Data!M48),IF(Data!Z48="Zone",SUMIFS(Data!AW:AW,Data!Z:Z,"TM",Data!T:T,Data!M48),IF(Data!Z48="Region",SUMIFS(Data!AW:AW,Data!Z:Z,"TM",Data!S:S,Data!M48),IF(Data!Z48="Country",SUMIFS(Data!AW:AW,Data!Z:Z,"TM",Data!R:R,Data!M48),0)))))))</f>
        <v>0</v>
      </c>
      <c r="AX48" s="18">
        <f>IF(Z48="TM",(COUNTIFS(Orders!AD:AD,Data!M48,Orders!W:W,0,Orders!X:X,0,Orders!S:S,"*Starter*")+COUNTIFS(Orders!AD:AD,Data!M48,Orders!W:W,1,Orders!X:X,1,Orders!S:S,"*Starter*")),IF(Data!Z48="AAM",SUMIFS(Data!AX:AX,Data!Z:Z,"TM",Data!X:X,Data!M48),IF(Data!Z48="AM",SUMIFS(Data!AX:AX,Data!Z:Z,"TM",Data!V:V,Data!M48),IF(Data!Z48="AZM",SUMIFS(Data!AX:AX,Data!Z:Z,"TM",Data!U:U,Data!M48),IF(Data!Z48="Zone",SUMIFS(Data!AX:AX,Data!Z:Z,"TM",Data!T:T,Data!M48),IF(Data!Z48="Region",SUMIFS(Data!AX:AX,Data!Z:Z,"TM",Data!S:S,Data!M48),IF(Data!Z48="Country",SUMIFS(Data!AX:AX,Data!Z:Z,"TM",Data!R:R,Data!M48),0)))))))</f>
        <v>0</v>
      </c>
      <c r="AY48" s="18">
        <f>IF(Z48="TM",(COUNTIFS(Orders!AD:AD,Data!M48,Orders!W:W,0,Orders!X:X,0,Orders!S:S,"*Pro*")+COUNTIFS(Orders!AD:AD,Data!M48,Orders!W:W,1,Orders!X:X,1,Orders!S:S,"*Pro*")),IF(Data!Z48="AAM",SUMIFS(Data!AY:AY,Data!Z:Z,"TM",Data!X:X,Data!M48),IF(Data!Z48="AM",SUMIFS(Data!AY:AY,Data!Z:Z,"TM",Data!V:V,Data!M48),IF(Data!Z48="AZM",SUMIFS(Data!AY:AY,Data!Z:Z,"TM",Data!U:U,Data!M48),IF(Data!Z48="Zone",SUMIFS(Data!AY:AY,Data!Z:Z,"TM",Data!T:T,Data!M48),IF(Data!Z48="Region",SUMIFS(Data!AY:AY,Data!Z:Z,"TM",Data!S:S,Data!M48),IF(Data!Z48="Country",SUMIFS(Data!AY:AY,Data!Z:Z,"TM",Data!R:R,Data!M48),0)))))))</f>
        <v>0</v>
      </c>
      <c r="AZ48" s="18">
        <f>IF(Z48="TM",(COUNTIFS(Orders!AD:AD,Data!M48,Orders!W:W,0,Orders!X:X,0,Orders!S:S,"*Tab*")+COUNTIFS(Orders!AD:AD,Data!M48,Orders!W:W,1,Orders!X:X,1,Orders!S:S,"*Tab*")),IF(Data!Z48="AAM",SUMIFS(Data!AZ:AZ,Data!Z:Z,"TM",Data!X:X,Data!M48),IF(Data!Z48="AM",SUMIFS(Data!AZ:AZ,Data!Z:Z,"TM",Data!V:V,Data!M48),IF(Data!Z48="AZM",SUMIFS(Data!AZ:AZ,Data!Z:Z,"TM",Data!U:U,Data!M48),IF(Data!Z48="Zone",SUMIFS(Data!AZ:AZ,Data!Z:Z,"TM",Data!T:T,Data!M48),IF(Data!Z48="Region",SUMIFS(Data!AZ:AZ,Data!Z:Z,"TM",Data!S:S,Data!M48),IF(Data!Z48="Country",SUMIFS(Data!AZ:AZ,Data!Z:Z,"TM",Data!R:R,Data!M48),0)))))))</f>
        <v>0</v>
      </c>
      <c r="BA48" s="18">
        <f>IF(Z48="TM",(COUNTIFS(Orders!AD:AD,Data!M48,Orders!W:W,0,Orders!X:X,0,Orders!S:S,"*Dental*")+COUNTIFS(Orders!AD:AD,Data!M48,Orders!W:W,1,Orders!X:X,1,Orders!S:S,"*Dental*")+COUNTIFS(Orders!AD:AD,Data!M48,Orders!W:W,0,Orders!X:X,0,Orders!S:S,"*Pediatric*")+COUNTIFS(Orders!AD:AD,Data!M48,Orders!W:W,1,Orders!X:X,1,Orders!S:S,"*Pediatric*")),IF(Data!Z48="AAM",SUMIFS(Data!BA:BA,Data!Z:Z,"TM",Data!X:X,Data!M48),IF(Data!Z48="AM",SUMIFS(Data!BA:BA,Data!Z:Z,"TM",Data!V:V,Data!M48),IF(Data!Z48="AZM",SUMIFS(Data!BA:BA,Data!Z:Z,"TM",Data!U:U,Data!M48),IF(Data!Z48="Zone",SUMIFS(Data!BA:BA,Data!Z:Z,"TM",Data!T:T,Data!M48),IF(Data!Z48="Region",SUMIFS(Data!BA:BA,Data!Z:Z,"TM",Data!S:S,Data!M48),IF(Data!Z48="Country",SUMIFS(Data!BA:BA,Data!Z:Z,"TM",Data!R:R,Data!M48),0)))))))</f>
        <v>0</v>
      </c>
      <c r="BB48" s="18">
        <f>IF(Z48="TM",(COUNTIFS(Orders!AD:AD,Data!M48,Orders!W:W,0,Orders!X:X,0,Orders!S:S,"*Fabric*")+COUNTIFS(Orders!AD:AD,Data!M48,Orders!W:W,1,Orders!X:X,1,Orders!S:S,"*Fabric*")),IF(Data!Z48="AAM",SUMIFS(Data!BB:BB,Data!Z:Z,"TM",Data!X:X,Data!M48),IF(Data!Z48="AM",SUMIFS(Data!BB:BB,Data!Z:Z,"TM",Data!V:V,Data!M48),IF(Data!Z48="AZM",SUMIFS(Data!BB:BB,Data!Z:Z,"TM",Data!U:U,Data!M48),IF(Data!Z48="Zone",SUMIFS(Data!BB:BB,Data!Z:Z,"TM",Data!T:T,Data!M48),IF(Data!Z48="Region",SUMIFS(Data!BB:BB,Data!Z:Z,"TM",Data!S:S,Data!M48),IF(Data!Z48="Country",SUMIFS(Data!BB:BB,Data!Z:Z,"TM",Data!R:R,Data!M48),0)))))))</f>
        <v>0</v>
      </c>
    </row>
    <row r="49" spans="1:54" ht="15.75" x14ac:dyDescent="0.3">
      <c r="A49" s="33" t="str">
        <f t="shared" si="20"/>
        <v/>
      </c>
      <c r="B49" s="33" t="b">
        <f t="shared" si="21"/>
        <v>1</v>
      </c>
      <c r="C49" s="33" t="e">
        <f>IF(ISERROR(SMALL($D$4:$D$594,E49)),””,SMALL($D$4:$D$594,E49))</f>
        <v>#NAME?</v>
      </c>
      <c r="D49" s="34" t="str">
        <f t="shared" si="22"/>
        <v/>
      </c>
      <c r="E49" s="33">
        <f>ROWS($E$4:E49)</f>
        <v>46</v>
      </c>
      <c r="F49" s="33">
        <f t="shared" si="23"/>
        <v>0</v>
      </c>
      <c r="G49" s="33">
        <f>IF(OR(Report!$C$7="",Report!$C$7="All Levels"),1,IF(Report!$C$7=Data!Z49,1,0))</f>
        <v>0</v>
      </c>
      <c r="H49" s="33">
        <f t="shared" si="24"/>
        <v>1</v>
      </c>
      <c r="I49" s="33">
        <f t="shared" si="25"/>
        <v>3</v>
      </c>
      <c r="J49" s="33">
        <f>IF(OR(Report!$F$7="",Report!$F$7="All AMs"),1,IF(Report!$F$7=Data!W49,1,0))</f>
        <v>1</v>
      </c>
      <c r="K49" s="33">
        <f>IF(OR(Report!$E$7="",Report!$E$7="All Zones"),1,IF(Report!$E$7=Data!P49,1,0))</f>
        <v>1</v>
      </c>
      <c r="L49" s="33">
        <f>IF(OR(Report!$D$7="",Report!$D$7="All Regions"),1,IF(Report!$D$7=Data!O49,1,0))</f>
        <v>1</v>
      </c>
      <c r="M49" s="67" t="s">
        <v>826</v>
      </c>
      <c r="N49" s="67" t="s">
        <v>714</v>
      </c>
      <c r="O49" s="68" t="s">
        <v>19</v>
      </c>
      <c r="P49" s="68" t="s">
        <v>685</v>
      </c>
      <c r="Q49" s="68" t="s">
        <v>685</v>
      </c>
      <c r="R49" s="67" t="s">
        <v>777</v>
      </c>
      <c r="S49" s="67" t="s">
        <v>753</v>
      </c>
      <c r="T49" s="67" t="s">
        <v>754</v>
      </c>
      <c r="U49" s="67" t="s">
        <v>785</v>
      </c>
      <c r="V49" s="67" t="s">
        <v>826</v>
      </c>
      <c r="W49" s="67" t="s">
        <v>714</v>
      </c>
      <c r="X49" s="67"/>
      <c r="Y49" s="68"/>
      <c r="Z49" s="68" t="s">
        <v>12</v>
      </c>
      <c r="AA49" s="68"/>
      <c r="AB49" s="18">
        <f>IF(Z49="TM",IF(AA49="H",(COUNTIFS(Orders!AD:AD,Data!M49,Orders!W:W,0,Orders!X:X,0)+COUNTIFS(Orders!AD:AD,Data!M49,Orders!W:W,1,Orders!X:X,1)),0),IF(Data!Z49="AAM",SUMIFS(Data!AB:AB,Data!Z:Z,"TM",Data!X:X,Data!M49,AA:AA,"H"),IF(Data!Z49="AM",SUMIFS(Data!AB:AB,Data!Z:Z,"TM",Data!V:V,Data!M49,AA:AA,"H"),IF(Data!Z49="AZM",SUMIFS(Data!AB:AB,Data!Z:Z,"TM",Data!U:U,Data!M49,AA:AA,"H"),IF(Data!Z49="ZM",SUMIFS(Data!AB:AB,Data!Z:Z,"TM",Data!T:T,Data!M49,AA:AA,"H"),IF(Data!Z49="RM",SUMIFS(Data!AB:AB,Data!Z:Z,"TM",Data!S:S,Data!M49,AA:AA,"H"),IF(Data!Z49="CM",SUMIFS(Data!AB:AB,Data!Z:Z,"TM",Data!R:R,Data!M49,AA:AA,"H"),"")))))))</f>
        <v>3</v>
      </c>
      <c r="AC49" s="28">
        <f>IF(Z49="TM",IF(AA49="H",(SUMIFS(Orders!AG:AG,Orders!AD:AD,Data!M49,Orders!W:W,0,Orders!X:X,0)+SUMIFS(Orders!AG:AG,Orders!AD:AD,Data!M49,Orders!W:W,1,Orders!X:X,1))/12000,0),IF(Data!Z49="AAM",SUMIFS(Data!AC:AC,Data!Z:Z,"TM",Data!X:X,Data!M49,AA:AA,"H"),IF(Data!Z49="AM",SUMIFS(Data!AC:AC,Data!Z:Z,"TM",Data!V:V,Data!M49,AA:AA,"H"),IF(Data!Z49="AZM",SUMIFS(Data!AC:AC,Data!Z:Z,"TM",Data!U:U,Data!M49,AA:AA,"H"),IF(Data!Z49="Zone",SUMIFS(Data!AC:AC,Data!Z:Z,"TM",Data!T:T,Data!M49,AA:AA,"H"),IF(Data!Z49="Region",SUMIFS(Data!AC:AC,Data!Z:Z,"TM",Data!S:S,Data!M49,AA:AA,"H"),IF(Data!Z49="Country",SUMIFS(Data!AC:AC,Data!Z:Z,"TM",Data!R:R,Data!M49,AA:AA,"H"),"")))))))</f>
        <v>7.4969999999999999</v>
      </c>
      <c r="AD49" s="18">
        <f>IF(Z49="TM",0,IF(Data!Z49="AAM",SUMIFS(Data!AD:AD,Data!Z:Z,"TM",Data!X:X,Data!M49,AA:AA,"H"),IF(Data!Z49="AM",SUMIFS(Data!AD:AD,Data!Z:Z,"TM",Data!V:V,Data!M49,AA:AA,"H"),IF(Data!Z49="AZM",SUMIFS(Data!AD:AD,Data!Z:Z,"TM",Data!U:U,Data!M49,AA:AA,"H"),IF(Data!Z49="Zone",SUMIFS(Data!AD:AD,Data!Z:Z,"TM",Data!T:T,Data!M49,AA:AA,"H"),IF(Data!Z49="Region",SUMIFS(Data!AD:AD,Data!Z:Z,"TM",Data!S:S,Data!M49,AA:AA,"H"),IF(Data!Z49="Country",SUMIFS(Data!AD:AD,Data!Z:Z,"TM",Data!R:R,Data!M49,AA:AA,"H"),"")))))))</f>
        <v>0</v>
      </c>
      <c r="AE49" s="27">
        <f t="shared" si="6"/>
        <v>0</v>
      </c>
      <c r="AF49" s="26">
        <f t="shared" si="7"/>
        <v>2499</v>
      </c>
      <c r="AG49" s="26">
        <f t="shared" si="8"/>
        <v>1.2495000000000001</v>
      </c>
      <c r="AH49" s="26">
        <f t="shared" si="9"/>
        <v>2.4990000000000001</v>
      </c>
      <c r="AJ49" s="28">
        <f>IF(Z49="TM",IF(AA49="U",(SUMIFS(Orders!AG:AG,Orders!AD:AD,Data!M49,Orders!W:W,0,Orders!X:X,0)+SUMIFS(Orders!AG:AG,Orders!AD:AD,Data!M49,Orders!W:W,1,Orders!X:X,1))/12000,0),IF(Data!Z49="AAM",SUMIFS(Data!AJ:AJ,Data!Z:Z,"TM",Data!X:X,Data!M49,AA:AA,"U"),IF(Data!Z49="AM",SUMIFS(Data!AJ:AJ,Data!Z:Z,"TM",Data!V:V,Data!M49,AA:AA,"U"),IF(Data!Z49="AZM",SUMIFS(Data!AJ:AJ,Data!Z:Z,"TM",Data!U:U,Data!M49,AA:AA,"U"),IF(Data!Z49="Zone",SUMIFS(Data!AJ:AJ,Data!Z:Z,"TM",Data!T:T,Data!M49,AA:AA,"U"),IF(Data!Z49="Region",SUMIFS(Data!AJ:AJ,Data!Z:Z,"TM",Data!S:S,Data!M49,AA:AA,"U"),IF(Data!Z49="Country",SUMIFS(Data!AJ:AJ,Data!Z:Z,"TM",Data!R:R,Data!M49,AA:AA,"U"),"")))))))</f>
        <v>0.58250000000000002</v>
      </c>
      <c r="AK49" s="18">
        <f>IF(Z49="TM",IF(AA49="U",(SUMIFS(Orders!AG:AG,Orders!AD:AD,Data!M49,Orders!W:W,0,Orders!X:X,0)+SUMIFS(Orders!AG:AG,Orders!AD:AD,Data!M49,Orders!W:W,1,Orders!X:X,1)),0),IF(Data!Z49="AAM",SUMIFS(Data!AK:AK,Data!Z:Z,"TM",Data!X:X,Data!M49,AA:AA,"U"),IF(Data!Z49="AM",SUMIFS(Data!AK:AK,Data!Z:Z,"TM",Data!V:V,Data!M49,AA:AA,"U"),IF(Data!Z49="AZM",SUMIFS(Data!AK:AK,Data!Z:Z,"TM",Data!U:U,Data!M49,AA:AA,"U"),IF(Data!Z49="Zone",SUMIFS(Data!AK:AK,Data!Z:Z,"TM",Data!T:T,Data!M49,AA:AA,"U"),IF(Data!Z49="Region",SUMIFS(Data!AK:AK,Data!Z:Z,"TM",Data!S:S,Data!M49,AA:AA,"U"),IF(Data!Z49="Country",SUMIFS(Data!AK:AK,Data!Z:Z,"TM",Data!R:R,Data!M49,AA:AA,"U"),"")))))))</f>
        <v>6990</v>
      </c>
      <c r="AL49" s="18">
        <f>IF(Z49="TM",12000*0,IF(Data!Z49="AAM",SUMIFS(Data!AL:AL,Data!Z:Z,"TM",Data!X:X,Data!M49,AA:AA,"H"),IF(Data!Z49="AM",SUMIFS(Data!AL:AL,Data!Z:Z,"TM",Data!V:V,Data!M49,AA:AA,"H"),IF(Data!Z49="AZM",SUMIFS(Data!AL:AL,Data!Z:Z,"TM",Data!U:U,Data!M49,AA:AA,"H"),IF(Data!Z49="Zone",SUMIFS(Data!AL:AL,Data!Z:Z,"TM",Data!T:T,Data!M49,AA:AA,"H"),IF(Data!Z49="Region",SUMIFS(Data!AL:AL,Data!Z:Z,"TM",Data!S:S,Data!M49,AA:AA,"H"),IF(Data!Z49="Country",SUMIFS(Data!AL:AL,Data!Z:Z,"TM",Data!R:R,Data!M49,AA:AA,"H"),"")))))))</f>
        <v>0</v>
      </c>
      <c r="AM49" s="27">
        <f t="shared" si="10"/>
        <v>0</v>
      </c>
      <c r="AN49" s="26">
        <f t="shared" si="11"/>
        <v>0.19416666666666668</v>
      </c>
      <c r="AO49" s="26">
        <f t="shared" si="12"/>
        <v>0</v>
      </c>
      <c r="AQ49" s="28">
        <f t="shared" si="13"/>
        <v>8.0794999999999995</v>
      </c>
      <c r="AR49" s="18">
        <f t="shared" si="14"/>
        <v>96954</v>
      </c>
      <c r="AS49" s="18">
        <f t="shared" si="15"/>
        <v>0</v>
      </c>
      <c r="AT49" s="27">
        <f t="shared" si="16"/>
        <v>0</v>
      </c>
      <c r="AU49" s="27"/>
      <c r="AV49" s="27"/>
      <c r="AW49" s="18">
        <f>IF(Z49="TM",(COUNTIFS(Orders!AD:AD,Data!M49,Orders!W:W,0,Orders!X:X,0,Orders!S:S,"*Ray*")+COUNTIFS(Orders!AD:AD,Data!M49,Orders!W:W,1,Orders!X:X,1,Orders!S:S,"*Ray*")+COUNTIFS(Orders!AD:AD,Data!M49,Orders!W:W,0,Orders!X:X,0,Orders!S:S,"*Fabric*")+COUNTIFS(Orders!AD:AD,Data!M49,Orders!W:W,1,Orders!X:X,1,Orders!S:S,"*Fabric*")),IF(Data!Z49="AAM",SUMIFS(Data!AW:AW,Data!Z:Z,"TM",Data!X:X,Data!M49),IF(Data!Z49="AM",SUMIFS(Data!AW:AW,Data!Z:Z,"TM",Data!V:V,Data!M49),IF(Data!Z49="AZM",SUMIFS(Data!AW:AW,Data!Z:Z,"TM",Data!U:U,Data!M49),IF(Data!Z49="Zone",SUMIFS(Data!AW:AW,Data!Z:Z,"TM",Data!T:T,Data!M49),IF(Data!Z49="Region",SUMIFS(Data!AW:AW,Data!Z:Z,"TM",Data!S:S,Data!M49),IF(Data!Z49="Country",SUMIFS(Data!AW:AW,Data!Z:Z,"TM",Data!R:R,Data!M49),0)))))))</f>
        <v>4</v>
      </c>
      <c r="AX49" s="18">
        <f>IF(Z49="TM",(COUNTIFS(Orders!AD:AD,Data!M49,Orders!W:W,0,Orders!X:X,0,Orders!S:S,"*Starter*")+COUNTIFS(Orders!AD:AD,Data!M49,Orders!W:W,1,Orders!X:X,1,Orders!S:S,"*Starter*")),IF(Data!Z49="AAM",SUMIFS(Data!AX:AX,Data!Z:Z,"TM",Data!X:X,Data!M49),IF(Data!Z49="AM",SUMIFS(Data!AX:AX,Data!Z:Z,"TM",Data!V:V,Data!M49),IF(Data!Z49="AZM",SUMIFS(Data!AX:AX,Data!Z:Z,"TM",Data!U:U,Data!M49),IF(Data!Z49="Zone",SUMIFS(Data!AX:AX,Data!Z:Z,"TM",Data!T:T,Data!M49),IF(Data!Z49="Region",SUMIFS(Data!AX:AX,Data!Z:Z,"TM",Data!S:S,Data!M49),IF(Data!Z49="Country",SUMIFS(Data!AX:AX,Data!Z:Z,"TM",Data!R:R,Data!M49),0)))))))</f>
        <v>3</v>
      </c>
      <c r="AY49" s="18">
        <f>IF(Z49="TM",(COUNTIFS(Orders!AD:AD,Data!M49,Orders!W:W,0,Orders!X:X,0,Orders!S:S,"*Pro*")+COUNTIFS(Orders!AD:AD,Data!M49,Orders!W:W,1,Orders!X:X,1,Orders!S:S,"*Pro*")),IF(Data!Z49="AAM",SUMIFS(Data!AY:AY,Data!Z:Z,"TM",Data!X:X,Data!M49),IF(Data!Z49="AM",SUMIFS(Data!AY:AY,Data!Z:Z,"TM",Data!V:V,Data!M49),IF(Data!Z49="AZM",SUMIFS(Data!AY:AY,Data!Z:Z,"TM",Data!U:U,Data!M49),IF(Data!Z49="Zone",SUMIFS(Data!AY:AY,Data!Z:Z,"TM",Data!T:T,Data!M49),IF(Data!Z49="Region",SUMIFS(Data!AY:AY,Data!Z:Z,"TM",Data!S:S,Data!M49),IF(Data!Z49="Country",SUMIFS(Data!AY:AY,Data!Z:Z,"TM",Data!R:R,Data!M49),0)))))))</f>
        <v>0</v>
      </c>
      <c r="AZ49" s="18">
        <f>IF(Z49="TM",(COUNTIFS(Orders!AD:AD,Data!M49,Orders!W:W,0,Orders!X:X,0,Orders!S:S,"*Tab*")+COUNTIFS(Orders!AD:AD,Data!M49,Orders!W:W,1,Orders!X:X,1,Orders!S:S,"*Tab*")),IF(Data!Z49="AAM",SUMIFS(Data!AZ:AZ,Data!Z:Z,"TM",Data!X:X,Data!M49),IF(Data!Z49="AM",SUMIFS(Data!AZ:AZ,Data!Z:Z,"TM",Data!V:V,Data!M49),IF(Data!Z49="AZM",SUMIFS(Data!AZ:AZ,Data!Z:Z,"TM",Data!U:U,Data!M49),IF(Data!Z49="Zone",SUMIFS(Data!AZ:AZ,Data!Z:Z,"TM",Data!T:T,Data!M49),IF(Data!Z49="Region",SUMIFS(Data!AZ:AZ,Data!Z:Z,"TM",Data!S:S,Data!M49),IF(Data!Z49="Country",SUMIFS(Data!AZ:AZ,Data!Z:Z,"TM",Data!R:R,Data!M49),0)))))))</f>
        <v>3</v>
      </c>
      <c r="BA49" s="18">
        <f>IF(Z49="TM",(COUNTIFS(Orders!AD:AD,Data!M49,Orders!W:W,0,Orders!X:X,0,Orders!S:S,"*Dental*")+COUNTIFS(Orders!AD:AD,Data!M49,Orders!W:W,1,Orders!X:X,1,Orders!S:S,"*Dental*")+COUNTIFS(Orders!AD:AD,Data!M49,Orders!W:W,0,Orders!X:X,0,Orders!S:S,"*Pediatric*")+COUNTIFS(Orders!AD:AD,Data!M49,Orders!W:W,1,Orders!X:X,1,Orders!S:S,"*Pediatric*")),IF(Data!Z49="AAM",SUMIFS(Data!BA:BA,Data!Z:Z,"TM",Data!X:X,Data!M49),IF(Data!Z49="AM",SUMIFS(Data!BA:BA,Data!Z:Z,"TM",Data!V:V,Data!M49),IF(Data!Z49="AZM",SUMIFS(Data!BA:BA,Data!Z:Z,"TM",Data!U:U,Data!M49),IF(Data!Z49="Zone",SUMIFS(Data!BA:BA,Data!Z:Z,"TM",Data!T:T,Data!M49),IF(Data!Z49="Region",SUMIFS(Data!BA:BA,Data!Z:Z,"TM",Data!S:S,Data!M49),IF(Data!Z49="Country",SUMIFS(Data!BA:BA,Data!Z:Z,"TM",Data!R:R,Data!M49),0)))))))</f>
        <v>0</v>
      </c>
      <c r="BB49" s="18">
        <f>IF(Z49="TM",(COUNTIFS(Orders!AD:AD,Data!M49,Orders!W:W,0,Orders!X:X,0,Orders!S:S,"*Fabric*")+COUNTIFS(Orders!AD:AD,Data!M49,Orders!W:W,1,Orders!X:X,1,Orders!S:S,"*Fabric*")),IF(Data!Z49="AAM",SUMIFS(Data!BB:BB,Data!Z:Z,"TM",Data!X:X,Data!M49),IF(Data!Z49="AM",SUMIFS(Data!BB:BB,Data!Z:Z,"TM",Data!V:V,Data!M49),IF(Data!Z49="AZM",SUMIFS(Data!BB:BB,Data!Z:Z,"TM",Data!U:U,Data!M49),IF(Data!Z49="Zone",SUMIFS(Data!BB:BB,Data!Z:Z,"TM",Data!T:T,Data!M49),IF(Data!Z49="Region",SUMIFS(Data!BB:BB,Data!Z:Z,"TM",Data!S:S,Data!M49),IF(Data!Z49="Country",SUMIFS(Data!BB:BB,Data!Z:Z,"TM",Data!R:R,Data!M49),0)))))))</f>
        <v>0</v>
      </c>
    </row>
    <row r="50" spans="1:54" ht="15.75" x14ac:dyDescent="0.3">
      <c r="A50" s="33" t="str">
        <f t="shared" si="20"/>
        <v/>
      </c>
      <c r="B50" s="33" t="b">
        <f t="shared" si="21"/>
        <v>1</v>
      </c>
      <c r="C50" s="33" t="e">
        <f>IF(ISERROR(SMALL($D$4:$D$594,E50)),””,SMALL($D$4:$D$594,E50))</f>
        <v>#NAME?</v>
      </c>
      <c r="D50" s="34" t="str">
        <f t="shared" si="22"/>
        <v/>
      </c>
      <c r="E50" s="33">
        <f>ROWS($E$4:E50)</f>
        <v>47</v>
      </c>
      <c r="F50" s="33">
        <f t="shared" si="23"/>
        <v>0</v>
      </c>
      <c r="G50" s="33">
        <f>IF(OR(Report!$C$7="",Report!$C$7="All Levels"),1,IF(Report!$C$7=Data!Z50,1,0))</f>
        <v>0</v>
      </c>
      <c r="H50" s="33">
        <f t="shared" si="24"/>
        <v>1</v>
      </c>
      <c r="I50" s="33">
        <f t="shared" si="25"/>
        <v>3</v>
      </c>
      <c r="J50" s="33">
        <f>IF(OR(Report!$F$7="",Report!$F$7="All AMs"),1,IF(Report!$F$7=Data!W50,1,0))</f>
        <v>1</v>
      </c>
      <c r="K50" s="33">
        <f>IF(OR(Report!$E$7="",Report!$E$7="All Zones"),1,IF(Report!$E$7=Data!P50,1,0))</f>
        <v>1</v>
      </c>
      <c r="L50" s="33">
        <f>IF(OR(Report!$D$7="",Report!$D$7="All Regions"),1,IF(Report!$D$7=Data!O50,1,0))</f>
        <v>1</v>
      </c>
      <c r="M50" s="67" t="s">
        <v>827</v>
      </c>
      <c r="N50" s="67" t="s">
        <v>715</v>
      </c>
      <c r="O50" s="68" t="s">
        <v>19</v>
      </c>
      <c r="P50" s="68" t="s">
        <v>685</v>
      </c>
      <c r="Q50" s="68" t="s">
        <v>685</v>
      </c>
      <c r="R50" s="67" t="s">
        <v>777</v>
      </c>
      <c r="S50" s="67" t="s">
        <v>753</v>
      </c>
      <c r="T50" s="67" t="s">
        <v>754</v>
      </c>
      <c r="U50" s="67" t="s">
        <v>785</v>
      </c>
      <c r="V50" s="67" t="s">
        <v>827</v>
      </c>
      <c r="W50" s="67" t="s">
        <v>715</v>
      </c>
      <c r="X50" s="67"/>
      <c r="Y50" s="68"/>
      <c r="Z50" s="68" t="s">
        <v>12</v>
      </c>
      <c r="AA50" s="68"/>
      <c r="AB50" s="18">
        <f>IF(Z50="TM",IF(AA50="H",(COUNTIFS(Orders!AD:AD,Data!M50,Orders!W:W,0,Orders!X:X,0)+COUNTIFS(Orders!AD:AD,Data!M50,Orders!W:W,1,Orders!X:X,1)),0),IF(Data!Z50="AAM",SUMIFS(Data!AB:AB,Data!Z:Z,"TM",Data!X:X,Data!M50,AA:AA,"H"),IF(Data!Z50="AM",SUMIFS(Data!AB:AB,Data!Z:Z,"TM",Data!V:V,Data!M50,AA:AA,"H"),IF(Data!Z50="AZM",SUMIFS(Data!AB:AB,Data!Z:Z,"TM",Data!U:U,Data!M50,AA:AA,"H"),IF(Data!Z50="ZM",SUMIFS(Data!AB:AB,Data!Z:Z,"TM",Data!T:T,Data!M50,AA:AA,"H"),IF(Data!Z50="RM",SUMIFS(Data!AB:AB,Data!Z:Z,"TM",Data!S:S,Data!M50,AA:AA,"H"),IF(Data!Z50="CM",SUMIFS(Data!AB:AB,Data!Z:Z,"TM",Data!R:R,Data!M50,AA:AA,"H"),"")))))))</f>
        <v>0</v>
      </c>
      <c r="AC50" s="28">
        <f>IF(Z50="TM",IF(AA50="H",(SUMIFS(Orders!AG:AG,Orders!AD:AD,Data!M50,Orders!W:W,0,Orders!X:X,0)+SUMIFS(Orders!AG:AG,Orders!AD:AD,Data!M50,Orders!W:W,1,Orders!X:X,1))/12000,0),IF(Data!Z50="AAM",SUMIFS(Data!AC:AC,Data!Z:Z,"TM",Data!X:X,Data!M50,AA:AA,"H"),IF(Data!Z50="AM",SUMIFS(Data!AC:AC,Data!Z:Z,"TM",Data!V:V,Data!M50,AA:AA,"H"),IF(Data!Z50="AZM",SUMIFS(Data!AC:AC,Data!Z:Z,"TM",Data!U:U,Data!M50,AA:AA,"H"),IF(Data!Z50="Zone",SUMIFS(Data!AC:AC,Data!Z:Z,"TM",Data!T:T,Data!M50,AA:AA,"H"),IF(Data!Z50="Region",SUMIFS(Data!AC:AC,Data!Z:Z,"TM",Data!S:S,Data!M50,AA:AA,"H"),IF(Data!Z50="Country",SUMIFS(Data!AC:AC,Data!Z:Z,"TM",Data!R:R,Data!M50,AA:AA,"H"),"")))))))</f>
        <v>0</v>
      </c>
      <c r="AD50" s="18">
        <f>IF(Z50="TM",0,IF(Data!Z50="AAM",SUMIFS(Data!AD:AD,Data!Z:Z,"TM",Data!X:X,Data!M50,AA:AA,"H"),IF(Data!Z50="AM",SUMIFS(Data!AD:AD,Data!Z:Z,"TM",Data!V:V,Data!M50,AA:AA,"H"),IF(Data!Z50="AZM",SUMIFS(Data!AD:AD,Data!Z:Z,"TM",Data!U:U,Data!M50,AA:AA,"H"),IF(Data!Z50="Zone",SUMIFS(Data!AD:AD,Data!Z:Z,"TM",Data!T:T,Data!M50,AA:AA,"H"),IF(Data!Z50="Region",SUMIFS(Data!AD:AD,Data!Z:Z,"TM",Data!S:S,Data!M50,AA:AA,"H"),IF(Data!Z50="Country",SUMIFS(Data!AD:AD,Data!Z:Z,"TM",Data!R:R,Data!M50,AA:AA,"H"),"")))))))</f>
        <v>0</v>
      </c>
      <c r="AE50" s="27">
        <f t="shared" si="6"/>
        <v>0</v>
      </c>
      <c r="AF50" s="26">
        <f t="shared" si="7"/>
        <v>0</v>
      </c>
      <c r="AG50" s="26">
        <f t="shared" si="8"/>
        <v>0</v>
      </c>
      <c r="AH50" s="26">
        <f t="shared" si="9"/>
        <v>0</v>
      </c>
      <c r="AJ50" s="28">
        <f>IF(Z50="TM",IF(AA50="U",(SUMIFS(Orders!AG:AG,Orders!AD:AD,Data!M50,Orders!W:W,0,Orders!X:X,0)+SUMIFS(Orders!AG:AG,Orders!AD:AD,Data!M50,Orders!W:W,1,Orders!X:X,1))/12000,0),IF(Data!Z50="AAM",SUMIFS(Data!AJ:AJ,Data!Z:Z,"TM",Data!X:X,Data!M50,AA:AA,"U"),IF(Data!Z50="AM",SUMIFS(Data!AJ:AJ,Data!Z:Z,"TM",Data!V:V,Data!M50,AA:AA,"U"),IF(Data!Z50="AZM",SUMIFS(Data!AJ:AJ,Data!Z:Z,"TM",Data!U:U,Data!M50,AA:AA,"U"),IF(Data!Z50="Zone",SUMIFS(Data!AJ:AJ,Data!Z:Z,"TM",Data!T:T,Data!M50,AA:AA,"U"),IF(Data!Z50="Region",SUMIFS(Data!AJ:AJ,Data!Z:Z,"TM",Data!S:S,Data!M50,AA:AA,"U"),IF(Data!Z50="Country",SUMIFS(Data!AJ:AJ,Data!Z:Z,"TM",Data!R:R,Data!M50,AA:AA,"U"),"")))))))</f>
        <v>0</v>
      </c>
      <c r="AK50" s="18">
        <f>IF(Z50="TM",IF(AA50="U",(SUMIFS(Orders!AG:AG,Orders!AD:AD,Data!M50,Orders!W:W,0,Orders!X:X,0)+SUMIFS(Orders!AG:AG,Orders!AD:AD,Data!M50,Orders!W:W,1,Orders!X:X,1)),0),IF(Data!Z50="AAM",SUMIFS(Data!AK:AK,Data!Z:Z,"TM",Data!X:X,Data!M50,AA:AA,"U"),IF(Data!Z50="AM",SUMIFS(Data!AK:AK,Data!Z:Z,"TM",Data!V:V,Data!M50,AA:AA,"U"),IF(Data!Z50="AZM",SUMIFS(Data!AK:AK,Data!Z:Z,"TM",Data!U:U,Data!M50,AA:AA,"U"),IF(Data!Z50="Zone",SUMIFS(Data!AK:AK,Data!Z:Z,"TM",Data!T:T,Data!M50,AA:AA,"U"),IF(Data!Z50="Region",SUMIFS(Data!AK:AK,Data!Z:Z,"TM",Data!S:S,Data!M50,AA:AA,"U"),IF(Data!Z50="Country",SUMIFS(Data!AK:AK,Data!Z:Z,"TM",Data!R:R,Data!M50,AA:AA,"U"),"")))))))</f>
        <v>0</v>
      </c>
      <c r="AL50" s="18">
        <f>IF(Z50="TM",12000*0,IF(Data!Z50="AAM",SUMIFS(Data!AL:AL,Data!Z:Z,"TM",Data!X:X,Data!M50,AA:AA,"H"),IF(Data!Z50="AM",SUMIFS(Data!AL:AL,Data!Z:Z,"TM",Data!V:V,Data!M50,AA:AA,"H"),IF(Data!Z50="AZM",SUMIFS(Data!AL:AL,Data!Z:Z,"TM",Data!U:U,Data!M50,AA:AA,"H"),IF(Data!Z50="Zone",SUMIFS(Data!AL:AL,Data!Z:Z,"TM",Data!T:T,Data!M50,AA:AA,"H"),IF(Data!Z50="Region",SUMIFS(Data!AL:AL,Data!Z:Z,"TM",Data!S:S,Data!M50,AA:AA,"H"),IF(Data!Z50="Country",SUMIFS(Data!AL:AL,Data!Z:Z,"TM",Data!R:R,Data!M50,AA:AA,"H"),"")))))))</f>
        <v>0</v>
      </c>
      <c r="AM50" s="27">
        <f t="shared" si="10"/>
        <v>0</v>
      </c>
      <c r="AN50" s="26">
        <f t="shared" si="11"/>
        <v>0</v>
      </c>
      <c r="AO50" s="26">
        <f t="shared" si="12"/>
        <v>0</v>
      </c>
      <c r="AQ50" s="28">
        <f t="shared" si="13"/>
        <v>0</v>
      </c>
      <c r="AR50" s="18">
        <f t="shared" si="14"/>
        <v>0</v>
      </c>
      <c r="AS50" s="18">
        <f t="shared" si="15"/>
        <v>0</v>
      </c>
      <c r="AT50" s="27">
        <f t="shared" si="16"/>
        <v>0</v>
      </c>
      <c r="AU50" s="27"/>
      <c r="AV50" s="27"/>
      <c r="AW50" s="18">
        <f>IF(Z50="TM",(COUNTIFS(Orders!AD:AD,Data!M50,Orders!W:W,0,Orders!X:X,0,Orders!S:S,"*Ray*")+COUNTIFS(Orders!AD:AD,Data!M50,Orders!W:W,1,Orders!X:X,1,Orders!S:S,"*Ray*")+COUNTIFS(Orders!AD:AD,Data!M50,Orders!W:W,0,Orders!X:X,0,Orders!S:S,"*Fabric*")+COUNTIFS(Orders!AD:AD,Data!M50,Orders!W:W,1,Orders!X:X,1,Orders!S:S,"*Fabric*")),IF(Data!Z50="AAM",SUMIFS(Data!AW:AW,Data!Z:Z,"TM",Data!X:X,Data!M50),IF(Data!Z50="AM",SUMIFS(Data!AW:AW,Data!Z:Z,"TM",Data!V:V,Data!M50),IF(Data!Z50="AZM",SUMIFS(Data!AW:AW,Data!Z:Z,"TM",Data!U:U,Data!M50),IF(Data!Z50="Zone",SUMIFS(Data!AW:AW,Data!Z:Z,"TM",Data!T:T,Data!M50),IF(Data!Z50="Region",SUMIFS(Data!AW:AW,Data!Z:Z,"TM",Data!S:S,Data!M50),IF(Data!Z50="Country",SUMIFS(Data!AW:AW,Data!Z:Z,"TM",Data!R:R,Data!M50),0)))))))</f>
        <v>0</v>
      </c>
      <c r="AX50" s="18">
        <f>IF(Z50="TM",(COUNTIFS(Orders!AD:AD,Data!M50,Orders!W:W,0,Orders!X:X,0,Orders!S:S,"*Starter*")+COUNTIFS(Orders!AD:AD,Data!M50,Orders!W:W,1,Orders!X:X,1,Orders!S:S,"*Starter*")),IF(Data!Z50="AAM",SUMIFS(Data!AX:AX,Data!Z:Z,"TM",Data!X:X,Data!M50),IF(Data!Z50="AM",SUMIFS(Data!AX:AX,Data!Z:Z,"TM",Data!V:V,Data!M50),IF(Data!Z50="AZM",SUMIFS(Data!AX:AX,Data!Z:Z,"TM",Data!U:U,Data!M50),IF(Data!Z50="Zone",SUMIFS(Data!AX:AX,Data!Z:Z,"TM",Data!T:T,Data!M50),IF(Data!Z50="Region",SUMIFS(Data!AX:AX,Data!Z:Z,"TM",Data!S:S,Data!M50),IF(Data!Z50="Country",SUMIFS(Data!AX:AX,Data!Z:Z,"TM",Data!R:R,Data!M50),0)))))))</f>
        <v>0</v>
      </c>
      <c r="AY50" s="18">
        <f>IF(Z50="TM",(COUNTIFS(Orders!AD:AD,Data!M50,Orders!W:W,0,Orders!X:X,0,Orders!S:S,"*Pro*")+COUNTIFS(Orders!AD:AD,Data!M50,Orders!W:W,1,Orders!X:X,1,Orders!S:S,"*Pro*")),IF(Data!Z50="AAM",SUMIFS(Data!AY:AY,Data!Z:Z,"TM",Data!X:X,Data!M50),IF(Data!Z50="AM",SUMIFS(Data!AY:AY,Data!Z:Z,"TM",Data!V:V,Data!M50),IF(Data!Z50="AZM",SUMIFS(Data!AY:AY,Data!Z:Z,"TM",Data!U:U,Data!M50),IF(Data!Z50="Zone",SUMIFS(Data!AY:AY,Data!Z:Z,"TM",Data!T:T,Data!M50),IF(Data!Z50="Region",SUMIFS(Data!AY:AY,Data!Z:Z,"TM",Data!S:S,Data!M50),IF(Data!Z50="Country",SUMIFS(Data!AY:AY,Data!Z:Z,"TM",Data!R:R,Data!M50),0)))))))</f>
        <v>0</v>
      </c>
      <c r="AZ50" s="18">
        <f>IF(Z50="TM",(COUNTIFS(Orders!AD:AD,Data!M50,Orders!W:W,0,Orders!X:X,0,Orders!S:S,"*Tab*")+COUNTIFS(Orders!AD:AD,Data!M50,Orders!W:W,1,Orders!X:X,1,Orders!S:S,"*Tab*")),IF(Data!Z50="AAM",SUMIFS(Data!AZ:AZ,Data!Z:Z,"TM",Data!X:X,Data!M50),IF(Data!Z50="AM",SUMIFS(Data!AZ:AZ,Data!Z:Z,"TM",Data!V:V,Data!M50),IF(Data!Z50="AZM",SUMIFS(Data!AZ:AZ,Data!Z:Z,"TM",Data!U:U,Data!M50),IF(Data!Z50="Zone",SUMIFS(Data!AZ:AZ,Data!Z:Z,"TM",Data!T:T,Data!M50),IF(Data!Z50="Region",SUMIFS(Data!AZ:AZ,Data!Z:Z,"TM",Data!S:S,Data!M50),IF(Data!Z50="Country",SUMIFS(Data!AZ:AZ,Data!Z:Z,"TM",Data!R:R,Data!M50),0)))))))</f>
        <v>0</v>
      </c>
      <c r="BA50" s="18">
        <f>IF(Z50="TM",(COUNTIFS(Orders!AD:AD,Data!M50,Orders!W:W,0,Orders!X:X,0,Orders!S:S,"*Dental*")+COUNTIFS(Orders!AD:AD,Data!M50,Orders!W:W,1,Orders!X:X,1,Orders!S:S,"*Dental*")+COUNTIFS(Orders!AD:AD,Data!M50,Orders!W:W,0,Orders!X:X,0,Orders!S:S,"*Pediatric*")+COUNTIFS(Orders!AD:AD,Data!M50,Orders!W:W,1,Orders!X:X,1,Orders!S:S,"*Pediatric*")),IF(Data!Z50="AAM",SUMIFS(Data!BA:BA,Data!Z:Z,"TM",Data!X:X,Data!M50),IF(Data!Z50="AM",SUMIFS(Data!BA:BA,Data!Z:Z,"TM",Data!V:V,Data!M50),IF(Data!Z50="AZM",SUMIFS(Data!BA:BA,Data!Z:Z,"TM",Data!U:U,Data!M50),IF(Data!Z50="Zone",SUMIFS(Data!BA:BA,Data!Z:Z,"TM",Data!T:T,Data!M50),IF(Data!Z50="Region",SUMIFS(Data!BA:BA,Data!Z:Z,"TM",Data!S:S,Data!M50),IF(Data!Z50="Country",SUMIFS(Data!BA:BA,Data!Z:Z,"TM",Data!R:R,Data!M50),0)))))))</f>
        <v>0</v>
      </c>
      <c r="BB50" s="18">
        <f>IF(Z50="TM",(COUNTIFS(Orders!AD:AD,Data!M50,Orders!W:W,0,Orders!X:X,0,Orders!S:S,"*Fabric*")+COUNTIFS(Orders!AD:AD,Data!M50,Orders!W:W,1,Orders!X:X,1,Orders!S:S,"*Fabric*")),IF(Data!Z50="AAM",SUMIFS(Data!BB:BB,Data!Z:Z,"TM",Data!X:X,Data!M50),IF(Data!Z50="AM",SUMIFS(Data!BB:BB,Data!Z:Z,"TM",Data!V:V,Data!M50),IF(Data!Z50="AZM",SUMIFS(Data!BB:BB,Data!Z:Z,"TM",Data!U:U,Data!M50),IF(Data!Z50="Zone",SUMIFS(Data!BB:BB,Data!Z:Z,"TM",Data!T:T,Data!M50),IF(Data!Z50="Region",SUMIFS(Data!BB:BB,Data!Z:Z,"TM",Data!S:S,Data!M50),IF(Data!Z50="Country",SUMIFS(Data!BB:BB,Data!Z:Z,"TM",Data!R:R,Data!M50),0)))))))</f>
        <v>0</v>
      </c>
    </row>
    <row r="51" spans="1:54" ht="15.75" x14ac:dyDescent="0.3">
      <c r="A51" s="33" t="str">
        <f t="shared" si="20"/>
        <v/>
      </c>
      <c r="B51" s="33" t="b">
        <f t="shared" si="21"/>
        <v>1</v>
      </c>
      <c r="C51" s="33" t="e">
        <f>IF(ISERROR(SMALL($D$4:$D$594,E51)),””,SMALL($D$4:$D$594,E51))</f>
        <v>#NAME?</v>
      </c>
      <c r="D51" s="34" t="str">
        <f t="shared" si="22"/>
        <v/>
      </c>
      <c r="E51" s="33">
        <f>ROWS($E$4:E51)</f>
        <v>48</v>
      </c>
      <c r="F51" s="33">
        <f t="shared" si="23"/>
        <v>0</v>
      </c>
      <c r="G51" s="33">
        <f>IF(OR(Report!$C$7="",Report!$C$7="All Levels"),1,IF(Report!$C$7=Data!Z51,1,0))</f>
        <v>0</v>
      </c>
      <c r="H51" s="33">
        <f t="shared" si="24"/>
        <v>1</v>
      </c>
      <c r="I51" s="33">
        <f t="shared" si="25"/>
        <v>3</v>
      </c>
      <c r="J51" s="33">
        <f>IF(OR(Report!$F$7="",Report!$F$7="All AMs"),1,IF(Report!$F$7=Data!W51,1,0))</f>
        <v>1</v>
      </c>
      <c r="K51" s="33">
        <f>IF(OR(Report!$E$7="",Report!$E$7="All Zones"),1,IF(Report!$E$7=Data!P51,1,0))</f>
        <v>1</v>
      </c>
      <c r="L51" s="33">
        <f>IF(OR(Report!$D$7="",Report!$D$7="All Regions"),1,IF(Report!$D$7=Data!O51,1,0))</f>
        <v>1</v>
      </c>
      <c r="M51" s="67" t="s">
        <v>828</v>
      </c>
      <c r="N51" s="67" t="s">
        <v>716</v>
      </c>
      <c r="O51" s="68" t="s">
        <v>19</v>
      </c>
      <c r="P51" s="68" t="s">
        <v>685</v>
      </c>
      <c r="Q51" s="68" t="s">
        <v>685</v>
      </c>
      <c r="R51" s="67" t="s">
        <v>777</v>
      </c>
      <c r="S51" s="67" t="s">
        <v>753</v>
      </c>
      <c r="T51" s="67" t="s">
        <v>754</v>
      </c>
      <c r="U51" s="67" t="s">
        <v>785</v>
      </c>
      <c r="V51" s="67" t="s">
        <v>828</v>
      </c>
      <c r="W51" s="67" t="s">
        <v>716</v>
      </c>
      <c r="X51" s="67"/>
      <c r="Y51" s="68"/>
      <c r="Z51" s="68" t="s">
        <v>12</v>
      </c>
      <c r="AA51" s="68"/>
      <c r="AB51" s="18">
        <f>IF(Z51="TM",IF(AA51="H",(COUNTIFS(Orders!AD:AD,Data!M51,Orders!W:W,0,Orders!X:X,0)+COUNTIFS(Orders!AD:AD,Data!M51,Orders!W:W,1,Orders!X:X,1)),0),IF(Data!Z51="AAM",SUMIFS(Data!AB:AB,Data!Z:Z,"TM",Data!X:X,Data!M51,AA:AA,"H"),IF(Data!Z51="AM",SUMIFS(Data!AB:AB,Data!Z:Z,"TM",Data!V:V,Data!M51,AA:AA,"H"),IF(Data!Z51="AZM",SUMIFS(Data!AB:AB,Data!Z:Z,"TM",Data!U:U,Data!M51,AA:AA,"H"),IF(Data!Z51="ZM",SUMIFS(Data!AB:AB,Data!Z:Z,"TM",Data!T:T,Data!M51,AA:AA,"H"),IF(Data!Z51="RM",SUMIFS(Data!AB:AB,Data!Z:Z,"TM",Data!S:S,Data!M51,AA:AA,"H"),IF(Data!Z51="CM",SUMIFS(Data!AB:AB,Data!Z:Z,"TM",Data!R:R,Data!M51,AA:AA,"H"),"")))))))</f>
        <v>0</v>
      </c>
      <c r="AC51" s="28">
        <f>IF(Z51="TM",IF(AA51="H",(SUMIFS(Orders!AG:AG,Orders!AD:AD,Data!M51,Orders!W:W,0,Orders!X:X,0)+SUMIFS(Orders!AG:AG,Orders!AD:AD,Data!M51,Orders!W:W,1,Orders!X:X,1))/12000,0),IF(Data!Z51="AAM",SUMIFS(Data!AC:AC,Data!Z:Z,"TM",Data!X:X,Data!M51,AA:AA,"H"),IF(Data!Z51="AM",SUMIFS(Data!AC:AC,Data!Z:Z,"TM",Data!V:V,Data!M51,AA:AA,"H"),IF(Data!Z51="AZM",SUMIFS(Data!AC:AC,Data!Z:Z,"TM",Data!U:U,Data!M51,AA:AA,"H"),IF(Data!Z51="Zone",SUMIFS(Data!AC:AC,Data!Z:Z,"TM",Data!T:T,Data!M51,AA:AA,"H"),IF(Data!Z51="Region",SUMIFS(Data!AC:AC,Data!Z:Z,"TM",Data!S:S,Data!M51,AA:AA,"H"),IF(Data!Z51="Country",SUMIFS(Data!AC:AC,Data!Z:Z,"TM",Data!R:R,Data!M51,AA:AA,"H"),"")))))))</f>
        <v>0</v>
      </c>
      <c r="AD51" s="18">
        <f>IF(Z51="TM",0,IF(Data!Z51="AAM",SUMIFS(Data!AD:AD,Data!Z:Z,"TM",Data!X:X,Data!M51,AA:AA,"H"),IF(Data!Z51="AM",SUMIFS(Data!AD:AD,Data!Z:Z,"TM",Data!V:V,Data!M51,AA:AA,"H"),IF(Data!Z51="AZM",SUMIFS(Data!AD:AD,Data!Z:Z,"TM",Data!U:U,Data!M51,AA:AA,"H"),IF(Data!Z51="Zone",SUMIFS(Data!AD:AD,Data!Z:Z,"TM",Data!T:T,Data!M51,AA:AA,"H"),IF(Data!Z51="Region",SUMIFS(Data!AD:AD,Data!Z:Z,"TM",Data!S:S,Data!M51,AA:AA,"H"),IF(Data!Z51="Country",SUMIFS(Data!AD:AD,Data!Z:Z,"TM",Data!R:R,Data!M51,AA:AA,"H"),"")))))))</f>
        <v>0</v>
      </c>
      <c r="AE51" s="27">
        <f t="shared" si="6"/>
        <v>0</v>
      </c>
      <c r="AF51" s="26">
        <f t="shared" si="7"/>
        <v>0</v>
      </c>
      <c r="AG51" s="26">
        <f t="shared" si="8"/>
        <v>0</v>
      </c>
      <c r="AH51" s="26">
        <f t="shared" si="9"/>
        <v>0</v>
      </c>
      <c r="AJ51" s="28">
        <f>IF(Z51="TM",IF(AA51="U",(SUMIFS(Orders!AG:AG,Orders!AD:AD,Data!M51,Orders!W:W,0,Orders!X:X,0)+SUMIFS(Orders!AG:AG,Orders!AD:AD,Data!M51,Orders!W:W,1,Orders!X:X,1))/12000,0),IF(Data!Z51="AAM",SUMIFS(Data!AJ:AJ,Data!Z:Z,"TM",Data!X:X,Data!M51,AA:AA,"U"),IF(Data!Z51="AM",SUMIFS(Data!AJ:AJ,Data!Z:Z,"TM",Data!V:V,Data!M51,AA:AA,"U"),IF(Data!Z51="AZM",SUMIFS(Data!AJ:AJ,Data!Z:Z,"TM",Data!U:U,Data!M51,AA:AA,"U"),IF(Data!Z51="Zone",SUMIFS(Data!AJ:AJ,Data!Z:Z,"TM",Data!T:T,Data!M51,AA:AA,"U"),IF(Data!Z51="Region",SUMIFS(Data!AJ:AJ,Data!Z:Z,"TM",Data!S:S,Data!M51,AA:AA,"U"),IF(Data!Z51="Country",SUMIFS(Data!AJ:AJ,Data!Z:Z,"TM",Data!R:R,Data!M51,AA:AA,"U"),"")))))))</f>
        <v>0</v>
      </c>
      <c r="AK51" s="18">
        <f>IF(Z51="TM",IF(AA51="U",(SUMIFS(Orders!AG:AG,Orders!AD:AD,Data!M51,Orders!W:W,0,Orders!X:X,0)+SUMIFS(Orders!AG:AG,Orders!AD:AD,Data!M51,Orders!W:W,1,Orders!X:X,1)),0),IF(Data!Z51="AAM",SUMIFS(Data!AK:AK,Data!Z:Z,"TM",Data!X:X,Data!M51,AA:AA,"U"),IF(Data!Z51="AM",SUMIFS(Data!AK:AK,Data!Z:Z,"TM",Data!V:V,Data!M51,AA:AA,"U"),IF(Data!Z51="AZM",SUMIFS(Data!AK:AK,Data!Z:Z,"TM",Data!U:U,Data!M51,AA:AA,"U"),IF(Data!Z51="Zone",SUMIFS(Data!AK:AK,Data!Z:Z,"TM",Data!T:T,Data!M51,AA:AA,"U"),IF(Data!Z51="Region",SUMIFS(Data!AK:AK,Data!Z:Z,"TM",Data!S:S,Data!M51,AA:AA,"U"),IF(Data!Z51="Country",SUMIFS(Data!AK:AK,Data!Z:Z,"TM",Data!R:R,Data!M51,AA:AA,"U"),"")))))))</f>
        <v>0</v>
      </c>
      <c r="AL51" s="18">
        <f>IF(Z51="TM",12000*0,IF(Data!Z51="AAM",SUMIFS(Data!AL:AL,Data!Z:Z,"TM",Data!X:X,Data!M51,AA:AA,"H"),IF(Data!Z51="AM",SUMIFS(Data!AL:AL,Data!Z:Z,"TM",Data!V:V,Data!M51,AA:AA,"H"),IF(Data!Z51="AZM",SUMIFS(Data!AL:AL,Data!Z:Z,"TM",Data!U:U,Data!M51,AA:AA,"H"),IF(Data!Z51="Zone",SUMIFS(Data!AL:AL,Data!Z:Z,"TM",Data!T:T,Data!M51,AA:AA,"H"),IF(Data!Z51="Region",SUMIFS(Data!AL:AL,Data!Z:Z,"TM",Data!S:S,Data!M51,AA:AA,"H"),IF(Data!Z51="Country",SUMIFS(Data!AL:AL,Data!Z:Z,"TM",Data!R:R,Data!M51,AA:AA,"H"),"")))))))</f>
        <v>0</v>
      </c>
      <c r="AM51" s="27">
        <f t="shared" si="10"/>
        <v>0</v>
      </c>
      <c r="AN51" s="26">
        <f t="shared" si="11"/>
        <v>0</v>
      </c>
      <c r="AO51" s="26">
        <f t="shared" si="12"/>
        <v>0</v>
      </c>
      <c r="AQ51" s="28">
        <f t="shared" si="13"/>
        <v>0</v>
      </c>
      <c r="AR51" s="18">
        <f t="shared" si="14"/>
        <v>0</v>
      </c>
      <c r="AS51" s="18">
        <f t="shared" si="15"/>
        <v>0</v>
      </c>
      <c r="AT51" s="27">
        <f t="shared" si="16"/>
        <v>0</v>
      </c>
      <c r="AU51" s="27"/>
      <c r="AV51" s="27"/>
      <c r="AW51" s="18">
        <f>IF(Z51="TM",(COUNTIFS(Orders!AD:AD,Data!M51,Orders!W:W,0,Orders!X:X,0,Orders!S:S,"*Ray*")+COUNTIFS(Orders!AD:AD,Data!M51,Orders!W:W,1,Orders!X:X,1,Orders!S:S,"*Ray*")+COUNTIFS(Orders!AD:AD,Data!M51,Orders!W:W,0,Orders!X:X,0,Orders!S:S,"*Fabric*")+COUNTIFS(Orders!AD:AD,Data!M51,Orders!W:W,1,Orders!X:X,1,Orders!S:S,"*Fabric*")),IF(Data!Z51="AAM",SUMIFS(Data!AW:AW,Data!Z:Z,"TM",Data!X:X,Data!M51),IF(Data!Z51="AM",SUMIFS(Data!AW:AW,Data!Z:Z,"TM",Data!V:V,Data!M51),IF(Data!Z51="AZM",SUMIFS(Data!AW:AW,Data!Z:Z,"TM",Data!U:U,Data!M51),IF(Data!Z51="Zone",SUMIFS(Data!AW:AW,Data!Z:Z,"TM",Data!T:T,Data!M51),IF(Data!Z51="Region",SUMIFS(Data!AW:AW,Data!Z:Z,"TM",Data!S:S,Data!M51),IF(Data!Z51="Country",SUMIFS(Data!AW:AW,Data!Z:Z,"TM",Data!R:R,Data!M51),0)))))))</f>
        <v>0</v>
      </c>
      <c r="AX51" s="18">
        <f>IF(Z51="TM",(COUNTIFS(Orders!AD:AD,Data!M51,Orders!W:W,0,Orders!X:X,0,Orders!S:S,"*Starter*")+COUNTIFS(Orders!AD:AD,Data!M51,Orders!W:W,1,Orders!X:X,1,Orders!S:S,"*Starter*")),IF(Data!Z51="AAM",SUMIFS(Data!AX:AX,Data!Z:Z,"TM",Data!X:X,Data!M51),IF(Data!Z51="AM",SUMIFS(Data!AX:AX,Data!Z:Z,"TM",Data!V:V,Data!M51),IF(Data!Z51="AZM",SUMIFS(Data!AX:AX,Data!Z:Z,"TM",Data!U:U,Data!M51),IF(Data!Z51="Zone",SUMIFS(Data!AX:AX,Data!Z:Z,"TM",Data!T:T,Data!M51),IF(Data!Z51="Region",SUMIFS(Data!AX:AX,Data!Z:Z,"TM",Data!S:S,Data!M51),IF(Data!Z51="Country",SUMIFS(Data!AX:AX,Data!Z:Z,"TM",Data!R:R,Data!M51),0)))))))</f>
        <v>0</v>
      </c>
      <c r="AY51" s="18">
        <f>IF(Z51="TM",(COUNTIFS(Orders!AD:AD,Data!M51,Orders!W:W,0,Orders!X:X,0,Orders!S:S,"*Pro*")+COUNTIFS(Orders!AD:AD,Data!M51,Orders!W:W,1,Orders!X:X,1,Orders!S:S,"*Pro*")),IF(Data!Z51="AAM",SUMIFS(Data!AY:AY,Data!Z:Z,"TM",Data!X:X,Data!M51),IF(Data!Z51="AM",SUMIFS(Data!AY:AY,Data!Z:Z,"TM",Data!V:V,Data!M51),IF(Data!Z51="AZM",SUMIFS(Data!AY:AY,Data!Z:Z,"TM",Data!U:U,Data!M51),IF(Data!Z51="Zone",SUMIFS(Data!AY:AY,Data!Z:Z,"TM",Data!T:T,Data!M51),IF(Data!Z51="Region",SUMIFS(Data!AY:AY,Data!Z:Z,"TM",Data!S:S,Data!M51),IF(Data!Z51="Country",SUMIFS(Data!AY:AY,Data!Z:Z,"TM",Data!R:R,Data!M51),0)))))))</f>
        <v>0</v>
      </c>
      <c r="AZ51" s="18">
        <f>IF(Z51="TM",(COUNTIFS(Orders!AD:AD,Data!M51,Orders!W:W,0,Orders!X:X,0,Orders!S:S,"*Tab*")+COUNTIFS(Orders!AD:AD,Data!M51,Orders!W:W,1,Orders!X:X,1,Orders!S:S,"*Tab*")),IF(Data!Z51="AAM",SUMIFS(Data!AZ:AZ,Data!Z:Z,"TM",Data!X:X,Data!M51),IF(Data!Z51="AM",SUMIFS(Data!AZ:AZ,Data!Z:Z,"TM",Data!V:V,Data!M51),IF(Data!Z51="AZM",SUMIFS(Data!AZ:AZ,Data!Z:Z,"TM",Data!U:U,Data!M51),IF(Data!Z51="Zone",SUMIFS(Data!AZ:AZ,Data!Z:Z,"TM",Data!T:T,Data!M51),IF(Data!Z51="Region",SUMIFS(Data!AZ:AZ,Data!Z:Z,"TM",Data!S:S,Data!M51),IF(Data!Z51="Country",SUMIFS(Data!AZ:AZ,Data!Z:Z,"TM",Data!R:R,Data!M51),0)))))))</f>
        <v>0</v>
      </c>
      <c r="BA51" s="18">
        <f>IF(Z51="TM",(COUNTIFS(Orders!AD:AD,Data!M51,Orders!W:W,0,Orders!X:X,0,Orders!S:S,"*Dental*")+COUNTIFS(Orders!AD:AD,Data!M51,Orders!W:W,1,Orders!X:X,1,Orders!S:S,"*Dental*")+COUNTIFS(Orders!AD:AD,Data!M51,Orders!W:W,0,Orders!X:X,0,Orders!S:S,"*Pediatric*")+COUNTIFS(Orders!AD:AD,Data!M51,Orders!W:W,1,Orders!X:X,1,Orders!S:S,"*Pediatric*")),IF(Data!Z51="AAM",SUMIFS(Data!BA:BA,Data!Z:Z,"TM",Data!X:X,Data!M51),IF(Data!Z51="AM",SUMIFS(Data!BA:BA,Data!Z:Z,"TM",Data!V:V,Data!M51),IF(Data!Z51="AZM",SUMIFS(Data!BA:BA,Data!Z:Z,"TM",Data!U:U,Data!M51),IF(Data!Z51="Zone",SUMIFS(Data!BA:BA,Data!Z:Z,"TM",Data!T:T,Data!M51),IF(Data!Z51="Region",SUMIFS(Data!BA:BA,Data!Z:Z,"TM",Data!S:S,Data!M51),IF(Data!Z51="Country",SUMIFS(Data!BA:BA,Data!Z:Z,"TM",Data!R:R,Data!M51),0)))))))</f>
        <v>0</v>
      </c>
      <c r="BB51" s="18">
        <f>IF(Z51="TM",(COUNTIFS(Orders!AD:AD,Data!M51,Orders!W:W,0,Orders!X:X,0,Orders!S:S,"*Fabric*")+COUNTIFS(Orders!AD:AD,Data!M51,Orders!W:W,1,Orders!X:X,1,Orders!S:S,"*Fabric*")),IF(Data!Z51="AAM",SUMIFS(Data!BB:BB,Data!Z:Z,"TM",Data!X:X,Data!M51),IF(Data!Z51="AM",SUMIFS(Data!BB:BB,Data!Z:Z,"TM",Data!V:V,Data!M51),IF(Data!Z51="AZM",SUMIFS(Data!BB:BB,Data!Z:Z,"TM",Data!U:U,Data!M51),IF(Data!Z51="Zone",SUMIFS(Data!BB:BB,Data!Z:Z,"TM",Data!T:T,Data!M51),IF(Data!Z51="Region",SUMIFS(Data!BB:BB,Data!Z:Z,"TM",Data!S:S,Data!M51),IF(Data!Z51="Country",SUMIFS(Data!BB:BB,Data!Z:Z,"TM",Data!R:R,Data!M51),0)))))))</f>
        <v>0</v>
      </c>
    </row>
    <row r="52" spans="1:54" ht="15.75" x14ac:dyDescent="0.3">
      <c r="A52" s="33" t="str">
        <f t="shared" si="20"/>
        <v/>
      </c>
      <c r="B52" s="33" t="b">
        <f t="shared" si="21"/>
        <v>1</v>
      </c>
      <c r="C52" s="33" t="e">
        <f>IF(ISERROR(SMALL($D$4:$D$594,E52)),””,SMALL($D$4:$D$594,E52))</f>
        <v>#NAME?</v>
      </c>
      <c r="D52" s="34" t="str">
        <f t="shared" si="22"/>
        <v/>
      </c>
      <c r="E52" s="33">
        <f>ROWS($E$4:E52)</f>
        <v>49</v>
      </c>
      <c r="F52" s="33">
        <f t="shared" si="23"/>
        <v>0</v>
      </c>
      <c r="G52" s="33">
        <f>IF(OR(Report!$C$7="",Report!$C$7="All Levels"),1,IF(Report!$C$7=Data!Z52,1,0))</f>
        <v>0</v>
      </c>
      <c r="H52" s="33">
        <f t="shared" si="24"/>
        <v>1</v>
      </c>
      <c r="I52" s="33">
        <f t="shared" si="25"/>
        <v>3</v>
      </c>
      <c r="J52" s="33">
        <f>IF(OR(Report!$F$7="",Report!$F$7="All AMs"),1,IF(Report!$F$7=Data!W52,1,0))</f>
        <v>1</v>
      </c>
      <c r="K52" s="33">
        <f>IF(OR(Report!$E$7="",Report!$E$7="All Zones"),1,IF(Report!$E$7=Data!P52,1,0))</f>
        <v>1</v>
      </c>
      <c r="L52" s="33">
        <f>IF(OR(Report!$D$7="",Report!$D$7="All Regions"),1,IF(Report!$D$7=Data!O52,1,0))</f>
        <v>1</v>
      </c>
      <c r="M52" s="67" t="s">
        <v>829</v>
      </c>
      <c r="N52" s="67" t="s">
        <v>717</v>
      </c>
      <c r="O52" s="68" t="s">
        <v>19</v>
      </c>
      <c r="P52" s="68" t="s">
        <v>685</v>
      </c>
      <c r="Q52" s="68" t="s">
        <v>685</v>
      </c>
      <c r="R52" s="67" t="s">
        <v>777</v>
      </c>
      <c r="S52" s="67" t="s">
        <v>753</v>
      </c>
      <c r="T52" s="67" t="s">
        <v>754</v>
      </c>
      <c r="U52" s="67" t="s">
        <v>785</v>
      </c>
      <c r="V52" s="67" t="s">
        <v>829</v>
      </c>
      <c r="W52" s="67" t="s">
        <v>717</v>
      </c>
      <c r="X52" s="67"/>
      <c r="Y52" s="68"/>
      <c r="Z52" s="68" t="s">
        <v>12</v>
      </c>
      <c r="AA52" s="68"/>
      <c r="AB52" s="18">
        <f>IF(Z52="TM",IF(AA52="H",(COUNTIFS(Orders!AD:AD,Data!M52,Orders!W:W,0,Orders!X:X,0)+COUNTIFS(Orders!AD:AD,Data!M52,Orders!W:W,1,Orders!X:X,1)),0),IF(Data!Z52="AAM",SUMIFS(Data!AB:AB,Data!Z:Z,"TM",Data!X:X,Data!M52,AA:AA,"H"),IF(Data!Z52="AM",SUMIFS(Data!AB:AB,Data!Z:Z,"TM",Data!V:V,Data!M52,AA:AA,"H"),IF(Data!Z52="AZM",SUMIFS(Data!AB:AB,Data!Z:Z,"TM",Data!U:U,Data!M52,AA:AA,"H"),IF(Data!Z52="ZM",SUMIFS(Data!AB:AB,Data!Z:Z,"TM",Data!T:T,Data!M52,AA:AA,"H"),IF(Data!Z52="RM",SUMIFS(Data!AB:AB,Data!Z:Z,"TM",Data!S:S,Data!M52,AA:AA,"H"),IF(Data!Z52="CM",SUMIFS(Data!AB:AB,Data!Z:Z,"TM",Data!R:R,Data!M52,AA:AA,"H"),"")))))))</f>
        <v>0</v>
      </c>
      <c r="AC52" s="28">
        <f>IF(Z52="TM",IF(AA52="H",(SUMIFS(Orders!AG:AG,Orders!AD:AD,Data!M52,Orders!W:W,0,Orders!X:X,0)+SUMIFS(Orders!AG:AG,Orders!AD:AD,Data!M52,Orders!W:W,1,Orders!X:X,1))/12000,0),IF(Data!Z52="AAM",SUMIFS(Data!AC:AC,Data!Z:Z,"TM",Data!X:X,Data!M52,AA:AA,"H"),IF(Data!Z52="AM",SUMIFS(Data!AC:AC,Data!Z:Z,"TM",Data!V:V,Data!M52,AA:AA,"H"),IF(Data!Z52="AZM",SUMIFS(Data!AC:AC,Data!Z:Z,"TM",Data!U:U,Data!M52,AA:AA,"H"),IF(Data!Z52="Zone",SUMIFS(Data!AC:AC,Data!Z:Z,"TM",Data!T:T,Data!M52,AA:AA,"H"),IF(Data!Z52="Region",SUMIFS(Data!AC:AC,Data!Z:Z,"TM",Data!S:S,Data!M52,AA:AA,"H"),IF(Data!Z52="Country",SUMIFS(Data!AC:AC,Data!Z:Z,"TM",Data!R:R,Data!M52,AA:AA,"H"),"")))))))</f>
        <v>0</v>
      </c>
      <c r="AD52" s="18">
        <f>IF(Z52="TM",0,IF(Data!Z52="AAM",SUMIFS(Data!AD:AD,Data!Z:Z,"TM",Data!X:X,Data!M52,AA:AA,"H"),IF(Data!Z52="AM",SUMIFS(Data!AD:AD,Data!Z:Z,"TM",Data!V:V,Data!M52,AA:AA,"H"),IF(Data!Z52="AZM",SUMIFS(Data!AD:AD,Data!Z:Z,"TM",Data!U:U,Data!M52,AA:AA,"H"),IF(Data!Z52="Zone",SUMIFS(Data!AD:AD,Data!Z:Z,"TM",Data!T:T,Data!M52,AA:AA,"H"),IF(Data!Z52="Region",SUMIFS(Data!AD:AD,Data!Z:Z,"TM",Data!S:S,Data!M52,AA:AA,"H"),IF(Data!Z52="Country",SUMIFS(Data!AD:AD,Data!Z:Z,"TM",Data!R:R,Data!M52,AA:AA,"H"),"")))))))</f>
        <v>0</v>
      </c>
      <c r="AE52" s="27">
        <f t="shared" si="6"/>
        <v>0</v>
      </c>
      <c r="AF52" s="26">
        <f t="shared" si="7"/>
        <v>0</v>
      </c>
      <c r="AG52" s="26">
        <f t="shared" si="8"/>
        <v>0</v>
      </c>
      <c r="AH52" s="26">
        <f t="shared" si="9"/>
        <v>0</v>
      </c>
      <c r="AJ52" s="28">
        <f>IF(Z52="TM",IF(AA52="U",(SUMIFS(Orders!AG:AG,Orders!AD:AD,Data!M52,Orders!W:W,0,Orders!X:X,0)+SUMIFS(Orders!AG:AG,Orders!AD:AD,Data!M52,Orders!W:W,1,Orders!X:X,1))/12000,0),IF(Data!Z52="AAM",SUMIFS(Data!AJ:AJ,Data!Z:Z,"TM",Data!X:X,Data!M52,AA:AA,"U"),IF(Data!Z52="AM",SUMIFS(Data!AJ:AJ,Data!Z:Z,"TM",Data!V:V,Data!M52,AA:AA,"U"),IF(Data!Z52="AZM",SUMIFS(Data!AJ:AJ,Data!Z:Z,"TM",Data!U:U,Data!M52,AA:AA,"U"),IF(Data!Z52="Zone",SUMIFS(Data!AJ:AJ,Data!Z:Z,"TM",Data!T:T,Data!M52,AA:AA,"U"),IF(Data!Z52="Region",SUMIFS(Data!AJ:AJ,Data!Z:Z,"TM",Data!S:S,Data!M52,AA:AA,"U"),IF(Data!Z52="Country",SUMIFS(Data!AJ:AJ,Data!Z:Z,"TM",Data!R:R,Data!M52,AA:AA,"U"),"")))))))</f>
        <v>0</v>
      </c>
      <c r="AK52" s="18">
        <f>IF(Z52="TM",IF(AA52="U",(SUMIFS(Orders!AG:AG,Orders!AD:AD,Data!M52,Orders!W:W,0,Orders!X:X,0)+SUMIFS(Orders!AG:AG,Orders!AD:AD,Data!M52,Orders!W:W,1,Orders!X:X,1)),0),IF(Data!Z52="AAM",SUMIFS(Data!AK:AK,Data!Z:Z,"TM",Data!X:X,Data!M52,AA:AA,"U"),IF(Data!Z52="AM",SUMIFS(Data!AK:AK,Data!Z:Z,"TM",Data!V:V,Data!M52,AA:AA,"U"),IF(Data!Z52="AZM",SUMIFS(Data!AK:AK,Data!Z:Z,"TM",Data!U:U,Data!M52,AA:AA,"U"),IF(Data!Z52="Zone",SUMIFS(Data!AK:AK,Data!Z:Z,"TM",Data!T:T,Data!M52,AA:AA,"U"),IF(Data!Z52="Region",SUMIFS(Data!AK:AK,Data!Z:Z,"TM",Data!S:S,Data!M52,AA:AA,"U"),IF(Data!Z52="Country",SUMIFS(Data!AK:AK,Data!Z:Z,"TM",Data!R:R,Data!M52,AA:AA,"U"),"")))))))</f>
        <v>0</v>
      </c>
      <c r="AL52" s="18">
        <f>IF(Z52="TM",12000*0,IF(Data!Z52="AAM",SUMIFS(Data!AL:AL,Data!Z:Z,"TM",Data!X:X,Data!M52,AA:AA,"H"),IF(Data!Z52="AM",SUMIFS(Data!AL:AL,Data!Z:Z,"TM",Data!V:V,Data!M52,AA:AA,"H"),IF(Data!Z52="AZM",SUMIFS(Data!AL:AL,Data!Z:Z,"TM",Data!U:U,Data!M52,AA:AA,"H"),IF(Data!Z52="Zone",SUMIFS(Data!AL:AL,Data!Z:Z,"TM",Data!T:T,Data!M52,AA:AA,"H"),IF(Data!Z52="Region",SUMIFS(Data!AL:AL,Data!Z:Z,"TM",Data!S:S,Data!M52,AA:AA,"H"),IF(Data!Z52="Country",SUMIFS(Data!AL:AL,Data!Z:Z,"TM",Data!R:R,Data!M52,AA:AA,"H"),"")))))))</f>
        <v>0</v>
      </c>
      <c r="AM52" s="27">
        <f t="shared" si="10"/>
        <v>0</v>
      </c>
      <c r="AN52" s="26">
        <f t="shared" si="11"/>
        <v>0</v>
      </c>
      <c r="AO52" s="26">
        <f t="shared" si="12"/>
        <v>0</v>
      </c>
      <c r="AQ52" s="28">
        <f t="shared" si="13"/>
        <v>0</v>
      </c>
      <c r="AR52" s="18">
        <f t="shared" si="14"/>
        <v>0</v>
      </c>
      <c r="AS52" s="18">
        <f t="shared" si="15"/>
        <v>0</v>
      </c>
      <c r="AT52" s="27">
        <f t="shared" si="16"/>
        <v>0</v>
      </c>
      <c r="AU52" s="27"/>
      <c r="AV52" s="27"/>
      <c r="AW52" s="18">
        <f>IF(Z52="TM",(COUNTIFS(Orders!AD:AD,Data!M52,Orders!W:W,0,Orders!X:X,0,Orders!S:S,"*Ray*")+COUNTIFS(Orders!AD:AD,Data!M52,Orders!W:W,1,Orders!X:X,1,Orders!S:S,"*Ray*")+COUNTIFS(Orders!AD:AD,Data!M52,Orders!W:W,0,Orders!X:X,0,Orders!S:S,"*Fabric*")+COUNTIFS(Orders!AD:AD,Data!M52,Orders!W:W,1,Orders!X:X,1,Orders!S:S,"*Fabric*")),IF(Data!Z52="AAM",SUMIFS(Data!AW:AW,Data!Z:Z,"TM",Data!X:X,Data!M52),IF(Data!Z52="AM",SUMIFS(Data!AW:AW,Data!Z:Z,"TM",Data!V:V,Data!M52),IF(Data!Z52="AZM",SUMIFS(Data!AW:AW,Data!Z:Z,"TM",Data!U:U,Data!M52),IF(Data!Z52="Zone",SUMIFS(Data!AW:AW,Data!Z:Z,"TM",Data!T:T,Data!M52),IF(Data!Z52="Region",SUMIFS(Data!AW:AW,Data!Z:Z,"TM",Data!S:S,Data!M52),IF(Data!Z52="Country",SUMIFS(Data!AW:AW,Data!Z:Z,"TM",Data!R:R,Data!M52),0)))))))</f>
        <v>0</v>
      </c>
      <c r="AX52" s="18">
        <f>IF(Z52="TM",(COUNTIFS(Orders!AD:AD,Data!M52,Orders!W:W,0,Orders!X:X,0,Orders!S:S,"*Starter*")+COUNTIFS(Orders!AD:AD,Data!M52,Orders!W:W,1,Orders!X:X,1,Orders!S:S,"*Starter*")),IF(Data!Z52="AAM",SUMIFS(Data!AX:AX,Data!Z:Z,"TM",Data!X:X,Data!M52),IF(Data!Z52="AM",SUMIFS(Data!AX:AX,Data!Z:Z,"TM",Data!V:V,Data!M52),IF(Data!Z52="AZM",SUMIFS(Data!AX:AX,Data!Z:Z,"TM",Data!U:U,Data!M52),IF(Data!Z52="Zone",SUMIFS(Data!AX:AX,Data!Z:Z,"TM",Data!T:T,Data!M52),IF(Data!Z52="Region",SUMIFS(Data!AX:AX,Data!Z:Z,"TM",Data!S:S,Data!M52),IF(Data!Z52="Country",SUMIFS(Data!AX:AX,Data!Z:Z,"TM",Data!R:R,Data!M52),0)))))))</f>
        <v>0</v>
      </c>
      <c r="AY52" s="18">
        <f>IF(Z52="TM",(COUNTIFS(Orders!AD:AD,Data!M52,Orders!W:W,0,Orders!X:X,0,Orders!S:S,"*Pro*")+COUNTIFS(Orders!AD:AD,Data!M52,Orders!W:W,1,Orders!X:X,1,Orders!S:S,"*Pro*")),IF(Data!Z52="AAM",SUMIFS(Data!AY:AY,Data!Z:Z,"TM",Data!X:X,Data!M52),IF(Data!Z52="AM",SUMIFS(Data!AY:AY,Data!Z:Z,"TM",Data!V:V,Data!M52),IF(Data!Z52="AZM",SUMIFS(Data!AY:AY,Data!Z:Z,"TM",Data!U:U,Data!M52),IF(Data!Z52="Zone",SUMIFS(Data!AY:AY,Data!Z:Z,"TM",Data!T:T,Data!M52),IF(Data!Z52="Region",SUMIFS(Data!AY:AY,Data!Z:Z,"TM",Data!S:S,Data!M52),IF(Data!Z52="Country",SUMIFS(Data!AY:AY,Data!Z:Z,"TM",Data!R:R,Data!M52),0)))))))</f>
        <v>0</v>
      </c>
      <c r="AZ52" s="18">
        <f>IF(Z52="TM",(COUNTIFS(Orders!AD:AD,Data!M52,Orders!W:W,0,Orders!X:X,0,Orders!S:S,"*Tab*")+COUNTIFS(Orders!AD:AD,Data!M52,Orders!W:W,1,Orders!X:X,1,Orders!S:S,"*Tab*")),IF(Data!Z52="AAM",SUMIFS(Data!AZ:AZ,Data!Z:Z,"TM",Data!X:X,Data!M52),IF(Data!Z52="AM",SUMIFS(Data!AZ:AZ,Data!Z:Z,"TM",Data!V:V,Data!M52),IF(Data!Z52="AZM",SUMIFS(Data!AZ:AZ,Data!Z:Z,"TM",Data!U:U,Data!M52),IF(Data!Z52="Zone",SUMIFS(Data!AZ:AZ,Data!Z:Z,"TM",Data!T:T,Data!M52),IF(Data!Z52="Region",SUMIFS(Data!AZ:AZ,Data!Z:Z,"TM",Data!S:S,Data!M52),IF(Data!Z52="Country",SUMIFS(Data!AZ:AZ,Data!Z:Z,"TM",Data!R:R,Data!M52),0)))))))</f>
        <v>0</v>
      </c>
      <c r="BA52" s="18">
        <f>IF(Z52="TM",(COUNTIFS(Orders!AD:AD,Data!M52,Orders!W:W,0,Orders!X:X,0,Orders!S:S,"*Dental*")+COUNTIFS(Orders!AD:AD,Data!M52,Orders!W:W,1,Orders!X:X,1,Orders!S:S,"*Dental*")+COUNTIFS(Orders!AD:AD,Data!M52,Orders!W:W,0,Orders!X:X,0,Orders!S:S,"*Pediatric*")+COUNTIFS(Orders!AD:AD,Data!M52,Orders!W:W,1,Orders!X:X,1,Orders!S:S,"*Pediatric*")),IF(Data!Z52="AAM",SUMIFS(Data!BA:BA,Data!Z:Z,"TM",Data!X:X,Data!M52),IF(Data!Z52="AM",SUMIFS(Data!BA:BA,Data!Z:Z,"TM",Data!V:V,Data!M52),IF(Data!Z52="AZM",SUMIFS(Data!BA:BA,Data!Z:Z,"TM",Data!U:U,Data!M52),IF(Data!Z52="Zone",SUMIFS(Data!BA:BA,Data!Z:Z,"TM",Data!T:T,Data!M52),IF(Data!Z52="Region",SUMIFS(Data!BA:BA,Data!Z:Z,"TM",Data!S:S,Data!M52),IF(Data!Z52="Country",SUMIFS(Data!BA:BA,Data!Z:Z,"TM",Data!R:R,Data!M52),0)))))))</f>
        <v>0</v>
      </c>
      <c r="BB52" s="18">
        <f>IF(Z52="TM",(COUNTIFS(Orders!AD:AD,Data!M52,Orders!W:W,0,Orders!X:X,0,Orders!S:S,"*Fabric*")+COUNTIFS(Orders!AD:AD,Data!M52,Orders!W:W,1,Orders!X:X,1,Orders!S:S,"*Fabric*")),IF(Data!Z52="AAM",SUMIFS(Data!BB:BB,Data!Z:Z,"TM",Data!X:X,Data!M52),IF(Data!Z52="AM",SUMIFS(Data!BB:BB,Data!Z:Z,"TM",Data!V:V,Data!M52),IF(Data!Z52="AZM",SUMIFS(Data!BB:BB,Data!Z:Z,"TM",Data!U:U,Data!M52),IF(Data!Z52="Zone",SUMIFS(Data!BB:BB,Data!Z:Z,"TM",Data!T:T,Data!M52),IF(Data!Z52="Region",SUMIFS(Data!BB:BB,Data!Z:Z,"TM",Data!S:S,Data!M52),IF(Data!Z52="Country",SUMIFS(Data!BB:BB,Data!Z:Z,"TM",Data!R:R,Data!M52),0)))))))</f>
        <v>0</v>
      </c>
    </row>
    <row r="53" spans="1:54" ht="15.75" x14ac:dyDescent="0.3">
      <c r="A53" s="33" t="str">
        <f t="shared" si="20"/>
        <v/>
      </c>
      <c r="B53" s="33" t="b">
        <f t="shared" si="21"/>
        <v>1</v>
      </c>
      <c r="C53" s="33" t="e">
        <f>IF(ISERROR(SMALL($D$4:$D$594,E53)),””,SMALL($D$4:$D$594,E53))</f>
        <v>#NAME?</v>
      </c>
      <c r="D53" s="34" t="str">
        <f t="shared" si="22"/>
        <v/>
      </c>
      <c r="E53" s="33">
        <f>ROWS($E$4:E53)</f>
        <v>50</v>
      </c>
      <c r="F53" s="33">
        <f t="shared" si="23"/>
        <v>0</v>
      </c>
      <c r="G53" s="33">
        <f>IF(OR(Report!$C$7="",Report!$C$7="All Levels"),1,IF(Report!$C$7=Data!Z53,1,0))</f>
        <v>0</v>
      </c>
      <c r="H53" s="33">
        <f t="shared" si="24"/>
        <v>1</v>
      </c>
      <c r="I53" s="33">
        <f t="shared" si="25"/>
        <v>3</v>
      </c>
      <c r="J53" s="33">
        <f>IF(OR(Report!$F$7="",Report!$F$7="All AMs"),1,IF(Report!$F$7=Data!W53,1,0))</f>
        <v>1</v>
      </c>
      <c r="K53" s="33">
        <f>IF(OR(Report!$E$7="",Report!$E$7="All Zones"),1,IF(Report!$E$7=Data!P53,1,0))</f>
        <v>1</v>
      </c>
      <c r="L53" s="33">
        <f>IF(OR(Report!$D$7="",Report!$D$7="All Regions"),1,IF(Report!$D$7=Data!O53,1,0))</f>
        <v>1</v>
      </c>
      <c r="M53" s="67" t="s">
        <v>830</v>
      </c>
      <c r="N53" s="67" t="s">
        <v>718</v>
      </c>
      <c r="O53" s="68" t="s">
        <v>19</v>
      </c>
      <c r="P53" s="68" t="s">
        <v>686</v>
      </c>
      <c r="Q53" s="68" t="s">
        <v>686</v>
      </c>
      <c r="R53" s="67" t="s">
        <v>777</v>
      </c>
      <c r="S53" s="67" t="s">
        <v>753</v>
      </c>
      <c r="T53" s="67" t="s">
        <v>755</v>
      </c>
      <c r="U53" s="67"/>
      <c r="V53" s="67" t="s">
        <v>830</v>
      </c>
      <c r="W53" s="67" t="s">
        <v>718</v>
      </c>
      <c r="X53" s="67"/>
      <c r="Y53" s="68"/>
      <c r="Z53" s="68" t="s">
        <v>12</v>
      </c>
      <c r="AA53" s="68"/>
      <c r="AB53" s="18">
        <f>IF(Z53="TM",IF(AA53="H",(COUNTIFS(Orders!AD:AD,Data!M53,Orders!W:W,0,Orders!X:X,0)+COUNTIFS(Orders!AD:AD,Data!M53,Orders!W:W,1,Orders!X:X,1)),0),IF(Data!Z53="AAM",SUMIFS(Data!AB:AB,Data!Z:Z,"TM",Data!X:X,Data!M53,AA:AA,"H"),IF(Data!Z53="AM",SUMIFS(Data!AB:AB,Data!Z:Z,"TM",Data!V:V,Data!M53,AA:AA,"H"),IF(Data!Z53="AZM",SUMIFS(Data!AB:AB,Data!Z:Z,"TM",Data!U:U,Data!M53,AA:AA,"H"),IF(Data!Z53="ZM",SUMIFS(Data!AB:AB,Data!Z:Z,"TM",Data!T:T,Data!M53,AA:AA,"H"),IF(Data!Z53="RM",SUMIFS(Data!AB:AB,Data!Z:Z,"TM",Data!S:S,Data!M53,AA:AA,"H"),IF(Data!Z53="CM",SUMIFS(Data!AB:AB,Data!Z:Z,"TM",Data!R:R,Data!M53,AA:AA,"H"),"")))))))</f>
        <v>0</v>
      </c>
      <c r="AC53" s="28">
        <f>IF(Z53="TM",IF(AA53="H",(SUMIFS(Orders!AG:AG,Orders!AD:AD,Data!M53,Orders!W:W,0,Orders!X:X,0)+SUMIFS(Orders!AG:AG,Orders!AD:AD,Data!M53,Orders!W:W,1,Orders!X:X,1))/12000,0),IF(Data!Z53="AAM",SUMIFS(Data!AC:AC,Data!Z:Z,"TM",Data!X:X,Data!M53,AA:AA,"H"),IF(Data!Z53="AM",SUMIFS(Data!AC:AC,Data!Z:Z,"TM",Data!V:V,Data!M53,AA:AA,"H"),IF(Data!Z53="AZM",SUMIFS(Data!AC:AC,Data!Z:Z,"TM",Data!U:U,Data!M53,AA:AA,"H"),IF(Data!Z53="Zone",SUMIFS(Data!AC:AC,Data!Z:Z,"TM",Data!T:T,Data!M53,AA:AA,"H"),IF(Data!Z53="Region",SUMIFS(Data!AC:AC,Data!Z:Z,"TM",Data!S:S,Data!M53,AA:AA,"H"),IF(Data!Z53="Country",SUMIFS(Data!AC:AC,Data!Z:Z,"TM",Data!R:R,Data!M53,AA:AA,"H"),"")))))))</f>
        <v>0</v>
      </c>
      <c r="AD53" s="18">
        <f>IF(Z53="TM",0,IF(Data!Z53="AAM",SUMIFS(Data!AD:AD,Data!Z:Z,"TM",Data!X:X,Data!M53,AA:AA,"H"),IF(Data!Z53="AM",SUMIFS(Data!AD:AD,Data!Z:Z,"TM",Data!V:V,Data!M53,AA:AA,"H"),IF(Data!Z53="AZM",SUMIFS(Data!AD:AD,Data!Z:Z,"TM",Data!U:U,Data!M53,AA:AA,"H"),IF(Data!Z53="Zone",SUMIFS(Data!AD:AD,Data!Z:Z,"TM",Data!T:T,Data!M53,AA:AA,"H"),IF(Data!Z53="Region",SUMIFS(Data!AD:AD,Data!Z:Z,"TM",Data!S:S,Data!M53,AA:AA,"H"),IF(Data!Z53="Country",SUMIFS(Data!AD:AD,Data!Z:Z,"TM",Data!R:R,Data!M53,AA:AA,"H"),"")))))))</f>
        <v>0</v>
      </c>
      <c r="AE53" s="27">
        <f t="shared" si="6"/>
        <v>0</v>
      </c>
      <c r="AF53" s="26">
        <f t="shared" si="7"/>
        <v>0</v>
      </c>
      <c r="AG53" s="26">
        <f t="shared" si="8"/>
        <v>0</v>
      </c>
      <c r="AH53" s="26">
        <f t="shared" si="9"/>
        <v>0</v>
      </c>
      <c r="AJ53" s="28">
        <f>IF(Z53="TM",IF(AA53="U",(SUMIFS(Orders!AG:AG,Orders!AD:AD,Data!M53,Orders!W:W,0,Orders!X:X,0)+SUMIFS(Orders!AG:AG,Orders!AD:AD,Data!M53,Orders!W:W,1,Orders!X:X,1))/12000,0),IF(Data!Z53="AAM",SUMIFS(Data!AJ:AJ,Data!Z:Z,"TM",Data!X:X,Data!M53,AA:AA,"U"),IF(Data!Z53="AM",SUMIFS(Data!AJ:AJ,Data!Z:Z,"TM",Data!V:V,Data!M53,AA:AA,"U"),IF(Data!Z53="AZM",SUMIFS(Data!AJ:AJ,Data!Z:Z,"TM",Data!U:U,Data!M53,AA:AA,"U"),IF(Data!Z53="Zone",SUMIFS(Data!AJ:AJ,Data!Z:Z,"TM",Data!T:T,Data!M53,AA:AA,"U"),IF(Data!Z53="Region",SUMIFS(Data!AJ:AJ,Data!Z:Z,"TM",Data!S:S,Data!M53,AA:AA,"U"),IF(Data!Z53="Country",SUMIFS(Data!AJ:AJ,Data!Z:Z,"TM",Data!R:R,Data!M53,AA:AA,"U"),"")))))))</f>
        <v>0</v>
      </c>
      <c r="AK53" s="18">
        <f>IF(Z53="TM",IF(AA53="U",(SUMIFS(Orders!AG:AG,Orders!AD:AD,Data!M53,Orders!W:W,0,Orders!X:X,0)+SUMIFS(Orders!AG:AG,Orders!AD:AD,Data!M53,Orders!W:W,1,Orders!X:X,1)),0),IF(Data!Z53="AAM",SUMIFS(Data!AK:AK,Data!Z:Z,"TM",Data!X:X,Data!M53,AA:AA,"U"),IF(Data!Z53="AM",SUMIFS(Data!AK:AK,Data!Z:Z,"TM",Data!V:V,Data!M53,AA:AA,"U"),IF(Data!Z53="AZM",SUMIFS(Data!AK:AK,Data!Z:Z,"TM",Data!U:U,Data!M53,AA:AA,"U"),IF(Data!Z53="Zone",SUMIFS(Data!AK:AK,Data!Z:Z,"TM",Data!T:T,Data!M53,AA:AA,"U"),IF(Data!Z53="Region",SUMIFS(Data!AK:AK,Data!Z:Z,"TM",Data!S:S,Data!M53,AA:AA,"U"),IF(Data!Z53="Country",SUMIFS(Data!AK:AK,Data!Z:Z,"TM",Data!R:R,Data!M53,AA:AA,"U"),"")))))))</f>
        <v>0</v>
      </c>
      <c r="AL53" s="18">
        <f>IF(Z53="TM",12000*0,IF(Data!Z53="AAM",SUMIFS(Data!AL:AL,Data!Z:Z,"TM",Data!X:X,Data!M53,AA:AA,"H"),IF(Data!Z53="AM",SUMIFS(Data!AL:AL,Data!Z:Z,"TM",Data!V:V,Data!M53,AA:AA,"H"),IF(Data!Z53="AZM",SUMIFS(Data!AL:AL,Data!Z:Z,"TM",Data!U:U,Data!M53,AA:AA,"H"),IF(Data!Z53="Zone",SUMIFS(Data!AL:AL,Data!Z:Z,"TM",Data!T:T,Data!M53,AA:AA,"H"),IF(Data!Z53="Region",SUMIFS(Data!AL:AL,Data!Z:Z,"TM",Data!S:S,Data!M53,AA:AA,"H"),IF(Data!Z53="Country",SUMIFS(Data!AL:AL,Data!Z:Z,"TM",Data!R:R,Data!M53,AA:AA,"H"),"")))))))</f>
        <v>0</v>
      </c>
      <c r="AM53" s="27">
        <f t="shared" si="10"/>
        <v>0</v>
      </c>
      <c r="AN53" s="26">
        <f t="shared" si="11"/>
        <v>0</v>
      </c>
      <c r="AO53" s="26">
        <f t="shared" si="12"/>
        <v>0</v>
      </c>
      <c r="AQ53" s="28">
        <f t="shared" si="13"/>
        <v>0</v>
      </c>
      <c r="AR53" s="18">
        <f t="shared" si="14"/>
        <v>0</v>
      </c>
      <c r="AS53" s="18">
        <f t="shared" si="15"/>
        <v>0</v>
      </c>
      <c r="AT53" s="27">
        <f t="shared" si="16"/>
        <v>0</v>
      </c>
      <c r="AU53" s="27"/>
      <c r="AV53" s="27"/>
      <c r="AW53" s="18">
        <f>IF(Z53="TM",(COUNTIFS(Orders!AD:AD,Data!M53,Orders!W:W,0,Orders!X:X,0,Orders!S:S,"*Ray*")+COUNTIFS(Orders!AD:AD,Data!M53,Orders!W:W,1,Orders!X:X,1,Orders!S:S,"*Ray*")+COUNTIFS(Orders!AD:AD,Data!M53,Orders!W:W,0,Orders!X:X,0,Orders!S:S,"*Fabric*")+COUNTIFS(Orders!AD:AD,Data!M53,Orders!W:W,1,Orders!X:X,1,Orders!S:S,"*Fabric*")),IF(Data!Z53="AAM",SUMIFS(Data!AW:AW,Data!Z:Z,"TM",Data!X:X,Data!M53),IF(Data!Z53="AM",SUMIFS(Data!AW:AW,Data!Z:Z,"TM",Data!V:V,Data!M53),IF(Data!Z53="AZM",SUMIFS(Data!AW:AW,Data!Z:Z,"TM",Data!U:U,Data!M53),IF(Data!Z53="Zone",SUMIFS(Data!AW:AW,Data!Z:Z,"TM",Data!T:T,Data!M53),IF(Data!Z53="Region",SUMIFS(Data!AW:AW,Data!Z:Z,"TM",Data!S:S,Data!M53),IF(Data!Z53="Country",SUMIFS(Data!AW:AW,Data!Z:Z,"TM",Data!R:R,Data!M53),0)))))))</f>
        <v>0</v>
      </c>
      <c r="AX53" s="18">
        <f>IF(Z53="TM",(COUNTIFS(Orders!AD:AD,Data!M53,Orders!W:W,0,Orders!X:X,0,Orders!S:S,"*Starter*")+COUNTIFS(Orders!AD:AD,Data!M53,Orders!W:W,1,Orders!X:X,1,Orders!S:S,"*Starter*")),IF(Data!Z53="AAM",SUMIFS(Data!AX:AX,Data!Z:Z,"TM",Data!X:X,Data!M53),IF(Data!Z53="AM",SUMIFS(Data!AX:AX,Data!Z:Z,"TM",Data!V:V,Data!M53),IF(Data!Z53="AZM",SUMIFS(Data!AX:AX,Data!Z:Z,"TM",Data!U:U,Data!M53),IF(Data!Z53="Zone",SUMIFS(Data!AX:AX,Data!Z:Z,"TM",Data!T:T,Data!M53),IF(Data!Z53="Region",SUMIFS(Data!AX:AX,Data!Z:Z,"TM",Data!S:S,Data!M53),IF(Data!Z53="Country",SUMIFS(Data!AX:AX,Data!Z:Z,"TM",Data!R:R,Data!M53),0)))))))</f>
        <v>0</v>
      </c>
      <c r="AY53" s="18">
        <f>IF(Z53="TM",(COUNTIFS(Orders!AD:AD,Data!M53,Orders!W:W,0,Orders!X:X,0,Orders!S:S,"*Pro*")+COUNTIFS(Orders!AD:AD,Data!M53,Orders!W:W,1,Orders!X:X,1,Orders!S:S,"*Pro*")),IF(Data!Z53="AAM",SUMIFS(Data!AY:AY,Data!Z:Z,"TM",Data!X:X,Data!M53),IF(Data!Z53="AM",SUMIFS(Data!AY:AY,Data!Z:Z,"TM",Data!V:V,Data!M53),IF(Data!Z53="AZM",SUMIFS(Data!AY:AY,Data!Z:Z,"TM",Data!U:U,Data!M53),IF(Data!Z53="Zone",SUMIFS(Data!AY:AY,Data!Z:Z,"TM",Data!T:T,Data!M53),IF(Data!Z53="Region",SUMIFS(Data!AY:AY,Data!Z:Z,"TM",Data!S:S,Data!M53),IF(Data!Z53="Country",SUMIFS(Data!AY:AY,Data!Z:Z,"TM",Data!R:R,Data!M53),0)))))))</f>
        <v>0</v>
      </c>
      <c r="AZ53" s="18">
        <f>IF(Z53="TM",(COUNTIFS(Orders!AD:AD,Data!M53,Orders!W:W,0,Orders!X:X,0,Orders!S:S,"*Tab*")+COUNTIFS(Orders!AD:AD,Data!M53,Orders!W:W,1,Orders!X:X,1,Orders!S:S,"*Tab*")),IF(Data!Z53="AAM",SUMIFS(Data!AZ:AZ,Data!Z:Z,"TM",Data!X:X,Data!M53),IF(Data!Z53="AM",SUMIFS(Data!AZ:AZ,Data!Z:Z,"TM",Data!V:V,Data!M53),IF(Data!Z53="AZM",SUMIFS(Data!AZ:AZ,Data!Z:Z,"TM",Data!U:U,Data!M53),IF(Data!Z53="Zone",SUMIFS(Data!AZ:AZ,Data!Z:Z,"TM",Data!T:T,Data!M53),IF(Data!Z53="Region",SUMIFS(Data!AZ:AZ,Data!Z:Z,"TM",Data!S:S,Data!M53),IF(Data!Z53="Country",SUMIFS(Data!AZ:AZ,Data!Z:Z,"TM",Data!R:R,Data!M53),0)))))))</f>
        <v>0</v>
      </c>
      <c r="BA53" s="18">
        <f>IF(Z53="TM",(COUNTIFS(Orders!AD:AD,Data!M53,Orders!W:W,0,Orders!X:X,0,Orders!S:S,"*Dental*")+COUNTIFS(Orders!AD:AD,Data!M53,Orders!W:W,1,Orders!X:X,1,Orders!S:S,"*Dental*")+COUNTIFS(Orders!AD:AD,Data!M53,Orders!W:W,0,Orders!X:X,0,Orders!S:S,"*Pediatric*")+COUNTIFS(Orders!AD:AD,Data!M53,Orders!W:W,1,Orders!X:X,1,Orders!S:S,"*Pediatric*")),IF(Data!Z53="AAM",SUMIFS(Data!BA:BA,Data!Z:Z,"TM",Data!X:X,Data!M53),IF(Data!Z53="AM",SUMIFS(Data!BA:BA,Data!Z:Z,"TM",Data!V:V,Data!M53),IF(Data!Z53="AZM",SUMIFS(Data!BA:BA,Data!Z:Z,"TM",Data!U:U,Data!M53),IF(Data!Z53="Zone",SUMIFS(Data!BA:BA,Data!Z:Z,"TM",Data!T:T,Data!M53),IF(Data!Z53="Region",SUMIFS(Data!BA:BA,Data!Z:Z,"TM",Data!S:S,Data!M53),IF(Data!Z53="Country",SUMIFS(Data!BA:BA,Data!Z:Z,"TM",Data!R:R,Data!M53),0)))))))</f>
        <v>0</v>
      </c>
      <c r="BB53" s="18">
        <f>IF(Z53="TM",(COUNTIFS(Orders!AD:AD,Data!M53,Orders!W:W,0,Orders!X:X,0,Orders!S:S,"*Fabric*")+COUNTIFS(Orders!AD:AD,Data!M53,Orders!W:W,1,Orders!X:X,1,Orders!S:S,"*Fabric*")),IF(Data!Z53="AAM",SUMIFS(Data!BB:BB,Data!Z:Z,"TM",Data!X:X,Data!M53),IF(Data!Z53="AM",SUMIFS(Data!BB:BB,Data!Z:Z,"TM",Data!V:V,Data!M53),IF(Data!Z53="AZM",SUMIFS(Data!BB:BB,Data!Z:Z,"TM",Data!U:U,Data!M53),IF(Data!Z53="Zone",SUMIFS(Data!BB:BB,Data!Z:Z,"TM",Data!T:T,Data!M53),IF(Data!Z53="Region",SUMIFS(Data!BB:BB,Data!Z:Z,"TM",Data!S:S,Data!M53),IF(Data!Z53="Country",SUMIFS(Data!BB:BB,Data!Z:Z,"TM",Data!R:R,Data!M53),0)))))))</f>
        <v>0</v>
      </c>
    </row>
    <row r="54" spans="1:54" ht="15.75" x14ac:dyDescent="0.3">
      <c r="A54" s="33" t="str">
        <f t="shared" si="20"/>
        <v/>
      </c>
      <c r="B54" s="33" t="b">
        <f t="shared" si="21"/>
        <v>1</v>
      </c>
      <c r="C54" s="33" t="e">
        <f>IF(ISERROR(SMALL($D$4:$D$594,E54)),””,SMALL($D$4:$D$594,E54))</f>
        <v>#NAME?</v>
      </c>
      <c r="D54" s="34" t="str">
        <f t="shared" si="22"/>
        <v/>
      </c>
      <c r="E54" s="33">
        <f>ROWS($E$4:E54)</f>
        <v>51</v>
      </c>
      <c r="F54" s="33">
        <f t="shared" si="23"/>
        <v>0</v>
      </c>
      <c r="G54" s="33">
        <f>IF(OR(Report!$C$7="",Report!$C$7="All Levels"),1,IF(Report!$C$7=Data!Z54,1,0))</f>
        <v>0</v>
      </c>
      <c r="H54" s="33">
        <f t="shared" si="24"/>
        <v>1</v>
      </c>
      <c r="I54" s="33">
        <f t="shared" si="25"/>
        <v>3</v>
      </c>
      <c r="J54" s="33">
        <f>IF(OR(Report!$F$7="",Report!$F$7="All AMs"),1,IF(Report!$F$7=Data!W54,1,0))</f>
        <v>1</v>
      </c>
      <c r="K54" s="33">
        <f>IF(OR(Report!$E$7="",Report!$E$7="All Zones"),1,IF(Report!$E$7=Data!P54,1,0))</f>
        <v>1</v>
      </c>
      <c r="L54" s="33">
        <f>IF(OR(Report!$D$7="",Report!$D$7="All Regions"),1,IF(Report!$D$7=Data!O54,1,0))</f>
        <v>1</v>
      </c>
      <c r="M54" s="67" t="s">
        <v>831</v>
      </c>
      <c r="N54" s="67" t="s">
        <v>719</v>
      </c>
      <c r="O54" s="68" t="s">
        <v>19</v>
      </c>
      <c r="P54" s="68" t="s">
        <v>686</v>
      </c>
      <c r="Q54" s="68" t="s">
        <v>686</v>
      </c>
      <c r="R54" s="67" t="s">
        <v>777</v>
      </c>
      <c r="S54" s="67" t="s">
        <v>753</v>
      </c>
      <c r="T54" s="67" t="s">
        <v>755</v>
      </c>
      <c r="U54" s="67"/>
      <c r="V54" s="67" t="s">
        <v>831</v>
      </c>
      <c r="W54" s="67" t="s">
        <v>719</v>
      </c>
      <c r="X54" s="67"/>
      <c r="Y54" s="68"/>
      <c r="Z54" s="68" t="s">
        <v>12</v>
      </c>
      <c r="AA54" s="68"/>
      <c r="AB54" s="18">
        <f>IF(Z54="TM",IF(AA54="H",(COUNTIFS(Orders!AD:AD,Data!M54,Orders!W:W,0,Orders!X:X,0)+COUNTIFS(Orders!AD:AD,Data!M54,Orders!W:W,1,Orders!X:X,1)),0),IF(Data!Z54="AAM",SUMIFS(Data!AB:AB,Data!Z:Z,"TM",Data!X:X,Data!M54,AA:AA,"H"),IF(Data!Z54="AM",SUMIFS(Data!AB:AB,Data!Z:Z,"TM",Data!V:V,Data!M54,AA:AA,"H"),IF(Data!Z54="AZM",SUMIFS(Data!AB:AB,Data!Z:Z,"TM",Data!U:U,Data!M54,AA:AA,"H"),IF(Data!Z54="ZM",SUMIFS(Data!AB:AB,Data!Z:Z,"TM",Data!T:T,Data!M54,AA:AA,"H"),IF(Data!Z54="RM",SUMIFS(Data!AB:AB,Data!Z:Z,"TM",Data!S:S,Data!M54,AA:AA,"H"),IF(Data!Z54="CM",SUMIFS(Data!AB:AB,Data!Z:Z,"TM",Data!R:R,Data!M54,AA:AA,"H"),"")))))))</f>
        <v>0</v>
      </c>
      <c r="AC54" s="28">
        <f>IF(Z54="TM",IF(AA54="H",(SUMIFS(Orders!AG:AG,Orders!AD:AD,Data!M54,Orders!W:W,0,Orders!X:X,0)+SUMIFS(Orders!AG:AG,Orders!AD:AD,Data!M54,Orders!W:W,1,Orders!X:X,1))/12000,0),IF(Data!Z54="AAM",SUMIFS(Data!AC:AC,Data!Z:Z,"TM",Data!X:X,Data!M54,AA:AA,"H"),IF(Data!Z54="AM",SUMIFS(Data!AC:AC,Data!Z:Z,"TM",Data!V:V,Data!M54,AA:AA,"H"),IF(Data!Z54="AZM",SUMIFS(Data!AC:AC,Data!Z:Z,"TM",Data!U:U,Data!M54,AA:AA,"H"),IF(Data!Z54="Zone",SUMIFS(Data!AC:AC,Data!Z:Z,"TM",Data!T:T,Data!M54,AA:AA,"H"),IF(Data!Z54="Region",SUMIFS(Data!AC:AC,Data!Z:Z,"TM",Data!S:S,Data!M54,AA:AA,"H"),IF(Data!Z54="Country",SUMIFS(Data!AC:AC,Data!Z:Z,"TM",Data!R:R,Data!M54,AA:AA,"H"),"")))))))</f>
        <v>0</v>
      </c>
      <c r="AD54" s="18">
        <f>IF(Z54="TM",0,IF(Data!Z54="AAM",SUMIFS(Data!AD:AD,Data!Z:Z,"TM",Data!X:X,Data!M54,AA:AA,"H"),IF(Data!Z54="AM",SUMIFS(Data!AD:AD,Data!Z:Z,"TM",Data!V:V,Data!M54,AA:AA,"H"),IF(Data!Z54="AZM",SUMIFS(Data!AD:AD,Data!Z:Z,"TM",Data!U:U,Data!M54,AA:AA,"H"),IF(Data!Z54="Zone",SUMIFS(Data!AD:AD,Data!Z:Z,"TM",Data!T:T,Data!M54,AA:AA,"H"),IF(Data!Z54="Region",SUMIFS(Data!AD:AD,Data!Z:Z,"TM",Data!S:S,Data!M54,AA:AA,"H"),IF(Data!Z54="Country",SUMIFS(Data!AD:AD,Data!Z:Z,"TM",Data!R:R,Data!M54,AA:AA,"H"),"")))))))</f>
        <v>0</v>
      </c>
      <c r="AE54" s="27">
        <f t="shared" si="6"/>
        <v>0</v>
      </c>
      <c r="AF54" s="26">
        <f t="shared" si="7"/>
        <v>0</v>
      </c>
      <c r="AG54" s="26">
        <f t="shared" si="8"/>
        <v>0</v>
      </c>
      <c r="AH54" s="26">
        <f t="shared" si="9"/>
        <v>0</v>
      </c>
      <c r="AJ54" s="28">
        <f>IF(Z54="TM",IF(AA54="U",(SUMIFS(Orders!AG:AG,Orders!AD:AD,Data!M54,Orders!W:W,0,Orders!X:X,0)+SUMIFS(Orders!AG:AG,Orders!AD:AD,Data!M54,Orders!W:W,1,Orders!X:X,1))/12000,0),IF(Data!Z54="AAM",SUMIFS(Data!AJ:AJ,Data!Z:Z,"TM",Data!X:X,Data!M54,AA:AA,"U"),IF(Data!Z54="AM",SUMIFS(Data!AJ:AJ,Data!Z:Z,"TM",Data!V:V,Data!M54,AA:AA,"U"),IF(Data!Z54="AZM",SUMIFS(Data!AJ:AJ,Data!Z:Z,"TM",Data!U:U,Data!M54,AA:AA,"U"),IF(Data!Z54="Zone",SUMIFS(Data!AJ:AJ,Data!Z:Z,"TM",Data!T:T,Data!M54,AA:AA,"U"),IF(Data!Z54="Region",SUMIFS(Data!AJ:AJ,Data!Z:Z,"TM",Data!S:S,Data!M54,AA:AA,"U"),IF(Data!Z54="Country",SUMIFS(Data!AJ:AJ,Data!Z:Z,"TM",Data!R:R,Data!M54,AA:AA,"U"),"")))))))</f>
        <v>0</v>
      </c>
      <c r="AK54" s="18">
        <f>IF(Z54="TM",IF(AA54="U",(SUMIFS(Orders!AG:AG,Orders!AD:AD,Data!M54,Orders!W:W,0,Orders!X:X,0)+SUMIFS(Orders!AG:AG,Orders!AD:AD,Data!M54,Orders!W:W,1,Orders!X:X,1)),0),IF(Data!Z54="AAM",SUMIFS(Data!AK:AK,Data!Z:Z,"TM",Data!X:X,Data!M54,AA:AA,"U"),IF(Data!Z54="AM",SUMIFS(Data!AK:AK,Data!Z:Z,"TM",Data!V:V,Data!M54,AA:AA,"U"),IF(Data!Z54="AZM",SUMIFS(Data!AK:AK,Data!Z:Z,"TM",Data!U:U,Data!M54,AA:AA,"U"),IF(Data!Z54="Zone",SUMIFS(Data!AK:AK,Data!Z:Z,"TM",Data!T:T,Data!M54,AA:AA,"U"),IF(Data!Z54="Region",SUMIFS(Data!AK:AK,Data!Z:Z,"TM",Data!S:S,Data!M54,AA:AA,"U"),IF(Data!Z54="Country",SUMIFS(Data!AK:AK,Data!Z:Z,"TM",Data!R:R,Data!M54,AA:AA,"U"),"")))))))</f>
        <v>0</v>
      </c>
      <c r="AL54" s="18">
        <f>IF(Z54="TM",12000*0,IF(Data!Z54="AAM",SUMIFS(Data!AL:AL,Data!Z:Z,"TM",Data!X:X,Data!M54,AA:AA,"H"),IF(Data!Z54="AM",SUMIFS(Data!AL:AL,Data!Z:Z,"TM",Data!V:V,Data!M54,AA:AA,"H"),IF(Data!Z54="AZM",SUMIFS(Data!AL:AL,Data!Z:Z,"TM",Data!U:U,Data!M54,AA:AA,"H"),IF(Data!Z54="Zone",SUMIFS(Data!AL:AL,Data!Z:Z,"TM",Data!T:T,Data!M54,AA:AA,"H"),IF(Data!Z54="Region",SUMIFS(Data!AL:AL,Data!Z:Z,"TM",Data!S:S,Data!M54,AA:AA,"H"),IF(Data!Z54="Country",SUMIFS(Data!AL:AL,Data!Z:Z,"TM",Data!R:R,Data!M54,AA:AA,"H"),"")))))))</f>
        <v>0</v>
      </c>
      <c r="AM54" s="27">
        <f t="shared" si="10"/>
        <v>0</v>
      </c>
      <c r="AN54" s="26">
        <f t="shared" si="11"/>
        <v>0</v>
      </c>
      <c r="AO54" s="26">
        <f t="shared" si="12"/>
        <v>0</v>
      </c>
      <c r="AQ54" s="28">
        <f t="shared" si="13"/>
        <v>0</v>
      </c>
      <c r="AR54" s="18">
        <f t="shared" si="14"/>
        <v>0</v>
      </c>
      <c r="AS54" s="18">
        <f t="shared" si="15"/>
        <v>0</v>
      </c>
      <c r="AT54" s="27">
        <f t="shared" si="16"/>
        <v>0</v>
      </c>
      <c r="AU54" s="27"/>
      <c r="AV54" s="27"/>
      <c r="AW54" s="18">
        <f>IF(Z54="TM",(COUNTIFS(Orders!AD:AD,Data!M54,Orders!W:W,0,Orders!X:X,0,Orders!S:S,"*Ray*")+COUNTIFS(Orders!AD:AD,Data!M54,Orders!W:W,1,Orders!X:X,1,Orders!S:S,"*Ray*")+COUNTIFS(Orders!AD:AD,Data!M54,Orders!W:W,0,Orders!X:X,0,Orders!S:S,"*Fabric*")+COUNTIFS(Orders!AD:AD,Data!M54,Orders!W:W,1,Orders!X:X,1,Orders!S:S,"*Fabric*")),IF(Data!Z54="AAM",SUMIFS(Data!AW:AW,Data!Z:Z,"TM",Data!X:X,Data!M54),IF(Data!Z54="AM",SUMIFS(Data!AW:AW,Data!Z:Z,"TM",Data!V:V,Data!M54),IF(Data!Z54="AZM",SUMIFS(Data!AW:AW,Data!Z:Z,"TM",Data!U:U,Data!M54),IF(Data!Z54="Zone",SUMIFS(Data!AW:AW,Data!Z:Z,"TM",Data!T:T,Data!M54),IF(Data!Z54="Region",SUMIFS(Data!AW:AW,Data!Z:Z,"TM",Data!S:S,Data!M54),IF(Data!Z54="Country",SUMIFS(Data!AW:AW,Data!Z:Z,"TM",Data!R:R,Data!M54),0)))))))</f>
        <v>0</v>
      </c>
      <c r="AX54" s="18">
        <f>IF(Z54="TM",(COUNTIFS(Orders!AD:AD,Data!M54,Orders!W:W,0,Orders!X:X,0,Orders!S:S,"*Starter*")+COUNTIFS(Orders!AD:AD,Data!M54,Orders!W:W,1,Orders!X:X,1,Orders!S:S,"*Starter*")),IF(Data!Z54="AAM",SUMIFS(Data!AX:AX,Data!Z:Z,"TM",Data!X:X,Data!M54),IF(Data!Z54="AM",SUMIFS(Data!AX:AX,Data!Z:Z,"TM",Data!V:V,Data!M54),IF(Data!Z54="AZM",SUMIFS(Data!AX:AX,Data!Z:Z,"TM",Data!U:U,Data!M54),IF(Data!Z54="Zone",SUMIFS(Data!AX:AX,Data!Z:Z,"TM",Data!T:T,Data!M54),IF(Data!Z54="Region",SUMIFS(Data!AX:AX,Data!Z:Z,"TM",Data!S:S,Data!M54),IF(Data!Z54="Country",SUMIFS(Data!AX:AX,Data!Z:Z,"TM",Data!R:R,Data!M54),0)))))))</f>
        <v>0</v>
      </c>
      <c r="AY54" s="18">
        <f>IF(Z54="TM",(COUNTIFS(Orders!AD:AD,Data!M54,Orders!W:W,0,Orders!X:X,0,Orders!S:S,"*Pro*")+COUNTIFS(Orders!AD:AD,Data!M54,Orders!W:W,1,Orders!X:X,1,Orders!S:S,"*Pro*")),IF(Data!Z54="AAM",SUMIFS(Data!AY:AY,Data!Z:Z,"TM",Data!X:X,Data!M54),IF(Data!Z54="AM",SUMIFS(Data!AY:AY,Data!Z:Z,"TM",Data!V:V,Data!M54),IF(Data!Z54="AZM",SUMIFS(Data!AY:AY,Data!Z:Z,"TM",Data!U:U,Data!M54),IF(Data!Z54="Zone",SUMIFS(Data!AY:AY,Data!Z:Z,"TM",Data!T:T,Data!M54),IF(Data!Z54="Region",SUMIFS(Data!AY:AY,Data!Z:Z,"TM",Data!S:S,Data!M54),IF(Data!Z54="Country",SUMIFS(Data!AY:AY,Data!Z:Z,"TM",Data!R:R,Data!M54),0)))))))</f>
        <v>0</v>
      </c>
      <c r="AZ54" s="18">
        <f>IF(Z54="TM",(COUNTIFS(Orders!AD:AD,Data!M54,Orders!W:W,0,Orders!X:X,0,Orders!S:S,"*Tab*")+COUNTIFS(Orders!AD:AD,Data!M54,Orders!W:W,1,Orders!X:X,1,Orders!S:S,"*Tab*")),IF(Data!Z54="AAM",SUMIFS(Data!AZ:AZ,Data!Z:Z,"TM",Data!X:X,Data!M54),IF(Data!Z54="AM",SUMIFS(Data!AZ:AZ,Data!Z:Z,"TM",Data!V:V,Data!M54),IF(Data!Z54="AZM",SUMIFS(Data!AZ:AZ,Data!Z:Z,"TM",Data!U:U,Data!M54),IF(Data!Z54="Zone",SUMIFS(Data!AZ:AZ,Data!Z:Z,"TM",Data!T:T,Data!M54),IF(Data!Z54="Region",SUMIFS(Data!AZ:AZ,Data!Z:Z,"TM",Data!S:S,Data!M54),IF(Data!Z54="Country",SUMIFS(Data!AZ:AZ,Data!Z:Z,"TM",Data!R:R,Data!M54),0)))))))</f>
        <v>0</v>
      </c>
      <c r="BA54" s="18">
        <f>IF(Z54="TM",(COUNTIFS(Orders!AD:AD,Data!M54,Orders!W:W,0,Orders!X:X,0,Orders!S:S,"*Dental*")+COUNTIFS(Orders!AD:AD,Data!M54,Orders!W:W,1,Orders!X:X,1,Orders!S:S,"*Dental*")+COUNTIFS(Orders!AD:AD,Data!M54,Orders!W:W,0,Orders!X:X,0,Orders!S:S,"*Pediatric*")+COUNTIFS(Orders!AD:AD,Data!M54,Orders!W:W,1,Orders!X:X,1,Orders!S:S,"*Pediatric*")),IF(Data!Z54="AAM",SUMIFS(Data!BA:BA,Data!Z:Z,"TM",Data!X:X,Data!M54),IF(Data!Z54="AM",SUMIFS(Data!BA:BA,Data!Z:Z,"TM",Data!V:V,Data!M54),IF(Data!Z54="AZM",SUMIFS(Data!BA:BA,Data!Z:Z,"TM",Data!U:U,Data!M54),IF(Data!Z54="Zone",SUMIFS(Data!BA:BA,Data!Z:Z,"TM",Data!T:T,Data!M54),IF(Data!Z54="Region",SUMIFS(Data!BA:BA,Data!Z:Z,"TM",Data!S:S,Data!M54),IF(Data!Z54="Country",SUMIFS(Data!BA:BA,Data!Z:Z,"TM",Data!R:R,Data!M54),0)))))))</f>
        <v>0</v>
      </c>
      <c r="BB54" s="18">
        <f>IF(Z54="TM",(COUNTIFS(Orders!AD:AD,Data!M54,Orders!W:W,0,Orders!X:X,0,Orders!S:S,"*Fabric*")+COUNTIFS(Orders!AD:AD,Data!M54,Orders!W:W,1,Orders!X:X,1,Orders!S:S,"*Fabric*")),IF(Data!Z54="AAM",SUMIFS(Data!BB:BB,Data!Z:Z,"TM",Data!X:X,Data!M54),IF(Data!Z54="AM",SUMIFS(Data!BB:BB,Data!Z:Z,"TM",Data!V:V,Data!M54),IF(Data!Z54="AZM",SUMIFS(Data!BB:BB,Data!Z:Z,"TM",Data!U:U,Data!M54),IF(Data!Z54="Zone",SUMIFS(Data!BB:BB,Data!Z:Z,"TM",Data!T:T,Data!M54),IF(Data!Z54="Region",SUMIFS(Data!BB:BB,Data!Z:Z,"TM",Data!S:S,Data!M54),IF(Data!Z54="Country",SUMIFS(Data!BB:BB,Data!Z:Z,"TM",Data!R:R,Data!M54),0)))))))</f>
        <v>0</v>
      </c>
    </row>
    <row r="55" spans="1:54" ht="15.75" x14ac:dyDescent="0.3">
      <c r="A55" s="33" t="str">
        <f t="shared" si="20"/>
        <v/>
      </c>
      <c r="B55" s="33" t="b">
        <f t="shared" si="21"/>
        <v>1</v>
      </c>
      <c r="C55" s="33" t="e">
        <f>IF(ISERROR(SMALL($D$4:$D$594,E55)),””,SMALL($D$4:$D$594,E55))</f>
        <v>#NAME?</v>
      </c>
      <c r="D55" s="34" t="str">
        <f t="shared" si="22"/>
        <v/>
      </c>
      <c r="E55" s="33">
        <f>ROWS($E$4:E55)</f>
        <v>52</v>
      </c>
      <c r="F55" s="33">
        <f t="shared" si="23"/>
        <v>0</v>
      </c>
      <c r="G55" s="33">
        <f>IF(OR(Report!$C$7="",Report!$C$7="All Levels"),1,IF(Report!$C$7=Data!Z55,1,0))</f>
        <v>0</v>
      </c>
      <c r="H55" s="33">
        <f t="shared" si="24"/>
        <v>1</v>
      </c>
      <c r="I55" s="33">
        <f t="shared" si="25"/>
        <v>3</v>
      </c>
      <c r="J55" s="33">
        <f>IF(OR(Report!$F$7="",Report!$F$7="All AMs"),1,IF(Report!$F$7=Data!W55,1,0))</f>
        <v>1</v>
      </c>
      <c r="K55" s="33">
        <f>IF(OR(Report!$E$7="",Report!$E$7="All Zones"),1,IF(Report!$E$7=Data!P55,1,0))</f>
        <v>1</v>
      </c>
      <c r="L55" s="33">
        <f>IF(OR(Report!$D$7="",Report!$D$7="All Regions"),1,IF(Report!$D$7=Data!O55,1,0))</f>
        <v>1</v>
      </c>
      <c r="M55" s="67" t="s">
        <v>832</v>
      </c>
      <c r="N55" s="67" t="s">
        <v>720</v>
      </c>
      <c r="O55" s="68" t="s">
        <v>19</v>
      </c>
      <c r="P55" s="68" t="s">
        <v>686</v>
      </c>
      <c r="Q55" s="68" t="s">
        <v>686</v>
      </c>
      <c r="R55" s="67" t="s">
        <v>777</v>
      </c>
      <c r="S55" s="67" t="s">
        <v>753</v>
      </c>
      <c r="T55" s="67" t="s">
        <v>755</v>
      </c>
      <c r="U55" s="67"/>
      <c r="V55" s="67" t="s">
        <v>832</v>
      </c>
      <c r="W55" s="67" t="s">
        <v>720</v>
      </c>
      <c r="X55" s="67"/>
      <c r="Y55" s="68"/>
      <c r="Z55" s="68" t="s">
        <v>12</v>
      </c>
      <c r="AA55" s="68"/>
      <c r="AB55" s="18">
        <f>IF(Z55="TM",IF(AA55="H",(COUNTIFS(Orders!AD:AD,Data!M55,Orders!W:W,0,Orders!X:X,0)+COUNTIFS(Orders!AD:AD,Data!M55,Orders!W:W,1,Orders!X:X,1)),0),IF(Data!Z55="AAM",SUMIFS(Data!AB:AB,Data!Z:Z,"TM",Data!X:X,Data!M55,AA:AA,"H"),IF(Data!Z55="AM",SUMIFS(Data!AB:AB,Data!Z:Z,"TM",Data!V:V,Data!M55,AA:AA,"H"),IF(Data!Z55="AZM",SUMIFS(Data!AB:AB,Data!Z:Z,"TM",Data!U:U,Data!M55,AA:AA,"H"),IF(Data!Z55="ZM",SUMIFS(Data!AB:AB,Data!Z:Z,"TM",Data!T:T,Data!M55,AA:AA,"H"),IF(Data!Z55="RM",SUMIFS(Data!AB:AB,Data!Z:Z,"TM",Data!S:S,Data!M55,AA:AA,"H"),IF(Data!Z55="CM",SUMIFS(Data!AB:AB,Data!Z:Z,"TM",Data!R:R,Data!M55,AA:AA,"H"),"")))))))</f>
        <v>0</v>
      </c>
      <c r="AC55" s="28">
        <f>IF(Z55="TM",IF(AA55="H",(SUMIFS(Orders!AG:AG,Orders!AD:AD,Data!M55,Orders!W:W,0,Orders!X:X,0)+SUMIFS(Orders!AG:AG,Orders!AD:AD,Data!M55,Orders!W:W,1,Orders!X:X,1))/12000,0),IF(Data!Z55="AAM",SUMIFS(Data!AC:AC,Data!Z:Z,"TM",Data!X:X,Data!M55,AA:AA,"H"),IF(Data!Z55="AM",SUMIFS(Data!AC:AC,Data!Z:Z,"TM",Data!V:V,Data!M55,AA:AA,"H"),IF(Data!Z55="AZM",SUMIFS(Data!AC:AC,Data!Z:Z,"TM",Data!U:U,Data!M55,AA:AA,"H"),IF(Data!Z55="Zone",SUMIFS(Data!AC:AC,Data!Z:Z,"TM",Data!T:T,Data!M55,AA:AA,"H"),IF(Data!Z55="Region",SUMIFS(Data!AC:AC,Data!Z:Z,"TM",Data!S:S,Data!M55,AA:AA,"H"),IF(Data!Z55="Country",SUMIFS(Data!AC:AC,Data!Z:Z,"TM",Data!R:R,Data!M55,AA:AA,"H"),"")))))))</f>
        <v>0</v>
      </c>
      <c r="AD55" s="18">
        <f>IF(Z55="TM",0,IF(Data!Z55="AAM",SUMIFS(Data!AD:AD,Data!Z:Z,"TM",Data!X:X,Data!M55,AA:AA,"H"),IF(Data!Z55="AM",SUMIFS(Data!AD:AD,Data!Z:Z,"TM",Data!V:V,Data!M55,AA:AA,"H"),IF(Data!Z55="AZM",SUMIFS(Data!AD:AD,Data!Z:Z,"TM",Data!U:U,Data!M55,AA:AA,"H"),IF(Data!Z55="Zone",SUMIFS(Data!AD:AD,Data!Z:Z,"TM",Data!T:T,Data!M55,AA:AA,"H"),IF(Data!Z55="Region",SUMIFS(Data!AD:AD,Data!Z:Z,"TM",Data!S:S,Data!M55,AA:AA,"H"),IF(Data!Z55="Country",SUMIFS(Data!AD:AD,Data!Z:Z,"TM",Data!R:R,Data!M55,AA:AA,"H"),"")))))))</f>
        <v>0</v>
      </c>
      <c r="AE55" s="27">
        <f t="shared" si="6"/>
        <v>0</v>
      </c>
      <c r="AF55" s="26">
        <f t="shared" si="7"/>
        <v>0</v>
      </c>
      <c r="AG55" s="26">
        <f t="shared" si="8"/>
        <v>0</v>
      </c>
      <c r="AH55" s="26">
        <f t="shared" si="9"/>
        <v>0</v>
      </c>
      <c r="AJ55" s="28">
        <f>IF(Z55="TM",IF(AA55="U",(SUMIFS(Orders!AG:AG,Orders!AD:AD,Data!M55,Orders!W:W,0,Orders!X:X,0)+SUMIFS(Orders!AG:AG,Orders!AD:AD,Data!M55,Orders!W:W,1,Orders!X:X,1))/12000,0),IF(Data!Z55="AAM",SUMIFS(Data!AJ:AJ,Data!Z:Z,"TM",Data!X:X,Data!M55,AA:AA,"U"),IF(Data!Z55="AM",SUMIFS(Data!AJ:AJ,Data!Z:Z,"TM",Data!V:V,Data!M55,AA:AA,"U"),IF(Data!Z55="AZM",SUMIFS(Data!AJ:AJ,Data!Z:Z,"TM",Data!U:U,Data!M55,AA:AA,"U"),IF(Data!Z55="Zone",SUMIFS(Data!AJ:AJ,Data!Z:Z,"TM",Data!T:T,Data!M55,AA:AA,"U"),IF(Data!Z55="Region",SUMIFS(Data!AJ:AJ,Data!Z:Z,"TM",Data!S:S,Data!M55,AA:AA,"U"),IF(Data!Z55="Country",SUMIFS(Data!AJ:AJ,Data!Z:Z,"TM",Data!R:R,Data!M55,AA:AA,"U"),"")))))))</f>
        <v>0</v>
      </c>
      <c r="AK55" s="18">
        <f>IF(Z55="TM",IF(AA55="U",(SUMIFS(Orders!AG:AG,Orders!AD:AD,Data!M55,Orders!W:W,0,Orders!X:X,0)+SUMIFS(Orders!AG:AG,Orders!AD:AD,Data!M55,Orders!W:W,1,Orders!X:X,1)),0),IF(Data!Z55="AAM",SUMIFS(Data!AK:AK,Data!Z:Z,"TM",Data!X:X,Data!M55,AA:AA,"U"),IF(Data!Z55="AM",SUMIFS(Data!AK:AK,Data!Z:Z,"TM",Data!V:V,Data!M55,AA:AA,"U"),IF(Data!Z55="AZM",SUMIFS(Data!AK:AK,Data!Z:Z,"TM",Data!U:U,Data!M55,AA:AA,"U"),IF(Data!Z55="Zone",SUMIFS(Data!AK:AK,Data!Z:Z,"TM",Data!T:T,Data!M55,AA:AA,"U"),IF(Data!Z55="Region",SUMIFS(Data!AK:AK,Data!Z:Z,"TM",Data!S:S,Data!M55,AA:AA,"U"),IF(Data!Z55="Country",SUMIFS(Data!AK:AK,Data!Z:Z,"TM",Data!R:R,Data!M55,AA:AA,"U"),"")))))))</f>
        <v>0</v>
      </c>
      <c r="AL55" s="18">
        <f>IF(Z55="TM",12000*0,IF(Data!Z55="AAM",SUMIFS(Data!AL:AL,Data!Z:Z,"TM",Data!X:X,Data!M55,AA:AA,"H"),IF(Data!Z55="AM",SUMIFS(Data!AL:AL,Data!Z:Z,"TM",Data!V:V,Data!M55,AA:AA,"H"),IF(Data!Z55="AZM",SUMIFS(Data!AL:AL,Data!Z:Z,"TM",Data!U:U,Data!M55,AA:AA,"H"),IF(Data!Z55="Zone",SUMIFS(Data!AL:AL,Data!Z:Z,"TM",Data!T:T,Data!M55,AA:AA,"H"),IF(Data!Z55="Region",SUMIFS(Data!AL:AL,Data!Z:Z,"TM",Data!S:S,Data!M55,AA:AA,"H"),IF(Data!Z55="Country",SUMIFS(Data!AL:AL,Data!Z:Z,"TM",Data!R:R,Data!M55,AA:AA,"H"),"")))))))</f>
        <v>0</v>
      </c>
      <c r="AM55" s="27">
        <f t="shared" si="10"/>
        <v>0</v>
      </c>
      <c r="AN55" s="26">
        <f t="shared" si="11"/>
        <v>0</v>
      </c>
      <c r="AO55" s="26">
        <f t="shared" si="12"/>
        <v>0</v>
      </c>
      <c r="AQ55" s="28">
        <f t="shared" si="13"/>
        <v>0</v>
      </c>
      <c r="AR55" s="18">
        <f t="shared" si="14"/>
        <v>0</v>
      </c>
      <c r="AS55" s="18">
        <f t="shared" si="15"/>
        <v>0</v>
      </c>
      <c r="AT55" s="27">
        <f t="shared" si="16"/>
        <v>0</v>
      </c>
      <c r="AU55" s="27"/>
      <c r="AV55" s="27"/>
      <c r="AW55" s="18">
        <f>IF(Z55="TM",(COUNTIFS(Orders!AD:AD,Data!M55,Orders!W:W,0,Orders!X:X,0,Orders!S:S,"*Ray*")+COUNTIFS(Orders!AD:AD,Data!M55,Orders!W:W,1,Orders!X:X,1,Orders!S:S,"*Ray*")+COUNTIFS(Orders!AD:AD,Data!M55,Orders!W:W,0,Orders!X:X,0,Orders!S:S,"*Fabric*")+COUNTIFS(Orders!AD:AD,Data!M55,Orders!W:W,1,Orders!X:X,1,Orders!S:S,"*Fabric*")),IF(Data!Z55="AAM",SUMIFS(Data!AW:AW,Data!Z:Z,"TM",Data!X:X,Data!M55),IF(Data!Z55="AM",SUMIFS(Data!AW:AW,Data!Z:Z,"TM",Data!V:V,Data!M55),IF(Data!Z55="AZM",SUMIFS(Data!AW:AW,Data!Z:Z,"TM",Data!U:U,Data!M55),IF(Data!Z55="Zone",SUMIFS(Data!AW:AW,Data!Z:Z,"TM",Data!T:T,Data!M55),IF(Data!Z55="Region",SUMIFS(Data!AW:AW,Data!Z:Z,"TM",Data!S:S,Data!M55),IF(Data!Z55="Country",SUMIFS(Data!AW:AW,Data!Z:Z,"TM",Data!R:R,Data!M55),0)))))))</f>
        <v>0</v>
      </c>
      <c r="AX55" s="18">
        <f>IF(Z55="TM",(COUNTIFS(Orders!AD:AD,Data!M55,Orders!W:W,0,Orders!X:X,0,Orders!S:S,"*Starter*")+COUNTIFS(Orders!AD:AD,Data!M55,Orders!W:W,1,Orders!X:X,1,Orders!S:S,"*Starter*")),IF(Data!Z55="AAM",SUMIFS(Data!AX:AX,Data!Z:Z,"TM",Data!X:X,Data!M55),IF(Data!Z55="AM",SUMIFS(Data!AX:AX,Data!Z:Z,"TM",Data!V:V,Data!M55),IF(Data!Z55="AZM",SUMIFS(Data!AX:AX,Data!Z:Z,"TM",Data!U:U,Data!M55),IF(Data!Z55="Zone",SUMIFS(Data!AX:AX,Data!Z:Z,"TM",Data!T:T,Data!M55),IF(Data!Z55="Region",SUMIFS(Data!AX:AX,Data!Z:Z,"TM",Data!S:S,Data!M55),IF(Data!Z55="Country",SUMIFS(Data!AX:AX,Data!Z:Z,"TM",Data!R:R,Data!M55),0)))))))</f>
        <v>0</v>
      </c>
      <c r="AY55" s="18">
        <f>IF(Z55="TM",(COUNTIFS(Orders!AD:AD,Data!M55,Orders!W:W,0,Orders!X:X,0,Orders!S:S,"*Pro*")+COUNTIFS(Orders!AD:AD,Data!M55,Orders!W:W,1,Orders!X:X,1,Orders!S:S,"*Pro*")),IF(Data!Z55="AAM",SUMIFS(Data!AY:AY,Data!Z:Z,"TM",Data!X:X,Data!M55),IF(Data!Z55="AM",SUMIFS(Data!AY:AY,Data!Z:Z,"TM",Data!V:V,Data!M55),IF(Data!Z55="AZM",SUMIFS(Data!AY:AY,Data!Z:Z,"TM",Data!U:U,Data!M55),IF(Data!Z55="Zone",SUMIFS(Data!AY:AY,Data!Z:Z,"TM",Data!T:T,Data!M55),IF(Data!Z55="Region",SUMIFS(Data!AY:AY,Data!Z:Z,"TM",Data!S:S,Data!M55),IF(Data!Z55="Country",SUMIFS(Data!AY:AY,Data!Z:Z,"TM",Data!R:R,Data!M55),0)))))))</f>
        <v>0</v>
      </c>
      <c r="AZ55" s="18">
        <f>IF(Z55="TM",(COUNTIFS(Orders!AD:AD,Data!M55,Orders!W:W,0,Orders!X:X,0,Orders!S:S,"*Tab*")+COUNTIFS(Orders!AD:AD,Data!M55,Orders!W:W,1,Orders!X:X,1,Orders!S:S,"*Tab*")),IF(Data!Z55="AAM",SUMIFS(Data!AZ:AZ,Data!Z:Z,"TM",Data!X:X,Data!M55),IF(Data!Z55="AM",SUMIFS(Data!AZ:AZ,Data!Z:Z,"TM",Data!V:V,Data!M55),IF(Data!Z55="AZM",SUMIFS(Data!AZ:AZ,Data!Z:Z,"TM",Data!U:U,Data!M55),IF(Data!Z55="Zone",SUMIFS(Data!AZ:AZ,Data!Z:Z,"TM",Data!T:T,Data!M55),IF(Data!Z55="Region",SUMIFS(Data!AZ:AZ,Data!Z:Z,"TM",Data!S:S,Data!M55),IF(Data!Z55="Country",SUMIFS(Data!AZ:AZ,Data!Z:Z,"TM",Data!R:R,Data!M55),0)))))))</f>
        <v>0</v>
      </c>
      <c r="BA55" s="18">
        <f>IF(Z55="TM",(COUNTIFS(Orders!AD:AD,Data!M55,Orders!W:W,0,Orders!X:X,0,Orders!S:S,"*Dental*")+COUNTIFS(Orders!AD:AD,Data!M55,Orders!W:W,1,Orders!X:X,1,Orders!S:S,"*Dental*")+COUNTIFS(Orders!AD:AD,Data!M55,Orders!W:W,0,Orders!X:X,0,Orders!S:S,"*Pediatric*")+COUNTIFS(Orders!AD:AD,Data!M55,Orders!W:W,1,Orders!X:X,1,Orders!S:S,"*Pediatric*")),IF(Data!Z55="AAM",SUMIFS(Data!BA:BA,Data!Z:Z,"TM",Data!X:X,Data!M55),IF(Data!Z55="AM",SUMIFS(Data!BA:BA,Data!Z:Z,"TM",Data!V:V,Data!M55),IF(Data!Z55="AZM",SUMIFS(Data!BA:BA,Data!Z:Z,"TM",Data!U:U,Data!M55),IF(Data!Z55="Zone",SUMIFS(Data!BA:BA,Data!Z:Z,"TM",Data!T:T,Data!M55),IF(Data!Z55="Region",SUMIFS(Data!BA:BA,Data!Z:Z,"TM",Data!S:S,Data!M55),IF(Data!Z55="Country",SUMIFS(Data!BA:BA,Data!Z:Z,"TM",Data!R:R,Data!M55),0)))))))</f>
        <v>0</v>
      </c>
      <c r="BB55" s="18">
        <f>IF(Z55="TM",(COUNTIFS(Orders!AD:AD,Data!M55,Orders!W:W,0,Orders!X:X,0,Orders!S:S,"*Fabric*")+COUNTIFS(Orders!AD:AD,Data!M55,Orders!W:W,1,Orders!X:X,1,Orders!S:S,"*Fabric*")),IF(Data!Z55="AAM",SUMIFS(Data!BB:BB,Data!Z:Z,"TM",Data!X:X,Data!M55),IF(Data!Z55="AM",SUMIFS(Data!BB:BB,Data!Z:Z,"TM",Data!V:V,Data!M55),IF(Data!Z55="AZM",SUMIFS(Data!BB:BB,Data!Z:Z,"TM",Data!U:U,Data!M55),IF(Data!Z55="Zone",SUMIFS(Data!BB:BB,Data!Z:Z,"TM",Data!T:T,Data!M55),IF(Data!Z55="Region",SUMIFS(Data!BB:BB,Data!Z:Z,"TM",Data!S:S,Data!M55),IF(Data!Z55="Country",SUMIFS(Data!BB:BB,Data!Z:Z,"TM",Data!R:R,Data!M55),0)))))))</f>
        <v>0</v>
      </c>
    </row>
    <row r="56" spans="1:54" ht="15.75" x14ac:dyDescent="0.3">
      <c r="A56" s="33" t="str">
        <f t="shared" si="20"/>
        <v/>
      </c>
      <c r="B56" s="33" t="b">
        <f t="shared" si="21"/>
        <v>1</v>
      </c>
      <c r="C56" s="33" t="e">
        <f>IF(ISERROR(SMALL($D$4:$D$594,E56)),””,SMALL($D$4:$D$594,E56))</f>
        <v>#NAME?</v>
      </c>
      <c r="D56" s="34" t="str">
        <f t="shared" si="22"/>
        <v/>
      </c>
      <c r="E56" s="33">
        <f>ROWS($E$4:E56)</f>
        <v>53</v>
      </c>
      <c r="F56" s="33">
        <f t="shared" si="23"/>
        <v>0</v>
      </c>
      <c r="G56" s="33">
        <f>IF(OR(Report!$C$7="",Report!$C$7="All Levels"),1,IF(Report!$C$7=Data!Z56,1,0))</f>
        <v>0</v>
      </c>
      <c r="H56" s="33">
        <f t="shared" si="24"/>
        <v>1</v>
      </c>
      <c r="I56" s="33">
        <f t="shared" si="25"/>
        <v>3</v>
      </c>
      <c r="J56" s="33">
        <f>IF(OR(Report!$F$7="",Report!$F$7="All AMs"),1,IF(Report!$F$7=Data!W56,1,0))</f>
        <v>1</v>
      </c>
      <c r="K56" s="33">
        <f>IF(OR(Report!$E$7="",Report!$E$7="All Zones"),1,IF(Report!$E$7=Data!P56,1,0))</f>
        <v>1</v>
      </c>
      <c r="L56" s="33">
        <f>IF(OR(Report!$D$7="",Report!$D$7="All Regions"),1,IF(Report!$D$7=Data!O56,1,0))</f>
        <v>1</v>
      </c>
      <c r="M56" s="67" t="s">
        <v>833</v>
      </c>
      <c r="N56" s="67" t="s">
        <v>721</v>
      </c>
      <c r="O56" s="68" t="s">
        <v>19</v>
      </c>
      <c r="P56" s="68" t="s">
        <v>686</v>
      </c>
      <c r="Q56" s="68" t="s">
        <v>686</v>
      </c>
      <c r="R56" s="67" t="s">
        <v>777</v>
      </c>
      <c r="S56" s="67" t="s">
        <v>753</v>
      </c>
      <c r="T56" s="67" t="s">
        <v>755</v>
      </c>
      <c r="U56" s="67"/>
      <c r="V56" s="67" t="s">
        <v>833</v>
      </c>
      <c r="W56" s="67" t="s">
        <v>721</v>
      </c>
      <c r="X56" s="67"/>
      <c r="Y56" s="68"/>
      <c r="Z56" s="68" t="s">
        <v>12</v>
      </c>
      <c r="AA56" s="68"/>
      <c r="AB56" s="18">
        <f>IF(Z56="TM",IF(AA56="H",(COUNTIFS(Orders!AD:AD,Data!M56,Orders!W:W,0,Orders!X:X,0)+COUNTIFS(Orders!AD:AD,Data!M56,Orders!W:W,1,Orders!X:X,1)),0),IF(Data!Z56="AAM",SUMIFS(Data!AB:AB,Data!Z:Z,"TM",Data!X:X,Data!M56,AA:AA,"H"),IF(Data!Z56="AM",SUMIFS(Data!AB:AB,Data!Z:Z,"TM",Data!V:V,Data!M56,AA:AA,"H"),IF(Data!Z56="AZM",SUMIFS(Data!AB:AB,Data!Z:Z,"TM",Data!U:U,Data!M56,AA:AA,"H"),IF(Data!Z56="ZM",SUMIFS(Data!AB:AB,Data!Z:Z,"TM",Data!T:T,Data!M56,AA:AA,"H"),IF(Data!Z56="RM",SUMIFS(Data!AB:AB,Data!Z:Z,"TM",Data!S:S,Data!M56,AA:AA,"H"),IF(Data!Z56="CM",SUMIFS(Data!AB:AB,Data!Z:Z,"TM",Data!R:R,Data!M56,AA:AA,"H"),"")))))))</f>
        <v>0</v>
      </c>
      <c r="AC56" s="28">
        <f>IF(Z56="TM",IF(AA56="H",(SUMIFS(Orders!AG:AG,Orders!AD:AD,Data!M56,Orders!W:W,0,Orders!X:X,0)+SUMIFS(Orders!AG:AG,Orders!AD:AD,Data!M56,Orders!W:W,1,Orders!X:X,1))/12000,0),IF(Data!Z56="AAM",SUMIFS(Data!AC:AC,Data!Z:Z,"TM",Data!X:X,Data!M56,AA:AA,"H"),IF(Data!Z56="AM",SUMIFS(Data!AC:AC,Data!Z:Z,"TM",Data!V:V,Data!M56,AA:AA,"H"),IF(Data!Z56="AZM",SUMIFS(Data!AC:AC,Data!Z:Z,"TM",Data!U:U,Data!M56,AA:AA,"H"),IF(Data!Z56="Zone",SUMIFS(Data!AC:AC,Data!Z:Z,"TM",Data!T:T,Data!M56,AA:AA,"H"),IF(Data!Z56="Region",SUMIFS(Data!AC:AC,Data!Z:Z,"TM",Data!S:S,Data!M56,AA:AA,"H"),IF(Data!Z56="Country",SUMIFS(Data!AC:AC,Data!Z:Z,"TM",Data!R:R,Data!M56,AA:AA,"H"),"")))))))</f>
        <v>0</v>
      </c>
      <c r="AD56" s="18">
        <f>IF(Z56="TM",0,IF(Data!Z56="AAM",SUMIFS(Data!AD:AD,Data!Z:Z,"TM",Data!X:X,Data!M56,AA:AA,"H"),IF(Data!Z56="AM",SUMIFS(Data!AD:AD,Data!Z:Z,"TM",Data!V:V,Data!M56,AA:AA,"H"),IF(Data!Z56="AZM",SUMIFS(Data!AD:AD,Data!Z:Z,"TM",Data!U:U,Data!M56,AA:AA,"H"),IF(Data!Z56="Zone",SUMIFS(Data!AD:AD,Data!Z:Z,"TM",Data!T:T,Data!M56,AA:AA,"H"),IF(Data!Z56="Region",SUMIFS(Data!AD:AD,Data!Z:Z,"TM",Data!S:S,Data!M56,AA:AA,"H"),IF(Data!Z56="Country",SUMIFS(Data!AD:AD,Data!Z:Z,"TM",Data!R:R,Data!M56,AA:AA,"H"),"")))))))</f>
        <v>0</v>
      </c>
      <c r="AE56" s="27">
        <f t="shared" si="6"/>
        <v>0</v>
      </c>
      <c r="AF56" s="26">
        <f t="shared" si="7"/>
        <v>0</v>
      </c>
      <c r="AG56" s="26">
        <f t="shared" si="8"/>
        <v>0</v>
      </c>
      <c r="AH56" s="26">
        <f t="shared" si="9"/>
        <v>0</v>
      </c>
      <c r="AJ56" s="28">
        <f>IF(Z56="TM",IF(AA56="U",(SUMIFS(Orders!AG:AG,Orders!AD:AD,Data!M56,Orders!W:W,0,Orders!X:X,0)+SUMIFS(Orders!AG:AG,Orders!AD:AD,Data!M56,Orders!W:W,1,Orders!X:X,1))/12000,0),IF(Data!Z56="AAM",SUMIFS(Data!AJ:AJ,Data!Z:Z,"TM",Data!X:X,Data!M56,AA:AA,"U"),IF(Data!Z56="AM",SUMIFS(Data!AJ:AJ,Data!Z:Z,"TM",Data!V:V,Data!M56,AA:AA,"U"),IF(Data!Z56="AZM",SUMIFS(Data!AJ:AJ,Data!Z:Z,"TM",Data!U:U,Data!M56,AA:AA,"U"),IF(Data!Z56="Zone",SUMIFS(Data!AJ:AJ,Data!Z:Z,"TM",Data!T:T,Data!M56,AA:AA,"U"),IF(Data!Z56="Region",SUMIFS(Data!AJ:AJ,Data!Z:Z,"TM",Data!S:S,Data!M56,AA:AA,"U"),IF(Data!Z56="Country",SUMIFS(Data!AJ:AJ,Data!Z:Z,"TM",Data!R:R,Data!M56,AA:AA,"U"),"")))))))</f>
        <v>0</v>
      </c>
      <c r="AK56" s="18">
        <f>IF(Z56="TM",IF(AA56="U",(SUMIFS(Orders!AG:AG,Orders!AD:AD,Data!M56,Orders!W:W,0,Orders!X:X,0)+SUMIFS(Orders!AG:AG,Orders!AD:AD,Data!M56,Orders!W:W,1,Orders!X:X,1)),0),IF(Data!Z56="AAM",SUMIFS(Data!AK:AK,Data!Z:Z,"TM",Data!X:X,Data!M56,AA:AA,"U"),IF(Data!Z56="AM",SUMIFS(Data!AK:AK,Data!Z:Z,"TM",Data!V:V,Data!M56,AA:AA,"U"),IF(Data!Z56="AZM",SUMIFS(Data!AK:AK,Data!Z:Z,"TM",Data!U:U,Data!M56,AA:AA,"U"),IF(Data!Z56="Zone",SUMIFS(Data!AK:AK,Data!Z:Z,"TM",Data!T:T,Data!M56,AA:AA,"U"),IF(Data!Z56="Region",SUMIFS(Data!AK:AK,Data!Z:Z,"TM",Data!S:S,Data!M56,AA:AA,"U"),IF(Data!Z56="Country",SUMIFS(Data!AK:AK,Data!Z:Z,"TM",Data!R:R,Data!M56,AA:AA,"U"),"")))))))</f>
        <v>0</v>
      </c>
      <c r="AL56" s="18">
        <f>IF(Z56="TM",12000*0,IF(Data!Z56="AAM",SUMIFS(Data!AL:AL,Data!Z:Z,"TM",Data!X:X,Data!M56,AA:AA,"H"),IF(Data!Z56="AM",SUMIFS(Data!AL:AL,Data!Z:Z,"TM",Data!V:V,Data!M56,AA:AA,"H"),IF(Data!Z56="AZM",SUMIFS(Data!AL:AL,Data!Z:Z,"TM",Data!U:U,Data!M56,AA:AA,"H"),IF(Data!Z56="Zone",SUMIFS(Data!AL:AL,Data!Z:Z,"TM",Data!T:T,Data!M56,AA:AA,"H"),IF(Data!Z56="Region",SUMIFS(Data!AL:AL,Data!Z:Z,"TM",Data!S:S,Data!M56,AA:AA,"H"),IF(Data!Z56="Country",SUMIFS(Data!AL:AL,Data!Z:Z,"TM",Data!R:R,Data!M56,AA:AA,"H"),"")))))))</f>
        <v>0</v>
      </c>
      <c r="AM56" s="27">
        <f t="shared" si="10"/>
        <v>0</v>
      </c>
      <c r="AN56" s="26">
        <f t="shared" si="11"/>
        <v>0</v>
      </c>
      <c r="AO56" s="26">
        <f t="shared" si="12"/>
        <v>0</v>
      </c>
      <c r="AQ56" s="28">
        <f t="shared" si="13"/>
        <v>0</v>
      </c>
      <c r="AR56" s="18">
        <f t="shared" si="14"/>
        <v>0</v>
      </c>
      <c r="AS56" s="18">
        <f t="shared" si="15"/>
        <v>0</v>
      </c>
      <c r="AT56" s="27">
        <f t="shared" si="16"/>
        <v>0</v>
      </c>
      <c r="AU56" s="27"/>
      <c r="AV56" s="27"/>
      <c r="AW56" s="18">
        <f>IF(Z56="TM",(COUNTIFS(Orders!AD:AD,Data!M56,Orders!W:W,0,Orders!X:X,0,Orders!S:S,"*Ray*")+COUNTIFS(Orders!AD:AD,Data!M56,Orders!W:W,1,Orders!X:X,1,Orders!S:S,"*Ray*")+COUNTIFS(Orders!AD:AD,Data!M56,Orders!W:W,0,Orders!X:X,0,Orders!S:S,"*Fabric*")+COUNTIFS(Orders!AD:AD,Data!M56,Orders!W:W,1,Orders!X:X,1,Orders!S:S,"*Fabric*")),IF(Data!Z56="AAM",SUMIFS(Data!AW:AW,Data!Z:Z,"TM",Data!X:X,Data!M56),IF(Data!Z56="AM",SUMIFS(Data!AW:AW,Data!Z:Z,"TM",Data!V:V,Data!M56),IF(Data!Z56="AZM",SUMIFS(Data!AW:AW,Data!Z:Z,"TM",Data!U:U,Data!M56),IF(Data!Z56="Zone",SUMIFS(Data!AW:AW,Data!Z:Z,"TM",Data!T:T,Data!M56),IF(Data!Z56="Region",SUMIFS(Data!AW:AW,Data!Z:Z,"TM",Data!S:S,Data!M56),IF(Data!Z56="Country",SUMIFS(Data!AW:AW,Data!Z:Z,"TM",Data!R:R,Data!M56),0)))))))</f>
        <v>0</v>
      </c>
      <c r="AX56" s="18">
        <f>IF(Z56="TM",(COUNTIFS(Orders!AD:AD,Data!M56,Orders!W:W,0,Orders!X:X,0,Orders!S:S,"*Starter*")+COUNTIFS(Orders!AD:AD,Data!M56,Orders!W:W,1,Orders!X:X,1,Orders!S:S,"*Starter*")),IF(Data!Z56="AAM",SUMIFS(Data!AX:AX,Data!Z:Z,"TM",Data!X:X,Data!M56),IF(Data!Z56="AM",SUMIFS(Data!AX:AX,Data!Z:Z,"TM",Data!V:V,Data!M56),IF(Data!Z56="AZM",SUMIFS(Data!AX:AX,Data!Z:Z,"TM",Data!U:U,Data!M56),IF(Data!Z56="Zone",SUMIFS(Data!AX:AX,Data!Z:Z,"TM",Data!T:T,Data!M56),IF(Data!Z56="Region",SUMIFS(Data!AX:AX,Data!Z:Z,"TM",Data!S:S,Data!M56),IF(Data!Z56="Country",SUMIFS(Data!AX:AX,Data!Z:Z,"TM",Data!R:R,Data!M56),0)))))))</f>
        <v>0</v>
      </c>
      <c r="AY56" s="18">
        <f>IF(Z56="TM",(COUNTIFS(Orders!AD:AD,Data!M56,Orders!W:W,0,Orders!X:X,0,Orders!S:S,"*Pro*")+COUNTIFS(Orders!AD:AD,Data!M56,Orders!W:W,1,Orders!X:X,1,Orders!S:S,"*Pro*")),IF(Data!Z56="AAM",SUMIFS(Data!AY:AY,Data!Z:Z,"TM",Data!X:X,Data!M56),IF(Data!Z56="AM",SUMIFS(Data!AY:AY,Data!Z:Z,"TM",Data!V:V,Data!M56),IF(Data!Z56="AZM",SUMIFS(Data!AY:AY,Data!Z:Z,"TM",Data!U:U,Data!M56),IF(Data!Z56="Zone",SUMIFS(Data!AY:AY,Data!Z:Z,"TM",Data!T:T,Data!M56),IF(Data!Z56="Region",SUMIFS(Data!AY:AY,Data!Z:Z,"TM",Data!S:S,Data!M56),IF(Data!Z56="Country",SUMIFS(Data!AY:AY,Data!Z:Z,"TM",Data!R:R,Data!M56),0)))))))</f>
        <v>0</v>
      </c>
      <c r="AZ56" s="18">
        <f>IF(Z56="TM",(COUNTIFS(Orders!AD:AD,Data!M56,Orders!W:W,0,Orders!X:X,0,Orders!S:S,"*Tab*")+COUNTIFS(Orders!AD:AD,Data!M56,Orders!W:W,1,Orders!X:X,1,Orders!S:S,"*Tab*")),IF(Data!Z56="AAM",SUMIFS(Data!AZ:AZ,Data!Z:Z,"TM",Data!X:X,Data!M56),IF(Data!Z56="AM",SUMIFS(Data!AZ:AZ,Data!Z:Z,"TM",Data!V:V,Data!M56),IF(Data!Z56="AZM",SUMIFS(Data!AZ:AZ,Data!Z:Z,"TM",Data!U:U,Data!M56),IF(Data!Z56="Zone",SUMIFS(Data!AZ:AZ,Data!Z:Z,"TM",Data!T:T,Data!M56),IF(Data!Z56="Region",SUMIFS(Data!AZ:AZ,Data!Z:Z,"TM",Data!S:S,Data!M56),IF(Data!Z56="Country",SUMIFS(Data!AZ:AZ,Data!Z:Z,"TM",Data!R:R,Data!M56),0)))))))</f>
        <v>0</v>
      </c>
      <c r="BA56" s="18">
        <f>IF(Z56="TM",(COUNTIFS(Orders!AD:AD,Data!M56,Orders!W:W,0,Orders!X:X,0,Orders!S:S,"*Dental*")+COUNTIFS(Orders!AD:AD,Data!M56,Orders!W:W,1,Orders!X:X,1,Orders!S:S,"*Dental*")+COUNTIFS(Orders!AD:AD,Data!M56,Orders!W:W,0,Orders!X:X,0,Orders!S:S,"*Pediatric*")+COUNTIFS(Orders!AD:AD,Data!M56,Orders!W:W,1,Orders!X:X,1,Orders!S:S,"*Pediatric*")),IF(Data!Z56="AAM",SUMIFS(Data!BA:BA,Data!Z:Z,"TM",Data!X:X,Data!M56),IF(Data!Z56="AM",SUMIFS(Data!BA:BA,Data!Z:Z,"TM",Data!V:V,Data!M56),IF(Data!Z56="AZM",SUMIFS(Data!BA:BA,Data!Z:Z,"TM",Data!U:U,Data!M56),IF(Data!Z56="Zone",SUMIFS(Data!BA:BA,Data!Z:Z,"TM",Data!T:T,Data!M56),IF(Data!Z56="Region",SUMIFS(Data!BA:BA,Data!Z:Z,"TM",Data!S:S,Data!M56),IF(Data!Z56="Country",SUMIFS(Data!BA:BA,Data!Z:Z,"TM",Data!R:R,Data!M56),0)))))))</f>
        <v>0</v>
      </c>
      <c r="BB56" s="18">
        <f>IF(Z56="TM",(COUNTIFS(Orders!AD:AD,Data!M56,Orders!W:W,0,Orders!X:X,0,Orders!S:S,"*Fabric*")+COUNTIFS(Orders!AD:AD,Data!M56,Orders!W:W,1,Orders!X:X,1,Orders!S:S,"*Fabric*")),IF(Data!Z56="AAM",SUMIFS(Data!BB:BB,Data!Z:Z,"TM",Data!X:X,Data!M56),IF(Data!Z56="AM",SUMIFS(Data!BB:BB,Data!Z:Z,"TM",Data!V:V,Data!M56),IF(Data!Z56="AZM",SUMIFS(Data!BB:BB,Data!Z:Z,"TM",Data!U:U,Data!M56),IF(Data!Z56="Zone",SUMIFS(Data!BB:BB,Data!Z:Z,"TM",Data!T:T,Data!M56),IF(Data!Z56="Region",SUMIFS(Data!BB:BB,Data!Z:Z,"TM",Data!S:S,Data!M56),IF(Data!Z56="Country",SUMIFS(Data!BB:BB,Data!Z:Z,"TM",Data!R:R,Data!M56),0)))))))</f>
        <v>0</v>
      </c>
    </row>
    <row r="57" spans="1:54" ht="15.75" x14ac:dyDescent="0.3">
      <c r="A57" s="33" t="str">
        <f t="shared" si="20"/>
        <v/>
      </c>
      <c r="B57" s="33" t="b">
        <f t="shared" si="21"/>
        <v>1</v>
      </c>
      <c r="C57" s="33" t="e">
        <f>IF(ISERROR(SMALL($D$4:$D$594,E57)),””,SMALL($D$4:$D$594,E57))</f>
        <v>#NAME?</v>
      </c>
      <c r="D57" s="34" t="str">
        <f t="shared" si="22"/>
        <v/>
      </c>
      <c r="E57" s="33">
        <f>ROWS($E$4:E57)</f>
        <v>54</v>
      </c>
      <c r="F57" s="33">
        <f t="shared" si="23"/>
        <v>0</v>
      </c>
      <c r="G57" s="33">
        <f>IF(OR(Report!$C$7="",Report!$C$7="All Levels"),1,IF(Report!$C$7=Data!Z57,1,0))</f>
        <v>0</v>
      </c>
      <c r="H57" s="33">
        <f t="shared" si="24"/>
        <v>1</v>
      </c>
      <c r="I57" s="33">
        <f t="shared" si="25"/>
        <v>3</v>
      </c>
      <c r="J57" s="33">
        <f>IF(OR(Report!$F$7="",Report!$F$7="All AMs"),1,IF(Report!$F$7=Data!W57,1,0))</f>
        <v>1</v>
      </c>
      <c r="K57" s="33">
        <f>IF(OR(Report!$E$7="",Report!$E$7="All Zones"),1,IF(Report!$E$7=Data!P57,1,0))</f>
        <v>1</v>
      </c>
      <c r="L57" s="33">
        <f>IF(OR(Report!$D$7="",Report!$D$7="All Regions"),1,IF(Report!$D$7=Data!O57,1,0))</f>
        <v>1</v>
      </c>
      <c r="M57" s="67" t="s">
        <v>834</v>
      </c>
      <c r="N57" s="67" t="s">
        <v>722</v>
      </c>
      <c r="O57" s="68" t="s">
        <v>19</v>
      </c>
      <c r="P57" s="68" t="s">
        <v>687</v>
      </c>
      <c r="Q57" s="68" t="s">
        <v>687</v>
      </c>
      <c r="R57" s="67" t="s">
        <v>777</v>
      </c>
      <c r="S57" s="67" t="s">
        <v>753</v>
      </c>
      <c r="T57" s="67" t="s">
        <v>756</v>
      </c>
      <c r="U57" s="67" t="s">
        <v>787</v>
      </c>
      <c r="V57" s="67" t="s">
        <v>834</v>
      </c>
      <c r="W57" s="67" t="s">
        <v>722</v>
      </c>
      <c r="X57" s="67"/>
      <c r="Y57" s="68"/>
      <c r="Z57" s="68" t="s">
        <v>12</v>
      </c>
      <c r="AA57" s="68"/>
      <c r="AB57" s="18">
        <f>IF(Z57="TM",IF(AA57="H",(COUNTIFS(Orders!AD:AD,Data!M57,Orders!W:W,0,Orders!X:X,0)+COUNTIFS(Orders!AD:AD,Data!M57,Orders!W:W,1,Orders!X:X,1)),0),IF(Data!Z57="AAM",SUMIFS(Data!AB:AB,Data!Z:Z,"TM",Data!X:X,Data!M57,AA:AA,"H"),IF(Data!Z57="AM",SUMIFS(Data!AB:AB,Data!Z:Z,"TM",Data!V:V,Data!M57,AA:AA,"H"),IF(Data!Z57="AZM",SUMIFS(Data!AB:AB,Data!Z:Z,"TM",Data!U:U,Data!M57,AA:AA,"H"),IF(Data!Z57="ZM",SUMIFS(Data!AB:AB,Data!Z:Z,"TM",Data!T:T,Data!M57,AA:AA,"H"),IF(Data!Z57="RM",SUMIFS(Data!AB:AB,Data!Z:Z,"TM",Data!S:S,Data!M57,AA:AA,"H"),IF(Data!Z57="CM",SUMIFS(Data!AB:AB,Data!Z:Z,"TM",Data!R:R,Data!M57,AA:AA,"H"),"")))))))</f>
        <v>0</v>
      </c>
      <c r="AC57" s="28">
        <f>IF(Z57="TM",IF(AA57="H",(SUMIFS(Orders!AG:AG,Orders!AD:AD,Data!M57,Orders!W:W,0,Orders!X:X,0)+SUMIFS(Orders!AG:AG,Orders!AD:AD,Data!M57,Orders!W:W,1,Orders!X:X,1))/12000,0),IF(Data!Z57="AAM",SUMIFS(Data!AC:AC,Data!Z:Z,"TM",Data!X:X,Data!M57,AA:AA,"H"),IF(Data!Z57="AM",SUMIFS(Data!AC:AC,Data!Z:Z,"TM",Data!V:V,Data!M57,AA:AA,"H"),IF(Data!Z57="AZM",SUMIFS(Data!AC:AC,Data!Z:Z,"TM",Data!U:U,Data!M57,AA:AA,"H"),IF(Data!Z57="Zone",SUMIFS(Data!AC:AC,Data!Z:Z,"TM",Data!T:T,Data!M57,AA:AA,"H"),IF(Data!Z57="Region",SUMIFS(Data!AC:AC,Data!Z:Z,"TM",Data!S:S,Data!M57,AA:AA,"H"),IF(Data!Z57="Country",SUMIFS(Data!AC:AC,Data!Z:Z,"TM",Data!R:R,Data!M57,AA:AA,"H"),"")))))))</f>
        <v>0</v>
      </c>
      <c r="AD57" s="18">
        <f>IF(Z57="TM",0,IF(Data!Z57="AAM",SUMIFS(Data!AD:AD,Data!Z:Z,"TM",Data!X:X,Data!M57,AA:AA,"H"),IF(Data!Z57="AM",SUMIFS(Data!AD:AD,Data!Z:Z,"TM",Data!V:V,Data!M57,AA:AA,"H"),IF(Data!Z57="AZM",SUMIFS(Data!AD:AD,Data!Z:Z,"TM",Data!U:U,Data!M57,AA:AA,"H"),IF(Data!Z57="Zone",SUMIFS(Data!AD:AD,Data!Z:Z,"TM",Data!T:T,Data!M57,AA:AA,"H"),IF(Data!Z57="Region",SUMIFS(Data!AD:AD,Data!Z:Z,"TM",Data!S:S,Data!M57,AA:AA,"H"),IF(Data!Z57="Country",SUMIFS(Data!AD:AD,Data!Z:Z,"TM",Data!R:R,Data!M57,AA:AA,"H"),"")))))))</f>
        <v>0</v>
      </c>
      <c r="AE57" s="27">
        <f t="shared" si="6"/>
        <v>0</v>
      </c>
      <c r="AF57" s="26">
        <f t="shared" si="7"/>
        <v>0</v>
      </c>
      <c r="AG57" s="26">
        <f t="shared" si="8"/>
        <v>0</v>
      </c>
      <c r="AH57" s="26">
        <f t="shared" si="9"/>
        <v>0</v>
      </c>
      <c r="AJ57" s="28">
        <f>IF(Z57="TM",IF(AA57="U",(SUMIFS(Orders!AG:AG,Orders!AD:AD,Data!M57,Orders!W:W,0,Orders!X:X,0)+SUMIFS(Orders!AG:AG,Orders!AD:AD,Data!M57,Orders!W:W,1,Orders!X:X,1))/12000,0),IF(Data!Z57="AAM",SUMIFS(Data!AJ:AJ,Data!Z:Z,"TM",Data!X:X,Data!M57,AA:AA,"U"),IF(Data!Z57="AM",SUMIFS(Data!AJ:AJ,Data!Z:Z,"TM",Data!V:V,Data!M57,AA:AA,"U"),IF(Data!Z57="AZM",SUMIFS(Data!AJ:AJ,Data!Z:Z,"TM",Data!U:U,Data!M57,AA:AA,"U"),IF(Data!Z57="Zone",SUMIFS(Data!AJ:AJ,Data!Z:Z,"TM",Data!T:T,Data!M57,AA:AA,"U"),IF(Data!Z57="Region",SUMIFS(Data!AJ:AJ,Data!Z:Z,"TM",Data!S:S,Data!M57,AA:AA,"U"),IF(Data!Z57="Country",SUMIFS(Data!AJ:AJ,Data!Z:Z,"TM",Data!R:R,Data!M57,AA:AA,"U"),"")))))))</f>
        <v>2.5249999999999999</v>
      </c>
      <c r="AK57" s="18">
        <f>IF(Z57="TM",IF(AA57="U",(SUMIFS(Orders!AG:AG,Orders!AD:AD,Data!M57,Orders!W:W,0,Orders!X:X,0)+SUMIFS(Orders!AG:AG,Orders!AD:AD,Data!M57,Orders!W:W,1,Orders!X:X,1)),0),IF(Data!Z57="AAM",SUMIFS(Data!AK:AK,Data!Z:Z,"TM",Data!X:X,Data!M57,AA:AA,"U"),IF(Data!Z57="AM",SUMIFS(Data!AK:AK,Data!Z:Z,"TM",Data!V:V,Data!M57,AA:AA,"U"),IF(Data!Z57="AZM",SUMIFS(Data!AK:AK,Data!Z:Z,"TM",Data!U:U,Data!M57,AA:AA,"U"),IF(Data!Z57="Zone",SUMIFS(Data!AK:AK,Data!Z:Z,"TM",Data!T:T,Data!M57,AA:AA,"U"),IF(Data!Z57="Region",SUMIFS(Data!AK:AK,Data!Z:Z,"TM",Data!S:S,Data!M57,AA:AA,"U"),IF(Data!Z57="Country",SUMIFS(Data!AK:AK,Data!Z:Z,"TM",Data!R:R,Data!M57,AA:AA,"U"),"")))))))</f>
        <v>30300</v>
      </c>
      <c r="AL57" s="18">
        <f>IF(Z57="TM",12000*0,IF(Data!Z57="AAM",SUMIFS(Data!AL:AL,Data!Z:Z,"TM",Data!X:X,Data!M57,AA:AA,"H"),IF(Data!Z57="AM",SUMIFS(Data!AL:AL,Data!Z:Z,"TM",Data!V:V,Data!M57,AA:AA,"H"),IF(Data!Z57="AZM",SUMIFS(Data!AL:AL,Data!Z:Z,"TM",Data!U:U,Data!M57,AA:AA,"H"),IF(Data!Z57="Zone",SUMIFS(Data!AL:AL,Data!Z:Z,"TM",Data!T:T,Data!M57,AA:AA,"H"),IF(Data!Z57="Region",SUMIFS(Data!AL:AL,Data!Z:Z,"TM",Data!S:S,Data!M57,AA:AA,"H"),IF(Data!Z57="Country",SUMIFS(Data!AL:AL,Data!Z:Z,"TM",Data!R:R,Data!M57,AA:AA,"H"),"")))))))</f>
        <v>0</v>
      </c>
      <c r="AM57" s="27">
        <f t="shared" si="10"/>
        <v>0</v>
      </c>
      <c r="AN57" s="26">
        <f t="shared" si="11"/>
        <v>0.63124999999999998</v>
      </c>
      <c r="AO57" s="26">
        <f t="shared" si="12"/>
        <v>0</v>
      </c>
      <c r="AQ57" s="28">
        <f t="shared" si="13"/>
        <v>2.5249999999999999</v>
      </c>
      <c r="AR57" s="18">
        <f t="shared" si="14"/>
        <v>30300</v>
      </c>
      <c r="AS57" s="18">
        <f t="shared" si="15"/>
        <v>0</v>
      </c>
      <c r="AT57" s="27">
        <f t="shared" si="16"/>
        <v>0</v>
      </c>
      <c r="AU57" s="27"/>
      <c r="AV57" s="27"/>
      <c r="AW57" s="18">
        <f>IF(Z57="TM",(COUNTIFS(Orders!AD:AD,Data!M57,Orders!W:W,0,Orders!X:X,0,Orders!S:S,"*Ray*")+COUNTIFS(Orders!AD:AD,Data!M57,Orders!W:W,1,Orders!X:X,1,Orders!S:S,"*Ray*")+COUNTIFS(Orders!AD:AD,Data!M57,Orders!W:W,0,Orders!X:X,0,Orders!S:S,"*Fabric*")+COUNTIFS(Orders!AD:AD,Data!M57,Orders!W:W,1,Orders!X:X,1,Orders!S:S,"*Fabric*")),IF(Data!Z57="AAM",SUMIFS(Data!AW:AW,Data!Z:Z,"TM",Data!X:X,Data!M57),IF(Data!Z57="AM",SUMIFS(Data!AW:AW,Data!Z:Z,"TM",Data!V:V,Data!M57),IF(Data!Z57="AZM",SUMIFS(Data!AW:AW,Data!Z:Z,"TM",Data!U:U,Data!M57),IF(Data!Z57="Zone",SUMIFS(Data!AW:AW,Data!Z:Z,"TM",Data!T:T,Data!M57),IF(Data!Z57="Region",SUMIFS(Data!AW:AW,Data!Z:Z,"TM",Data!S:S,Data!M57),IF(Data!Z57="Country",SUMIFS(Data!AW:AW,Data!Z:Z,"TM",Data!R:R,Data!M57),0)))))))</f>
        <v>1</v>
      </c>
      <c r="AX57" s="18">
        <f>IF(Z57="TM",(COUNTIFS(Orders!AD:AD,Data!M57,Orders!W:W,0,Orders!X:X,0,Orders!S:S,"*Starter*")+COUNTIFS(Orders!AD:AD,Data!M57,Orders!W:W,1,Orders!X:X,1,Orders!S:S,"*Starter*")),IF(Data!Z57="AAM",SUMIFS(Data!AX:AX,Data!Z:Z,"TM",Data!X:X,Data!M57),IF(Data!Z57="AM",SUMIFS(Data!AX:AX,Data!Z:Z,"TM",Data!V:V,Data!M57),IF(Data!Z57="AZM",SUMIFS(Data!AX:AX,Data!Z:Z,"TM",Data!U:U,Data!M57),IF(Data!Z57="Zone",SUMIFS(Data!AX:AX,Data!Z:Z,"TM",Data!T:T,Data!M57),IF(Data!Z57="Region",SUMIFS(Data!AX:AX,Data!Z:Z,"TM",Data!S:S,Data!M57),IF(Data!Z57="Country",SUMIFS(Data!AX:AX,Data!Z:Z,"TM",Data!R:R,Data!M57),0)))))))</f>
        <v>0</v>
      </c>
      <c r="AY57" s="18">
        <f>IF(Z57="TM",(COUNTIFS(Orders!AD:AD,Data!M57,Orders!W:W,0,Orders!X:X,0,Orders!S:S,"*Pro*")+COUNTIFS(Orders!AD:AD,Data!M57,Orders!W:W,1,Orders!X:X,1,Orders!S:S,"*Pro*")),IF(Data!Z57="AAM",SUMIFS(Data!AY:AY,Data!Z:Z,"TM",Data!X:X,Data!M57),IF(Data!Z57="AM",SUMIFS(Data!AY:AY,Data!Z:Z,"TM",Data!V:V,Data!M57),IF(Data!Z57="AZM",SUMIFS(Data!AY:AY,Data!Z:Z,"TM",Data!U:U,Data!M57),IF(Data!Z57="Zone",SUMIFS(Data!AY:AY,Data!Z:Z,"TM",Data!T:T,Data!M57),IF(Data!Z57="Region",SUMIFS(Data!AY:AY,Data!Z:Z,"TM",Data!S:S,Data!M57),IF(Data!Z57="Country",SUMIFS(Data!AY:AY,Data!Z:Z,"TM",Data!R:R,Data!M57),0)))))))</f>
        <v>0</v>
      </c>
      <c r="AZ57" s="18">
        <f>IF(Z57="TM",(COUNTIFS(Orders!AD:AD,Data!M57,Orders!W:W,0,Orders!X:X,0,Orders!S:S,"*Tab*")+COUNTIFS(Orders!AD:AD,Data!M57,Orders!W:W,1,Orders!X:X,1,Orders!S:S,"*Tab*")),IF(Data!Z57="AAM",SUMIFS(Data!AZ:AZ,Data!Z:Z,"TM",Data!X:X,Data!M57),IF(Data!Z57="AM",SUMIFS(Data!AZ:AZ,Data!Z:Z,"TM",Data!V:V,Data!M57),IF(Data!Z57="AZM",SUMIFS(Data!AZ:AZ,Data!Z:Z,"TM",Data!U:U,Data!M57),IF(Data!Z57="Zone",SUMIFS(Data!AZ:AZ,Data!Z:Z,"TM",Data!T:T,Data!M57),IF(Data!Z57="Region",SUMIFS(Data!AZ:AZ,Data!Z:Z,"TM",Data!S:S,Data!M57),IF(Data!Z57="Country",SUMIFS(Data!AZ:AZ,Data!Z:Z,"TM",Data!R:R,Data!M57),0)))))))</f>
        <v>0</v>
      </c>
      <c r="BA57" s="18">
        <f>IF(Z57="TM",(COUNTIFS(Orders!AD:AD,Data!M57,Orders!W:W,0,Orders!X:X,0,Orders!S:S,"*Dental*")+COUNTIFS(Orders!AD:AD,Data!M57,Orders!W:W,1,Orders!X:X,1,Orders!S:S,"*Dental*")+COUNTIFS(Orders!AD:AD,Data!M57,Orders!W:W,0,Orders!X:X,0,Orders!S:S,"*Pediatric*")+COUNTIFS(Orders!AD:AD,Data!M57,Orders!W:W,1,Orders!X:X,1,Orders!S:S,"*Pediatric*")),IF(Data!Z57="AAM",SUMIFS(Data!BA:BA,Data!Z:Z,"TM",Data!X:X,Data!M57),IF(Data!Z57="AM",SUMIFS(Data!BA:BA,Data!Z:Z,"TM",Data!V:V,Data!M57),IF(Data!Z57="AZM",SUMIFS(Data!BA:BA,Data!Z:Z,"TM",Data!U:U,Data!M57),IF(Data!Z57="Zone",SUMIFS(Data!BA:BA,Data!Z:Z,"TM",Data!T:T,Data!M57),IF(Data!Z57="Region",SUMIFS(Data!BA:BA,Data!Z:Z,"TM",Data!S:S,Data!M57),IF(Data!Z57="Country",SUMIFS(Data!BA:BA,Data!Z:Z,"TM",Data!R:R,Data!M57),0)))))))</f>
        <v>0</v>
      </c>
      <c r="BB57" s="18">
        <f>IF(Z57="TM",(COUNTIFS(Orders!AD:AD,Data!M57,Orders!W:W,0,Orders!X:X,0,Orders!S:S,"*Fabric*")+COUNTIFS(Orders!AD:AD,Data!M57,Orders!W:W,1,Orders!X:X,1,Orders!S:S,"*Fabric*")),IF(Data!Z57="AAM",SUMIFS(Data!BB:BB,Data!Z:Z,"TM",Data!X:X,Data!M57),IF(Data!Z57="AM",SUMIFS(Data!BB:BB,Data!Z:Z,"TM",Data!V:V,Data!M57),IF(Data!Z57="AZM",SUMIFS(Data!BB:BB,Data!Z:Z,"TM",Data!U:U,Data!M57),IF(Data!Z57="Zone",SUMIFS(Data!BB:BB,Data!Z:Z,"TM",Data!T:T,Data!M57),IF(Data!Z57="Region",SUMIFS(Data!BB:BB,Data!Z:Z,"TM",Data!S:S,Data!M57),IF(Data!Z57="Country",SUMIFS(Data!BB:BB,Data!Z:Z,"TM",Data!R:R,Data!M57),0)))))))</f>
        <v>1</v>
      </c>
    </row>
    <row r="58" spans="1:54" ht="15.75" x14ac:dyDescent="0.3">
      <c r="A58" s="33" t="str">
        <f t="shared" si="20"/>
        <v/>
      </c>
      <c r="B58" s="33" t="b">
        <f t="shared" si="21"/>
        <v>1</v>
      </c>
      <c r="C58" s="33" t="e">
        <f>IF(ISERROR(SMALL($D$4:$D$594,E58)),””,SMALL($D$4:$D$594,E58))</f>
        <v>#NAME?</v>
      </c>
      <c r="D58" s="34" t="str">
        <f t="shared" si="22"/>
        <v/>
      </c>
      <c r="E58" s="33">
        <f>ROWS($E$4:E58)</f>
        <v>55</v>
      </c>
      <c r="F58" s="33">
        <f t="shared" si="23"/>
        <v>0</v>
      </c>
      <c r="G58" s="33">
        <f>IF(OR(Report!$C$7="",Report!$C$7="All Levels"),1,IF(Report!$C$7=Data!Z58,1,0))</f>
        <v>0</v>
      </c>
      <c r="H58" s="33">
        <f t="shared" si="24"/>
        <v>1</v>
      </c>
      <c r="I58" s="33">
        <f t="shared" si="25"/>
        <v>3</v>
      </c>
      <c r="J58" s="33">
        <f>IF(OR(Report!$F$7="",Report!$F$7="All AMs"),1,IF(Report!$F$7=Data!W58,1,0))</f>
        <v>1</v>
      </c>
      <c r="K58" s="33">
        <f>IF(OR(Report!$E$7="",Report!$E$7="All Zones"),1,IF(Report!$E$7=Data!P58,1,0))</f>
        <v>1</v>
      </c>
      <c r="L58" s="33">
        <f>IF(OR(Report!$D$7="",Report!$D$7="All Regions"),1,IF(Report!$D$7=Data!O58,1,0))</f>
        <v>1</v>
      </c>
      <c r="M58" s="67" t="s">
        <v>835</v>
      </c>
      <c r="N58" s="67" t="s">
        <v>723</v>
      </c>
      <c r="O58" s="68" t="s">
        <v>19</v>
      </c>
      <c r="P58" s="68" t="s">
        <v>687</v>
      </c>
      <c r="Q58" s="68" t="s">
        <v>687</v>
      </c>
      <c r="R58" s="67" t="s">
        <v>777</v>
      </c>
      <c r="S58" s="67" t="s">
        <v>753</v>
      </c>
      <c r="T58" s="67" t="s">
        <v>756</v>
      </c>
      <c r="U58" s="67" t="s">
        <v>787</v>
      </c>
      <c r="V58" s="67" t="s">
        <v>835</v>
      </c>
      <c r="W58" s="67" t="s">
        <v>723</v>
      </c>
      <c r="X58" s="67"/>
      <c r="Y58" s="68"/>
      <c r="Z58" s="68" t="s">
        <v>12</v>
      </c>
      <c r="AA58" s="68"/>
      <c r="AB58" s="18">
        <f>IF(Z58="TM",IF(AA58="H",(COUNTIFS(Orders!AD:AD,Data!M58,Orders!W:W,0,Orders!X:X,0)+COUNTIFS(Orders!AD:AD,Data!M58,Orders!W:W,1,Orders!X:X,1)),0),IF(Data!Z58="AAM",SUMIFS(Data!AB:AB,Data!Z:Z,"TM",Data!X:X,Data!M58,AA:AA,"H"),IF(Data!Z58="AM",SUMIFS(Data!AB:AB,Data!Z:Z,"TM",Data!V:V,Data!M58,AA:AA,"H"),IF(Data!Z58="AZM",SUMIFS(Data!AB:AB,Data!Z:Z,"TM",Data!U:U,Data!M58,AA:AA,"H"),IF(Data!Z58="ZM",SUMIFS(Data!AB:AB,Data!Z:Z,"TM",Data!T:T,Data!M58,AA:AA,"H"),IF(Data!Z58="RM",SUMIFS(Data!AB:AB,Data!Z:Z,"TM",Data!S:S,Data!M58,AA:AA,"H"),IF(Data!Z58="CM",SUMIFS(Data!AB:AB,Data!Z:Z,"TM",Data!R:R,Data!M58,AA:AA,"H"),"")))))))</f>
        <v>0</v>
      </c>
      <c r="AC58" s="28">
        <f>IF(Z58="TM",IF(AA58="H",(SUMIFS(Orders!AG:AG,Orders!AD:AD,Data!M58,Orders!W:W,0,Orders!X:X,0)+SUMIFS(Orders!AG:AG,Orders!AD:AD,Data!M58,Orders!W:W,1,Orders!X:X,1))/12000,0),IF(Data!Z58="AAM",SUMIFS(Data!AC:AC,Data!Z:Z,"TM",Data!X:X,Data!M58,AA:AA,"H"),IF(Data!Z58="AM",SUMIFS(Data!AC:AC,Data!Z:Z,"TM",Data!V:V,Data!M58,AA:AA,"H"),IF(Data!Z58="AZM",SUMIFS(Data!AC:AC,Data!Z:Z,"TM",Data!U:U,Data!M58,AA:AA,"H"),IF(Data!Z58="Zone",SUMIFS(Data!AC:AC,Data!Z:Z,"TM",Data!T:T,Data!M58,AA:AA,"H"),IF(Data!Z58="Region",SUMIFS(Data!AC:AC,Data!Z:Z,"TM",Data!S:S,Data!M58,AA:AA,"H"),IF(Data!Z58="Country",SUMIFS(Data!AC:AC,Data!Z:Z,"TM",Data!R:R,Data!M58,AA:AA,"H"),"")))))))</f>
        <v>0</v>
      </c>
      <c r="AD58" s="18">
        <f>IF(Z58="TM",0,IF(Data!Z58="AAM",SUMIFS(Data!AD:AD,Data!Z:Z,"TM",Data!X:X,Data!M58,AA:AA,"H"),IF(Data!Z58="AM",SUMIFS(Data!AD:AD,Data!Z:Z,"TM",Data!V:V,Data!M58,AA:AA,"H"),IF(Data!Z58="AZM",SUMIFS(Data!AD:AD,Data!Z:Z,"TM",Data!U:U,Data!M58,AA:AA,"H"),IF(Data!Z58="Zone",SUMIFS(Data!AD:AD,Data!Z:Z,"TM",Data!T:T,Data!M58,AA:AA,"H"),IF(Data!Z58="Region",SUMIFS(Data!AD:AD,Data!Z:Z,"TM",Data!S:S,Data!M58,AA:AA,"H"),IF(Data!Z58="Country",SUMIFS(Data!AD:AD,Data!Z:Z,"TM",Data!R:R,Data!M58,AA:AA,"H"),"")))))))</f>
        <v>0</v>
      </c>
      <c r="AE58" s="27">
        <f t="shared" si="6"/>
        <v>0</v>
      </c>
      <c r="AF58" s="26">
        <f t="shared" si="7"/>
        <v>0</v>
      </c>
      <c r="AG58" s="26">
        <f t="shared" si="8"/>
        <v>0</v>
      </c>
      <c r="AH58" s="26">
        <f t="shared" si="9"/>
        <v>0</v>
      </c>
      <c r="AJ58" s="28">
        <f>IF(Z58="TM",IF(AA58="U",(SUMIFS(Orders!AG:AG,Orders!AD:AD,Data!M58,Orders!W:W,0,Orders!X:X,0)+SUMIFS(Orders!AG:AG,Orders!AD:AD,Data!M58,Orders!W:W,1,Orders!X:X,1))/12000,0),IF(Data!Z58="AAM",SUMIFS(Data!AJ:AJ,Data!Z:Z,"TM",Data!X:X,Data!M58,AA:AA,"U"),IF(Data!Z58="AM",SUMIFS(Data!AJ:AJ,Data!Z:Z,"TM",Data!V:V,Data!M58,AA:AA,"U"),IF(Data!Z58="AZM",SUMIFS(Data!AJ:AJ,Data!Z:Z,"TM",Data!U:U,Data!M58,AA:AA,"U"),IF(Data!Z58="Zone",SUMIFS(Data!AJ:AJ,Data!Z:Z,"TM",Data!T:T,Data!M58,AA:AA,"U"),IF(Data!Z58="Region",SUMIFS(Data!AJ:AJ,Data!Z:Z,"TM",Data!S:S,Data!M58,AA:AA,"U"),IF(Data!Z58="Country",SUMIFS(Data!AJ:AJ,Data!Z:Z,"TM",Data!R:R,Data!M58,AA:AA,"U"),"")))))))</f>
        <v>0.58250000000000002</v>
      </c>
      <c r="AK58" s="18">
        <f>IF(Z58="TM",IF(AA58="U",(SUMIFS(Orders!AG:AG,Orders!AD:AD,Data!M58,Orders!W:W,0,Orders!X:X,0)+SUMIFS(Orders!AG:AG,Orders!AD:AD,Data!M58,Orders!W:W,1,Orders!X:X,1)),0),IF(Data!Z58="AAM",SUMIFS(Data!AK:AK,Data!Z:Z,"TM",Data!X:X,Data!M58,AA:AA,"U"),IF(Data!Z58="AM",SUMIFS(Data!AK:AK,Data!Z:Z,"TM",Data!V:V,Data!M58,AA:AA,"U"),IF(Data!Z58="AZM",SUMIFS(Data!AK:AK,Data!Z:Z,"TM",Data!U:U,Data!M58,AA:AA,"U"),IF(Data!Z58="Zone",SUMIFS(Data!AK:AK,Data!Z:Z,"TM",Data!T:T,Data!M58,AA:AA,"U"),IF(Data!Z58="Region",SUMIFS(Data!AK:AK,Data!Z:Z,"TM",Data!S:S,Data!M58,AA:AA,"U"),IF(Data!Z58="Country",SUMIFS(Data!AK:AK,Data!Z:Z,"TM",Data!R:R,Data!M58,AA:AA,"U"),"")))))))</f>
        <v>6990</v>
      </c>
      <c r="AL58" s="18">
        <f>IF(Z58="TM",12000*0,IF(Data!Z58="AAM",SUMIFS(Data!AL:AL,Data!Z:Z,"TM",Data!X:X,Data!M58,AA:AA,"H"),IF(Data!Z58="AM",SUMIFS(Data!AL:AL,Data!Z:Z,"TM",Data!V:V,Data!M58,AA:AA,"H"),IF(Data!Z58="AZM",SUMIFS(Data!AL:AL,Data!Z:Z,"TM",Data!U:U,Data!M58,AA:AA,"H"),IF(Data!Z58="Zone",SUMIFS(Data!AL:AL,Data!Z:Z,"TM",Data!T:T,Data!M58,AA:AA,"H"),IF(Data!Z58="Region",SUMIFS(Data!AL:AL,Data!Z:Z,"TM",Data!S:S,Data!M58,AA:AA,"H"),IF(Data!Z58="Country",SUMIFS(Data!AL:AL,Data!Z:Z,"TM",Data!R:R,Data!M58,AA:AA,"H"),"")))))))</f>
        <v>0</v>
      </c>
      <c r="AM58" s="27">
        <f t="shared" si="10"/>
        <v>0</v>
      </c>
      <c r="AN58" s="26">
        <f t="shared" si="11"/>
        <v>0.145625</v>
      </c>
      <c r="AO58" s="26">
        <f t="shared" si="12"/>
        <v>0</v>
      </c>
      <c r="AQ58" s="28">
        <f t="shared" si="13"/>
        <v>0.58250000000000002</v>
      </c>
      <c r="AR58" s="18">
        <f t="shared" si="14"/>
        <v>6990</v>
      </c>
      <c r="AS58" s="18">
        <f t="shared" si="15"/>
        <v>0</v>
      </c>
      <c r="AT58" s="27">
        <f t="shared" si="16"/>
        <v>0</v>
      </c>
      <c r="AU58" s="27"/>
      <c r="AV58" s="27"/>
      <c r="AW58" s="18">
        <f>IF(Z58="TM",(COUNTIFS(Orders!AD:AD,Data!M58,Orders!W:W,0,Orders!X:X,0,Orders!S:S,"*Ray*")+COUNTIFS(Orders!AD:AD,Data!M58,Orders!W:W,1,Orders!X:X,1,Orders!S:S,"*Ray*")+COUNTIFS(Orders!AD:AD,Data!M58,Orders!W:W,0,Orders!X:X,0,Orders!S:S,"*Fabric*")+COUNTIFS(Orders!AD:AD,Data!M58,Orders!W:W,1,Orders!X:X,1,Orders!S:S,"*Fabric*")),IF(Data!Z58="AAM",SUMIFS(Data!AW:AW,Data!Z:Z,"TM",Data!X:X,Data!M58),IF(Data!Z58="AM",SUMIFS(Data!AW:AW,Data!Z:Z,"TM",Data!V:V,Data!M58),IF(Data!Z58="AZM",SUMIFS(Data!AW:AW,Data!Z:Z,"TM",Data!U:U,Data!M58),IF(Data!Z58="Zone",SUMIFS(Data!AW:AW,Data!Z:Z,"TM",Data!T:T,Data!M58),IF(Data!Z58="Region",SUMIFS(Data!AW:AW,Data!Z:Z,"TM",Data!S:S,Data!M58),IF(Data!Z58="Country",SUMIFS(Data!AW:AW,Data!Z:Z,"TM",Data!R:R,Data!M58),0)))))))</f>
        <v>1</v>
      </c>
      <c r="AX58" s="18">
        <f>IF(Z58="TM",(COUNTIFS(Orders!AD:AD,Data!M58,Orders!W:W,0,Orders!X:X,0,Orders!S:S,"*Starter*")+COUNTIFS(Orders!AD:AD,Data!M58,Orders!W:W,1,Orders!X:X,1,Orders!S:S,"*Starter*")),IF(Data!Z58="AAM",SUMIFS(Data!AX:AX,Data!Z:Z,"TM",Data!X:X,Data!M58),IF(Data!Z58="AM",SUMIFS(Data!AX:AX,Data!Z:Z,"TM",Data!V:V,Data!M58),IF(Data!Z58="AZM",SUMIFS(Data!AX:AX,Data!Z:Z,"TM",Data!U:U,Data!M58),IF(Data!Z58="Zone",SUMIFS(Data!AX:AX,Data!Z:Z,"TM",Data!T:T,Data!M58),IF(Data!Z58="Region",SUMIFS(Data!AX:AX,Data!Z:Z,"TM",Data!S:S,Data!M58),IF(Data!Z58="Country",SUMIFS(Data!AX:AX,Data!Z:Z,"TM",Data!R:R,Data!M58),0)))))))</f>
        <v>0</v>
      </c>
      <c r="AY58" s="18">
        <f>IF(Z58="TM",(COUNTIFS(Orders!AD:AD,Data!M58,Orders!W:W,0,Orders!X:X,0,Orders!S:S,"*Pro*")+COUNTIFS(Orders!AD:AD,Data!M58,Orders!W:W,1,Orders!X:X,1,Orders!S:S,"*Pro*")),IF(Data!Z58="AAM",SUMIFS(Data!AY:AY,Data!Z:Z,"TM",Data!X:X,Data!M58),IF(Data!Z58="AM",SUMIFS(Data!AY:AY,Data!Z:Z,"TM",Data!V:V,Data!M58),IF(Data!Z58="AZM",SUMIFS(Data!AY:AY,Data!Z:Z,"TM",Data!U:U,Data!M58),IF(Data!Z58="Zone",SUMIFS(Data!AY:AY,Data!Z:Z,"TM",Data!T:T,Data!M58),IF(Data!Z58="Region",SUMIFS(Data!AY:AY,Data!Z:Z,"TM",Data!S:S,Data!M58),IF(Data!Z58="Country",SUMIFS(Data!AY:AY,Data!Z:Z,"TM",Data!R:R,Data!M58),0)))))))</f>
        <v>0</v>
      </c>
      <c r="AZ58" s="18">
        <f>IF(Z58="TM",(COUNTIFS(Orders!AD:AD,Data!M58,Orders!W:W,0,Orders!X:X,0,Orders!S:S,"*Tab*")+COUNTIFS(Orders!AD:AD,Data!M58,Orders!W:W,1,Orders!X:X,1,Orders!S:S,"*Tab*")),IF(Data!Z58="AAM",SUMIFS(Data!AZ:AZ,Data!Z:Z,"TM",Data!X:X,Data!M58),IF(Data!Z58="AM",SUMIFS(Data!AZ:AZ,Data!Z:Z,"TM",Data!V:V,Data!M58),IF(Data!Z58="AZM",SUMIFS(Data!AZ:AZ,Data!Z:Z,"TM",Data!U:U,Data!M58),IF(Data!Z58="Zone",SUMIFS(Data!AZ:AZ,Data!Z:Z,"TM",Data!T:T,Data!M58),IF(Data!Z58="Region",SUMIFS(Data!AZ:AZ,Data!Z:Z,"TM",Data!S:S,Data!M58),IF(Data!Z58="Country",SUMIFS(Data!AZ:AZ,Data!Z:Z,"TM",Data!R:R,Data!M58),0)))))))</f>
        <v>0</v>
      </c>
      <c r="BA58" s="18">
        <f>IF(Z58="TM",(COUNTIFS(Orders!AD:AD,Data!M58,Orders!W:W,0,Orders!X:X,0,Orders!S:S,"*Dental*")+COUNTIFS(Orders!AD:AD,Data!M58,Orders!W:W,1,Orders!X:X,1,Orders!S:S,"*Dental*")+COUNTIFS(Orders!AD:AD,Data!M58,Orders!W:W,0,Orders!X:X,0,Orders!S:S,"*Pediatric*")+COUNTIFS(Orders!AD:AD,Data!M58,Orders!W:W,1,Orders!X:X,1,Orders!S:S,"*Pediatric*")),IF(Data!Z58="AAM",SUMIFS(Data!BA:BA,Data!Z:Z,"TM",Data!X:X,Data!M58),IF(Data!Z58="AM",SUMIFS(Data!BA:BA,Data!Z:Z,"TM",Data!V:V,Data!M58),IF(Data!Z58="AZM",SUMIFS(Data!BA:BA,Data!Z:Z,"TM",Data!U:U,Data!M58),IF(Data!Z58="Zone",SUMIFS(Data!BA:BA,Data!Z:Z,"TM",Data!T:T,Data!M58),IF(Data!Z58="Region",SUMIFS(Data!BA:BA,Data!Z:Z,"TM",Data!S:S,Data!M58),IF(Data!Z58="Country",SUMIFS(Data!BA:BA,Data!Z:Z,"TM",Data!R:R,Data!M58),0)))))))</f>
        <v>0</v>
      </c>
      <c r="BB58" s="18">
        <f>IF(Z58="TM",(COUNTIFS(Orders!AD:AD,Data!M58,Orders!W:W,0,Orders!X:X,0,Orders!S:S,"*Fabric*")+COUNTIFS(Orders!AD:AD,Data!M58,Orders!W:W,1,Orders!X:X,1,Orders!S:S,"*Fabric*")),IF(Data!Z58="AAM",SUMIFS(Data!BB:BB,Data!Z:Z,"TM",Data!X:X,Data!M58),IF(Data!Z58="AM",SUMIFS(Data!BB:BB,Data!Z:Z,"TM",Data!V:V,Data!M58),IF(Data!Z58="AZM",SUMIFS(Data!BB:BB,Data!Z:Z,"TM",Data!U:U,Data!M58),IF(Data!Z58="Zone",SUMIFS(Data!BB:BB,Data!Z:Z,"TM",Data!T:T,Data!M58),IF(Data!Z58="Region",SUMIFS(Data!BB:BB,Data!Z:Z,"TM",Data!S:S,Data!M58),IF(Data!Z58="Country",SUMIFS(Data!BB:BB,Data!Z:Z,"TM",Data!R:R,Data!M58),0)))))))</f>
        <v>0</v>
      </c>
    </row>
    <row r="59" spans="1:54" ht="15.75" x14ac:dyDescent="0.3">
      <c r="A59" s="33" t="str">
        <f t="shared" si="20"/>
        <v/>
      </c>
      <c r="B59" s="33" t="b">
        <f t="shared" si="21"/>
        <v>1</v>
      </c>
      <c r="C59" s="33" t="e">
        <f>IF(ISERROR(SMALL($D$4:$D$594,E59)),””,SMALL($D$4:$D$594,E59))</f>
        <v>#NAME?</v>
      </c>
      <c r="D59" s="34" t="str">
        <f t="shared" si="22"/>
        <v/>
      </c>
      <c r="E59" s="33">
        <f>ROWS($E$4:E59)</f>
        <v>56</v>
      </c>
      <c r="F59" s="33">
        <f t="shared" si="23"/>
        <v>0</v>
      </c>
      <c r="G59" s="33">
        <f>IF(OR(Report!$C$7="",Report!$C$7="All Levels"),1,IF(Report!$C$7=Data!Z59,1,0))</f>
        <v>0</v>
      </c>
      <c r="H59" s="33">
        <f t="shared" si="24"/>
        <v>1</v>
      </c>
      <c r="I59" s="33">
        <f t="shared" si="25"/>
        <v>3</v>
      </c>
      <c r="J59" s="33">
        <f>IF(OR(Report!$F$7="",Report!$F$7="All AMs"),1,IF(Report!$F$7=Data!W59,1,0))</f>
        <v>1</v>
      </c>
      <c r="K59" s="33">
        <f>IF(OR(Report!$E$7="",Report!$E$7="All Zones"),1,IF(Report!$E$7=Data!P59,1,0))</f>
        <v>1</v>
      </c>
      <c r="L59" s="33">
        <f>IF(OR(Report!$D$7="",Report!$D$7="All Regions"),1,IF(Report!$D$7=Data!O59,1,0))</f>
        <v>1</v>
      </c>
      <c r="M59" s="67" t="s">
        <v>836</v>
      </c>
      <c r="N59" s="67" t="s">
        <v>724</v>
      </c>
      <c r="O59" s="68" t="s">
        <v>19</v>
      </c>
      <c r="P59" s="68" t="s">
        <v>687</v>
      </c>
      <c r="Q59" s="68" t="s">
        <v>687</v>
      </c>
      <c r="R59" s="67" t="s">
        <v>777</v>
      </c>
      <c r="S59" s="67" t="s">
        <v>753</v>
      </c>
      <c r="T59" s="67" t="s">
        <v>756</v>
      </c>
      <c r="U59" s="67" t="s">
        <v>787</v>
      </c>
      <c r="V59" s="67" t="s">
        <v>836</v>
      </c>
      <c r="W59" s="67" t="s">
        <v>724</v>
      </c>
      <c r="X59" s="67"/>
      <c r="Y59" s="68"/>
      <c r="Z59" s="68" t="s">
        <v>12</v>
      </c>
      <c r="AA59" s="68"/>
      <c r="AB59" s="18">
        <f>IF(Z59="TM",IF(AA59="H",(COUNTIFS(Orders!AD:AD,Data!M59,Orders!W:W,0,Orders!X:X,0)+COUNTIFS(Orders!AD:AD,Data!M59,Orders!W:W,1,Orders!X:X,1)),0),IF(Data!Z59="AAM",SUMIFS(Data!AB:AB,Data!Z:Z,"TM",Data!X:X,Data!M59,AA:AA,"H"),IF(Data!Z59="AM",SUMIFS(Data!AB:AB,Data!Z:Z,"TM",Data!V:V,Data!M59,AA:AA,"H"),IF(Data!Z59="AZM",SUMIFS(Data!AB:AB,Data!Z:Z,"TM",Data!U:U,Data!M59,AA:AA,"H"),IF(Data!Z59="ZM",SUMIFS(Data!AB:AB,Data!Z:Z,"TM",Data!T:T,Data!M59,AA:AA,"H"),IF(Data!Z59="RM",SUMIFS(Data!AB:AB,Data!Z:Z,"TM",Data!S:S,Data!M59,AA:AA,"H"),IF(Data!Z59="CM",SUMIFS(Data!AB:AB,Data!Z:Z,"TM",Data!R:R,Data!M59,AA:AA,"H"),"")))))))</f>
        <v>0</v>
      </c>
      <c r="AC59" s="28">
        <f>IF(Z59="TM",IF(AA59="H",(SUMIFS(Orders!AG:AG,Orders!AD:AD,Data!M59,Orders!W:W,0,Orders!X:X,0)+SUMIFS(Orders!AG:AG,Orders!AD:AD,Data!M59,Orders!W:W,1,Orders!X:X,1))/12000,0),IF(Data!Z59="AAM",SUMIFS(Data!AC:AC,Data!Z:Z,"TM",Data!X:X,Data!M59,AA:AA,"H"),IF(Data!Z59="AM",SUMIFS(Data!AC:AC,Data!Z:Z,"TM",Data!V:V,Data!M59,AA:AA,"H"),IF(Data!Z59="AZM",SUMIFS(Data!AC:AC,Data!Z:Z,"TM",Data!U:U,Data!M59,AA:AA,"H"),IF(Data!Z59="Zone",SUMIFS(Data!AC:AC,Data!Z:Z,"TM",Data!T:T,Data!M59,AA:AA,"H"),IF(Data!Z59="Region",SUMIFS(Data!AC:AC,Data!Z:Z,"TM",Data!S:S,Data!M59,AA:AA,"H"),IF(Data!Z59="Country",SUMIFS(Data!AC:AC,Data!Z:Z,"TM",Data!R:R,Data!M59,AA:AA,"H"),"")))))))</f>
        <v>0</v>
      </c>
      <c r="AD59" s="18">
        <f>IF(Z59="TM",0,IF(Data!Z59="AAM",SUMIFS(Data!AD:AD,Data!Z:Z,"TM",Data!X:X,Data!M59,AA:AA,"H"),IF(Data!Z59="AM",SUMIFS(Data!AD:AD,Data!Z:Z,"TM",Data!V:V,Data!M59,AA:AA,"H"),IF(Data!Z59="AZM",SUMIFS(Data!AD:AD,Data!Z:Z,"TM",Data!U:U,Data!M59,AA:AA,"H"),IF(Data!Z59="Zone",SUMIFS(Data!AD:AD,Data!Z:Z,"TM",Data!T:T,Data!M59,AA:AA,"H"),IF(Data!Z59="Region",SUMIFS(Data!AD:AD,Data!Z:Z,"TM",Data!S:S,Data!M59,AA:AA,"H"),IF(Data!Z59="Country",SUMIFS(Data!AD:AD,Data!Z:Z,"TM",Data!R:R,Data!M59,AA:AA,"H"),"")))))))</f>
        <v>0</v>
      </c>
      <c r="AE59" s="27">
        <f t="shared" si="6"/>
        <v>0</v>
      </c>
      <c r="AF59" s="26">
        <f t="shared" si="7"/>
        <v>0</v>
      </c>
      <c r="AG59" s="26">
        <f t="shared" si="8"/>
        <v>0</v>
      </c>
      <c r="AH59" s="26">
        <f t="shared" si="9"/>
        <v>0</v>
      </c>
      <c r="AJ59" s="28">
        <f>IF(Z59="TM",IF(AA59="U",(SUMIFS(Orders!AG:AG,Orders!AD:AD,Data!M59,Orders!W:W,0,Orders!X:X,0)+SUMIFS(Orders!AG:AG,Orders!AD:AD,Data!M59,Orders!W:W,1,Orders!X:X,1))/12000,0),IF(Data!Z59="AAM",SUMIFS(Data!AJ:AJ,Data!Z:Z,"TM",Data!X:X,Data!M59,AA:AA,"U"),IF(Data!Z59="AM",SUMIFS(Data!AJ:AJ,Data!Z:Z,"TM",Data!V:V,Data!M59,AA:AA,"U"),IF(Data!Z59="AZM",SUMIFS(Data!AJ:AJ,Data!Z:Z,"TM",Data!U:U,Data!M59,AA:AA,"U"),IF(Data!Z59="Zone",SUMIFS(Data!AJ:AJ,Data!Z:Z,"TM",Data!T:T,Data!M59,AA:AA,"U"),IF(Data!Z59="Region",SUMIFS(Data!AJ:AJ,Data!Z:Z,"TM",Data!S:S,Data!M59,AA:AA,"U"),IF(Data!Z59="Country",SUMIFS(Data!AJ:AJ,Data!Z:Z,"TM",Data!R:R,Data!M59,AA:AA,"U"),"")))))))</f>
        <v>3</v>
      </c>
      <c r="AK59" s="18">
        <f>IF(Z59="TM",IF(AA59="U",(SUMIFS(Orders!AG:AG,Orders!AD:AD,Data!M59,Orders!W:W,0,Orders!X:X,0)+SUMIFS(Orders!AG:AG,Orders!AD:AD,Data!M59,Orders!W:W,1,Orders!X:X,1)),0),IF(Data!Z59="AAM",SUMIFS(Data!AK:AK,Data!Z:Z,"TM",Data!X:X,Data!M59,AA:AA,"U"),IF(Data!Z59="AM",SUMIFS(Data!AK:AK,Data!Z:Z,"TM",Data!V:V,Data!M59,AA:AA,"U"),IF(Data!Z59="AZM",SUMIFS(Data!AK:AK,Data!Z:Z,"TM",Data!U:U,Data!M59,AA:AA,"U"),IF(Data!Z59="Zone",SUMIFS(Data!AK:AK,Data!Z:Z,"TM",Data!T:T,Data!M59,AA:AA,"U"),IF(Data!Z59="Region",SUMIFS(Data!AK:AK,Data!Z:Z,"TM",Data!S:S,Data!M59,AA:AA,"U"),IF(Data!Z59="Country",SUMIFS(Data!AK:AK,Data!Z:Z,"TM",Data!R:R,Data!M59,AA:AA,"U"),"")))))))</f>
        <v>36000</v>
      </c>
      <c r="AL59" s="18">
        <f>IF(Z59="TM",12000*0,IF(Data!Z59="AAM",SUMIFS(Data!AL:AL,Data!Z:Z,"TM",Data!X:X,Data!M59,AA:AA,"H"),IF(Data!Z59="AM",SUMIFS(Data!AL:AL,Data!Z:Z,"TM",Data!V:V,Data!M59,AA:AA,"H"),IF(Data!Z59="AZM",SUMIFS(Data!AL:AL,Data!Z:Z,"TM",Data!U:U,Data!M59,AA:AA,"H"),IF(Data!Z59="Zone",SUMIFS(Data!AL:AL,Data!Z:Z,"TM",Data!T:T,Data!M59,AA:AA,"H"),IF(Data!Z59="Region",SUMIFS(Data!AL:AL,Data!Z:Z,"TM",Data!S:S,Data!M59,AA:AA,"H"),IF(Data!Z59="Country",SUMIFS(Data!AL:AL,Data!Z:Z,"TM",Data!R:R,Data!M59,AA:AA,"H"),"")))))))</f>
        <v>0</v>
      </c>
      <c r="AM59" s="27">
        <f t="shared" si="10"/>
        <v>0</v>
      </c>
      <c r="AN59" s="26">
        <f t="shared" si="11"/>
        <v>0.75</v>
      </c>
      <c r="AO59" s="26">
        <f t="shared" si="12"/>
        <v>0</v>
      </c>
      <c r="AQ59" s="28">
        <f t="shared" si="13"/>
        <v>3</v>
      </c>
      <c r="AR59" s="18">
        <f t="shared" si="14"/>
        <v>36000</v>
      </c>
      <c r="AS59" s="18">
        <f t="shared" si="15"/>
        <v>0</v>
      </c>
      <c r="AT59" s="27">
        <f t="shared" si="16"/>
        <v>0</v>
      </c>
      <c r="AU59" s="27"/>
      <c r="AV59" s="27"/>
      <c r="AW59" s="18">
        <f>IF(Z59="TM",(COUNTIFS(Orders!AD:AD,Data!M59,Orders!W:W,0,Orders!X:X,0,Orders!S:S,"*Ray*")+COUNTIFS(Orders!AD:AD,Data!M59,Orders!W:W,1,Orders!X:X,1,Orders!S:S,"*Ray*")+COUNTIFS(Orders!AD:AD,Data!M59,Orders!W:W,0,Orders!X:X,0,Orders!S:S,"*Fabric*")+COUNTIFS(Orders!AD:AD,Data!M59,Orders!W:W,1,Orders!X:X,1,Orders!S:S,"*Fabric*")),IF(Data!Z59="AAM",SUMIFS(Data!AW:AW,Data!Z:Z,"TM",Data!X:X,Data!M59),IF(Data!Z59="AM",SUMIFS(Data!AW:AW,Data!Z:Z,"TM",Data!V:V,Data!M59),IF(Data!Z59="AZM",SUMIFS(Data!AW:AW,Data!Z:Z,"TM",Data!U:U,Data!M59),IF(Data!Z59="Zone",SUMIFS(Data!AW:AW,Data!Z:Z,"TM",Data!T:T,Data!M59),IF(Data!Z59="Region",SUMIFS(Data!AW:AW,Data!Z:Z,"TM",Data!S:S,Data!M59),IF(Data!Z59="Country",SUMIFS(Data!AW:AW,Data!Z:Z,"TM",Data!R:R,Data!M59),0)))))))</f>
        <v>2</v>
      </c>
      <c r="AX59" s="18">
        <f>IF(Z59="TM",(COUNTIFS(Orders!AD:AD,Data!M59,Orders!W:W,0,Orders!X:X,0,Orders!S:S,"*Starter*")+COUNTIFS(Orders!AD:AD,Data!M59,Orders!W:W,1,Orders!X:X,1,Orders!S:S,"*Starter*")),IF(Data!Z59="AAM",SUMIFS(Data!AX:AX,Data!Z:Z,"TM",Data!X:X,Data!M59),IF(Data!Z59="AM",SUMIFS(Data!AX:AX,Data!Z:Z,"TM",Data!V:V,Data!M59),IF(Data!Z59="AZM",SUMIFS(Data!AX:AX,Data!Z:Z,"TM",Data!U:U,Data!M59),IF(Data!Z59="Zone",SUMIFS(Data!AX:AX,Data!Z:Z,"TM",Data!T:T,Data!M59),IF(Data!Z59="Region",SUMIFS(Data!AX:AX,Data!Z:Z,"TM",Data!S:S,Data!M59),IF(Data!Z59="Country",SUMIFS(Data!AX:AX,Data!Z:Z,"TM",Data!R:R,Data!M59),0)))))))</f>
        <v>0</v>
      </c>
      <c r="AY59" s="18">
        <f>IF(Z59="TM",(COUNTIFS(Orders!AD:AD,Data!M59,Orders!W:W,0,Orders!X:X,0,Orders!S:S,"*Pro*")+COUNTIFS(Orders!AD:AD,Data!M59,Orders!W:W,1,Orders!X:X,1,Orders!S:S,"*Pro*")),IF(Data!Z59="AAM",SUMIFS(Data!AY:AY,Data!Z:Z,"TM",Data!X:X,Data!M59),IF(Data!Z59="AM",SUMIFS(Data!AY:AY,Data!Z:Z,"TM",Data!V:V,Data!M59),IF(Data!Z59="AZM",SUMIFS(Data!AY:AY,Data!Z:Z,"TM",Data!U:U,Data!M59),IF(Data!Z59="Zone",SUMIFS(Data!AY:AY,Data!Z:Z,"TM",Data!T:T,Data!M59),IF(Data!Z59="Region",SUMIFS(Data!AY:AY,Data!Z:Z,"TM",Data!S:S,Data!M59),IF(Data!Z59="Country",SUMIFS(Data!AY:AY,Data!Z:Z,"TM",Data!R:R,Data!M59),0)))))))</f>
        <v>0</v>
      </c>
      <c r="AZ59" s="18">
        <f>IF(Z59="TM",(COUNTIFS(Orders!AD:AD,Data!M59,Orders!W:W,0,Orders!X:X,0,Orders!S:S,"*Tab*")+COUNTIFS(Orders!AD:AD,Data!M59,Orders!W:W,1,Orders!X:X,1,Orders!S:S,"*Tab*")),IF(Data!Z59="AAM",SUMIFS(Data!AZ:AZ,Data!Z:Z,"TM",Data!X:X,Data!M59),IF(Data!Z59="AM",SUMIFS(Data!AZ:AZ,Data!Z:Z,"TM",Data!V:V,Data!M59),IF(Data!Z59="AZM",SUMIFS(Data!AZ:AZ,Data!Z:Z,"TM",Data!U:U,Data!M59),IF(Data!Z59="Zone",SUMIFS(Data!AZ:AZ,Data!Z:Z,"TM",Data!T:T,Data!M59),IF(Data!Z59="Region",SUMIFS(Data!AZ:AZ,Data!Z:Z,"TM",Data!S:S,Data!M59),IF(Data!Z59="Country",SUMIFS(Data!AZ:AZ,Data!Z:Z,"TM",Data!R:R,Data!M59),0)))))))</f>
        <v>0</v>
      </c>
      <c r="BA59" s="18">
        <f>IF(Z59="TM",(COUNTIFS(Orders!AD:AD,Data!M59,Orders!W:W,0,Orders!X:X,0,Orders!S:S,"*Dental*")+COUNTIFS(Orders!AD:AD,Data!M59,Orders!W:W,1,Orders!X:X,1,Orders!S:S,"*Dental*")+COUNTIFS(Orders!AD:AD,Data!M59,Orders!W:W,0,Orders!X:X,0,Orders!S:S,"*Pediatric*")+COUNTIFS(Orders!AD:AD,Data!M59,Orders!W:W,1,Orders!X:X,1,Orders!S:S,"*Pediatric*")),IF(Data!Z59="AAM",SUMIFS(Data!BA:BA,Data!Z:Z,"TM",Data!X:X,Data!M59),IF(Data!Z59="AM",SUMIFS(Data!BA:BA,Data!Z:Z,"TM",Data!V:V,Data!M59),IF(Data!Z59="AZM",SUMIFS(Data!BA:BA,Data!Z:Z,"TM",Data!U:U,Data!M59),IF(Data!Z59="Zone",SUMIFS(Data!BA:BA,Data!Z:Z,"TM",Data!T:T,Data!M59),IF(Data!Z59="Region",SUMIFS(Data!BA:BA,Data!Z:Z,"TM",Data!S:S,Data!M59),IF(Data!Z59="Country",SUMIFS(Data!BA:BA,Data!Z:Z,"TM",Data!R:R,Data!M59),0)))))))</f>
        <v>0</v>
      </c>
      <c r="BB59" s="18">
        <f>IF(Z59="TM",(COUNTIFS(Orders!AD:AD,Data!M59,Orders!W:W,0,Orders!X:X,0,Orders!S:S,"*Fabric*")+COUNTIFS(Orders!AD:AD,Data!M59,Orders!W:W,1,Orders!X:X,1,Orders!S:S,"*Fabric*")),IF(Data!Z59="AAM",SUMIFS(Data!BB:BB,Data!Z:Z,"TM",Data!X:X,Data!M59),IF(Data!Z59="AM",SUMIFS(Data!BB:BB,Data!Z:Z,"TM",Data!V:V,Data!M59),IF(Data!Z59="AZM",SUMIFS(Data!BB:BB,Data!Z:Z,"TM",Data!U:U,Data!M59),IF(Data!Z59="Zone",SUMIFS(Data!BB:BB,Data!Z:Z,"TM",Data!T:T,Data!M59),IF(Data!Z59="Region",SUMIFS(Data!BB:BB,Data!Z:Z,"TM",Data!S:S,Data!M59),IF(Data!Z59="Country",SUMIFS(Data!BB:BB,Data!Z:Z,"TM",Data!R:R,Data!M59),0)))))))</f>
        <v>2</v>
      </c>
    </row>
    <row r="60" spans="1:54" ht="15.75" x14ac:dyDescent="0.3">
      <c r="A60" s="33" t="str">
        <f t="shared" si="20"/>
        <v/>
      </c>
      <c r="B60" s="33" t="b">
        <f t="shared" si="21"/>
        <v>1</v>
      </c>
      <c r="C60" s="33" t="e">
        <f>IF(ISERROR(SMALL($D$4:$D$594,E60)),””,SMALL($D$4:$D$594,E60))</f>
        <v>#NAME?</v>
      </c>
      <c r="D60" s="34" t="str">
        <f t="shared" si="22"/>
        <v/>
      </c>
      <c r="E60" s="33">
        <f>ROWS($E$4:E60)</f>
        <v>57</v>
      </c>
      <c r="F60" s="33">
        <f t="shared" si="23"/>
        <v>0</v>
      </c>
      <c r="G60" s="33">
        <f>IF(OR(Report!$C$7="",Report!$C$7="All Levels"),1,IF(Report!$C$7=Data!Z60,1,0))</f>
        <v>0</v>
      </c>
      <c r="H60" s="33">
        <f t="shared" si="24"/>
        <v>1</v>
      </c>
      <c r="I60" s="33">
        <f t="shared" si="25"/>
        <v>3</v>
      </c>
      <c r="J60" s="33">
        <f>IF(OR(Report!$F$7="",Report!$F$7="All AMs"),1,IF(Report!$F$7=Data!W60,1,0))</f>
        <v>1</v>
      </c>
      <c r="K60" s="33">
        <f>IF(OR(Report!$E$7="",Report!$E$7="All Zones"),1,IF(Report!$E$7=Data!P60,1,0))</f>
        <v>1</v>
      </c>
      <c r="L60" s="33">
        <f>IF(OR(Report!$D$7="",Report!$D$7="All Regions"),1,IF(Report!$D$7=Data!O60,1,0))</f>
        <v>1</v>
      </c>
      <c r="M60" s="67" t="s">
        <v>789</v>
      </c>
      <c r="N60" s="67" t="s">
        <v>725</v>
      </c>
      <c r="O60" s="68" t="s">
        <v>19</v>
      </c>
      <c r="P60" s="68" t="s">
        <v>688</v>
      </c>
      <c r="Q60" s="68" t="s">
        <v>837</v>
      </c>
      <c r="R60" s="67" t="s">
        <v>777</v>
      </c>
      <c r="S60" s="67" t="s">
        <v>753</v>
      </c>
      <c r="T60" s="67" t="s">
        <v>554</v>
      </c>
      <c r="U60" s="67"/>
      <c r="V60" s="67" t="s">
        <v>789</v>
      </c>
      <c r="W60" s="67" t="s">
        <v>725</v>
      </c>
      <c r="X60" s="67"/>
      <c r="Y60" s="68"/>
      <c r="Z60" s="68" t="s">
        <v>12</v>
      </c>
      <c r="AA60" s="68"/>
      <c r="AB60" s="18">
        <f>IF(Z60="TM",IF(AA60="H",(COUNTIFS(Orders!AD:AD,Data!M60,Orders!W:W,0,Orders!X:X,0)+COUNTIFS(Orders!AD:AD,Data!M60,Orders!W:W,1,Orders!X:X,1)),0),IF(Data!Z60="AAM",SUMIFS(Data!AB:AB,Data!Z:Z,"TM",Data!X:X,Data!M60,AA:AA,"H"),IF(Data!Z60="AM",SUMIFS(Data!AB:AB,Data!Z:Z,"TM",Data!V:V,Data!M60,AA:AA,"H"),IF(Data!Z60="AZM",SUMIFS(Data!AB:AB,Data!Z:Z,"TM",Data!U:U,Data!M60,AA:AA,"H"),IF(Data!Z60="ZM",SUMIFS(Data!AB:AB,Data!Z:Z,"TM",Data!T:T,Data!M60,AA:AA,"H"),IF(Data!Z60="RM",SUMIFS(Data!AB:AB,Data!Z:Z,"TM",Data!S:S,Data!M60,AA:AA,"H"),IF(Data!Z60="CM",SUMIFS(Data!AB:AB,Data!Z:Z,"TM",Data!R:R,Data!M60,AA:AA,"H"),"")))))))</f>
        <v>0</v>
      </c>
      <c r="AC60" s="28">
        <f>IF(Z60="TM",IF(AA60="H",(SUMIFS(Orders!AG:AG,Orders!AD:AD,Data!M60,Orders!W:W,0,Orders!X:X,0)+SUMIFS(Orders!AG:AG,Orders!AD:AD,Data!M60,Orders!W:W,1,Orders!X:X,1))/12000,0),IF(Data!Z60="AAM",SUMIFS(Data!AC:AC,Data!Z:Z,"TM",Data!X:X,Data!M60,AA:AA,"H"),IF(Data!Z60="AM",SUMIFS(Data!AC:AC,Data!Z:Z,"TM",Data!V:V,Data!M60,AA:AA,"H"),IF(Data!Z60="AZM",SUMIFS(Data!AC:AC,Data!Z:Z,"TM",Data!U:U,Data!M60,AA:AA,"H"),IF(Data!Z60="Zone",SUMIFS(Data!AC:AC,Data!Z:Z,"TM",Data!T:T,Data!M60,AA:AA,"H"),IF(Data!Z60="Region",SUMIFS(Data!AC:AC,Data!Z:Z,"TM",Data!S:S,Data!M60,AA:AA,"H"),IF(Data!Z60="Country",SUMIFS(Data!AC:AC,Data!Z:Z,"TM",Data!R:R,Data!M60,AA:AA,"H"),"")))))))</f>
        <v>0</v>
      </c>
      <c r="AD60" s="18">
        <f>IF(Z60="TM",0,IF(Data!Z60="AAM",SUMIFS(Data!AD:AD,Data!Z:Z,"TM",Data!X:X,Data!M60,AA:AA,"H"),IF(Data!Z60="AM",SUMIFS(Data!AD:AD,Data!Z:Z,"TM",Data!V:V,Data!M60,AA:AA,"H"),IF(Data!Z60="AZM",SUMIFS(Data!AD:AD,Data!Z:Z,"TM",Data!U:U,Data!M60,AA:AA,"H"),IF(Data!Z60="Zone",SUMIFS(Data!AD:AD,Data!Z:Z,"TM",Data!T:T,Data!M60,AA:AA,"H"),IF(Data!Z60="Region",SUMIFS(Data!AD:AD,Data!Z:Z,"TM",Data!S:S,Data!M60,AA:AA,"H"),IF(Data!Z60="Country",SUMIFS(Data!AD:AD,Data!Z:Z,"TM",Data!R:R,Data!M60,AA:AA,"H"),"")))))))</f>
        <v>0</v>
      </c>
      <c r="AE60" s="27">
        <f t="shared" si="6"/>
        <v>0</v>
      </c>
      <c r="AF60" s="26">
        <f t="shared" si="7"/>
        <v>0</v>
      </c>
      <c r="AG60" s="26">
        <f t="shared" si="8"/>
        <v>0</v>
      </c>
      <c r="AH60" s="26">
        <f t="shared" si="9"/>
        <v>0</v>
      </c>
      <c r="AJ60" s="28">
        <f>IF(Z60="TM",IF(AA60="U",(SUMIFS(Orders!AG:AG,Orders!AD:AD,Data!M60,Orders!W:W,0,Orders!X:X,0)+SUMIFS(Orders!AG:AG,Orders!AD:AD,Data!M60,Orders!W:W,1,Orders!X:X,1))/12000,0),IF(Data!Z60="AAM",SUMIFS(Data!AJ:AJ,Data!Z:Z,"TM",Data!X:X,Data!M60,AA:AA,"U"),IF(Data!Z60="AM",SUMIFS(Data!AJ:AJ,Data!Z:Z,"TM",Data!V:V,Data!M60,AA:AA,"U"),IF(Data!Z60="AZM",SUMIFS(Data!AJ:AJ,Data!Z:Z,"TM",Data!U:U,Data!M60,AA:AA,"U"),IF(Data!Z60="Zone",SUMIFS(Data!AJ:AJ,Data!Z:Z,"TM",Data!T:T,Data!M60,AA:AA,"U"),IF(Data!Z60="Region",SUMIFS(Data!AJ:AJ,Data!Z:Z,"TM",Data!S:S,Data!M60,AA:AA,"U"),IF(Data!Z60="Country",SUMIFS(Data!AJ:AJ,Data!Z:Z,"TM",Data!R:R,Data!M60,AA:AA,"U"),"")))))))</f>
        <v>0</v>
      </c>
      <c r="AK60" s="18">
        <f>IF(Z60="TM",IF(AA60="U",(SUMIFS(Orders!AG:AG,Orders!AD:AD,Data!M60,Orders!W:W,0,Orders!X:X,0)+SUMIFS(Orders!AG:AG,Orders!AD:AD,Data!M60,Orders!W:W,1,Orders!X:X,1)),0),IF(Data!Z60="AAM",SUMIFS(Data!AK:AK,Data!Z:Z,"TM",Data!X:X,Data!M60,AA:AA,"U"),IF(Data!Z60="AM",SUMIFS(Data!AK:AK,Data!Z:Z,"TM",Data!V:V,Data!M60,AA:AA,"U"),IF(Data!Z60="AZM",SUMIFS(Data!AK:AK,Data!Z:Z,"TM",Data!U:U,Data!M60,AA:AA,"U"),IF(Data!Z60="Zone",SUMIFS(Data!AK:AK,Data!Z:Z,"TM",Data!T:T,Data!M60,AA:AA,"U"),IF(Data!Z60="Region",SUMIFS(Data!AK:AK,Data!Z:Z,"TM",Data!S:S,Data!M60,AA:AA,"U"),IF(Data!Z60="Country",SUMIFS(Data!AK:AK,Data!Z:Z,"TM",Data!R:R,Data!M60,AA:AA,"U"),"")))))))</f>
        <v>0</v>
      </c>
      <c r="AL60" s="18">
        <f>IF(Z60="TM",12000*0,IF(Data!Z60="AAM",SUMIFS(Data!AL:AL,Data!Z:Z,"TM",Data!X:X,Data!M60,AA:AA,"H"),IF(Data!Z60="AM",SUMIFS(Data!AL:AL,Data!Z:Z,"TM",Data!V:V,Data!M60,AA:AA,"H"),IF(Data!Z60="AZM",SUMIFS(Data!AL:AL,Data!Z:Z,"TM",Data!U:U,Data!M60,AA:AA,"H"),IF(Data!Z60="Zone",SUMIFS(Data!AL:AL,Data!Z:Z,"TM",Data!T:T,Data!M60,AA:AA,"H"),IF(Data!Z60="Region",SUMIFS(Data!AL:AL,Data!Z:Z,"TM",Data!S:S,Data!M60,AA:AA,"H"),IF(Data!Z60="Country",SUMIFS(Data!AL:AL,Data!Z:Z,"TM",Data!R:R,Data!M60,AA:AA,"H"),"")))))))</f>
        <v>0</v>
      </c>
      <c r="AM60" s="27">
        <f t="shared" si="10"/>
        <v>0</v>
      </c>
      <c r="AN60" s="26">
        <f t="shared" si="11"/>
        <v>0</v>
      </c>
      <c r="AO60" s="26">
        <f t="shared" si="12"/>
        <v>0</v>
      </c>
      <c r="AQ60" s="28">
        <f t="shared" si="13"/>
        <v>0</v>
      </c>
      <c r="AR60" s="18">
        <f t="shared" si="14"/>
        <v>0</v>
      </c>
      <c r="AS60" s="18">
        <f t="shared" si="15"/>
        <v>0</v>
      </c>
      <c r="AT60" s="27">
        <f t="shared" si="16"/>
        <v>0</v>
      </c>
      <c r="AU60" s="27"/>
      <c r="AV60" s="27"/>
      <c r="AW60" s="18">
        <f>IF(Z60="TM",(COUNTIFS(Orders!AD:AD,Data!M60,Orders!W:W,0,Orders!X:X,0,Orders!S:S,"*Ray*")+COUNTIFS(Orders!AD:AD,Data!M60,Orders!W:W,1,Orders!X:X,1,Orders!S:S,"*Ray*")+COUNTIFS(Orders!AD:AD,Data!M60,Orders!W:W,0,Orders!X:X,0,Orders!S:S,"*Fabric*")+COUNTIFS(Orders!AD:AD,Data!M60,Orders!W:W,1,Orders!X:X,1,Orders!S:S,"*Fabric*")),IF(Data!Z60="AAM",SUMIFS(Data!AW:AW,Data!Z:Z,"TM",Data!X:X,Data!M60),IF(Data!Z60="AM",SUMIFS(Data!AW:AW,Data!Z:Z,"TM",Data!V:V,Data!M60),IF(Data!Z60="AZM",SUMIFS(Data!AW:AW,Data!Z:Z,"TM",Data!U:U,Data!M60),IF(Data!Z60="Zone",SUMIFS(Data!AW:AW,Data!Z:Z,"TM",Data!T:T,Data!M60),IF(Data!Z60="Region",SUMIFS(Data!AW:AW,Data!Z:Z,"TM",Data!S:S,Data!M60),IF(Data!Z60="Country",SUMIFS(Data!AW:AW,Data!Z:Z,"TM",Data!R:R,Data!M60),0)))))))</f>
        <v>0</v>
      </c>
      <c r="AX60" s="18">
        <f>IF(Z60="TM",(COUNTIFS(Orders!AD:AD,Data!M60,Orders!W:W,0,Orders!X:X,0,Orders!S:S,"*Starter*")+COUNTIFS(Orders!AD:AD,Data!M60,Orders!W:W,1,Orders!X:X,1,Orders!S:S,"*Starter*")),IF(Data!Z60="AAM",SUMIFS(Data!AX:AX,Data!Z:Z,"TM",Data!X:X,Data!M60),IF(Data!Z60="AM",SUMIFS(Data!AX:AX,Data!Z:Z,"TM",Data!V:V,Data!M60),IF(Data!Z60="AZM",SUMIFS(Data!AX:AX,Data!Z:Z,"TM",Data!U:U,Data!M60),IF(Data!Z60="Zone",SUMIFS(Data!AX:AX,Data!Z:Z,"TM",Data!T:T,Data!M60),IF(Data!Z60="Region",SUMIFS(Data!AX:AX,Data!Z:Z,"TM",Data!S:S,Data!M60),IF(Data!Z60="Country",SUMIFS(Data!AX:AX,Data!Z:Z,"TM",Data!R:R,Data!M60),0)))))))</f>
        <v>0</v>
      </c>
      <c r="AY60" s="18">
        <f>IF(Z60="TM",(COUNTIFS(Orders!AD:AD,Data!M60,Orders!W:W,0,Orders!X:X,0,Orders!S:S,"*Pro*")+COUNTIFS(Orders!AD:AD,Data!M60,Orders!W:W,1,Orders!X:X,1,Orders!S:S,"*Pro*")),IF(Data!Z60="AAM",SUMIFS(Data!AY:AY,Data!Z:Z,"TM",Data!X:X,Data!M60),IF(Data!Z60="AM",SUMIFS(Data!AY:AY,Data!Z:Z,"TM",Data!V:V,Data!M60),IF(Data!Z60="AZM",SUMIFS(Data!AY:AY,Data!Z:Z,"TM",Data!U:U,Data!M60),IF(Data!Z60="Zone",SUMIFS(Data!AY:AY,Data!Z:Z,"TM",Data!T:T,Data!M60),IF(Data!Z60="Region",SUMIFS(Data!AY:AY,Data!Z:Z,"TM",Data!S:S,Data!M60),IF(Data!Z60="Country",SUMIFS(Data!AY:AY,Data!Z:Z,"TM",Data!R:R,Data!M60),0)))))))</f>
        <v>0</v>
      </c>
      <c r="AZ60" s="18">
        <f>IF(Z60="TM",(COUNTIFS(Orders!AD:AD,Data!M60,Orders!W:W,0,Orders!X:X,0,Orders!S:S,"*Tab*")+COUNTIFS(Orders!AD:AD,Data!M60,Orders!W:W,1,Orders!X:X,1,Orders!S:S,"*Tab*")),IF(Data!Z60="AAM",SUMIFS(Data!AZ:AZ,Data!Z:Z,"TM",Data!X:X,Data!M60),IF(Data!Z60="AM",SUMIFS(Data!AZ:AZ,Data!Z:Z,"TM",Data!V:V,Data!M60),IF(Data!Z60="AZM",SUMIFS(Data!AZ:AZ,Data!Z:Z,"TM",Data!U:U,Data!M60),IF(Data!Z60="Zone",SUMIFS(Data!AZ:AZ,Data!Z:Z,"TM",Data!T:T,Data!M60),IF(Data!Z60="Region",SUMIFS(Data!AZ:AZ,Data!Z:Z,"TM",Data!S:S,Data!M60),IF(Data!Z60="Country",SUMIFS(Data!AZ:AZ,Data!Z:Z,"TM",Data!R:R,Data!M60),0)))))))</f>
        <v>0</v>
      </c>
      <c r="BA60" s="18">
        <f>IF(Z60="TM",(COUNTIFS(Orders!AD:AD,Data!M60,Orders!W:W,0,Orders!X:X,0,Orders!S:S,"*Dental*")+COUNTIFS(Orders!AD:AD,Data!M60,Orders!W:W,1,Orders!X:X,1,Orders!S:S,"*Dental*")+COUNTIFS(Orders!AD:AD,Data!M60,Orders!W:W,0,Orders!X:X,0,Orders!S:S,"*Pediatric*")+COUNTIFS(Orders!AD:AD,Data!M60,Orders!W:W,1,Orders!X:X,1,Orders!S:S,"*Pediatric*")),IF(Data!Z60="AAM",SUMIFS(Data!BA:BA,Data!Z:Z,"TM",Data!X:X,Data!M60),IF(Data!Z60="AM",SUMIFS(Data!BA:BA,Data!Z:Z,"TM",Data!V:V,Data!M60),IF(Data!Z60="AZM",SUMIFS(Data!BA:BA,Data!Z:Z,"TM",Data!U:U,Data!M60),IF(Data!Z60="Zone",SUMIFS(Data!BA:BA,Data!Z:Z,"TM",Data!T:T,Data!M60),IF(Data!Z60="Region",SUMIFS(Data!BA:BA,Data!Z:Z,"TM",Data!S:S,Data!M60),IF(Data!Z60="Country",SUMIFS(Data!BA:BA,Data!Z:Z,"TM",Data!R:R,Data!M60),0)))))))</f>
        <v>0</v>
      </c>
      <c r="BB60" s="18">
        <f>IF(Z60="TM",(COUNTIFS(Orders!AD:AD,Data!M60,Orders!W:W,0,Orders!X:X,0,Orders!S:S,"*Fabric*")+COUNTIFS(Orders!AD:AD,Data!M60,Orders!W:W,1,Orders!X:X,1,Orders!S:S,"*Fabric*")),IF(Data!Z60="AAM",SUMIFS(Data!BB:BB,Data!Z:Z,"TM",Data!X:X,Data!M60),IF(Data!Z60="AM",SUMIFS(Data!BB:BB,Data!Z:Z,"TM",Data!V:V,Data!M60),IF(Data!Z60="AZM",SUMIFS(Data!BB:BB,Data!Z:Z,"TM",Data!U:U,Data!M60),IF(Data!Z60="Zone",SUMIFS(Data!BB:BB,Data!Z:Z,"TM",Data!T:T,Data!M60),IF(Data!Z60="Region",SUMIFS(Data!BB:BB,Data!Z:Z,"TM",Data!S:S,Data!M60),IF(Data!Z60="Country",SUMIFS(Data!BB:BB,Data!Z:Z,"TM",Data!R:R,Data!M60),0)))))))</f>
        <v>0</v>
      </c>
    </row>
    <row r="61" spans="1:54" ht="15.75" x14ac:dyDescent="0.3">
      <c r="A61" s="33" t="str">
        <f t="shared" si="20"/>
        <v/>
      </c>
      <c r="B61" s="33" t="b">
        <f t="shared" si="21"/>
        <v>1</v>
      </c>
      <c r="C61" s="33" t="e">
        <f>IF(ISERROR(SMALL($D$4:$D$594,E61)),””,SMALL($D$4:$D$594,E61))</f>
        <v>#NAME?</v>
      </c>
      <c r="D61" s="34" t="str">
        <f t="shared" si="22"/>
        <v/>
      </c>
      <c r="E61" s="33">
        <f>ROWS($E$4:E61)</f>
        <v>58</v>
      </c>
      <c r="F61" s="33">
        <f t="shared" si="23"/>
        <v>0</v>
      </c>
      <c r="G61" s="33">
        <f>IF(OR(Report!$C$7="",Report!$C$7="All Levels"),1,IF(Report!$C$7=Data!Z61,1,0))</f>
        <v>0</v>
      </c>
      <c r="H61" s="33">
        <f t="shared" si="24"/>
        <v>1</v>
      </c>
      <c r="I61" s="33">
        <f t="shared" si="25"/>
        <v>3</v>
      </c>
      <c r="J61" s="33">
        <f>IF(OR(Report!$F$7="",Report!$F$7="All AMs"),1,IF(Report!$F$7=Data!W61,1,0))</f>
        <v>1</v>
      </c>
      <c r="K61" s="33">
        <f>IF(OR(Report!$E$7="",Report!$E$7="All Zones"),1,IF(Report!$E$7=Data!P61,1,0))</f>
        <v>1</v>
      </c>
      <c r="L61" s="33">
        <f>IF(OR(Report!$D$7="",Report!$D$7="All Regions"),1,IF(Report!$D$7=Data!O61,1,0))</f>
        <v>1</v>
      </c>
      <c r="M61" s="67" t="s">
        <v>838</v>
      </c>
      <c r="N61" s="67" t="s">
        <v>726</v>
      </c>
      <c r="O61" s="68" t="s">
        <v>19</v>
      </c>
      <c r="P61" s="68" t="s">
        <v>688</v>
      </c>
      <c r="Q61" s="68" t="s">
        <v>839</v>
      </c>
      <c r="R61" s="67" t="s">
        <v>777</v>
      </c>
      <c r="S61" s="67" t="s">
        <v>753</v>
      </c>
      <c r="T61" s="67" t="s">
        <v>554</v>
      </c>
      <c r="U61" s="67"/>
      <c r="V61" s="67" t="s">
        <v>838</v>
      </c>
      <c r="W61" s="67" t="s">
        <v>726</v>
      </c>
      <c r="X61" s="67"/>
      <c r="Y61" s="68"/>
      <c r="Z61" s="68" t="s">
        <v>12</v>
      </c>
      <c r="AA61" s="68"/>
      <c r="AB61" s="18">
        <f>IF(Z61="TM",IF(AA61="H",(COUNTIFS(Orders!AD:AD,Data!M61,Orders!W:W,0,Orders!X:X,0)+COUNTIFS(Orders!AD:AD,Data!M61,Orders!W:W,1,Orders!X:X,1)),0),IF(Data!Z61="AAM",SUMIFS(Data!AB:AB,Data!Z:Z,"TM",Data!X:X,Data!M61,AA:AA,"H"),IF(Data!Z61="AM",SUMIFS(Data!AB:AB,Data!Z:Z,"TM",Data!V:V,Data!M61,AA:AA,"H"),IF(Data!Z61="AZM",SUMIFS(Data!AB:AB,Data!Z:Z,"TM",Data!U:U,Data!M61,AA:AA,"H"),IF(Data!Z61="ZM",SUMIFS(Data!AB:AB,Data!Z:Z,"TM",Data!T:T,Data!M61,AA:AA,"H"),IF(Data!Z61="RM",SUMIFS(Data!AB:AB,Data!Z:Z,"TM",Data!S:S,Data!M61,AA:AA,"H"),IF(Data!Z61="CM",SUMIFS(Data!AB:AB,Data!Z:Z,"TM",Data!R:R,Data!M61,AA:AA,"H"),"")))))))</f>
        <v>0</v>
      </c>
      <c r="AC61" s="28">
        <f>IF(Z61="TM",IF(AA61="H",(SUMIFS(Orders!AG:AG,Orders!AD:AD,Data!M61,Orders!W:W,0,Orders!X:X,0)+SUMIFS(Orders!AG:AG,Orders!AD:AD,Data!M61,Orders!W:W,1,Orders!X:X,1))/12000,0),IF(Data!Z61="AAM",SUMIFS(Data!AC:AC,Data!Z:Z,"TM",Data!X:X,Data!M61,AA:AA,"H"),IF(Data!Z61="AM",SUMIFS(Data!AC:AC,Data!Z:Z,"TM",Data!V:V,Data!M61,AA:AA,"H"),IF(Data!Z61="AZM",SUMIFS(Data!AC:AC,Data!Z:Z,"TM",Data!U:U,Data!M61,AA:AA,"H"),IF(Data!Z61="Zone",SUMIFS(Data!AC:AC,Data!Z:Z,"TM",Data!T:T,Data!M61,AA:AA,"H"),IF(Data!Z61="Region",SUMIFS(Data!AC:AC,Data!Z:Z,"TM",Data!S:S,Data!M61,AA:AA,"H"),IF(Data!Z61="Country",SUMIFS(Data!AC:AC,Data!Z:Z,"TM",Data!R:R,Data!M61,AA:AA,"H"),"")))))))</f>
        <v>0</v>
      </c>
      <c r="AD61" s="18">
        <f>IF(Z61="TM",0,IF(Data!Z61="AAM",SUMIFS(Data!AD:AD,Data!Z:Z,"TM",Data!X:X,Data!M61,AA:AA,"H"),IF(Data!Z61="AM",SUMIFS(Data!AD:AD,Data!Z:Z,"TM",Data!V:V,Data!M61,AA:AA,"H"),IF(Data!Z61="AZM",SUMIFS(Data!AD:AD,Data!Z:Z,"TM",Data!U:U,Data!M61,AA:AA,"H"),IF(Data!Z61="Zone",SUMIFS(Data!AD:AD,Data!Z:Z,"TM",Data!T:T,Data!M61,AA:AA,"H"),IF(Data!Z61="Region",SUMIFS(Data!AD:AD,Data!Z:Z,"TM",Data!S:S,Data!M61,AA:AA,"H"),IF(Data!Z61="Country",SUMIFS(Data!AD:AD,Data!Z:Z,"TM",Data!R:R,Data!M61,AA:AA,"H"),"")))))))</f>
        <v>0</v>
      </c>
      <c r="AE61" s="27">
        <f t="shared" si="6"/>
        <v>0</v>
      </c>
      <c r="AF61" s="26">
        <f t="shared" si="7"/>
        <v>0</v>
      </c>
      <c r="AG61" s="26">
        <f t="shared" si="8"/>
        <v>0</v>
      </c>
      <c r="AH61" s="26">
        <f t="shared" si="9"/>
        <v>0</v>
      </c>
      <c r="AJ61" s="28">
        <f>IF(Z61="TM",IF(AA61="U",(SUMIFS(Orders!AG:AG,Orders!AD:AD,Data!M61,Orders!W:W,0,Orders!X:X,0)+SUMIFS(Orders!AG:AG,Orders!AD:AD,Data!M61,Orders!W:W,1,Orders!X:X,1))/12000,0),IF(Data!Z61="AAM",SUMIFS(Data!AJ:AJ,Data!Z:Z,"TM",Data!X:X,Data!M61,AA:AA,"U"),IF(Data!Z61="AM",SUMIFS(Data!AJ:AJ,Data!Z:Z,"TM",Data!V:V,Data!M61,AA:AA,"U"),IF(Data!Z61="AZM",SUMIFS(Data!AJ:AJ,Data!Z:Z,"TM",Data!U:U,Data!M61,AA:AA,"U"),IF(Data!Z61="Zone",SUMIFS(Data!AJ:AJ,Data!Z:Z,"TM",Data!T:T,Data!M61,AA:AA,"U"),IF(Data!Z61="Region",SUMIFS(Data!AJ:AJ,Data!Z:Z,"TM",Data!S:S,Data!M61,AA:AA,"U"),IF(Data!Z61="Country",SUMIFS(Data!AJ:AJ,Data!Z:Z,"TM",Data!R:R,Data!M61,AA:AA,"U"),"")))))))</f>
        <v>0</v>
      </c>
      <c r="AK61" s="18">
        <f>IF(Z61="TM",IF(AA61="U",(SUMIFS(Orders!AG:AG,Orders!AD:AD,Data!M61,Orders!W:W,0,Orders!X:X,0)+SUMIFS(Orders!AG:AG,Orders!AD:AD,Data!M61,Orders!W:W,1,Orders!X:X,1)),0),IF(Data!Z61="AAM",SUMIFS(Data!AK:AK,Data!Z:Z,"TM",Data!X:X,Data!M61,AA:AA,"U"),IF(Data!Z61="AM",SUMIFS(Data!AK:AK,Data!Z:Z,"TM",Data!V:V,Data!M61,AA:AA,"U"),IF(Data!Z61="AZM",SUMIFS(Data!AK:AK,Data!Z:Z,"TM",Data!U:U,Data!M61,AA:AA,"U"),IF(Data!Z61="Zone",SUMIFS(Data!AK:AK,Data!Z:Z,"TM",Data!T:T,Data!M61,AA:AA,"U"),IF(Data!Z61="Region",SUMIFS(Data!AK:AK,Data!Z:Z,"TM",Data!S:S,Data!M61,AA:AA,"U"),IF(Data!Z61="Country",SUMIFS(Data!AK:AK,Data!Z:Z,"TM",Data!R:R,Data!M61,AA:AA,"U"),"")))))))</f>
        <v>0</v>
      </c>
      <c r="AL61" s="18">
        <f>IF(Z61="TM",12000*0,IF(Data!Z61="AAM",SUMIFS(Data!AL:AL,Data!Z:Z,"TM",Data!X:X,Data!M61,AA:AA,"H"),IF(Data!Z61="AM",SUMIFS(Data!AL:AL,Data!Z:Z,"TM",Data!V:V,Data!M61,AA:AA,"H"),IF(Data!Z61="AZM",SUMIFS(Data!AL:AL,Data!Z:Z,"TM",Data!U:U,Data!M61,AA:AA,"H"),IF(Data!Z61="Zone",SUMIFS(Data!AL:AL,Data!Z:Z,"TM",Data!T:T,Data!M61,AA:AA,"H"),IF(Data!Z61="Region",SUMIFS(Data!AL:AL,Data!Z:Z,"TM",Data!S:S,Data!M61,AA:AA,"H"),IF(Data!Z61="Country",SUMIFS(Data!AL:AL,Data!Z:Z,"TM",Data!R:R,Data!M61,AA:AA,"H"),"")))))))</f>
        <v>0</v>
      </c>
      <c r="AM61" s="27">
        <f t="shared" si="10"/>
        <v>0</v>
      </c>
      <c r="AN61" s="26">
        <f t="shared" si="11"/>
        <v>0</v>
      </c>
      <c r="AO61" s="26">
        <f t="shared" si="12"/>
        <v>0</v>
      </c>
      <c r="AQ61" s="28">
        <f t="shared" si="13"/>
        <v>0</v>
      </c>
      <c r="AR61" s="18">
        <f t="shared" si="14"/>
        <v>0</v>
      </c>
      <c r="AS61" s="18">
        <f t="shared" si="15"/>
        <v>0</v>
      </c>
      <c r="AT61" s="27">
        <f t="shared" si="16"/>
        <v>0</v>
      </c>
      <c r="AU61" s="27"/>
      <c r="AV61" s="27"/>
      <c r="AW61" s="18">
        <f>IF(Z61="TM",(COUNTIFS(Orders!AD:AD,Data!M61,Orders!W:W,0,Orders!X:X,0,Orders!S:S,"*Ray*")+COUNTIFS(Orders!AD:AD,Data!M61,Orders!W:W,1,Orders!X:X,1,Orders!S:S,"*Ray*")+COUNTIFS(Orders!AD:AD,Data!M61,Orders!W:W,0,Orders!X:X,0,Orders!S:S,"*Fabric*")+COUNTIFS(Orders!AD:AD,Data!M61,Orders!W:W,1,Orders!X:X,1,Orders!S:S,"*Fabric*")),IF(Data!Z61="AAM",SUMIFS(Data!AW:AW,Data!Z:Z,"TM",Data!X:X,Data!M61),IF(Data!Z61="AM",SUMIFS(Data!AW:AW,Data!Z:Z,"TM",Data!V:V,Data!M61),IF(Data!Z61="AZM",SUMIFS(Data!AW:AW,Data!Z:Z,"TM",Data!U:U,Data!M61),IF(Data!Z61="Zone",SUMIFS(Data!AW:AW,Data!Z:Z,"TM",Data!T:T,Data!M61),IF(Data!Z61="Region",SUMIFS(Data!AW:AW,Data!Z:Z,"TM",Data!S:S,Data!M61),IF(Data!Z61="Country",SUMIFS(Data!AW:AW,Data!Z:Z,"TM",Data!R:R,Data!M61),0)))))))</f>
        <v>0</v>
      </c>
      <c r="AX61" s="18">
        <f>IF(Z61="TM",(COUNTIFS(Orders!AD:AD,Data!M61,Orders!W:W,0,Orders!X:X,0,Orders!S:S,"*Starter*")+COUNTIFS(Orders!AD:AD,Data!M61,Orders!W:W,1,Orders!X:X,1,Orders!S:S,"*Starter*")),IF(Data!Z61="AAM",SUMIFS(Data!AX:AX,Data!Z:Z,"TM",Data!X:X,Data!M61),IF(Data!Z61="AM",SUMIFS(Data!AX:AX,Data!Z:Z,"TM",Data!V:V,Data!M61),IF(Data!Z61="AZM",SUMIFS(Data!AX:AX,Data!Z:Z,"TM",Data!U:U,Data!M61),IF(Data!Z61="Zone",SUMIFS(Data!AX:AX,Data!Z:Z,"TM",Data!T:T,Data!M61),IF(Data!Z61="Region",SUMIFS(Data!AX:AX,Data!Z:Z,"TM",Data!S:S,Data!M61),IF(Data!Z61="Country",SUMIFS(Data!AX:AX,Data!Z:Z,"TM",Data!R:R,Data!M61),0)))))))</f>
        <v>0</v>
      </c>
      <c r="AY61" s="18">
        <f>IF(Z61="TM",(COUNTIFS(Orders!AD:AD,Data!M61,Orders!W:W,0,Orders!X:X,0,Orders!S:S,"*Pro*")+COUNTIFS(Orders!AD:AD,Data!M61,Orders!W:W,1,Orders!X:X,1,Orders!S:S,"*Pro*")),IF(Data!Z61="AAM",SUMIFS(Data!AY:AY,Data!Z:Z,"TM",Data!X:X,Data!M61),IF(Data!Z61="AM",SUMIFS(Data!AY:AY,Data!Z:Z,"TM",Data!V:V,Data!M61),IF(Data!Z61="AZM",SUMIFS(Data!AY:AY,Data!Z:Z,"TM",Data!U:U,Data!M61),IF(Data!Z61="Zone",SUMIFS(Data!AY:AY,Data!Z:Z,"TM",Data!T:T,Data!M61),IF(Data!Z61="Region",SUMIFS(Data!AY:AY,Data!Z:Z,"TM",Data!S:S,Data!M61),IF(Data!Z61="Country",SUMIFS(Data!AY:AY,Data!Z:Z,"TM",Data!R:R,Data!M61),0)))))))</f>
        <v>0</v>
      </c>
      <c r="AZ61" s="18">
        <f>IF(Z61="TM",(COUNTIFS(Orders!AD:AD,Data!M61,Orders!W:W,0,Orders!X:X,0,Orders!S:S,"*Tab*")+COUNTIFS(Orders!AD:AD,Data!M61,Orders!W:W,1,Orders!X:X,1,Orders!S:S,"*Tab*")),IF(Data!Z61="AAM",SUMIFS(Data!AZ:AZ,Data!Z:Z,"TM",Data!X:X,Data!M61),IF(Data!Z61="AM",SUMIFS(Data!AZ:AZ,Data!Z:Z,"TM",Data!V:V,Data!M61),IF(Data!Z61="AZM",SUMIFS(Data!AZ:AZ,Data!Z:Z,"TM",Data!U:U,Data!M61),IF(Data!Z61="Zone",SUMIFS(Data!AZ:AZ,Data!Z:Z,"TM",Data!T:T,Data!M61),IF(Data!Z61="Region",SUMIFS(Data!AZ:AZ,Data!Z:Z,"TM",Data!S:S,Data!M61),IF(Data!Z61="Country",SUMIFS(Data!AZ:AZ,Data!Z:Z,"TM",Data!R:R,Data!M61),0)))))))</f>
        <v>0</v>
      </c>
      <c r="BA61" s="18">
        <f>IF(Z61="TM",(COUNTIFS(Orders!AD:AD,Data!M61,Orders!W:W,0,Orders!X:X,0,Orders!S:S,"*Dental*")+COUNTIFS(Orders!AD:AD,Data!M61,Orders!W:W,1,Orders!X:X,1,Orders!S:S,"*Dental*")+COUNTIFS(Orders!AD:AD,Data!M61,Orders!W:W,0,Orders!X:X,0,Orders!S:S,"*Pediatric*")+COUNTIFS(Orders!AD:AD,Data!M61,Orders!W:W,1,Orders!X:X,1,Orders!S:S,"*Pediatric*")),IF(Data!Z61="AAM",SUMIFS(Data!BA:BA,Data!Z:Z,"TM",Data!X:X,Data!M61),IF(Data!Z61="AM",SUMIFS(Data!BA:BA,Data!Z:Z,"TM",Data!V:V,Data!M61),IF(Data!Z61="AZM",SUMIFS(Data!BA:BA,Data!Z:Z,"TM",Data!U:U,Data!M61),IF(Data!Z61="Zone",SUMIFS(Data!BA:BA,Data!Z:Z,"TM",Data!T:T,Data!M61),IF(Data!Z61="Region",SUMIFS(Data!BA:BA,Data!Z:Z,"TM",Data!S:S,Data!M61),IF(Data!Z61="Country",SUMIFS(Data!BA:BA,Data!Z:Z,"TM",Data!R:R,Data!M61),0)))))))</f>
        <v>0</v>
      </c>
      <c r="BB61" s="18">
        <f>IF(Z61="TM",(COUNTIFS(Orders!AD:AD,Data!M61,Orders!W:W,0,Orders!X:X,0,Orders!S:S,"*Fabric*")+COUNTIFS(Orders!AD:AD,Data!M61,Orders!W:W,1,Orders!X:X,1,Orders!S:S,"*Fabric*")),IF(Data!Z61="AAM",SUMIFS(Data!BB:BB,Data!Z:Z,"TM",Data!X:X,Data!M61),IF(Data!Z61="AM",SUMIFS(Data!BB:BB,Data!Z:Z,"TM",Data!V:V,Data!M61),IF(Data!Z61="AZM",SUMIFS(Data!BB:BB,Data!Z:Z,"TM",Data!U:U,Data!M61),IF(Data!Z61="Zone",SUMIFS(Data!BB:BB,Data!Z:Z,"TM",Data!T:T,Data!M61),IF(Data!Z61="Region",SUMIFS(Data!BB:BB,Data!Z:Z,"TM",Data!S:S,Data!M61),IF(Data!Z61="Country",SUMIFS(Data!BB:BB,Data!Z:Z,"TM",Data!R:R,Data!M61),0)))))))</f>
        <v>0</v>
      </c>
    </row>
    <row r="62" spans="1:54" ht="15.75" x14ac:dyDescent="0.3">
      <c r="A62" s="33" t="str">
        <f t="shared" si="20"/>
        <v/>
      </c>
      <c r="B62" s="33" t="b">
        <f t="shared" si="21"/>
        <v>1</v>
      </c>
      <c r="C62" s="33" t="e">
        <f>IF(ISERROR(SMALL($D$4:$D$594,E62)),””,SMALL($D$4:$D$594,E62))</f>
        <v>#NAME?</v>
      </c>
      <c r="D62" s="34" t="str">
        <f t="shared" si="22"/>
        <v/>
      </c>
      <c r="E62" s="33">
        <f>ROWS($E$4:E62)</f>
        <v>59</v>
      </c>
      <c r="F62" s="33">
        <f t="shared" si="23"/>
        <v>0</v>
      </c>
      <c r="G62" s="33">
        <f>IF(OR(Report!$C$7="",Report!$C$7="All Levels"),1,IF(Report!$C$7=Data!Z62,1,0))</f>
        <v>0</v>
      </c>
      <c r="H62" s="33">
        <f t="shared" si="24"/>
        <v>1</v>
      </c>
      <c r="I62" s="33">
        <f t="shared" si="25"/>
        <v>3</v>
      </c>
      <c r="J62" s="33">
        <f>IF(OR(Report!$F$7="",Report!$F$7="All AMs"),1,IF(Report!$F$7=Data!W62,1,0))</f>
        <v>1</v>
      </c>
      <c r="K62" s="33">
        <f>IF(OR(Report!$E$7="",Report!$E$7="All Zones"),1,IF(Report!$E$7=Data!P62,1,0))</f>
        <v>1</v>
      </c>
      <c r="L62" s="33">
        <f>IF(OR(Report!$D$7="",Report!$D$7="All Regions"),1,IF(Report!$D$7=Data!O62,1,0))</f>
        <v>1</v>
      </c>
      <c r="M62" s="67" t="s">
        <v>840</v>
      </c>
      <c r="N62" s="67" t="s">
        <v>727</v>
      </c>
      <c r="O62" s="68" t="s">
        <v>19</v>
      </c>
      <c r="P62" s="68" t="s">
        <v>688</v>
      </c>
      <c r="Q62" s="68" t="s">
        <v>841</v>
      </c>
      <c r="R62" s="67" t="s">
        <v>777</v>
      </c>
      <c r="S62" s="67" t="s">
        <v>753</v>
      </c>
      <c r="T62" s="67" t="s">
        <v>554</v>
      </c>
      <c r="U62" s="67"/>
      <c r="V62" s="67" t="s">
        <v>840</v>
      </c>
      <c r="W62" s="67" t="s">
        <v>727</v>
      </c>
      <c r="X62" s="67"/>
      <c r="Y62" s="68"/>
      <c r="Z62" s="68" t="s">
        <v>12</v>
      </c>
      <c r="AA62" s="68"/>
      <c r="AB62" s="18">
        <f>IF(Z62="TM",IF(AA62="H",(COUNTIFS(Orders!AD:AD,Data!M62,Orders!W:W,0,Orders!X:X,0)+COUNTIFS(Orders!AD:AD,Data!M62,Orders!W:W,1,Orders!X:X,1)),0),IF(Data!Z62="AAM",SUMIFS(Data!AB:AB,Data!Z:Z,"TM",Data!X:X,Data!M62,AA:AA,"H"),IF(Data!Z62="AM",SUMIFS(Data!AB:AB,Data!Z:Z,"TM",Data!V:V,Data!M62,AA:AA,"H"),IF(Data!Z62="AZM",SUMIFS(Data!AB:AB,Data!Z:Z,"TM",Data!U:U,Data!M62,AA:AA,"H"),IF(Data!Z62="ZM",SUMIFS(Data!AB:AB,Data!Z:Z,"TM",Data!T:T,Data!M62,AA:AA,"H"),IF(Data!Z62="RM",SUMIFS(Data!AB:AB,Data!Z:Z,"TM",Data!S:S,Data!M62,AA:AA,"H"),IF(Data!Z62="CM",SUMIFS(Data!AB:AB,Data!Z:Z,"TM",Data!R:R,Data!M62,AA:AA,"H"),"")))))))</f>
        <v>0</v>
      </c>
      <c r="AC62" s="28">
        <f>IF(Z62="TM",IF(AA62="H",(SUMIFS(Orders!AG:AG,Orders!AD:AD,Data!M62,Orders!W:W,0,Orders!X:X,0)+SUMIFS(Orders!AG:AG,Orders!AD:AD,Data!M62,Orders!W:W,1,Orders!X:X,1))/12000,0),IF(Data!Z62="AAM",SUMIFS(Data!AC:AC,Data!Z:Z,"TM",Data!X:X,Data!M62,AA:AA,"H"),IF(Data!Z62="AM",SUMIFS(Data!AC:AC,Data!Z:Z,"TM",Data!V:V,Data!M62,AA:AA,"H"),IF(Data!Z62="AZM",SUMIFS(Data!AC:AC,Data!Z:Z,"TM",Data!U:U,Data!M62,AA:AA,"H"),IF(Data!Z62="Zone",SUMIFS(Data!AC:AC,Data!Z:Z,"TM",Data!T:T,Data!M62,AA:AA,"H"),IF(Data!Z62="Region",SUMIFS(Data!AC:AC,Data!Z:Z,"TM",Data!S:S,Data!M62,AA:AA,"H"),IF(Data!Z62="Country",SUMIFS(Data!AC:AC,Data!Z:Z,"TM",Data!R:R,Data!M62,AA:AA,"H"),"")))))))</f>
        <v>0</v>
      </c>
      <c r="AD62" s="18">
        <f>IF(Z62="TM",0,IF(Data!Z62="AAM",SUMIFS(Data!AD:AD,Data!Z:Z,"TM",Data!X:X,Data!M62,AA:AA,"H"),IF(Data!Z62="AM",SUMIFS(Data!AD:AD,Data!Z:Z,"TM",Data!V:V,Data!M62,AA:AA,"H"),IF(Data!Z62="AZM",SUMIFS(Data!AD:AD,Data!Z:Z,"TM",Data!U:U,Data!M62,AA:AA,"H"),IF(Data!Z62="Zone",SUMIFS(Data!AD:AD,Data!Z:Z,"TM",Data!T:T,Data!M62,AA:AA,"H"),IF(Data!Z62="Region",SUMIFS(Data!AD:AD,Data!Z:Z,"TM",Data!S:S,Data!M62,AA:AA,"H"),IF(Data!Z62="Country",SUMIFS(Data!AD:AD,Data!Z:Z,"TM",Data!R:R,Data!M62,AA:AA,"H"),"")))))))</f>
        <v>0</v>
      </c>
      <c r="AE62" s="27">
        <f t="shared" si="6"/>
        <v>0</v>
      </c>
      <c r="AF62" s="26">
        <f t="shared" si="7"/>
        <v>0</v>
      </c>
      <c r="AG62" s="26">
        <f t="shared" si="8"/>
        <v>0</v>
      </c>
      <c r="AH62" s="26">
        <f t="shared" si="9"/>
        <v>0</v>
      </c>
      <c r="AJ62" s="28">
        <f>IF(Z62="TM",IF(AA62="U",(SUMIFS(Orders!AG:AG,Orders!AD:AD,Data!M62,Orders!W:W,0,Orders!X:X,0)+SUMIFS(Orders!AG:AG,Orders!AD:AD,Data!M62,Orders!W:W,1,Orders!X:X,1))/12000,0),IF(Data!Z62="AAM",SUMIFS(Data!AJ:AJ,Data!Z:Z,"TM",Data!X:X,Data!M62,AA:AA,"U"),IF(Data!Z62="AM",SUMIFS(Data!AJ:AJ,Data!Z:Z,"TM",Data!V:V,Data!M62,AA:AA,"U"),IF(Data!Z62="AZM",SUMIFS(Data!AJ:AJ,Data!Z:Z,"TM",Data!U:U,Data!M62,AA:AA,"U"),IF(Data!Z62="Zone",SUMIFS(Data!AJ:AJ,Data!Z:Z,"TM",Data!T:T,Data!M62,AA:AA,"U"),IF(Data!Z62="Region",SUMIFS(Data!AJ:AJ,Data!Z:Z,"TM",Data!S:S,Data!M62,AA:AA,"U"),IF(Data!Z62="Country",SUMIFS(Data!AJ:AJ,Data!Z:Z,"TM",Data!R:R,Data!M62,AA:AA,"U"),"")))))))</f>
        <v>0</v>
      </c>
      <c r="AK62" s="18">
        <f>IF(Z62="TM",IF(AA62="U",(SUMIFS(Orders!AG:AG,Orders!AD:AD,Data!M62,Orders!W:W,0,Orders!X:X,0)+SUMIFS(Orders!AG:AG,Orders!AD:AD,Data!M62,Orders!W:W,1,Orders!X:X,1)),0),IF(Data!Z62="AAM",SUMIFS(Data!AK:AK,Data!Z:Z,"TM",Data!X:X,Data!M62,AA:AA,"U"),IF(Data!Z62="AM",SUMIFS(Data!AK:AK,Data!Z:Z,"TM",Data!V:V,Data!M62,AA:AA,"U"),IF(Data!Z62="AZM",SUMIFS(Data!AK:AK,Data!Z:Z,"TM",Data!U:U,Data!M62,AA:AA,"U"),IF(Data!Z62="Zone",SUMIFS(Data!AK:AK,Data!Z:Z,"TM",Data!T:T,Data!M62,AA:AA,"U"),IF(Data!Z62="Region",SUMIFS(Data!AK:AK,Data!Z:Z,"TM",Data!S:S,Data!M62,AA:AA,"U"),IF(Data!Z62="Country",SUMIFS(Data!AK:AK,Data!Z:Z,"TM",Data!R:R,Data!M62,AA:AA,"U"),"")))))))</f>
        <v>0</v>
      </c>
      <c r="AL62" s="18">
        <f>IF(Z62="TM",12000*0,IF(Data!Z62="AAM",SUMIFS(Data!AL:AL,Data!Z:Z,"TM",Data!X:X,Data!M62,AA:AA,"H"),IF(Data!Z62="AM",SUMIFS(Data!AL:AL,Data!Z:Z,"TM",Data!V:V,Data!M62,AA:AA,"H"),IF(Data!Z62="AZM",SUMIFS(Data!AL:AL,Data!Z:Z,"TM",Data!U:U,Data!M62,AA:AA,"H"),IF(Data!Z62="Zone",SUMIFS(Data!AL:AL,Data!Z:Z,"TM",Data!T:T,Data!M62,AA:AA,"H"),IF(Data!Z62="Region",SUMIFS(Data!AL:AL,Data!Z:Z,"TM",Data!S:S,Data!M62,AA:AA,"H"),IF(Data!Z62="Country",SUMIFS(Data!AL:AL,Data!Z:Z,"TM",Data!R:R,Data!M62,AA:AA,"H"),"")))))))</f>
        <v>0</v>
      </c>
      <c r="AM62" s="27">
        <f t="shared" si="10"/>
        <v>0</v>
      </c>
      <c r="AN62" s="26">
        <f t="shared" si="11"/>
        <v>0</v>
      </c>
      <c r="AO62" s="26">
        <f t="shared" si="12"/>
        <v>0</v>
      </c>
      <c r="AQ62" s="28">
        <f t="shared" si="13"/>
        <v>0</v>
      </c>
      <c r="AR62" s="18">
        <f t="shared" si="14"/>
        <v>0</v>
      </c>
      <c r="AS62" s="18">
        <f t="shared" si="15"/>
        <v>0</v>
      </c>
      <c r="AT62" s="27">
        <f t="shared" si="16"/>
        <v>0</v>
      </c>
      <c r="AU62" s="27"/>
      <c r="AV62" s="27"/>
      <c r="AW62" s="18">
        <f>IF(Z62="TM",(COUNTIFS(Orders!AD:AD,Data!M62,Orders!W:W,0,Orders!X:X,0,Orders!S:S,"*Ray*")+COUNTIFS(Orders!AD:AD,Data!M62,Orders!W:W,1,Orders!X:X,1,Orders!S:S,"*Ray*")+COUNTIFS(Orders!AD:AD,Data!M62,Orders!W:W,0,Orders!X:X,0,Orders!S:S,"*Fabric*")+COUNTIFS(Orders!AD:AD,Data!M62,Orders!W:W,1,Orders!X:X,1,Orders!S:S,"*Fabric*")),IF(Data!Z62="AAM",SUMIFS(Data!AW:AW,Data!Z:Z,"TM",Data!X:X,Data!M62),IF(Data!Z62="AM",SUMIFS(Data!AW:AW,Data!Z:Z,"TM",Data!V:V,Data!M62),IF(Data!Z62="AZM",SUMIFS(Data!AW:AW,Data!Z:Z,"TM",Data!U:U,Data!M62),IF(Data!Z62="Zone",SUMIFS(Data!AW:AW,Data!Z:Z,"TM",Data!T:T,Data!M62),IF(Data!Z62="Region",SUMIFS(Data!AW:AW,Data!Z:Z,"TM",Data!S:S,Data!M62),IF(Data!Z62="Country",SUMIFS(Data!AW:AW,Data!Z:Z,"TM",Data!R:R,Data!M62),0)))))))</f>
        <v>0</v>
      </c>
      <c r="AX62" s="18">
        <f>IF(Z62="TM",(COUNTIFS(Orders!AD:AD,Data!M62,Orders!W:W,0,Orders!X:X,0,Orders!S:S,"*Starter*")+COUNTIFS(Orders!AD:AD,Data!M62,Orders!W:W,1,Orders!X:X,1,Orders!S:S,"*Starter*")),IF(Data!Z62="AAM",SUMIFS(Data!AX:AX,Data!Z:Z,"TM",Data!X:X,Data!M62),IF(Data!Z62="AM",SUMIFS(Data!AX:AX,Data!Z:Z,"TM",Data!V:V,Data!M62),IF(Data!Z62="AZM",SUMIFS(Data!AX:AX,Data!Z:Z,"TM",Data!U:U,Data!M62),IF(Data!Z62="Zone",SUMIFS(Data!AX:AX,Data!Z:Z,"TM",Data!T:T,Data!M62),IF(Data!Z62="Region",SUMIFS(Data!AX:AX,Data!Z:Z,"TM",Data!S:S,Data!M62),IF(Data!Z62="Country",SUMIFS(Data!AX:AX,Data!Z:Z,"TM",Data!R:R,Data!M62),0)))))))</f>
        <v>0</v>
      </c>
      <c r="AY62" s="18">
        <f>IF(Z62="TM",(COUNTIFS(Orders!AD:AD,Data!M62,Orders!W:W,0,Orders!X:X,0,Orders!S:S,"*Pro*")+COUNTIFS(Orders!AD:AD,Data!M62,Orders!W:W,1,Orders!X:X,1,Orders!S:S,"*Pro*")),IF(Data!Z62="AAM",SUMIFS(Data!AY:AY,Data!Z:Z,"TM",Data!X:X,Data!M62),IF(Data!Z62="AM",SUMIFS(Data!AY:AY,Data!Z:Z,"TM",Data!V:V,Data!M62),IF(Data!Z62="AZM",SUMIFS(Data!AY:AY,Data!Z:Z,"TM",Data!U:U,Data!M62),IF(Data!Z62="Zone",SUMIFS(Data!AY:AY,Data!Z:Z,"TM",Data!T:T,Data!M62),IF(Data!Z62="Region",SUMIFS(Data!AY:AY,Data!Z:Z,"TM",Data!S:S,Data!M62),IF(Data!Z62="Country",SUMIFS(Data!AY:AY,Data!Z:Z,"TM",Data!R:R,Data!M62),0)))))))</f>
        <v>0</v>
      </c>
      <c r="AZ62" s="18">
        <f>IF(Z62="TM",(COUNTIFS(Orders!AD:AD,Data!M62,Orders!W:W,0,Orders!X:X,0,Orders!S:S,"*Tab*")+COUNTIFS(Orders!AD:AD,Data!M62,Orders!W:W,1,Orders!X:X,1,Orders!S:S,"*Tab*")),IF(Data!Z62="AAM",SUMIFS(Data!AZ:AZ,Data!Z:Z,"TM",Data!X:X,Data!M62),IF(Data!Z62="AM",SUMIFS(Data!AZ:AZ,Data!Z:Z,"TM",Data!V:V,Data!M62),IF(Data!Z62="AZM",SUMIFS(Data!AZ:AZ,Data!Z:Z,"TM",Data!U:U,Data!M62),IF(Data!Z62="Zone",SUMIFS(Data!AZ:AZ,Data!Z:Z,"TM",Data!T:T,Data!M62),IF(Data!Z62="Region",SUMIFS(Data!AZ:AZ,Data!Z:Z,"TM",Data!S:S,Data!M62),IF(Data!Z62="Country",SUMIFS(Data!AZ:AZ,Data!Z:Z,"TM",Data!R:R,Data!M62),0)))))))</f>
        <v>0</v>
      </c>
      <c r="BA62" s="18">
        <f>IF(Z62="TM",(COUNTIFS(Orders!AD:AD,Data!M62,Orders!W:W,0,Orders!X:X,0,Orders!S:S,"*Dental*")+COUNTIFS(Orders!AD:AD,Data!M62,Orders!W:W,1,Orders!X:X,1,Orders!S:S,"*Dental*")+COUNTIFS(Orders!AD:AD,Data!M62,Orders!W:W,0,Orders!X:X,0,Orders!S:S,"*Pediatric*")+COUNTIFS(Orders!AD:AD,Data!M62,Orders!W:W,1,Orders!X:X,1,Orders!S:S,"*Pediatric*")),IF(Data!Z62="AAM",SUMIFS(Data!BA:BA,Data!Z:Z,"TM",Data!X:X,Data!M62),IF(Data!Z62="AM",SUMIFS(Data!BA:BA,Data!Z:Z,"TM",Data!V:V,Data!M62),IF(Data!Z62="AZM",SUMIFS(Data!BA:BA,Data!Z:Z,"TM",Data!U:U,Data!M62),IF(Data!Z62="Zone",SUMIFS(Data!BA:BA,Data!Z:Z,"TM",Data!T:T,Data!M62),IF(Data!Z62="Region",SUMIFS(Data!BA:BA,Data!Z:Z,"TM",Data!S:S,Data!M62),IF(Data!Z62="Country",SUMIFS(Data!BA:BA,Data!Z:Z,"TM",Data!R:R,Data!M62),0)))))))</f>
        <v>0</v>
      </c>
      <c r="BB62" s="18">
        <f>IF(Z62="TM",(COUNTIFS(Orders!AD:AD,Data!M62,Orders!W:W,0,Orders!X:X,0,Orders!S:S,"*Fabric*")+COUNTIFS(Orders!AD:AD,Data!M62,Orders!W:W,1,Orders!X:X,1,Orders!S:S,"*Fabric*")),IF(Data!Z62="AAM",SUMIFS(Data!BB:BB,Data!Z:Z,"TM",Data!X:X,Data!M62),IF(Data!Z62="AM",SUMIFS(Data!BB:BB,Data!Z:Z,"TM",Data!V:V,Data!M62),IF(Data!Z62="AZM",SUMIFS(Data!BB:BB,Data!Z:Z,"TM",Data!U:U,Data!M62),IF(Data!Z62="Zone",SUMIFS(Data!BB:BB,Data!Z:Z,"TM",Data!T:T,Data!M62),IF(Data!Z62="Region",SUMIFS(Data!BB:BB,Data!Z:Z,"TM",Data!S:S,Data!M62),IF(Data!Z62="Country",SUMIFS(Data!BB:BB,Data!Z:Z,"TM",Data!R:R,Data!M62),0)))))))</f>
        <v>0</v>
      </c>
    </row>
    <row r="63" spans="1:54" ht="15.75" x14ac:dyDescent="0.3">
      <c r="A63" s="33" t="str">
        <f t="shared" si="20"/>
        <v/>
      </c>
      <c r="B63" s="33" t="b">
        <f t="shared" si="21"/>
        <v>1</v>
      </c>
      <c r="C63" s="33" t="e">
        <f>IF(ISERROR(SMALL($D$4:$D$594,E63)),””,SMALL($D$4:$D$594,E63))</f>
        <v>#NAME?</v>
      </c>
      <c r="D63" s="34" t="str">
        <f t="shared" si="22"/>
        <v/>
      </c>
      <c r="E63" s="33">
        <f>ROWS($E$4:E63)</f>
        <v>60</v>
      </c>
      <c r="F63" s="33">
        <f t="shared" si="23"/>
        <v>0</v>
      </c>
      <c r="G63" s="33">
        <f>IF(OR(Report!$C$7="",Report!$C$7="All Levels"),1,IF(Report!$C$7=Data!Z63,1,0))</f>
        <v>0</v>
      </c>
      <c r="H63" s="33">
        <f t="shared" si="24"/>
        <v>1</v>
      </c>
      <c r="I63" s="33">
        <f t="shared" si="25"/>
        <v>3</v>
      </c>
      <c r="J63" s="33">
        <f>IF(OR(Report!$F$7="",Report!$F$7="All AMs"),1,IF(Report!$F$7=Data!W63,1,0))</f>
        <v>1</v>
      </c>
      <c r="K63" s="33">
        <f>IF(OR(Report!$E$7="",Report!$E$7="All Zones"),1,IF(Report!$E$7=Data!P63,1,0))</f>
        <v>1</v>
      </c>
      <c r="L63" s="33">
        <f>IF(OR(Report!$D$7="",Report!$D$7="All Regions"),1,IF(Report!$D$7=Data!O63,1,0))</f>
        <v>1</v>
      </c>
      <c r="M63" s="67" t="s">
        <v>842</v>
      </c>
      <c r="N63" s="67" t="s">
        <v>728</v>
      </c>
      <c r="O63" s="68" t="s">
        <v>19</v>
      </c>
      <c r="P63" s="68" t="s">
        <v>688</v>
      </c>
      <c r="Q63" s="68" t="s">
        <v>843</v>
      </c>
      <c r="R63" s="67" t="s">
        <v>777</v>
      </c>
      <c r="S63" s="67" t="s">
        <v>753</v>
      </c>
      <c r="T63" s="67" t="s">
        <v>554</v>
      </c>
      <c r="U63" s="67"/>
      <c r="V63" s="67" t="s">
        <v>842</v>
      </c>
      <c r="W63" s="67" t="s">
        <v>728</v>
      </c>
      <c r="X63" s="67"/>
      <c r="Y63" s="68"/>
      <c r="Z63" s="68" t="s">
        <v>12</v>
      </c>
      <c r="AA63" s="68"/>
      <c r="AB63" s="18">
        <f>IF(Z63="TM",IF(AA63="H",(COUNTIFS(Orders!AD:AD,Data!M63,Orders!W:W,0,Orders!X:X,0)+COUNTIFS(Orders!AD:AD,Data!M63,Orders!W:W,1,Orders!X:X,1)),0),IF(Data!Z63="AAM",SUMIFS(Data!AB:AB,Data!Z:Z,"TM",Data!X:X,Data!M63,AA:AA,"H"),IF(Data!Z63="AM",SUMIFS(Data!AB:AB,Data!Z:Z,"TM",Data!V:V,Data!M63,AA:AA,"H"),IF(Data!Z63="AZM",SUMIFS(Data!AB:AB,Data!Z:Z,"TM",Data!U:U,Data!M63,AA:AA,"H"),IF(Data!Z63="ZM",SUMIFS(Data!AB:AB,Data!Z:Z,"TM",Data!T:T,Data!M63,AA:AA,"H"),IF(Data!Z63="RM",SUMIFS(Data!AB:AB,Data!Z:Z,"TM",Data!S:S,Data!M63,AA:AA,"H"),IF(Data!Z63="CM",SUMIFS(Data!AB:AB,Data!Z:Z,"TM",Data!R:R,Data!M63,AA:AA,"H"),"")))))))</f>
        <v>0</v>
      </c>
      <c r="AC63" s="28">
        <f>IF(Z63="TM",IF(AA63="H",(SUMIFS(Orders!AG:AG,Orders!AD:AD,Data!M63,Orders!W:W,0,Orders!X:X,0)+SUMIFS(Orders!AG:AG,Orders!AD:AD,Data!M63,Orders!W:W,1,Orders!X:X,1))/12000,0),IF(Data!Z63="AAM",SUMIFS(Data!AC:AC,Data!Z:Z,"TM",Data!X:X,Data!M63,AA:AA,"H"),IF(Data!Z63="AM",SUMIFS(Data!AC:AC,Data!Z:Z,"TM",Data!V:V,Data!M63,AA:AA,"H"),IF(Data!Z63="AZM",SUMIFS(Data!AC:AC,Data!Z:Z,"TM",Data!U:U,Data!M63,AA:AA,"H"),IF(Data!Z63="Zone",SUMIFS(Data!AC:AC,Data!Z:Z,"TM",Data!T:T,Data!M63,AA:AA,"H"),IF(Data!Z63="Region",SUMIFS(Data!AC:AC,Data!Z:Z,"TM",Data!S:S,Data!M63,AA:AA,"H"),IF(Data!Z63="Country",SUMIFS(Data!AC:AC,Data!Z:Z,"TM",Data!R:R,Data!M63,AA:AA,"H"),"")))))))</f>
        <v>0</v>
      </c>
      <c r="AD63" s="18">
        <f>IF(Z63="TM",0,IF(Data!Z63="AAM",SUMIFS(Data!AD:AD,Data!Z:Z,"TM",Data!X:X,Data!M63,AA:AA,"H"),IF(Data!Z63="AM",SUMIFS(Data!AD:AD,Data!Z:Z,"TM",Data!V:V,Data!M63,AA:AA,"H"),IF(Data!Z63="AZM",SUMIFS(Data!AD:AD,Data!Z:Z,"TM",Data!U:U,Data!M63,AA:AA,"H"),IF(Data!Z63="Zone",SUMIFS(Data!AD:AD,Data!Z:Z,"TM",Data!T:T,Data!M63,AA:AA,"H"),IF(Data!Z63="Region",SUMIFS(Data!AD:AD,Data!Z:Z,"TM",Data!S:S,Data!M63,AA:AA,"H"),IF(Data!Z63="Country",SUMIFS(Data!AD:AD,Data!Z:Z,"TM",Data!R:R,Data!M63,AA:AA,"H"),"")))))))</f>
        <v>0</v>
      </c>
      <c r="AE63" s="27">
        <f t="shared" si="6"/>
        <v>0</v>
      </c>
      <c r="AF63" s="26">
        <f t="shared" si="7"/>
        <v>0</v>
      </c>
      <c r="AG63" s="26">
        <f t="shared" si="8"/>
        <v>0</v>
      </c>
      <c r="AH63" s="26">
        <f t="shared" si="9"/>
        <v>0</v>
      </c>
      <c r="AJ63" s="28">
        <f>IF(Z63="TM",IF(AA63="U",(SUMIFS(Orders!AG:AG,Orders!AD:AD,Data!M63,Orders!W:W,0,Orders!X:X,0)+SUMIFS(Orders!AG:AG,Orders!AD:AD,Data!M63,Orders!W:W,1,Orders!X:X,1))/12000,0),IF(Data!Z63="AAM",SUMIFS(Data!AJ:AJ,Data!Z:Z,"TM",Data!X:X,Data!M63,AA:AA,"U"),IF(Data!Z63="AM",SUMIFS(Data!AJ:AJ,Data!Z:Z,"TM",Data!V:V,Data!M63,AA:AA,"U"),IF(Data!Z63="AZM",SUMIFS(Data!AJ:AJ,Data!Z:Z,"TM",Data!U:U,Data!M63,AA:AA,"U"),IF(Data!Z63="Zone",SUMIFS(Data!AJ:AJ,Data!Z:Z,"TM",Data!T:T,Data!M63,AA:AA,"U"),IF(Data!Z63="Region",SUMIFS(Data!AJ:AJ,Data!Z:Z,"TM",Data!S:S,Data!M63,AA:AA,"U"),IF(Data!Z63="Country",SUMIFS(Data!AJ:AJ,Data!Z:Z,"TM",Data!R:R,Data!M63,AA:AA,"U"),"")))))))</f>
        <v>0</v>
      </c>
      <c r="AK63" s="18">
        <f>IF(Z63="TM",IF(AA63="U",(SUMIFS(Orders!AG:AG,Orders!AD:AD,Data!M63,Orders!W:W,0,Orders!X:X,0)+SUMIFS(Orders!AG:AG,Orders!AD:AD,Data!M63,Orders!W:W,1,Orders!X:X,1)),0),IF(Data!Z63="AAM",SUMIFS(Data!AK:AK,Data!Z:Z,"TM",Data!X:X,Data!M63,AA:AA,"U"),IF(Data!Z63="AM",SUMIFS(Data!AK:AK,Data!Z:Z,"TM",Data!V:V,Data!M63,AA:AA,"U"),IF(Data!Z63="AZM",SUMIFS(Data!AK:AK,Data!Z:Z,"TM",Data!U:U,Data!M63,AA:AA,"U"),IF(Data!Z63="Zone",SUMIFS(Data!AK:AK,Data!Z:Z,"TM",Data!T:T,Data!M63,AA:AA,"U"),IF(Data!Z63="Region",SUMIFS(Data!AK:AK,Data!Z:Z,"TM",Data!S:S,Data!M63,AA:AA,"U"),IF(Data!Z63="Country",SUMIFS(Data!AK:AK,Data!Z:Z,"TM",Data!R:R,Data!M63,AA:AA,"U"),"")))))))</f>
        <v>0</v>
      </c>
      <c r="AL63" s="18">
        <f>IF(Z63="TM",12000*0,IF(Data!Z63="AAM",SUMIFS(Data!AL:AL,Data!Z:Z,"TM",Data!X:X,Data!M63,AA:AA,"H"),IF(Data!Z63="AM",SUMIFS(Data!AL:AL,Data!Z:Z,"TM",Data!V:V,Data!M63,AA:AA,"H"),IF(Data!Z63="AZM",SUMIFS(Data!AL:AL,Data!Z:Z,"TM",Data!U:U,Data!M63,AA:AA,"H"),IF(Data!Z63="Zone",SUMIFS(Data!AL:AL,Data!Z:Z,"TM",Data!T:T,Data!M63,AA:AA,"H"),IF(Data!Z63="Region",SUMIFS(Data!AL:AL,Data!Z:Z,"TM",Data!S:S,Data!M63,AA:AA,"H"),IF(Data!Z63="Country",SUMIFS(Data!AL:AL,Data!Z:Z,"TM",Data!R:R,Data!M63,AA:AA,"H"),"")))))))</f>
        <v>0</v>
      </c>
      <c r="AM63" s="27">
        <f t="shared" si="10"/>
        <v>0</v>
      </c>
      <c r="AN63" s="26">
        <f t="shared" si="11"/>
        <v>0</v>
      </c>
      <c r="AO63" s="26">
        <f t="shared" si="12"/>
        <v>0</v>
      </c>
      <c r="AQ63" s="28">
        <f t="shared" si="13"/>
        <v>0</v>
      </c>
      <c r="AR63" s="18">
        <f t="shared" si="14"/>
        <v>0</v>
      </c>
      <c r="AS63" s="18">
        <f t="shared" si="15"/>
        <v>0</v>
      </c>
      <c r="AT63" s="27">
        <f t="shared" si="16"/>
        <v>0</v>
      </c>
      <c r="AU63" s="27"/>
      <c r="AV63" s="27"/>
      <c r="AW63" s="18">
        <f>IF(Z63="TM",(COUNTIFS(Orders!AD:AD,Data!M63,Orders!W:W,0,Orders!X:X,0,Orders!S:S,"*Ray*")+COUNTIFS(Orders!AD:AD,Data!M63,Orders!W:W,1,Orders!X:X,1,Orders!S:S,"*Ray*")+COUNTIFS(Orders!AD:AD,Data!M63,Orders!W:W,0,Orders!X:X,0,Orders!S:S,"*Fabric*")+COUNTIFS(Orders!AD:AD,Data!M63,Orders!W:W,1,Orders!X:X,1,Orders!S:S,"*Fabric*")),IF(Data!Z63="AAM",SUMIFS(Data!AW:AW,Data!Z:Z,"TM",Data!X:X,Data!M63),IF(Data!Z63="AM",SUMIFS(Data!AW:AW,Data!Z:Z,"TM",Data!V:V,Data!M63),IF(Data!Z63="AZM",SUMIFS(Data!AW:AW,Data!Z:Z,"TM",Data!U:U,Data!M63),IF(Data!Z63="Zone",SUMIFS(Data!AW:AW,Data!Z:Z,"TM",Data!T:T,Data!M63),IF(Data!Z63="Region",SUMIFS(Data!AW:AW,Data!Z:Z,"TM",Data!S:S,Data!M63),IF(Data!Z63="Country",SUMIFS(Data!AW:AW,Data!Z:Z,"TM",Data!R:R,Data!M63),0)))))))</f>
        <v>0</v>
      </c>
      <c r="AX63" s="18">
        <f>IF(Z63="TM",(COUNTIFS(Orders!AD:AD,Data!M63,Orders!W:W,0,Orders!X:X,0,Orders!S:S,"*Starter*")+COUNTIFS(Orders!AD:AD,Data!M63,Orders!W:W,1,Orders!X:X,1,Orders!S:S,"*Starter*")),IF(Data!Z63="AAM",SUMIFS(Data!AX:AX,Data!Z:Z,"TM",Data!X:X,Data!M63),IF(Data!Z63="AM",SUMIFS(Data!AX:AX,Data!Z:Z,"TM",Data!V:V,Data!M63),IF(Data!Z63="AZM",SUMIFS(Data!AX:AX,Data!Z:Z,"TM",Data!U:U,Data!M63),IF(Data!Z63="Zone",SUMIFS(Data!AX:AX,Data!Z:Z,"TM",Data!T:T,Data!M63),IF(Data!Z63="Region",SUMIFS(Data!AX:AX,Data!Z:Z,"TM",Data!S:S,Data!M63),IF(Data!Z63="Country",SUMIFS(Data!AX:AX,Data!Z:Z,"TM",Data!R:R,Data!M63),0)))))))</f>
        <v>0</v>
      </c>
      <c r="AY63" s="18">
        <f>IF(Z63="TM",(COUNTIFS(Orders!AD:AD,Data!M63,Orders!W:W,0,Orders!X:X,0,Orders!S:S,"*Pro*")+COUNTIFS(Orders!AD:AD,Data!M63,Orders!W:W,1,Orders!X:X,1,Orders!S:S,"*Pro*")),IF(Data!Z63="AAM",SUMIFS(Data!AY:AY,Data!Z:Z,"TM",Data!X:X,Data!M63),IF(Data!Z63="AM",SUMIFS(Data!AY:AY,Data!Z:Z,"TM",Data!V:V,Data!M63),IF(Data!Z63="AZM",SUMIFS(Data!AY:AY,Data!Z:Z,"TM",Data!U:U,Data!M63),IF(Data!Z63="Zone",SUMIFS(Data!AY:AY,Data!Z:Z,"TM",Data!T:T,Data!M63),IF(Data!Z63="Region",SUMIFS(Data!AY:AY,Data!Z:Z,"TM",Data!S:S,Data!M63),IF(Data!Z63="Country",SUMIFS(Data!AY:AY,Data!Z:Z,"TM",Data!R:R,Data!M63),0)))))))</f>
        <v>0</v>
      </c>
      <c r="AZ63" s="18">
        <f>IF(Z63="TM",(COUNTIFS(Orders!AD:AD,Data!M63,Orders!W:W,0,Orders!X:X,0,Orders!S:S,"*Tab*")+COUNTIFS(Orders!AD:AD,Data!M63,Orders!W:W,1,Orders!X:X,1,Orders!S:S,"*Tab*")),IF(Data!Z63="AAM",SUMIFS(Data!AZ:AZ,Data!Z:Z,"TM",Data!X:X,Data!M63),IF(Data!Z63="AM",SUMIFS(Data!AZ:AZ,Data!Z:Z,"TM",Data!V:V,Data!M63),IF(Data!Z63="AZM",SUMIFS(Data!AZ:AZ,Data!Z:Z,"TM",Data!U:U,Data!M63),IF(Data!Z63="Zone",SUMIFS(Data!AZ:AZ,Data!Z:Z,"TM",Data!T:T,Data!M63),IF(Data!Z63="Region",SUMIFS(Data!AZ:AZ,Data!Z:Z,"TM",Data!S:S,Data!M63),IF(Data!Z63="Country",SUMIFS(Data!AZ:AZ,Data!Z:Z,"TM",Data!R:R,Data!M63),0)))))))</f>
        <v>0</v>
      </c>
      <c r="BA63" s="18">
        <f>IF(Z63="TM",(COUNTIFS(Orders!AD:AD,Data!M63,Orders!W:W,0,Orders!X:X,0,Orders!S:S,"*Dental*")+COUNTIFS(Orders!AD:AD,Data!M63,Orders!W:W,1,Orders!X:X,1,Orders!S:S,"*Dental*")+COUNTIFS(Orders!AD:AD,Data!M63,Orders!W:W,0,Orders!X:X,0,Orders!S:S,"*Pediatric*")+COUNTIFS(Orders!AD:AD,Data!M63,Orders!W:W,1,Orders!X:X,1,Orders!S:S,"*Pediatric*")),IF(Data!Z63="AAM",SUMIFS(Data!BA:BA,Data!Z:Z,"TM",Data!X:X,Data!M63),IF(Data!Z63="AM",SUMIFS(Data!BA:BA,Data!Z:Z,"TM",Data!V:V,Data!M63),IF(Data!Z63="AZM",SUMIFS(Data!BA:BA,Data!Z:Z,"TM",Data!U:U,Data!M63),IF(Data!Z63="Zone",SUMIFS(Data!BA:BA,Data!Z:Z,"TM",Data!T:T,Data!M63),IF(Data!Z63="Region",SUMIFS(Data!BA:BA,Data!Z:Z,"TM",Data!S:S,Data!M63),IF(Data!Z63="Country",SUMIFS(Data!BA:BA,Data!Z:Z,"TM",Data!R:R,Data!M63),0)))))))</f>
        <v>0</v>
      </c>
      <c r="BB63" s="18">
        <f>IF(Z63="TM",(COUNTIFS(Orders!AD:AD,Data!M63,Orders!W:W,0,Orders!X:X,0,Orders!S:S,"*Fabric*")+COUNTIFS(Orders!AD:AD,Data!M63,Orders!W:W,1,Orders!X:X,1,Orders!S:S,"*Fabric*")),IF(Data!Z63="AAM",SUMIFS(Data!BB:BB,Data!Z:Z,"TM",Data!X:X,Data!M63),IF(Data!Z63="AM",SUMIFS(Data!BB:BB,Data!Z:Z,"TM",Data!V:V,Data!M63),IF(Data!Z63="AZM",SUMIFS(Data!BB:BB,Data!Z:Z,"TM",Data!U:U,Data!M63),IF(Data!Z63="Zone",SUMIFS(Data!BB:BB,Data!Z:Z,"TM",Data!T:T,Data!M63),IF(Data!Z63="Region",SUMIFS(Data!BB:BB,Data!Z:Z,"TM",Data!S:S,Data!M63),IF(Data!Z63="Country",SUMIFS(Data!BB:BB,Data!Z:Z,"TM",Data!R:R,Data!M63),0)))))))</f>
        <v>0</v>
      </c>
    </row>
    <row r="64" spans="1:54" ht="15.75" x14ac:dyDescent="0.3">
      <c r="A64" s="33" t="str">
        <f t="shared" si="20"/>
        <v/>
      </c>
      <c r="B64" s="33" t="b">
        <f t="shared" si="21"/>
        <v>1</v>
      </c>
      <c r="C64" s="33" t="e">
        <f>IF(ISERROR(SMALL($D$4:$D$594,E64)),””,SMALL($D$4:$D$594,E64))</f>
        <v>#NAME?</v>
      </c>
      <c r="D64" s="34" t="str">
        <f t="shared" si="22"/>
        <v/>
      </c>
      <c r="E64" s="33">
        <f>ROWS($E$4:E64)</f>
        <v>61</v>
      </c>
      <c r="F64" s="33">
        <f t="shared" si="23"/>
        <v>0</v>
      </c>
      <c r="G64" s="33">
        <f>IF(OR(Report!$C$7="",Report!$C$7="All Levels"),1,IF(Report!$C$7=Data!Z64,1,0))</f>
        <v>0</v>
      </c>
      <c r="H64" s="33">
        <f t="shared" si="24"/>
        <v>1</v>
      </c>
      <c r="I64" s="33">
        <f t="shared" si="25"/>
        <v>3</v>
      </c>
      <c r="J64" s="33">
        <f>IF(OR(Report!$F$7="",Report!$F$7="All AMs"),1,IF(Report!$F$7=Data!W64,1,0))</f>
        <v>1</v>
      </c>
      <c r="K64" s="33">
        <f>IF(OR(Report!$E$7="",Report!$E$7="All Zones"),1,IF(Report!$E$7=Data!P64,1,0))</f>
        <v>1</v>
      </c>
      <c r="L64" s="33">
        <f>IF(OR(Report!$D$7="",Report!$D$7="All Regions"),1,IF(Report!$D$7=Data!O64,1,0))</f>
        <v>1</v>
      </c>
      <c r="M64" s="67" t="s">
        <v>844</v>
      </c>
      <c r="N64" s="67" t="s">
        <v>729</v>
      </c>
      <c r="O64" s="68" t="s">
        <v>19</v>
      </c>
      <c r="P64" s="68" t="s">
        <v>688</v>
      </c>
      <c r="Q64" s="68" t="s">
        <v>845</v>
      </c>
      <c r="R64" s="67" t="s">
        <v>777</v>
      </c>
      <c r="S64" s="67" t="s">
        <v>753</v>
      </c>
      <c r="T64" s="67" t="s">
        <v>554</v>
      </c>
      <c r="U64" s="67"/>
      <c r="V64" s="67" t="s">
        <v>844</v>
      </c>
      <c r="W64" s="67" t="s">
        <v>729</v>
      </c>
      <c r="X64" s="67"/>
      <c r="Y64" s="68"/>
      <c r="Z64" s="68" t="s">
        <v>12</v>
      </c>
      <c r="AA64" s="68"/>
      <c r="AB64" s="18">
        <f>IF(Z64="TM",IF(AA64="H",(COUNTIFS(Orders!AD:AD,Data!M64,Orders!W:W,0,Orders!X:X,0)+COUNTIFS(Orders!AD:AD,Data!M64,Orders!W:W,1,Orders!X:X,1)),0),IF(Data!Z64="AAM",SUMIFS(Data!AB:AB,Data!Z:Z,"TM",Data!X:X,Data!M64,AA:AA,"H"),IF(Data!Z64="AM",SUMIFS(Data!AB:AB,Data!Z:Z,"TM",Data!V:V,Data!M64,AA:AA,"H"),IF(Data!Z64="AZM",SUMIFS(Data!AB:AB,Data!Z:Z,"TM",Data!U:U,Data!M64,AA:AA,"H"),IF(Data!Z64="ZM",SUMIFS(Data!AB:AB,Data!Z:Z,"TM",Data!T:T,Data!M64,AA:AA,"H"),IF(Data!Z64="RM",SUMIFS(Data!AB:AB,Data!Z:Z,"TM",Data!S:S,Data!M64,AA:AA,"H"),IF(Data!Z64="CM",SUMIFS(Data!AB:AB,Data!Z:Z,"TM",Data!R:R,Data!M64,AA:AA,"H"),"")))))))</f>
        <v>0</v>
      </c>
      <c r="AC64" s="28">
        <f>IF(Z64="TM",IF(AA64="H",(SUMIFS(Orders!AG:AG,Orders!AD:AD,Data!M64,Orders!W:W,0,Orders!X:X,0)+SUMIFS(Orders!AG:AG,Orders!AD:AD,Data!M64,Orders!W:W,1,Orders!X:X,1))/12000,0),IF(Data!Z64="AAM",SUMIFS(Data!AC:AC,Data!Z:Z,"TM",Data!X:X,Data!M64,AA:AA,"H"),IF(Data!Z64="AM",SUMIFS(Data!AC:AC,Data!Z:Z,"TM",Data!V:V,Data!M64,AA:AA,"H"),IF(Data!Z64="AZM",SUMIFS(Data!AC:AC,Data!Z:Z,"TM",Data!U:U,Data!M64,AA:AA,"H"),IF(Data!Z64="Zone",SUMIFS(Data!AC:AC,Data!Z:Z,"TM",Data!T:T,Data!M64,AA:AA,"H"),IF(Data!Z64="Region",SUMIFS(Data!AC:AC,Data!Z:Z,"TM",Data!S:S,Data!M64,AA:AA,"H"),IF(Data!Z64="Country",SUMIFS(Data!AC:AC,Data!Z:Z,"TM",Data!R:R,Data!M64,AA:AA,"H"),"")))))))</f>
        <v>0</v>
      </c>
      <c r="AD64" s="18">
        <f>IF(Z64="TM",0,IF(Data!Z64="AAM",SUMIFS(Data!AD:AD,Data!Z:Z,"TM",Data!X:X,Data!M64,AA:AA,"H"),IF(Data!Z64="AM",SUMIFS(Data!AD:AD,Data!Z:Z,"TM",Data!V:V,Data!M64,AA:AA,"H"),IF(Data!Z64="AZM",SUMIFS(Data!AD:AD,Data!Z:Z,"TM",Data!U:U,Data!M64,AA:AA,"H"),IF(Data!Z64="Zone",SUMIFS(Data!AD:AD,Data!Z:Z,"TM",Data!T:T,Data!M64,AA:AA,"H"),IF(Data!Z64="Region",SUMIFS(Data!AD:AD,Data!Z:Z,"TM",Data!S:S,Data!M64,AA:AA,"H"),IF(Data!Z64="Country",SUMIFS(Data!AD:AD,Data!Z:Z,"TM",Data!R:R,Data!M64,AA:AA,"H"),"")))))))</f>
        <v>0</v>
      </c>
      <c r="AE64" s="27">
        <f t="shared" si="6"/>
        <v>0</v>
      </c>
      <c r="AF64" s="26">
        <f t="shared" si="7"/>
        <v>0</v>
      </c>
      <c r="AG64" s="26">
        <f t="shared" si="8"/>
        <v>0</v>
      </c>
      <c r="AH64" s="26">
        <f t="shared" si="9"/>
        <v>0</v>
      </c>
      <c r="AJ64" s="28">
        <f>IF(Z64="TM",IF(AA64="U",(SUMIFS(Orders!AG:AG,Orders!AD:AD,Data!M64,Orders!W:W,0,Orders!X:X,0)+SUMIFS(Orders!AG:AG,Orders!AD:AD,Data!M64,Orders!W:W,1,Orders!X:X,1))/12000,0),IF(Data!Z64="AAM",SUMIFS(Data!AJ:AJ,Data!Z:Z,"TM",Data!X:X,Data!M64,AA:AA,"U"),IF(Data!Z64="AM",SUMIFS(Data!AJ:AJ,Data!Z:Z,"TM",Data!V:V,Data!M64,AA:AA,"U"),IF(Data!Z64="AZM",SUMIFS(Data!AJ:AJ,Data!Z:Z,"TM",Data!U:U,Data!M64,AA:AA,"U"),IF(Data!Z64="Zone",SUMIFS(Data!AJ:AJ,Data!Z:Z,"TM",Data!T:T,Data!M64,AA:AA,"U"),IF(Data!Z64="Region",SUMIFS(Data!AJ:AJ,Data!Z:Z,"TM",Data!S:S,Data!M64,AA:AA,"U"),IF(Data!Z64="Country",SUMIFS(Data!AJ:AJ,Data!Z:Z,"TM",Data!R:R,Data!M64,AA:AA,"U"),"")))))))</f>
        <v>0</v>
      </c>
      <c r="AK64" s="18">
        <f>IF(Z64="TM",IF(AA64="U",(SUMIFS(Orders!AG:AG,Orders!AD:AD,Data!M64,Orders!W:W,0,Orders!X:X,0)+SUMIFS(Orders!AG:AG,Orders!AD:AD,Data!M64,Orders!W:W,1,Orders!X:X,1)),0),IF(Data!Z64="AAM",SUMIFS(Data!AK:AK,Data!Z:Z,"TM",Data!X:X,Data!M64,AA:AA,"U"),IF(Data!Z64="AM",SUMIFS(Data!AK:AK,Data!Z:Z,"TM",Data!V:V,Data!M64,AA:AA,"U"),IF(Data!Z64="AZM",SUMIFS(Data!AK:AK,Data!Z:Z,"TM",Data!U:U,Data!M64,AA:AA,"U"),IF(Data!Z64="Zone",SUMIFS(Data!AK:AK,Data!Z:Z,"TM",Data!T:T,Data!M64,AA:AA,"U"),IF(Data!Z64="Region",SUMIFS(Data!AK:AK,Data!Z:Z,"TM",Data!S:S,Data!M64,AA:AA,"U"),IF(Data!Z64="Country",SUMIFS(Data!AK:AK,Data!Z:Z,"TM",Data!R:R,Data!M64,AA:AA,"U"),"")))))))</f>
        <v>0</v>
      </c>
      <c r="AL64" s="18">
        <f>IF(Z64="TM",12000*0,IF(Data!Z64="AAM",SUMIFS(Data!AL:AL,Data!Z:Z,"TM",Data!X:X,Data!M64,AA:AA,"H"),IF(Data!Z64="AM",SUMIFS(Data!AL:AL,Data!Z:Z,"TM",Data!V:V,Data!M64,AA:AA,"H"),IF(Data!Z64="AZM",SUMIFS(Data!AL:AL,Data!Z:Z,"TM",Data!U:U,Data!M64,AA:AA,"H"),IF(Data!Z64="Zone",SUMIFS(Data!AL:AL,Data!Z:Z,"TM",Data!T:T,Data!M64,AA:AA,"H"),IF(Data!Z64="Region",SUMIFS(Data!AL:AL,Data!Z:Z,"TM",Data!S:S,Data!M64,AA:AA,"H"),IF(Data!Z64="Country",SUMIFS(Data!AL:AL,Data!Z:Z,"TM",Data!R:R,Data!M64,AA:AA,"H"),"")))))))</f>
        <v>0</v>
      </c>
      <c r="AM64" s="27">
        <f t="shared" si="10"/>
        <v>0</v>
      </c>
      <c r="AN64" s="26">
        <f t="shared" si="11"/>
        <v>0</v>
      </c>
      <c r="AO64" s="26">
        <f t="shared" si="12"/>
        <v>0</v>
      </c>
      <c r="AQ64" s="28">
        <f t="shared" si="13"/>
        <v>0</v>
      </c>
      <c r="AR64" s="18">
        <f t="shared" si="14"/>
        <v>0</v>
      </c>
      <c r="AS64" s="18">
        <f t="shared" si="15"/>
        <v>0</v>
      </c>
      <c r="AT64" s="27">
        <f t="shared" si="16"/>
        <v>0</v>
      </c>
      <c r="AU64" s="27"/>
      <c r="AV64" s="27"/>
      <c r="AW64" s="18">
        <f>IF(Z64="TM",(COUNTIFS(Orders!AD:AD,Data!M64,Orders!W:W,0,Orders!X:X,0,Orders!S:S,"*Ray*")+COUNTIFS(Orders!AD:AD,Data!M64,Orders!W:W,1,Orders!X:X,1,Orders!S:S,"*Ray*")+COUNTIFS(Orders!AD:AD,Data!M64,Orders!W:W,0,Orders!X:X,0,Orders!S:S,"*Fabric*")+COUNTIFS(Orders!AD:AD,Data!M64,Orders!W:W,1,Orders!X:X,1,Orders!S:S,"*Fabric*")),IF(Data!Z64="AAM",SUMIFS(Data!AW:AW,Data!Z:Z,"TM",Data!X:X,Data!M64),IF(Data!Z64="AM",SUMIFS(Data!AW:AW,Data!Z:Z,"TM",Data!V:V,Data!M64),IF(Data!Z64="AZM",SUMIFS(Data!AW:AW,Data!Z:Z,"TM",Data!U:U,Data!M64),IF(Data!Z64="Zone",SUMIFS(Data!AW:AW,Data!Z:Z,"TM",Data!T:T,Data!M64),IF(Data!Z64="Region",SUMIFS(Data!AW:AW,Data!Z:Z,"TM",Data!S:S,Data!M64),IF(Data!Z64="Country",SUMIFS(Data!AW:AW,Data!Z:Z,"TM",Data!R:R,Data!M64),0)))))))</f>
        <v>0</v>
      </c>
      <c r="AX64" s="18">
        <f>IF(Z64="TM",(COUNTIFS(Orders!AD:AD,Data!M64,Orders!W:W,0,Orders!X:X,0,Orders!S:S,"*Starter*")+COUNTIFS(Orders!AD:AD,Data!M64,Orders!W:W,1,Orders!X:X,1,Orders!S:S,"*Starter*")),IF(Data!Z64="AAM",SUMIFS(Data!AX:AX,Data!Z:Z,"TM",Data!X:X,Data!M64),IF(Data!Z64="AM",SUMIFS(Data!AX:AX,Data!Z:Z,"TM",Data!V:V,Data!M64),IF(Data!Z64="AZM",SUMIFS(Data!AX:AX,Data!Z:Z,"TM",Data!U:U,Data!M64),IF(Data!Z64="Zone",SUMIFS(Data!AX:AX,Data!Z:Z,"TM",Data!T:T,Data!M64),IF(Data!Z64="Region",SUMIFS(Data!AX:AX,Data!Z:Z,"TM",Data!S:S,Data!M64),IF(Data!Z64="Country",SUMIFS(Data!AX:AX,Data!Z:Z,"TM",Data!R:R,Data!M64),0)))))))</f>
        <v>0</v>
      </c>
      <c r="AY64" s="18">
        <f>IF(Z64="TM",(COUNTIFS(Orders!AD:AD,Data!M64,Orders!W:W,0,Orders!X:X,0,Orders!S:S,"*Pro*")+COUNTIFS(Orders!AD:AD,Data!M64,Orders!W:W,1,Orders!X:X,1,Orders!S:S,"*Pro*")),IF(Data!Z64="AAM",SUMIFS(Data!AY:AY,Data!Z:Z,"TM",Data!X:X,Data!M64),IF(Data!Z64="AM",SUMIFS(Data!AY:AY,Data!Z:Z,"TM",Data!V:V,Data!M64),IF(Data!Z64="AZM",SUMIFS(Data!AY:AY,Data!Z:Z,"TM",Data!U:U,Data!M64),IF(Data!Z64="Zone",SUMIFS(Data!AY:AY,Data!Z:Z,"TM",Data!T:T,Data!M64),IF(Data!Z64="Region",SUMIFS(Data!AY:AY,Data!Z:Z,"TM",Data!S:S,Data!M64),IF(Data!Z64="Country",SUMIFS(Data!AY:AY,Data!Z:Z,"TM",Data!R:R,Data!M64),0)))))))</f>
        <v>0</v>
      </c>
      <c r="AZ64" s="18">
        <f>IF(Z64="TM",(COUNTIFS(Orders!AD:AD,Data!M64,Orders!W:W,0,Orders!X:X,0,Orders!S:S,"*Tab*")+COUNTIFS(Orders!AD:AD,Data!M64,Orders!W:W,1,Orders!X:X,1,Orders!S:S,"*Tab*")),IF(Data!Z64="AAM",SUMIFS(Data!AZ:AZ,Data!Z:Z,"TM",Data!X:X,Data!M64),IF(Data!Z64="AM",SUMIFS(Data!AZ:AZ,Data!Z:Z,"TM",Data!V:V,Data!M64),IF(Data!Z64="AZM",SUMIFS(Data!AZ:AZ,Data!Z:Z,"TM",Data!U:U,Data!M64),IF(Data!Z64="Zone",SUMIFS(Data!AZ:AZ,Data!Z:Z,"TM",Data!T:T,Data!M64),IF(Data!Z64="Region",SUMIFS(Data!AZ:AZ,Data!Z:Z,"TM",Data!S:S,Data!M64),IF(Data!Z64="Country",SUMIFS(Data!AZ:AZ,Data!Z:Z,"TM",Data!R:R,Data!M64),0)))))))</f>
        <v>0</v>
      </c>
      <c r="BA64" s="18">
        <f>IF(Z64="TM",(COUNTIFS(Orders!AD:AD,Data!M64,Orders!W:W,0,Orders!X:X,0,Orders!S:S,"*Dental*")+COUNTIFS(Orders!AD:AD,Data!M64,Orders!W:W,1,Orders!X:X,1,Orders!S:S,"*Dental*")+COUNTIFS(Orders!AD:AD,Data!M64,Orders!W:W,0,Orders!X:X,0,Orders!S:S,"*Pediatric*")+COUNTIFS(Orders!AD:AD,Data!M64,Orders!W:W,1,Orders!X:X,1,Orders!S:S,"*Pediatric*")),IF(Data!Z64="AAM",SUMIFS(Data!BA:BA,Data!Z:Z,"TM",Data!X:X,Data!M64),IF(Data!Z64="AM",SUMIFS(Data!BA:BA,Data!Z:Z,"TM",Data!V:V,Data!M64),IF(Data!Z64="AZM",SUMIFS(Data!BA:BA,Data!Z:Z,"TM",Data!U:U,Data!M64),IF(Data!Z64="Zone",SUMIFS(Data!BA:BA,Data!Z:Z,"TM",Data!T:T,Data!M64),IF(Data!Z64="Region",SUMIFS(Data!BA:BA,Data!Z:Z,"TM",Data!S:S,Data!M64),IF(Data!Z64="Country",SUMIFS(Data!BA:BA,Data!Z:Z,"TM",Data!R:R,Data!M64),0)))))))</f>
        <v>0</v>
      </c>
      <c r="BB64" s="18">
        <f>IF(Z64="TM",(COUNTIFS(Orders!AD:AD,Data!M64,Orders!W:W,0,Orders!X:X,0,Orders!S:S,"*Fabric*")+COUNTIFS(Orders!AD:AD,Data!M64,Orders!W:W,1,Orders!X:X,1,Orders!S:S,"*Fabric*")),IF(Data!Z64="AAM",SUMIFS(Data!BB:BB,Data!Z:Z,"TM",Data!X:X,Data!M64),IF(Data!Z64="AM",SUMIFS(Data!BB:BB,Data!Z:Z,"TM",Data!V:V,Data!M64),IF(Data!Z64="AZM",SUMIFS(Data!BB:BB,Data!Z:Z,"TM",Data!U:U,Data!M64),IF(Data!Z64="Zone",SUMIFS(Data!BB:BB,Data!Z:Z,"TM",Data!T:T,Data!M64),IF(Data!Z64="Region",SUMIFS(Data!BB:BB,Data!Z:Z,"TM",Data!S:S,Data!M64),IF(Data!Z64="Country",SUMIFS(Data!BB:BB,Data!Z:Z,"TM",Data!R:R,Data!M64),0)))))))</f>
        <v>0</v>
      </c>
    </row>
    <row r="65" spans="1:54" ht="15.75" x14ac:dyDescent="0.3">
      <c r="A65" s="33" t="str">
        <f t="shared" si="20"/>
        <v/>
      </c>
      <c r="B65" s="33" t="b">
        <f t="shared" si="21"/>
        <v>1</v>
      </c>
      <c r="C65" s="33" t="e">
        <f>IF(ISERROR(SMALL($D$4:$D$594,E65)),””,SMALL($D$4:$D$594,E65))</f>
        <v>#NAME?</v>
      </c>
      <c r="D65" s="34" t="str">
        <f t="shared" si="22"/>
        <v/>
      </c>
      <c r="E65" s="33">
        <f>ROWS($E$4:E65)</f>
        <v>62</v>
      </c>
      <c r="F65" s="33">
        <f t="shared" si="23"/>
        <v>0</v>
      </c>
      <c r="G65" s="33">
        <f>IF(OR(Report!$C$7="",Report!$C$7="All Levels"),1,IF(Report!$C$7=Data!Z65,1,0))</f>
        <v>0</v>
      </c>
      <c r="H65" s="33">
        <f t="shared" si="24"/>
        <v>1</v>
      </c>
      <c r="I65" s="33">
        <f t="shared" si="25"/>
        <v>3</v>
      </c>
      <c r="J65" s="33">
        <f>IF(OR(Report!$F$7="",Report!$F$7="All AMs"),1,IF(Report!$F$7=Data!W65,1,0))</f>
        <v>1</v>
      </c>
      <c r="K65" s="33">
        <f>IF(OR(Report!$E$7="",Report!$E$7="All Zones"),1,IF(Report!$E$7=Data!P65,1,0))</f>
        <v>1</v>
      </c>
      <c r="L65" s="33">
        <f>IF(OR(Report!$D$7="",Report!$D$7="All Regions"),1,IF(Report!$D$7=Data!O65,1,0))</f>
        <v>1</v>
      </c>
      <c r="M65" s="67" t="s">
        <v>846</v>
      </c>
      <c r="N65" s="67" t="s">
        <v>730</v>
      </c>
      <c r="O65" s="68" t="s">
        <v>19</v>
      </c>
      <c r="P65" s="68" t="s">
        <v>688</v>
      </c>
      <c r="Q65" s="68" t="s">
        <v>847</v>
      </c>
      <c r="R65" s="67" t="s">
        <v>777</v>
      </c>
      <c r="S65" s="67" t="s">
        <v>753</v>
      </c>
      <c r="T65" s="67" t="s">
        <v>554</v>
      </c>
      <c r="U65" s="67"/>
      <c r="V65" s="67" t="s">
        <v>846</v>
      </c>
      <c r="W65" s="67" t="s">
        <v>730</v>
      </c>
      <c r="X65" s="67"/>
      <c r="Y65" s="68"/>
      <c r="Z65" s="68" t="s">
        <v>12</v>
      </c>
      <c r="AA65" s="68"/>
      <c r="AB65" s="18">
        <f>IF(Z65="TM",IF(AA65="H",(COUNTIFS(Orders!AD:AD,Data!M65,Orders!W:W,0,Orders!X:X,0)+COUNTIFS(Orders!AD:AD,Data!M65,Orders!W:W,1,Orders!X:X,1)),0),IF(Data!Z65="AAM",SUMIFS(Data!AB:AB,Data!Z:Z,"TM",Data!X:X,Data!M65,AA:AA,"H"),IF(Data!Z65="AM",SUMIFS(Data!AB:AB,Data!Z:Z,"TM",Data!V:V,Data!M65,AA:AA,"H"),IF(Data!Z65="AZM",SUMIFS(Data!AB:AB,Data!Z:Z,"TM",Data!U:U,Data!M65,AA:AA,"H"),IF(Data!Z65="ZM",SUMIFS(Data!AB:AB,Data!Z:Z,"TM",Data!T:T,Data!M65,AA:AA,"H"),IF(Data!Z65="RM",SUMIFS(Data!AB:AB,Data!Z:Z,"TM",Data!S:S,Data!M65,AA:AA,"H"),IF(Data!Z65="CM",SUMIFS(Data!AB:AB,Data!Z:Z,"TM",Data!R:R,Data!M65,AA:AA,"H"),"")))))))</f>
        <v>0</v>
      </c>
      <c r="AC65" s="28">
        <f>IF(Z65="TM",IF(AA65="H",(SUMIFS(Orders!AG:AG,Orders!AD:AD,Data!M65,Orders!W:W,0,Orders!X:X,0)+SUMIFS(Orders!AG:AG,Orders!AD:AD,Data!M65,Orders!W:W,1,Orders!X:X,1))/12000,0),IF(Data!Z65="AAM",SUMIFS(Data!AC:AC,Data!Z:Z,"TM",Data!X:X,Data!M65,AA:AA,"H"),IF(Data!Z65="AM",SUMIFS(Data!AC:AC,Data!Z:Z,"TM",Data!V:V,Data!M65,AA:AA,"H"),IF(Data!Z65="AZM",SUMIFS(Data!AC:AC,Data!Z:Z,"TM",Data!U:U,Data!M65,AA:AA,"H"),IF(Data!Z65="Zone",SUMIFS(Data!AC:AC,Data!Z:Z,"TM",Data!T:T,Data!M65,AA:AA,"H"),IF(Data!Z65="Region",SUMIFS(Data!AC:AC,Data!Z:Z,"TM",Data!S:S,Data!M65,AA:AA,"H"),IF(Data!Z65="Country",SUMIFS(Data!AC:AC,Data!Z:Z,"TM",Data!R:R,Data!M65,AA:AA,"H"),"")))))))</f>
        <v>0</v>
      </c>
      <c r="AD65" s="18">
        <f>IF(Z65="TM",0,IF(Data!Z65="AAM",SUMIFS(Data!AD:AD,Data!Z:Z,"TM",Data!X:X,Data!M65,AA:AA,"H"),IF(Data!Z65="AM",SUMIFS(Data!AD:AD,Data!Z:Z,"TM",Data!V:V,Data!M65,AA:AA,"H"),IF(Data!Z65="AZM",SUMIFS(Data!AD:AD,Data!Z:Z,"TM",Data!U:U,Data!M65,AA:AA,"H"),IF(Data!Z65="Zone",SUMIFS(Data!AD:AD,Data!Z:Z,"TM",Data!T:T,Data!M65,AA:AA,"H"),IF(Data!Z65="Region",SUMIFS(Data!AD:AD,Data!Z:Z,"TM",Data!S:S,Data!M65,AA:AA,"H"),IF(Data!Z65="Country",SUMIFS(Data!AD:AD,Data!Z:Z,"TM",Data!R:R,Data!M65,AA:AA,"H"),"")))))))</f>
        <v>0</v>
      </c>
      <c r="AE65" s="27">
        <f t="shared" si="6"/>
        <v>0</v>
      </c>
      <c r="AF65" s="26">
        <f t="shared" si="7"/>
        <v>0</v>
      </c>
      <c r="AG65" s="26">
        <f t="shared" si="8"/>
        <v>0</v>
      </c>
      <c r="AH65" s="26">
        <f t="shared" si="9"/>
        <v>0</v>
      </c>
      <c r="AJ65" s="28">
        <f>IF(Z65="TM",IF(AA65="U",(SUMIFS(Orders!AG:AG,Orders!AD:AD,Data!M65,Orders!W:W,0,Orders!X:X,0)+SUMIFS(Orders!AG:AG,Orders!AD:AD,Data!M65,Orders!W:W,1,Orders!X:X,1))/12000,0),IF(Data!Z65="AAM",SUMIFS(Data!AJ:AJ,Data!Z:Z,"TM",Data!X:X,Data!M65,AA:AA,"U"),IF(Data!Z65="AM",SUMIFS(Data!AJ:AJ,Data!Z:Z,"TM",Data!V:V,Data!M65,AA:AA,"U"),IF(Data!Z65="AZM",SUMIFS(Data!AJ:AJ,Data!Z:Z,"TM",Data!U:U,Data!M65,AA:AA,"U"),IF(Data!Z65="Zone",SUMIFS(Data!AJ:AJ,Data!Z:Z,"TM",Data!T:T,Data!M65,AA:AA,"U"),IF(Data!Z65="Region",SUMIFS(Data!AJ:AJ,Data!Z:Z,"TM",Data!S:S,Data!M65,AA:AA,"U"),IF(Data!Z65="Country",SUMIFS(Data!AJ:AJ,Data!Z:Z,"TM",Data!R:R,Data!M65,AA:AA,"U"),"")))))))</f>
        <v>0</v>
      </c>
      <c r="AK65" s="18">
        <f>IF(Z65="TM",IF(AA65="U",(SUMIFS(Orders!AG:AG,Orders!AD:AD,Data!M65,Orders!W:W,0,Orders!X:X,0)+SUMIFS(Orders!AG:AG,Orders!AD:AD,Data!M65,Orders!W:W,1,Orders!X:X,1)),0),IF(Data!Z65="AAM",SUMIFS(Data!AK:AK,Data!Z:Z,"TM",Data!X:X,Data!M65,AA:AA,"U"),IF(Data!Z65="AM",SUMIFS(Data!AK:AK,Data!Z:Z,"TM",Data!V:V,Data!M65,AA:AA,"U"),IF(Data!Z65="AZM",SUMIFS(Data!AK:AK,Data!Z:Z,"TM",Data!U:U,Data!M65,AA:AA,"U"),IF(Data!Z65="Zone",SUMIFS(Data!AK:AK,Data!Z:Z,"TM",Data!T:T,Data!M65,AA:AA,"U"),IF(Data!Z65="Region",SUMIFS(Data!AK:AK,Data!Z:Z,"TM",Data!S:S,Data!M65,AA:AA,"U"),IF(Data!Z65="Country",SUMIFS(Data!AK:AK,Data!Z:Z,"TM",Data!R:R,Data!M65,AA:AA,"U"),"")))))))</f>
        <v>0</v>
      </c>
      <c r="AL65" s="18">
        <f>IF(Z65="TM",12000*0,IF(Data!Z65="AAM",SUMIFS(Data!AL:AL,Data!Z:Z,"TM",Data!X:X,Data!M65,AA:AA,"H"),IF(Data!Z65="AM",SUMIFS(Data!AL:AL,Data!Z:Z,"TM",Data!V:V,Data!M65,AA:AA,"H"),IF(Data!Z65="AZM",SUMIFS(Data!AL:AL,Data!Z:Z,"TM",Data!U:U,Data!M65,AA:AA,"H"),IF(Data!Z65="Zone",SUMIFS(Data!AL:AL,Data!Z:Z,"TM",Data!T:T,Data!M65,AA:AA,"H"),IF(Data!Z65="Region",SUMIFS(Data!AL:AL,Data!Z:Z,"TM",Data!S:S,Data!M65,AA:AA,"H"),IF(Data!Z65="Country",SUMIFS(Data!AL:AL,Data!Z:Z,"TM",Data!R:R,Data!M65,AA:AA,"H"),"")))))))</f>
        <v>0</v>
      </c>
      <c r="AM65" s="27">
        <f t="shared" si="10"/>
        <v>0</v>
      </c>
      <c r="AN65" s="26">
        <f t="shared" si="11"/>
        <v>0</v>
      </c>
      <c r="AO65" s="26">
        <f t="shared" si="12"/>
        <v>0</v>
      </c>
      <c r="AQ65" s="28">
        <f t="shared" si="13"/>
        <v>0</v>
      </c>
      <c r="AR65" s="18">
        <f t="shared" si="14"/>
        <v>0</v>
      </c>
      <c r="AS65" s="18">
        <f t="shared" si="15"/>
        <v>0</v>
      </c>
      <c r="AT65" s="27">
        <f t="shared" si="16"/>
        <v>0</v>
      </c>
      <c r="AU65" s="27"/>
      <c r="AV65" s="27"/>
      <c r="AW65" s="18">
        <f>IF(Z65="TM",(COUNTIFS(Orders!AD:AD,Data!M65,Orders!W:W,0,Orders!X:X,0,Orders!S:S,"*Ray*")+COUNTIFS(Orders!AD:AD,Data!M65,Orders!W:W,1,Orders!X:X,1,Orders!S:S,"*Ray*")+COUNTIFS(Orders!AD:AD,Data!M65,Orders!W:W,0,Orders!X:X,0,Orders!S:S,"*Fabric*")+COUNTIFS(Orders!AD:AD,Data!M65,Orders!W:W,1,Orders!X:X,1,Orders!S:S,"*Fabric*")),IF(Data!Z65="AAM",SUMIFS(Data!AW:AW,Data!Z:Z,"TM",Data!X:X,Data!M65),IF(Data!Z65="AM",SUMIFS(Data!AW:AW,Data!Z:Z,"TM",Data!V:V,Data!M65),IF(Data!Z65="AZM",SUMIFS(Data!AW:AW,Data!Z:Z,"TM",Data!U:U,Data!M65),IF(Data!Z65="Zone",SUMIFS(Data!AW:AW,Data!Z:Z,"TM",Data!T:T,Data!M65),IF(Data!Z65="Region",SUMIFS(Data!AW:AW,Data!Z:Z,"TM",Data!S:S,Data!M65),IF(Data!Z65="Country",SUMIFS(Data!AW:AW,Data!Z:Z,"TM",Data!R:R,Data!M65),0)))))))</f>
        <v>0</v>
      </c>
      <c r="AX65" s="18">
        <f>IF(Z65="TM",(COUNTIFS(Orders!AD:AD,Data!M65,Orders!W:W,0,Orders!X:X,0,Orders!S:S,"*Starter*")+COUNTIFS(Orders!AD:AD,Data!M65,Orders!W:W,1,Orders!X:X,1,Orders!S:S,"*Starter*")),IF(Data!Z65="AAM",SUMIFS(Data!AX:AX,Data!Z:Z,"TM",Data!X:X,Data!M65),IF(Data!Z65="AM",SUMIFS(Data!AX:AX,Data!Z:Z,"TM",Data!V:V,Data!M65),IF(Data!Z65="AZM",SUMIFS(Data!AX:AX,Data!Z:Z,"TM",Data!U:U,Data!M65),IF(Data!Z65="Zone",SUMIFS(Data!AX:AX,Data!Z:Z,"TM",Data!T:T,Data!M65),IF(Data!Z65="Region",SUMIFS(Data!AX:AX,Data!Z:Z,"TM",Data!S:S,Data!M65),IF(Data!Z65="Country",SUMIFS(Data!AX:AX,Data!Z:Z,"TM",Data!R:R,Data!M65),0)))))))</f>
        <v>0</v>
      </c>
      <c r="AY65" s="18">
        <f>IF(Z65="TM",(COUNTIFS(Orders!AD:AD,Data!M65,Orders!W:W,0,Orders!X:X,0,Orders!S:S,"*Pro*")+COUNTIFS(Orders!AD:AD,Data!M65,Orders!W:W,1,Orders!X:X,1,Orders!S:S,"*Pro*")),IF(Data!Z65="AAM",SUMIFS(Data!AY:AY,Data!Z:Z,"TM",Data!X:X,Data!M65),IF(Data!Z65="AM",SUMIFS(Data!AY:AY,Data!Z:Z,"TM",Data!V:V,Data!M65),IF(Data!Z65="AZM",SUMIFS(Data!AY:AY,Data!Z:Z,"TM",Data!U:U,Data!M65),IF(Data!Z65="Zone",SUMIFS(Data!AY:AY,Data!Z:Z,"TM",Data!T:T,Data!M65),IF(Data!Z65="Region",SUMIFS(Data!AY:AY,Data!Z:Z,"TM",Data!S:S,Data!M65),IF(Data!Z65="Country",SUMIFS(Data!AY:AY,Data!Z:Z,"TM",Data!R:R,Data!M65),0)))))))</f>
        <v>0</v>
      </c>
      <c r="AZ65" s="18">
        <f>IF(Z65="TM",(COUNTIFS(Orders!AD:AD,Data!M65,Orders!W:W,0,Orders!X:X,0,Orders!S:S,"*Tab*")+COUNTIFS(Orders!AD:AD,Data!M65,Orders!W:W,1,Orders!X:X,1,Orders!S:S,"*Tab*")),IF(Data!Z65="AAM",SUMIFS(Data!AZ:AZ,Data!Z:Z,"TM",Data!X:X,Data!M65),IF(Data!Z65="AM",SUMIFS(Data!AZ:AZ,Data!Z:Z,"TM",Data!V:V,Data!M65),IF(Data!Z65="AZM",SUMIFS(Data!AZ:AZ,Data!Z:Z,"TM",Data!U:U,Data!M65),IF(Data!Z65="Zone",SUMIFS(Data!AZ:AZ,Data!Z:Z,"TM",Data!T:T,Data!M65),IF(Data!Z65="Region",SUMIFS(Data!AZ:AZ,Data!Z:Z,"TM",Data!S:S,Data!M65),IF(Data!Z65="Country",SUMIFS(Data!AZ:AZ,Data!Z:Z,"TM",Data!R:R,Data!M65),0)))))))</f>
        <v>0</v>
      </c>
      <c r="BA65" s="18">
        <f>IF(Z65="TM",(COUNTIFS(Orders!AD:AD,Data!M65,Orders!W:W,0,Orders!X:X,0,Orders!S:S,"*Dental*")+COUNTIFS(Orders!AD:AD,Data!M65,Orders!W:W,1,Orders!X:X,1,Orders!S:S,"*Dental*")+COUNTIFS(Orders!AD:AD,Data!M65,Orders!W:W,0,Orders!X:X,0,Orders!S:S,"*Pediatric*")+COUNTIFS(Orders!AD:AD,Data!M65,Orders!W:W,1,Orders!X:X,1,Orders!S:S,"*Pediatric*")),IF(Data!Z65="AAM",SUMIFS(Data!BA:BA,Data!Z:Z,"TM",Data!X:X,Data!M65),IF(Data!Z65="AM",SUMIFS(Data!BA:BA,Data!Z:Z,"TM",Data!V:V,Data!M65),IF(Data!Z65="AZM",SUMIFS(Data!BA:BA,Data!Z:Z,"TM",Data!U:U,Data!M65),IF(Data!Z65="Zone",SUMIFS(Data!BA:BA,Data!Z:Z,"TM",Data!T:T,Data!M65),IF(Data!Z65="Region",SUMIFS(Data!BA:BA,Data!Z:Z,"TM",Data!S:S,Data!M65),IF(Data!Z65="Country",SUMIFS(Data!BA:BA,Data!Z:Z,"TM",Data!R:R,Data!M65),0)))))))</f>
        <v>0</v>
      </c>
      <c r="BB65" s="18">
        <f>IF(Z65="TM",(COUNTIFS(Orders!AD:AD,Data!M65,Orders!W:W,0,Orders!X:X,0,Orders!S:S,"*Fabric*")+COUNTIFS(Orders!AD:AD,Data!M65,Orders!W:W,1,Orders!X:X,1,Orders!S:S,"*Fabric*")),IF(Data!Z65="AAM",SUMIFS(Data!BB:BB,Data!Z:Z,"TM",Data!X:X,Data!M65),IF(Data!Z65="AM",SUMIFS(Data!BB:BB,Data!Z:Z,"TM",Data!V:V,Data!M65),IF(Data!Z65="AZM",SUMIFS(Data!BB:BB,Data!Z:Z,"TM",Data!U:U,Data!M65),IF(Data!Z65="Zone",SUMIFS(Data!BB:BB,Data!Z:Z,"TM",Data!T:T,Data!M65),IF(Data!Z65="Region",SUMIFS(Data!BB:BB,Data!Z:Z,"TM",Data!S:S,Data!M65),IF(Data!Z65="Country",SUMIFS(Data!BB:BB,Data!Z:Z,"TM",Data!R:R,Data!M65),0)))))))</f>
        <v>0</v>
      </c>
    </row>
    <row r="66" spans="1:54" ht="15.75" x14ac:dyDescent="0.3">
      <c r="A66" s="33" t="str">
        <f t="shared" si="20"/>
        <v/>
      </c>
      <c r="B66" s="33" t="b">
        <f t="shared" si="21"/>
        <v>1</v>
      </c>
      <c r="C66" s="33" t="e">
        <f>IF(ISERROR(SMALL($D$4:$D$594,E66)),””,SMALL($D$4:$D$594,E66))</f>
        <v>#NAME?</v>
      </c>
      <c r="D66" s="34" t="str">
        <f t="shared" si="22"/>
        <v/>
      </c>
      <c r="E66" s="33">
        <f>ROWS($E$4:E66)</f>
        <v>63</v>
      </c>
      <c r="F66" s="33">
        <f t="shared" si="23"/>
        <v>0</v>
      </c>
      <c r="G66" s="33">
        <f>IF(OR(Report!$C$7="",Report!$C$7="All Levels"),1,IF(Report!$C$7=Data!Z66,1,0))</f>
        <v>0</v>
      </c>
      <c r="H66" s="33">
        <f t="shared" si="24"/>
        <v>1</v>
      </c>
      <c r="I66" s="33">
        <f t="shared" si="25"/>
        <v>3</v>
      </c>
      <c r="J66" s="33">
        <f>IF(OR(Report!$F$7="",Report!$F$7="All AMs"),1,IF(Report!$F$7=Data!W66,1,0))</f>
        <v>1</v>
      </c>
      <c r="K66" s="33">
        <f>IF(OR(Report!$E$7="",Report!$E$7="All Zones"),1,IF(Report!$E$7=Data!P66,1,0))</f>
        <v>1</v>
      </c>
      <c r="L66" s="33">
        <f>IF(OR(Report!$D$7="",Report!$D$7="All Regions"),1,IF(Report!$D$7=Data!O66,1,0))</f>
        <v>1</v>
      </c>
      <c r="M66" s="67" t="s">
        <v>848</v>
      </c>
      <c r="N66" s="67" t="s">
        <v>731</v>
      </c>
      <c r="O66" s="68" t="s">
        <v>21</v>
      </c>
      <c r="P66" s="68" t="s">
        <v>689</v>
      </c>
      <c r="Q66" s="68" t="s">
        <v>849</v>
      </c>
      <c r="R66" s="67" t="s">
        <v>777</v>
      </c>
      <c r="S66" s="67" t="s">
        <v>757</v>
      </c>
      <c r="T66" s="67" t="s">
        <v>758</v>
      </c>
      <c r="U66" s="67"/>
      <c r="V66" s="67" t="s">
        <v>848</v>
      </c>
      <c r="W66" s="67" t="s">
        <v>731</v>
      </c>
      <c r="X66" s="67"/>
      <c r="Y66" s="68"/>
      <c r="Z66" s="68" t="s">
        <v>12</v>
      </c>
      <c r="AA66" s="68"/>
      <c r="AB66" s="18">
        <f>IF(Z66="TM",IF(AA66="H",(COUNTIFS(Orders!AD:AD,Data!M66,Orders!W:W,0,Orders!X:X,0)+COUNTIFS(Orders!AD:AD,Data!M66,Orders!W:W,1,Orders!X:X,1)),0),IF(Data!Z66="AAM",SUMIFS(Data!AB:AB,Data!Z:Z,"TM",Data!X:X,Data!M66,AA:AA,"H"),IF(Data!Z66="AM",SUMIFS(Data!AB:AB,Data!Z:Z,"TM",Data!V:V,Data!M66,AA:AA,"H"),IF(Data!Z66="AZM",SUMIFS(Data!AB:AB,Data!Z:Z,"TM",Data!U:U,Data!M66,AA:AA,"H"),IF(Data!Z66="ZM",SUMIFS(Data!AB:AB,Data!Z:Z,"TM",Data!T:T,Data!M66,AA:AA,"H"),IF(Data!Z66="RM",SUMIFS(Data!AB:AB,Data!Z:Z,"TM",Data!S:S,Data!M66,AA:AA,"H"),IF(Data!Z66="CM",SUMIFS(Data!AB:AB,Data!Z:Z,"TM",Data!R:R,Data!M66,AA:AA,"H"),"")))))))</f>
        <v>0</v>
      </c>
      <c r="AC66" s="28">
        <f>IF(Z66="TM",IF(AA66="H",(SUMIFS(Orders!AG:AG,Orders!AD:AD,Data!M66,Orders!W:W,0,Orders!X:X,0)+SUMIFS(Orders!AG:AG,Orders!AD:AD,Data!M66,Orders!W:W,1,Orders!X:X,1))/12000,0),IF(Data!Z66="AAM",SUMIFS(Data!AC:AC,Data!Z:Z,"TM",Data!X:X,Data!M66,AA:AA,"H"),IF(Data!Z66="AM",SUMIFS(Data!AC:AC,Data!Z:Z,"TM",Data!V:V,Data!M66,AA:AA,"H"),IF(Data!Z66="AZM",SUMIFS(Data!AC:AC,Data!Z:Z,"TM",Data!U:U,Data!M66,AA:AA,"H"),IF(Data!Z66="Zone",SUMIFS(Data!AC:AC,Data!Z:Z,"TM",Data!T:T,Data!M66,AA:AA,"H"),IF(Data!Z66="Region",SUMIFS(Data!AC:AC,Data!Z:Z,"TM",Data!S:S,Data!M66,AA:AA,"H"),IF(Data!Z66="Country",SUMIFS(Data!AC:AC,Data!Z:Z,"TM",Data!R:R,Data!M66,AA:AA,"H"),"")))))))</f>
        <v>0</v>
      </c>
      <c r="AD66" s="18">
        <f>IF(Z66="TM",0,IF(Data!Z66="AAM",SUMIFS(Data!AD:AD,Data!Z:Z,"TM",Data!X:X,Data!M66,AA:AA,"H"),IF(Data!Z66="AM",SUMIFS(Data!AD:AD,Data!Z:Z,"TM",Data!V:V,Data!M66,AA:AA,"H"),IF(Data!Z66="AZM",SUMIFS(Data!AD:AD,Data!Z:Z,"TM",Data!U:U,Data!M66,AA:AA,"H"),IF(Data!Z66="Zone",SUMIFS(Data!AD:AD,Data!Z:Z,"TM",Data!T:T,Data!M66,AA:AA,"H"),IF(Data!Z66="Region",SUMIFS(Data!AD:AD,Data!Z:Z,"TM",Data!S:S,Data!M66,AA:AA,"H"),IF(Data!Z66="Country",SUMIFS(Data!AD:AD,Data!Z:Z,"TM",Data!R:R,Data!M66,AA:AA,"H"),"")))))))</f>
        <v>0</v>
      </c>
      <c r="AE66" s="27">
        <f t="shared" si="6"/>
        <v>0</v>
      </c>
      <c r="AF66" s="26">
        <f t="shared" si="7"/>
        <v>0</v>
      </c>
      <c r="AG66" s="26">
        <f t="shared" si="8"/>
        <v>0</v>
      </c>
      <c r="AH66" s="26">
        <f t="shared" si="9"/>
        <v>0</v>
      </c>
      <c r="AJ66" s="28">
        <f>IF(Z66="TM",IF(AA66="U",(SUMIFS(Orders!AG:AG,Orders!AD:AD,Data!M66,Orders!W:W,0,Orders!X:X,0)+SUMIFS(Orders!AG:AG,Orders!AD:AD,Data!M66,Orders!W:W,1,Orders!X:X,1))/12000,0),IF(Data!Z66="AAM",SUMIFS(Data!AJ:AJ,Data!Z:Z,"TM",Data!X:X,Data!M66,AA:AA,"U"),IF(Data!Z66="AM",SUMIFS(Data!AJ:AJ,Data!Z:Z,"TM",Data!V:V,Data!M66,AA:AA,"U"),IF(Data!Z66="AZM",SUMIFS(Data!AJ:AJ,Data!Z:Z,"TM",Data!U:U,Data!M66,AA:AA,"U"),IF(Data!Z66="Zone",SUMIFS(Data!AJ:AJ,Data!Z:Z,"TM",Data!T:T,Data!M66,AA:AA,"U"),IF(Data!Z66="Region",SUMIFS(Data!AJ:AJ,Data!Z:Z,"TM",Data!S:S,Data!M66,AA:AA,"U"),IF(Data!Z66="Country",SUMIFS(Data!AJ:AJ,Data!Z:Z,"TM",Data!R:R,Data!M66,AA:AA,"U"),"")))))))</f>
        <v>2.35</v>
      </c>
      <c r="AK66" s="18">
        <f>IF(Z66="TM",IF(AA66="U",(SUMIFS(Orders!AG:AG,Orders!AD:AD,Data!M66,Orders!W:W,0,Orders!X:X,0)+SUMIFS(Orders!AG:AG,Orders!AD:AD,Data!M66,Orders!W:W,1,Orders!X:X,1)),0),IF(Data!Z66="AAM",SUMIFS(Data!AK:AK,Data!Z:Z,"TM",Data!X:X,Data!M66,AA:AA,"U"),IF(Data!Z66="AM",SUMIFS(Data!AK:AK,Data!Z:Z,"TM",Data!V:V,Data!M66,AA:AA,"U"),IF(Data!Z66="AZM",SUMIFS(Data!AK:AK,Data!Z:Z,"TM",Data!U:U,Data!M66,AA:AA,"U"),IF(Data!Z66="Zone",SUMIFS(Data!AK:AK,Data!Z:Z,"TM",Data!T:T,Data!M66,AA:AA,"U"),IF(Data!Z66="Region",SUMIFS(Data!AK:AK,Data!Z:Z,"TM",Data!S:S,Data!M66,AA:AA,"U"),IF(Data!Z66="Country",SUMIFS(Data!AK:AK,Data!Z:Z,"TM",Data!R:R,Data!M66,AA:AA,"U"),"")))))))</f>
        <v>28200</v>
      </c>
      <c r="AL66" s="18">
        <f>IF(Z66="TM",12000*0,IF(Data!Z66="AAM",SUMIFS(Data!AL:AL,Data!Z:Z,"TM",Data!X:X,Data!M66,AA:AA,"H"),IF(Data!Z66="AM",SUMIFS(Data!AL:AL,Data!Z:Z,"TM",Data!V:V,Data!M66,AA:AA,"H"),IF(Data!Z66="AZM",SUMIFS(Data!AL:AL,Data!Z:Z,"TM",Data!U:U,Data!M66,AA:AA,"H"),IF(Data!Z66="Zone",SUMIFS(Data!AL:AL,Data!Z:Z,"TM",Data!T:T,Data!M66,AA:AA,"H"),IF(Data!Z66="Region",SUMIFS(Data!AL:AL,Data!Z:Z,"TM",Data!S:S,Data!M66,AA:AA,"H"),IF(Data!Z66="Country",SUMIFS(Data!AL:AL,Data!Z:Z,"TM",Data!R:R,Data!M66,AA:AA,"H"),"")))))))</f>
        <v>0</v>
      </c>
      <c r="AM66" s="27">
        <f t="shared" si="10"/>
        <v>0</v>
      </c>
      <c r="AN66" s="26">
        <f t="shared" si="11"/>
        <v>0</v>
      </c>
      <c r="AO66" s="26">
        <f t="shared" si="12"/>
        <v>0.78333333333333333</v>
      </c>
      <c r="AQ66" s="28">
        <f t="shared" si="13"/>
        <v>2.35</v>
      </c>
      <c r="AR66" s="18">
        <f t="shared" si="14"/>
        <v>28200</v>
      </c>
      <c r="AS66" s="18">
        <f t="shared" si="15"/>
        <v>0</v>
      </c>
      <c r="AT66" s="27">
        <f t="shared" si="16"/>
        <v>0</v>
      </c>
      <c r="AU66" s="27"/>
      <c r="AV66" s="27"/>
      <c r="AW66" s="18">
        <f>IF(Z66="TM",(COUNTIFS(Orders!AD:AD,Data!M66,Orders!W:W,0,Orders!X:X,0,Orders!S:S,"*Ray*")+COUNTIFS(Orders!AD:AD,Data!M66,Orders!W:W,1,Orders!X:X,1,Orders!S:S,"*Ray*")+COUNTIFS(Orders!AD:AD,Data!M66,Orders!W:W,0,Orders!X:X,0,Orders!S:S,"*Fabric*")+COUNTIFS(Orders!AD:AD,Data!M66,Orders!W:W,1,Orders!X:X,1,Orders!S:S,"*Fabric*")),IF(Data!Z66="AAM",SUMIFS(Data!AW:AW,Data!Z:Z,"TM",Data!X:X,Data!M66),IF(Data!Z66="AM",SUMIFS(Data!AW:AW,Data!Z:Z,"TM",Data!V:V,Data!M66),IF(Data!Z66="AZM",SUMIFS(Data!AW:AW,Data!Z:Z,"TM",Data!U:U,Data!M66),IF(Data!Z66="Zone",SUMIFS(Data!AW:AW,Data!Z:Z,"TM",Data!T:T,Data!M66),IF(Data!Z66="Region",SUMIFS(Data!AW:AW,Data!Z:Z,"TM",Data!S:S,Data!M66),IF(Data!Z66="Country",SUMIFS(Data!AW:AW,Data!Z:Z,"TM",Data!R:R,Data!M66),0)))))))</f>
        <v>2</v>
      </c>
      <c r="AX66" s="18">
        <f>IF(Z66="TM",(COUNTIFS(Orders!AD:AD,Data!M66,Orders!W:W,0,Orders!X:X,0,Orders!S:S,"*Starter*")+COUNTIFS(Orders!AD:AD,Data!M66,Orders!W:W,1,Orders!X:X,1,Orders!S:S,"*Starter*")),IF(Data!Z66="AAM",SUMIFS(Data!AX:AX,Data!Z:Z,"TM",Data!X:X,Data!M66),IF(Data!Z66="AM",SUMIFS(Data!AX:AX,Data!Z:Z,"TM",Data!V:V,Data!M66),IF(Data!Z66="AZM",SUMIFS(Data!AX:AX,Data!Z:Z,"TM",Data!U:U,Data!M66),IF(Data!Z66="Zone",SUMIFS(Data!AX:AX,Data!Z:Z,"TM",Data!T:T,Data!M66),IF(Data!Z66="Region",SUMIFS(Data!AX:AX,Data!Z:Z,"TM",Data!S:S,Data!M66),IF(Data!Z66="Country",SUMIFS(Data!AX:AX,Data!Z:Z,"TM",Data!R:R,Data!M66),0)))))))</f>
        <v>0</v>
      </c>
      <c r="AY66" s="18">
        <f>IF(Z66="TM",(COUNTIFS(Orders!AD:AD,Data!M66,Orders!W:W,0,Orders!X:X,0,Orders!S:S,"*Pro*")+COUNTIFS(Orders!AD:AD,Data!M66,Orders!W:W,1,Orders!X:X,1,Orders!S:S,"*Pro*")),IF(Data!Z66="AAM",SUMIFS(Data!AY:AY,Data!Z:Z,"TM",Data!X:X,Data!M66),IF(Data!Z66="AM",SUMIFS(Data!AY:AY,Data!Z:Z,"TM",Data!V:V,Data!M66),IF(Data!Z66="AZM",SUMIFS(Data!AY:AY,Data!Z:Z,"TM",Data!U:U,Data!M66),IF(Data!Z66="Zone",SUMIFS(Data!AY:AY,Data!Z:Z,"TM",Data!T:T,Data!M66),IF(Data!Z66="Region",SUMIFS(Data!AY:AY,Data!Z:Z,"TM",Data!S:S,Data!M66),IF(Data!Z66="Country",SUMIFS(Data!AY:AY,Data!Z:Z,"TM",Data!R:R,Data!M66),0)))))))</f>
        <v>0</v>
      </c>
      <c r="AZ66" s="18">
        <f>IF(Z66="TM",(COUNTIFS(Orders!AD:AD,Data!M66,Orders!W:W,0,Orders!X:X,0,Orders!S:S,"*Tab*")+COUNTIFS(Orders!AD:AD,Data!M66,Orders!W:W,1,Orders!X:X,1,Orders!S:S,"*Tab*")),IF(Data!Z66="AAM",SUMIFS(Data!AZ:AZ,Data!Z:Z,"TM",Data!X:X,Data!M66),IF(Data!Z66="AM",SUMIFS(Data!AZ:AZ,Data!Z:Z,"TM",Data!V:V,Data!M66),IF(Data!Z66="AZM",SUMIFS(Data!AZ:AZ,Data!Z:Z,"TM",Data!U:U,Data!M66),IF(Data!Z66="Zone",SUMIFS(Data!AZ:AZ,Data!Z:Z,"TM",Data!T:T,Data!M66),IF(Data!Z66="Region",SUMIFS(Data!AZ:AZ,Data!Z:Z,"TM",Data!S:S,Data!M66),IF(Data!Z66="Country",SUMIFS(Data!AZ:AZ,Data!Z:Z,"TM",Data!R:R,Data!M66),0)))))))</f>
        <v>0</v>
      </c>
      <c r="BA66" s="18">
        <f>IF(Z66="TM",(COUNTIFS(Orders!AD:AD,Data!M66,Orders!W:W,0,Orders!X:X,0,Orders!S:S,"*Dental*")+COUNTIFS(Orders!AD:AD,Data!M66,Orders!W:W,1,Orders!X:X,1,Orders!S:S,"*Dental*")+COUNTIFS(Orders!AD:AD,Data!M66,Orders!W:W,0,Orders!X:X,0,Orders!S:S,"*Pediatric*")+COUNTIFS(Orders!AD:AD,Data!M66,Orders!W:W,1,Orders!X:X,1,Orders!S:S,"*Pediatric*")),IF(Data!Z66="AAM",SUMIFS(Data!BA:BA,Data!Z:Z,"TM",Data!X:X,Data!M66),IF(Data!Z66="AM",SUMIFS(Data!BA:BA,Data!Z:Z,"TM",Data!V:V,Data!M66),IF(Data!Z66="AZM",SUMIFS(Data!BA:BA,Data!Z:Z,"TM",Data!U:U,Data!M66),IF(Data!Z66="Zone",SUMIFS(Data!BA:BA,Data!Z:Z,"TM",Data!T:T,Data!M66),IF(Data!Z66="Region",SUMIFS(Data!BA:BA,Data!Z:Z,"TM",Data!S:S,Data!M66),IF(Data!Z66="Country",SUMIFS(Data!BA:BA,Data!Z:Z,"TM",Data!R:R,Data!M66),0)))))))</f>
        <v>0</v>
      </c>
      <c r="BB66" s="18">
        <f>IF(Z66="TM",(COUNTIFS(Orders!AD:AD,Data!M66,Orders!W:W,0,Orders!X:X,0,Orders!S:S,"*Fabric*")+COUNTIFS(Orders!AD:AD,Data!M66,Orders!W:W,1,Orders!X:X,1,Orders!S:S,"*Fabric*")),IF(Data!Z66="AAM",SUMIFS(Data!BB:BB,Data!Z:Z,"TM",Data!X:X,Data!M66),IF(Data!Z66="AM",SUMIFS(Data!BB:BB,Data!Z:Z,"TM",Data!V:V,Data!M66),IF(Data!Z66="AZM",SUMIFS(Data!BB:BB,Data!Z:Z,"TM",Data!U:U,Data!M66),IF(Data!Z66="Zone",SUMIFS(Data!BB:BB,Data!Z:Z,"TM",Data!T:T,Data!M66),IF(Data!Z66="Region",SUMIFS(Data!BB:BB,Data!Z:Z,"TM",Data!S:S,Data!M66),IF(Data!Z66="Country",SUMIFS(Data!BB:BB,Data!Z:Z,"TM",Data!R:R,Data!M66),0)))))))</f>
        <v>2</v>
      </c>
    </row>
    <row r="67" spans="1:54" ht="15.75" x14ac:dyDescent="0.3">
      <c r="A67" s="33" t="str">
        <f t="shared" si="20"/>
        <v/>
      </c>
      <c r="B67" s="33" t="b">
        <f t="shared" si="21"/>
        <v>1</v>
      </c>
      <c r="C67" s="33" t="e">
        <f>IF(ISERROR(SMALL($D$4:$D$594,E67)),””,SMALL($D$4:$D$594,E67))</f>
        <v>#NAME?</v>
      </c>
      <c r="D67" s="34" t="str">
        <f t="shared" si="22"/>
        <v/>
      </c>
      <c r="E67" s="33">
        <f>ROWS($E$4:E67)</f>
        <v>64</v>
      </c>
      <c r="F67" s="33">
        <f t="shared" si="23"/>
        <v>0</v>
      </c>
      <c r="G67" s="33">
        <f>IF(OR(Report!$C$7="",Report!$C$7="All Levels"),1,IF(Report!$C$7=Data!Z67,1,0))</f>
        <v>0</v>
      </c>
      <c r="H67" s="33">
        <f t="shared" si="24"/>
        <v>1</v>
      </c>
      <c r="I67" s="33">
        <f t="shared" si="25"/>
        <v>3</v>
      </c>
      <c r="J67" s="33">
        <f>IF(OR(Report!$F$7="",Report!$F$7="All AMs"),1,IF(Report!$F$7=Data!W67,1,0))</f>
        <v>1</v>
      </c>
      <c r="K67" s="33">
        <f>IF(OR(Report!$E$7="",Report!$E$7="All Zones"),1,IF(Report!$E$7=Data!P67,1,0))</f>
        <v>1</v>
      </c>
      <c r="L67" s="33">
        <f>IF(OR(Report!$D$7="",Report!$D$7="All Regions"),1,IF(Report!$D$7=Data!O67,1,0))</f>
        <v>1</v>
      </c>
      <c r="M67" s="67" t="s">
        <v>850</v>
      </c>
      <c r="N67" s="67" t="s">
        <v>732</v>
      </c>
      <c r="O67" s="68" t="s">
        <v>21</v>
      </c>
      <c r="P67" s="68" t="s">
        <v>689</v>
      </c>
      <c r="Q67" s="68" t="s">
        <v>851</v>
      </c>
      <c r="R67" s="67" t="s">
        <v>777</v>
      </c>
      <c r="S67" s="67" t="s">
        <v>757</v>
      </c>
      <c r="T67" s="67" t="s">
        <v>758</v>
      </c>
      <c r="U67" s="67"/>
      <c r="V67" s="67" t="s">
        <v>850</v>
      </c>
      <c r="W67" s="67" t="s">
        <v>732</v>
      </c>
      <c r="X67" s="67"/>
      <c r="Y67" s="68"/>
      <c r="Z67" s="68" t="s">
        <v>12</v>
      </c>
      <c r="AA67" s="68"/>
      <c r="AB67" s="18">
        <f>IF(Z67="TM",IF(AA67="H",(COUNTIFS(Orders!AD:AD,Data!M67,Orders!W:W,0,Orders!X:X,0)+COUNTIFS(Orders!AD:AD,Data!M67,Orders!W:W,1,Orders!X:X,1)),0),IF(Data!Z67="AAM",SUMIFS(Data!AB:AB,Data!Z:Z,"TM",Data!X:X,Data!M67,AA:AA,"H"),IF(Data!Z67="AM",SUMIFS(Data!AB:AB,Data!Z:Z,"TM",Data!V:V,Data!M67,AA:AA,"H"),IF(Data!Z67="AZM",SUMIFS(Data!AB:AB,Data!Z:Z,"TM",Data!U:U,Data!M67,AA:AA,"H"),IF(Data!Z67="ZM",SUMIFS(Data!AB:AB,Data!Z:Z,"TM",Data!T:T,Data!M67,AA:AA,"H"),IF(Data!Z67="RM",SUMIFS(Data!AB:AB,Data!Z:Z,"TM",Data!S:S,Data!M67,AA:AA,"H"),IF(Data!Z67="CM",SUMIFS(Data!AB:AB,Data!Z:Z,"TM",Data!R:R,Data!M67,AA:AA,"H"),"")))))))</f>
        <v>2</v>
      </c>
      <c r="AC67" s="28">
        <f>IF(Z67="TM",IF(AA67="H",(SUMIFS(Orders!AG:AG,Orders!AD:AD,Data!M67,Orders!W:W,0,Orders!X:X,0)+SUMIFS(Orders!AG:AG,Orders!AD:AD,Data!M67,Orders!W:W,1,Orders!X:X,1))/12000,0),IF(Data!Z67="AAM",SUMIFS(Data!AC:AC,Data!Z:Z,"TM",Data!X:X,Data!M67,AA:AA,"H"),IF(Data!Z67="AM",SUMIFS(Data!AC:AC,Data!Z:Z,"TM",Data!V:V,Data!M67,AA:AA,"H"),IF(Data!Z67="AZM",SUMIFS(Data!AC:AC,Data!Z:Z,"TM",Data!U:U,Data!M67,AA:AA,"H"),IF(Data!Z67="Zone",SUMIFS(Data!AC:AC,Data!Z:Z,"TM",Data!T:T,Data!M67,AA:AA,"H"),IF(Data!Z67="Region",SUMIFS(Data!AC:AC,Data!Z:Z,"TM",Data!S:S,Data!M67,AA:AA,"H"),IF(Data!Z67="Country",SUMIFS(Data!AC:AC,Data!Z:Z,"TM",Data!R:R,Data!M67,AA:AA,"H"),"")))))))</f>
        <v>0.999</v>
      </c>
      <c r="AD67" s="18">
        <f>IF(Z67="TM",0,IF(Data!Z67="AAM",SUMIFS(Data!AD:AD,Data!Z:Z,"TM",Data!X:X,Data!M67,AA:AA,"H"),IF(Data!Z67="AM",SUMIFS(Data!AD:AD,Data!Z:Z,"TM",Data!V:V,Data!M67,AA:AA,"H"),IF(Data!Z67="AZM",SUMIFS(Data!AD:AD,Data!Z:Z,"TM",Data!U:U,Data!M67,AA:AA,"H"),IF(Data!Z67="Zone",SUMIFS(Data!AD:AD,Data!Z:Z,"TM",Data!T:T,Data!M67,AA:AA,"H"),IF(Data!Z67="Region",SUMIFS(Data!AD:AD,Data!Z:Z,"TM",Data!S:S,Data!M67,AA:AA,"H"),IF(Data!Z67="Country",SUMIFS(Data!AD:AD,Data!Z:Z,"TM",Data!R:R,Data!M67,AA:AA,"H"),"")))))))</f>
        <v>0</v>
      </c>
      <c r="AE67" s="27">
        <f t="shared" si="6"/>
        <v>0</v>
      </c>
      <c r="AF67" s="26">
        <f t="shared" si="7"/>
        <v>499.5</v>
      </c>
      <c r="AG67" s="26">
        <f t="shared" si="8"/>
        <v>0.16650000000000001</v>
      </c>
      <c r="AH67" s="26">
        <f t="shared" si="9"/>
        <v>0</v>
      </c>
      <c r="AJ67" s="28">
        <f>IF(Z67="TM",IF(AA67="U",(SUMIFS(Orders!AG:AG,Orders!AD:AD,Data!M67,Orders!W:W,0,Orders!X:X,0)+SUMIFS(Orders!AG:AG,Orders!AD:AD,Data!M67,Orders!W:W,1,Orders!X:X,1))/12000,0),IF(Data!Z67="AAM",SUMIFS(Data!AJ:AJ,Data!Z:Z,"TM",Data!X:X,Data!M67,AA:AA,"U"),IF(Data!Z67="AM",SUMIFS(Data!AJ:AJ,Data!Z:Z,"TM",Data!V:V,Data!M67,AA:AA,"U"),IF(Data!Z67="AZM",SUMIFS(Data!AJ:AJ,Data!Z:Z,"TM",Data!U:U,Data!M67,AA:AA,"U"),IF(Data!Z67="Zone",SUMIFS(Data!AJ:AJ,Data!Z:Z,"TM",Data!T:T,Data!M67,AA:AA,"U"),IF(Data!Z67="Region",SUMIFS(Data!AJ:AJ,Data!Z:Z,"TM",Data!S:S,Data!M67,AA:AA,"U"),IF(Data!Z67="Country",SUMIFS(Data!AJ:AJ,Data!Z:Z,"TM",Data!R:R,Data!M67,AA:AA,"U"),"")))))))</f>
        <v>0</v>
      </c>
      <c r="AK67" s="18">
        <f>IF(Z67="TM",IF(AA67="U",(SUMIFS(Orders!AG:AG,Orders!AD:AD,Data!M67,Orders!W:W,0,Orders!X:X,0)+SUMIFS(Orders!AG:AG,Orders!AD:AD,Data!M67,Orders!W:W,1,Orders!X:X,1)),0),IF(Data!Z67="AAM",SUMIFS(Data!AK:AK,Data!Z:Z,"TM",Data!X:X,Data!M67,AA:AA,"U"),IF(Data!Z67="AM",SUMIFS(Data!AK:AK,Data!Z:Z,"TM",Data!V:V,Data!M67,AA:AA,"U"),IF(Data!Z67="AZM",SUMIFS(Data!AK:AK,Data!Z:Z,"TM",Data!U:U,Data!M67,AA:AA,"U"),IF(Data!Z67="Zone",SUMIFS(Data!AK:AK,Data!Z:Z,"TM",Data!T:T,Data!M67,AA:AA,"U"),IF(Data!Z67="Region",SUMIFS(Data!AK:AK,Data!Z:Z,"TM",Data!S:S,Data!M67,AA:AA,"U"),IF(Data!Z67="Country",SUMIFS(Data!AK:AK,Data!Z:Z,"TM",Data!R:R,Data!M67,AA:AA,"U"),"")))))))</f>
        <v>0</v>
      </c>
      <c r="AL67" s="18">
        <f>IF(Z67="TM",12000*0,IF(Data!Z67="AAM",SUMIFS(Data!AL:AL,Data!Z:Z,"TM",Data!X:X,Data!M67,AA:AA,"H"),IF(Data!Z67="AM",SUMIFS(Data!AL:AL,Data!Z:Z,"TM",Data!V:V,Data!M67,AA:AA,"H"),IF(Data!Z67="AZM",SUMIFS(Data!AL:AL,Data!Z:Z,"TM",Data!U:U,Data!M67,AA:AA,"H"),IF(Data!Z67="Zone",SUMIFS(Data!AL:AL,Data!Z:Z,"TM",Data!T:T,Data!M67,AA:AA,"H"),IF(Data!Z67="Region",SUMIFS(Data!AL:AL,Data!Z:Z,"TM",Data!S:S,Data!M67,AA:AA,"H"),IF(Data!Z67="Country",SUMIFS(Data!AL:AL,Data!Z:Z,"TM",Data!R:R,Data!M67,AA:AA,"H"),"")))))))</f>
        <v>0</v>
      </c>
      <c r="AM67" s="27">
        <f t="shared" si="10"/>
        <v>0</v>
      </c>
      <c r="AN67" s="26">
        <f t="shared" si="11"/>
        <v>0</v>
      </c>
      <c r="AO67" s="26">
        <f t="shared" si="12"/>
        <v>0</v>
      </c>
      <c r="AQ67" s="28">
        <f t="shared" si="13"/>
        <v>0.999</v>
      </c>
      <c r="AR67" s="18">
        <f t="shared" si="14"/>
        <v>11988</v>
      </c>
      <c r="AS67" s="18">
        <f t="shared" si="15"/>
        <v>0</v>
      </c>
      <c r="AT67" s="27">
        <f t="shared" si="16"/>
        <v>0</v>
      </c>
      <c r="AU67" s="27"/>
      <c r="AV67" s="27"/>
      <c r="AW67" s="18">
        <f>IF(Z67="TM",(COUNTIFS(Orders!AD:AD,Data!M67,Orders!W:W,0,Orders!X:X,0,Orders!S:S,"*Ray*")+COUNTIFS(Orders!AD:AD,Data!M67,Orders!W:W,1,Orders!X:X,1,Orders!S:S,"*Ray*")+COUNTIFS(Orders!AD:AD,Data!M67,Orders!W:W,0,Orders!X:X,0,Orders!S:S,"*Fabric*")+COUNTIFS(Orders!AD:AD,Data!M67,Orders!W:W,1,Orders!X:X,1,Orders!S:S,"*Fabric*")),IF(Data!Z67="AAM",SUMIFS(Data!AW:AW,Data!Z:Z,"TM",Data!X:X,Data!M67),IF(Data!Z67="AM",SUMIFS(Data!AW:AW,Data!Z:Z,"TM",Data!V:V,Data!M67),IF(Data!Z67="AZM",SUMIFS(Data!AW:AW,Data!Z:Z,"TM",Data!U:U,Data!M67),IF(Data!Z67="Zone",SUMIFS(Data!AW:AW,Data!Z:Z,"TM",Data!T:T,Data!M67),IF(Data!Z67="Region",SUMIFS(Data!AW:AW,Data!Z:Z,"TM",Data!S:S,Data!M67),IF(Data!Z67="Country",SUMIFS(Data!AW:AW,Data!Z:Z,"TM",Data!R:R,Data!M67),0)))))))</f>
        <v>2</v>
      </c>
      <c r="AX67" s="18">
        <f>IF(Z67="TM",(COUNTIFS(Orders!AD:AD,Data!M67,Orders!W:W,0,Orders!X:X,0,Orders!S:S,"*Starter*")+COUNTIFS(Orders!AD:AD,Data!M67,Orders!W:W,1,Orders!X:X,1,Orders!S:S,"*Starter*")),IF(Data!Z67="AAM",SUMIFS(Data!AX:AX,Data!Z:Z,"TM",Data!X:X,Data!M67),IF(Data!Z67="AM",SUMIFS(Data!AX:AX,Data!Z:Z,"TM",Data!V:V,Data!M67),IF(Data!Z67="AZM",SUMIFS(Data!AX:AX,Data!Z:Z,"TM",Data!U:U,Data!M67),IF(Data!Z67="Zone",SUMIFS(Data!AX:AX,Data!Z:Z,"TM",Data!T:T,Data!M67),IF(Data!Z67="Region",SUMIFS(Data!AX:AX,Data!Z:Z,"TM",Data!S:S,Data!M67),IF(Data!Z67="Country",SUMIFS(Data!AX:AX,Data!Z:Z,"TM",Data!R:R,Data!M67),0)))))))</f>
        <v>2</v>
      </c>
      <c r="AY67" s="18">
        <f>IF(Z67="TM",(COUNTIFS(Orders!AD:AD,Data!M67,Orders!W:W,0,Orders!X:X,0,Orders!S:S,"*Pro*")+COUNTIFS(Orders!AD:AD,Data!M67,Orders!W:W,1,Orders!X:X,1,Orders!S:S,"*Pro*")),IF(Data!Z67="AAM",SUMIFS(Data!AY:AY,Data!Z:Z,"TM",Data!X:X,Data!M67),IF(Data!Z67="AM",SUMIFS(Data!AY:AY,Data!Z:Z,"TM",Data!V:V,Data!M67),IF(Data!Z67="AZM",SUMIFS(Data!AY:AY,Data!Z:Z,"TM",Data!U:U,Data!M67),IF(Data!Z67="Zone",SUMIFS(Data!AY:AY,Data!Z:Z,"TM",Data!T:T,Data!M67),IF(Data!Z67="Region",SUMIFS(Data!AY:AY,Data!Z:Z,"TM",Data!S:S,Data!M67),IF(Data!Z67="Country",SUMIFS(Data!AY:AY,Data!Z:Z,"TM",Data!R:R,Data!M67),0)))))))</f>
        <v>0</v>
      </c>
      <c r="AZ67" s="18">
        <f>IF(Z67="TM",(COUNTIFS(Orders!AD:AD,Data!M67,Orders!W:W,0,Orders!X:X,0,Orders!S:S,"*Tab*")+COUNTIFS(Orders!AD:AD,Data!M67,Orders!W:W,1,Orders!X:X,1,Orders!S:S,"*Tab*")),IF(Data!Z67="AAM",SUMIFS(Data!AZ:AZ,Data!Z:Z,"TM",Data!X:X,Data!M67),IF(Data!Z67="AM",SUMIFS(Data!AZ:AZ,Data!Z:Z,"TM",Data!V:V,Data!M67),IF(Data!Z67="AZM",SUMIFS(Data!AZ:AZ,Data!Z:Z,"TM",Data!U:U,Data!M67),IF(Data!Z67="Zone",SUMIFS(Data!AZ:AZ,Data!Z:Z,"TM",Data!T:T,Data!M67),IF(Data!Z67="Region",SUMIFS(Data!AZ:AZ,Data!Z:Z,"TM",Data!S:S,Data!M67),IF(Data!Z67="Country",SUMIFS(Data!AZ:AZ,Data!Z:Z,"TM",Data!R:R,Data!M67),0)))))))</f>
        <v>1</v>
      </c>
      <c r="BA67" s="18">
        <f>IF(Z67="TM",(COUNTIFS(Orders!AD:AD,Data!M67,Orders!W:W,0,Orders!X:X,0,Orders!S:S,"*Dental*")+COUNTIFS(Orders!AD:AD,Data!M67,Orders!W:W,1,Orders!X:X,1,Orders!S:S,"*Dental*")+COUNTIFS(Orders!AD:AD,Data!M67,Orders!W:W,0,Orders!X:X,0,Orders!S:S,"*Pediatric*")+COUNTIFS(Orders!AD:AD,Data!M67,Orders!W:W,1,Orders!X:X,1,Orders!S:S,"*Pediatric*")),IF(Data!Z67="AAM",SUMIFS(Data!BA:BA,Data!Z:Z,"TM",Data!X:X,Data!M67),IF(Data!Z67="AM",SUMIFS(Data!BA:BA,Data!Z:Z,"TM",Data!V:V,Data!M67),IF(Data!Z67="AZM",SUMIFS(Data!BA:BA,Data!Z:Z,"TM",Data!U:U,Data!M67),IF(Data!Z67="Zone",SUMIFS(Data!BA:BA,Data!Z:Z,"TM",Data!T:T,Data!M67),IF(Data!Z67="Region",SUMIFS(Data!BA:BA,Data!Z:Z,"TM",Data!S:S,Data!M67),IF(Data!Z67="Country",SUMIFS(Data!BA:BA,Data!Z:Z,"TM",Data!R:R,Data!M67),0)))))))</f>
        <v>0</v>
      </c>
      <c r="BB67" s="18">
        <f>IF(Z67="TM",(COUNTIFS(Orders!AD:AD,Data!M67,Orders!W:W,0,Orders!X:X,0,Orders!S:S,"*Fabric*")+COUNTIFS(Orders!AD:AD,Data!M67,Orders!W:W,1,Orders!X:X,1,Orders!S:S,"*Fabric*")),IF(Data!Z67="AAM",SUMIFS(Data!BB:BB,Data!Z:Z,"TM",Data!X:X,Data!M67),IF(Data!Z67="AM",SUMIFS(Data!BB:BB,Data!Z:Z,"TM",Data!V:V,Data!M67),IF(Data!Z67="AZM",SUMIFS(Data!BB:BB,Data!Z:Z,"TM",Data!U:U,Data!M67),IF(Data!Z67="Zone",SUMIFS(Data!BB:BB,Data!Z:Z,"TM",Data!T:T,Data!M67),IF(Data!Z67="Region",SUMIFS(Data!BB:BB,Data!Z:Z,"TM",Data!S:S,Data!M67),IF(Data!Z67="Country",SUMIFS(Data!BB:BB,Data!Z:Z,"TM",Data!R:R,Data!M67),0)))))))</f>
        <v>0</v>
      </c>
    </row>
    <row r="68" spans="1:54" ht="15.75" x14ac:dyDescent="0.3">
      <c r="A68" s="33" t="str">
        <f t="shared" si="20"/>
        <v/>
      </c>
      <c r="B68" s="33" t="b">
        <f t="shared" si="21"/>
        <v>1</v>
      </c>
      <c r="C68" s="33" t="e">
        <f>IF(ISERROR(SMALL($D$4:$D$594,E68)),””,SMALL($D$4:$D$594,E68))</f>
        <v>#NAME?</v>
      </c>
      <c r="D68" s="34" t="str">
        <f t="shared" si="22"/>
        <v/>
      </c>
      <c r="E68" s="33">
        <f>ROWS($E$4:E68)</f>
        <v>65</v>
      </c>
      <c r="F68" s="33">
        <f t="shared" si="23"/>
        <v>0</v>
      </c>
      <c r="G68" s="33">
        <f>IF(OR(Report!$C$7="",Report!$C$7="All Levels"),1,IF(Report!$C$7=Data!Z68,1,0))</f>
        <v>0</v>
      </c>
      <c r="H68" s="33">
        <f t="shared" si="24"/>
        <v>1</v>
      </c>
      <c r="I68" s="33">
        <f t="shared" si="25"/>
        <v>3</v>
      </c>
      <c r="J68" s="33">
        <f>IF(OR(Report!$F$7="",Report!$F$7="All AMs"),1,IF(Report!$F$7=Data!W68,1,0))</f>
        <v>1</v>
      </c>
      <c r="K68" s="33">
        <f>IF(OR(Report!$E$7="",Report!$E$7="All Zones"),1,IF(Report!$E$7=Data!P68,1,0))</f>
        <v>1</v>
      </c>
      <c r="L68" s="33">
        <f>IF(OR(Report!$D$7="",Report!$D$7="All Regions"),1,IF(Report!$D$7=Data!O68,1,0))</f>
        <v>1</v>
      </c>
      <c r="M68" s="67" t="s">
        <v>852</v>
      </c>
      <c r="N68" s="67" t="s">
        <v>733</v>
      </c>
      <c r="O68" s="68" t="s">
        <v>21</v>
      </c>
      <c r="P68" s="68" t="s">
        <v>689</v>
      </c>
      <c r="Q68" s="68" t="s">
        <v>849</v>
      </c>
      <c r="R68" s="67" t="s">
        <v>777</v>
      </c>
      <c r="S68" s="67" t="s">
        <v>757</v>
      </c>
      <c r="T68" s="67" t="s">
        <v>758</v>
      </c>
      <c r="U68" s="67"/>
      <c r="V68" s="67" t="s">
        <v>852</v>
      </c>
      <c r="W68" s="67" t="s">
        <v>733</v>
      </c>
      <c r="X68" s="67"/>
      <c r="Y68" s="68"/>
      <c r="Z68" s="68" t="s">
        <v>12</v>
      </c>
      <c r="AA68" s="68"/>
      <c r="AB68" s="18">
        <f>IF(Z68="TM",IF(AA68="H",(COUNTIFS(Orders!AD:AD,Data!M68,Orders!W:W,0,Orders!X:X,0)+COUNTIFS(Orders!AD:AD,Data!M68,Orders!W:W,1,Orders!X:X,1)),0),IF(Data!Z68="AAM",SUMIFS(Data!AB:AB,Data!Z:Z,"TM",Data!X:X,Data!M68,AA:AA,"H"),IF(Data!Z68="AM",SUMIFS(Data!AB:AB,Data!Z:Z,"TM",Data!V:V,Data!M68,AA:AA,"H"),IF(Data!Z68="AZM",SUMIFS(Data!AB:AB,Data!Z:Z,"TM",Data!U:U,Data!M68,AA:AA,"H"),IF(Data!Z68="ZM",SUMIFS(Data!AB:AB,Data!Z:Z,"TM",Data!T:T,Data!M68,AA:AA,"H"),IF(Data!Z68="RM",SUMIFS(Data!AB:AB,Data!Z:Z,"TM",Data!S:S,Data!M68,AA:AA,"H"),IF(Data!Z68="CM",SUMIFS(Data!AB:AB,Data!Z:Z,"TM",Data!R:R,Data!M68,AA:AA,"H"),"")))))))</f>
        <v>0</v>
      </c>
      <c r="AC68" s="28">
        <f>IF(Z68="TM",IF(AA68="H",(SUMIFS(Orders!AG:AG,Orders!AD:AD,Data!M68,Orders!W:W,0,Orders!X:X,0)+SUMIFS(Orders!AG:AG,Orders!AD:AD,Data!M68,Orders!W:W,1,Orders!X:X,1))/12000,0),IF(Data!Z68="AAM",SUMIFS(Data!AC:AC,Data!Z:Z,"TM",Data!X:X,Data!M68,AA:AA,"H"),IF(Data!Z68="AM",SUMIFS(Data!AC:AC,Data!Z:Z,"TM",Data!V:V,Data!M68,AA:AA,"H"),IF(Data!Z68="AZM",SUMIFS(Data!AC:AC,Data!Z:Z,"TM",Data!U:U,Data!M68,AA:AA,"H"),IF(Data!Z68="Zone",SUMIFS(Data!AC:AC,Data!Z:Z,"TM",Data!T:T,Data!M68,AA:AA,"H"),IF(Data!Z68="Region",SUMIFS(Data!AC:AC,Data!Z:Z,"TM",Data!S:S,Data!M68,AA:AA,"H"),IF(Data!Z68="Country",SUMIFS(Data!AC:AC,Data!Z:Z,"TM",Data!R:R,Data!M68,AA:AA,"H"),"")))))))</f>
        <v>0</v>
      </c>
      <c r="AD68" s="18">
        <f>IF(Z68="TM",0,IF(Data!Z68="AAM",SUMIFS(Data!AD:AD,Data!Z:Z,"TM",Data!X:X,Data!M68,AA:AA,"H"),IF(Data!Z68="AM",SUMIFS(Data!AD:AD,Data!Z:Z,"TM",Data!V:V,Data!M68,AA:AA,"H"),IF(Data!Z68="AZM",SUMIFS(Data!AD:AD,Data!Z:Z,"TM",Data!U:U,Data!M68,AA:AA,"H"),IF(Data!Z68="Zone",SUMIFS(Data!AD:AD,Data!Z:Z,"TM",Data!T:T,Data!M68,AA:AA,"H"),IF(Data!Z68="Region",SUMIFS(Data!AD:AD,Data!Z:Z,"TM",Data!S:S,Data!M68,AA:AA,"H"),IF(Data!Z68="Country",SUMIFS(Data!AD:AD,Data!Z:Z,"TM",Data!R:R,Data!M68,AA:AA,"H"),"")))))))</f>
        <v>0</v>
      </c>
      <c r="AE68" s="27">
        <f t="shared" si="6"/>
        <v>0</v>
      </c>
      <c r="AF68" s="26">
        <f t="shared" si="7"/>
        <v>0</v>
      </c>
      <c r="AG68" s="26">
        <f t="shared" si="8"/>
        <v>0</v>
      </c>
      <c r="AH68" s="26">
        <f t="shared" si="9"/>
        <v>0</v>
      </c>
      <c r="AJ68" s="28">
        <f>IF(Z68="TM",IF(AA68="U",(SUMIFS(Orders!AG:AG,Orders!AD:AD,Data!M68,Orders!W:W,0,Orders!X:X,0)+SUMIFS(Orders!AG:AG,Orders!AD:AD,Data!M68,Orders!W:W,1,Orders!X:X,1))/12000,0),IF(Data!Z68="AAM",SUMIFS(Data!AJ:AJ,Data!Z:Z,"TM",Data!X:X,Data!M68,AA:AA,"U"),IF(Data!Z68="AM",SUMIFS(Data!AJ:AJ,Data!Z:Z,"TM",Data!V:V,Data!M68,AA:AA,"U"),IF(Data!Z68="AZM",SUMIFS(Data!AJ:AJ,Data!Z:Z,"TM",Data!U:U,Data!M68,AA:AA,"U"),IF(Data!Z68="Zone",SUMIFS(Data!AJ:AJ,Data!Z:Z,"TM",Data!T:T,Data!M68,AA:AA,"U"),IF(Data!Z68="Region",SUMIFS(Data!AJ:AJ,Data!Z:Z,"TM",Data!S:S,Data!M68,AA:AA,"U"),IF(Data!Z68="Country",SUMIFS(Data!AJ:AJ,Data!Z:Z,"TM",Data!R:R,Data!M68,AA:AA,"U"),"")))))))</f>
        <v>0</v>
      </c>
      <c r="AK68" s="18">
        <f>IF(Z68="TM",IF(AA68="U",(SUMIFS(Orders!AG:AG,Orders!AD:AD,Data!M68,Orders!W:W,0,Orders!X:X,0)+SUMIFS(Orders!AG:AG,Orders!AD:AD,Data!M68,Orders!W:W,1,Orders!X:X,1)),0),IF(Data!Z68="AAM",SUMIFS(Data!AK:AK,Data!Z:Z,"TM",Data!X:X,Data!M68,AA:AA,"U"),IF(Data!Z68="AM",SUMIFS(Data!AK:AK,Data!Z:Z,"TM",Data!V:V,Data!M68,AA:AA,"U"),IF(Data!Z68="AZM",SUMIFS(Data!AK:AK,Data!Z:Z,"TM",Data!U:U,Data!M68,AA:AA,"U"),IF(Data!Z68="Zone",SUMIFS(Data!AK:AK,Data!Z:Z,"TM",Data!T:T,Data!M68,AA:AA,"U"),IF(Data!Z68="Region",SUMIFS(Data!AK:AK,Data!Z:Z,"TM",Data!S:S,Data!M68,AA:AA,"U"),IF(Data!Z68="Country",SUMIFS(Data!AK:AK,Data!Z:Z,"TM",Data!R:R,Data!M68,AA:AA,"U"),"")))))))</f>
        <v>0</v>
      </c>
      <c r="AL68" s="18">
        <f>IF(Z68="TM",12000*0,IF(Data!Z68="AAM",SUMIFS(Data!AL:AL,Data!Z:Z,"TM",Data!X:X,Data!M68,AA:AA,"H"),IF(Data!Z68="AM",SUMIFS(Data!AL:AL,Data!Z:Z,"TM",Data!V:V,Data!M68,AA:AA,"H"),IF(Data!Z68="AZM",SUMIFS(Data!AL:AL,Data!Z:Z,"TM",Data!U:U,Data!M68,AA:AA,"H"),IF(Data!Z68="Zone",SUMIFS(Data!AL:AL,Data!Z:Z,"TM",Data!T:T,Data!M68,AA:AA,"H"),IF(Data!Z68="Region",SUMIFS(Data!AL:AL,Data!Z:Z,"TM",Data!S:S,Data!M68,AA:AA,"H"),IF(Data!Z68="Country",SUMIFS(Data!AL:AL,Data!Z:Z,"TM",Data!R:R,Data!M68,AA:AA,"H"),"")))))))</f>
        <v>0</v>
      </c>
      <c r="AM68" s="27">
        <f t="shared" si="10"/>
        <v>0</v>
      </c>
      <c r="AN68" s="26">
        <f t="shared" si="11"/>
        <v>0</v>
      </c>
      <c r="AO68" s="26">
        <f t="shared" si="12"/>
        <v>0</v>
      </c>
      <c r="AQ68" s="28">
        <f t="shared" si="13"/>
        <v>0</v>
      </c>
      <c r="AR68" s="18">
        <f t="shared" si="14"/>
        <v>0</v>
      </c>
      <c r="AS68" s="18">
        <f t="shared" si="15"/>
        <v>0</v>
      </c>
      <c r="AT68" s="27">
        <f t="shared" si="16"/>
        <v>0</v>
      </c>
      <c r="AU68" s="27"/>
      <c r="AV68" s="27"/>
      <c r="AW68" s="18">
        <f>IF(Z68="TM",(COUNTIFS(Orders!AD:AD,Data!M68,Orders!W:W,0,Orders!X:X,0,Orders!S:S,"*Ray*")+COUNTIFS(Orders!AD:AD,Data!M68,Orders!W:W,1,Orders!X:X,1,Orders!S:S,"*Ray*")+COUNTIFS(Orders!AD:AD,Data!M68,Orders!W:W,0,Orders!X:X,0,Orders!S:S,"*Fabric*")+COUNTIFS(Orders!AD:AD,Data!M68,Orders!W:W,1,Orders!X:X,1,Orders!S:S,"*Fabric*")),IF(Data!Z68="AAM",SUMIFS(Data!AW:AW,Data!Z:Z,"TM",Data!X:X,Data!M68),IF(Data!Z68="AM",SUMIFS(Data!AW:AW,Data!Z:Z,"TM",Data!V:V,Data!M68),IF(Data!Z68="AZM",SUMIFS(Data!AW:AW,Data!Z:Z,"TM",Data!U:U,Data!M68),IF(Data!Z68="Zone",SUMIFS(Data!AW:AW,Data!Z:Z,"TM",Data!T:T,Data!M68),IF(Data!Z68="Region",SUMIFS(Data!AW:AW,Data!Z:Z,"TM",Data!S:S,Data!M68),IF(Data!Z68="Country",SUMIFS(Data!AW:AW,Data!Z:Z,"TM",Data!R:R,Data!M68),0)))))))</f>
        <v>0</v>
      </c>
      <c r="AX68" s="18">
        <f>IF(Z68="TM",(COUNTIFS(Orders!AD:AD,Data!M68,Orders!W:W,0,Orders!X:X,0,Orders!S:S,"*Starter*")+COUNTIFS(Orders!AD:AD,Data!M68,Orders!W:W,1,Orders!X:X,1,Orders!S:S,"*Starter*")),IF(Data!Z68="AAM",SUMIFS(Data!AX:AX,Data!Z:Z,"TM",Data!X:X,Data!M68),IF(Data!Z68="AM",SUMIFS(Data!AX:AX,Data!Z:Z,"TM",Data!V:V,Data!M68),IF(Data!Z68="AZM",SUMIFS(Data!AX:AX,Data!Z:Z,"TM",Data!U:U,Data!M68),IF(Data!Z68="Zone",SUMIFS(Data!AX:AX,Data!Z:Z,"TM",Data!T:T,Data!M68),IF(Data!Z68="Region",SUMIFS(Data!AX:AX,Data!Z:Z,"TM",Data!S:S,Data!M68),IF(Data!Z68="Country",SUMIFS(Data!AX:AX,Data!Z:Z,"TM",Data!R:R,Data!M68),0)))))))</f>
        <v>0</v>
      </c>
      <c r="AY68" s="18">
        <f>IF(Z68="TM",(COUNTIFS(Orders!AD:AD,Data!M68,Orders!W:W,0,Orders!X:X,0,Orders!S:S,"*Pro*")+COUNTIFS(Orders!AD:AD,Data!M68,Orders!W:W,1,Orders!X:X,1,Orders!S:S,"*Pro*")),IF(Data!Z68="AAM",SUMIFS(Data!AY:AY,Data!Z:Z,"TM",Data!X:X,Data!M68),IF(Data!Z68="AM",SUMIFS(Data!AY:AY,Data!Z:Z,"TM",Data!V:V,Data!M68),IF(Data!Z68="AZM",SUMIFS(Data!AY:AY,Data!Z:Z,"TM",Data!U:U,Data!M68),IF(Data!Z68="Zone",SUMIFS(Data!AY:AY,Data!Z:Z,"TM",Data!T:T,Data!M68),IF(Data!Z68="Region",SUMIFS(Data!AY:AY,Data!Z:Z,"TM",Data!S:S,Data!M68),IF(Data!Z68="Country",SUMIFS(Data!AY:AY,Data!Z:Z,"TM",Data!R:R,Data!M68),0)))))))</f>
        <v>0</v>
      </c>
      <c r="AZ68" s="18">
        <f>IF(Z68="TM",(COUNTIFS(Orders!AD:AD,Data!M68,Orders!W:W,0,Orders!X:X,0,Orders!S:S,"*Tab*")+COUNTIFS(Orders!AD:AD,Data!M68,Orders!W:W,1,Orders!X:X,1,Orders!S:S,"*Tab*")),IF(Data!Z68="AAM",SUMIFS(Data!AZ:AZ,Data!Z:Z,"TM",Data!X:X,Data!M68),IF(Data!Z68="AM",SUMIFS(Data!AZ:AZ,Data!Z:Z,"TM",Data!V:V,Data!M68),IF(Data!Z68="AZM",SUMIFS(Data!AZ:AZ,Data!Z:Z,"TM",Data!U:U,Data!M68),IF(Data!Z68="Zone",SUMIFS(Data!AZ:AZ,Data!Z:Z,"TM",Data!T:T,Data!M68),IF(Data!Z68="Region",SUMIFS(Data!AZ:AZ,Data!Z:Z,"TM",Data!S:S,Data!M68),IF(Data!Z68="Country",SUMIFS(Data!AZ:AZ,Data!Z:Z,"TM",Data!R:R,Data!M68),0)))))))</f>
        <v>0</v>
      </c>
      <c r="BA68" s="18">
        <f>IF(Z68="TM",(COUNTIFS(Orders!AD:AD,Data!M68,Orders!W:W,0,Orders!X:X,0,Orders!S:S,"*Dental*")+COUNTIFS(Orders!AD:AD,Data!M68,Orders!W:W,1,Orders!X:X,1,Orders!S:S,"*Dental*")+COUNTIFS(Orders!AD:AD,Data!M68,Orders!W:W,0,Orders!X:X,0,Orders!S:S,"*Pediatric*")+COUNTIFS(Orders!AD:AD,Data!M68,Orders!W:W,1,Orders!X:X,1,Orders!S:S,"*Pediatric*")),IF(Data!Z68="AAM",SUMIFS(Data!BA:BA,Data!Z:Z,"TM",Data!X:X,Data!M68),IF(Data!Z68="AM",SUMIFS(Data!BA:BA,Data!Z:Z,"TM",Data!V:V,Data!M68),IF(Data!Z68="AZM",SUMIFS(Data!BA:BA,Data!Z:Z,"TM",Data!U:U,Data!M68),IF(Data!Z68="Zone",SUMIFS(Data!BA:BA,Data!Z:Z,"TM",Data!T:T,Data!M68),IF(Data!Z68="Region",SUMIFS(Data!BA:BA,Data!Z:Z,"TM",Data!S:S,Data!M68),IF(Data!Z68="Country",SUMIFS(Data!BA:BA,Data!Z:Z,"TM",Data!R:R,Data!M68),0)))))))</f>
        <v>0</v>
      </c>
      <c r="BB68" s="18">
        <f>IF(Z68="TM",(COUNTIFS(Orders!AD:AD,Data!M68,Orders!W:W,0,Orders!X:X,0,Orders!S:S,"*Fabric*")+COUNTIFS(Orders!AD:AD,Data!M68,Orders!W:W,1,Orders!X:X,1,Orders!S:S,"*Fabric*")),IF(Data!Z68="AAM",SUMIFS(Data!BB:BB,Data!Z:Z,"TM",Data!X:X,Data!M68),IF(Data!Z68="AM",SUMIFS(Data!BB:BB,Data!Z:Z,"TM",Data!V:V,Data!M68),IF(Data!Z68="AZM",SUMIFS(Data!BB:BB,Data!Z:Z,"TM",Data!U:U,Data!M68),IF(Data!Z68="Zone",SUMIFS(Data!BB:BB,Data!Z:Z,"TM",Data!T:T,Data!M68),IF(Data!Z68="Region",SUMIFS(Data!BB:BB,Data!Z:Z,"TM",Data!S:S,Data!M68),IF(Data!Z68="Country",SUMIFS(Data!BB:BB,Data!Z:Z,"TM",Data!R:R,Data!M68),0)))))))</f>
        <v>0</v>
      </c>
    </row>
    <row r="69" spans="1:54" ht="15.75" x14ac:dyDescent="0.3">
      <c r="A69" s="33" t="str">
        <f t="shared" si="20"/>
        <v/>
      </c>
      <c r="B69" s="33" t="b">
        <f t="shared" si="21"/>
        <v>1</v>
      </c>
      <c r="C69" s="33" t="e">
        <f>IF(ISERROR(SMALL($D$4:$D$594,E69)),””,SMALL($D$4:$D$594,E69))</f>
        <v>#NAME?</v>
      </c>
      <c r="D69" s="34" t="str">
        <f t="shared" si="22"/>
        <v/>
      </c>
      <c r="E69" s="33">
        <f>ROWS($E$4:E69)</f>
        <v>66</v>
      </c>
      <c r="F69" s="33">
        <f t="shared" si="23"/>
        <v>0</v>
      </c>
      <c r="G69" s="33">
        <f>IF(OR(Report!$C$7="",Report!$C$7="All Levels"),1,IF(Report!$C$7=Data!Z69,1,0))</f>
        <v>0</v>
      </c>
      <c r="H69" s="33">
        <f t="shared" si="24"/>
        <v>1</v>
      </c>
      <c r="I69" s="33">
        <f t="shared" si="25"/>
        <v>3</v>
      </c>
      <c r="J69" s="33">
        <f>IF(OR(Report!$F$7="",Report!$F$7="All AMs"),1,IF(Report!$F$7=Data!W69,1,0))</f>
        <v>1</v>
      </c>
      <c r="K69" s="33">
        <f>IF(OR(Report!$E$7="",Report!$E$7="All Zones"),1,IF(Report!$E$7=Data!P69,1,0))</f>
        <v>1</v>
      </c>
      <c r="L69" s="33">
        <f>IF(OR(Report!$D$7="",Report!$D$7="All Regions"),1,IF(Report!$D$7=Data!O69,1,0))</f>
        <v>1</v>
      </c>
      <c r="M69" s="67" t="s">
        <v>853</v>
      </c>
      <c r="N69" s="67" t="s">
        <v>734</v>
      </c>
      <c r="O69" s="68" t="s">
        <v>21</v>
      </c>
      <c r="P69" s="68" t="s">
        <v>689</v>
      </c>
      <c r="Q69" s="68" t="s">
        <v>854</v>
      </c>
      <c r="R69" s="67" t="s">
        <v>777</v>
      </c>
      <c r="S69" s="67" t="s">
        <v>757</v>
      </c>
      <c r="T69" s="67" t="s">
        <v>758</v>
      </c>
      <c r="U69" s="67"/>
      <c r="V69" s="67" t="s">
        <v>853</v>
      </c>
      <c r="W69" s="67" t="s">
        <v>734</v>
      </c>
      <c r="X69" s="67"/>
      <c r="Y69" s="68"/>
      <c r="Z69" s="68" t="s">
        <v>12</v>
      </c>
      <c r="AA69" s="68"/>
      <c r="AB69" s="18">
        <f>IF(Z69="TM",IF(AA69="H",(COUNTIFS(Orders!AD:AD,Data!M69,Orders!W:W,0,Orders!X:X,0)+COUNTIFS(Orders!AD:AD,Data!M69,Orders!W:W,1,Orders!X:X,1)),0),IF(Data!Z69="AAM",SUMIFS(Data!AB:AB,Data!Z:Z,"TM",Data!X:X,Data!M69,AA:AA,"H"),IF(Data!Z69="AM",SUMIFS(Data!AB:AB,Data!Z:Z,"TM",Data!V:V,Data!M69,AA:AA,"H"),IF(Data!Z69="AZM",SUMIFS(Data!AB:AB,Data!Z:Z,"TM",Data!U:U,Data!M69,AA:AA,"H"),IF(Data!Z69="ZM",SUMIFS(Data!AB:AB,Data!Z:Z,"TM",Data!T:T,Data!M69,AA:AA,"H"),IF(Data!Z69="RM",SUMIFS(Data!AB:AB,Data!Z:Z,"TM",Data!S:S,Data!M69,AA:AA,"H"),IF(Data!Z69="CM",SUMIFS(Data!AB:AB,Data!Z:Z,"TM",Data!R:R,Data!M69,AA:AA,"H"),"")))))))</f>
        <v>0</v>
      </c>
      <c r="AC69" s="28">
        <f>IF(Z69="TM",IF(AA69="H",(SUMIFS(Orders!AG:AG,Orders!AD:AD,Data!M69,Orders!W:W,0,Orders!X:X,0)+SUMIFS(Orders!AG:AG,Orders!AD:AD,Data!M69,Orders!W:W,1,Orders!X:X,1))/12000,0),IF(Data!Z69="AAM",SUMIFS(Data!AC:AC,Data!Z:Z,"TM",Data!X:X,Data!M69,AA:AA,"H"),IF(Data!Z69="AM",SUMIFS(Data!AC:AC,Data!Z:Z,"TM",Data!V:V,Data!M69,AA:AA,"H"),IF(Data!Z69="AZM",SUMIFS(Data!AC:AC,Data!Z:Z,"TM",Data!U:U,Data!M69,AA:AA,"H"),IF(Data!Z69="Zone",SUMIFS(Data!AC:AC,Data!Z:Z,"TM",Data!T:T,Data!M69,AA:AA,"H"),IF(Data!Z69="Region",SUMIFS(Data!AC:AC,Data!Z:Z,"TM",Data!S:S,Data!M69,AA:AA,"H"),IF(Data!Z69="Country",SUMIFS(Data!AC:AC,Data!Z:Z,"TM",Data!R:R,Data!M69,AA:AA,"H"),"")))))))</f>
        <v>0</v>
      </c>
      <c r="AD69" s="18">
        <f>IF(Z69="TM",0,IF(Data!Z69="AAM",SUMIFS(Data!AD:AD,Data!Z:Z,"TM",Data!X:X,Data!M69,AA:AA,"H"),IF(Data!Z69="AM",SUMIFS(Data!AD:AD,Data!Z:Z,"TM",Data!V:V,Data!M69,AA:AA,"H"),IF(Data!Z69="AZM",SUMIFS(Data!AD:AD,Data!Z:Z,"TM",Data!U:U,Data!M69,AA:AA,"H"),IF(Data!Z69="Zone",SUMIFS(Data!AD:AD,Data!Z:Z,"TM",Data!T:T,Data!M69,AA:AA,"H"),IF(Data!Z69="Region",SUMIFS(Data!AD:AD,Data!Z:Z,"TM",Data!S:S,Data!M69,AA:AA,"H"),IF(Data!Z69="Country",SUMIFS(Data!AD:AD,Data!Z:Z,"TM",Data!R:R,Data!M69,AA:AA,"H"),"")))))))</f>
        <v>0</v>
      </c>
      <c r="AE69" s="27">
        <f t="shared" ref="AE69:AE132" si="26">IFERROR(AC69/AD69,0)</f>
        <v>0</v>
      </c>
      <c r="AF69" s="26">
        <f t="shared" ref="AF69:AF132" si="27">IFERROR(AC69*1000/AB69,0)</f>
        <v>0</v>
      </c>
      <c r="AG69" s="26">
        <f t="shared" ref="AG69:AG132" si="28">IFERROR(IF(AND(Z69="TM",Y69="Exp"),AC69,IF(Z69="AAM",AVERAGEIFS(AC:AC,X:X,M69,Z:Z,"TM",Y:Y,"Exp",AA:AA,"H"),IF(Z69="AM",AVERAGEIFS(AC:AC,V:V,M69,Z:Z,"TM",Y:Y,"Exp",AA:AA,"H"),IF(Z69="AZM",AVERAGEIFS(AC:AC,U:U,M69,Z:Z,"TM",Y:Y,"Exp",AA:AA,"H"),IF(Z69="Zone",AVERAGEIFS(AC:AC,T:T,M69,Z:Z,"TM",Y:Y,"Exp",AA:AA,"H"),IF(Z69="Region",AVERAGEIFS(AC:AC,S:S,M69,Z:Z,"TM",Y:Y,"Exp",AA:AA,"H"),IF(Z69="Country",AVERAGEIFS(AC:AC,R:R,M69,Z:Z,"TM",Y:Y,"Exp",AA:AA,"H"),0))))))),0)</f>
        <v>0</v>
      </c>
      <c r="AH69" s="26">
        <f t="shared" ref="AH69:AH132" si="29">IFERROR(IF(AND(Z69="TM",Y69="New"),AC69,IF(Z69="AAM",AVERAGEIFS(AC:AC,X:X,M69,Z:Z,"TM",Y:Y,"New",AA:AA,"H"),IF(Z69="AM",AVERAGEIFS(AC:AC,V:V,M69,Z:Z,"TM",Y:Y,"New",AA:AA,"H"),IF(Z69="AZM",AVERAGEIFS(AC:AC,U:U,M69,Z:Z,"TM",Y:Y,"New",AA:AA,"H"),IF(Z69="Zone",AVERAGEIFS(AC:AC,T:T,M69,Z:Z,"TM",Y:Y,"New",AA:AA,"H"),IF(Z69="Region",AVERAGEIFS(AC:AC,S:S,M69,Z:Z,"TM",Y:Y,"New",AA:AA,"H"),IF(Z69="Country",AVERAGEIFS(AC:AC,R:R,M69,Z:Z,"TM",Y:Y,"New",AA:AA,"H"),0))))))),0)</f>
        <v>0</v>
      </c>
      <c r="AJ69" s="28">
        <f>IF(Z69="TM",IF(AA69="U",(SUMIFS(Orders!AG:AG,Orders!AD:AD,Data!M69,Orders!W:W,0,Orders!X:X,0)+SUMIFS(Orders!AG:AG,Orders!AD:AD,Data!M69,Orders!W:W,1,Orders!X:X,1))/12000,0),IF(Data!Z69="AAM",SUMIFS(Data!AJ:AJ,Data!Z:Z,"TM",Data!X:X,Data!M69,AA:AA,"U"),IF(Data!Z69="AM",SUMIFS(Data!AJ:AJ,Data!Z:Z,"TM",Data!V:V,Data!M69,AA:AA,"U"),IF(Data!Z69="AZM",SUMIFS(Data!AJ:AJ,Data!Z:Z,"TM",Data!U:U,Data!M69,AA:AA,"U"),IF(Data!Z69="Zone",SUMIFS(Data!AJ:AJ,Data!Z:Z,"TM",Data!T:T,Data!M69,AA:AA,"U"),IF(Data!Z69="Region",SUMIFS(Data!AJ:AJ,Data!Z:Z,"TM",Data!S:S,Data!M69,AA:AA,"U"),IF(Data!Z69="Country",SUMIFS(Data!AJ:AJ,Data!Z:Z,"TM",Data!R:R,Data!M69,AA:AA,"U"),"")))))))</f>
        <v>1.02</v>
      </c>
      <c r="AK69" s="18">
        <f>IF(Z69="TM",IF(AA69="U",(SUMIFS(Orders!AG:AG,Orders!AD:AD,Data!M69,Orders!W:W,0,Orders!X:X,0)+SUMIFS(Orders!AG:AG,Orders!AD:AD,Data!M69,Orders!W:W,1,Orders!X:X,1)),0),IF(Data!Z69="AAM",SUMIFS(Data!AK:AK,Data!Z:Z,"TM",Data!X:X,Data!M69,AA:AA,"U"),IF(Data!Z69="AM",SUMIFS(Data!AK:AK,Data!Z:Z,"TM",Data!V:V,Data!M69,AA:AA,"U"),IF(Data!Z69="AZM",SUMIFS(Data!AK:AK,Data!Z:Z,"TM",Data!U:U,Data!M69,AA:AA,"U"),IF(Data!Z69="Zone",SUMIFS(Data!AK:AK,Data!Z:Z,"TM",Data!T:T,Data!M69,AA:AA,"U"),IF(Data!Z69="Region",SUMIFS(Data!AK:AK,Data!Z:Z,"TM",Data!S:S,Data!M69,AA:AA,"U"),IF(Data!Z69="Country",SUMIFS(Data!AK:AK,Data!Z:Z,"TM",Data!R:R,Data!M69,AA:AA,"U"),"")))))))</f>
        <v>12240</v>
      </c>
      <c r="AL69" s="18">
        <f>IF(Z69="TM",12000*0,IF(Data!Z69="AAM",SUMIFS(Data!AL:AL,Data!Z:Z,"TM",Data!X:X,Data!M69,AA:AA,"H"),IF(Data!Z69="AM",SUMIFS(Data!AL:AL,Data!Z:Z,"TM",Data!V:V,Data!M69,AA:AA,"H"),IF(Data!Z69="AZM",SUMIFS(Data!AL:AL,Data!Z:Z,"TM",Data!U:U,Data!M69,AA:AA,"H"),IF(Data!Z69="Zone",SUMIFS(Data!AL:AL,Data!Z:Z,"TM",Data!T:T,Data!M69,AA:AA,"H"),IF(Data!Z69="Region",SUMIFS(Data!AL:AL,Data!Z:Z,"TM",Data!S:S,Data!M69,AA:AA,"H"),IF(Data!Z69="Country",SUMIFS(Data!AL:AL,Data!Z:Z,"TM",Data!R:R,Data!M69,AA:AA,"H"),"")))))))</f>
        <v>0</v>
      </c>
      <c r="AM69" s="27">
        <f t="shared" ref="AM69:AM132" si="30">IFERROR(AK69/AL69,0)</f>
        <v>0</v>
      </c>
      <c r="AN69" s="26">
        <f t="shared" ref="AN69:AN132" si="31">IFERROR(IF(AND(Z69="TM",Y69="Exp"),AC69,IF(Z69="AAM",AVERAGEIFS(AJ:AJ,X:X,M69,Z:Z,"TM",Y:Y,"Exp",AA:AA,"U"),IF(Z69="AM",AVERAGEIFS(AJ:AJ,V:V,M69,Z:Z,"TM",Y:Y,"Exp",AA:AA,"U"),IF(Z69="AZM",AVERAGEIFS(AJ:AJ,U:U,M69,Z:Z,"TM",Y:Y,"Exp",AA:AA,"U"),IF(Z69="Zone",AVERAGEIFS(AJ:AJ,T:T,M69,Z:Z,"TM",Y:Y,"Exp",AA:AA,"U"),IF(Z69="Region",AVERAGEIFS(AJ:AJ,S:S,M69,Z:Z,"TM",Y:Y,"Exp",AA:AA,"U"),IF(Z69="Country",AVERAGEIFS(AJ:AJ,R:R,M69,Z:Z,"TM",Y:Y,"Exp",AA:AA,"U"),0))))))),0)</f>
        <v>0</v>
      </c>
      <c r="AO69" s="26">
        <f t="shared" ref="AO69:AO132" si="32">IFERROR(IF(AND(Z69="TM",Y69="New"),AC69,IF(Z69="AAM",AVERAGEIFS(AJ:AJ,X:X,M69,Z:Z,"TM",Y:Y,"New",AA:AA,"U"),IF(Z69="AM",AVERAGEIFS(AJ:AJ,V:V,M69,Z:Z,"TM",Y:Y,"New",AA:AA,"U"),IF(Z69="AZM",AVERAGEIFS(AJ:AJ,U:U,M69,Z:Z,"TM",Y:Y,"New",AA:AA,"U"),IF(Z69="Zone",AVERAGEIFS(AJ:AJ,T:T,M69,Z:Z,"TM",Y:Y,"New",AA:AA,"U"),IF(Z69="Region",AVERAGEIFS(AJ:AJ,S:S,M69,Z:Z,"TM",Y:Y,"New",AA:AA,"U"),IF(Z69="Country",AVERAGEIFS(AJ:AJ,R:R,M69,Z:Z,"TM",Y:Y,"New",AA:AA,"U"),0))))))),0)</f>
        <v>0.255</v>
      </c>
      <c r="AQ69" s="28">
        <f t="shared" ref="AQ69:AQ132" si="33">SUM(AC69,AJ69)</f>
        <v>1.02</v>
      </c>
      <c r="AR69" s="18">
        <f t="shared" ref="AR69:AR132" si="34">AK69+AC69*12000</f>
        <v>12240</v>
      </c>
      <c r="AS69" s="18">
        <f t="shared" ref="AS69:AS132" si="35">AL69+AD69*12000</f>
        <v>0</v>
      </c>
      <c r="AT69" s="27">
        <f t="shared" ref="AT69:AT132" si="36">IFERROR(AR69/AS69,0)</f>
        <v>0</v>
      </c>
      <c r="AU69" s="27"/>
      <c r="AV69" s="27"/>
      <c r="AW69" s="18">
        <f>IF(Z69="TM",(COUNTIFS(Orders!AD:AD,Data!M69,Orders!W:W,0,Orders!X:X,0,Orders!S:S,"*Ray*")+COUNTIFS(Orders!AD:AD,Data!M69,Orders!W:W,1,Orders!X:X,1,Orders!S:S,"*Ray*")+COUNTIFS(Orders!AD:AD,Data!M69,Orders!W:W,0,Orders!X:X,0,Orders!S:S,"*Fabric*")+COUNTIFS(Orders!AD:AD,Data!M69,Orders!W:W,1,Orders!X:X,1,Orders!S:S,"*Fabric*")),IF(Data!Z69="AAM",SUMIFS(Data!AW:AW,Data!Z:Z,"TM",Data!X:X,Data!M69),IF(Data!Z69="AM",SUMIFS(Data!AW:AW,Data!Z:Z,"TM",Data!V:V,Data!M69),IF(Data!Z69="AZM",SUMIFS(Data!AW:AW,Data!Z:Z,"TM",Data!U:U,Data!M69),IF(Data!Z69="Zone",SUMIFS(Data!AW:AW,Data!Z:Z,"TM",Data!T:T,Data!M69),IF(Data!Z69="Region",SUMIFS(Data!AW:AW,Data!Z:Z,"TM",Data!S:S,Data!M69),IF(Data!Z69="Country",SUMIFS(Data!AW:AW,Data!Z:Z,"TM",Data!R:R,Data!M69),0)))))))</f>
        <v>1</v>
      </c>
      <c r="AX69" s="18">
        <f>IF(Z69="TM",(COUNTIFS(Orders!AD:AD,Data!M69,Orders!W:W,0,Orders!X:X,0,Orders!S:S,"*Starter*")+COUNTIFS(Orders!AD:AD,Data!M69,Orders!W:W,1,Orders!X:X,1,Orders!S:S,"*Starter*")),IF(Data!Z69="AAM",SUMIFS(Data!AX:AX,Data!Z:Z,"TM",Data!X:X,Data!M69),IF(Data!Z69="AM",SUMIFS(Data!AX:AX,Data!Z:Z,"TM",Data!V:V,Data!M69),IF(Data!Z69="AZM",SUMIFS(Data!AX:AX,Data!Z:Z,"TM",Data!U:U,Data!M69),IF(Data!Z69="Zone",SUMIFS(Data!AX:AX,Data!Z:Z,"TM",Data!T:T,Data!M69),IF(Data!Z69="Region",SUMIFS(Data!AX:AX,Data!Z:Z,"TM",Data!S:S,Data!M69),IF(Data!Z69="Country",SUMIFS(Data!AX:AX,Data!Z:Z,"TM",Data!R:R,Data!M69),0)))))))</f>
        <v>0</v>
      </c>
      <c r="AY69" s="18">
        <f>IF(Z69="TM",(COUNTIFS(Orders!AD:AD,Data!M69,Orders!W:W,0,Orders!X:X,0,Orders!S:S,"*Pro*")+COUNTIFS(Orders!AD:AD,Data!M69,Orders!W:W,1,Orders!X:X,1,Orders!S:S,"*Pro*")),IF(Data!Z69="AAM",SUMIFS(Data!AY:AY,Data!Z:Z,"TM",Data!X:X,Data!M69),IF(Data!Z69="AM",SUMIFS(Data!AY:AY,Data!Z:Z,"TM",Data!V:V,Data!M69),IF(Data!Z69="AZM",SUMIFS(Data!AY:AY,Data!Z:Z,"TM",Data!U:U,Data!M69),IF(Data!Z69="Zone",SUMIFS(Data!AY:AY,Data!Z:Z,"TM",Data!T:T,Data!M69),IF(Data!Z69="Region",SUMIFS(Data!AY:AY,Data!Z:Z,"TM",Data!S:S,Data!M69),IF(Data!Z69="Country",SUMIFS(Data!AY:AY,Data!Z:Z,"TM",Data!R:R,Data!M69),0)))))))</f>
        <v>0</v>
      </c>
      <c r="AZ69" s="18">
        <f>IF(Z69="TM",(COUNTIFS(Orders!AD:AD,Data!M69,Orders!W:W,0,Orders!X:X,0,Orders!S:S,"*Tab*")+COUNTIFS(Orders!AD:AD,Data!M69,Orders!W:W,1,Orders!X:X,1,Orders!S:S,"*Tab*")),IF(Data!Z69="AAM",SUMIFS(Data!AZ:AZ,Data!Z:Z,"TM",Data!X:X,Data!M69),IF(Data!Z69="AM",SUMIFS(Data!AZ:AZ,Data!Z:Z,"TM",Data!V:V,Data!M69),IF(Data!Z69="AZM",SUMIFS(Data!AZ:AZ,Data!Z:Z,"TM",Data!U:U,Data!M69),IF(Data!Z69="Zone",SUMIFS(Data!AZ:AZ,Data!Z:Z,"TM",Data!T:T,Data!M69),IF(Data!Z69="Region",SUMIFS(Data!AZ:AZ,Data!Z:Z,"TM",Data!S:S,Data!M69),IF(Data!Z69="Country",SUMIFS(Data!AZ:AZ,Data!Z:Z,"TM",Data!R:R,Data!M69),0)))))))</f>
        <v>0</v>
      </c>
      <c r="BA69" s="18">
        <f>IF(Z69="TM",(COUNTIFS(Orders!AD:AD,Data!M69,Orders!W:W,0,Orders!X:X,0,Orders!S:S,"*Dental*")+COUNTIFS(Orders!AD:AD,Data!M69,Orders!W:W,1,Orders!X:X,1,Orders!S:S,"*Dental*")+COUNTIFS(Orders!AD:AD,Data!M69,Orders!W:W,0,Orders!X:X,0,Orders!S:S,"*Pediatric*")+COUNTIFS(Orders!AD:AD,Data!M69,Orders!W:W,1,Orders!X:X,1,Orders!S:S,"*Pediatric*")),IF(Data!Z69="AAM",SUMIFS(Data!BA:BA,Data!Z:Z,"TM",Data!X:X,Data!M69),IF(Data!Z69="AM",SUMIFS(Data!BA:BA,Data!Z:Z,"TM",Data!V:V,Data!M69),IF(Data!Z69="AZM",SUMIFS(Data!BA:BA,Data!Z:Z,"TM",Data!U:U,Data!M69),IF(Data!Z69="Zone",SUMIFS(Data!BA:BA,Data!Z:Z,"TM",Data!T:T,Data!M69),IF(Data!Z69="Region",SUMIFS(Data!BA:BA,Data!Z:Z,"TM",Data!S:S,Data!M69),IF(Data!Z69="Country",SUMIFS(Data!BA:BA,Data!Z:Z,"TM",Data!R:R,Data!M69),0)))))))</f>
        <v>0</v>
      </c>
      <c r="BB69" s="18">
        <f>IF(Z69="TM",(COUNTIFS(Orders!AD:AD,Data!M69,Orders!W:W,0,Orders!X:X,0,Orders!S:S,"*Fabric*")+COUNTIFS(Orders!AD:AD,Data!M69,Orders!W:W,1,Orders!X:X,1,Orders!S:S,"*Fabric*")),IF(Data!Z69="AAM",SUMIFS(Data!BB:BB,Data!Z:Z,"TM",Data!X:X,Data!M69),IF(Data!Z69="AM",SUMIFS(Data!BB:BB,Data!Z:Z,"TM",Data!V:V,Data!M69),IF(Data!Z69="AZM",SUMIFS(Data!BB:BB,Data!Z:Z,"TM",Data!U:U,Data!M69),IF(Data!Z69="Zone",SUMIFS(Data!BB:BB,Data!Z:Z,"TM",Data!T:T,Data!M69),IF(Data!Z69="Region",SUMIFS(Data!BB:BB,Data!Z:Z,"TM",Data!S:S,Data!M69),IF(Data!Z69="Country",SUMIFS(Data!BB:BB,Data!Z:Z,"TM",Data!R:R,Data!M69),0)))))))</f>
        <v>1</v>
      </c>
    </row>
    <row r="70" spans="1:54" ht="15.75" x14ac:dyDescent="0.3">
      <c r="A70" s="33" t="str">
        <f t="shared" si="20"/>
        <v/>
      </c>
      <c r="B70" s="33" t="b">
        <f t="shared" si="21"/>
        <v>1</v>
      </c>
      <c r="C70" s="33" t="e">
        <f>IF(ISERROR(SMALL($D$4:$D$594,E70)),””,SMALL($D$4:$D$594,E70))</f>
        <v>#NAME?</v>
      </c>
      <c r="D70" s="34" t="str">
        <f t="shared" si="22"/>
        <v/>
      </c>
      <c r="E70" s="33">
        <f>ROWS($E$4:E70)</f>
        <v>67</v>
      </c>
      <c r="F70" s="33">
        <f t="shared" si="23"/>
        <v>0</v>
      </c>
      <c r="G70" s="33">
        <f>IF(OR(Report!$C$7="",Report!$C$7="All Levels"),1,IF(Report!$C$7=Data!Z70,1,0))</f>
        <v>0</v>
      </c>
      <c r="H70" s="33">
        <f t="shared" si="24"/>
        <v>1</v>
      </c>
      <c r="I70" s="33">
        <f t="shared" si="25"/>
        <v>3</v>
      </c>
      <c r="J70" s="33">
        <f>IF(OR(Report!$F$7="",Report!$F$7="All AMs"),1,IF(Report!$F$7=Data!W70,1,0))</f>
        <v>1</v>
      </c>
      <c r="K70" s="33">
        <f>IF(OR(Report!$E$7="",Report!$E$7="All Zones"),1,IF(Report!$E$7=Data!P70,1,0))</f>
        <v>1</v>
      </c>
      <c r="L70" s="33">
        <f>IF(OR(Report!$D$7="",Report!$D$7="All Regions"),1,IF(Report!$D$7=Data!O70,1,0))</f>
        <v>1</v>
      </c>
      <c r="M70" s="67" t="s">
        <v>855</v>
      </c>
      <c r="N70" s="67" t="s">
        <v>735</v>
      </c>
      <c r="O70" s="68" t="s">
        <v>21</v>
      </c>
      <c r="P70" s="68" t="s">
        <v>690</v>
      </c>
      <c r="Q70" s="68" t="s">
        <v>856</v>
      </c>
      <c r="R70" s="67" t="s">
        <v>777</v>
      </c>
      <c r="S70" s="67" t="s">
        <v>757</v>
      </c>
      <c r="T70" s="67" t="s">
        <v>759</v>
      </c>
      <c r="U70" s="67"/>
      <c r="V70" s="67" t="s">
        <v>855</v>
      </c>
      <c r="W70" s="67" t="s">
        <v>735</v>
      </c>
      <c r="X70" s="67"/>
      <c r="Y70" s="68"/>
      <c r="Z70" s="68" t="s">
        <v>12</v>
      </c>
      <c r="AA70" s="68"/>
      <c r="AB70" s="18">
        <f>IF(Z70="TM",IF(AA70="H",(COUNTIFS(Orders!AD:AD,Data!M70,Orders!W:W,0,Orders!X:X,0)+COUNTIFS(Orders!AD:AD,Data!M70,Orders!W:W,1,Orders!X:X,1)),0),IF(Data!Z70="AAM",SUMIFS(Data!AB:AB,Data!Z:Z,"TM",Data!X:X,Data!M70,AA:AA,"H"),IF(Data!Z70="AM",SUMIFS(Data!AB:AB,Data!Z:Z,"TM",Data!V:V,Data!M70,AA:AA,"H"),IF(Data!Z70="AZM",SUMIFS(Data!AB:AB,Data!Z:Z,"TM",Data!U:U,Data!M70,AA:AA,"H"),IF(Data!Z70="ZM",SUMIFS(Data!AB:AB,Data!Z:Z,"TM",Data!T:T,Data!M70,AA:AA,"H"),IF(Data!Z70="RM",SUMIFS(Data!AB:AB,Data!Z:Z,"TM",Data!S:S,Data!M70,AA:AA,"H"),IF(Data!Z70="CM",SUMIFS(Data!AB:AB,Data!Z:Z,"TM",Data!R:R,Data!M70,AA:AA,"H"),"")))))))</f>
        <v>1</v>
      </c>
      <c r="AC70" s="28">
        <f>IF(Z70="TM",IF(AA70="H",(SUMIFS(Orders!AG:AG,Orders!AD:AD,Data!M70,Orders!W:W,0,Orders!X:X,0)+SUMIFS(Orders!AG:AG,Orders!AD:AD,Data!M70,Orders!W:W,1,Orders!X:X,1))/12000,0),IF(Data!Z70="AAM",SUMIFS(Data!AC:AC,Data!Z:Z,"TM",Data!X:X,Data!M70,AA:AA,"H"),IF(Data!Z70="AM",SUMIFS(Data!AC:AC,Data!Z:Z,"TM",Data!V:V,Data!M70,AA:AA,"H"),IF(Data!Z70="AZM",SUMIFS(Data!AC:AC,Data!Z:Z,"TM",Data!U:U,Data!M70,AA:AA,"H"),IF(Data!Z70="Zone",SUMIFS(Data!AC:AC,Data!Z:Z,"TM",Data!T:T,Data!M70,AA:AA,"H"),IF(Data!Z70="Region",SUMIFS(Data!AC:AC,Data!Z:Z,"TM",Data!S:S,Data!M70,AA:AA,"H"),IF(Data!Z70="Country",SUMIFS(Data!AC:AC,Data!Z:Z,"TM",Data!R:R,Data!M70,AA:AA,"H"),"")))))))</f>
        <v>0.999</v>
      </c>
      <c r="AD70" s="18">
        <f>IF(Z70="TM",0,IF(Data!Z70="AAM",SUMIFS(Data!AD:AD,Data!Z:Z,"TM",Data!X:X,Data!M70,AA:AA,"H"),IF(Data!Z70="AM",SUMIFS(Data!AD:AD,Data!Z:Z,"TM",Data!V:V,Data!M70,AA:AA,"H"),IF(Data!Z70="AZM",SUMIFS(Data!AD:AD,Data!Z:Z,"TM",Data!U:U,Data!M70,AA:AA,"H"),IF(Data!Z70="Zone",SUMIFS(Data!AD:AD,Data!Z:Z,"TM",Data!T:T,Data!M70,AA:AA,"H"),IF(Data!Z70="Region",SUMIFS(Data!AD:AD,Data!Z:Z,"TM",Data!S:S,Data!M70,AA:AA,"H"),IF(Data!Z70="Country",SUMIFS(Data!AD:AD,Data!Z:Z,"TM",Data!R:R,Data!M70,AA:AA,"H"),"")))))))</f>
        <v>0</v>
      </c>
      <c r="AE70" s="27">
        <f t="shared" si="26"/>
        <v>0</v>
      </c>
      <c r="AF70" s="26">
        <f t="shared" si="27"/>
        <v>999</v>
      </c>
      <c r="AG70" s="26">
        <f t="shared" si="28"/>
        <v>0.33300000000000002</v>
      </c>
      <c r="AH70" s="26">
        <f t="shared" si="29"/>
        <v>0</v>
      </c>
      <c r="AJ70" s="28">
        <f>IF(Z70="TM",IF(AA70="U",(SUMIFS(Orders!AG:AG,Orders!AD:AD,Data!M70,Orders!W:W,0,Orders!X:X,0)+SUMIFS(Orders!AG:AG,Orders!AD:AD,Data!M70,Orders!W:W,1,Orders!X:X,1))/12000,0),IF(Data!Z70="AAM",SUMIFS(Data!AJ:AJ,Data!Z:Z,"TM",Data!X:X,Data!M70,AA:AA,"U"),IF(Data!Z70="AM",SUMIFS(Data!AJ:AJ,Data!Z:Z,"TM",Data!V:V,Data!M70,AA:AA,"U"),IF(Data!Z70="AZM",SUMIFS(Data!AJ:AJ,Data!Z:Z,"TM",Data!U:U,Data!M70,AA:AA,"U"),IF(Data!Z70="Zone",SUMIFS(Data!AJ:AJ,Data!Z:Z,"TM",Data!T:T,Data!M70,AA:AA,"U"),IF(Data!Z70="Region",SUMIFS(Data!AJ:AJ,Data!Z:Z,"TM",Data!S:S,Data!M70,AA:AA,"U"),IF(Data!Z70="Country",SUMIFS(Data!AJ:AJ,Data!Z:Z,"TM",Data!R:R,Data!M70,AA:AA,"U"),"")))))))</f>
        <v>0.83250000000000002</v>
      </c>
      <c r="AK70" s="18">
        <f>IF(Z70="TM",IF(AA70="U",(SUMIFS(Orders!AG:AG,Orders!AD:AD,Data!M70,Orders!W:W,0,Orders!X:X,0)+SUMIFS(Orders!AG:AG,Orders!AD:AD,Data!M70,Orders!W:W,1,Orders!X:X,1)),0),IF(Data!Z70="AAM",SUMIFS(Data!AK:AK,Data!Z:Z,"TM",Data!X:X,Data!M70,AA:AA,"U"),IF(Data!Z70="AM",SUMIFS(Data!AK:AK,Data!Z:Z,"TM",Data!V:V,Data!M70,AA:AA,"U"),IF(Data!Z70="AZM",SUMIFS(Data!AK:AK,Data!Z:Z,"TM",Data!U:U,Data!M70,AA:AA,"U"),IF(Data!Z70="Zone",SUMIFS(Data!AK:AK,Data!Z:Z,"TM",Data!T:T,Data!M70,AA:AA,"U"),IF(Data!Z70="Region",SUMIFS(Data!AK:AK,Data!Z:Z,"TM",Data!S:S,Data!M70,AA:AA,"U"),IF(Data!Z70="Country",SUMIFS(Data!AK:AK,Data!Z:Z,"TM",Data!R:R,Data!M70,AA:AA,"U"),"")))))))</f>
        <v>9990</v>
      </c>
      <c r="AL70" s="18">
        <f>IF(Z70="TM",12000*0,IF(Data!Z70="AAM",SUMIFS(Data!AL:AL,Data!Z:Z,"TM",Data!X:X,Data!M70,AA:AA,"H"),IF(Data!Z70="AM",SUMIFS(Data!AL:AL,Data!Z:Z,"TM",Data!V:V,Data!M70,AA:AA,"H"),IF(Data!Z70="AZM",SUMIFS(Data!AL:AL,Data!Z:Z,"TM",Data!U:U,Data!M70,AA:AA,"H"),IF(Data!Z70="Zone",SUMIFS(Data!AL:AL,Data!Z:Z,"TM",Data!T:T,Data!M70,AA:AA,"H"),IF(Data!Z70="Region",SUMIFS(Data!AL:AL,Data!Z:Z,"TM",Data!S:S,Data!M70,AA:AA,"H"),IF(Data!Z70="Country",SUMIFS(Data!AL:AL,Data!Z:Z,"TM",Data!R:R,Data!M70,AA:AA,"H"),"")))))))</f>
        <v>0</v>
      </c>
      <c r="AM70" s="27">
        <f t="shared" si="30"/>
        <v>0</v>
      </c>
      <c r="AN70" s="26">
        <f t="shared" si="31"/>
        <v>0.208125</v>
      </c>
      <c r="AO70" s="26">
        <f t="shared" si="32"/>
        <v>0</v>
      </c>
      <c r="AQ70" s="28">
        <f t="shared" si="33"/>
        <v>1.8315000000000001</v>
      </c>
      <c r="AR70" s="18">
        <f t="shared" si="34"/>
        <v>21978</v>
      </c>
      <c r="AS70" s="18">
        <f t="shared" si="35"/>
        <v>0</v>
      </c>
      <c r="AT70" s="27">
        <f t="shared" si="36"/>
        <v>0</v>
      </c>
      <c r="AU70" s="27"/>
      <c r="AV70" s="27"/>
      <c r="AW70" s="18">
        <f>IF(Z70="TM",(COUNTIFS(Orders!AD:AD,Data!M70,Orders!W:W,0,Orders!X:X,0,Orders!S:S,"*Ray*")+COUNTIFS(Orders!AD:AD,Data!M70,Orders!W:W,1,Orders!X:X,1,Orders!S:S,"*Ray*")+COUNTIFS(Orders!AD:AD,Data!M70,Orders!W:W,0,Orders!X:X,0,Orders!S:S,"*Fabric*")+COUNTIFS(Orders!AD:AD,Data!M70,Orders!W:W,1,Orders!X:X,1,Orders!S:S,"*Fabric*")),IF(Data!Z70="AAM",SUMIFS(Data!AW:AW,Data!Z:Z,"TM",Data!X:X,Data!M70),IF(Data!Z70="AM",SUMIFS(Data!AW:AW,Data!Z:Z,"TM",Data!V:V,Data!M70),IF(Data!Z70="AZM",SUMIFS(Data!AW:AW,Data!Z:Z,"TM",Data!U:U,Data!M70),IF(Data!Z70="Zone",SUMIFS(Data!AW:AW,Data!Z:Z,"TM",Data!T:T,Data!M70),IF(Data!Z70="Region",SUMIFS(Data!AW:AW,Data!Z:Z,"TM",Data!S:S,Data!M70),IF(Data!Z70="Country",SUMIFS(Data!AW:AW,Data!Z:Z,"TM",Data!R:R,Data!M70),0)))))))</f>
        <v>2</v>
      </c>
      <c r="AX70" s="18">
        <f>IF(Z70="TM",(COUNTIFS(Orders!AD:AD,Data!M70,Orders!W:W,0,Orders!X:X,0,Orders!S:S,"*Starter*")+COUNTIFS(Orders!AD:AD,Data!M70,Orders!W:W,1,Orders!X:X,1,Orders!S:S,"*Starter*")),IF(Data!Z70="AAM",SUMIFS(Data!AX:AX,Data!Z:Z,"TM",Data!X:X,Data!M70),IF(Data!Z70="AM",SUMIFS(Data!AX:AX,Data!Z:Z,"TM",Data!V:V,Data!M70),IF(Data!Z70="AZM",SUMIFS(Data!AX:AX,Data!Z:Z,"TM",Data!U:U,Data!M70),IF(Data!Z70="Zone",SUMIFS(Data!AX:AX,Data!Z:Z,"TM",Data!T:T,Data!M70),IF(Data!Z70="Region",SUMIFS(Data!AX:AX,Data!Z:Z,"TM",Data!S:S,Data!M70),IF(Data!Z70="Country",SUMIFS(Data!AX:AX,Data!Z:Z,"TM",Data!R:R,Data!M70),0)))))))</f>
        <v>1</v>
      </c>
      <c r="AY70" s="18">
        <f>IF(Z70="TM",(COUNTIFS(Orders!AD:AD,Data!M70,Orders!W:W,0,Orders!X:X,0,Orders!S:S,"*Pro*")+COUNTIFS(Orders!AD:AD,Data!M70,Orders!W:W,1,Orders!X:X,1,Orders!S:S,"*Pro*")),IF(Data!Z70="AAM",SUMIFS(Data!AY:AY,Data!Z:Z,"TM",Data!X:X,Data!M70),IF(Data!Z70="AM",SUMIFS(Data!AY:AY,Data!Z:Z,"TM",Data!V:V,Data!M70),IF(Data!Z70="AZM",SUMIFS(Data!AY:AY,Data!Z:Z,"TM",Data!U:U,Data!M70),IF(Data!Z70="Zone",SUMIFS(Data!AY:AY,Data!Z:Z,"TM",Data!T:T,Data!M70),IF(Data!Z70="Region",SUMIFS(Data!AY:AY,Data!Z:Z,"TM",Data!S:S,Data!M70),IF(Data!Z70="Country",SUMIFS(Data!AY:AY,Data!Z:Z,"TM",Data!R:R,Data!M70),0)))))))</f>
        <v>1</v>
      </c>
      <c r="AZ70" s="18">
        <f>IF(Z70="TM",(COUNTIFS(Orders!AD:AD,Data!M70,Orders!W:W,0,Orders!X:X,0,Orders!S:S,"*Tab*")+COUNTIFS(Orders!AD:AD,Data!M70,Orders!W:W,1,Orders!X:X,1,Orders!S:S,"*Tab*")),IF(Data!Z70="AAM",SUMIFS(Data!AZ:AZ,Data!Z:Z,"TM",Data!X:X,Data!M70),IF(Data!Z70="AM",SUMIFS(Data!AZ:AZ,Data!Z:Z,"TM",Data!V:V,Data!M70),IF(Data!Z70="AZM",SUMIFS(Data!AZ:AZ,Data!Z:Z,"TM",Data!U:U,Data!M70),IF(Data!Z70="Zone",SUMIFS(Data!AZ:AZ,Data!Z:Z,"TM",Data!T:T,Data!M70),IF(Data!Z70="Region",SUMIFS(Data!AZ:AZ,Data!Z:Z,"TM",Data!S:S,Data!M70),IF(Data!Z70="Country",SUMIFS(Data!AZ:AZ,Data!Z:Z,"TM",Data!R:R,Data!M70),0)))))))</f>
        <v>0</v>
      </c>
      <c r="BA70" s="18">
        <f>IF(Z70="TM",(COUNTIFS(Orders!AD:AD,Data!M70,Orders!W:W,0,Orders!X:X,0,Orders!S:S,"*Dental*")+COUNTIFS(Orders!AD:AD,Data!M70,Orders!W:W,1,Orders!X:X,1,Orders!S:S,"*Dental*")+COUNTIFS(Orders!AD:AD,Data!M70,Orders!W:W,0,Orders!X:X,0,Orders!S:S,"*Pediatric*")+COUNTIFS(Orders!AD:AD,Data!M70,Orders!W:W,1,Orders!X:X,1,Orders!S:S,"*Pediatric*")),IF(Data!Z70="AAM",SUMIFS(Data!BA:BA,Data!Z:Z,"TM",Data!X:X,Data!M70),IF(Data!Z70="AM",SUMIFS(Data!BA:BA,Data!Z:Z,"TM",Data!V:V,Data!M70),IF(Data!Z70="AZM",SUMIFS(Data!BA:BA,Data!Z:Z,"TM",Data!U:U,Data!M70),IF(Data!Z70="Zone",SUMIFS(Data!BA:BA,Data!Z:Z,"TM",Data!T:T,Data!M70),IF(Data!Z70="Region",SUMIFS(Data!BA:BA,Data!Z:Z,"TM",Data!S:S,Data!M70),IF(Data!Z70="Country",SUMIFS(Data!BA:BA,Data!Z:Z,"TM",Data!R:R,Data!M70),0)))))))</f>
        <v>0</v>
      </c>
      <c r="BB70" s="18">
        <f>IF(Z70="TM",(COUNTIFS(Orders!AD:AD,Data!M70,Orders!W:W,0,Orders!X:X,0,Orders!S:S,"*Fabric*")+COUNTIFS(Orders!AD:AD,Data!M70,Orders!W:W,1,Orders!X:X,1,Orders!S:S,"*Fabric*")),IF(Data!Z70="AAM",SUMIFS(Data!BB:BB,Data!Z:Z,"TM",Data!X:X,Data!M70),IF(Data!Z70="AM",SUMIFS(Data!BB:BB,Data!Z:Z,"TM",Data!V:V,Data!M70),IF(Data!Z70="AZM",SUMIFS(Data!BB:BB,Data!Z:Z,"TM",Data!U:U,Data!M70),IF(Data!Z70="Zone",SUMIFS(Data!BB:BB,Data!Z:Z,"TM",Data!T:T,Data!M70),IF(Data!Z70="Region",SUMIFS(Data!BB:BB,Data!Z:Z,"TM",Data!S:S,Data!M70),IF(Data!Z70="Country",SUMIFS(Data!BB:BB,Data!Z:Z,"TM",Data!R:R,Data!M70),0)))))))</f>
        <v>0</v>
      </c>
    </row>
    <row r="71" spans="1:54" ht="15.75" x14ac:dyDescent="0.3">
      <c r="A71" s="33" t="str">
        <f t="shared" si="20"/>
        <v/>
      </c>
      <c r="B71" s="33" t="b">
        <f t="shared" si="21"/>
        <v>1</v>
      </c>
      <c r="C71" s="33" t="e">
        <f>IF(ISERROR(SMALL($D$4:$D$594,E71)),””,SMALL($D$4:$D$594,E71))</f>
        <v>#NAME?</v>
      </c>
      <c r="D71" s="34" t="str">
        <f t="shared" si="22"/>
        <v/>
      </c>
      <c r="E71" s="33">
        <f>ROWS($E$4:E71)</f>
        <v>68</v>
      </c>
      <c r="F71" s="33">
        <f t="shared" si="23"/>
        <v>0</v>
      </c>
      <c r="G71" s="33">
        <f>IF(OR(Report!$C$7="",Report!$C$7="All Levels"),1,IF(Report!$C$7=Data!Z71,1,0))</f>
        <v>0</v>
      </c>
      <c r="H71" s="33">
        <f t="shared" si="24"/>
        <v>1</v>
      </c>
      <c r="I71" s="33">
        <f t="shared" si="25"/>
        <v>3</v>
      </c>
      <c r="J71" s="33">
        <f>IF(OR(Report!$F$7="",Report!$F$7="All AMs"),1,IF(Report!$F$7=Data!W71,1,0))</f>
        <v>1</v>
      </c>
      <c r="K71" s="33">
        <f>IF(OR(Report!$E$7="",Report!$E$7="All Zones"),1,IF(Report!$E$7=Data!P71,1,0))</f>
        <v>1</v>
      </c>
      <c r="L71" s="33">
        <f>IF(OR(Report!$D$7="",Report!$D$7="All Regions"),1,IF(Report!$D$7=Data!O71,1,0))</f>
        <v>1</v>
      </c>
      <c r="M71" s="67" t="s">
        <v>389</v>
      </c>
      <c r="N71" s="67" t="s">
        <v>736</v>
      </c>
      <c r="O71" s="68" t="s">
        <v>21</v>
      </c>
      <c r="P71" s="68" t="s">
        <v>690</v>
      </c>
      <c r="Q71" s="68" t="s">
        <v>856</v>
      </c>
      <c r="R71" s="67" t="s">
        <v>777</v>
      </c>
      <c r="S71" s="67" t="s">
        <v>757</v>
      </c>
      <c r="T71" s="67" t="s">
        <v>759</v>
      </c>
      <c r="U71" s="67"/>
      <c r="V71" s="67" t="s">
        <v>389</v>
      </c>
      <c r="W71" s="67" t="s">
        <v>736</v>
      </c>
      <c r="X71" s="67"/>
      <c r="Y71" s="68"/>
      <c r="Z71" s="68" t="s">
        <v>12</v>
      </c>
      <c r="AA71" s="68"/>
      <c r="AB71" s="18">
        <f>IF(Z71="TM",IF(AA71="H",(COUNTIFS(Orders!AD:AD,Data!M71,Orders!W:W,0,Orders!X:X,0)+COUNTIFS(Orders!AD:AD,Data!M71,Orders!W:W,1,Orders!X:X,1)),0),IF(Data!Z71="AAM",SUMIFS(Data!AB:AB,Data!Z:Z,"TM",Data!X:X,Data!M71,AA:AA,"H"),IF(Data!Z71="AM",SUMIFS(Data!AB:AB,Data!Z:Z,"TM",Data!V:V,Data!M71,AA:AA,"H"),IF(Data!Z71="AZM",SUMIFS(Data!AB:AB,Data!Z:Z,"TM",Data!U:U,Data!M71,AA:AA,"H"),IF(Data!Z71="ZM",SUMIFS(Data!AB:AB,Data!Z:Z,"TM",Data!T:T,Data!M71,AA:AA,"H"),IF(Data!Z71="RM",SUMIFS(Data!AB:AB,Data!Z:Z,"TM",Data!S:S,Data!M71,AA:AA,"H"),IF(Data!Z71="CM",SUMIFS(Data!AB:AB,Data!Z:Z,"TM",Data!R:R,Data!M71,AA:AA,"H"),"")))))))</f>
        <v>1</v>
      </c>
      <c r="AC71" s="28">
        <f>IF(Z71="TM",IF(AA71="H",(SUMIFS(Orders!AG:AG,Orders!AD:AD,Data!M71,Orders!W:W,0,Orders!X:X,0)+SUMIFS(Orders!AG:AG,Orders!AD:AD,Data!M71,Orders!W:W,1,Orders!X:X,1))/12000,0),IF(Data!Z71="AAM",SUMIFS(Data!AC:AC,Data!Z:Z,"TM",Data!X:X,Data!M71,AA:AA,"H"),IF(Data!Z71="AM",SUMIFS(Data!AC:AC,Data!Z:Z,"TM",Data!V:V,Data!M71,AA:AA,"H"),IF(Data!Z71="AZM",SUMIFS(Data!AC:AC,Data!Z:Z,"TM",Data!U:U,Data!M71,AA:AA,"H"),IF(Data!Z71="Zone",SUMIFS(Data!AC:AC,Data!Z:Z,"TM",Data!T:T,Data!M71,AA:AA,"H"),IF(Data!Z71="Region",SUMIFS(Data!AC:AC,Data!Z:Z,"TM",Data!S:S,Data!M71,AA:AA,"H"),IF(Data!Z71="Country",SUMIFS(Data!AC:AC,Data!Z:Z,"TM",Data!R:R,Data!M71,AA:AA,"H"),"")))))))</f>
        <v>2.4990000000000001</v>
      </c>
      <c r="AD71" s="18">
        <f>IF(Z71="TM",0,IF(Data!Z71="AAM",SUMIFS(Data!AD:AD,Data!Z:Z,"TM",Data!X:X,Data!M71,AA:AA,"H"),IF(Data!Z71="AM",SUMIFS(Data!AD:AD,Data!Z:Z,"TM",Data!V:V,Data!M71,AA:AA,"H"),IF(Data!Z71="AZM",SUMIFS(Data!AD:AD,Data!Z:Z,"TM",Data!U:U,Data!M71,AA:AA,"H"),IF(Data!Z71="Zone",SUMIFS(Data!AD:AD,Data!Z:Z,"TM",Data!T:T,Data!M71,AA:AA,"H"),IF(Data!Z71="Region",SUMIFS(Data!AD:AD,Data!Z:Z,"TM",Data!S:S,Data!M71,AA:AA,"H"),IF(Data!Z71="Country",SUMIFS(Data!AD:AD,Data!Z:Z,"TM",Data!R:R,Data!M71,AA:AA,"H"),"")))))))</f>
        <v>0</v>
      </c>
      <c r="AE71" s="27">
        <f t="shared" si="26"/>
        <v>0</v>
      </c>
      <c r="AF71" s="26">
        <f t="shared" si="27"/>
        <v>2499</v>
      </c>
      <c r="AG71" s="26">
        <f t="shared" si="28"/>
        <v>0.83300000000000007</v>
      </c>
      <c r="AH71" s="26">
        <f t="shared" si="29"/>
        <v>0</v>
      </c>
      <c r="AJ71" s="28">
        <f>IF(Z71="TM",IF(AA71="U",(SUMIFS(Orders!AG:AG,Orders!AD:AD,Data!M71,Orders!W:W,0,Orders!X:X,0)+SUMIFS(Orders!AG:AG,Orders!AD:AD,Data!M71,Orders!W:W,1,Orders!X:X,1))/12000,0),IF(Data!Z71="AAM",SUMIFS(Data!AJ:AJ,Data!Z:Z,"TM",Data!X:X,Data!M71,AA:AA,"U"),IF(Data!Z71="AM",SUMIFS(Data!AJ:AJ,Data!Z:Z,"TM",Data!V:V,Data!M71,AA:AA,"U"),IF(Data!Z71="AZM",SUMIFS(Data!AJ:AJ,Data!Z:Z,"TM",Data!U:U,Data!M71,AA:AA,"U"),IF(Data!Z71="Zone",SUMIFS(Data!AJ:AJ,Data!Z:Z,"TM",Data!T:T,Data!M71,AA:AA,"U"),IF(Data!Z71="Region",SUMIFS(Data!AJ:AJ,Data!Z:Z,"TM",Data!S:S,Data!M71,AA:AA,"U"),IF(Data!Z71="Country",SUMIFS(Data!AJ:AJ,Data!Z:Z,"TM",Data!R:R,Data!M71,AA:AA,"U"),"")))))))</f>
        <v>0</v>
      </c>
      <c r="AK71" s="18">
        <f>IF(Z71="TM",IF(AA71="U",(SUMIFS(Orders!AG:AG,Orders!AD:AD,Data!M71,Orders!W:W,0,Orders!X:X,0)+SUMIFS(Orders!AG:AG,Orders!AD:AD,Data!M71,Orders!W:W,1,Orders!X:X,1)),0),IF(Data!Z71="AAM",SUMIFS(Data!AK:AK,Data!Z:Z,"TM",Data!X:X,Data!M71,AA:AA,"U"),IF(Data!Z71="AM",SUMIFS(Data!AK:AK,Data!Z:Z,"TM",Data!V:V,Data!M71,AA:AA,"U"),IF(Data!Z71="AZM",SUMIFS(Data!AK:AK,Data!Z:Z,"TM",Data!U:U,Data!M71,AA:AA,"U"),IF(Data!Z71="Zone",SUMIFS(Data!AK:AK,Data!Z:Z,"TM",Data!T:T,Data!M71,AA:AA,"U"),IF(Data!Z71="Region",SUMIFS(Data!AK:AK,Data!Z:Z,"TM",Data!S:S,Data!M71,AA:AA,"U"),IF(Data!Z71="Country",SUMIFS(Data!AK:AK,Data!Z:Z,"TM",Data!R:R,Data!M71,AA:AA,"U"),"")))))))</f>
        <v>0</v>
      </c>
      <c r="AL71" s="18">
        <f>IF(Z71="TM",12000*0,IF(Data!Z71="AAM",SUMIFS(Data!AL:AL,Data!Z:Z,"TM",Data!X:X,Data!M71,AA:AA,"H"),IF(Data!Z71="AM",SUMIFS(Data!AL:AL,Data!Z:Z,"TM",Data!V:V,Data!M71,AA:AA,"H"),IF(Data!Z71="AZM",SUMIFS(Data!AL:AL,Data!Z:Z,"TM",Data!U:U,Data!M71,AA:AA,"H"),IF(Data!Z71="Zone",SUMIFS(Data!AL:AL,Data!Z:Z,"TM",Data!T:T,Data!M71,AA:AA,"H"),IF(Data!Z71="Region",SUMIFS(Data!AL:AL,Data!Z:Z,"TM",Data!S:S,Data!M71,AA:AA,"H"),IF(Data!Z71="Country",SUMIFS(Data!AL:AL,Data!Z:Z,"TM",Data!R:R,Data!M71,AA:AA,"H"),"")))))))</f>
        <v>0</v>
      </c>
      <c r="AM71" s="27">
        <f t="shared" si="30"/>
        <v>0</v>
      </c>
      <c r="AN71" s="26">
        <f t="shared" si="31"/>
        <v>0</v>
      </c>
      <c r="AO71" s="26">
        <f t="shared" si="32"/>
        <v>0</v>
      </c>
      <c r="AQ71" s="28">
        <f t="shared" si="33"/>
        <v>2.4990000000000001</v>
      </c>
      <c r="AR71" s="18">
        <f t="shared" si="34"/>
        <v>29988</v>
      </c>
      <c r="AS71" s="18">
        <f t="shared" si="35"/>
        <v>0</v>
      </c>
      <c r="AT71" s="27">
        <f t="shared" si="36"/>
        <v>0</v>
      </c>
      <c r="AU71" s="27"/>
      <c r="AV71" s="27"/>
      <c r="AW71" s="18">
        <f>IF(Z71="TM",(COUNTIFS(Orders!AD:AD,Data!M71,Orders!W:W,0,Orders!X:X,0,Orders!S:S,"*Ray*")+COUNTIFS(Orders!AD:AD,Data!M71,Orders!W:W,1,Orders!X:X,1,Orders!S:S,"*Ray*")+COUNTIFS(Orders!AD:AD,Data!M71,Orders!W:W,0,Orders!X:X,0,Orders!S:S,"*Fabric*")+COUNTIFS(Orders!AD:AD,Data!M71,Orders!W:W,1,Orders!X:X,1,Orders!S:S,"*Fabric*")),IF(Data!Z71="AAM",SUMIFS(Data!AW:AW,Data!Z:Z,"TM",Data!X:X,Data!M71),IF(Data!Z71="AM",SUMIFS(Data!AW:AW,Data!Z:Z,"TM",Data!V:V,Data!M71),IF(Data!Z71="AZM",SUMIFS(Data!AW:AW,Data!Z:Z,"TM",Data!U:U,Data!M71),IF(Data!Z71="Zone",SUMIFS(Data!AW:AW,Data!Z:Z,"TM",Data!T:T,Data!M71),IF(Data!Z71="Region",SUMIFS(Data!AW:AW,Data!Z:Z,"TM",Data!S:S,Data!M71),IF(Data!Z71="Country",SUMIFS(Data!AW:AW,Data!Z:Z,"TM",Data!R:R,Data!M71),0)))))))</f>
        <v>1</v>
      </c>
      <c r="AX71" s="18">
        <f>IF(Z71="TM",(COUNTIFS(Orders!AD:AD,Data!M71,Orders!W:W,0,Orders!X:X,0,Orders!S:S,"*Starter*")+COUNTIFS(Orders!AD:AD,Data!M71,Orders!W:W,1,Orders!X:X,1,Orders!S:S,"*Starter*")),IF(Data!Z71="AAM",SUMIFS(Data!AX:AX,Data!Z:Z,"TM",Data!X:X,Data!M71),IF(Data!Z71="AM",SUMIFS(Data!AX:AX,Data!Z:Z,"TM",Data!V:V,Data!M71),IF(Data!Z71="AZM",SUMIFS(Data!AX:AX,Data!Z:Z,"TM",Data!U:U,Data!M71),IF(Data!Z71="Zone",SUMIFS(Data!AX:AX,Data!Z:Z,"TM",Data!T:T,Data!M71),IF(Data!Z71="Region",SUMIFS(Data!AX:AX,Data!Z:Z,"TM",Data!S:S,Data!M71),IF(Data!Z71="Country",SUMIFS(Data!AX:AX,Data!Z:Z,"TM",Data!R:R,Data!M71),0)))))))</f>
        <v>1</v>
      </c>
      <c r="AY71" s="18">
        <f>IF(Z71="TM",(COUNTIFS(Orders!AD:AD,Data!M71,Orders!W:W,0,Orders!X:X,0,Orders!S:S,"*Pro*")+COUNTIFS(Orders!AD:AD,Data!M71,Orders!W:W,1,Orders!X:X,1,Orders!S:S,"*Pro*")),IF(Data!Z71="AAM",SUMIFS(Data!AY:AY,Data!Z:Z,"TM",Data!X:X,Data!M71),IF(Data!Z71="AM",SUMIFS(Data!AY:AY,Data!Z:Z,"TM",Data!V:V,Data!M71),IF(Data!Z71="AZM",SUMIFS(Data!AY:AY,Data!Z:Z,"TM",Data!U:U,Data!M71),IF(Data!Z71="Zone",SUMIFS(Data!AY:AY,Data!Z:Z,"TM",Data!T:T,Data!M71),IF(Data!Z71="Region",SUMIFS(Data!AY:AY,Data!Z:Z,"TM",Data!S:S,Data!M71),IF(Data!Z71="Country",SUMIFS(Data!AY:AY,Data!Z:Z,"TM",Data!R:R,Data!M71),0)))))))</f>
        <v>0</v>
      </c>
      <c r="AZ71" s="18">
        <f>IF(Z71="TM",(COUNTIFS(Orders!AD:AD,Data!M71,Orders!W:W,0,Orders!X:X,0,Orders!S:S,"*Tab*")+COUNTIFS(Orders!AD:AD,Data!M71,Orders!W:W,1,Orders!X:X,1,Orders!S:S,"*Tab*")),IF(Data!Z71="AAM",SUMIFS(Data!AZ:AZ,Data!Z:Z,"TM",Data!X:X,Data!M71),IF(Data!Z71="AM",SUMIFS(Data!AZ:AZ,Data!Z:Z,"TM",Data!V:V,Data!M71),IF(Data!Z71="AZM",SUMIFS(Data!AZ:AZ,Data!Z:Z,"TM",Data!U:U,Data!M71),IF(Data!Z71="Zone",SUMIFS(Data!AZ:AZ,Data!Z:Z,"TM",Data!T:T,Data!M71),IF(Data!Z71="Region",SUMIFS(Data!AZ:AZ,Data!Z:Z,"TM",Data!S:S,Data!M71),IF(Data!Z71="Country",SUMIFS(Data!AZ:AZ,Data!Z:Z,"TM",Data!R:R,Data!M71),0)))))))</f>
        <v>1</v>
      </c>
      <c r="BA71" s="18">
        <f>IF(Z71="TM",(COUNTIFS(Orders!AD:AD,Data!M71,Orders!W:W,0,Orders!X:X,0,Orders!S:S,"*Dental*")+COUNTIFS(Orders!AD:AD,Data!M71,Orders!W:W,1,Orders!X:X,1,Orders!S:S,"*Dental*")+COUNTIFS(Orders!AD:AD,Data!M71,Orders!W:W,0,Orders!X:X,0,Orders!S:S,"*Pediatric*")+COUNTIFS(Orders!AD:AD,Data!M71,Orders!W:W,1,Orders!X:X,1,Orders!S:S,"*Pediatric*")),IF(Data!Z71="AAM",SUMIFS(Data!BA:BA,Data!Z:Z,"TM",Data!X:X,Data!M71),IF(Data!Z71="AM",SUMIFS(Data!BA:BA,Data!Z:Z,"TM",Data!V:V,Data!M71),IF(Data!Z71="AZM",SUMIFS(Data!BA:BA,Data!Z:Z,"TM",Data!U:U,Data!M71),IF(Data!Z71="Zone",SUMIFS(Data!BA:BA,Data!Z:Z,"TM",Data!T:T,Data!M71),IF(Data!Z71="Region",SUMIFS(Data!BA:BA,Data!Z:Z,"TM",Data!S:S,Data!M71),IF(Data!Z71="Country",SUMIFS(Data!BA:BA,Data!Z:Z,"TM",Data!R:R,Data!M71),0)))))))</f>
        <v>0</v>
      </c>
      <c r="BB71" s="18">
        <f>IF(Z71="TM",(COUNTIFS(Orders!AD:AD,Data!M71,Orders!W:W,0,Orders!X:X,0,Orders!S:S,"*Fabric*")+COUNTIFS(Orders!AD:AD,Data!M71,Orders!W:W,1,Orders!X:X,1,Orders!S:S,"*Fabric*")),IF(Data!Z71="AAM",SUMIFS(Data!BB:BB,Data!Z:Z,"TM",Data!X:X,Data!M71),IF(Data!Z71="AM",SUMIFS(Data!BB:BB,Data!Z:Z,"TM",Data!V:V,Data!M71),IF(Data!Z71="AZM",SUMIFS(Data!BB:BB,Data!Z:Z,"TM",Data!U:U,Data!M71),IF(Data!Z71="Zone",SUMIFS(Data!BB:BB,Data!Z:Z,"TM",Data!T:T,Data!M71),IF(Data!Z71="Region",SUMIFS(Data!BB:BB,Data!Z:Z,"TM",Data!S:S,Data!M71),IF(Data!Z71="Country",SUMIFS(Data!BB:BB,Data!Z:Z,"TM",Data!R:R,Data!M71),0)))))))</f>
        <v>0</v>
      </c>
    </row>
    <row r="72" spans="1:54" ht="15.75" x14ac:dyDescent="0.3">
      <c r="A72" s="33" t="str">
        <f t="shared" si="20"/>
        <v/>
      </c>
      <c r="B72" s="33" t="b">
        <f t="shared" si="21"/>
        <v>1</v>
      </c>
      <c r="C72" s="33" t="e">
        <f>IF(ISERROR(SMALL($D$4:$D$594,E72)),””,SMALL($D$4:$D$594,E72))</f>
        <v>#NAME?</v>
      </c>
      <c r="D72" s="34" t="str">
        <f t="shared" si="22"/>
        <v/>
      </c>
      <c r="E72" s="33">
        <f>ROWS($E$4:E72)</f>
        <v>69</v>
      </c>
      <c r="F72" s="33">
        <f t="shared" si="23"/>
        <v>0</v>
      </c>
      <c r="G72" s="33">
        <f>IF(OR(Report!$C$7="",Report!$C$7="All Levels"),1,IF(Report!$C$7=Data!Z72,1,0))</f>
        <v>0</v>
      </c>
      <c r="H72" s="33">
        <f t="shared" si="24"/>
        <v>1</v>
      </c>
      <c r="I72" s="33">
        <f t="shared" si="25"/>
        <v>3</v>
      </c>
      <c r="J72" s="33">
        <f>IF(OR(Report!$F$7="",Report!$F$7="All AMs"),1,IF(Report!$F$7=Data!W72,1,0))</f>
        <v>1</v>
      </c>
      <c r="K72" s="33">
        <f>IF(OR(Report!$E$7="",Report!$E$7="All Zones"),1,IF(Report!$E$7=Data!P72,1,0))</f>
        <v>1</v>
      </c>
      <c r="L72" s="33">
        <f>IF(OR(Report!$D$7="",Report!$D$7="All Regions"),1,IF(Report!$D$7=Data!O72,1,0))</f>
        <v>1</v>
      </c>
      <c r="M72" s="67" t="s">
        <v>334</v>
      </c>
      <c r="N72" s="67" t="s">
        <v>737</v>
      </c>
      <c r="O72" s="68" t="s">
        <v>21</v>
      </c>
      <c r="P72" s="68" t="s">
        <v>690</v>
      </c>
      <c r="Q72" s="68" t="s">
        <v>856</v>
      </c>
      <c r="R72" s="67" t="s">
        <v>777</v>
      </c>
      <c r="S72" s="67" t="s">
        <v>757</v>
      </c>
      <c r="T72" s="67" t="s">
        <v>759</v>
      </c>
      <c r="U72" s="67"/>
      <c r="V72" s="67" t="s">
        <v>334</v>
      </c>
      <c r="W72" s="67" t="s">
        <v>737</v>
      </c>
      <c r="X72" s="67"/>
      <c r="Y72" s="68"/>
      <c r="Z72" s="68" t="s">
        <v>12</v>
      </c>
      <c r="AA72" s="68"/>
      <c r="AB72" s="18">
        <f>IF(Z72="TM",IF(AA72="H",(COUNTIFS(Orders!AD:AD,Data!M72,Orders!W:W,0,Orders!X:X,0)+COUNTIFS(Orders!AD:AD,Data!M72,Orders!W:W,1,Orders!X:X,1)),0),IF(Data!Z72="AAM",SUMIFS(Data!AB:AB,Data!Z:Z,"TM",Data!X:X,Data!M72,AA:AA,"H"),IF(Data!Z72="AM",SUMIFS(Data!AB:AB,Data!Z:Z,"TM",Data!V:V,Data!M72,AA:AA,"H"),IF(Data!Z72="AZM",SUMIFS(Data!AB:AB,Data!Z:Z,"TM",Data!U:U,Data!M72,AA:AA,"H"),IF(Data!Z72="ZM",SUMIFS(Data!AB:AB,Data!Z:Z,"TM",Data!T:T,Data!M72,AA:AA,"H"),IF(Data!Z72="RM",SUMIFS(Data!AB:AB,Data!Z:Z,"TM",Data!S:S,Data!M72,AA:AA,"H"),IF(Data!Z72="CM",SUMIFS(Data!AB:AB,Data!Z:Z,"TM",Data!R:R,Data!M72,AA:AA,"H"),"")))))))</f>
        <v>0</v>
      </c>
      <c r="AC72" s="28">
        <f>IF(Z72="TM",IF(AA72="H",(SUMIFS(Orders!AG:AG,Orders!AD:AD,Data!M72,Orders!W:W,0,Orders!X:X,0)+SUMIFS(Orders!AG:AG,Orders!AD:AD,Data!M72,Orders!W:W,1,Orders!X:X,1))/12000,0),IF(Data!Z72="AAM",SUMIFS(Data!AC:AC,Data!Z:Z,"TM",Data!X:X,Data!M72,AA:AA,"H"),IF(Data!Z72="AM",SUMIFS(Data!AC:AC,Data!Z:Z,"TM",Data!V:V,Data!M72,AA:AA,"H"),IF(Data!Z72="AZM",SUMIFS(Data!AC:AC,Data!Z:Z,"TM",Data!U:U,Data!M72,AA:AA,"H"),IF(Data!Z72="Zone",SUMIFS(Data!AC:AC,Data!Z:Z,"TM",Data!T:T,Data!M72,AA:AA,"H"),IF(Data!Z72="Region",SUMIFS(Data!AC:AC,Data!Z:Z,"TM",Data!S:S,Data!M72,AA:AA,"H"),IF(Data!Z72="Country",SUMIFS(Data!AC:AC,Data!Z:Z,"TM",Data!R:R,Data!M72,AA:AA,"H"),"")))))))</f>
        <v>0</v>
      </c>
      <c r="AD72" s="18">
        <f>IF(Z72="TM",0,IF(Data!Z72="AAM",SUMIFS(Data!AD:AD,Data!Z:Z,"TM",Data!X:X,Data!M72,AA:AA,"H"),IF(Data!Z72="AM",SUMIFS(Data!AD:AD,Data!Z:Z,"TM",Data!V:V,Data!M72,AA:AA,"H"),IF(Data!Z72="AZM",SUMIFS(Data!AD:AD,Data!Z:Z,"TM",Data!U:U,Data!M72,AA:AA,"H"),IF(Data!Z72="Zone",SUMIFS(Data!AD:AD,Data!Z:Z,"TM",Data!T:T,Data!M72,AA:AA,"H"),IF(Data!Z72="Region",SUMIFS(Data!AD:AD,Data!Z:Z,"TM",Data!S:S,Data!M72,AA:AA,"H"),IF(Data!Z72="Country",SUMIFS(Data!AD:AD,Data!Z:Z,"TM",Data!R:R,Data!M72,AA:AA,"H"),"")))))))</f>
        <v>0</v>
      </c>
      <c r="AE72" s="27">
        <f t="shared" si="26"/>
        <v>0</v>
      </c>
      <c r="AF72" s="26">
        <f t="shared" si="27"/>
        <v>0</v>
      </c>
      <c r="AG72" s="26">
        <f t="shared" si="28"/>
        <v>0</v>
      </c>
      <c r="AH72" s="26">
        <f t="shared" si="29"/>
        <v>0</v>
      </c>
      <c r="AJ72" s="28">
        <f>IF(Z72="TM",IF(AA72="U",(SUMIFS(Orders!AG:AG,Orders!AD:AD,Data!M72,Orders!W:W,0,Orders!X:X,0)+SUMIFS(Orders!AG:AG,Orders!AD:AD,Data!M72,Orders!W:W,1,Orders!X:X,1))/12000,0),IF(Data!Z72="AAM",SUMIFS(Data!AJ:AJ,Data!Z:Z,"TM",Data!X:X,Data!M72,AA:AA,"U"),IF(Data!Z72="AM",SUMIFS(Data!AJ:AJ,Data!Z:Z,"TM",Data!V:V,Data!M72,AA:AA,"U"),IF(Data!Z72="AZM",SUMIFS(Data!AJ:AJ,Data!Z:Z,"TM",Data!U:U,Data!M72,AA:AA,"U"),IF(Data!Z72="Zone",SUMIFS(Data!AJ:AJ,Data!Z:Z,"TM",Data!T:T,Data!M72,AA:AA,"U"),IF(Data!Z72="Region",SUMIFS(Data!AJ:AJ,Data!Z:Z,"TM",Data!S:S,Data!M72,AA:AA,"U"),IF(Data!Z72="Country",SUMIFS(Data!AJ:AJ,Data!Z:Z,"TM",Data!R:R,Data!M72,AA:AA,"U"),"")))))))</f>
        <v>0</v>
      </c>
      <c r="AK72" s="18">
        <f>IF(Z72="TM",IF(AA72="U",(SUMIFS(Orders!AG:AG,Orders!AD:AD,Data!M72,Orders!W:W,0,Orders!X:X,0)+SUMIFS(Orders!AG:AG,Orders!AD:AD,Data!M72,Orders!W:W,1,Orders!X:X,1)),0),IF(Data!Z72="AAM",SUMIFS(Data!AK:AK,Data!Z:Z,"TM",Data!X:X,Data!M72,AA:AA,"U"),IF(Data!Z72="AM",SUMIFS(Data!AK:AK,Data!Z:Z,"TM",Data!V:V,Data!M72,AA:AA,"U"),IF(Data!Z72="AZM",SUMIFS(Data!AK:AK,Data!Z:Z,"TM",Data!U:U,Data!M72,AA:AA,"U"),IF(Data!Z72="Zone",SUMIFS(Data!AK:AK,Data!Z:Z,"TM",Data!T:T,Data!M72,AA:AA,"U"),IF(Data!Z72="Region",SUMIFS(Data!AK:AK,Data!Z:Z,"TM",Data!S:S,Data!M72,AA:AA,"U"),IF(Data!Z72="Country",SUMIFS(Data!AK:AK,Data!Z:Z,"TM",Data!R:R,Data!M72,AA:AA,"U"),"")))))))</f>
        <v>0</v>
      </c>
      <c r="AL72" s="18">
        <f>IF(Z72="TM",12000*0,IF(Data!Z72="AAM",SUMIFS(Data!AL:AL,Data!Z:Z,"TM",Data!X:X,Data!M72,AA:AA,"H"),IF(Data!Z72="AM",SUMIFS(Data!AL:AL,Data!Z:Z,"TM",Data!V:V,Data!M72,AA:AA,"H"),IF(Data!Z72="AZM",SUMIFS(Data!AL:AL,Data!Z:Z,"TM",Data!U:U,Data!M72,AA:AA,"H"),IF(Data!Z72="Zone",SUMIFS(Data!AL:AL,Data!Z:Z,"TM",Data!T:T,Data!M72,AA:AA,"H"),IF(Data!Z72="Region",SUMIFS(Data!AL:AL,Data!Z:Z,"TM",Data!S:S,Data!M72,AA:AA,"H"),IF(Data!Z72="Country",SUMIFS(Data!AL:AL,Data!Z:Z,"TM",Data!R:R,Data!M72,AA:AA,"H"),"")))))))</f>
        <v>0</v>
      </c>
      <c r="AM72" s="27">
        <f t="shared" si="30"/>
        <v>0</v>
      </c>
      <c r="AN72" s="26">
        <f t="shared" si="31"/>
        <v>0</v>
      </c>
      <c r="AO72" s="26">
        <f t="shared" si="32"/>
        <v>0</v>
      </c>
      <c r="AQ72" s="28">
        <f t="shared" si="33"/>
        <v>0</v>
      </c>
      <c r="AR72" s="18">
        <f t="shared" si="34"/>
        <v>0</v>
      </c>
      <c r="AS72" s="18">
        <f t="shared" si="35"/>
        <v>0</v>
      </c>
      <c r="AT72" s="27">
        <f t="shared" si="36"/>
        <v>0</v>
      </c>
      <c r="AU72" s="27"/>
      <c r="AV72" s="27"/>
      <c r="AW72" s="18">
        <f>IF(Z72="TM",(COUNTIFS(Orders!AD:AD,Data!M72,Orders!W:W,0,Orders!X:X,0,Orders!S:S,"*Ray*")+COUNTIFS(Orders!AD:AD,Data!M72,Orders!W:W,1,Orders!X:X,1,Orders!S:S,"*Ray*")+COUNTIFS(Orders!AD:AD,Data!M72,Orders!W:W,0,Orders!X:X,0,Orders!S:S,"*Fabric*")+COUNTIFS(Orders!AD:AD,Data!M72,Orders!W:W,1,Orders!X:X,1,Orders!S:S,"*Fabric*")),IF(Data!Z72="AAM",SUMIFS(Data!AW:AW,Data!Z:Z,"TM",Data!X:X,Data!M72),IF(Data!Z72="AM",SUMIFS(Data!AW:AW,Data!Z:Z,"TM",Data!V:V,Data!M72),IF(Data!Z72="AZM",SUMIFS(Data!AW:AW,Data!Z:Z,"TM",Data!U:U,Data!M72),IF(Data!Z72="Zone",SUMIFS(Data!AW:AW,Data!Z:Z,"TM",Data!T:T,Data!M72),IF(Data!Z72="Region",SUMIFS(Data!AW:AW,Data!Z:Z,"TM",Data!S:S,Data!M72),IF(Data!Z72="Country",SUMIFS(Data!AW:AW,Data!Z:Z,"TM",Data!R:R,Data!M72),0)))))))</f>
        <v>0</v>
      </c>
      <c r="AX72" s="18">
        <f>IF(Z72="TM",(COUNTIFS(Orders!AD:AD,Data!M72,Orders!W:W,0,Orders!X:X,0,Orders!S:S,"*Starter*")+COUNTIFS(Orders!AD:AD,Data!M72,Orders!W:W,1,Orders!X:X,1,Orders!S:S,"*Starter*")),IF(Data!Z72="AAM",SUMIFS(Data!AX:AX,Data!Z:Z,"TM",Data!X:X,Data!M72),IF(Data!Z72="AM",SUMIFS(Data!AX:AX,Data!Z:Z,"TM",Data!V:V,Data!M72),IF(Data!Z72="AZM",SUMIFS(Data!AX:AX,Data!Z:Z,"TM",Data!U:U,Data!M72),IF(Data!Z72="Zone",SUMIFS(Data!AX:AX,Data!Z:Z,"TM",Data!T:T,Data!M72),IF(Data!Z72="Region",SUMIFS(Data!AX:AX,Data!Z:Z,"TM",Data!S:S,Data!M72),IF(Data!Z72="Country",SUMIFS(Data!AX:AX,Data!Z:Z,"TM",Data!R:R,Data!M72),0)))))))</f>
        <v>0</v>
      </c>
      <c r="AY72" s="18">
        <f>IF(Z72="TM",(COUNTIFS(Orders!AD:AD,Data!M72,Orders!W:W,0,Orders!X:X,0,Orders!S:S,"*Pro*")+COUNTIFS(Orders!AD:AD,Data!M72,Orders!W:W,1,Orders!X:X,1,Orders!S:S,"*Pro*")),IF(Data!Z72="AAM",SUMIFS(Data!AY:AY,Data!Z:Z,"TM",Data!X:X,Data!M72),IF(Data!Z72="AM",SUMIFS(Data!AY:AY,Data!Z:Z,"TM",Data!V:V,Data!M72),IF(Data!Z72="AZM",SUMIFS(Data!AY:AY,Data!Z:Z,"TM",Data!U:U,Data!M72),IF(Data!Z72="Zone",SUMIFS(Data!AY:AY,Data!Z:Z,"TM",Data!T:T,Data!M72),IF(Data!Z72="Region",SUMIFS(Data!AY:AY,Data!Z:Z,"TM",Data!S:S,Data!M72),IF(Data!Z72="Country",SUMIFS(Data!AY:AY,Data!Z:Z,"TM",Data!R:R,Data!M72),0)))))))</f>
        <v>0</v>
      </c>
      <c r="AZ72" s="18">
        <f>IF(Z72="TM",(COUNTIFS(Orders!AD:AD,Data!M72,Orders!W:W,0,Orders!X:X,0,Orders!S:S,"*Tab*")+COUNTIFS(Orders!AD:AD,Data!M72,Orders!W:W,1,Orders!X:X,1,Orders!S:S,"*Tab*")),IF(Data!Z72="AAM",SUMIFS(Data!AZ:AZ,Data!Z:Z,"TM",Data!X:X,Data!M72),IF(Data!Z72="AM",SUMIFS(Data!AZ:AZ,Data!Z:Z,"TM",Data!V:V,Data!M72),IF(Data!Z72="AZM",SUMIFS(Data!AZ:AZ,Data!Z:Z,"TM",Data!U:U,Data!M72),IF(Data!Z72="Zone",SUMIFS(Data!AZ:AZ,Data!Z:Z,"TM",Data!T:T,Data!M72),IF(Data!Z72="Region",SUMIFS(Data!AZ:AZ,Data!Z:Z,"TM",Data!S:S,Data!M72),IF(Data!Z72="Country",SUMIFS(Data!AZ:AZ,Data!Z:Z,"TM",Data!R:R,Data!M72),0)))))))</f>
        <v>0</v>
      </c>
      <c r="BA72" s="18">
        <f>IF(Z72="TM",(COUNTIFS(Orders!AD:AD,Data!M72,Orders!W:W,0,Orders!X:X,0,Orders!S:S,"*Dental*")+COUNTIFS(Orders!AD:AD,Data!M72,Orders!W:W,1,Orders!X:X,1,Orders!S:S,"*Dental*")+COUNTIFS(Orders!AD:AD,Data!M72,Orders!W:W,0,Orders!X:X,0,Orders!S:S,"*Pediatric*")+COUNTIFS(Orders!AD:AD,Data!M72,Orders!W:W,1,Orders!X:X,1,Orders!S:S,"*Pediatric*")),IF(Data!Z72="AAM",SUMIFS(Data!BA:BA,Data!Z:Z,"TM",Data!X:X,Data!M72),IF(Data!Z72="AM",SUMIFS(Data!BA:BA,Data!Z:Z,"TM",Data!V:V,Data!M72),IF(Data!Z72="AZM",SUMIFS(Data!BA:BA,Data!Z:Z,"TM",Data!U:U,Data!M72),IF(Data!Z72="Zone",SUMIFS(Data!BA:BA,Data!Z:Z,"TM",Data!T:T,Data!M72),IF(Data!Z72="Region",SUMIFS(Data!BA:BA,Data!Z:Z,"TM",Data!S:S,Data!M72),IF(Data!Z72="Country",SUMIFS(Data!BA:BA,Data!Z:Z,"TM",Data!R:R,Data!M72),0)))))))</f>
        <v>0</v>
      </c>
      <c r="BB72" s="18">
        <f>IF(Z72="TM",(COUNTIFS(Orders!AD:AD,Data!M72,Orders!W:W,0,Orders!X:X,0,Orders!S:S,"*Fabric*")+COUNTIFS(Orders!AD:AD,Data!M72,Orders!W:W,1,Orders!X:X,1,Orders!S:S,"*Fabric*")),IF(Data!Z72="AAM",SUMIFS(Data!BB:BB,Data!Z:Z,"TM",Data!X:X,Data!M72),IF(Data!Z72="AM",SUMIFS(Data!BB:BB,Data!Z:Z,"TM",Data!V:V,Data!M72),IF(Data!Z72="AZM",SUMIFS(Data!BB:BB,Data!Z:Z,"TM",Data!U:U,Data!M72),IF(Data!Z72="Zone",SUMIFS(Data!BB:BB,Data!Z:Z,"TM",Data!T:T,Data!M72),IF(Data!Z72="Region",SUMIFS(Data!BB:BB,Data!Z:Z,"TM",Data!S:S,Data!M72),IF(Data!Z72="Country",SUMIFS(Data!BB:BB,Data!Z:Z,"TM",Data!R:R,Data!M72),0)))))))</f>
        <v>0</v>
      </c>
    </row>
    <row r="73" spans="1:54" ht="15.75" x14ac:dyDescent="0.3">
      <c r="A73" s="33" t="str">
        <f t="shared" si="20"/>
        <v/>
      </c>
      <c r="B73" s="33" t="b">
        <f t="shared" si="21"/>
        <v>1</v>
      </c>
      <c r="C73" s="33" t="e">
        <f>IF(ISERROR(SMALL($D$4:$D$594,E73)),””,SMALL($D$4:$D$594,E73))</f>
        <v>#NAME?</v>
      </c>
      <c r="D73" s="34" t="str">
        <f t="shared" si="22"/>
        <v/>
      </c>
      <c r="E73" s="33">
        <f>ROWS($E$4:E73)</f>
        <v>70</v>
      </c>
      <c r="F73" s="33">
        <f t="shared" si="23"/>
        <v>0</v>
      </c>
      <c r="G73" s="33">
        <f>IF(OR(Report!$C$7="",Report!$C$7="All Levels"),1,IF(Report!$C$7=Data!Z73,1,0))</f>
        <v>0</v>
      </c>
      <c r="H73" s="33">
        <f t="shared" si="24"/>
        <v>1</v>
      </c>
      <c r="I73" s="33">
        <f t="shared" si="25"/>
        <v>3</v>
      </c>
      <c r="J73" s="33">
        <f>IF(OR(Report!$F$7="",Report!$F$7="All AMs"),1,IF(Report!$F$7=Data!W73,1,0))</f>
        <v>1</v>
      </c>
      <c r="K73" s="33">
        <f>IF(OR(Report!$E$7="",Report!$E$7="All Zones"),1,IF(Report!$E$7=Data!P73,1,0))</f>
        <v>1</v>
      </c>
      <c r="L73" s="33">
        <f>IF(OR(Report!$D$7="",Report!$D$7="All Regions"),1,IF(Report!$D$7=Data!O73,1,0))</f>
        <v>1</v>
      </c>
      <c r="M73" s="67" t="s">
        <v>857</v>
      </c>
      <c r="N73" s="67" t="s">
        <v>738</v>
      </c>
      <c r="O73" s="68" t="s">
        <v>21</v>
      </c>
      <c r="P73" s="68" t="s">
        <v>690</v>
      </c>
      <c r="Q73" s="68" t="s">
        <v>856</v>
      </c>
      <c r="R73" s="67" t="s">
        <v>777</v>
      </c>
      <c r="S73" s="67" t="s">
        <v>757</v>
      </c>
      <c r="T73" s="67" t="s">
        <v>759</v>
      </c>
      <c r="U73" s="67"/>
      <c r="V73" s="67" t="s">
        <v>857</v>
      </c>
      <c r="W73" s="67" t="s">
        <v>738</v>
      </c>
      <c r="X73" s="67"/>
      <c r="Y73" s="68"/>
      <c r="Z73" s="68" t="s">
        <v>12</v>
      </c>
      <c r="AA73" s="68"/>
      <c r="AB73" s="18">
        <f>IF(Z73="TM",IF(AA73="H",(COUNTIFS(Orders!AD:AD,Data!M73,Orders!W:W,0,Orders!X:X,0)+COUNTIFS(Orders!AD:AD,Data!M73,Orders!W:W,1,Orders!X:X,1)),0),IF(Data!Z73="AAM",SUMIFS(Data!AB:AB,Data!Z:Z,"TM",Data!X:X,Data!M73,AA:AA,"H"),IF(Data!Z73="AM",SUMIFS(Data!AB:AB,Data!Z:Z,"TM",Data!V:V,Data!M73,AA:AA,"H"),IF(Data!Z73="AZM",SUMIFS(Data!AB:AB,Data!Z:Z,"TM",Data!U:U,Data!M73,AA:AA,"H"),IF(Data!Z73="ZM",SUMIFS(Data!AB:AB,Data!Z:Z,"TM",Data!T:T,Data!M73,AA:AA,"H"),IF(Data!Z73="RM",SUMIFS(Data!AB:AB,Data!Z:Z,"TM",Data!S:S,Data!M73,AA:AA,"H"),IF(Data!Z73="CM",SUMIFS(Data!AB:AB,Data!Z:Z,"TM",Data!R:R,Data!M73,AA:AA,"H"),"")))))))</f>
        <v>2</v>
      </c>
      <c r="AC73" s="28">
        <f>IF(Z73="TM",IF(AA73="H",(SUMIFS(Orders!AG:AG,Orders!AD:AD,Data!M73,Orders!W:W,0,Orders!X:X,0)+SUMIFS(Orders!AG:AG,Orders!AD:AD,Data!M73,Orders!W:W,1,Orders!X:X,1))/12000,0),IF(Data!Z73="AAM",SUMIFS(Data!AC:AC,Data!Z:Z,"TM",Data!X:X,Data!M73,AA:AA,"H"),IF(Data!Z73="AM",SUMIFS(Data!AC:AC,Data!Z:Z,"TM",Data!V:V,Data!M73,AA:AA,"H"),IF(Data!Z73="AZM",SUMIFS(Data!AC:AC,Data!Z:Z,"TM",Data!U:U,Data!M73,AA:AA,"H"),IF(Data!Z73="Zone",SUMIFS(Data!AC:AC,Data!Z:Z,"TM",Data!T:T,Data!M73,AA:AA,"H"),IF(Data!Z73="Region",SUMIFS(Data!AC:AC,Data!Z:Z,"TM",Data!S:S,Data!M73,AA:AA,"H"),IF(Data!Z73="Country",SUMIFS(Data!AC:AC,Data!Z:Z,"TM",Data!R:R,Data!M73,AA:AA,"H"),"")))))))</f>
        <v>4.9980000000000002</v>
      </c>
      <c r="AD73" s="18">
        <f>IF(Z73="TM",0,IF(Data!Z73="AAM",SUMIFS(Data!AD:AD,Data!Z:Z,"TM",Data!X:X,Data!M73,AA:AA,"H"),IF(Data!Z73="AM",SUMIFS(Data!AD:AD,Data!Z:Z,"TM",Data!V:V,Data!M73,AA:AA,"H"),IF(Data!Z73="AZM",SUMIFS(Data!AD:AD,Data!Z:Z,"TM",Data!U:U,Data!M73,AA:AA,"H"),IF(Data!Z73="Zone",SUMIFS(Data!AD:AD,Data!Z:Z,"TM",Data!T:T,Data!M73,AA:AA,"H"),IF(Data!Z73="Region",SUMIFS(Data!AD:AD,Data!Z:Z,"TM",Data!S:S,Data!M73,AA:AA,"H"),IF(Data!Z73="Country",SUMIFS(Data!AD:AD,Data!Z:Z,"TM",Data!R:R,Data!M73,AA:AA,"H"),"")))))))</f>
        <v>0</v>
      </c>
      <c r="AE73" s="27">
        <f t="shared" si="26"/>
        <v>0</v>
      </c>
      <c r="AF73" s="26">
        <f t="shared" si="27"/>
        <v>2499</v>
      </c>
      <c r="AG73" s="26">
        <f t="shared" si="28"/>
        <v>1.2495000000000001</v>
      </c>
      <c r="AH73" s="26">
        <f t="shared" si="29"/>
        <v>0</v>
      </c>
      <c r="AJ73" s="28">
        <f>IF(Z73="TM",IF(AA73="U",(SUMIFS(Orders!AG:AG,Orders!AD:AD,Data!M73,Orders!W:W,0,Orders!X:X,0)+SUMIFS(Orders!AG:AG,Orders!AD:AD,Data!M73,Orders!W:W,1,Orders!X:X,1))/12000,0),IF(Data!Z73="AAM",SUMIFS(Data!AJ:AJ,Data!Z:Z,"TM",Data!X:X,Data!M73,AA:AA,"U"),IF(Data!Z73="AM",SUMIFS(Data!AJ:AJ,Data!Z:Z,"TM",Data!V:V,Data!M73,AA:AA,"U"),IF(Data!Z73="AZM",SUMIFS(Data!AJ:AJ,Data!Z:Z,"TM",Data!U:U,Data!M73,AA:AA,"U"),IF(Data!Z73="Zone",SUMIFS(Data!AJ:AJ,Data!Z:Z,"TM",Data!T:T,Data!M73,AA:AA,"U"),IF(Data!Z73="Region",SUMIFS(Data!AJ:AJ,Data!Z:Z,"TM",Data!S:S,Data!M73,AA:AA,"U"),IF(Data!Z73="Country",SUMIFS(Data!AJ:AJ,Data!Z:Z,"TM",Data!R:R,Data!M73,AA:AA,"U"),"")))))))</f>
        <v>0</v>
      </c>
      <c r="AK73" s="18">
        <f>IF(Z73="TM",IF(AA73="U",(SUMIFS(Orders!AG:AG,Orders!AD:AD,Data!M73,Orders!W:W,0,Orders!X:X,0)+SUMIFS(Orders!AG:AG,Orders!AD:AD,Data!M73,Orders!W:W,1,Orders!X:X,1)),0),IF(Data!Z73="AAM",SUMIFS(Data!AK:AK,Data!Z:Z,"TM",Data!X:X,Data!M73,AA:AA,"U"),IF(Data!Z73="AM",SUMIFS(Data!AK:AK,Data!Z:Z,"TM",Data!V:V,Data!M73,AA:AA,"U"),IF(Data!Z73="AZM",SUMIFS(Data!AK:AK,Data!Z:Z,"TM",Data!U:U,Data!M73,AA:AA,"U"),IF(Data!Z73="Zone",SUMIFS(Data!AK:AK,Data!Z:Z,"TM",Data!T:T,Data!M73,AA:AA,"U"),IF(Data!Z73="Region",SUMIFS(Data!AK:AK,Data!Z:Z,"TM",Data!S:S,Data!M73,AA:AA,"U"),IF(Data!Z73="Country",SUMIFS(Data!AK:AK,Data!Z:Z,"TM",Data!R:R,Data!M73,AA:AA,"U"),"")))))))</f>
        <v>0</v>
      </c>
      <c r="AL73" s="18">
        <f>IF(Z73="TM",12000*0,IF(Data!Z73="AAM",SUMIFS(Data!AL:AL,Data!Z:Z,"TM",Data!X:X,Data!M73,AA:AA,"H"),IF(Data!Z73="AM",SUMIFS(Data!AL:AL,Data!Z:Z,"TM",Data!V:V,Data!M73,AA:AA,"H"),IF(Data!Z73="AZM",SUMIFS(Data!AL:AL,Data!Z:Z,"TM",Data!U:U,Data!M73,AA:AA,"H"),IF(Data!Z73="Zone",SUMIFS(Data!AL:AL,Data!Z:Z,"TM",Data!T:T,Data!M73,AA:AA,"H"),IF(Data!Z73="Region",SUMIFS(Data!AL:AL,Data!Z:Z,"TM",Data!S:S,Data!M73,AA:AA,"H"),IF(Data!Z73="Country",SUMIFS(Data!AL:AL,Data!Z:Z,"TM",Data!R:R,Data!M73,AA:AA,"H"),"")))))))</f>
        <v>0</v>
      </c>
      <c r="AM73" s="27">
        <f t="shared" si="30"/>
        <v>0</v>
      </c>
      <c r="AN73" s="26">
        <f t="shared" si="31"/>
        <v>0</v>
      </c>
      <c r="AO73" s="26">
        <f t="shared" si="32"/>
        <v>0</v>
      </c>
      <c r="AQ73" s="28">
        <f t="shared" si="33"/>
        <v>4.9980000000000002</v>
      </c>
      <c r="AR73" s="18">
        <f t="shared" si="34"/>
        <v>59976</v>
      </c>
      <c r="AS73" s="18">
        <f t="shared" si="35"/>
        <v>0</v>
      </c>
      <c r="AT73" s="27">
        <f t="shared" si="36"/>
        <v>0</v>
      </c>
      <c r="AU73" s="27"/>
      <c r="AV73" s="27"/>
      <c r="AW73" s="18">
        <f>IF(Z73="TM",(COUNTIFS(Orders!AD:AD,Data!M73,Orders!W:W,0,Orders!X:X,0,Orders!S:S,"*Ray*")+COUNTIFS(Orders!AD:AD,Data!M73,Orders!W:W,1,Orders!X:X,1,Orders!S:S,"*Ray*")+COUNTIFS(Orders!AD:AD,Data!M73,Orders!W:W,0,Orders!X:X,0,Orders!S:S,"*Fabric*")+COUNTIFS(Orders!AD:AD,Data!M73,Orders!W:W,1,Orders!X:X,1,Orders!S:S,"*Fabric*")),IF(Data!Z73="AAM",SUMIFS(Data!AW:AW,Data!Z:Z,"TM",Data!X:X,Data!M73),IF(Data!Z73="AM",SUMIFS(Data!AW:AW,Data!Z:Z,"TM",Data!V:V,Data!M73),IF(Data!Z73="AZM",SUMIFS(Data!AW:AW,Data!Z:Z,"TM",Data!U:U,Data!M73),IF(Data!Z73="Zone",SUMIFS(Data!AW:AW,Data!Z:Z,"TM",Data!T:T,Data!M73),IF(Data!Z73="Region",SUMIFS(Data!AW:AW,Data!Z:Z,"TM",Data!S:S,Data!M73),IF(Data!Z73="Country",SUMIFS(Data!AW:AW,Data!Z:Z,"TM",Data!R:R,Data!M73),0)))))))</f>
        <v>2</v>
      </c>
      <c r="AX73" s="18">
        <f>IF(Z73="TM",(COUNTIFS(Orders!AD:AD,Data!M73,Orders!W:W,0,Orders!X:X,0,Orders!S:S,"*Starter*")+COUNTIFS(Orders!AD:AD,Data!M73,Orders!W:W,1,Orders!X:X,1,Orders!S:S,"*Starter*")),IF(Data!Z73="AAM",SUMIFS(Data!AX:AX,Data!Z:Z,"TM",Data!X:X,Data!M73),IF(Data!Z73="AM",SUMIFS(Data!AX:AX,Data!Z:Z,"TM",Data!V:V,Data!M73),IF(Data!Z73="AZM",SUMIFS(Data!AX:AX,Data!Z:Z,"TM",Data!U:U,Data!M73),IF(Data!Z73="Zone",SUMIFS(Data!AX:AX,Data!Z:Z,"TM",Data!T:T,Data!M73),IF(Data!Z73="Region",SUMIFS(Data!AX:AX,Data!Z:Z,"TM",Data!S:S,Data!M73),IF(Data!Z73="Country",SUMIFS(Data!AX:AX,Data!Z:Z,"TM",Data!R:R,Data!M73),0)))))))</f>
        <v>2</v>
      </c>
      <c r="AY73" s="18">
        <f>IF(Z73="TM",(COUNTIFS(Orders!AD:AD,Data!M73,Orders!W:W,0,Orders!X:X,0,Orders!S:S,"*Pro*")+COUNTIFS(Orders!AD:AD,Data!M73,Orders!W:W,1,Orders!X:X,1,Orders!S:S,"*Pro*")),IF(Data!Z73="AAM",SUMIFS(Data!AY:AY,Data!Z:Z,"TM",Data!X:X,Data!M73),IF(Data!Z73="AM",SUMIFS(Data!AY:AY,Data!Z:Z,"TM",Data!V:V,Data!M73),IF(Data!Z73="AZM",SUMIFS(Data!AY:AY,Data!Z:Z,"TM",Data!U:U,Data!M73),IF(Data!Z73="Zone",SUMIFS(Data!AY:AY,Data!Z:Z,"TM",Data!T:T,Data!M73),IF(Data!Z73="Region",SUMIFS(Data!AY:AY,Data!Z:Z,"TM",Data!S:S,Data!M73),IF(Data!Z73="Country",SUMIFS(Data!AY:AY,Data!Z:Z,"TM",Data!R:R,Data!M73),0)))))))</f>
        <v>0</v>
      </c>
      <c r="AZ73" s="18">
        <f>IF(Z73="TM",(COUNTIFS(Orders!AD:AD,Data!M73,Orders!W:W,0,Orders!X:X,0,Orders!S:S,"*Tab*")+COUNTIFS(Orders!AD:AD,Data!M73,Orders!W:W,1,Orders!X:X,1,Orders!S:S,"*Tab*")),IF(Data!Z73="AAM",SUMIFS(Data!AZ:AZ,Data!Z:Z,"TM",Data!X:X,Data!M73),IF(Data!Z73="AM",SUMIFS(Data!AZ:AZ,Data!Z:Z,"TM",Data!V:V,Data!M73),IF(Data!Z73="AZM",SUMIFS(Data!AZ:AZ,Data!Z:Z,"TM",Data!U:U,Data!M73),IF(Data!Z73="Zone",SUMIFS(Data!AZ:AZ,Data!Z:Z,"TM",Data!T:T,Data!M73),IF(Data!Z73="Region",SUMIFS(Data!AZ:AZ,Data!Z:Z,"TM",Data!S:S,Data!M73),IF(Data!Z73="Country",SUMIFS(Data!AZ:AZ,Data!Z:Z,"TM",Data!R:R,Data!M73),0)))))))</f>
        <v>2</v>
      </c>
      <c r="BA73" s="18">
        <f>IF(Z73="TM",(COUNTIFS(Orders!AD:AD,Data!M73,Orders!W:W,0,Orders!X:X,0,Orders!S:S,"*Dental*")+COUNTIFS(Orders!AD:AD,Data!M73,Orders!W:W,1,Orders!X:X,1,Orders!S:S,"*Dental*")+COUNTIFS(Orders!AD:AD,Data!M73,Orders!W:W,0,Orders!X:X,0,Orders!S:S,"*Pediatric*")+COUNTIFS(Orders!AD:AD,Data!M73,Orders!W:W,1,Orders!X:X,1,Orders!S:S,"*Pediatric*")),IF(Data!Z73="AAM",SUMIFS(Data!BA:BA,Data!Z:Z,"TM",Data!X:X,Data!M73),IF(Data!Z73="AM",SUMIFS(Data!BA:BA,Data!Z:Z,"TM",Data!V:V,Data!M73),IF(Data!Z73="AZM",SUMIFS(Data!BA:BA,Data!Z:Z,"TM",Data!U:U,Data!M73),IF(Data!Z73="Zone",SUMIFS(Data!BA:BA,Data!Z:Z,"TM",Data!T:T,Data!M73),IF(Data!Z73="Region",SUMIFS(Data!BA:BA,Data!Z:Z,"TM",Data!S:S,Data!M73),IF(Data!Z73="Country",SUMIFS(Data!BA:BA,Data!Z:Z,"TM",Data!R:R,Data!M73),0)))))))</f>
        <v>0</v>
      </c>
      <c r="BB73" s="18">
        <f>IF(Z73="TM",(COUNTIFS(Orders!AD:AD,Data!M73,Orders!W:W,0,Orders!X:X,0,Orders!S:S,"*Fabric*")+COUNTIFS(Orders!AD:AD,Data!M73,Orders!W:W,1,Orders!X:X,1,Orders!S:S,"*Fabric*")),IF(Data!Z73="AAM",SUMIFS(Data!BB:BB,Data!Z:Z,"TM",Data!X:X,Data!M73),IF(Data!Z73="AM",SUMIFS(Data!BB:BB,Data!Z:Z,"TM",Data!V:V,Data!M73),IF(Data!Z73="AZM",SUMIFS(Data!BB:BB,Data!Z:Z,"TM",Data!U:U,Data!M73),IF(Data!Z73="Zone",SUMIFS(Data!BB:BB,Data!Z:Z,"TM",Data!T:T,Data!M73),IF(Data!Z73="Region",SUMIFS(Data!BB:BB,Data!Z:Z,"TM",Data!S:S,Data!M73),IF(Data!Z73="Country",SUMIFS(Data!BB:BB,Data!Z:Z,"TM",Data!R:R,Data!M73),0)))))))</f>
        <v>0</v>
      </c>
    </row>
    <row r="74" spans="1:54" ht="15.75" x14ac:dyDescent="0.3">
      <c r="A74" s="33" t="str">
        <f t="shared" si="20"/>
        <v/>
      </c>
      <c r="B74" s="33" t="b">
        <f t="shared" si="21"/>
        <v>1</v>
      </c>
      <c r="C74" s="33" t="e">
        <f>IF(ISERROR(SMALL($D$4:$D$594,E74)),””,SMALL($D$4:$D$594,E74))</f>
        <v>#NAME?</v>
      </c>
      <c r="D74" s="34" t="str">
        <f t="shared" si="22"/>
        <v/>
      </c>
      <c r="E74" s="33">
        <f>ROWS($E$4:E74)</f>
        <v>71</v>
      </c>
      <c r="F74" s="33">
        <f t="shared" si="23"/>
        <v>0</v>
      </c>
      <c r="G74" s="33">
        <f>IF(OR(Report!$C$7="",Report!$C$7="All Levels"),1,IF(Report!$C$7=Data!Z74,1,0))</f>
        <v>0</v>
      </c>
      <c r="H74" s="33">
        <f t="shared" si="24"/>
        <v>1</v>
      </c>
      <c r="I74" s="33">
        <f t="shared" si="25"/>
        <v>3</v>
      </c>
      <c r="J74" s="33">
        <f>IF(OR(Report!$F$7="",Report!$F$7="All AMs"),1,IF(Report!$F$7=Data!W74,1,0))</f>
        <v>1</v>
      </c>
      <c r="K74" s="33">
        <f>IF(OR(Report!$E$7="",Report!$E$7="All Zones"),1,IF(Report!$E$7=Data!P74,1,0))</f>
        <v>1</v>
      </c>
      <c r="L74" s="33">
        <f>IF(OR(Report!$D$7="",Report!$D$7="All Regions"),1,IF(Report!$D$7=Data!O74,1,0))</f>
        <v>1</v>
      </c>
      <c r="M74" s="67" t="s">
        <v>858</v>
      </c>
      <c r="N74" s="67" t="s">
        <v>739</v>
      </c>
      <c r="O74" s="68" t="s">
        <v>21</v>
      </c>
      <c r="P74" s="68" t="s">
        <v>691</v>
      </c>
      <c r="Q74" s="68" t="s">
        <v>691</v>
      </c>
      <c r="R74" s="67" t="s">
        <v>777</v>
      </c>
      <c r="S74" s="67" t="s">
        <v>757</v>
      </c>
      <c r="T74" s="67" t="s">
        <v>760</v>
      </c>
      <c r="U74" s="67"/>
      <c r="V74" s="67" t="s">
        <v>858</v>
      </c>
      <c r="W74" s="67" t="s">
        <v>739</v>
      </c>
      <c r="X74" s="67"/>
      <c r="Y74" s="68"/>
      <c r="Z74" s="68" t="s">
        <v>12</v>
      </c>
      <c r="AA74" s="68"/>
      <c r="AB74" s="18">
        <f>IF(Z74="TM",IF(AA74="H",(COUNTIFS(Orders!AD:AD,Data!M74,Orders!W:W,0,Orders!X:X,0)+COUNTIFS(Orders!AD:AD,Data!M74,Orders!W:W,1,Orders!X:X,1)),0),IF(Data!Z74="AAM",SUMIFS(Data!AB:AB,Data!Z:Z,"TM",Data!X:X,Data!M74,AA:AA,"H"),IF(Data!Z74="AM",SUMIFS(Data!AB:AB,Data!Z:Z,"TM",Data!V:V,Data!M74,AA:AA,"H"),IF(Data!Z74="AZM",SUMIFS(Data!AB:AB,Data!Z:Z,"TM",Data!U:U,Data!M74,AA:AA,"H"),IF(Data!Z74="ZM",SUMIFS(Data!AB:AB,Data!Z:Z,"TM",Data!T:T,Data!M74,AA:AA,"H"),IF(Data!Z74="RM",SUMIFS(Data!AB:AB,Data!Z:Z,"TM",Data!S:S,Data!M74,AA:AA,"H"),IF(Data!Z74="CM",SUMIFS(Data!AB:AB,Data!Z:Z,"TM",Data!R:R,Data!M74,AA:AA,"H"),"")))))))</f>
        <v>0</v>
      </c>
      <c r="AC74" s="28">
        <f>IF(Z74="TM",IF(AA74="H",(SUMIFS(Orders!AG:AG,Orders!AD:AD,Data!M74,Orders!W:W,0,Orders!X:X,0)+SUMIFS(Orders!AG:AG,Orders!AD:AD,Data!M74,Orders!W:W,1,Orders!X:X,1))/12000,0),IF(Data!Z74="AAM",SUMIFS(Data!AC:AC,Data!Z:Z,"TM",Data!X:X,Data!M74,AA:AA,"H"),IF(Data!Z74="AM",SUMIFS(Data!AC:AC,Data!Z:Z,"TM",Data!V:V,Data!M74,AA:AA,"H"),IF(Data!Z74="AZM",SUMIFS(Data!AC:AC,Data!Z:Z,"TM",Data!U:U,Data!M74,AA:AA,"H"),IF(Data!Z74="Zone",SUMIFS(Data!AC:AC,Data!Z:Z,"TM",Data!T:T,Data!M74,AA:AA,"H"),IF(Data!Z74="Region",SUMIFS(Data!AC:AC,Data!Z:Z,"TM",Data!S:S,Data!M74,AA:AA,"H"),IF(Data!Z74="Country",SUMIFS(Data!AC:AC,Data!Z:Z,"TM",Data!R:R,Data!M74,AA:AA,"H"),"")))))))</f>
        <v>0</v>
      </c>
      <c r="AD74" s="18">
        <f>IF(Z74="TM",0,IF(Data!Z74="AAM",SUMIFS(Data!AD:AD,Data!Z:Z,"TM",Data!X:X,Data!M74,AA:AA,"H"),IF(Data!Z74="AM",SUMIFS(Data!AD:AD,Data!Z:Z,"TM",Data!V:V,Data!M74,AA:AA,"H"),IF(Data!Z74="AZM",SUMIFS(Data!AD:AD,Data!Z:Z,"TM",Data!U:U,Data!M74,AA:AA,"H"),IF(Data!Z74="Zone",SUMIFS(Data!AD:AD,Data!Z:Z,"TM",Data!T:T,Data!M74,AA:AA,"H"),IF(Data!Z74="Region",SUMIFS(Data!AD:AD,Data!Z:Z,"TM",Data!S:S,Data!M74,AA:AA,"H"),IF(Data!Z74="Country",SUMIFS(Data!AD:AD,Data!Z:Z,"TM",Data!R:R,Data!M74,AA:AA,"H"),"")))))))</f>
        <v>0</v>
      </c>
      <c r="AE74" s="27">
        <f t="shared" si="26"/>
        <v>0</v>
      </c>
      <c r="AF74" s="26">
        <f t="shared" si="27"/>
        <v>0</v>
      </c>
      <c r="AG74" s="26">
        <f t="shared" si="28"/>
        <v>0</v>
      </c>
      <c r="AH74" s="26">
        <f t="shared" si="29"/>
        <v>0</v>
      </c>
      <c r="AJ74" s="28">
        <f>IF(Z74="TM",IF(AA74="U",(SUMIFS(Orders!AG:AG,Orders!AD:AD,Data!M74,Orders!W:W,0,Orders!X:X,0)+SUMIFS(Orders!AG:AG,Orders!AD:AD,Data!M74,Orders!W:W,1,Orders!X:X,1))/12000,0),IF(Data!Z74="AAM",SUMIFS(Data!AJ:AJ,Data!Z:Z,"TM",Data!X:X,Data!M74,AA:AA,"U"),IF(Data!Z74="AM",SUMIFS(Data!AJ:AJ,Data!Z:Z,"TM",Data!V:V,Data!M74,AA:AA,"U"),IF(Data!Z74="AZM",SUMIFS(Data!AJ:AJ,Data!Z:Z,"TM",Data!U:U,Data!M74,AA:AA,"U"),IF(Data!Z74="Zone",SUMIFS(Data!AJ:AJ,Data!Z:Z,"TM",Data!T:T,Data!M74,AA:AA,"U"),IF(Data!Z74="Region",SUMIFS(Data!AJ:AJ,Data!Z:Z,"TM",Data!S:S,Data!M74,AA:AA,"U"),IF(Data!Z74="Country",SUMIFS(Data!AJ:AJ,Data!Z:Z,"TM",Data!R:R,Data!M74,AA:AA,"U"),"")))))))</f>
        <v>11.298</v>
      </c>
      <c r="AK74" s="18">
        <f>IF(Z74="TM",IF(AA74="U",(SUMIFS(Orders!AG:AG,Orders!AD:AD,Data!M74,Orders!W:W,0,Orders!X:X,0)+SUMIFS(Orders!AG:AG,Orders!AD:AD,Data!M74,Orders!W:W,1,Orders!X:X,1)),0),IF(Data!Z74="AAM",SUMIFS(Data!AK:AK,Data!Z:Z,"TM",Data!X:X,Data!M74,AA:AA,"U"),IF(Data!Z74="AM",SUMIFS(Data!AK:AK,Data!Z:Z,"TM",Data!V:V,Data!M74,AA:AA,"U"),IF(Data!Z74="AZM",SUMIFS(Data!AK:AK,Data!Z:Z,"TM",Data!U:U,Data!M74,AA:AA,"U"),IF(Data!Z74="Zone",SUMIFS(Data!AK:AK,Data!Z:Z,"TM",Data!T:T,Data!M74,AA:AA,"U"),IF(Data!Z74="Region",SUMIFS(Data!AK:AK,Data!Z:Z,"TM",Data!S:S,Data!M74,AA:AA,"U"),IF(Data!Z74="Country",SUMIFS(Data!AK:AK,Data!Z:Z,"TM",Data!R:R,Data!M74,AA:AA,"U"),"")))))))</f>
        <v>135576</v>
      </c>
      <c r="AL74" s="18">
        <f>IF(Z74="TM",12000*0,IF(Data!Z74="AAM",SUMIFS(Data!AL:AL,Data!Z:Z,"TM",Data!X:X,Data!M74,AA:AA,"H"),IF(Data!Z74="AM",SUMIFS(Data!AL:AL,Data!Z:Z,"TM",Data!V:V,Data!M74,AA:AA,"H"),IF(Data!Z74="AZM",SUMIFS(Data!AL:AL,Data!Z:Z,"TM",Data!U:U,Data!M74,AA:AA,"H"),IF(Data!Z74="Zone",SUMIFS(Data!AL:AL,Data!Z:Z,"TM",Data!T:T,Data!M74,AA:AA,"H"),IF(Data!Z74="Region",SUMIFS(Data!AL:AL,Data!Z:Z,"TM",Data!S:S,Data!M74,AA:AA,"H"),IF(Data!Z74="Country",SUMIFS(Data!AL:AL,Data!Z:Z,"TM",Data!R:R,Data!M74,AA:AA,"H"),"")))))))</f>
        <v>0</v>
      </c>
      <c r="AM74" s="27">
        <f t="shared" si="30"/>
        <v>0</v>
      </c>
      <c r="AN74" s="26">
        <f t="shared" si="31"/>
        <v>1.883</v>
      </c>
      <c r="AO74" s="26">
        <f t="shared" si="32"/>
        <v>0</v>
      </c>
      <c r="AQ74" s="28">
        <f t="shared" si="33"/>
        <v>11.298</v>
      </c>
      <c r="AR74" s="18">
        <f t="shared" si="34"/>
        <v>135576</v>
      </c>
      <c r="AS74" s="18">
        <f t="shared" si="35"/>
        <v>0</v>
      </c>
      <c r="AT74" s="27">
        <f t="shared" si="36"/>
        <v>0</v>
      </c>
      <c r="AU74" s="27"/>
      <c r="AV74" s="27"/>
      <c r="AW74" s="18">
        <f>IF(Z74="TM",(COUNTIFS(Orders!AD:AD,Data!M74,Orders!W:W,0,Orders!X:X,0,Orders!S:S,"*Ray*")+COUNTIFS(Orders!AD:AD,Data!M74,Orders!W:W,1,Orders!X:X,1,Orders!S:S,"*Ray*")+COUNTIFS(Orders!AD:AD,Data!M74,Orders!W:W,0,Orders!X:X,0,Orders!S:S,"*Fabric*")+COUNTIFS(Orders!AD:AD,Data!M74,Orders!W:W,1,Orders!X:X,1,Orders!S:S,"*Fabric*")),IF(Data!Z74="AAM",SUMIFS(Data!AW:AW,Data!Z:Z,"TM",Data!X:X,Data!M74),IF(Data!Z74="AM",SUMIFS(Data!AW:AW,Data!Z:Z,"TM",Data!V:V,Data!M74),IF(Data!Z74="AZM",SUMIFS(Data!AW:AW,Data!Z:Z,"TM",Data!U:U,Data!M74),IF(Data!Z74="Zone",SUMIFS(Data!AW:AW,Data!Z:Z,"TM",Data!T:T,Data!M74),IF(Data!Z74="Region",SUMIFS(Data!AW:AW,Data!Z:Z,"TM",Data!S:S,Data!M74),IF(Data!Z74="Country",SUMIFS(Data!AW:AW,Data!Z:Z,"TM",Data!R:R,Data!M74),0)))))))</f>
        <v>5</v>
      </c>
      <c r="AX74" s="18">
        <f>IF(Z74="TM",(COUNTIFS(Orders!AD:AD,Data!M74,Orders!W:W,0,Orders!X:X,0,Orders!S:S,"*Starter*")+COUNTIFS(Orders!AD:AD,Data!M74,Orders!W:W,1,Orders!X:X,1,Orders!S:S,"*Starter*")),IF(Data!Z74="AAM",SUMIFS(Data!AX:AX,Data!Z:Z,"TM",Data!X:X,Data!M74),IF(Data!Z74="AM",SUMIFS(Data!AX:AX,Data!Z:Z,"TM",Data!V:V,Data!M74),IF(Data!Z74="AZM",SUMIFS(Data!AX:AX,Data!Z:Z,"TM",Data!U:U,Data!M74),IF(Data!Z74="Zone",SUMIFS(Data!AX:AX,Data!Z:Z,"TM",Data!T:T,Data!M74),IF(Data!Z74="Region",SUMIFS(Data!AX:AX,Data!Z:Z,"TM",Data!S:S,Data!M74),IF(Data!Z74="Country",SUMIFS(Data!AX:AX,Data!Z:Z,"TM",Data!R:R,Data!M74),0)))))))</f>
        <v>1</v>
      </c>
      <c r="AY74" s="18">
        <f>IF(Z74="TM",(COUNTIFS(Orders!AD:AD,Data!M74,Orders!W:W,0,Orders!X:X,0,Orders!S:S,"*Pro*")+COUNTIFS(Orders!AD:AD,Data!M74,Orders!W:W,1,Orders!X:X,1,Orders!S:S,"*Pro*")),IF(Data!Z74="AAM",SUMIFS(Data!AY:AY,Data!Z:Z,"TM",Data!X:X,Data!M74),IF(Data!Z74="AM",SUMIFS(Data!AY:AY,Data!Z:Z,"TM",Data!V:V,Data!M74),IF(Data!Z74="AZM",SUMIFS(Data!AY:AY,Data!Z:Z,"TM",Data!U:U,Data!M74),IF(Data!Z74="Zone",SUMIFS(Data!AY:AY,Data!Z:Z,"TM",Data!T:T,Data!M74),IF(Data!Z74="Region",SUMIFS(Data!AY:AY,Data!Z:Z,"TM",Data!S:S,Data!M74),IF(Data!Z74="Country",SUMIFS(Data!AY:AY,Data!Z:Z,"TM",Data!R:R,Data!M74),0)))))))</f>
        <v>0</v>
      </c>
      <c r="AZ74" s="18">
        <f>IF(Z74="TM",(COUNTIFS(Orders!AD:AD,Data!M74,Orders!W:W,0,Orders!X:X,0,Orders!S:S,"*Tab*")+COUNTIFS(Orders!AD:AD,Data!M74,Orders!W:W,1,Orders!X:X,1,Orders!S:S,"*Tab*")),IF(Data!Z74="AAM",SUMIFS(Data!AZ:AZ,Data!Z:Z,"TM",Data!X:X,Data!M74),IF(Data!Z74="AM",SUMIFS(Data!AZ:AZ,Data!Z:Z,"TM",Data!V:V,Data!M74),IF(Data!Z74="AZM",SUMIFS(Data!AZ:AZ,Data!Z:Z,"TM",Data!U:U,Data!M74),IF(Data!Z74="Zone",SUMIFS(Data!AZ:AZ,Data!Z:Z,"TM",Data!T:T,Data!M74),IF(Data!Z74="Region",SUMIFS(Data!AZ:AZ,Data!Z:Z,"TM",Data!S:S,Data!M74),IF(Data!Z74="Country",SUMIFS(Data!AZ:AZ,Data!Z:Z,"TM",Data!R:R,Data!M74),0)))))))</f>
        <v>2</v>
      </c>
      <c r="BA74" s="18">
        <f>IF(Z74="TM",(COUNTIFS(Orders!AD:AD,Data!M74,Orders!W:W,0,Orders!X:X,0,Orders!S:S,"*Dental*")+COUNTIFS(Orders!AD:AD,Data!M74,Orders!W:W,1,Orders!X:X,1,Orders!S:S,"*Dental*")+COUNTIFS(Orders!AD:AD,Data!M74,Orders!W:W,0,Orders!X:X,0,Orders!S:S,"*Pediatric*")+COUNTIFS(Orders!AD:AD,Data!M74,Orders!W:W,1,Orders!X:X,1,Orders!S:S,"*Pediatric*")),IF(Data!Z74="AAM",SUMIFS(Data!BA:BA,Data!Z:Z,"TM",Data!X:X,Data!M74),IF(Data!Z74="AM",SUMIFS(Data!BA:BA,Data!Z:Z,"TM",Data!V:V,Data!M74),IF(Data!Z74="AZM",SUMIFS(Data!BA:BA,Data!Z:Z,"TM",Data!U:U,Data!M74),IF(Data!Z74="Zone",SUMIFS(Data!BA:BA,Data!Z:Z,"TM",Data!T:T,Data!M74),IF(Data!Z74="Region",SUMIFS(Data!BA:BA,Data!Z:Z,"TM",Data!S:S,Data!M74),IF(Data!Z74="Country",SUMIFS(Data!BA:BA,Data!Z:Z,"TM",Data!R:R,Data!M74),0)))))))</f>
        <v>0</v>
      </c>
      <c r="BB74" s="18">
        <f>IF(Z74="TM",(COUNTIFS(Orders!AD:AD,Data!M74,Orders!W:W,0,Orders!X:X,0,Orders!S:S,"*Fabric*")+COUNTIFS(Orders!AD:AD,Data!M74,Orders!W:W,1,Orders!X:X,1,Orders!S:S,"*Fabric*")),IF(Data!Z74="AAM",SUMIFS(Data!BB:BB,Data!Z:Z,"TM",Data!X:X,Data!M74),IF(Data!Z74="AM",SUMIFS(Data!BB:BB,Data!Z:Z,"TM",Data!V:V,Data!M74),IF(Data!Z74="AZM",SUMIFS(Data!BB:BB,Data!Z:Z,"TM",Data!U:U,Data!M74),IF(Data!Z74="Zone",SUMIFS(Data!BB:BB,Data!Z:Z,"TM",Data!T:T,Data!M74),IF(Data!Z74="Region",SUMIFS(Data!BB:BB,Data!Z:Z,"TM",Data!S:S,Data!M74),IF(Data!Z74="Country",SUMIFS(Data!BB:BB,Data!Z:Z,"TM",Data!R:R,Data!M74),0)))))))</f>
        <v>3</v>
      </c>
    </row>
    <row r="75" spans="1:54" ht="15.75" x14ac:dyDescent="0.3">
      <c r="A75" s="33" t="str">
        <f t="shared" si="20"/>
        <v/>
      </c>
      <c r="B75" s="33" t="b">
        <f t="shared" si="21"/>
        <v>1</v>
      </c>
      <c r="C75" s="33" t="e">
        <f>IF(ISERROR(SMALL($D$4:$D$594,E75)),””,SMALL($D$4:$D$594,E75))</f>
        <v>#NAME?</v>
      </c>
      <c r="D75" s="34" t="str">
        <f t="shared" si="22"/>
        <v/>
      </c>
      <c r="E75" s="33">
        <f>ROWS($E$4:E75)</f>
        <v>72</v>
      </c>
      <c r="F75" s="33">
        <f t="shared" si="23"/>
        <v>0</v>
      </c>
      <c r="G75" s="33">
        <f>IF(OR(Report!$C$7="",Report!$C$7="All Levels"),1,IF(Report!$C$7=Data!Z75,1,0))</f>
        <v>0</v>
      </c>
      <c r="H75" s="33">
        <f t="shared" si="24"/>
        <v>1</v>
      </c>
      <c r="I75" s="33">
        <f t="shared" si="25"/>
        <v>3</v>
      </c>
      <c r="J75" s="33">
        <f>IF(OR(Report!$F$7="",Report!$F$7="All AMs"),1,IF(Report!$F$7=Data!W75,1,0))</f>
        <v>1</v>
      </c>
      <c r="K75" s="33">
        <f>IF(OR(Report!$E$7="",Report!$E$7="All Zones"),1,IF(Report!$E$7=Data!P75,1,0))</f>
        <v>1</v>
      </c>
      <c r="L75" s="33">
        <f>IF(OR(Report!$D$7="",Report!$D$7="All Regions"),1,IF(Report!$D$7=Data!O75,1,0))</f>
        <v>1</v>
      </c>
      <c r="M75" s="67" t="s">
        <v>859</v>
      </c>
      <c r="N75" s="67" t="s">
        <v>740</v>
      </c>
      <c r="O75" s="68" t="s">
        <v>21</v>
      </c>
      <c r="P75" s="68" t="s">
        <v>691</v>
      </c>
      <c r="Q75" s="68" t="s">
        <v>691</v>
      </c>
      <c r="R75" s="67" t="s">
        <v>777</v>
      </c>
      <c r="S75" s="67" t="s">
        <v>757</v>
      </c>
      <c r="T75" s="67" t="s">
        <v>760</v>
      </c>
      <c r="U75" s="67"/>
      <c r="V75" s="67" t="s">
        <v>859</v>
      </c>
      <c r="W75" s="67" t="s">
        <v>740</v>
      </c>
      <c r="X75" s="67"/>
      <c r="Y75" s="68"/>
      <c r="Z75" s="68" t="s">
        <v>12</v>
      </c>
      <c r="AA75" s="68"/>
      <c r="AB75" s="18">
        <f>IF(Z75="TM",IF(AA75="H",(COUNTIFS(Orders!AD:AD,Data!M75,Orders!W:W,0,Orders!X:X,0)+COUNTIFS(Orders!AD:AD,Data!M75,Orders!W:W,1,Orders!X:X,1)),0),IF(Data!Z75="AAM",SUMIFS(Data!AB:AB,Data!Z:Z,"TM",Data!X:X,Data!M75,AA:AA,"H"),IF(Data!Z75="AM",SUMIFS(Data!AB:AB,Data!Z:Z,"TM",Data!V:V,Data!M75,AA:AA,"H"),IF(Data!Z75="AZM",SUMIFS(Data!AB:AB,Data!Z:Z,"TM",Data!U:U,Data!M75,AA:AA,"H"),IF(Data!Z75="ZM",SUMIFS(Data!AB:AB,Data!Z:Z,"TM",Data!T:T,Data!M75,AA:AA,"H"),IF(Data!Z75="RM",SUMIFS(Data!AB:AB,Data!Z:Z,"TM",Data!S:S,Data!M75,AA:AA,"H"),IF(Data!Z75="CM",SUMIFS(Data!AB:AB,Data!Z:Z,"TM",Data!R:R,Data!M75,AA:AA,"H"),"")))))))</f>
        <v>2</v>
      </c>
      <c r="AC75" s="28">
        <f>IF(Z75="TM",IF(AA75="H",(SUMIFS(Orders!AG:AG,Orders!AD:AD,Data!M75,Orders!W:W,0,Orders!X:X,0)+SUMIFS(Orders!AG:AG,Orders!AD:AD,Data!M75,Orders!W:W,1,Orders!X:X,1))/12000,0),IF(Data!Z75="AAM",SUMIFS(Data!AC:AC,Data!Z:Z,"TM",Data!X:X,Data!M75,AA:AA,"H"),IF(Data!Z75="AM",SUMIFS(Data!AC:AC,Data!Z:Z,"TM",Data!V:V,Data!M75,AA:AA,"H"),IF(Data!Z75="AZM",SUMIFS(Data!AC:AC,Data!Z:Z,"TM",Data!U:U,Data!M75,AA:AA,"H"),IF(Data!Z75="Zone",SUMIFS(Data!AC:AC,Data!Z:Z,"TM",Data!T:T,Data!M75,AA:AA,"H"),IF(Data!Z75="Region",SUMIFS(Data!AC:AC,Data!Z:Z,"TM",Data!S:S,Data!M75,AA:AA,"H"),IF(Data!Z75="Country",SUMIFS(Data!AC:AC,Data!Z:Z,"TM",Data!R:R,Data!M75,AA:AA,"H"),"")))))))</f>
        <v>2.5156666666666667</v>
      </c>
      <c r="AD75" s="18">
        <f>IF(Z75="TM",0,IF(Data!Z75="AAM",SUMIFS(Data!AD:AD,Data!Z:Z,"TM",Data!X:X,Data!M75,AA:AA,"H"),IF(Data!Z75="AM",SUMIFS(Data!AD:AD,Data!Z:Z,"TM",Data!V:V,Data!M75,AA:AA,"H"),IF(Data!Z75="AZM",SUMIFS(Data!AD:AD,Data!Z:Z,"TM",Data!U:U,Data!M75,AA:AA,"H"),IF(Data!Z75="Zone",SUMIFS(Data!AD:AD,Data!Z:Z,"TM",Data!T:T,Data!M75,AA:AA,"H"),IF(Data!Z75="Region",SUMIFS(Data!AD:AD,Data!Z:Z,"TM",Data!S:S,Data!M75,AA:AA,"H"),IF(Data!Z75="Country",SUMIFS(Data!AD:AD,Data!Z:Z,"TM",Data!R:R,Data!M75,AA:AA,"H"),"")))))))</f>
        <v>0</v>
      </c>
      <c r="AE75" s="27">
        <f t="shared" si="26"/>
        <v>0</v>
      </c>
      <c r="AF75" s="26">
        <f t="shared" si="27"/>
        <v>1257.8333333333333</v>
      </c>
      <c r="AG75" s="26">
        <f t="shared" si="28"/>
        <v>0.50313333333333332</v>
      </c>
      <c r="AH75" s="26">
        <f t="shared" si="29"/>
        <v>0</v>
      </c>
      <c r="AJ75" s="28">
        <f>IF(Z75="TM",IF(AA75="U",(SUMIFS(Orders!AG:AG,Orders!AD:AD,Data!M75,Orders!W:W,0,Orders!X:X,0)+SUMIFS(Orders!AG:AG,Orders!AD:AD,Data!M75,Orders!W:W,1,Orders!X:X,1))/12000,0),IF(Data!Z75="AAM",SUMIFS(Data!AJ:AJ,Data!Z:Z,"TM",Data!X:X,Data!M75,AA:AA,"U"),IF(Data!Z75="AM",SUMIFS(Data!AJ:AJ,Data!Z:Z,"TM",Data!V:V,Data!M75,AA:AA,"U"),IF(Data!Z75="AZM",SUMIFS(Data!AJ:AJ,Data!Z:Z,"TM",Data!U:U,Data!M75,AA:AA,"U"),IF(Data!Z75="Zone",SUMIFS(Data!AJ:AJ,Data!Z:Z,"TM",Data!T:T,Data!M75,AA:AA,"U"),IF(Data!Z75="Region",SUMIFS(Data!AJ:AJ,Data!Z:Z,"TM",Data!S:S,Data!M75,AA:AA,"U"),IF(Data!Z75="Country",SUMIFS(Data!AJ:AJ,Data!Z:Z,"TM",Data!R:R,Data!M75,AA:AA,"U"),"")))))))</f>
        <v>11.849</v>
      </c>
      <c r="AK75" s="18">
        <f>IF(Z75="TM",IF(AA75="U",(SUMIFS(Orders!AG:AG,Orders!AD:AD,Data!M75,Orders!W:W,0,Orders!X:X,0)+SUMIFS(Orders!AG:AG,Orders!AD:AD,Data!M75,Orders!W:W,1,Orders!X:X,1)),0),IF(Data!Z75="AAM",SUMIFS(Data!AK:AK,Data!Z:Z,"TM",Data!X:X,Data!M75,AA:AA,"U"),IF(Data!Z75="AM",SUMIFS(Data!AK:AK,Data!Z:Z,"TM",Data!V:V,Data!M75,AA:AA,"U"),IF(Data!Z75="AZM",SUMIFS(Data!AK:AK,Data!Z:Z,"TM",Data!U:U,Data!M75,AA:AA,"U"),IF(Data!Z75="Zone",SUMIFS(Data!AK:AK,Data!Z:Z,"TM",Data!T:T,Data!M75,AA:AA,"U"),IF(Data!Z75="Region",SUMIFS(Data!AK:AK,Data!Z:Z,"TM",Data!S:S,Data!M75,AA:AA,"U"),IF(Data!Z75="Country",SUMIFS(Data!AK:AK,Data!Z:Z,"TM",Data!R:R,Data!M75,AA:AA,"U"),"")))))))</f>
        <v>142188</v>
      </c>
      <c r="AL75" s="18">
        <f>IF(Z75="TM",12000*0,IF(Data!Z75="AAM",SUMIFS(Data!AL:AL,Data!Z:Z,"TM",Data!X:X,Data!M75,AA:AA,"H"),IF(Data!Z75="AM",SUMIFS(Data!AL:AL,Data!Z:Z,"TM",Data!V:V,Data!M75,AA:AA,"H"),IF(Data!Z75="AZM",SUMIFS(Data!AL:AL,Data!Z:Z,"TM",Data!U:U,Data!M75,AA:AA,"H"),IF(Data!Z75="Zone",SUMIFS(Data!AL:AL,Data!Z:Z,"TM",Data!T:T,Data!M75,AA:AA,"H"),IF(Data!Z75="Region",SUMIFS(Data!AL:AL,Data!Z:Z,"TM",Data!S:S,Data!M75,AA:AA,"H"),IF(Data!Z75="Country",SUMIFS(Data!AL:AL,Data!Z:Z,"TM",Data!R:R,Data!M75,AA:AA,"H"),"")))))))</f>
        <v>0</v>
      </c>
      <c r="AM75" s="27">
        <f t="shared" si="30"/>
        <v>0</v>
      </c>
      <c r="AN75" s="26">
        <f t="shared" si="31"/>
        <v>1.9748333333333334</v>
      </c>
      <c r="AO75" s="26">
        <f t="shared" si="32"/>
        <v>0</v>
      </c>
      <c r="AQ75" s="28">
        <f t="shared" si="33"/>
        <v>14.364666666666666</v>
      </c>
      <c r="AR75" s="18">
        <f t="shared" si="34"/>
        <v>172376</v>
      </c>
      <c r="AS75" s="18">
        <f t="shared" si="35"/>
        <v>0</v>
      </c>
      <c r="AT75" s="27">
        <f t="shared" si="36"/>
        <v>0</v>
      </c>
      <c r="AU75" s="27"/>
      <c r="AV75" s="27"/>
      <c r="AW75" s="18">
        <f>IF(Z75="TM",(COUNTIFS(Orders!AD:AD,Data!M75,Orders!W:W,0,Orders!X:X,0,Orders!S:S,"*Ray*")+COUNTIFS(Orders!AD:AD,Data!M75,Orders!W:W,1,Orders!X:X,1,Orders!S:S,"*Ray*")+COUNTIFS(Orders!AD:AD,Data!M75,Orders!W:W,0,Orders!X:X,0,Orders!S:S,"*Fabric*")+COUNTIFS(Orders!AD:AD,Data!M75,Orders!W:W,1,Orders!X:X,1,Orders!S:S,"*Fabric*")),IF(Data!Z75="AAM",SUMIFS(Data!AW:AW,Data!Z:Z,"TM",Data!X:X,Data!M75),IF(Data!Z75="AM",SUMIFS(Data!AW:AW,Data!Z:Z,"TM",Data!V:V,Data!M75),IF(Data!Z75="AZM",SUMIFS(Data!AW:AW,Data!Z:Z,"TM",Data!U:U,Data!M75),IF(Data!Z75="Zone",SUMIFS(Data!AW:AW,Data!Z:Z,"TM",Data!T:T,Data!M75),IF(Data!Z75="Region",SUMIFS(Data!AW:AW,Data!Z:Z,"TM",Data!S:S,Data!M75),IF(Data!Z75="Country",SUMIFS(Data!AW:AW,Data!Z:Z,"TM",Data!R:R,Data!M75),0)))))))</f>
        <v>7</v>
      </c>
      <c r="AX75" s="18">
        <f>IF(Z75="TM",(COUNTIFS(Orders!AD:AD,Data!M75,Orders!W:W,0,Orders!X:X,0,Orders!S:S,"*Starter*")+COUNTIFS(Orders!AD:AD,Data!M75,Orders!W:W,1,Orders!X:X,1,Orders!S:S,"*Starter*")),IF(Data!Z75="AAM",SUMIFS(Data!AX:AX,Data!Z:Z,"TM",Data!X:X,Data!M75),IF(Data!Z75="AM",SUMIFS(Data!AX:AX,Data!Z:Z,"TM",Data!V:V,Data!M75),IF(Data!Z75="AZM",SUMIFS(Data!AX:AX,Data!Z:Z,"TM",Data!U:U,Data!M75),IF(Data!Z75="Zone",SUMIFS(Data!AX:AX,Data!Z:Z,"TM",Data!T:T,Data!M75),IF(Data!Z75="Region",SUMIFS(Data!AX:AX,Data!Z:Z,"TM",Data!S:S,Data!M75),IF(Data!Z75="Country",SUMIFS(Data!AX:AX,Data!Z:Z,"TM",Data!R:R,Data!M75),0)))))))</f>
        <v>1</v>
      </c>
      <c r="AY75" s="18">
        <f>IF(Z75="TM",(COUNTIFS(Orders!AD:AD,Data!M75,Orders!W:W,0,Orders!X:X,0,Orders!S:S,"*Pro*")+COUNTIFS(Orders!AD:AD,Data!M75,Orders!W:W,1,Orders!X:X,1,Orders!S:S,"*Pro*")),IF(Data!Z75="AAM",SUMIFS(Data!AY:AY,Data!Z:Z,"TM",Data!X:X,Data!M75),IF(Data!Z75="AM",SUMIFS(Data!AY:AY,Data!Z:Z,"TM",Data!V:V,Data!M75),IF(Data!Z75="AZM",SUMIFS(Data!AY:AY,Data!Z:Z,"TM",Data!U:U,Data!M75),IF(Data!Z75="Zone",SUMIFS(Data!AY:AY,Data!Z:Z,"TM",Data!T:T,Data!M75),IF(Data!Z75="Region",SUMIFS(Data!AY:AY,Data!Z:Z,"TM",Data!S:S,Data!M75),IF(Data!Z75="Country",SUMIFS(Data!AY:AY,Data!Z:Z,"TM",Data!R:R,Data!M75),0)))))))</f>
        <v>0</v>
      </c>
      <c r="AZ75" s="18">
        <f>IF(Z75="TM",(COUNTIFS(Orders!AD:AD,Data!M75,Orders!W:W,0,Orders!X:X,0,Orders!S:S,"*Tab*")+COUNTIFS(Orders!AD:AD,Data!M75,Orders!W:W,1,Orders!X:X,1,Orders!S:S,"*Tab*")),IF(Data!Z75="AAM",SUMIFS(Data!AZ:AZ,Data!Z:Z,"TM",Data!X:X,Data!M75),IF(Data!Z75="AM",SUMIFS(Data!AZ:AZ,Data!Z:Z,"TM",Data!V:V,Data!M75),IF(Data!Z75="AZM",SUMIFS(Data!AZ:AZ,Data!Z:Z,"TM",Data!U:U,Data!M75),IF(Data!Z75="Zone",SUMIFS(Data!AZ:AZ,Data!Z:Z,"TM",Data!T:T,Data!M75),IF(Data!Z75="Region",SUMIFS(Data!AZ:AZ,Data!Z:Z,"TM",Data!S:S,Data!M75),IF(Data!Z75="Country",SUMIFS(Data!AZ:AZ,Data!Z:Z,"TM",Data!R:R,Data!M75),0)))))))</f>
        <v>2</v>
      </c>
      <c r="BA75" s="18">
        <f>IF(Z75="TM",(COUNTIFS(Orders!AD:AD,Data!M75,Orders!W:W,0,Orders!X:X,0,Orders!S:S,"*Dental*")+COUNTIFS(Orders!AD:AD,Data!M75,Orders!W:W,1,Orders!X:X,1,Orders!S:S,"*Dental*")+COUNTIFS(Orders!AD:AD,Data!M75,Orders!W:W,0,Orders!X:X,0,Orders!S:S,"*Pediatric*")+COUNTIFS(Orders!AD:AD,Data!M75,Orders!W:W,1,Orders!X:X,1,Orders!S:S,"*Pediatric*")),IF(Data!Z75="AAM",SUMIFS(Data!BA:BA,Data!Z:Z,"TM",Data!X:X,Data!M75),IF(Data!Z75="AM",SUMIFS(Data!BA:BA,Data!Z:Z,"TM",Data!V:V,Data!M75),IF(Data!Z75="AZM",SUMIFS(Data!BA:BA,Data!Z:Z,"TM",Data!U:U,Data!M75),IF(Data!Z75="Zone",SUMIFS(Data!BA:BA,Data!Z:Z,"TM",Data!T:T,Data!M75),IF(Data!Z75="Region",SUMIFS(Data!BA:BA,Data!Z:Z,"TM",Data!S:S,Data!M75),IF(Data!Z75="Country",SUMIFS(Data!BA:BA,Data!Z:Z,"TM",Data!R:R,Data!M75),0)))))))</f>
        <v>0</v>
      </c>
      <c r="BB75" s="18">
        <f>IF(Z75="TM",(COUNTIFS(Orders!AD:AD,Data!M75,Orders!W:W,0,Orders!X:X,0,Orders!S:S,"*Fabric*")+COUNTIFS(Orders!AD:AD,Data!M75,Orders!W:W,1,Orders!X:X,1,Orders!S:S,"*Fabric*")),IF(Data!Z75="AAM",SUMIFS(Data!BB:BB,Data!Z:Z,"TM",Data!X:X,Data!M75),IF(Data!Z75="AM",SUMIFS(Data!BB:BB,Data!Z:Z,"TM",Data!V:V,Data!M75),IF(Data!Z75="AZM",SUMIFS(Data!BB:BB,Data!Z:Z,"TM",Data!U:U,Data!M75),IF(Data!Z75="Zone",SUMIFS(Data!BB:BB,Data!Z:Z,"TM",Data!T:T,Data!M75),IF(Data!Z75="Region",SUMIFS(Data!BB:BB,Data!Z:Z,"TM",Data!S:S,Data!M75),IF(Data!Z75="Country",SUMIFS(Data!BB:BB,Data!Z:Z,"TM",Data!R:R,Data!M75),0)))))))</f>
        <v>5</v>
      </c>
    </row>
    <row r="76" spans="1:54" ht="15.75" x14ac:dyDescent="0.3">
      <c r="A76" s="33" t="str">
        <f t="shared" ref="A76:A139" si="37">IF(B76=FALSE,C76,"")</f>
        <v/>
      </c>
      <c r="B76" s="33" t="b">
        <f t="shared" ref="B76:B139" si="38">ISERROR(C76)</f>
        <v>1</v>
      </c>
      <c r="C76" s="33" t="e">
        <f>IF(ISERROR(SMALL($D$4:$D$594,E76)),””,SMALL($D$4:$D$594,E76))</f>
        <v>#NAME?</v>
      </c>
      <c r="D76" s="34" t="str">
        <f t="shared" ref="D76:D139" si="39">IF(F76=0,"",E76)</f>
        <v/>
      </c>
      <c r="E76" s="33">
        <f>ROWS($E$4:E76)</f>
        <v>73</v>
      </c>
      <c r="F76" s="33">
        <f t="shared" ref="F76:F139" si="40">IF(G76=0,0,IF(H76=0,0,1))</f>
        <v>0</v>
      </c>
      <c r="G76" s="33">
        <f>IF(OR(Report!$C$7="",Report!$C$7="All Levels"),1,IF(Report!$C$7=Data!Z76,1,0))</f>
        <v>0</v>
      </c>
      <c r="H76" s="33">
        <f t="shared" ref="H76:H139" si="41">IF(I76=3,1,0)</f>
        <v>1</v>
      </c>
      <c r="I76" s="33">
        <f t="shared" ref="I76:I139" si="42">SUM(J76:L76)</f>
        <v>3</v>
      </c>
      <c r="J76" s="33">
        <f>IF(OR(Report!$F$7="",Report!$F$7="All AMs"),1,IF(Report!$F$7=Data!W76,1,0))</f>
        <v>1</v>
      </c>
      <c r="K76" s="33">
        <f>IF(OR(Report!$E$7="",Report!$E$7="All Zones"),1,IF(Report!$E$7=Data!P76,1,0))</f>
        <v>1</v>
      </c>
      <c r="L76" s="33">
        <f>IF(OR(Report!$D$7="",Report!$D$7="All Regions"),1,IF(Report!$D$7=Data!O76,1,0))</f>
        <v>1</v>
      </c>
      <c r="M76" s="67" t="s">
        <v>860</v>
      </c>
      <c r="N76" s="67" t="s">
        <v>741</v>
      </c>
      <c r="O76" s="68" t="s">
        <v>21</v>
      </c>
      <c r="P76" s="68" t="s">
        <v>692</v>
      </c>
      <c r="Q76" s="68" t="s">
        <v>861</v>
      </c>
      <c r="R76" s="67" t="s">
        <v>777</v>
      </c>
      <c r="S76" s="67" t="s">
        <v>757</v>
      </c>
      <c r="T76" s="67" t="s">
        <v>761</v>
      </c>
      <c r="U76" s="67" t="s">
        <v>790</v>
      </c>
      <c r="V76" s="67" t="s">
        <v>860</v>
      </c>
      <c r="W76" s="67" t="s">
        <v>741</v>
      </c>
      <c r="X76" s="67"/>
      <c r="Y76" s="68"/>
      <c r="Z76" s="68" t="s">
        <v>12</v>
      </c>
      <c r="AA76" s="68"/>
      <c r="AB76" s="18">
        <f>IF(Z76="TM",IF(AA76="H",(COUNTIFS(Orders!AD:AD,Data!M76,Orders!W:W,0,Orders!X:X,0)+COUNTIFS(Orders!AD:AD,Data!M76,Orders!W:W,1,Orders!X:X,1)),0),IF(Data!Z76="AAM",SUMIFS(Data!AB:AB,Data!Z:Z,"TM",Data!X:X,Data!M76,AA:AA,"H"),IF(Data!Z76="AM",SUMIFS(Data!AB:AB,Data!Z:Z,"TM",Data!V:V,Data!M76,AA:AA,"H"),IF(Data!Z76="AZM",SUMIFS(Data!AB:AB,Data!Z:Z,"TM",Data!U:U,Data!M76,AA:AA,"H"),IF(Data!Z76="ZM",SUMIFS(Data!AB:AB,Data!Z:Z,"TM",Data!T:T,Data!M76,AA:AA,"H"),IF(Data!Z76="RM",SUMIFS(Data!AB:AB,Data!Z:Z,"TM",Data!S:S,Data!M76,AA:AA,"H"),IF(Data!Z76="CM",SUMIFS(Data!AB:AB,Data!Z:Z,"TM",Data!R:R,Data!M76,AA:AA,"H"),"")))))))</f>
        <v>1</v>
      </c>
      <c r="AC76" s="28">
        <f>IF(Z76="TM",IF(AA76="H",(SUMIFS(Orders!AG:AG,Orders!AD:AD,Data!M76,Orders!W:W,0,Orders!X:X,0)+SUMIFS(Orders!AG:AG,Orders!AD:AD,Data!M76,Orders!W:W,1,Orders!X:X,1))/12000,0),IF(Data!Z76="AAM",SUMIFS(Data!AC:AC,Data!Z:Z,"TM",Data!X:X,Data!M76,AA:AA,"H"),IF(Data!Z76="AM",SUMIFS(Data!AC:AC,Data!Z:Z,"TM",Data!V:V,Data!M76,AA:AA,"H"),IF(Data!Z76="AZM",SUMIFS(Data!AC:AC,Data!Z:Z,"TM",Data!U:U,Data!M76,AA:AA,"H"),IF(Data!Z76="Zone",SUMIFS(Data!AC:AC,Data!Z:Z,"TM",Data!T:T,Data!M76,AA:AA,"H"),IF(Data!Z76="Region",SUMIFS(Data!AC:AC,Data!Z:Z,"TM",Data!S:S,Data!M76,AA:AA,"H"),IF(Data!Z76="Country",SUMIFS(Data!AC:AC,Data!Z:Z,"TM",Data!R:R,Data!M76,AA:AA,"H"),"")))))))</f>
        <v>0.999</v>
      </c>
      <c r="AD76" s="18">
        <f>IF(Z76="TM",0,IF(Data!Z76="AAM",SUMIFS(Data!AD:AD,Data!Z:Z,"TM",Data!X:X,Data!M76,AA:AA,"H"),IF(Data!Z76="AM",SUMIFS(Data!AD:AD,Data!Z:Z,"TM",Data!V:V,Data!M76,AA:AA,"H"),IF(Data!Z76="AZM",SUMIFS(Data!AD:AD,Data!Z:Z,"TM",Data!U:U,Data!M76,AA:AA,"H"),IF(Data!Z76="Zone",SUMIFS(Data!AD:AD,Data!Z:Z,"TM",Data!T:T,Data!M76,AA:AA,"H"),IF(Data!Z76="Region",SUMIFS(Data!AD:AD,Data!Z:Z,"TM",Data!S:S,Data!M76,AA:AA,"H"),IF(Data!Z76="Country",SUMIFS(Data!AD:AD,Data!Z:Z,"TM",Data!R:R,Data!M76,AA:AA,"H"),"")))))))</f>
        <v>0</v>
      </c>
      <c r="AE76" s="27">
        <f t="shared" si="26"/>
        <v>0</v>
      </c>
      <c r="AF76" s="26">
        <f t="shared" si="27"/>
        <v>999</v>
      </c>
      <c r="AG76" s="26">
        <f t="shared" si="28"/>
        <v>0.19980000000000001</v>
      </c>
      <c r="AH76" s="26">
        <f t="shared" si="29"/>
        <v>0</v>
      </c>
      <c r="AJ76" s="28">
        <f>IF(Z76="TM",IF(AA76="U",(SUMIFS(Orders!AG:AG,Orders!AD:AD,Data!M76,Orders!W:W,0,Orders!X:X,0)+SUMIFS(Orders!AG:AG,Orders!AD:AD,Data!M76,Orders!W:W,1,Orders!X:X,1))/12000,0),IF(Data!Z76="AAM",SUMIFS(Data!AJ:AJ,Data!Z:Z,"TM",Data!X:X,Data!M76,AA:AA,"U"),IF(Data!Z76="AM",SUMIFS(Data!AJ:AJ,Data!Z:Z,"TM",Data!V:V,Data!M76,AA:AA,"U"),IF(Data!Z76="AZM",SUMIFS(Data!AJ:AJ,Data!Z:Z,"TM",Data!U:U,Data!M76,AA:AA,"U"),IF(Data!Z76="Zone",SUMIFS(Data!AJ:AJ,Data!Z:Z,"TM",Data!T:T,Data!M76,AA:AA,"U"),IF(Data!Z76="Region",SUMIFS(Data!AJ:AJ,Data!Z:Z,"TM",Data!S:S,Data!M76,AA:AA,"U"),IF(Data!Z76="Country",SUMIFS(Data!AJ:AJ,Data!Z:Z,"TM",Data!R:R,Data!M76,AA:AA,"U"),"")))))))</f>
        <v>0</v>
      </c>
      <c r="AK76" s="18">
        <f>IF(Z76="TM",IF(AA76="U",(SUMIFS(Orders!AG:AG,Orders!AD:AD,Data!M76,Orders!W:W,0,Orders!X:X,0)+SUMIFS(Orders!AG:AG,Orders!AD:AD,Data!M76,Orders!W:W,1,Orders!X:X,1)),0),IF(Data!Z76="AAM",SUMIFS(Data!AK:AK,Data!Z:Z,"TM",Data!X:X,Data!M76,AA:AA,"U"),IF(Data!Z76="AM",SUMIFS(Data!AK:AK,Data!Z:Z,"TM",Data!V:V,Data!M76,AA:AA,"U"),IF(Data!Z76="AZM",SUMIFS(Data!AK:AK,Data!Z:Z,"TM",Data!U:U,Data!M76,AA:AA,"U"),IF(Data!Z76="Zone",SUMIFS(Data!AK:AK,Data!Z:Z,"TM",Data!T:T,Data!M76,AA:AA,"U"),IF(Data!Z76="Region",SUMIFS(Data!AK:AK,Data!Z:Z,"TM",Data!S:S,Data!M76,AA:AA,"U"),IF(Data!Z76="Country",SUMIFS(Data!AK:AK,Data!Z:Z,"TM",Data!R:R,Data!M76,AA:AA,"U"),"")))))))</f>
        <v>0</v>
      </c>
      <c r="AL76" s="18">
        <f>IF(Z76="TM",12000*0,IF(Data!Z76="AAM",SUMIFS(Data!AL:AL,Data!Z:Z,"TM",Data!X:X,Data!M76,AA:AA,"H"),IF(Data!Z76="AM",SUMIFS(Data!AL:AL,Data!Z:Z,"TM",Data!V:V,Data!M76,AA:AA,"H"),IF(Data!Z76="AZM",SUMIFS(Data!AL:AL,Data!Z:Z,"TM",Data!U:U,Data!M76,AA:AA,"H"),IF(Data!Z76="Zone",SUMIFS(Data!AL:AL,Data!Z:Z,"TM",Data!T:T,Data!M76,AA:AA,"H"),IF(Data!Z76="Region",SUMIFS(Data!AL:AL,Data!Z:Z,"TM",Data!S:S,Data!M76,AA:AA,"H"),IF(Data!Z76="Country",SUMIFS(Data!AL:AL,Data!Z:Z,"TM",Data!R:R,Data!M76,AA:AA,"H"),"")))))))</f>
        <v>0</v>
      </c>
      <c r="AM76" s="27">
        <f t="shared" si="30"/>
        <v>0</v>
      </c>
      <c r="AN76" s="26">
        <f t="shared" si="31"/>
        <v>0</v>
      </c>
      <c r="AO76" s="26">
        <f t="shared" si="32"/>
        <v>0</v>
      </c>
      <c r="AQ76" s="28">
        <f t="shared" si="33"/>
        <v>0.999</v>
      </c>
      <c r="AR76" s="18">
        <f t="shared" si="34"/>
        <v>11988</v>
      </c>
      <c r="AS76" s="18">
        <f t="shared" si="35"/>
        <v>0</v>
      </c>
      <c r="AT76" s="27">
        <f t="shared" si="36"/>
        <v>0</v>
      </c>
      <c r="AU76" s="27"/>
      <c r="AV76" s="27"/>
      <c r="AW76" s="18">
        <f>IF(Z76="TM",(COUNTIFS(Orders!AD:AD,Data!M76,Orders!W:W,0,Orders!X:X,0,Orders!S:S,"*Ray*")+COUNTIFS(Orders!AD:AD,Data!M76,Orders!W:W,1,Orders!X:X,1,Orders!S:S,"*Ray*")+COUNTIFS(Orders!AD:AD,Data!M76,Orders!W:W,0,Orders!X:X,0,Orders!S:S,"*Fabric*")+COUNTIFS(Orders!AD:AD,Data!M76,Orders!W:W,1,Orders!X:X,1,Orders!S:S,"*Fabric*")),IF(Data!Z76="AAM",SUMIFS(Data!AW:AW,Data!Z:Z,"TM",Data!X:X,Data!M76),IF(Data!Z76="AM",SUMIFS(Data!AW:AW,Data!Z:Z,"TM",Data!V:V,Data!M76),IF(Data!Z76="AZM",SUMIFS(Data!AW:AW,Data!Z:Z,"TM",Data!U:U,Data!M76),IF(Data!Z76="Zone",SUMIFS(Data!AW:AW,Data!Z:Z,"TM",Data!T:T,Data!M76),IF(Data!Z76="Region",SUMIFS(Data!AW:AW,Data!Z:Z,"TM",Data!S:S,Data!M76),IF(Data!Z76="Country",SUMIFS(Data!AW:AW,Data!Z:Z,"TM",Data!R:R,Data!M76),0)))))))</f>
        <v>1</v>
      </c>
      <c r="AX76" s="18">
        <f>IF(Z76="TM",(COUNTIFS(Orders!AD:AD,Data!M76,Orders!W:W,0,Orders!X:X,0,Orders!S:S,"*Starter*")+COUNTIFS(Orders!AD:AD,Data!M76,Orders!W:W,1,Orders!X:X,1,Orders!S:S,"*Starter*")),IF(Data!Z76="AAM",SUMIFS(Data!AX:AX,Data!Z:Z,"TM",Data!X:X,Data!M76),IF(Data!Z76="AM",SUMIFS(Data!AX:AX,Data!Z:Z,"TM",Data!V:V,Data!M76),IF(Data!Z76="AZM",SUMIFS(Data!AX:AX,Data!Z:Z,"TM",Data!U:U,Data!M76),IF(Data!Z76="Zone",SUMIFS(Data!AX:AX,Data!Z:Z,"TM",Data!T:T,Data!M76),IF(Data!Z76="Region",SUMIFS(Data!AX:AX,Data!Z:Z,"TM",Data!S:S,Data!M76),IF(Data!Z76="Country",SUMIFS(Data!AX:AX,Data!Z:Z,"TM",Data!R:R,Data!M76),0)))))))</f>
        <v>1</v>
      </c>
      <c r="AY76" s="18">
        <f>IF(Z76="TM",(COUNTIFS(Orders!AD:AD,Data!M76,Orders!W:W,0,Orders!X:X,0,Orders!S:S,"*Pro*")+COUNTIFS(Orders!AD:AD,Data!M76,Orders!W:W,1,Orders!X:X,1,Orders!S:S,"*Pro*")),IF(Data!Z76="AAM",SUMIFS(Data!AY:AY,Data!Z:Z,"TM",Data!X:X,Data!M76),IF(Data!Z76="AM",SUMIFS(Data!AY:AY,Data!Z:Z,"TM",Data!V:V,Data!M76),IF(Data!Z76="AZM",SUMIFS(Data!AY:AY,Data!Z:Z,"TM",Data!U:U,Data!M76),IF(Data!Z76="Zone",SUMIFS(Data!AY:AY,Data!Z:Z,"TM",Data!T:T,Data!M76),IF(Data!Z76="Region",SUMIFS(Data!AY:AY,Data!Z:Z,"TM",Data!S:S,Data!M76),IF(Data!Z76="Country",SUMIFS(Data!AY:AY,Data!Z:Z,"TM",Data!R:R,Data!M76),0)))))))</f>
        <v>0</v>
      </c>
      <c r="AZ76" s="18">
        <f>IF(Z76="TM",(COUNTIFS(Orders!AD:AD,Data!M76,Orders!W:W,0,Orders!X:X,0,Orders!S:S,"*Tab*")+COUNTIFS(Orders!AD:AD,Data!M76,Orders!W:W,1,Orders!X:X,1,Orders!S:S,"*Tab*")),IF(Data!Z76="AAM",SUMIFS(Data!AZ:AZ,Data!Z:Z,"TM",Data!X:X,Data!M76),IF(Data!Z76="AM",SUMIFS(Data!AZ:AZ,Data!Z:Z,"TM",Data!V:V,Data!M76),IF(Data!Z76="AZM",SUMIFS(Data!AZ:AZ,Data!Z:Z,"TM",Data!U:U,Data!M76),IF(Data!Z76="Zone",SUMIFS(Data!AZ:AZ,Data!Z:Z,"TM",Data!T:T,Data!M76),IF(Data!Z76="Region",SUMIFS(Data!AZ:AZ,Data!Z:Z,"TM",Data!S:S,Data!M76),IF(Data!Z76="Country",SUMIFS(Data!AZ:AZ,Data!Z:Z,"TM",Data!R:R,Data!M76),0)))))))</f>
        <v>0</v>
      </c>
      <c r="BA76" s="18">
        <f>IF(Z76="TM",(COUNTIFS(Orders!AD:AD,Data!M76,Orders!W:W,0,Orders!X:X,0,Orders!S:S,"*Dental*")+COUNTIFS(Orders!AD:AD,Data!M76,Orders!W:W,1,Orders!X:X,1,Orders!S:S,"*Dental*")+COUNTIFS(Orders!AD:AD,Data!M76,Orders!W:W,0,Orders!X:X,0,Orders!S:S,"*Pediatric*")+COUNTIFS(Orders!AD:AD,Data!M76,Orders!W:W,1,Orders!X:X,1,Orders!S:S,"*Pediatric*")),IF(Data!Z76="AAM",SUMIFS(Data!BA:BA,Data!Z:Z,"TM",Data!X:X,Data!M76),IF(Data!Z76="AM",SUMIFS(Data!BA:BA,Data!Z:Z,"TM",Data!V:V,Data!M76),IF(Data!Z76="AZM",SUMIFS(Data!BA:BA,Data!Z:Z,"TM",Data!U:U,Data!M76),IF(Data!Z76="Zone",SUMIFS(Data!BA:BA,Data!Z:Z,"TM",Data!T:T,Data!M76),IF(Data!Z76="Region",SUMIFS(Data!BA:BA,Data!Z:Z,"TM",Data!S:S,Data!M76),IF(Data!Z76="Country",SUMIFS(Data!BA:BA,Data!Z:Z,"TM",Data!R:R,Data!M76),0)))))))</f>
        <v>0</v>
      </c>
      <c r="BB76" s="18">
        <f>IF(Z76="TM",(COUNTIFS(Orders!AD:AD,Data!M76,Orders!W:W,0,Orders!X:X,0,Orders!S:S,"*Fabric*")+COUNTIFS(Orders!AD:AD,Data!M76,Orders!W:W,1,Orders!X:X,1,Orders!S:S,"*Fabric*")),IF(Data!Z76="AAM",SUMIFS(Data!BB:BB,Data!Z:Z,"TM",Data!X:X,Data!M76),IF(Data!Z76="AM",SUMIFS(Data!BB:BB,Data!Z:Z,"TM",Data!V:V,Data!M76),IF(Data!Z76="AZM",SUMIFS(Data!BB:BB,Data!Z:Z,"TM",Data!U:U,Data!M76),IF(Data!Z76="Zone",SUMIFS(Data!BB:BB,Data!Z:Z,"TM",Data!T:T,Data!M76),IF(Data!Z76="Region",SUMIFS(Data!BB:BB,Data!Z:Z,"TM",Data!S:S,Data!M76),IF(Data!Z76="Country",SUMIFS(Data!BB:BB,Data!Z:Z,"TM",Data!R:R,Data!M76),0)))))))</f>
        <v>0</v>
      </c>
    </row>
    <row r="77" spans="1:54" ht="15.75" x14ac:dyDescent="0.3">
      <c r="A77" s="33" t="str">
        <f t="shared" si="37"/>
        <v/>
      </c>
      <c r="B77" s="33" t="b">
        <f t="shared" si="38"/>
        <v>1</v>
      </c>
      <c r="C77" s="33" t="e">
        <f>IF(ISERROR(SMALL($D$4:$D$594,E77)),””,SMALL($D$4:$D$594,E77))</f>
        <v>#NAME?</v>
      </c>
      <c r="D77" s="34" t="str">
        <f t="shared" si="39"/>
        <v/>
      </c>
      <c r="E77" s="33">
        <f>ROWS($E$4:E77)</f>
        <v>74</v>
      </c>
      <c r="F77" s="33">
        <f t="shared" si="40"/>
        <v>0</v>
      </c>
      <c r="G77" s="33">
        <f>IF(OR(Report!$C$7="",Report!$C$7="All Levels"),1,IF(Report!$C$7=Data!Z77,1,0))</f>
        <v>0</v>
      </c>
      <c r="H77" s="33">
        <f t="shared" si="41"/>
        <v>1</v>
      </c>
      <c r="I77" s="33">
        <f t="shared" si="42"/>
        <v>3</v>
      </c>
      <c r="J77" s="33">
        <f>IF(OR(Report!$F$7="",Report!$F$7="All AMs"),1,IF(Report!$F$7=Data!W77,1,0))</f>
        <v>1</v>
      </c>
      <c r="K77" s="33">
        <f>IF(OR(Report!$E$7="",Report!$E$7="All Zones"),1,IF(Report!$E$7=Data!P77,1,0))</f>
        <v>1</v>
      </c>
      <c r="L77" s="33">
        <f>IF(OR(Report!$D$7="",Report!$D$7="All Regions"),1,IF(Report!$D$7=Data!O77,1,0))</f>
        <v>1</v>
      </c>
      <c r="M77" s="67" t="s">
        <v>652</v>
      </c>
      <c r="N77" s="67" t="s">
        <v>742</v>
      </c>
      <c r="O77" s="68" t="s">
        <v>21</v>
      </c>
      <c r="P77" s="68" t="s">
        <v>692</v>
      </c>
      <c r="Q77" s="68" t="s">
        <v>862</v>
      </c>
      <c r="R77" s="67" t="s">
        <v>777</v>
      </c>
      <c r="S77" s="67" t="s">
        <v>757</v>
      </c>
      <c r="T77" s="67" t="s">
        <v>761</v>
      </c>
      <c r="U77" s="67" t="s">
        <v>790</v>
      </c>
      <c r="V77" s="67" t="s">
        <v>652</v>
      </c>
      <c r="W77" s="67" t="s">
        <v>742</v>
      </c>
      <c r="X77" s="67"/>
      <c r="Y77" s="68"/>
      <c r="Z77" s="68" t="s">
        <v>12</v>
      </c>
      <c r="AA77" s="68"/>
      <c r="AB77" s="18">
        <f>IF(Z77="TM",IF(AA77="H",(COUNTIFS(Orders!AD:AD,Data!M77,Orders!W:W,0,Orders!X:X,0)+COUNTIFS(Orders!AD:AD,Data!M77,Orders!W:W,1,Orders!X:X,1)),0),IF(Data!Z77="AAM",SUMIFS(Data!AB:AB,Data!Z:Z,"TM",Data!X:X,Data!M77,AA:AA,"H"),IF(Data!Z77="AM",SUMIFS(Data!AB:AB,Data!Z:Z,"TM",Data!V:V,Data!M77,AA:AA,"H"),IF(Data!Z77="AZM",SUMIFS(Data!AB:AB,Data!Z:Z,"TM",Data!U:U,Data!M77,AA:AA,"H"),IF(Data!Z77="ZM",SUMIFS(Data!AB:AB,Data!Z:Z,"TM",Data!T:T,Data!M77,AA:AA,"H"),IF(Data!Z77="RM",SUMIFS(Data!AB:AB,Data!Z:Z,"TM",Data!S:S,Data!M77,AA:AA,"H"),IF(Data!Z77="CM",SUMIFS(Data!AB:AB,Data!Z:Z,"TM",Data!R:R,Data!M77,AA:AA,"H"),"")))))))</f>
        <v>1</v>
      </c>
      <c r="AC77" s="28">
        <f>IF(Z77="TM",IF(AA77="H",(SUMIFS(Orders!AG:AG,Orders!AD:AD,Data!M77,Orders!W:W,0,Orders!X:X,0)+SUMIFS(Orders!AG:AG,Orders!AD:AD,Data!M77,Orders!W:W,1,Orders!X:X,1))/12000,0),IF(Data!Z77="AAM",SUMIFS(Data!AC:AC,Data!Z:Z,"TM",Data!X:X,Data!M77,AA:AA,"H"),IF(Data!Z77="AM",SUMIFS(Data!AC:AC,Data!Z:Z,"TM",Data!V:V,Data!M77,AA:AA,"H"),IF(Data!Z77="AZM",SUMIFS(Data!AC:AC,Data!Z:Z,"TM",Data!U:U,Data!M77,AA:AA,"H"),IF(Data!Z77="Zone",SUMIFS(Data!AC:AC,Data!Z:Z,"TM",Data!T:T,Data!M77,AA:AA,"H"),IF(Data!Z77="Region",SUMIFS(Data!AC:AC,Data!Z:Z,"TM",Data!S:S,Data!M77,AA:AA,"H"),IF(Data!Z77="Country",SUMIFS(Data!AC:AC,Data!Z:Z,"TM",Data!R:R,Data!M77,AA:AA,"H"),"")))))))</f>
        <v>0.999</v>
      </c>
      <c r="AD77" s="18">
        <f>IF(Z77="TM",0,IF(Data!Z77="AAM",SUMIFS(Data!AD:AD,Data!Z:Z,"TM",Data!X:X,Data!M77,AA:AA,"H"),IF(Data!Z77="AM",SUMIFS(Data!AD:AD,Data!Z:Z,"TM",Data!V:V,Data!M77,AA:AA,"H"),IF(Data!Z77="AZM",SUMIFS(Data!AD:AD,Data!Z:Z,"TM",Data!U:U,Data!M77,AA:AA,"H"),IF(Data!Z77="Zone",SUMIFS(Data!AD:AD,Data!Z:Z,"TM",Data!T:T,Data!M77,AA:AA,"H"),IF(Data!Z77="Region",SUMIFS(Data!AD:AD,Data!Z:Z,"TM",Data!S:S,Data!M77,AA:AA,"H"),IF(Data!Z77="Country",SUMIFS(Data!AD:AD,Data!Z:Z,"TM",Data!R:R,Data!M77,AA:AA,"H"),"")))))))</f>
        <v>0</v>
      </c>
      <c r="AE77" s="27">
        <f t="shared" si="26"/>
        <v>0</v>
      </c>
      <c r="AF77" s="26">
        <f t="shared" si="27"/>
        <v>999</v>
      </c>
      <c r="AG77" s="26">
        <f t="shared" si="28"/>
        <v>0</v>
      </c>
      <c r="AH77" s="26">
        <f t="shared" si="29"/>
        <v>0.24975</v>
      </c>
      <c r="AJ77" s="28">
        <f>IF(Z77="TM",IF(AA77="U",(SUMIFS(Orders!AG:AG,Orders!AD:AD,Data!M77,Orders!W:W,0,Orders!X:X,0)+SUMIFS(Orders!AG:AG,Orders!AD:AD,Data!M77,Orders!W:W,1,Orders!X:X,1))/12000,0),IF(Data!Z77="AAM",SUMIFS(Data!AJ:AJ,Data!Z:Z,"TM",Data!X:X,Data!M77,AA:AA,"U"),IF(Data!Z77="AM",SUMIFS(Data!AJ:AJ,Data!Z:Z,"TM",Data!V:V,Data!M77,AA:AA,"U"),IF(Data!Z77="AZM",SUMIFS(Data!AJ:AJ,Data!Z:Z,"TM",Data!U:U,Data!M77,AA:AA,"U"),IF(Data!Z77="Zone",SUMIFS(Data!AJ:AJ,Data!Z:Z,"TM",Data!T:T,Data!M77,AA:AA,"U"),IF(Data!Z77="Region",SUMIFS(Data!AJ:AJ,Data!Z:Z,"TM",Data!S:S,Data!M77,AA:AA,"U"),IF(Data!Z77="Country",SUMIFS(Data!AJ:AJ,Data!Z:Z,"TM",Data!R:R,Data!M77,AA:AA,"U"),"")))))))</f>
        <v>0</v>
      </c>
      <c r="AK77" s="18">
        <f>IF(Z77="TM",IF(AA77="U",(SUMIFS(Orders!AG:AG,Orders!AD:AD,Data!M77,Orders!W:W,0,Orders!X:X,0)+SUMIFS(Orders!AG:AG,Orders!AD:AD,Data!M77,Orders!W:W,1,Orders!X:X,1)),0),IF(Data!Z77="AAM",SUMIFS(Data!AK:AK,Data!Z:Z,"TM",Data!X:X,Data!M77,AA:AA,"U"),IF(Data!Z77="AM",SUMIFS(Data!AK:AK,Data!Z:Z,"TM",Data!V:V,Data!M77,AA:AA,"U"),IF(Data!Z77="AZM",SUMIFS(Data!AK:AK,Data!Z:Z,"TM",Data!U:U,Data!M77,AA:AA,"U"),IF(Data!Z77="Zone",SUMIFS(Data!AK:AK,Data!Z:Z,"TM",Data!T:T,Data!M77,AA:AA,"U"),IF(Data!Z77="Region",SUMIFS(Data!AK:AK,Data!Z:Z,"TM",Data!S:S,Data!M77,AA:AA,"U"),IF(Data!Z77="Country",SUMIFS(Data!AK:AK,Data!Z:Z,"TM",Data!R:R,Data!M77,AA:AA,"U"),"")))))))</f>
        <v>0</v>
      </c>
      <c r="AL77" s="18">
        <f>IF(Z77="TM",12000*0,IF(Data!Z77="AAM",SUMIFS(Data!AL:AL,Data!Z:Z,"TM",Data!X:X,Data!M77,AA:AA,"H"),IF(Data!Z77="AM",SUMIFS(Data!AL:AL,Data!Z:Z,"TM",Data!V:V,Data!M77,AA:AA,"H"),IF(Data!Z77="AZM",SUMIFS(Data!AL:AL,Data!Z:Z,"TM",Data!U:U,Data!M77,AA:AA,"H"),IF(Data!Z77="Zone",SUMIFS(Data!AL:AL,Data!Z:Z,"TM",Data!T:T,Data!M77,AA:AA,"H"),IF(Data!Z77="Region",SUMIFS(Data!AL:AL,Data!Z:Z,"TM",Data!S:S,Data!M77,AA:AA,"H"),IF(Data!Z77="Country",SUMIFS(Data!AL:AL,Data!Z:Z,"TM",Data!R:R,Data!M77,AA:AA,"H"),"")))))))</f>
        <v>0</v>
      </c>
      <c r="AM77" s="27">
        <f t="shared" si="30"/>
        <v>0</v>
      </c>
      <c r="AN77" s="26">
        <f t="shared" si="31"/>
        <v>0</v>
      </c>
      <c r="AO77" s="26">
        <f t="shared" si="32"/>
        <v>0</v>
      </c>
      <c r="AQ77" s="28">
        <f t="shared" si="33"/>
        <v>0.999</v>
      </c>
      <c r="AR77" s="18">
        <f t="shared" si="34"/>
        <v>11988</v>
      </c>
      <c r="AS77" s="18">
        <f t="shared" si="35"/>
        <v>0</v>
      </c>
      <c r="AT77" s="27">
        <f t="shared" si="36"/>
        <v>0</v>
      </c>
      <c r="AU77" s="27"/>
      <c r="AV77" s="27"/>
      <c r="AW77" s="18">
        <f>IF(Z77="TM",(COUNTIFS(Orders!AD:AD,Data!M77,Orders!W:W,0,Orders!X:X,0,Orders!S:S,"*Ray*")+COUNTIFS(Orders!AD:AD,Data!M77,Orders!W:W,1,Orders!X:X,1,Orders!S:S,"*Ray*")+COUNTIFS(Orders!AD:AD,Data!M77,Orders!W:W,0,Orders!X:X,0,Orders!S:S,"*Fabric*")+COUNTIFS(Orders!AD:AD,Data!M77,Orders!W:W,1,Orders!X:X,1,Orders!S:S,"*Fabric*")),IF(Data!Z77="AAM",SUMIFS(Data!AW:AW,Data!Z:Z,"TM",Data!X:X,Data!M77),IF(Data!Z77="AM",SUMIFS(Data!AW:AW,Data!Z:Z,"TM",Data!V:V,Data!M77),IF(Data!Z77="AZM",SUMIFS(Data!AW:AW,Data!Z:Z,"TM",Data!U:U,Data!M77),IF(Data!Z77="Zone",SUMIFS(Data!AW:AW,Data!Z:Z,"TM",Data!T:T,Data!M77),IF(Data!Z77="Region",SUMIFS(Data!AW:AW,Data!Z:Z,"TM",Data!S:S,Data!M77),IF(Data!Z77="Country",SUMIFS(Data!AW:AW,Data!Z:Z,"TM",Data!R:R,Data!M77),0)))))))</f>
        <v>1</v>
      </c>
      <c r="AX77" s="18">
        <f>IF(Z77="TM",(COUNTIFS(Orders!AD:AD,Data!M77,Orders!W:W,0,Orders!X:X,0,Orders!S:S,"*Starter*")+COUNTIFS(Orders!AD:AD,Data!M77,Orders!W:W,1,Orders!X:X,1,Orders!S:S,"*Starter*")),IF(Data!Z77="AAM",SUMIFS(Data!AX:AX,Data!Z:Z,"TM",Data!X:X,Data!M77),IF(Data!Z77="AM",SUMIFS(Data!AX:AX,Data!Z:Z,"TM",Data!V:V,Data!M77),IF(Data!Z77="AZM",SUMIFS(Data!AX:AX,Data!Z:Z,"TM",Data!U:U,Data!M77),IF(Data!Z77="Zone",SUMIFS(Data!AX:AX,Data!Z:Z,"TM",Data!T:T,Data!M77),IF(Data!Z77="Region",SUMIFS(Data!AX:AX,Data!Z:Z,"TM",Data!S:S,Data!M77),IF(Data!Z77="Country",SUMIFS(Data!AX:AX,Data!Z:Z,"TM",Data!R:R,Data!M77),0)))))))</f>
        <v>1</v>
      </c>
      <c r="AY77" s="18">
        <f>IF(Z77="TM",(COUNTIFS(Orders!AD:AD,Data!M77,Orders!W:W,0,Orders!X:X,0,Orders!S:S,"*Pro*")+COUNTIFS(Orders!AD:AD,Data!M77,Orders!W:W,1,Orders!X:X,1,Orders!S:S,"*Pro*")),IF(Data!Z77="AAM",SUMIFS(Data!AY:AY,Data!Z:Z,"TM",Data!X:X,Data!M77),IF(Data!Z77="AM",SUMIFS(Data!AY:AY,Data!Z:Z,"TM",Data!V:V,Data!M77),IF(Data!Z77="AZM",SUMIFS(Data!AY:AY,Data!Z:Z,"TM",Data!U:U,Data!M77),IF(Data!Z77="Zone",SUMIFS(Data!AY:AY,Data!Z:Z,"TM",Data!T:T,Data!M77),IF(Data!Z77="Region",SUMIFS(Data!AY:AY,Data!Z:Z,"TM",Data!S:S,Data!M77),IF(Data!Z77="Country",SUMIFS(Data!AY:AY,Data!Z:Z,"TM",Data!R:R,Data!M77),0)))))))</f>
        <v>0</v>
      </c>
      <c r="AZ77" s="18">
        <f>IF(Z77="TM",(COUNTIFS(Orders!AD:AD,Data!M77,Orders!W:W,0,Orders!X:X,0,Orders!S:S,"*Tab*")+COUNTIFS(Orders!AD:AD,Data!M77,Orders!W:W,1,Orders!X:X,1,Orders!S:S,"*Tab*")),IF(Data!Z77="AAM",SUMIFS(Data!AZ:AZ,Data!Z:Z,"TM",Data!X:X,Data!M77),IF(Data!Z77="AM",SUMIFS(Data!AZ:AZ,Data!Z:Z,"TM",Data!V:V,Data!M77),IF(Data!Z77="AZM",SUMIFS(Data!AZ:AZ,Data!Z:Z,"TM",Data!U:U,Data!M77),IF(Data!Z77="Zone",SUMIFS(Data!AZ:AZ,Data!Z:Z,"TM",Data!T:T,Data!M77),IF(Data!Z77="Region",SUMIFS(Data!AZ:AZ,Data!Z:Z,"TM",Data!S:S,Data!M77),IF(Data!Z77="Country",SUMIFS(Data!AZ:AZ,Data!Z:Z,"TM",Data!R:R,Data!M77),0)))))))</f>
        <v>0</v>
      </c>
      <c r="BA77" s="18">
        <f>IF(Z77="TM",(COUNTIFS(Orders!AD:AD,Data!M77,Orders!W:W,0,Orders!X:X,0,Orders!S:S,"*Dental*")+COUNTIFS(Orders!AD:AD,Data!M77,Orders!W:W,1,Orders!X:X,1,Orders!S:S,"*Dental*")+COUNTIFS(Orders!AD:AD,Data!M77,Orders!W:W,0,Orders!X:X,0,Orders!S:S,"*Pediatric*")+COUNTIFS(Orders!AD:AD,Data!M77,Orders!W:W,1,Orders!X:X,1,Orders!S:S,"*Pediatric*")),IF(Data!Z77="AAM",SUMIFS(Data!BA:BA,Data!Z:Z,"TM",Data!X:X,Data!M77),IF(Data!Z77="AM",SUMIFS(Data!BA:BA,Data!Z:Z,"TM",Data!V:V,Data!M77),IF(Data!Z77="AZM",SUMIFS(Data!BA:BA,Data!Z:Z,"TM",Data!U:U,Data!M77),IF(Data!Z77="Zone",SUMIFS(Data!BA:BA,Data!Z:Z,"TM",Data!T:T,Data!M77),IF(Data!Z77="Region",SUMIFS(Data!BA:BA,Data!Z:Z,"TM",Data!S:S,Data!M77),IF(Data!Z77="Country",SUMIFS(Data!BA:BA,Data!Z:Z,"TM",Data!R:R,Data!M77),0)))))))</f>
        <v>0</v>
      </c>
      <c r="BB77" s="18">
        <f>IF(Z77="TM",(COUNTIFS(Orders!AD:AD,Data!M77,Orders!W:W,0,Orders!X:X,0,Orders!S:S,"*Fabric*")+COUNTIFS(Orders!AD:AD,Data!M77,Orders!W:W,1,Orders!X:X,1,Orders!S:S,"*Fabric*")),IF(Data!Z77="AAM",SUMIFS(Data!BB:BB,Data!Z:Z,"TM",Data!X:X,Data!M77),IF(Data!Z77="AM",SUMIFS(Data!BB:BB,Data!Z:Z,"TM",Data!V:V,Data!M77),IF(Data!Z77="AZM",SUMIFS(Data!BB:BB,Data!Z:Z,"TM",Data!U:U,Data!M77),IF(Data!Z77="Zone",SUMIFS(Data!BB:BB,Data!Z:Z,"TM",Data!T:T,Data!M77),IF(Data!Z77="Region",SUMIFS(Data!BB:BB,Data!Z:Z,"TM",Data!S:S,Data!M77),IF(Data!Z77="Country",SUMIFS(Data!BB:BB,Data!Z:Z,"TM",Data!R:R,Data!M77),0)))))))</f>
        <v>0</v>
      </c>
    </row>
    <row r="78" spans="1:54" ht="15.75" x14ac:dyDescent="0.3">
      <c r="A78" s="33" t="str">
        <f t="shared" si="37"/>
        <v/>
      </c>
      <c r="B78" s="33" t="b">
        <f t="shared" si="38"/>
        <v>1</v>
      </c>
      <c r="C78" s="33" t="e">
        <f>IF(ISERROR(SMALL($D$4:$D$594,E78)),””,SMALL($D$4:$D$594,E78))</f>
        <v>#NAME?</v>
      </c>
      <c r="D78" s="34" t="str">
        <f t="shared" si="39"/>
        <v/>
      </c>
      <c r="E78" s="33">
        <f>ROWS($E$4:E78)</f>
        <v>75</v>
      </c>
      <c r="F78" s="33">
        <f t="shared" si="40"/>
        <v>0</v>
      </c>
      <c r="G78" s="33">
        <f>IF(OR(Report!$C$7="",Report!$C$7="All Levels"),1,IF(Report!$C$7=Data!Z78,1,0))</f>
        <v>0</v>
      </c>
      <c r="H78" s="33">
        <f t="shared" si="41"/>
        <v>1</v>
      </c>
      <c r="I78" s="33">
        <f t="shared" si="42"/>
        <v>3</v>
      </c>
      <c r="J78" s="33">
        <f>IF(OR(Report!$F$7="",Report!$F$7="All AMs"),1,IF(Report!$F$7=Data!W78,1,0))</f>
        <v>1</v>
      </c>
      <c r="K78" s="33">
        <f>IF(OR(Report!$E$7="",Report!$E$7="All Zones"),1,IF(Report!$E$7=Data!P78,1,0))</f>
        <v>1</v>
      </c>
      <c r="L78" s="33">
        <f>IF(OR(Report!$D$7="",Report!$D$7="All Regions"),1,IF(Report!$D$7=Data!O78,1,0))</f>
        <v>1</v>
      </c>
      <c r="M78" s="67" t="s">
        <v>863</v>
      </c>
      <c r="N78" s="67" t="s">
        <v>743</v>
      </c>
      <c r="O78" s="68" t="s">
        <v>21</v>
      </c>
      <c r="P78" s="68" t="s">
        <v>692</v>
      </c>
      <c r="Q78" s="68" t="s">
        <v>864</v>
      </c>
      <c r="R78" s="67" t="s">
        <v>777</v>
      </c>
      <c r="S78" s="67" t="s">
        <v>757</v>
      </c>
      <c r="T78" s="67" t="s">
        <v>761</v>
      </c>
      <c r="U78" s="67" t="s">
        <v>790</v>
      </c>
      <c r="V78" s="67" t="s">
        <v>863</v>
      </c>
      <c r="W78" s="67" t="s">
        <v>743</v>
      </c>
      <c r="X78" s="67"/>
      <c r="Y78" s="68"/>
      <c r="Z78" s="68" t="s">
        <v>12</v>
      </c>
      <c r="AA78" s="68"/>
      <c r="AB78" s="18">
        <f>IF(Z78="TM",IF(AA78="H",(COUNTIFS(Orders!AD:AD,Data!M78,Orders!W:W,0,Orders!X:X,0)+COUNTIFS(Orders!AD:AD,Data!M78,Orders!W:W,1,Orders!X:X,1)),0),IF(Data!Z78="AAM",SUMIFS(Data!AB:AB,Data!Z:Z,"TM",Data!X:X,Data!M78,AA:AA,"H"),IF(Data!Z78="AM",SUMIFS(Data!AB:AB,Data!Z:Z,"TM",Data!V:V,Data!M78,AA:AA,"H"),IF(Data!Z78="AZM",SUMIFS(Data!AB:AB,Data!Z:Z,"TM",Data!U:U,Data!M78,AA:AA,"H"),IF(Data!Z78="ZM",SUMIFS(Data!AB:AB,Data!Z:Z,"TM",Data!T:T,Data!M78,AA:AA,"H"),IF(Data!Z78="RM",SUMIFS(Data!AB:AB,Data!Z:Z,"TM",Data!S:S,Data!M78,AA:AA,"H"),IF(Data!Z78="CM",SUMIFS(Data!AB:AB,Data!Z:Z,"TM",Data!R:R,Data!M78,AA:AA,"H"),"")))))))</f>
        <v>1</v>
      </c>
      <c r="AC78" s="28">
        <f>IF(Z78="TM",IF(AA78="H",(SUMIFS(Orders!AG:AG,Orders!AD:AD,Data!M78,Orders!W:W,0,Orders!X:X,0)+SUMIFS(Orders!AG:AG,Orders!AD:AD,Data!M78,Orders!W:W,1,Orders!X:X,1))/12000,0),IF(Data!Z78="AAM",SUMIFS(Data!AC:AC,Data!Z:Z,"TM",Data!X:X,Data!M78,AA:AA,"H"),IF(Data!Z78="AM",SUMIFS(Data!AC:AC,Data!Z:Z,"TM",Data!V:V,Data!M78,AA:AA,"H"),IF(Data!Z78="AZM",SUMIFS(Data!AC:AC,Data!Z:Z,"TM",Data!U:U,Data!M78,AA:AA,"H"),IF(Data!Z78="Zone",SUMIFS(Data!AC:AC,Data!Z:Z,"TM",Data!T:T,Data!M78,AA:AA,"H"),IF(Data!Z78="Region",SUMIFS(Data!AC:AC,Data!Z:Z,"TM",Data!S:S,Data!M78,AA:AA,"H"),IF(Data!Z78="Country",SUMIFS(Data!AC:AC,Data!Z:Z,"TM",Data!R:R,Data!M78,AA:AA,"H"),"")))))))</f>
        <v>0.999</v>
      </c>
      <c r="AD78" s="18">
        <f>IF(Z78="TM",0,IF(Data!Z78="AAM",SUMIFS(Data!AD:AD,Data!Z:Z,"TM",Data!X:X,Data!M78,AA:AA,"H"),IF(Data!Z78="AM",SUMIFS(Data!AD:AD,Data!Z:Z,"TM",Data!V:V,Data!M78,AA:AA,"H"),IF(Data!Z78="AZM",SUMIFS(Data!AD:AD,Data!Z:Z,"TM",Data!U:U,Data!M78,AA:AA,"H"),IF(Data!Z78="Zone",SUMIFS(Data!AD:AD,Data!Z:Z,"TM",Data!T:T,Data!M78,AA:AA,"H"),IF(Data!Z78="Region",SUMIFS(Data!AD:AD,Data!Z:Z,"TM",Data!S:S,Data!M78,AA:AA,"H"),IF(Data!Z78="Country",SUMIFS(Data!AD:AD,Data!Z:Z,"TM",Data!R:R,Data!M78,AA:AA,"H"),"")))))))</f>
        <v>0</v>
      </c>
      <c r="AE78" s="27">
        <f t="shared" si="26"/>
        <v>0</v>
      </c>
      <c r="AF78" s="26">
        <f t="shared" si="27"/>
        <v>999</v>
      </c>
      <c r="AG78" s="26">
        <f t="shared" si="28"/>
        <v>0</v>
      </c>
      <c r="AH78" s="26">
        <f t="shared" si="29"/>
        <v>0.14271428571428571</v>
      </c>
      <c r="AJ78" s="28">
        <f>IF(Z78="TM",IF(AA78="U",(SUMIFS(Orders!AG:AG,Orders!AD:AD,Data!M78,Orders!W:W,0,Orders!X:X,0)+SUMIFS(Orders!AG:AG,Orders!AD:AD,Data!M78,Orders!W:W,1,Orders!X:X,1))/12000,0),IF(Data!Z78="AAM",SUMIFS(Data!AJ:AJ,Data!Z:Z,"TM",Data!X:X,Data!M78,AA:AA,"U"),IF(Data!Z78="AM",SUMIFS(Data!AJ:AJ,Data!Z:Z,"TM",Data!V:V,Data!M78,AA:AA,"U"),IF(Data!Z78="AZM",SUMIFS(Data!AJ:AJ,Data!Z:Z,"TM",Data!U:U,Data!M78,AA:AA,"U"),IF(Data!Z78="Zone",SUMIFS(Data!AJ:AJ,Data!Z:Z,"TM",Data!T:T,Data!M78,AA:AA,"U"),IF(Data!Z78="Region",SUMIFS(Data!AJ:AJ,Data!Z:Z,"TM",Data!S:S,Data!M78,AA:AA,"U"),IF(Data!Z78="Country",SUMIFS(Data!AJ:AJ,Data!Z:Z,"TM",Data!R:R,Data!M78,AA:AA,"U"),"")))))))</f>
        <v>0</v>
      </c>
      <c r="AK78" s="18">
        <f>IF(Z78="TM",IF(AA78="U",(SUMIFS(Orders!AG:AG,Orders!AD:AD,Data!M78,Orders!W:W,0,Orders!X:X,0)+SUMIFS(Orders!AG:AG,Orders!AD:AD,Data!M78,Orders!W:W,1,Orders!X:X,1)),0),IF(Data!Z78="AAM",SUMIFS(Data!AK:AK,Data!Z:Z,"TM",Data!X:X,Data!M78,AA:AA,"U"),IF(Data!Z78="AM",SUMIFS(Data!AK:AK,Data!Z:Z,"TM",Data!V:V,Data!M78,AA:AA,"U"),IF(Data!Z78="AZM",SUMIFS(Data!AK:AK,Data!Z:Z,"TM",Data!U:U,Data!M78,AA:AA,"U"),IF(Data!Z78="Zone",SUMIFS(Data!AK:AK,Data!Z:Z,"TM",Data!T:T,Data!M78,AA:AA,"U"),IF(Data!Z78="Region",SUMIFS(Data!AK:AK,Data!Z:Z,"TM",Data!S:S,Data!M78,AA:AA,"U"),IF(Data!Z78="Country",SUMIFS(Data!AK:AK,Data!Z:Z,"TM",Data!R:R,Data!M78,AA:AA,"U"),"")))))))</f>
        <v>0</v>
      </c>
      <c r="AL78" s="18">
        <f>IF(Z78="TM",12000*0,IF(Data!Z78="AAM",SUMIFS(Data!AL:AL,Data!Z:Z,"TM",Data!X:X,Data!M78,AA:AA,"H"),IF(Data!Z78="AM",SUMIFS(Data!AL:AL,Data!Z:Z,"TM",Data!V:V,Data!M78,AA:AA,"H"),IF(Data!Z78="AZM",SUMIFS(Data!AL:AL,Data!Z:Z,"TM",Data!U:U,Data!M78,AA:AA,"H"),IF(Data!Z78="Zone",SUMIFS(Data!AL:AL,Data!Z:Z,"TM",Data!T:T,Data!M78,AA:AA,"H"),IF(Data!Z78="Region",SUMIFS(Data!AL:AL,Data!Z:Z,"TM",Data!S:S,Data!M78,AA:AA,"H"),IF(Data!Z78="Country",SUMIFS(Data!AL:AL,Data!Z:Z,"TM",Data!R:R,Data!M78,AA:AA,"H"),"")))))))</f>
        <v>0</v>
      </c>
      <c r="AM78" s="27">
        <f t="shared" si="30"/>
        <v>0</v>
      </c>
      <c r="AN78" s="26">
        <f t="shared" si="31"/>
        <v>0</v>
      </c>
      <c r="AO78" s="26">
        <f t="shared" si="32"/>
        <v>0</v>
      </c>
      <c r="AQ78" s="28">
        <f t="shared" si="33"/>
        <v>0.999</v>
      </c>
      <c r="AR78" s="18">
        <f t="shared" si="34"/>
        <v>11988</v>
      </c>
      <c r="AS78" s="18">
        <f t="shared" si="35"/>
        <v>0</v>
      </c>
      <c r="AT78" s="27">
        <f t="shared" si="36"/>
        <v>0</v>
      </c>
      <c r="AU78" s="27"/>
      <c r="AV78" s="27"/>
      <c r="AW78" s="18">
        <f>IF(Z78="TM",(COUNTIFS(Orders!AD:AD,Data!M78,Orders!W:W,0,Orders!X:X,0,Orders!S:S,"*Ray*")+COUNTIFS(Orders!AD:AD,Data!M78,Orders!W:W,1,Orders!X:X,1,Orders!S:S,"*Ray*")+COUNTIFS(Orders!AD:AD,Data!M78,Orders!W:W,0,Orders!X:X,0,Orders!S:S,"*Fabric*")+COUNTIFS(Orders!AD:AD,Data!M78,Orders!W:W,1,Orders!X:X,1,Orders!S:S,"*Fabric*")),IF(Data!Z78="AAM",SUMIFS(Data!AW:AW,Data!Z:Z,"TM",Data!X:X,Data!M78),IF(Data!Z78="AM",SUMIFS(Data!AW:AW,Data!Z:Z,"TM",Data!V:V,Data!M78),IF(Data!Z78="AZM",SUMIFS(Data!AW:AW,Data!Z:Z,"TM",Data!U:U,Data!M78),IF(Data!Z78="Zone",SUMIFS(Data!AW:AW,Data!Z:Z,"TM",Data!T:T,Data!M78),IF(Data!Z78="Region",SUMIFS(Data!AW:AW,Data!Z:Z,"TM",Data!S:S,Data!M78),IF(Data!Z78="Country",SUMIFS(Data!AW:AW,Data!Z:Z,"TM",Data!R:R,Data!M78),0)))))))</f>
        <v>1</v>
      </c>
      <c r="AX78" s="18">
        <f>IF(Z78="TM",(COUNTIFS(Orders!AD:AD,Data!M78,Orders!W:W,0,Orders!X:X,0,Orders!S:S,"*Starter*")+COUNTIFS(Orders!AD:AD,Data!M78,Orders!W:W,1,Orders!X:X,1,Orders!S:S,"*Starter*")),IF(Data!Z78="AAM",SUMIFS(Data!AX:AX,Data!Z:Z,"TM",Data!X:X,Data!M78),IF(Data!Z78="AM",SUMIFS(Data!AX:AX,Data!Z:Z,"TM",Data!V:V,Data!M78),IF(Data!Z78="AZM",SUMIFS(Data!AX:AX,Data!Z:Z,"TM",Data!U:U,Data!M78),IF(Data!Z78="Zone",SUMIFS(Data!AX:AX,Data!Z:Z,"TM",Data!T:T,Data!M78),IF(Data!Z78="Region",SUMIFS(Data!AX:AX,Data!Z:Z,"TM",Data!S:S,Data!M78),IF(Data!Z78="Country",SUMIFS(Data!AX:AX,Data!Z:Z,"TM",Data!R:R,Data!M78),0)))))))</f>
        <v>1</v>
      </c>
      <c r="AY78" s="18">
        <f>IF(Z78="TM",(COUNTIFS(Orders!AD:AD,Data!M78,Orders!W:W,0,Orders!X:X,0,Orders!S:S,"*Pro*")+COUNTIFS(Orders!AD:AD,Data!M78,Orders!W:W,1,Orders!X:X,1,Orders!S:S,"*Pro*")),IF(Data!Z78="AAM",SUMIFS(Data!AY:AY,Data!Z:Z,"TM",Data!X:X,Data!M78),IF(Data!Z78="AM",SUMIFS(Data!AY:AY,Data!Z:Z,"TM",Data!V:V,Data!M78),IF(Data!Z78="AZM",SUMIFS(Data!AY:AY,Data!Z:Z,"TM",Data!U:U,Data!M78),IF(Data!Z78="Zone",SUMIFS(Data!AY:AY,Data!Z:Z,"TM",Data!T:T,Data!M78),IF(Data!Z78="Region",SUMIFS(Data!AY:AY,Data!Z:Z,"TM",Data!S:S,Data!M78),IF(Data!Z78="Country",SUMIFS(Data!AY:AY,Data!Z:Z,"TM",Data!R:R,Data!M78),0)))))))</f>
        <v>0</v>
      </c>
      <c r="AZ78" s="18">
        <f>IF(Z78="TM",(COUNTIFS(Orders!AD:AD,Data!M78,Orders!W:W,0,Orders!X:X,0,Orders!S:S,"*Tab*")+COUNTIFS(Orders!AD:AD,Data!M78,Orders!W:W,1,Orders!X:X,1,Orders!S:S,"*Tab*")),IF(Data!Z78="AAM",SUMIFS(Data!AZ:AZ,Data!Z:Z,"TM",Data!X:X,Data!M78),IF(Data!Z78="AM",SUMIFS(Data!AZ:AZ,Data!Z:Z,"TM",Data!V:V,Data!M78),IF(Data!Z78="AZM",SUMIFS(Data!AZ:AZ,Data!Z:Z,"TM",Data!U:U,Data!M78),IF(Data!Z78="Zone",SUMIFS(Data!AZ:AZ,Data!Z:Z,"TM",Data!T:T,Data!M78),IF(Data!Z78="Region",SUMIFS(Data!AZ:AZ,Data!Z:Z,"TM",Data!S:S,Data!M78),IF(Data!Z78="Country",SUMIFS(Data!AZ:AZ,Data!Z:Z,"TM",Data!R:R,Data!M78),0)))))))</f>
        <v>0</v>
      </c>
      <c r="BA78" s="18">
        <f>IF(Z78="TM",(COUNTIFS(Orders!AD:AD,Data!M78,Orders!W:W,0,Orders!X:X,0,Orders!S:S,"*Dental*")+COUNTIFS(Orders!AD:AD,Data!M78,Orders!W:W,1,Orders!X:X,1,Orders!S:S,"*Dental*")+COUNTIFS(Orders!AD:AD,Data!M78,Orders!W:W,0,Orders!X:X,0,Orders!S:S,"*Pediatric*")+COUNTIFS(Orders!AD:AD,Data!M78,Orders!W:W,1,Orders!X:X,1,Orders!S:S,"*Pediatric*")),IF(Data!Z78="AAM",SUMIFS(Data!BA:BA,Data!Z:Z,"TM",Data!X:X,Data!M78),IF(Data!Z78="AM",SUMIFS(Data!BA:BA,Data!Z:Z,"TM",Data!V:V,Data!M78),IF(Data!Z78="AZM",SUMIFS(Data!BA:BA,Data!Z:Z,"TM",Data!U:U,Data!M78),IF(Data!Z78="Zone",SUMIFS(Data!BA:BA,Data!Z:Z,"TM",Data!T:T,Data!M78),IF(Data!Z78="Region",SUMIFS(Data!BA:BA,Data!Z:Z,"TM",Data!S:S,Data!M78),IF(Data!Z78="Country",SUMIFS(Data!BA:BA,Data!Z:Z,"TM",Data!R:R,Data!M78),0)))))))</f>
        <v>0</v>
      </c>
      <c r="BB78" s="18">
        <f>IF(Z78="TM",(COUNTIFS(Orders!AD:AD,Data!M78,Orders!W:W,0,Orders!X:X,0,Orders!S:S,"*Fabric*")+COUNTIFS(Orders!AD:AD,Data!M78,Orders!W:W,1,Orders!X:X,1,Orders!S:S,"*Fabric*")),IF(Data!Z78="AAM",SUMIFS(Data!BB:BB,Data!Z:Z,"TM",Data!X:X,Data!M78),IF(Data!Z78="AM",SUMIFS(Data!BB:BB,Data!Z:Z,"TM",Data!V:V,Data!M78),IF(Data!Z78="AZM",SUMIFS(Data!BB:BB,Data!Z:Z,"TM",Data!U:U,Data!M78),IF(Data!Z78="Zone",SUMIFS(Data!BB:BB,Data!Z:Z,"TM",Data!T:T,Data!M78),IF(Data!Z78="Region",SUMIFS(Data!BB:BB,Data!Z:Z,"TM",Data!S:S,Data!M78),IF(Data!Z78="Country",SUMIFS(Data!BB:BB,Data!Z:Z,"TM",Data!R:R,Data!M78),0)))))))</f>
        <v>0</v>
      </c>
    </row>
    <row r="79" spans="1:54" ht="15.75" x14ac:dyDescent="0.3">
      <c r="A79" s="33" t="str">
        <f t="shared" si="37"/>
        <v/>
      </c>
      <c r="B79" s="33" t="b">
        <f t="shared" si="38"/>
        <v>1</v>
      </c>
      <c r="C79" s="33" t="e">
        <f>IF(ISERROR(SMALL($D$4:$D$594,E79)),””,SMALL($D$4:$D$594,E79))</f>
        <v>#NAME?</v>
      </c>
      <c r="D79" s="34" t="str">
        <f t="shared" si="39"/>
        <v/>
      </c>
      <c r="E79" s="33">
        <f>ROWS($E$4:E79)</f>
        <v>76</v>
      </c>
      <c r="F79" s="33">
        <f t="shared" si="40"/>
        <v>0</v>
      </c>
      <c r="G79" s="33">
        <f>IF(OR(Report!$C$7="",Report!$C$7="All Levels"),1,IF(Report!$C$7=Data!Z79,1,0))</f>
        <v>0</v>
      </c>
      <c r="H79" s="33">
        <f t="shared" si="41"/>
        <v>1</v>
      </c>
      <c r="I79" s="33">
        <f t="shared" si="42"/>
        <v>3</v>
      </c>
      <c r="J79" s="33">
        <f>IF(OR(Report!$F$7="",Report!$F$7="All AMs"),1,IF(Report!$F$7=Data!W79,1,0))</f>
        <v>1</v>
      </c>
      <c r="K79" s="33">
        <f>IF(OR(Report!$E$7="",Report!$E$7="All Zones"),1,IF(Report!$E$7=Data!P79,1,0))</f>
        <v>1</v>
      </c>
      <c r="L79" s="33">
        <f>IF(OR(Report!$D$7="",Report!$D$7="All Regions"),1,IF(Report!$D$7=Data!O79,1,0))</f>
        <v>1</v>
      </c>
      <c r="M79" s="67" t="s">
        <v>865</v>
      </c>
      <c r="N79" s="67" t="s">
        <v>744</v>
      </c>
      <c r="O79" s="68" t="s">
        <v>21</v>
      </c>
      <c r="P79" s="68" t="s">
        <v>692</v>
      </c>
      <c r="Q79" s="68" t="s">
        <v>856</v>
      </c>
      <c r="R79" s="67" t="s">
        <v>777</v>
      </c>
      <c r="S79" s="67" t="s">
        <v>757</v>
      </c>
      <c r="T79" s="67" t="s">
        <v>761</v>
      </c>
      <c r="U79" s="67" t="s">
        <v>790</v>
      </c>
      <c r="V79" s="67" t="s">
        <v>865</v>
      </c>
      <c r="W79" s="67" t="s">
        <v>744</v>
      </c>
      <c r="X79" s="67"/>
      <c r="Y79" s="68"/>
      <c r="Z79" s="68" t="s">
        <v>12</v>
      </c>
      <c r="AA79" s="68"/>
      <c r="AB79" s="18">
        <f>IF(Z79="TM",IF(AA79="H",(COUNTIFS(Orders!AD:AD,Data!M79,Orders!W:W,0,Orders!X:X,0)+COUNTIFS(Orders!AD:AD,Data!M79,Orders!W:W,1,Orders!X:X,1)),0),IF(Data!Z79="AAM",SUMIFS(Data!AB:AB,Data!Z:Z,"TM",Data!X:X,Data!M79,AA:AA,"H"),IF(Data!Z79="AM",SUMIFS(Data!AB:AB,Data!Z:Z,"TM",Data!V:V,Data!M79,AA:AA,"H"),IF(Data!Z79="AZM",SUMIFS(Data!AB:AB,Data!Z:Z,"TM",Data!U:U,Data!M79,AA:AA,"H"),IF(Data!Z79="ZM",SUMIFS(Data!AB:AB,Data!Z:Z,"TM",Data!T:T,Data!M79,AA:AA,"H"),IF(Data!Z79="RM",SUMIFS(Data!AB:AB,Data!Z:Z,"TM",Data!S:S,Data!M79,AA:AA,"H"),IF(Data!Z79="CM",SUMIFS(Data!AB:AB,Data!Z:Z,"TM",Data!R:R,Data!M79,AA:AA,"H"),"")))))))</f>
        <v>0</v>
      </c>
      <c r="AC79" s="28">
        <f>IF(Z79="TM",IF(AA79="H",(SUMIFS(Orders!AG:AG,Orders!AD:AD,Data!M79,Orders!W:W,0,Orders!X:X,0)+SUMIFS(Orders!AG:AG,Orders!AD:AD,Data!M79,Orders!W:W,1,Orders!X:X,1))/12000,0),IF(Data!Z79="AAM",SUMIFS(Data!AC:AC,Data!Z:Z,"TM",Data!X:X,Data!M79,AA:AA,"H"),IF(Data!Z79="AM",SUMIFS(Data!AC:AC,Data!Z:Z,"TM",Data!V:V,Data!M79,AA:AA,"H"),IF(Data!Z79="AZM",SUMIFS(Data!AC:AC,Data!Z:Z,"TM",Data!U:U,Data!M79,AA:AA,"H"),IF(Data!Z79="Zone",SUMIFS(Data!AC:AC,Data!Z:Z,"TM",Data!T:T,Data!M79,AA:AA,"H"),IF(Data!Z79="Region",SUMIFS(Data!AC:AC,Data!Z:Z,"TM",Data!S:S,Data!M79,AA:AA,"H"),IF(Data!Z79="Country",SUMIFS(Data!AC:AC,Data!Z:Z,"TM",Data!R:R,Data!M79,AA:AA,"H"),"")))))))</f>
        <v>0</v>
      </c>
      <c r="AD79" s="18">
        <f>IF(Z79="TM",0,IF(Data!Z79="AAM",SUMIFS(Data!AD:AD,Data!Z:Z,"TM",Data!X:X,Data!M79,AA:AA,"H"),IF(Data!Z79="AM",SUMIFS(Data!AD:AD,Data!Z:Z,"TM",Data!V:V,Data!M79,AA:AA,"H"),IF(Data!Z79="AZM",SUMIFS(Data!AD:AD,Data!Z:Z,"TM",Data!U:U,Data!M79,AA:AA,"H"),IF(Data!Z79="Zone",SUMIFS(Data!AD:AD,Data!Z:Z,"TM",Data!T:T,Data!M79,AA:AA,"H"),IF(Data!Z79="Region",SUMIFS(Data!AD:AD,Data!Z:Z,"TM",Data!S:S,Data!M79,AA:AA,"H"),IF(Data!Z79="Country",SUMIFS(Data!AD:AD,Data!Z:Z,"TM",Data!R:R,Data!M79,AA:AA,"H"),"")))))))</f>
        <v>0</v>
      </c>
      <c r="AE79" s="27">
        <f t="shared" si="26"/>
        <v>0</v>
      </c>
      <c r="AF79" s="26">
        <f t="shared" si="27"/>
        <v>0</v>
      </c>
      <c r="AG79" s="26">
        <f t="shared" si="28"/>
        <v>0</v>
      </c>
      <c r="AH79" s="26">
        <f t="shared" si="29"/>
        <v>0</v>
      </c>
      <c r="AJ79" s="28">
        <f>IF(Z79="TM",IF(AA79="U",(SUMIFS(Orders!AG:AG,Orders!AD:AD,Data!M79,Orders!W:W,0,Orders!X:X,0)+SUMIFS(Orders!AG:AG,Orders!AD:AD,Data!M79,Orders!W:W,1,Orders!X:X,1))/12000,0),IF(Data!Z79="AAM",SUMIFS(Data!AJ:AJ,Data!Z:Z,"TM",Data!X:X,Data!M79,AA:AA,"U"),IF(Data!Z79="AM",SUMIFS(Data!AJ:AJ,Data!Z:Z,"TM",Data!V:V,Data!M79,AA:AA,"U"),IF(Data!Z79="AZM",SUMIFS(Data!AJ:AJ,Data!Z:Z,"TM",Data!U:U,Data!M79,AA:AA,"U"),IF(Data!Z79="Zone",SUMIFS(Data!AJ:AJ,Data!Z:Z,"TM",Data!T:T,Data!M79,AA:AA,"U"),IF(Data!Z79="Region",SUMIFS(Data!AJ:AJ,Data!Z:Z,"TM",Data!S:S,Data!M79,AA:AA,"U"),IF(Data!Z79="Country",SUMIFS(Data!AJ:AJ,Data!Z:Z,"TM",Data!R:R,Data!M79,AA:AA,"U"),"")))))))</f>
        <v>0</v>
      </c>
      <c r="AK79" s="18">
        <f>IF(Z79="TM",IF(AA79="U",(SUMIFS(Orders!AG:AG,Orders!AD:AD,Data!M79,Orders!W:W,0,Orders!X:X,0)+SUMIFS(Orders!AG:AG,Orders!AD:AD,Data!M79,Orders!W:W,1,Orders!X:X,1)),0),IF(Data!Z79="AAM",SUMIFS(Data!AK:AK,Data!Z:Z,"TM",Data!X:X,Data!M79,AA:AA,"U"),IF(Data!Z79="AM",SUMIFS(Data!AK:AK,Data!Z:Z,"TM",Data!V:V,Data!M79,AA:AA,"U"),IF(Data!Z79="AZM",SUMIFS(Data!AK:AK,Data!Z:Z,"TM",Data!U:U,Data!M79,AA:AA,"U"),IF(Data!Z79="Zone",SUMIFS(Data!AK:AK,Data!Z:Z,"TM",Data!T:T,Data!M79,AA:AA,"U"),IF(Data!Z79="Region",SUMIFS(Data!AK:AK,Data!Z:Z,"TM",Data!S:S,Data!M79,AA:AA,"U"),IF(Data!Z79="Country",SUMIFS(Data!AK:AK,Data!Z:Z,"TM",Data!R:R,Data!M79,AA:AA,"U"),"")))))))</f>
        <v>0</v>
      </c>
      <c r="AL79" s="18">
        <f>IF(Z79="TM",12000*0,IF(Data!Z79="AAM",SUMIFS(Data!AL:AL,Data!Z:Z,"TM",Data!X:X,Data!M79,AA:AA,"H"),IF(Data!Z79="AM",SUMIFS(Data!AL:AL,Data!Z:Z,"TM",Data!V:V,Data!M79,AA:AA,"H"),IF(Data!Z79="AZM",SUMIFS(Data!AL:AL,Data!Z:Z,"TM",Data!U:U,Data!M79,AA:AA,"H"),IF(Data!Z79="Zone",SUMIFS(Data!AL:AL,Data!Z:Z,"TM",Data!T:T,Data!M79,AA:AA,"H"),IF(Data!Z79="Region",SUMIFS(Data!AL:AL,Data!Z:Z,"TM",Data!S:S,Data!M79,AA:AA,"H"),IF(Data!Z79="Country",SUMIFS(Data!AL:AL,Data!Z:Z,"TM",Data!R:R,Data!M79,AA:AA,"H"),"")))))))</f>
        <v>0</v>
      </c>
      <c r="AM79" s="27">
        <f t="shared" si="30"/>
        <v>0</v>
      </c>
      <c r="AN79" s="26">
        <f t="shared" si="31"/>
        <v>0</v>
      </c>
      <c r="AO79" s="26">
        <f t="shared" si="32"/>
        <v>0</v>
      </c>
      <c r="AQ79" s="28">
        <f t="shared" si="33"/>
        <v>0</v>
      </c>
      <c r="AR79" s="18">
        <f t="shared" si="34"/>
        <v>0</v>
      </c>
      <c r="AS79" s="18">
        <f t="shared" si="35"/>
        <v>0</v>
      </c>
      <c r="AT79" s="27">
        <f t="shared" si="36"/>
        <v>0</v>
      </c>
      <c r="AU79" s="27"/>
      <c r="AV79" s="27"/>
      <c r="AW79" s="18">
        <f>IF(Z79="TM",(COUNTIFS(Orders!AD:AD,Data!M79,Orders!W:W,0,Orders!X:X,0,Orders!S:S,"*Ray*")+COUNTIFS(Orders!AD:AD,Data!M79,Orders!W:W,1,Orders!X:X,1,Orders!S:S,"*Ray*")+COUNTIFS(Orders!AD:AD,Data!M79,Orders!W:W,0,Orders!X:X,0,Orders!S:S,"*Fabric*")+COUNTIFS(Orders!AD:AD,Data!M79,Orders!W:W,1,Orders!X:X,1,Orders!S:S,"*Fabric*")),IF(Data!Z79="AAM",SUMIFS(Data!AW:AW,Data!Z:Z,"TM",Data!X:X,Data!M79),IF(Data!Z79="AM",SUMIFS(Data!AW:AW,Data!Z:Z,"TM",Data!V:V,Data!M79),IF(Data!Z79="AZM",SUMIFS(Data!AW:AW,Data!Z:Z,"TM",Data!U:U,Data!M79),IF(Data!Z79="Zone",SUMIFS(Data!AW:AW,Data!Z:Z,"TM",Data!T:T,Data!M79),IF(Data!Z79="Region",SUMIFS(Data!AW:AW,Data!Z:Z,"TM",Data!S:S,Data!M79),IF(Data!Z79="Country",SUMIFS(Data!AW:AW,Data!Z:Z,"TM",Data!R:R,Data!M79),0)))))))</f>
        <v>0</v>
      </c>
      <c r="AX79" s="18">
        <f>IF(Z79="TM",(COUNTIFS(Orders!AD:AD,Data!M79,Orders!W:W,0,Orders!X:X,0,Orders!S:S,"*Starter*")+COUNTIFS(Orders!AD:AD,Data!M79,Orders!W:W,1,Orders!X:X,1,Orders!S:S,"*Starter*")),IF(Data!Z79="AAM",SUMIFS(Data!AX:AX,Data!Z:Z,"TM",Data!X:X,Data!M79),IF(Data!Z79="AM",SUMIFS(Data!AX:AX,Data!Z:Z,"TM",Data!V:V,Data!M79),IF(Data!Z79="AZM",SUMIFS(Data!AX:AX,Data!Z:Z,"TM",Data!U:U,Data!M79),IF(Data!Z79="Zone",SUMIFS(Data!AX:AX,Data!Z:Z,"TM",Data!T:T,Data!M79),IF(Data!Z79="Region",SUMIFS(Data!AX:AX,Data!Z:Z,"TM",Data!S:S,Data!M79),IF(Data!Z79="Country",SUMIFS(Data!AX:AX,Data!Z:Z,"TM",Data!R:R,Data!M79),0)))))))</f>
        <v>0</v>
      </c>
      <c r="AY79" s="18">
        <f>IF(Z79="TM",(COUNTIFS(Orders!AD:AD,Data!M79,Orders!W:W,0,Orders!X:X,0,Orders!S:S,"*Pro*")+COUNTIFS(Orders!AD:AD,Data!M79,Orders!W:W,1,Orders!X:X,1,Orders!S:S,"*Pro*")),IF(Data!Z79="AAM",SUMIFS(Data!AY:AY,Data!Z:Z,"TM",Data!X:X,Data!M79),IF(Data!Z79="AM",SUMIFS(Data!AY:AY,Data!Z:Z,"TM",Data!V:V,Data!M79),IF(Data!Z79="AZM",SUMIFS(Data!AY:AY,Data!Z:Z,"TM",Data!U:U,Data!M79),IF(Data!Z79="Zone",SUMIFS(Data!AY:AY,Data!Z:Z,"TM",Data!T:T,Data!M79),IF(Data!Z79="Region",SUMIFS(Data!AY:AY,Data!Z:Z,"TM",Data!S:S,Data!M79),IF(Data!Z79="Country",SUMIFS(Data!AY:AY,Data!Z:Z,"TM",Data!R:R,Data!M79),0)))))))</f>
        <v>0</v>
      </c>
      <c r="AZ79" s="18">
        <f>IF(Z79="TM",(COUNTIFS(Orders!AD:AD,Data!M79,Orders!W:W,0,Orders!X:X,0,Orders!S:S,"*Tab*")+COUNTIFS(Orders!AD:AD,Data!M79,Orders!W:W,1,Orders!X:X,1,Orders!S:S,"*Tab*")),IF(Data!Z79="AAM",SUMIFS(Data!AZ:AZ,Data!Z:Z,"TM",Data!X:X,Data!M79),IF(Data!Z79="AM",SUMIFS(Data!AZ:AZ,Data!Z:Z,"TM",Data!V:V,Data!M79),IF(Data!Z79="AZM",SUMIFS(Data!AZ:AZ,Data!Z:Z,"TM",Data!U:U,Data!M79),IF(Data!Z79="Zone",SUMIFS(Data!AZ:AZ,Data!Z:Z,"TM",Data!T:T,Data!M79),IF(Data!Z79="Region",SUMIFS(Data!AZ:AZ,Data!Z:Z,"TM",Data!S:S,Data!M79),IF(Data!Z79="Country",SUMIFS(Data!AZ:AZ,Data!Z:Z,"TM",Data!R:R,Data!M79),0)))))))</f>
        <v>0</v>
      </c>
      <c r="BA79" s="18">
        <f>IF(Z79="TM",(COUNTIFS(Orders!AD:AD,Data!M79,Orders!W:W,0,Orders!X:X,0,Orders!S:S,"*Dental*")+COUNTIFS(Orders!AD:AD,Data!M79,Orders!W:W,1,Orders!X:X,1,Orders!S:S,"*Dental*")+COUNTIFS(Orders!AD:AD,Data!M79,Orders!W:W,0,Orders!X:X,0,Orders!S:S,"*Pediatric*")+COUNTIFS(Orders!AD:AD,Data!M79,Orders!W:W,1,Orders!X:X,1,Orders!S:S,"*Pediatric*")),IF(Data!Z79="AAM",SUMIFS(Data!BA:BA,Data!Z:Z,"TM",Data!X:X,Data!M79),IF(Data!Z79="AM",SUMIFS(Data!BA:BA,Data!Z:Z,"TM",Data!V:V,Data!M79),IF(Data!Z79="AZM",SUMIFS(Data!BA:BA,Data!Z:Z,"TM",Data!U:U,Data!M79),IF(Data!Z79="Zone",SUMIFS(Data!BA:BA,Data!Z:Z,"TM",Data!T:T,Data!M79),IF(Data!Z79="Region",SUMIFS(Data!BA:BA,Data!Z:Z,"TM",Data!S:S,Data!M79),IF(Data!Z79="Country",SUMIFS(Data!BA:BA,Data!Z:Z,"TM",Data!R:R,Data!M79),0)))))))</f>
        <v>0</v>
      </c>
      <c r="BB79" s="18">
        <f>IF(Z79="TM",(COUNTIFS(Orders!AD:AD,Data!M79,Orders!W:W,0,Orders!X:X,0,Orders!S:S,"*Fabric*")+COUNTIFS(Orders!AD:AD,Data!M79,Orders!W:W,1,Orders!X:X,1,Orders!S:S,"*Fabric*")),IF(Data!Z79="AAM",SUMIFS(Data!BB:BB,Data!Z:Z,"TM",Data!X:X,Data!M79),IF(Data!Z79="AM",SUMIFS(Data!BB:BB,Data!Z:Z,"TM",Data!V:V,Data!M79),IF(Data!Z79="AZM",SUMIFS(Data!BB:BB,Data!Z:Z,"TM",Data!U:U,Data!M79),IF(Data!Z79="Zone",SUMIFS(Data!BB:BB,Data!Z:Z,"TM",Data!T:T,Data!M79),IF(Data!Z79="Region",SUMIFS(Data!BB:BB,Data!Z:Z,"TM",Data!S:S,Data!M79),IF(Data!Z79="Country",SUMIFS(Data!BB:BB,Data!Z:Z,"TM",Data!R:R,Data!M79),0)))))))</f>
        <v>0</v>
      </c>
    </row>
    <row r="80" spans="1:54" ht="15.75" x14ac:dyDescent="0.3">
      <c r="A80" s="33" t="str">
        <f t="shared" si="37"/>
        <v/>
      </c>
      <c r="B80" s="33" t="b">
        <f t="shared" si="38"/>
        <v>1</v>
      </c>
      <c r="C80" s="33" t="e">
        <f>IF(ISERROR(SMALL($D$4:$D$594,E80)),””,SMALL($D$4:$D$594,E80))</f>
        <v>#NAME?</v>
      </c>
      <c r="D80" s="34" t="str">
        <f t="shared" si="39"/>
        <v/>
      </c>
      <c r="E80" s="33">
        <f>ROWS($E$4:E80)</f>
        <v>77</v>
      </c>
      <c r="F80" s="33">
        <f t="shared" si="40"/>
        <v>0</v>
      </c>
      <c r="G80" s="33">
        <f>IF(OR(Report!$C$7="",Report!$C$7="All Levels"),1,IF(Report!$C$7=Data!Z80,1,0))</f>
        <v>0</v>
      </c>
      <c r="H80" s="33">
        <f t="shared" si="41"/>
        <v>1</v>
      </c>
      <c r="I80" s="33">
        <f t="shared" si="42"/>
        <v>3</v>
      </c>
      <c r="J80" s="33">
        <f>IF(OR(Report!$F$7="",Report!$F$7="All AMs"),1,IF(Report!$F$7=Data!W80,1,0))</f>
        <v>1</v>
      </c>
      <c r="K80" s="33">
        <f>IF(OR(Report!$E$7="",Report!$E$7="All Zones"),1,IF(Report!$E$7=Data!P80,1,0))</f>
        <v>1</v>
      </c>
      <c r="L80" s="33">
        <f>IF(OR(Report!$D$7="",Report!$D$7="All Regions"),1,IF(Report!$D$7=Data!O80,1,0))</f>
        <v>1</v>
      </c>
      <c r="M80" s="67" t="s">
        <v>866</v>
      </c>
      <c r="N80" s="67" t="s">
        <v>745</v>
      </c>
      <c r="O80" s="68" t="s">
        <v>21</v>
      </c>
      <c r="P80" s="68" t="s">
        <v>692</v>
      </c>
      <c r="Q80" s="68" t="s">
        <v>867</v>
      </c>
      <c r="R80" s="67" t="s">
        <v>777</v>
      </c>
      <c r="S80" s="67" t="s">
        <v>757</v>
      </c>
      <c r="T80" s="67" t="s">
        <v>761</v>
      </c>
      <c r="U80" s="67" t="s">
        <v>790</v>
      </c>
      <c r="V80" s="67" t="s">
        <v>866</v>
      </c>
      <c r="W80" s="67" t="s">
        <v>745</v>
      </c>
      <c r="X80" s="67"/>
      <c r="Y80" s="68"/>
      <c r="Z80" s="68" t="s">
        <v>12</v>
      </c>
      <c r="AA80" s="68"/>
      <c r="AB80" s="18">
        <f>IF(Z80="TM",IF(AA80="H",(COUNTIFS(Orders!AD:AD,Data!M80,Orders!W:W,0,Orders!X:X,0)+COUNTIFS(Orders!AD:AD,Data!M80,Orders!W:W,1,Orders!X:X,1)),0),IF(Data!Z80="AAM",SUMIFS(Data!AB:AB,Data!Z:Z,"TM",Data!X:X,Data!M80,AA:AA,"H"),IF(Data!Z80="AM",SUMIFS(Data!AB:AB,Data!Z:Z,"TM",Data!V:V,Data!M80,AA:AA,"H"),IF(Data!Z80="AZM",SUMIFS(Data!AB:AB,Data!Z:Z,"TM",Data!U:U,Data!M80,AA:AA,"H"),IF(Data!Z80="ZM",SUMIFS(Data!AB:AB,Data!Z:Z,"TM",Data!T:T,Data!M80,AA:AA,"H"),IF(Data!Z80="RM",SUMIFS(Data!AB:AB,Data!Z:Z,"TM",Data!S:S,Data!M80,AA:AA,"H"),IF(Data!Z80="CM",SUMIFS(Data!AB:AB,Data!Z:Z,"TM",Data!R:R,Data!M80,AA:AA,"H"),"")))))))</f>
        <v>0</v>
      </c>
      <c r="AC80" s="28">
        <f>IF(Z80="TM",IF(AA80="H",(SUMIFS(Orders!AG:AG,Orders!AD:AD,Data!M80,Orders!W:W,0,Orders!X:X,0)+SUMIFS(Orders!AG:AG,Orders!AD:AD,Data!M80,Orders!W:W,1,Orders!X:X,1))/12000,0),IF(Data!Z80="AAM",SUMIFS(Data!AC:AC,Data!Z:Z,"TM",Data!X:X,Data!M80,AA:AA,"H"),IF(Data!Z80="AM",SUMIFS(Data!AC:AC,Data!Z:Z,"TM",Data!V:V,Data!M80,AA:AA,"H"),IF(Data!Z80="AZM",SUMIFS(Data!AC:AC,Data!Z:Z,"TM",Data!U:U,Data!M80,AA:AA,"H"),IF(Data!Z80="Zone",SUMIFS(Data!AC:AC,Data!Z:Z,"TM",Data!T:T,Data!M80,AA:AA,"H"),IF(Data!Z80="Region",SUMIFS(Data!AC:AC,Data!Z:Z,"TM",Data!S:S,Data!M80,AA:AA,"H"),IF(Data!Z80="Country",SUMIFS(Data!AC:AC,Data!Z:Z,"TM",Data!R:R,Data!M80,AA:AA,"H"),"")))))))</f>
        <v>0</v>
      </c>
      <c r="AD80" s="18">
        <f>IF(Z80="TM",0,IF(Data!Z80="AAM",SUMIFS(Data!AD:AD,Data!Z:Z,"TM",Data!X:X,Data!M80,AA:AA,"H"),IF(Data!Z80="AM",SUMIFS(Data!AD:AD,Data!Z:Z,"TM",Data!V:V,Data!M80,AA:AA,"H"),IF(Data!Z80="AZM",SUMIFS(Data!AD:AD,Data!Z:Z,"TM",Data!U:U,Data!M80,AA:AA,"H"),IF(Data!Z80="Zone",SUMIFS(Data!AD:AD,Data!Z:Z,"TM",Data!T:T,Data!M80,AA:AA,"H"),IF(Data!Z80="Region",SUMIFS(Data!AD:AD,Data!Z:Z,"TM",Data!S:S,Data!M80,AA:AA,"H"),IF(Data!Z80="Country",SUMIFS(Data!AD:AD,Data!Z:Z,"TM",Data!R:R,Data!M80,AA:AA,"H"),"")))))))</f>
        <v>0</v>
      </c>
      <c r="AE80" s="27">
        <f t="shared" si="26"/>
        <v>0</v>
      </c>
      <c r="AF80" s="26">
        <f t="shared" si="27"/>
        <v>0</v>
      </c>
      <c r="AG80" s="26">
        <f t="shared" si="28"/>
        <v>0</v>
      </c>
      <c r="AH80" s="26">
        <f t="shared" si="29"/>
        <v>0</v>
      </c>
      <c r="AJ80" s="28">
        <f>IF(Z80="TM",IF(AA80="U",(SUMIFS(Orders!AG:AG,Orders!AD:AD,Data!M80,Orders!W:W,0,Orders!X:X,0)+SUMIFS(Orders!AG:AG,Orders!AD:AD,Data!M80,Orders!W:W,1,Orders!X:X,1))/12000,0),IF(Data!Z80="AAM",SUMIFS(Data!AJ:AJ,Data!Z:Z,"TM",Data!X:X,Data!M80,AA:AA,"U"),IF(Data!Z80="AM",SUMIFS(Data!AJ:AJ,Data!Z:Z,"TM",Data!V:V,Data!M80,AA:AA,"U"),IF(Data!Z80="AZM",SUMIFS(Data!AJ:AJ,Data!Z:Z,"TM",Data!U:U,Data!M80,AA:AA,"U"),IF(Data!Z80="Zone",SUMIFS(Data!AJ:AJ,Data!Z:Z,"TM",Data!T:T,Data!M80,AA:AA,"U"),IF(Data!Z80="Region",SUMIFS(Data!AJ:AJ,Data!Z:Z,"TM",Data!S:S,Data!M80,AA:AA,"U"),IF(Data!Z80="Country",SUMIFS(Data!AJ:AJ,Data!Z:Z,"TM",Data!R:R,Data!M80,AA:AA,"U"),"")))))))</f>
        <v>0</v>
      </c>
      <c r="AK80" s="18">
        <f>IF(Z80="TM",IF(AA80="U",(SUMIFS(Orders!AG:AG,Orders!AD:AD,Data!M80,Orders!W:W,0,Orders!X:X,0)+SUMIFS(Orders!AG:AG,Orders!AD:AD,Data!M80,Orders!W:W,1,Orders!X:X,1)),0),IF(Data!Z80="AAM",SUMIFS(Data!AK:AK,Data!Z:Z,"TM",Data!X:X,Data!M80,AA:AA,"U"),IF(Data!Z80="AM",SUMIFS(Data!AK:AK,Data!Z:Z,"TM",Data!V:V,Data!M80,AA:AA,"U"),IF(Data!Z80="AZM",SUMIFS(Data!AK:AK,Data!Z:Z,"TM",Data!U:U,Data!M80,AA:AA,"U"),IF(Data!Z80="Zone",SUMIFS(Data!AK:AK,Data!Z:Z,"TM",Data!T:T,Data!M80,AA:AA,"U"),IF(Data!Z80="Region",SUMIFS(Data!AK:AK,Data!Z:Z,"TM",Data!S:S,Data!M80,AA:AA,"U"),IF(Data!Z80="Country",SUMIFS(Data!AK:AK,Data!Z:Z,"TM",Data!R:R,Data!M80,AA:AA,"U"),"")))))))</f>
        <v>0</v>
      </c>
      <c r="AL80" s="18">
        <f>IF(Z80="TM",12000*0,IF(Data!Z80="AAM",SUMIFS(Data!AL:AL,Data!Z:Z,"TM",Data!X:X,Data!M80,AA:AA,"H"),IF(Data!Z80="AM",SUMIFS(Data!AL:AL,Data!Z:Z,"TM",Data!V:V,Data!M80,AA:AA,"H"),IF(Data!Z80="AZM",SUMIFS(Data!AL:AL,Data!Z:Z,"TM",Data!U:U,Data!M80,AA:AA,"H"),IF(Data!Z80="Zone",SUMIFS(Data!AL:AL,Data!Z:Z,"TM",Data!T:T,Data!M80,AA:AA,"H"),IF(Data!Z80="Region",SUMIFS(Data!AL:AL,Data!Z:Z,"TM",Data!S:S,Data!M80,AA:AA,"H"),IF(Data!Z80="Country",SUMIFS(Data!AL:AL,Data!Z:Z,"TM",Data!R:R,Data!M80,AA:AA,"H"),"")))))))</f>
        <v>0</v>
      </c>
      <c r="AM80" s="27">
        <f t="shared" si="30"/>
        <v>0</v>
      </c>
      <c r="AN80" s="26">
        <f t="shared" si="31"/>
        <v>0</v>
      </c>
      <c r="AO80" s="26">
        <f t="shared" si="32"/>
        <v>0</v>
      </c>
      <c r="AQ80" s="28">
        <f t="shared" si="33"/>
        <v>0</v>
      </c>
      <c r="AR80" s="18">
        <f t="shared" si="34"/>
        <v>0</v>
      </c>
      <c r="AS80" s="18">
        <f t="shared" si="35"/>
        <v>0</v>
      </c>
      <c r="AT80" s="27">
        <f t="shared" si="36"/>
        <v>0</v>
      </c>
      <c r="AU80" s="27"/>
      <c r="AV80" s="27"/>
      <c r="AW80" s="18">
        <f>IF(Z80="TM",(COUNTIFS(Orders!AD:AD,Data!M80,Orders!W:W,0,Orders!X:X,0,Orders!S:S,"*Ray*")+COUNTIFS(Orders!AD:AD,Data!M80,Orders!W:W,1,Orders!X:X,1,Orders!S:S,"*Ray*")+COUNTIFS(Orders!AD:AD,Data!M80,Orders!W:W,0,Orders!X:X,0,Orders!S:S,"*Fabric*")+COUNTIFS(Orders!AD:AD,Data!M80,Orders!W:W,1,Orders!X:X,1,Orders!S:S,"*Fabric*")),IF(Data!Z80="AAM",SUMIFS(Data!AW:AW,Data!Z:Z,"TM",Data!X:X,Data!M80),IF(Data!Z80="AM",SUMIFS(Data!AW:AW,Data!Z:Z,"TM",Data!V:V,Data!M80),IF(Data!Z80="AZM",SUMIFS(Data!AW:AW,Data!Z:Z,"TM",Data!U:U,Data!M80),IF(Data!Z80="Zone",SUMIFS(Data!AW:AW,Data!Z:Z,"TM",Data!T:T,Data!M80),IF(Data!Z80="Region",SUMIFS(Data!AW:AW,Data!Z:Z,"TM",Data!S:S,Data!M80),IF(Data!Z80="Country",SUMIFS(Data!AW:AW,Data!Z:Z,"TM",Data!R:R,Data!M80),0)))))))</f>
        <v>0</v>
      </c>
      <c r="AX80" s="18">
        <f>IF(Z80="TM",(COUNTIFS(Orders!AD:AD,Data!M80,Orders!W:W,0,Orders!X:X,0,Orders!S:S,"*Starter*")+COUNTIFS(Orders!AD:AD,Data!M80,Orders!W:W,1,Orders!X:X,1,Orders!S:S,"*Starter*")),IF(Data!Z80="AAM",SUMIFS(Data!AX:AX,Data!Z:Z,"TM",Data!X:X,Data!M80),IF(Data!Z80="AM",SUMIFS(Data!AX:AX,Data!Z:Z,"TM",Data!V:V,Data!M80),IF(Data!Z80="AZM",SUMIFS(Data!AX:AX,Data!Z:Z,"TM",Data!U:U,Data!M80),IF(Data!Z80="Zone",SUMIFS(Data!AX:AX,Data!Z:Z,"TM",Data!T:T,Data!M80),IF(Data!Z80="Region",SUMIFS(Data!AX:AX,Data!Z:Z,"TM",Data!S:S,Data!M80),IF(Data!Z80="Country",SUMIFS(Data!AX:AX,Data!Z:Z,"TM",Data!R:R,Data!M80),0)))))))</f>
        <v>0</v>
      </c>
      <c r="AY80" s="18">
        <f>IF(Z80="TM",(COUNTIFS(Orders!AD:AD,Data!M80,Orders!W:W,0,Orders!X:X,0,Orders!S:S,"*Pro*")+COUNTIFS(Orders!AD:AD,Data!M80,Orders!W:W,1,Orders!X:X,1,Orders!S:S,"*Pro*")),IF(Data!Z80="AAM",SUMIFS(Data!AY:AY,Data!Z:Z,"TM",Data!X:X,Data!M80),IF(Data!Z80="AM",SUMIFS(Data!AY:AY,Data!Z:Z,"TM",Data!V:V,Data!M80),IF(Data!Z80="AZM",SUMIFS(Data!AY:AY,Data!Z:Z,"TM",Data!U:U,Data!M80),IF(Data!Z80="Zone",SUMIFS(Data!AY:AY,Data!Z:Z,"TM",Data!T:T,Data!M80),IF(Data!Z80="Region",SUMIFS(Data!AY:AY,Data!Z:Z,"TM",Data!S:S,Data!M80),IF(Data!Z80="Country",SUMIFS(Data!AY:AY,Data!Z:Z,"TM",Data!R:R,Data!M80),0)))))))</f>
        <v>0</v>
      </c>
      <c r="AZ80" s="18">
        <f>IF(Z80="TM",(COUNTIFS(Orders!AD:AD,Data!M80,Orders!W:W,0,Orders!X:X,0,Orders!S:S,"*Tab*")+COUNTIFS(Orders!AD:AD,Data!M80,Orders!W:W,1,Orders!X:X,1,Orders!S:S,"*Tab*")),IF(Data!Z80="AAM",SUMIFS(Data!AZ:AZ,Data!Z:Z,"TM",Data!X:X,Data!M80),IF(Data!Z80="AM",SUMIFS(Data!AZ:AZ,Data!Z:Z,"TM",Data!V:V,Data!M80),IF(Data!Z80="AZM",SUMIFS(Data!AZ:AZ,Data!Z:Z,"TM",Data!U:U,Data!M80),IF(Data!Z80="Zone",SUMIFS(Data!AZ:AZ,Data!Z:Z,"TM",Data!T:T,Data!M80),IF(Data!Z80="Region",SUMIFS(Data!AZ:AZ,Data!Z:Z,"TM",Data!S:S,Data!M80),IF(Data!Z80="Country",SUMIFS(Data!AZ:AZ,Data!Z:Z,"TM",Data!R:R,Data!M80),0)))))))</f>
        <v>0</v>
      </c>
      <c r="BA80" s="18">
        <f>IF(Z80="TM",(COUNTIFS(Orders!AD:AD,Data!M80,Orders!W:W,0,Orders!X:X,0,Orders!S:S,"*Dental*")+COUNTIFS(Orders!AD:AD,Data!M80,Orders!W:W,1,Orders!X:X,1,Orders!S:S,"*Dental*")+COUNTIFS(Orders!AD:AD,Data!M80,Orders!W:W,0,Orders!X:X,0,Orders!S:S,"*Pediatric*")+COUNTIFS(Orders!AD:AD,Data!M80,Orders!W:W,1,Orders!X:X,1,Orders!S:S,"*Pediatric*")),IF(Data!Z80="AAM",SUMIFS(Data!BA:BA,Data!Z:Z,"TM",Data!X:X,Data!M80),IF(Data!Z80="AM",SUMIFS(Data!BA:BA,Data!Z:Z,"TM",Data!V:V,Data!M80),IF(Data!Z80="AZM",SUMIFS(Data!BA:BA,Data!Z:Z,"TM",Data!U:U,Data!M80),IF(Data!Z80="Zone",SUMIFS(Data!BA:BA,Data!Z:Z,"TM",Data!T:T,Data!M80),IF(Data!Z80="Region",SUMIFS(Data!BA:BA,Data!Z:Z,"TM",Data!S:S,Data!M80),IF(Data!Z80="Country",SUMIFS(Data!BA:BA,Data!Z:Z,"TM",Data!R:R,Data!M80),0)))))))</f>
        <v>0</v>
      </c>
      <c r="BB80" s="18">
        <f>IF(Z80="TM",(COUNTIFS(Orders!AD:AD,Data!M80,Orders!W:W,0,Orders!X:X,0,Orders!S:S,"*Fabric*")+COUNTIFS(Orders!AD:AD,Data!M80,Orders!W:W,1,Orders!X:X,1,Orders!S:S,"*Fabric*")),IF(Data!Z80="AAM",SUMIFS(Data!BB:BB,Data!Z:Z,"TM",Data!X:X,Data!M80),IF(Data!Z80="AM",SUMIFS(Data!BB:BB,Data!Z:Z,"TM",Data!V:V,Data!M80),IF(Data!Z80="AZM",SUMIFS(Data!BB:BB,Data!Z:Z,"TM",Data!U:U,Data!M80),IF(Data!Z80="Zone",SUMIFS(Data!BB:BB,Data!Z:Z,"TM",Data!T:T,Data!M80),IF(Data!Z80="Region",SUMIFS(Data!BB:BB,Data!Z:Z,"TM",Data!S:S,Data!M80),IF(Data!Z80="Country",SUMIFS(Data!BB:BB,Data!Z:Z,"TM",Data!R:R,Data!M80),0)))))))</f>
        <v>0</v>
      </c>
    </row>
    <row r="81" spans="1:54" ht="15.75" x14ac:dyDescent="0.3">
      <c r="A81" s="33" t="str">
        <f t="shared" si="37"/>
        <v/>
      </c>
      <c r="B81" s="33" t="b">
        <f t="shared" si="38"/>
        <v>1</v>
      </c>
      <c r="C81" s="33" t="e">
        <f>IF(ISERROR(SMALL($D$4:$D$594,E81)),””,SMALL($D$4:$D$594,E81))</f>
        <v>#NAME?</v>
      </c>
      <c r="D81" s="34" t="str">
        <f t="shared" si="39"/>
        <v/>
      </c>
      <c r="E81" s="33">
        <f>ROWS($E$4:E81)</f>
        <v>78</v>
      </c>
      <c r="F81" s="33">
        <f t="shared" si="40"/>
        <v>0</v>
      </c>
      <c r="G81" s="33">
        <f>IF(OR(Report!$C$7="",Report!$C$7="All Levels"),1,IF(Report!$C$7=Data!Z81,1,0))</f>
        <v>0</v>
      </c>
      <c r="H81" s="33">
        <f t="shared" si="41"/>
        <v>1</v>
      </c>
      <c r="I81" s="33">
        <f t="shared" si="42"/>
        <v>3</v>
      </c>
      <c r="J81" s="33">
        <f>IF(OR(Report!$F$7="",Report!$F$7="All AMs"),1,IF(Report!$F$7=Data!W81,1,0))</f>
        <v>1</v>
      </c>
      <c r="K81" s="33">
        <f>IF(OR(Report!$E$7="",Report!$E$7="All Zones"),1,IF(Report!$E$7=Data!P81,1,0))</f>
        <v>1</v>
      </c>
      <c r="L81" s="33">
        <f>IF(OR(Report!$D$7="",Report!$D$7="All Regions"),1,IF(Report!$D$7=Data!O81,1,0))</f>
        <v>1</v>
      </c>
      <c r="M81" s="67" t="s">
        <v>868</v>
      </c>
      <c r="N81" s="67" t="s">
        <v>746</v>
      </c>
      <c r="O81" s="68" t="s">
        <v>21</v>
      </c>
      <c r="P81" s="68" t="s">
        <v>692</v>
      </c>
      <c r="Q81" s="68" t="s">
        <v>869</v>
      </c>
      <c r="R81" s="67" t="s">
        <v>777</v>
      </c>
      <c r="S81" s="67" t="s">
        <v>757</v>
      </c>
      <c r="T81" s="67" t="s">
        <v>761</v>
      </c>
      <c r="U81" s="67" t="s">
        <v>790</v>
      </c>
      <c r="V81" s="67" t="s">
        <v>868</v>
      </c>
      <c r="W81" s="67" t="s">
        <v>746</v>
      </c>
      <c r="X81" s="67"/>
      <c r="Y81" s="68"/>
      <c r="Z81" s="68" t="s">
        <v>12</v>
      </c>
      <c r="AA81" s="68"/>
      <c r="AB81" s="18">
        <f>IF(Z81="TM",IF(AA81="H",(COUNTIFS(Orders!AD:AD,Data!M81,Orders!W:W,0,Orders!X:X,0)+COUNTIFS(Orders!AD:AD,Data!M81,Orders!W:W,1,Orders!X:X,1)),0),IF(Data!Z81="AAM",SUMIFS(Data!AB:AB,Data!Z:Z,"TM",Data!X:X,Data!M81,AA:AA,"H"),IF(Data!Z81="AM",SUMIFS(Data!AB:AB,Data!Z:Z,"TM",Data!V:V,Data!M81,AA:AA,"H"),IF(Data!Z81="AZM",SUMIFS(Data!AB:AB,Data!Z:Z,"TM",Data!U:U,Data!M81,AA:AA,"H"),IF(Data!Z81="ZM",SUMIFS(Data!AB:AB,Data!Z:Z,"TM",Data!T:T,Data!M81,AA:AA,"H"),IF(Data!Z81="RM",SUMIFS(Data!AB:AB,Data!Z:Z,"TM",Data!S:S,Data!M81,AA:AA,"H"),IF(Data!Z81="CM",SUMIFS(Data!AB:AB,Data!Z:Z,"TM",Data!R:R,Data!M81,AA:AA,"H"),"")))))))</f>
        <v>1</v>
      </c>
      <c r="AC81" s="28">
        <f>IF(Z81="TM",IF(AA81="H",(SUMIFS(Orders!AG:AG,Orders!AD:AD,Data!M81,Orders!W:W,0,Orders!X:X,0)+SUMIFS(Orders!AG:AG,Orders!AD:AD,Data!M81,Orders!W:W,1,Orders!X:X,1))/12000,0),IF(Data!Z81="AAM",SUMIFS(Data!AC:AC,Data!Z:Z,"TM",Data!X:X,Data!M81,AA:AA,"H"),IF(Data!Z81="AM",SUMIFS(Data!AC:AC,Data!Z:Z,"TM",Data!V:V,Data!M81,AA:AA,"H"),IF(Data!Z81="AZM",SUMIFS(Data!AC:AC,Data!Z:Z,"TM",Data!U:U,Data!M81,AA:AA,"H"),IF(Data!Z81="Zone",SUMIFS(Data!AC:AC,Data!Z:Z,"TM",Data!T:T,Data!M81,AA:AA,"H"),IF(Data!Z81="Region",SUMIFS(Data!AC:AC,Data!Z:Z,"TM",Data!S:S,Data!M81,AA:AA,"H"),IF(Data!Z81="Country",SUMIFS(Data!AC:AC,Data!Z:Z,"TM",Data!R:R,Data!M81,AA:AA,"H"),"")))))))</f>
        <v>0.999</v>
      </c>
      <c r="AD81" s="18">
        <f>IF(Z81="TM",0,IF(Data!Z81="AAM",SUMIFS(Data!AD:AD,Data!Z:Z,"TM",Data!X:X,Data!M81,AA:AA,"H"),IF(Data!Z81="AM",SUMIFS(Data!AD:AD,Data!Z:Z,"TM",Data!V:V,Data!M81,AA:AA,"H"),IF(Data!Z81="AZM",SUMIFS(Data!AD:AD,Data!Z:Z,"TM",Data!U:U,Data!M81,AA:AA,"H"),IF(Data!Z81="Zone",SUMIFS(Data!AD:AD,Data!Z:Z,"TM",Data!T:T,Data!M81,AA:AA,"H"),IF(Data!Z81="Region",SUMIFS(Data!AD:AD,Data!Z:Z,"TM",Data!S:S,Data!M81,AA:AA,"H"),IF(Data!Z81="Country",SUMIFS(Data!AD:AD,Data!Z:Z,"TM",Data!R:R,Data!M81,AA:AA,"H"),"")))))))</f>
        <v>0</v>
      </c>
      <c r="AE81" s="27">
        <f t="shared" si="26"/>
        <v>0</v>
      </c>
      <c r="AF81" s="26">
        <f t="shared" si="27"/>
        <v>999</v>
      </c>
      <c r="AG81" s="26">
        <f t="shared" si="28"/>
        <v>0.16650000000000001</v>
      </c>
      <c r="AH81" s="26">
        <f t="shared" si="29"/>
        <v>0</v>
      </c>
      <c r="AJ81" s="28">
        <f>IF(Z81="TM",IF(AA81="U",(SUMIFS(Orders!AG:AG,Orders!AD:AD,Data!M81,Orders!W:W,0,Orders!X:X,0)+SUMIFS(Orders!AG:AG,Orders!AD:AD,Data!M81,Orders!W:W,1,Orders!X:X,1))/12000,0),IF(Data!Z81="AAM",SUMIFS(Data!AJ:AJ,Data!Z:Z,"TM",Data!X:X,Data!M81,AA:AA,"U"),IF(Data!Z81="AM",SUMIFS(Data!AJ:AJ,Data!Z:Z,"TM",Data!V:V,Data!M81,AA:AA,"U"),IF(Data!Z81="AZM",SUMIFS(Data!AJ:AJ,Data!Z:Z,"TM",Data!U:U,Data!M81,AA:AA,"U"),IF(Data!Z81="Zone",SUMIFS(Data!AJ:AJ,Data!Z:Z,"TM",Data!T:T,Data!M81,AA:AA,"U"),IF(Data!Z81="Region",SUMIFS(Data!AJ:AJ,Data!Z:Z,"TM",Data!S:S,Data!M81,AA:AA,"U"),IF(Data!Z81="Country",SUMIFS(Data!AJ:AJ,Data!Z:Z,"TM",Data!R:R,Data!M81,AA:AA,"U"),"")))))))</f>
        <v>0</v>
      </c>
      <c r="AK81" s="18">
        <f>IF(Z81="TM",IF(AA81="U",(SUMIFS(Orders!AG:AG,Orders!AD:AD,Data!M81,Orders!W:W,0,Orders!X:X,0)+SUMIFS(Orders!AG:AG,Orders!AD:AD,Data!M81,Orders!W:W,1,Orders!X:X,1)),0),IF(Data!Z81="AAM",SUMIFS(Data!AK:AK,Data!Z:Z,"TM",Data!X:X,Data!M81,AA:AA,"U"),IF(Data!Z81="AM",SUMIFS(Data!AK:AK,Data!Z:Z,"TM",Data!V:V,Data!M81,AA:AA,"U"),IF(Data!Z81="AZM",SUMIFS(Data!AK:AK,Data!Z:Z,"TM",Data!U:U,Data!M81,AA:AA,"U"),IF(Data!Z81="Zone",SUMIFS(Data!AK:AK,Data!Z:Z,"TM",Data!T:T,Data!M81,AA:AA,"U"),IF(Data!Z81="Region",SUMIFS(Data!AK:AK,Data!Z:Z,"TM",Data!S:S,Data!M81,AA:AA,"U"),IF(Data!Z81="Country",SUMIFS(Data!AK:AK,Data!Z:Z,"TM",Data!R:R,Data!M81,AA:AA,"U"),"")))))))</f>
        <v>0</v>
      </c>
      <c r="AL81" s="18">
        <f>IF(Z81="TM",12000*0,IF(Data!Z81="AAM",SUMIFS(Data!AL:AL,Data!Z:Z,"TM",Data!X:X,Data!M81,AA:AA,"H"),IF(Data!Z81="AM",SUMIFS(Data!AL:AL,Data!Z:Z,"TM",Data!V:V,Data!M81,AA:AA,"H"),IF(Data!Z81="AZM",SUMIFS(Data!AL:AL,Data!Z:Z,"TM",Data!U:U,Data!M81,AA:AA,"H"),IF(Data!Z81="Zone",SUMIFS(Data!AL:AL,Data!Z:Z,"TM",Data!T:T,Data!M81,AA:AA,"H"),IF(Data!Z81="Region",SUMIFS(Data!AL:AL,Data!Z:Z,"TM",Data!S:S,Data!M81,AA:AA,"H"),IF(Data!Z81="Country",SUMIFS(Data!AL:AL,Data!Z:Z,"TM",Data!R:R,Data!M81,AA:AA,"H"),"")))))))</f>
        <v>0</v>
      </c>
      <c r="AM81" s="27">
        <f t="shared" si="30"/>
        <v>0</v>
      </c>
      <c r="AN81" s="26">
        <f t="shared" si="31"/>
        <v>0</v>
      </c>
      <c r="AO81" s="26">
        <f t="shared" si="32"/>
        <v>0</v>
      </c>
      <c r="AQ81" s="28">
        <f t="shared" si="33"/>
        <v>0.999</v>
      </c>
      <c r="AR81" s="18">
        <f t="shared" si="34"/>
        <v>11988</v>
      </c>
      <c r="AS81" s="18">
        <f t="shared" si="35"/>
        <v>0</v>
      </c>
      <c r="AT81" s="27">
        <f t="shared" si="36"/>
        <v>0</v>
      </c>
      <c r="AU81" s="27"/>
      <c r="AV81" s="27"/>
      <c r="AW81" s="18">
        <f>IF(Z81="TM",(COUNTIFS(Orders!AD:AD,Data!M81,Orders!W:W,0,Orders!X:X,0,Orders!S:S,"*Ray*")+COUNTIFS(Orders!AD:AD,Data!M81,Orders!W:W,1,Orders!X:X,1,Orders!S:S,"*Ray*")+COUNTIFS(Orders!AD:AD,Data!M81,Orders!W:W,0,Orders!X:X,0,Orders!S:S,"*Fabric*")+COUNTIFS(Orders!AD:AD,Data!M81,Orders!W:W,1,Orders!X:X,1,Orders!S:S,"*Fabric*")),IF(Data!Z81="AAM",SUMIFS(Data!AW:AW,Data!Z:Z,"TM",Data!X:X,Data!M81),IF(Data!Z81="AM",SUMIFS(Data!AW:AW,Data!Z:Z,"TM",Data!V:V,Data!M81),IF(Data!Z81="AZM",SUMIFS(Data!AW:AW,Data!Z:Z,"TM",Data!U:U,Data!M81),IF(Data!Z81="Zone",SUMIFS(Data!AW:AW,Data!Z:Z,"TM",Data!T:T,Data!M81),IF(Data!Z81="Region",SUMIFS(Data!AW:AW,Data!Z:Z,"TM",Data!S:S,Data!M81),IF(Data!Z81="Country",SUMIFS(Data!AW:AW,Data!Z:Z,"TM",Data!R:R,Data!M81),0)))))))</f>
        <v>1</v>
      </c>
      <c r="AX81" s="18">
        <f>IF(Z81="TM",(COUNTIFS(Orders!AD:AD,Data!M81,Orders!W:W,0,Orders!X:X,0,Orders!S:S,"*Starter*")+COUNTIFS(Orders!AD:AD,Data!M81,Orders!W:W,1,Orders!X:X,1,Orders!S:S,"*Starter*")),IF(Data!Z81="AAM",SUMIFS(Data!AX:AX,Data!Z:Z,"TM",Data!X:X,Data!M81),IF(Data!Z81="AM",SUMIFS(Data!AX:AX,Data!Z:Z,"TM",Data!V:V,Data!M81),IF(Data!Z81="AZM",SUMIFS(Data!AX:AX,Data!Z:Z,"TM",Data!U:U,Data!M81),IF(Data!Z81="Zone",SUMIFS(Data!AX:AX,Data!Z:Z,"TM",Data!T:T,Data!M81),IF(Data!Z81="Region",SUMIFS(Data!AX:AX,Data!Z:Z,"TM",Data!S:S,Data!M81),IF(Data!Z81="Country",SUMIFS(Data!AX:AX,Data!Z:Z,"TM",Data!R:R,Data!M81),0)))))))</f>
        <v>1</v>
      </c>
      <c r="AY81" s="18">
        <f>IF(Z81="TM",(COUNTIFS(Orders!AD:AD,Data!M81,Orders!W:W,0,Orders!X:X,0,Orders!S:S,"*Pro*")+COUNTIFS(Orders!AD:AD,Data!M81,Orders!W:W,1,Orders!X:X,1,Orders!S:S,"*Pro*")),IF(Data!Z81="AAM",SUMIFS(Data!AY:AY,Data!Z:Z,"TM",Data!X:X,Data!M81),IF(Data!Z81="AM",SUMIFS(Data!AY:AY,Data!Z:Z,"TM",Data!V:V,Data!M81),IF(Data!Z81="AZM",SUMIFS(Data!AY:AY,Data!Z:Z,"TM",Data!U:U,Data!M81),IF(Data!Z81="Zone",SUMIFS(Data!AY:AY,Data!Z:Z,"TM",Data!T:T,Data!M81),IF(Data!Z81="Region",SUMIFS(Data!AY:AY,Data!Z:Z,"TM",Data!S:S,Data!M81),IF(Data!Z81="Country",SUMIFS(Data!AY:AY,Data!Z:Z,"TM",Data!R:R,Data!M81),0)))))))</f>
        <v>0</v>
      </c>
      <c r="AZ81" s="18">
        <f>IF(Z81="TM",(COUNTIFS(Orders!AD:AD,Data!M81,Orders!W:W,0,Orders!X:X,0,Orders!S:S,"*Tab*")+COUNTIFS(Orders!AD:AD,Data!M81,Orders!W:W,1,Orders!X:X,1,Orders!S:S,"*Tab*")),IF(Data!Z81="AAM",SUMIFS(Data!AZ:AZ,Data!Z:Z,"TM",Data!X:X,Data!M81),IF(Data!Z81="AM",SUMIFS(Data!AZ:AZ,Data!Z:Z,"TM",Data!V:V,Data!M81),IF(Data!Z81="AZM",SUMIFS(Data!AZ:AZ,Data!Z:Z,"TM",Data!U:U,Data!M81),IF(Data!Z81="Zone",SUMIFS(Data!AZ:AZ,Data!Z:Z,"TM",Data!T:T,Data!M81),IF(Data!Z81="Region",SUMIFS(Data!AZ:AZ,Data!Z:Z,"TM",Data!S:S,Data!M81),IF(Data!Z81="Country",SUMIFS(Data!AZ:AZ,Data!Z:Z,"TM",Data!R:R,Data!M81),0)))))))</f>
        <v>0</v>
      </c>
      <c r="BA81" s="18">
        <f>IF(Z81="TM",(COUNTIFS(Orders!AD:AD,Data!M81,Orders!W:W,0,Orders!X:X,0,Orders!S:S,"*Dental*")+COUNTIFS(Orders!AD:AD,Data!M81,Orders!W:W,1,Orders!X:X,1,Orders!S:S,"*Dental*")+COUNTIFS(Orders!AD:AD,Data!M81,Orders!W:W,0,Orders!X:X,0,Orders!S:S,"*Pediatric*")+COUNTIFS(Orders!AD:AD,Data!M81,Orders!W:W,1,Orders!X:X,1,Orders!S:S,"*Pediatric*")),IF(Data!Z81="AAM",SUMIFS(Data!BA:BA,Data!Z:Z,"TM",Data!X:X,Data!M81),IF(Data!Z81="AM",SUMIFS(Data!BA:BA,Data!Z:Z,"TM",Data!V:V,Data!M81),IF(Data!Z81="AZM",SUMIFS(Data!BA:BA,Data!Z:Z,"TM",Data!U:U,Data!M81),IF(Data!Z81="Zone",SUMIFS(Data!BA:BA,Data!Z:Z,"TM",Data!T:T,Data!M81),IF(Data!Z81="Region",SUMIFS(Data!BA:BA,Data!Z:Z,"TM",Data!S:S,Data!M81),IF(Data!Z81="Country",SUMIFS(Data!BA:BA,Data!Z:Z,"TM",Data!R:R,Data!M81),0)))))))</f>
        <v>0</v>
      </c>
      <c r="BB81" s="18">
        <f>IF(Z81="TM",(COUNTIFS(Orders!AD:AD,Data!M81,Orders!W:W,0,Orders!X:X,0,Orders!S:S,"*Fabric*")+COUNTIFS(Orders!AD:AD,Data!M81,Orders!W:W,1,Orders!X:X,1,Orders!S:S,"*Fabric*")),IF(Data!Z81="AAM",SUMIFS(Data!BB:BB,Data!Z:Z,"TM",Data!X:X,Data!M81),IF(Data!Z81="AM",SUMIFS(Data!BB:BB,Data!Z:Z,"TM",Data!V:V,Data!M81),IF(Data!Z81="AZM",SUMIFS(Data!BB:BB,Data!Z:Z,"TM",Data!U:U,Data!M81),IF(Data!Z81="Zone",SUMIFS(Data!BB:BB,Data!Z:Z,"TM",Data!T:T,Data!M81),IF(Data!Z81="Region",SUMIFS(Data!BB:BB,Data!Z:Z,"TM",Data!S:S,Data!M81),IF(Data!Z81="Country",SUMIFS(Data!BB:BB,Data!Z:Z,"TM",Data!R:R,Data!M81),0)))))))</f>
        <v>0</v>
      </c>
    </row>
    <row r="82" spans="1:54" ht="15.75" x14ac:dyDescent="0.3">
      <c r="A82" s="33" t="str">
        <f t="shared" si="37"/>
        <v/>
      </c>
      <c r="B82" s="33" t="b">
        <f t="shared" si="38"/>
        <v>1</v>
      </c>
      <c r="C82" s="33" t="e">
        <f>IF(ISERROR(SMALL($D$4:$D$594,E82)),””,SMALL($D$4:$D$594,E82))</f>
        <v>#NAME?</v>
      </c>
      <c r="D82" s="34" t="str">
        <f t="shared" si="39"/>
        <v/>
      </c>
      <c r="E82" s="33">
        <f>ROWS($E$4:E82)</f>
        <v>79</v>
      </c>
      <c r="F82" s="33">
        <f t="shared" si="40"/>
        <v>0</v>
      </c>
      <c r="G82" s="33">
        <f>IF(OR(Report!$C$7="",Report!$C$7="All Levels"),1,IF(Report!$C$7=Data!Z82,1,0))</f>
        <v>0</v>
      </c>
      <c r="H82" s="33">
        <f t="shared" si="41"/>
        <v>1</v>
      </c>
      <c r="I82" s="33">
        <f t="shared" si="42"/>
        <v>3</v>
      </c>
      <c r="J82" s="33">
        <f>IF(OR(Report!$F$7="",Report!$F$7="All AMs"),1,IF(Report!$F$7=Data!W82,1,0))</f>
        <v>1</v>
      </c>
      <c r="K82" s="33">
        <f>IF(OR(Report!$E$7="",Report!$E$7="All Zones"),1,IF(Report!$E$7=Data!P82,1,0))</f>
        <v>1</v>
      </c>
      <c r="L82" s="33">
        <f>IF(OR(Report!$D$7="",Report!$D$7="All Regions"),1,IF(Report!$D$7=Data!O82,1,0))</f>
        <v>1</v>
      </c>
      <c r="M82" s="67" t="s">
        <v>460</v>
      </c>
      <c r="N82" s="67" t="s">
        <v>870</v>
      </c>
      <c r="O82" s="68" t="s">
        <v>20</v>
      </c>
      <c r="P82" s="68" t="s">
        <v>20</v>
      </c>
      <c r="Q82" s="68" t="s">
        <v>796</v>
      </c>
      <c r="R82" s="67" t="s">
        <v>777</v>
      </c>
      <c r="S82" s="67" t="s">
        <v>747</v>
      </c>
      <c r="T82" s="67" t="s">
        <v>748</v>
      </c>
      <c r="U82" s="67"/>
      <c r="V82" s="67" t="s">
        <v>442</v>
      </c>
      <c r="W82" s="67" t="s">
        <v>695</v>
      </c>
      <c r="X82" s="67" t="s">
        <v>460</v>
      </c>
      <c r="Y82" s="68"/>
      <c r="Z82" s="68" t="s">
        <v>17</v>
      </c>
      <c r="AA82" s="68"/>
      <c r="AB82" s="18">
        <f>IF(Z82="TM",IF(AA82="H",(COUNTIFS(Orders!AD:AD,Data!M82,Orders!W:W,0,Orders!X:X,0)+COUNTIFS(Orders!AD:AD,Data!M82,Orders!W:W,1,Orders!X:X,1)),0),IF(Data!Z82="AAM",SUMIFS(Data!AB:AB,Data!Z:Z,"TM",Data!X:X,Data!M82,AA:AA,"H"),IF(Data!Z82="AM",SUMIFS(Data!AB:AB,Data!Z:Z,"TM",Data!V:V,Data!M82,AA:AA,"H"),IF(Data!Z82="AZM",SUMIFS(Data!AB:AB,Data!Z:Z,"TM",Data!U:U,Data!M82,AA:AA,"H"),IF(Data!Z82="ZM",SUMIFS(Data!AB:AB,Data!Z:Z,"TM",Data!T:T,Data!M82,AA:AA,"H"),IF(Data!Z82="RM",SUMIFS(Data!AB:AB,Data!Z:Z,"TM",Data!S:S,Data!M82,AA:AA,"H"),IF(Data!Z82="CM",SUMIFS(Data!AB:AB,Data!Z:Z,"TM",Data!R:R,Data!M82,AA:AA,"H"),"")))))))</f>
        <v>0</v>
      </c>
      <c r="AC82" s="28">
        <f>IF(Z82="TM",IF(AA82="H",(SUMIFS(Orders!AG:AG,Orders!AD:AD,Data!M82,Orders!W:W,0,Orders!X:X,0)+SUMIFS(Orders!AG:AG,Orders!AD:AD,Data!M82,Orders!W:W,1,Orders!X:X,1))/12000,0),IF(Data!Z82="AAM",SUMIFS(Data!AC:AC,Data!Z:Z,"TM",Data!X:X,Data!M82,AA:AA,"H"),IF(Data!Z82="AM",SUMIFS(Data!AC:AC,Data!Z:Z,"TM",Data!V:V,Data!M82,AA:AA,"H"),IF(Data!Z82="AZM",SUMIFS(Data!AC:AC,Data!Z:Z,"TM",Data!U:U,Data!M82,AA:AA,"H"),IF(Data!Z82="Zone",SUMIFS(Data!AC:AC,Data!Z:Z,"TM",Data!T:T,Data!M82,AA:AA,"H"),IF(Data!Z82="Region",SUMIFS(Data!AC:AC,Data!Z:Z,"TM",Data!S:S,Data!M82,AA:AA,"H"),IF(Data!Z82="Country",SUMIFS(Data!AC:AC,Data!Z:Z,"TM",Data!R:R,Data!M82,AA:AA,"H"),"")))))))</f>
        <v>0</v>
      </c>
      <c r="AD82" s="18">
        <f>IF(Z82="TM",0,IF(Data!Z82="AAM",SUMIFS(Data!AD:AD,Data!Z:Z,"TM",Data!X:X,Data!M82,AA:AA,"H"),IF(Data!Z82="AM",SUMIFS(Data!AD:AD,Data!Z:Z,"TM",Data!V:V,Data!M82,AA:AA,"H"),IF(Data!Z82="AZM",SUMIFS(Data!AD:AD,Data!Z:Z,"TM",Data!U:U,Data!M82,AA:AA,"H"),IF(Data!Z82="Zone",SUMIFS(Data!AD:AD,Data!Z:Z,"TM",Data!T:T,Data!M82,AA:AA,"H"),IF(Data!Z82="Region",SUMIFS(Data!AD:AD,Data!Z:Z,"TM",Data!S:S,Data!M82,AA:AA,"H"),IF(Data!Z82="Country",SUMIFS(Data!AD:AD,Data!Z:Z,"TM",Data!R:R,Data!M82,AA:AA,"H"),"")))))))</f>
        <v>0</v>
      </c>
      <c r="AE82" s="27">
        <f t="shared" si="26"/>
        <v>0</v>
      </c>
      <c r="AF82" s="26">
        <f t="shared" si="27"/>
        <v>0</v>
      </c>
      <c r="AG82" s="26">
        <f t="shared" si="28"/>
        <v>0</v>
      </c>
      <c r="AH82" s="26">
        <f t="shared" si="29"/>
        <v>0</v>
      </c>
      <c r="AJ82" s="28">
        <f>IF(Z82="TM",IF(AA82="U",(SUMIFS(Orders!AG:AG,Orders!AD:AD,Data!M82,Orders!W:W,0,Orders!X:X,0)+SUMIFS(Orders!AG:AG,Orders!AD:AD,Data!M82,Orders!W:W,1,Orders!X:X,1))/12000,0),IF(Data!Z82="AAM",SUMIFS(Data!AJ:AJ,Data!Z:Z,"TM",Data!X:X,Data!M82,AA:AA,"U"),IF(Data!Z82="AM",SUMIFS(Data!AJ:AJ,Data!Z:Z,"TM",Data!V:V,Data!M82,AA:AA,"U"),IF(Data!Z82="AZM",SUMIFS(Data!AJ:AJ,Data!Z:Z,"TM",Data!U:U,Data!M82,AA:AA,"U"),IF(Data!Z82="Zone",SUMIFS(Data!AJ:AJ,Data!Z:Z,"TM",Data!T:T,Data!M82,AA:AA,"U"),IF(Data!Z82="Region",SUMIFS(Data!AJ:AJ,Data!Z:Z,"TM",Data!S:S,Data!M82,AA:AA,"U"),IF(Data!Z82="Country",SUMIFS(Data!AJ:AJ,Data!Z:Z,"TM",Data!R:R,Data!M82,AA:AA,"U"),"")))))))</f>
        <v>1.85</v>
      </c>
      <c r="AK82" s="18">
        <f>IF(Z82="TM",IF(AA82="U",(SUMIFS(Orders!AG:AG,Orders!AD:AD,Data!M82,Orders!W:W,0,Orders!X:X,0)+SUMIFS(Orders!AG:AG,Orders!AD:AD,Data!M82,Orders!W:W,1,Orders!X:X,1)),0),IF(Data!Z82="AAM",SUMIFS(Data!AK:AK,Data!Z:Z,"TM",Data!X:X,Data!M82,AA:AA,"U"),IF(Data!Z82="AM",SUMIFS(Data!AK:AK,Data!Z:Z,"TM",Data!V:V,Data!M82,AA:AA,"U"),IF(Data!Z82="AZM",SUMIFS(Data!AK:AK,Data!Z:Z,"TM",Data!U:U,Data!M82,AA:AA,"U"),IF(Data!Z82="Zone",SUMIFS(Data!AK:AK,Data!Z:Z,"TM",Data!T:T,Data!M82,AA:AA,"U"),IF(Data!Z82="Region",SUMIFS(Data!AK:AK,Data!Z:Z,"TM",Data!S:S,Data!M82,AA:AA,"U"),IF(Data!Z82="Country",SUMIFS(Data!AK:AK,Data!Z:Z,"TM",Data!R:R,Data!M82,AA:AA,"U"),"")))))))</f>
        <v>22200</v>
      </c>
      <c r="AL82" s="18">
        <f>IF(Z82="TM",12000*0,IF(Data!Z82="AAM",SUMIFS(Data!AL:AL,Data!Z:Z,"TM",Data!X:X,Data!M82,AA:AA,"H"),IF(Data!Z82="AM",SUMIFS(Data!AL:AL,Data!Z:Z,"TM",Data!V:V,Data!M82,AA:AA,"H"),IF(Data!Z82="AZM",SUMIFS(Data!AL:AL,Data!Z:Z,"TM",Data!U:U,Data!M82,AA:AA,"H"),IF(Data!Z82="Zone",SUMIFS(Data!AL:AL,Data!Z:Z,"TM",Data!T:T,Data!M82,AA:AA,"H"),IF(Data!Z82="Region",SUMIFS(Data!AL:AL,Data!Z:Z,"TM",Data!S:S,Data!M82,AA:AA,"H"),IF(Data!Z82="Country",SUMIFS(Data!AL:AL,Data!Z:Z,"TM",Data!R:R,Data!M82,AA:AA,"H"),"")))))))</f>
        <v>0</v>
      </c>
      <c r="AM82" s="27">
        <f t="shared" si="30"/>
        <v>0</v>
      </c>
      <c r="AN82" s="26">
        <f t="shared" si="31"/>
        <v>0</v>
      </c>
      <c r="AO82" s="26">
        <f t="shared" si="32"/>
        <v>1.85</v>
      </c>
      <c r="AQ82" s="28">
        <f t="shared" si="33"/>
        <v>1.85</v>
      </c>
      <c r="AR82" s="18">
        <f t="shared" si="34"/>
        <v>22200</v>
      </c>
      <c r="AS82" s="18">
        <f t="shared" si="35"/>
        <v>0</v>
      </c>
      <c r="AT82" s="27">
        <f t="shared" si="36"/>
        <v>0</v>
      </c>
      <c r="AU82" s="27"/>
      <c r="AV82" s="27"/>
      <c r="AW82" s="18">
        <f>IF(Z82="TM",(COUNTIFS(Orders!AD:AD,Data!M82,Orders!W:W,0,Orders!X:X,0,Orders!S:S,"*Ray*")+COUNTIFS(Orders!AD:AD,Data!M82,Orders!W:W,1,Orders!X:X,1,Orders!S:S,"*Ray*")+COUNTIFS(Orders!AD:AD,Data!M82,Orders!W:W,0,Orders!X:X,0,Orders!S:S,"*Fabric*")+COUNTIFS(Orders!AD:AD,Data!M82,Orders!W:W,1,Orders!X:X,1,Orders!S:S,"*Fabric*")),IF(Data!Z82="AAM",SUMIFS(Data!AW:AW,Data!Z:Z,"TM",Data!X:X,Data!M82),IF(Data!Z82="AM",SUMIFS(Data!AW:AW,Data!Z:Z,"TM",Data!V:V,Data!M82),IF(Data!Z82="AZM",SUMIFS(Data!AW:AW,Data!Z:Z,"TM",Data!U:U,Data!M82),IF(Data!Z82="Zone",SUMIFS(Data!AW:AW,Data!Z:Z,"TM",Data!T:T,Data!M82),IF(Data!Z82="Region",SUMIFS(Data!AW:AW,Data!Z:Z,"TM",Data!S:S,Data!M82),IF(Data!Z82="Country",SUMIFS(Data!AW:AW,Data!Z:Z,"TM",Data!R:R,Data!M82),0)))))))</f>
        <v>1</v>
      </c>
      <c r="AX82" s="18">
        <f>IF(Z82="TM",(COUNTIFS(Orders!AD:AD,Data!M82,Orders!W:W,0,Orders!X:X,0,Orders!S:S,"*Starter*")+COUNTIFS(Orders!AD:AD,Data!M82,Orders!W:W,1,Orders!X:X,1,Orders!S:S,"*Starter*")),IF(Data!Z82="AAM",SUMIFS(Data!AX:AX,Data!Z:Z,"TM",Data!X:X,Data!M82),IF(Data!Z82="AM",SUMIFS(Data!AX:AX,Data!Z:Z,"TM",Data!V:V,Data!M82),IF(Data!Z82="AZM",SUMIFS(Data!AX:AX,Data!Z:Z,"TM",Data!U:U,Data!M82),IF(Data!Z82="Zone",SUMIFS(Data!AX:AX,Data!Z:Z,"TM",Data!T:T,Data!M82),IF(Data!Z82="Region",SUMIFS(Data!AX:AX,Data!Z:Z,"TM",Data!S:S,Data!M82),IF(Data!Z82="Country",SUMIFS(Data!AX:AX,Data!Z:Z,"TM",Data!R:R,Data!M82),0)))))))</f>
        <v>0</v>
      </c>
      <c r="AY82" s="18">
        <f>IF(Z82="TM",(COUNTIFS(Orders!AD:AD,Data!M82,Orders!W:W,0,Orders!X:X,0,Orders!S:S,"*Pro*")+COUNTIFS(Orders!AD:AD,Data!M82,Orders!W:W,1,Orders!X:X,1,Orders!S:S,"*Pro*")),IF(Data!Z82="AAM",SUMIFS(Data!AY:AY,Data!Z:Z,"TM",Data!X:X,Data!M82),IF(Data!Z82="AM",SUMIFS(Data!AY:AY,Data!Z:Z,"TM",Data!V:V,Data!M82),IF(Data!Z82="AZM",SUMIFS(Data!AY:AY,Data!Z:Z,"TM",Data!U:U,Data!M82),IF(Data!Z82="Zone",SUMIFS(Data!AY:AY,Data!Z:Z,"TM",Data!T:T,Data!M82),IF(Data!Z82="Region",SUMIFS(Data!AY:AY,Data!Z:Z,"TM",Data!S:S,Data!M82),IF(Data!Z82="Country",SUMIFS(Data!AY:AY,Data!Z:Z,"TM",Data!R:R,Data!M82),0)))))))</f>
        <v>0</v>
      </c>
      <c r="AZ82" s="18">
        <f>IF(Z82="TM",(COUNTIFS(Orders!AD:AD,Data!M82,Orders!W:W,0,Orders!X:X,0,Orders!S:S,"*Tab*")+COUNTIFS(Orders!AD:AD,Data!M82,Orders!W:W,1,Orders!X:X,1,Orders!S:S,"*Tab*")),IF(Data!Z82="AAM",SUMIFS(Data!AZ:AZ,Data!Z:Z,"TM",Data!X:X,Data!M82),IF(Data!Z82="AM",SUMIFS(Data!AZ:AZ,Data!Z:Z,"TM",Data!V:V,Data!M82),IF(Data!Z82="AZM",SUMIFS(Data!AZ:AZ,Data!Z:Z,"TM",Data!U:U,Data!M82),IF(Data!Z82="Zone",SUMIFS(Data!AZ:AZ,Data!Z:Z,"TM",Data!T:T,Data!M82),IF(Data!Z82="Region",SUMIFS(Data!AZ:AZ,Data!Z:Z,"TM",Data!S:S,Data!M82),IF(Data!Z82="Country",SUMIFS(Data!AZ:AZ,Data!Z:Z,"TM",Data!R:R,Data!M82),0)))))))</f>
        <v>0</v>
      </c>
      <c r="BA82" s="18">
        <f>IF(Z82="TM",(COUNTIFS(Orders!AD:AD,Data!M82,Orders!W:W,0,Orders!X:X,0,Orders!S:S,"*Dental*")+COUNTIFS(Orders!AD:AD,Data!M82,Orders!W:W,1,Orders!X:X,1,Orders!S:S,"*Dental*")+COUNTIFS(Orders!AD:AD,Data!M82,Orders!W:W,0,Orders!X:X,0,Orders!S:S,"*Pediatric*")+COUNTIFS(Orders!AD:AD,Data!M82,Orders!W:W,1,Orders!X:X,1,Orders!S:S,"*Pediatric*")),IF(Data!Z82="AAM",SUMIFS(Data!BA:BA,Data!Z:Z,"TM",Data!X:X,Data!M82),IF(Data!Z82="AM",SUMIFS(Data!BA:BA,Data!Z:Z,"TM",Data!V:V,Data!M82),IF(Data!Z82="AZM",SUMIFS(Data!BA:BA,Data!Z:Z,"TM",Data!U:U,Data!M82),IF(Data!Z82="Zone",SUMIFS(Data!BA:BA,Data!Z:Z,"TM",Data!T:T,Data!M82),IF(Data!Z82="Region",SUMIFS(Data!BA:BA,Data!Z:Z,"TM",Data!S:S,Data!M82),IF(Data!Z82="Country",SUMIFS(Data!BA:BA,Data!Z:Z,"TM",Data!R:R,Data!M82),0)))))))</f>
        <v>0</v>
      </c>
      <c r="BB82" s="18">
        <f>IF(Z82="TM",(COUNTIFS(Orders!AD:AD,Data!M82,Orders!W:W,0,Orders!X:X,0,Orders!S:S,"*Fabric*")+COUNTIFS(Orders!AD:AD,Data!M82,Orders!W:W,1,Orders!X:X,1,Orders!S:S,"*Fabric*")),IF(Data!Z82="AAM",SUMIFS(Data!BB:BB,Data!Z:Z,"TM",Data!X:X,Data!M82),IF(Data!Z82="AM",SUMIFS(Data!BB:BB,Data!Z:Z,"TM",Data!V:V,Data!M82),IF(Data!Z82="AZM",SUMIFS(Data!BB:BB,Data!Z:Z,"TM",Data!U:U,Data!M82),IF(Data!Z82="Zone",SUMIFS(Data!BB:BB,Data!Z:Z,"TM",Data!T:T,Data!M82),IF(Data!Z82="Region",SUMIFS(Data!BB:BB,Data!Z:Z,"TM",Data!S:S,Data!M82),IF(Data!Z82="Country",SUMIFS(Data!BB:BB,Data!Z:Z,"TM",Data!R:R,Data!M82),0)))))))</f>
        <v>1</v>
      </c>
    </row>
    <row r="83" spans="1:54" ht="15.75" x14ac:dyDescent="0.3">
      <c r="A83" s="33" t="str">
        <f t="shared" si="37"/>
        <v/>
      </c>
      <c r="B83" s="33" t="b">
        <f t="shared" si="38"/>
        <v>1</v>
      </c>
      <c r="C83" s="33" t="e">
        <f>IF(ISERROR(SMALL($D$4:$D$594,E83)),””,SMALL($D$4:$D$594,E83))</f>
        <v>#NAME?</v>
      </c>
      <c r="D83" s="34" t="str">
        <f t="shared" si="39"/>
        <v/>
      </c>
      <c r="E83" s="33">
        <f>ROWS($E$4:E83)</f>
        <v>80</v>
      </c>
      <c r="F83" s="33">
        <f t="shared" si="40"/>
        <v>0</v>
      </c>
      <c r="G83" s="33">
        <f>IF(OR(Report!$C$7="",Report!$C$7="All Levels"),1,IF(Report!$C$7=Data!Z83,1,0))</f>
        <v>0</v>
      </c>
      <c r="H83" s="33">
        <f t="shared" si="41"/>
        <v>1</v>
      </c>
      <c r="I83" s="33">
        <f t="shared" si="42"/>
        <v>3</v>
      </c>
      <c r="J83" s="33">
        <f>IF(OR(Report!$F$7="",Report!$F$7="All AMs"),1,IF(Report!$F$7=Data!W83,1,0))</f>
        <v>1</v>
      </c>
      <c r="K83" s="33">
        <f>IF(OR(Report!$E$7="",Report!$E$7="All Zones"),1,IF(Report!$E$7=Data!P83,1,0))</f>
        <v>1</v>
      </c>
      <c r="L83" s="33">
        <f>IF(OR(Report!$D$7="",Report!$D$7="All Regions"),1,IF(Report!$D$7=Data!O83,1,0))</f>
        <v>1</v>
      </c>
      <c r="M83" s="67" t="s">
        <v>871</v>
      </c>
      <c r="N83" s="67" t="s">
        <v>872</v>
      </c>
      <c r="O83" s="68" t="s">
        <v>18</v>
      </c>
      <c r="P83" s="68" t="s">
        <v>682</v>
      </c>
      <c r="Q83" s="68" t="s">
        <v>803</v>
      </c>
      <c r="R83" s="67" t="s">
        <v>777</v>
      </c>
      <c r="S83" s="67" t="s">
        <v>749</v>
      </c>
      <c r="T83" s="67" t="s">
        <v>750</v>
      </c>
      <c r="U83" s="67" t="s">
        <v>781</v>
      </c>
      <c r="V83" s="67" t="s">
        <v>802</v>
      </c>
      <c r="W83" s="67" t="s">
        <v>699</v>
      </c>
      <c r="X83" s="67" t="s">
        <v>871</v>
      </c>
      <c r="Y83" s="68"/>
      <c r="Z83" s="68" t="s">
        <v>17</v>
      </c>
      <c r="AA83" s="68"/>
      <c r="AB83" s="18">
        <f>IF(Z83="TM",IF(AA83="H",(COUNTIFS(Orders!AD:AD,Data!M83,Orders!W:W,0,Orders!X:X,0)+COUNTIFS(Orders!AD:AD,Data!M83,Orders!W:W,1,Orders!X:X,1)),0),IF(Data!Z83="AAM",SUMIFS(Data!AB:AB,Data!Z:Z,"TM",Data!X:X,Data!M83,AA:AA,"H"),IF(Data!Z83="AM",SUMIFS(Data!AB:AB,Data!Z:Z,"TM",Data!V:V,Data!M83,AA:AA,"H"),IF(Data!Z83="AZM",SUMIFS(Data!AB:AB,Data!Z:Z,"TM",Data!U:U,Data!M83,AA:AA,"H"),IF(Data!Z83="ZM",SUMIFS(Data!AB:AB,Data!Z:Z,"TM",Data!T:T,Data!M83,AA:AA,"H"),IF(Data!Z83="RM",SUMIFS(Data!AB:AB,Data!Z:Z,"TM",Data!S:S,Data!M83,AA:AA,"H"),IF(Data!Z83="CM",SUMIFS(Data!AB:AB,Data!Z:Z,"TM",Data!R:R,Data!M83,AA:AA,"H"),"")))))))</f>
        <v>0</v>
      </c>
      <c r="AC83" s="28">
        <f>IF(Z83="TM",IF(AA83="H",(SUMIFS(Orders!AG:AG,Orders!AD:AD,Data!M83,Orders!W:W,0,Orders!X:X,0)+SUMIFS(Orders!AG:AG,Orders!AD:AD,Data!M83,Orders!W:W,1,Orders!X:X,1))/12000,0),IF(Data!Z83="AAM",SUMIFS(Data!AC:AC,Data!Z:Z,"TM",Data!X:X,Data!M83,AA:AA,"H"),IF(Data!Z83="AM",SUMIFS(Data!AC:AC,Data!Z:Z,"TM",Data!V:V,Data!M83,AA:AA,"H"),IF(Data!Z83="AZM",SUMIFS(Data!AC:AC,Data!Z:Z,"TM",Data!U:U,Data!M83,AA:AA,"H"),IF(Data!Z83="Zone",SUMIFS(Data!AC:AC,Data!Z:Z,"TM",Data!T:T,Data!M83,AA:AA,"H"),IF(Data!Z83="Region",SUMIFS(Data!AC:AC,Data!Z:Z,"TM",Data!S:S,Data!M83,AA:AA,"H"),IF(Data!Z83="Country",SUMIFS(Data!AC:AC,Data!Z:Z,"TM",Data!R:R,Data!M83,AA:AA,"H"),"")))))))</f>
        <v>0</v>
      </c>
      <c r="AD83" s="18">
        <f>IF(Z83="TM",0,IF(Data!Z83="AAM",SUMIFS(Data!AD:AD,Data!Z:Z,"TM",Data!X:X,Data!M83,AA:AA,"H"),IF(Data!Z83="AM",SUMIFS(Data!AD:AD,Data!Z:Z,"TM",Data!V:V,Data!M83,AA:AA,"H"),IF(Data!Z83="AZM",SUMIFS(Data!AD:AD,Data!Z:Z,"TM",Data!U:U,Data!M83,AA:AA,"H"),IF(Data!Z83="Zone",SUMIFS(Data!AD:AD,Data!Z:Z,"TM",Data!T:T,Data!M83,AA:AA,"H"),IF(Data!Z83="Region",SUMIFS(Data!AD:AD,Data!Z:Z,"TM",Data!S:S,Data!M83,AA:AA,"H"),IF(Data!Z83="Country",SUMIFS(Data!AD:AD,Data!Z:Z,"TM",Data!R:R,Data!M83,AA:AA,"H"),"")))))))</f>
        <v>0</v>
      </c>
      <c r="AE83" s="27">
        <f t="shared" si="26"/>
        <v>0</v>
      </c>
      <c r="AF83" s="26">
        <f t="shared" si="27"/>
        <v>0</v>
      </c>
      <c r="AG83" s="26">
        <f t="shared" si="28"/>
        <v>0</v>
      </c>
      <c r="AH83" s="26">
        <f t="shared" si="29"/>
        <v>0</v>
      </c>
      <c r="AJ83" s="28">
        <f>IF(Z83="TM",IF(AA83="U",(SUMIFS(Orders!AG:AG,Orders!AD:AD,Data!M83,Orders!W:W,0,Orders!X:X,0)+SUMIFS(Orders!AG:AG,Orders!AD:AD,Data!M83,Orders!W:W,1,Orders!X:X,1))/12000,0),IF(Data!Z83="AAM",SUMIFS(Data!AJ:AJ,Data!Z:Z,"TM",Data!X:X,Data!M83,AA:AA,"U"),IF(Data!Z83="AM",SUMIFS(Data!AJ:AJ,Data!Z:Z,"TM",Data!V:V,Data!M83,AA:AA,"U"),IF(Data!Z83="AZM",SUMIFS(Data!AJ:AJ,Data!Z:Z,"TM",Data!U:U,Data!M83,AA:AA,"U"),IF(Data!Z83="Zone",SUMIFS(Data!AJ:AJ,Data!Z:Z,"TM",Data!T:T,Data!M83,AA:AA,"U"),IF(Data!Z83="Region",SUMIFS(Data!AJ:AJ,Data!Z:Z,"TM",Data!S:S,Data!M83,AA:AA,"U"),IF(Data!Z83="Country",SUMIFS(Data!AJ:AJ,Data!Z:Z,"TM",Data!R:R,Data!M83,AA:AA,"U"),"")))))))</f>
        <v>0</v>
      </c>
      <c r="AK83" s="18">
        <f>IF(Z83="TM",IF(AA83="U",(SUMIFS(Orders!AG:AG,Orders!AD:AD,Data!M83,Orders!W:W,0,Orders!X:X,0)+SUMIFS(Orders!AG:AG,Orders!AD:AD,Data!M83,Orders!W:W,1,Orders!X:X,1)),0),IF(Data!Z83="AAM",SUMIFS(Data!AK:AK,Data!Z:Z,"TM",Data!X:X,Data!M83,AA:AA,"U"),IF(Data!Z83="AM",SUMIFS(Data!AK:AK,Data!Z:Z,"TM",Data!V:V,Data!M83,AA:AA,"U"),IF(Data!Z83="AZM",SUMIFS(Data!AK:AK,Data!Z:Z,"TM",Data!U:U,Data!M83,AA:AA,"U"),IF(Data!Z83="Zone",SUMIFS(Data!AK:AK,Data!Z:Z,"TM",Data!T:T,Data!M83,AA:AA,"U"),IF(Data!Z83="Region",SUMIFS(Data!AK:AK,Data!Z:Z,"TM",Data!S:S,Data!M83,AA:AA,"U"),IF(Data!Z83="Country",SUMIFS(Data!AK:AK,Data!Z:Z,"TM",Data!R:R,Data!M83,AA:AA,"U"),"")))))))</f>
        <v>0</v>
      </c>
      <c r="AL83" s="18">
        <f>IF(Z83="TM",12000*0,IF(Data!Z83="AAM",SUMIFS(Data!AL:AL,Data!Z:Z,"TM",Data!X:X,Data!M83,AA:AA,"H"),IF(Data!Z83="AM",SUMIFS(Data!AL:AL,Data!Z:Z,"TM",Data!V:V,Data!M83,AA:AA,"H"),IF(Data!Z83="AZM",SUMIFS(Data!AL:AL,Data!Z:Z,"TM",Data!U:U,Data!M83,AA:AA,"H"),IF(Data!Z83="Zone",SUMIFS(Data!AL:AL,Data!Z:Z,"TM",Data!T:T,Data!M83,AA:AA,"H"),IF(Data!Z83="Region",SUMIFS(Data!AL:AL,Data!Z:Z,"TM",Data!S:S,Data!M83,AA:AA,"H"),IF(Data!Z83="Country",SUMIFS(Data!AL:AL,Data!Z:Z,"TM",Data!R:R,Data!M83,AA:AA,"H"),"")))))))</f>
        <v>0</v>
      </c>
      <c r="AM83" s="27">
        <f t="shared" si="30"/>
        <v>0</v>
      </c>
      <c r="AN83" s="26">
        <f t="shared" si="31"/>
        <v>0</v>
      </c>
      <c r="AO83" s="26">
        <f t="shared" si="32"/>
        <v>0</v>
      </c>
      <c r="AQ83" s="28">
        <f t="shared" si="33"/>
        <v>0</v>
      </c>
      <c r="AR83" s="18">
        <f t="shared" si="34"/>
        <v>0</v>
      </c>
      <c r="AS83" s="18">
        <f t="shared" si="35"/>
        <v>0</v>
      </c>
      <c r="AT83" s="27">
        <f t="shared" si="36"/>
        <v>0</v>
      </c>
      <c r="AU83" s="27"/>
      <c r="AV83" s="27"/>
      <c r="AW83" s="18">
        <f>IF(Z83="TM",(COUNTIFS(Orders!AD:AD,Data!M83,Orders!W:W,0,Orders!X:X,0,Orders!S:S,"*Ray*")+COUNTIFS(Orders!AD:AD,Data!M83,Orders!W:W,1,Orders!X:X,1,Orders!S:S,"*Ray*")+COUNTIFS(Orders!AD:AD,Data!M83,Orders!W:W,0,Orders!X:X,0,Orders!S:S,"*Fabric*")+COUNTIFS(Orders!AD:AD,Data!M83,Orders!W:W,1,Orders!X:X,1,Orders!S:S,"*Fabric*")),IF(Data!Z83="AAM",SUMIFS(Data!AW:AW,Data!Z:Z,"TM",Data!X:X,Data!M83),IF(Data!Z83="AM",SUMIFS(Data!AW:AW,Data!Z:Z,"TM",Data!V:V,Data!M83),IF(Data!Z83="AZM",SUMIFS(Data!AW:AW,Data!Z:Z,"TM",Data!U:U,Data!M83),IF(Data!Z83="Zone",SUMIFS(Data!AW:AW,Data!Z:Z,"TM",Data!T:T,Data!M83),IF(Data!Z83="Region",SUMIFS(Data!AW:AW,Data!Z:Z,"TM",Data!S:S,Data!M83),IF(Data!Z83="Country",SUMIFS(Data!AW:AW,Data!Z:Z,"TM",Data!R:R,Data!M83),0)))))))</f>
        <v>0</v>
      </c>
      <c r="AX83" s="18">
        <f>IF(Z83="TM",(COUNTIFS(Orders!AD:AD,Data!M83,Orders!W:W,0,Orders!X:X,0,Orders!S:S,"*Starter*")+COUNTIFS(Orders!AD:AD,Data!M83,Orders!W:W,1,Orders!X:X,1,Orders!S:S,"*Starter*")),IF(Data!Z83="AAM",SUMIFS(Data!AX:AX,Data!Z:Z,"TM",Data!X:X,Data!M83),IF(Data!Z83="AM",SUMIFS(Data!AX:AX,Data!Z:Z,"TM",Data!V:V,Data!M83),IF(Data!Z83="AZM",SUMIFS(Data!AX:AX,Data!Z:Z,"TM",Data!U:U,Data!M83),IF(Data!Z83="Zone",SUMIFS(Data!AX:AX,Data!Z:Z,"TM",Data!T:T,Data!M83),IF(Data!Z83="Region",SUMIFS(Data!AX:AX,Data!Z:Z,"TM",Data!S:S,Data!M83),IF(Data!Z83="Country",SUMIFS(Data!AX:AX,Data!Z:Z,"TM",Data!R:R,Data!M83),0)))))))</f>
        <v>0</v>
      </c>
      <c r="AY83" s="18">
        <f>IF(Z83="TM",(COUNTIFS(Orders!AD:AD,Data!M83,Orders!W:W,0,Orders!X:X,0,Orders!S:S,"*Pro*")+COUNTIFS(Orders!AD:AD,Data!M83,Orders!W:W,1,Orders!X:X,1,Orders!S:S,"*Pro*")),IF(Data!Z83="AAM",SUMIFS(Data!AY:AY,Data!Z:Z,"TM",Data!X:X,Data!M83),IF(Data!Z83="AM",SUMIFS(Data!AY:AY,Data!Z:Z,"TM",Data!V:V,Data!M83),IF(Data!Z83="AZM",SUMIFS(Data!AY:AY,Data!Z:Z,"TM",Data!U:U,Data!M83),IF(Data!Z83="Zone",SUMIFS(Data!AY:AY,Data!Z:Z,"TM",Data!T:T,Data!M83),IF(Data!Z83="Region",SUMIFS(Data!AY:AY,Data!Z:Z,"TM",Data!S:S,Data!M83),IF(Data!Z83="Country",SUMIFS(Data!AY:AY,Data!Z:Z,"TM",Data!R:R,Data!M83),0)))))))</f>
        <v>0</v>
      </c>
      <c r="AZ83" s="18">
        <f>IF(Z83="TM",(COUNTIFS(Orders!AD:AD,Data!M83,Orders!W:W,0,Orders!X:X,0,Orders!S:S,"*Tab*")+COUNTIFS(Orders!AD:AD,Data!M83,Orders!W:W,1,Orders!X:X,1,Orders!S:S,"*Tab*")),IF(Data!Z83="AAM",SUMIFS(Data!AZ:AZ,Data!Z:Z,"TM",Data!X:X,Data!M83),IF(Data!Z83="AM",SUMIFS(Data!AZ:AZ,Data!Z:Z,"TM",Data!V:V,Data!M83),IF(Data!Z83="AZM",SUMIFS(Data!AZ:AZ,Data!Z:Z,"TM",Data!U:U,Data!M83),IF(Data!Z83="Zone",SUMIFS(Data!AZ:AZ,Data!Z:Z,"TM",Data!T:T,Data!M83),IF(Data!Z83="Region",SUMIFS(Data!AZ:AZ,Data!Z:Z,"TM",Data!S:S,Data!M83),IF(Data!Z83="Country",SUMIFS(Data!AZ:AZ,Data!Z:Z,"TM",Data!R:R,Data!M83),0)))))))</f>
        <v>0</v>
      </c>
      <c r="BA83" s="18">
        <f>IF(Z83="TM",(COUNTIFS(Orders!AD:AD,Data!M83,Orders!W:W,0,Orders!X:X,0,Orders!S:S,"*Dental*")+COUNTIFS(Orders!AD:AD,Data!M83,Orders!W:W,1,Orders!X:X,1,Orders!S:S,"*Dental*")+COUNTIFS(Orders!AD:AD,Data!M83,Orders!W:W,0,Orders!X:X,0,Orders!S:S,"*Pediatric*")+COUNTIFS(Orders!AD:AD,Data!M83,Orders!W:W,1,Orders!X:X,1,Orders!S:S,"*Pediatric*")),IF(Data!Z83="AAM",SUMIFS(Data!BA:BA,Data!Z:Z,"TM",Data!X:X,Data!M83),IF(Data!Z83="AM",SUMIFS(Data!BA:BA,Data!Z:Z,"TM",Data!V:V,Data!M83),IF(Data!Z83="AZM",SUMIFS(Data!BA:BA,Data!Z:Z,"TM",Data!U:U,Data!M83),IF(Data!Z83="Zone",SUMIFS(Data!BA:BA,Data!Z:Z,"TM",Data!T:T,Data!M83),IF(Data!Z83="Region",SUMIFS(Data!BA:BA,Data!Z:Z,"TM",Data!S:S,Data!M83),IF(Data!Z83="Country",SUMIFS(Data!BA:BA,Data!Z:Z,"TM",Data!R:R,Data!M83),0)))))))</f>
        <v>0</v>
      </c>
      <c r="BB83" s="18">
        <f>IF(Z83="TM",(COUNTIFS(Orders!AD:AD,Data!M83,Orders!W:W,0,Orders!X:X,0,Orders!S:S,"*Fabric*")+COUNTIFS(Orders!AD:AD,Data!M83,Orders!W:W,1,Orders!X:X,1,Orders!S:S,"*Fabric*")),IF(Data!Z83="AAM",SUMIFS(Data!BB:BB,Data!Z:Z,"TM",Data!X:X,Data!M83),IF(Data!Z83="AM",SUMIFS(Data!BB:BB,Data!Z:Z,"TM",Data!V:V,Data!M83),IF(Data!Z83="AZM",SUMIFS(Data!BB:BB,Data!Z:Z,"TM",Data!U:U,Data!M83),IF(Data!Z83="Zone",SUMIFS(Data!BB:BB,Data!Z:Z,"TM",Data!T:T,Data!M83),IF(Data!Z83="Region",SUMIFS(Data!BB:BB,Data!Z:Z,"TM",Data!S:S,Data!M83),IF(Data!Z83="Country",SUMIFS(Data!BB:BB,Data!Z:Z,"TM",Data!R:R,Data!M83),0)))))))</f>
        <v>0</v>
      </c>
    </row>
    <row r="84" spans="1:54" ht="15.75" x14ac:dyDescent="0.3">
      <c r="A84" s="33" t="str">
        <f t="shared" si="37"/>
        <v/>
      </c>
      <c r="B84" s="33" t="b">
        <f t="shared" si="38"/>
        <v>1</v>
      </c>
      <c r="C84" s="33" t="e">
        <f>IF(ISERROR(SMALL($D$4:$D$594,E84)),””,SMALL($D$4:$D$594,E84))</f>
        <v>#NAME?</v>
      </c>
      <c r="D84" s="34" t="str">
        <f t="shared" si="39"/>
        <v/>
      </c>
      <c r="E84" s="33">
        <f>ROWS($E$4:E84)</f>
        <v>81</v>
      </c>
      <c r="F84" s="33">
        <f t="shared" si="40"/>
        <v>0</v>
      </c>
      <c r="G84" s="33">
        <f>IF(OR(Report!$C$7="",Report!$C$7="All Levels"),1,IF(Report!$C$7=Data!Z84,1,0))</f>
        <v>0</v>
      </c>
      <c r="H84" s="33">
        <f t="shared" si="41"/>
        <v>1</v>
      </c>
      <c r="I84" s="33">
        <f t="shared" si="42"/>
        <v>3</v>
      </c>
      <c r="J84" s="33">
        <f>IF(OR(Report!$F$7="",Report!$F$7="All AMs"),1,IF(Report!$F$7=Data!W84,1,0))</f>
        <v>1</v>
      </c>
      <c r="K84" s="33">
        <f>IF(OR(Report!$E$7="",Report!$E$7="All Zones"),1,IF(Report!$E$7=Data!P84,1,0))</f>
        <v>1</v>
      </c>
      <c r="L84" s="33">
        <f>IF(OR(Report!$D$7="",Report!$D$7="All Regions"),1,IF(Report!$D$7=Data!O84,1,0))</f>
        <v>1</v>
      </c>
      <c r="M84" s="67" t="s">
        <v>873</v>
      </c>
      <c r="N84" s="67" t="s">
        <v>874</v>
      </c>
      <c r="O84" s="68" t="s">
        <v>18</v>
      </c>
      <c r="P84" s="68" t="s">
        <v>682</v>
      </c>
      <c r="Q84" s="68" t="s">
        <v>803</v>
      </c>
      <c r="R84" s="67" t="s">
        <v>777</v>
      </c>
      <c r="S84" s="67" t="s">
        <v>749</v>
      </c>
      <c r="T84" s="67" t="s">
        <v>750</v>
      </c>
      <c r="U84" s="67" t="s">
        <v>781</v>
      </c>
      <c r="V84" s="67" t="s">
        <v>805</v>
      </c>
      <c r="W84" s="67" t="s">
        <v>702</v>
      </c>
      <c r="X84" s="67" t="s">
        <v>873</v>
      </c>
      <c r="Y84" s="68"/>
      <c r="Z84" s="68" t="s">
        <v>17</v>
      </c>
      <c r="AA84" s="68"/>
      <c r="AB84" s="18">
        <f>IF(Z84="TM",IF(AA84="H",(COUNTIFS(Orders!AD:AD,Data!M84,Orders!W:W,0,Orders!X:X,0)+COUNTIFS(Orders!AD:AD,Data!M84,Orders!W:W,1,Orders!X:X,1)),0),IF(Data!Z84="AAM",SUMIFS(Data!AB:AB,Data!Z:Z,"TM",Data!X:X,Data!M84,AA:AA,"H"),IF(Data!Z84="AM",SUMIFS(Data!AB:AB,Data!Z:Z,"TM",Data!V:V,Data!M84,AA:AA,"H"),IF(Data!Z84="AZM",SUMIFS(Data!AB:AB,Data!Z:Z,"TM",Data!U:U,Data!M84,AA:AA,"H"),IF(Data!Z84="ZM",SUMIFS(Data!AB:AB,Data!Z:Z,"TM",Data!T:T,Data!M84,AA:AA,"H"),IF(Data!Z84="RM",SUMIFS(Data!AB:AB,Data!Z:Z,"TM",Data!S:S,Data!M84,AA:AA,"H"),IF(Data!Z84="CM",SUMIFS(Data!AB:AB,Data!Z:Z,"TM",Data!R:R,Data!M84,AA:AA,"H"),"")))))))</f>
        <v>0</v>
      </c>
      <c r="AC84" s="28">
        <f>IF(Z84="TM",IF(AA84="H",(SUMIFS(Orders!AG:AG,Orders!AD:AD,Data!M84,Orders!W:W,0,Orders!X:X,0)+SUMIFS(Orders!AG:AG,Orders!AD:AD,Data!M84,Orders!W:W,1,Orders!X:X,1))/12000,0),IF(Data!Z84="AAM",SUMIFS(Data!AC:AC,Data!Z:Z,"TM",Data!X:X,Data!M84,AA:AA,"H"),IF(Data!Z84="AM",SUMIFS(Data!AC:AC,Data!Z:Z,"TM",Data!V:V,Data!M84,AA:AA,"H"),IF(Data!Z84="AZM",SUMIFS(Data!AC:AC,Data!Z:Z,"TM",Data!U:U,Data!M84,AA:AA,"H"),IF(Data!Z84="Zone",SUMIFS(Data!AC:AC,Data!Z:Z,"TM",Data!T:T,Data!M84,AA:AA,"H"),IF(Data!Z84="Region",SUMIFS(Data!AC:AC,Data!Z:Z,"TM",Data!S:S,Data!M84,AA:AA,"H"),IF(Data!Z84="Country",SUMIFS(Data!AC:AC,Data!Z:Z,"TM",Data!R:R,Data!M84,AA:AA,"H"),"")))))))</f>
        <v>0</v>
      </c>
      <c r="AD84" s="18">
        <f>IF(Z84="TM",0,IF(Data!Z84="AAM",SUMIFS(Data!AD:AD,Data!Z:Z,"TM",Data!X:X,Data!M84,AA:AA,"H"),IF(Data!Z84="AM",SUMIFS(Data!AD:AD,Data!Z:Z,"TM",Data!V:V,Data!M84,AA:AA,"H"),IF(Data!Z84="AZM",SUMIFS(Data!AD:AD,Data!Z:Z,"TM",Data!U:U,Data!M84,AA:AA,"H"),IF(Data!Z84="Zone",SUMIFS(Data!AD:AD,Data!Z:Z,"TM",Data!T:T,Data!M84,AA:AA,"H"),IF(Data!Z84="Region",SUMIFS(Data!AD:AD,Data!Z:Z,"TM",Data!S:S,Data!M84,AA:AA,"H"),IF(Data!Z84="Country",SUMIFS(Data!AD:AD,Data!Z:Z,"TM",Data!R:R,Data!M84,AA:AA,"H"),"")))))))</f>
        <v>0</v>
      </c>
      <c r="AE84" s="27">
        <f t="shared" si="26"/>
        <v>0</v>
      </c>
      <c r="AF84" s="26">
        <f t="shared" si="27"/>
        <v>0</v>
      </c>
      <c r="AG84" s="26">
        <f t="shared" si="28"/>
        <v>0</v>
      </c>
      <c r="AH84" s="26">
        <f t="shared" si="29"/>
        <v>0</v>
      </c>
      <c r="AJ84" s="28">
        <f>IF(Z84="TM",IF(AA84="U",(SUMIFS(Orders!AG:AG,Orders!AD:AD,Data!M84,Orders!W:W,0,Orders!X:X,0)+SUMIFS(Orders!AG:AG,Orders!AD:AD,Data!M84,Orders!W:W,1,Orders!X:X,1))/12000,0),IF(Data!Z84="AAM",SUMIFS(Data!AJ:AJ,Data!Z:Z,"TM",Data!X:X,Data!M84,AA:AA,"U"),IF(Data!Z84="AM",SUMIFS(Data!AJ:AJ,Data!Z:Z,"TM",Data!V:V,Data!M84,AA:AA,"U"),IF(Data!Z84="AZM",SUMIFS(Data!AJ:AJ,Data!Z:Z,"TM",Data!U:U,Data!M84,AA:AA,"U"),IF(Data!Z84="Zone",SUMIFS(Data!AJ:AJ,Data!Z:Z,"TM",Data!T:T,Data!M84,AA:AA,"U"),IF(Data!Z84="Region",SUMIFS(Data!AJ:AJ,Data!Z:Z,"TM",Data!S:S,Data!M84,AA:AA,"U"),IF(Data!Z84="Country",SUMIFS(Data!AJ:AJ,Data!Z:Z,"TM",Data!R:R,Data!M84,AA:AA,"U"),"")))))))</f>
        <v>0</v>
      </c>
      <c r="AK84" s="18">
        <f>IF(Z84="TM",IF(AA84="U",(SUMIFS(Orders!AG:AG,Orders!AD:AD,Data!M84,Orders!W:W,0,Orders!X:X,0)+SUMIFS(Orders!AG:AG,Orders!AD:AD,Data!M84,Orders!W:W,1,Orders!X:X,1)),0),IF(Data!Z84="AAM",SUMIFS(Data!AK:AK,Data!Z:Z,"TM",Data!X:X,Data!M84,AA:AA,"U"),IF(Data!Z84="AM",SUMIFS(Data!AK:AK,Data!Z:Z,"TM",Data!V:V,Data!M84,AA:AA,"U"),IF(Data!Z84="AZM",SUMIFS(Data!AK:AK,Data!Z:Z,"TM",Data!U:U,Data!M84,AA:AA,"U"),IF(Data!Z84="Zone",SUMIFS(Data!AK:AK,Data!Z:Z,"TM",Data!T:T,Data!M84,AA:AA,"U"),IF(Data!Z84="Region",SUMIFS(Data!AK:AK,Data!Z:Z,"TM",Data!S:S,Data!M84,AA:AA,"U"),IF(Data!Z84="Country",SUMIFS(Data!AK:AK,Data!Z:Z,"TM",Data!R:R,Data!M84,AA:AA,"U"),"")))))))</f>
        <v>0</v>
      </c>
      <c r="AL84" s="18">
        <f>IF(Z84="TM",12000*0,IF(Data!Z84="AAM",SUMIFS(Data!AL:AL,Data!Z:Z,"TM",Data!X:X,Data!M84,AA:AA,"H"),IF(Data!Z84="AM",SUMIFS(Data!AL:AL,Data!Z:Z,"TM",Data!V:V,Data!M84,AA:AA,"H"),IF(Data!Z84="AZM",SUMIFS(Data!AL:AL,Data!Z:Z,"TM",Data!U:U,Data!M84,AA:AA,"H"),IF(Data!Z84="Zone",SUMIFS(Data!AL:AL,Data!Z:Z,"TM",Data!T:T,Data!M84,AA:AA,"H"),IF(Data!Z84="Region",SUMIFS(Data!AL:AL,Data!Z:Z,"TM",Data!S:S,Data!M84,AA:AA,"H"),IF(Data!Z84="Country",SUMIFS(Data!AL:AL,Data!Z:Z,"TM",Data!R:R,Data!M84,AA:AA,"H"),"")))))))</f>
        <v>0</v>
      </c>
      <c r="AM84" s="27">
        <f t="shared" si="30"/>
        <v>0</v>
      </c>
      <c r="AN84" s="26">
        <f t="shared" si="31"/>
        <v>0</v>
      </c>
      <c r="AO84" s="26">
        <f t="shared" si="32"/>
        <v>0</v>
      </c>
      <c r="AQ84" s="28">
        <f t="shared" si="33"/>
        <v>0</v>
      </c>
      <c r="AR84" s="18">
        <f t="shared" si="34"/>
        <v>0</v>
      </c>
      <c r="AS84" s="18">
        <f t="shared" si="35"/>
        <v>0</v>
      </c>
      <c r="AT84" s="27">
        <f t="shared" si="36"/>
        <v>0</v>
      </c>
      <c r="AU84" s="27"/>
      <c r="AV84" s="27"/>
      <c r="AW84" s="18">
        <f>IF(Z84="TM",(COUNTIFS(Orders!AD:AD,Data!M84,Orders!W:W,0,Orders!X:X,0,Orders!S:S,"*Ray*")+COUNTIFS(Orders!AD:AD,Data!M84,Orders!W:W,1,Orders!X:X,1,Orders!S:S,"*Ray*")+COUNTIFS(Orders!AD:AD,Data!M84,Orders!W:W,0,Orders!X:X,0,Orders!S:S,"*Fabric*")+COUNTIFS(Orders!AD:AD,Data!M84,Orders!W:W,1,Orders!X:X,1,Orders!S:S,"*Fabric*")),IF(Data!Z84="AAM",SUMIFS(Data!AW:AW,Data!Z:Z,"TM",Data!X:X,Data!M84),IF(Data!Z84="AM",SUMIFS(Data!AW:AW,Data!Z:Z,"TM",Data!V:V,Data!M84),IF(Data!Z84="AZM",SUMIFS(Data!AW:AW,Data!Z:Z,"TM",Data!U:U,Data!M84),IF(Data!Z84="Zone",SUMIFS(Data!AW:AW,Data!Z:Z,"TM",Data!T:T,Data!M84),IF(Data!Z84="Region",SUMIFS(Data!AW:AW,Data!Z:Z,"TM",Data!S:S,Data!M84),IF(Data!Z84="Country",SUMIFS(Data!AW:AW,Data!Z:Z,"TM",Data!R:R,Data!M84),0)))))))</f>
        <v>0</v>
      </c>
      <c r="AX84" s="18">
        <f>IF(Z84="TM",(COUNTIFS(Orders!AD:AD,Data!M84,Orders!W:W,0,Orders!X:X,0,Orders!S:S,"*Starter*")+COUNTIFS(Orders!AD:AD,Data!M84,Orders!W:W,1,Orders!X:X,1,Orders!S:S,"*Starter*")),IF(Data!Z84="AAM",SUMIFS(Data!AX:AX,Data!Z:Z,"TM",Data!X:X,Data!M84),IF(Data!Z84="AM",SUMIFS(Data!AX:AX,Data!Z:Z,"TM",Data!V:V,Data!M84),IF(Data!Z84="AZM",SUMIFS(Data!AX:AX,Data!Z:Z,"TM",Data!U:U,Data!M84),IF(Data!Z84="Zone",SUMIFS(Data!AX:AX,Data!Z:Z,"TM",Data!T:T,Data!M84),IF(Data!Z84="Region",SUMIFS(Data!AX:AX,Data!Z:Z,"TM",Data!S:S,Data!M84),IF(Data!Z84="Country",SUMIFS(Data!AX:AX,Data!Z:Z,"TM",Data!R:R,Data!M84),0)))))))</f>
        <v>0</v>
      </c>
      <c r="AY84" s="18">
        <f>IF(Z84="TM",(COUNTIFS(Orders!AD:AD,Data!M84,Orders!W:W,0,Orders!X:X,0,Orders!S:S,"*Pro*")+COUNTIFS(Orders!AD:AD,Data!M84,Orders!W:W,1,Orders!X:X,1,Orders!S:S,"*Pro*")),IF(Data!Z84="AAM",SUMIFS(Data!AY:AY,Data!Z:Z,"TM",Data!X:X,Data!M84),IF(Data!Z84="AM",SUMIFS(Data!AY:AY,Data!Z:Z,"TM",Data!V:V,Data!M84),IF(Data!Z84="AZM",SUMIFS(Data!AY:AY,Data!Z:Z,"TM",Data!U:U,Data!M84),IF(Data!Z84="Zone",SUMIFS(Data!AY:AY,Data!Z:Z,"TM",Data!T:T,Data!M84),IF(Data!Z84="Region",SUMIFS(Data!AY:AY,Data!Z:Z,"TM",Data!S:S,Data!M84),IF(Data!Z84="Country",SUMIFS(Data!AY:AY,Data!Z:Z,"TM",Data!R:R,Data!M84),0)))))))</f>
        <v>0</v>
      </c>
      <c r="AZ84" s="18">
        <f>IF(Z84="TM",(COUNTIFS(Orders!AD:AD,Data!M84,Orders!W:W,0,Orders!X:X,0,Orders!S:S,"*Tab*")+COUNTIFS(Orders!AD:AD,Data!M84,Orders!W:W,1,Orders!X:X,1,Orders!S:S,"*Tab*")),IF(Data!Z84="AAM",SUMIFS(Data!AZ:AZ,Data!Z:Z,"TM",Data!X:X,Data!M84),IF(Data!Z84="AM",SUMIFS(Data!AZ:AZ,Data!Z:Z,"TM",Data!V:V,Data!M84),IF(Data!Z84="AZM",SUMIFS(Data!AZ:AZ,Data!Z:Z,"TM",Data!U:U,Data!M84),IF(Data!Z84="Zone",SUMIFS(Data!AZ:AZ,Data!Z:Z,"TM",Data!T:T,Data!M84),IF(Data!Z84="Region",SUMIFS(Data!AZ:AZ,Data!Z:Z,"TM",Data!S:S,Data!M84),IF(Data!Z84="Country",SUMIFS(Data!AZ:AZ,Data!Z:Z,"TM",Data!R:R,Data!M84),0)))))))</f>
        <v>0</v>
      </c>
      <c r="BA84" s="18">
        <f>IF(Z84="TM",(COUNTIFS(Orders!AD:AD,Data!M84,Orders!W:W,0,Orders!X:X,0,Orders!S:S,"*Dental*")+COUNTIFS(Orders!AD:AD,Data!M84,Orders!W:W,1,Orders!X:X,1,Orders!S:S,"*Dental*")+COUNTIFS(Orders!AD:AD,Data!M84,Orders!W:W,0,Orders!X:X,0,Orders!S:S,"*Pediatric*")+COUNTIFS(Orders!AD:AD,Data!M84,Orders!W:W,1,Orders!X:X,1,Orders!S:S,"*Pediatric*")),IF(Data!Z84="AAM",SUMIFS(Data!BA:BA,Data!Z:Z,"TM",Data!X:X,Data!M84),IF(Data!Z84="AM",SUMIFS(Data!BA:BA,Data!Z:Z,"TM",Data!V:V,Data!M84),IF(Data!Z84="AZM",SUMIFS(Data!BA:BA,Data!Z:Z,"TM",Data!U:U,Data!M84),IF(Data!Z84="Zone",SUMIFS(Data!BA:BA,Data!Z:Z,"TM",Data!T:T,Data!M84),IF(Data!Z84="Region",SUMIFS(Data!BA:BA,Data!Z:Z,"TM",Data!S:S,Data!M84),IF(Data!Z84="Country",SUMIFS(Data!BA:BA,Data!Z:Z,"TM",Data!R:R,Data!M84),0)))))))</f>
        <v>0</v>
      </c>
      <c r="BB84" s="18">
        <f>IF(Z84="TM",(COUNTIFS(Orders!AD:AD,Data!M84,Orders!W:W,0,Orders!X:X,0,Orders!S:S,"*Fabric*")+COUNTIFS(Orders!AD:AD,Data!M84,Orders!W:W,1,Orders!X:X,1,Orders!S:S,"*Fabric*")),IF(Data!Z84="AAM",SUMIFS(Data!BB:BB,Data!Z:Z,"TM",Data!X:X,Data!M84),IF(Data!Z84="AM",SUMIFS(Data!BB:BB,Data!Z:Z,"TM",Data!V:V,Data!M84),IF(Data!Z84="AZM",SUMIFS(Data!BB:BB,Data!Z:Z,"TM",Data!U:U,Data!M84),IF(Data!Z84="Zone",SUMIFS(Data!BB:BB,Data!Z:Z,"TM",Data!T:T,Data!M84),IF(Data!Z84="Region",SUMIFS(Data!BB:BB,Data!Z:Z,"TM",Data!S:S,Data!M84),IF(Data!Z84="Country",SUMIFS(Data!BB:BB,Data!Z:Z,"TM",Data!R:R,Data!M84),0)))))))</f>
        <v>0</v>
      </c>
    </row>
    <row r="85" spans="1:54" ht="15.75" x14ac:dyDescent="0.3">
      <c r="A85" s="33" t="str">
        <f t="shared" si="37"/>
        <v/>
      </c>
      <c r="B85" s="33" t="b">
        <f t="shared" si="38"/>
        <v>1</v>
      </c>
      <c r="C85" s="33" t="e">
        <f>IF(ISERROR(SMALL($D$4:$D$594,E85)),””,SMALL($D$4:$D$594,E85))</f>
        <v>#NAME?</v>
      </c>
      <c r="D85" s="34" t="str">
        <f t="shared" si="39"/>
        <v/>
      </c>
      <c r="E85" s="33">
        <f>ROWS($E$4:E85)</f>
        <v>82</v>
      </c>
      <c r="F85" s="33">
        <f t="shared" si="40"/>
        <v>0</v>
      </c>
      <c r="G85" s="33">
        <f>IF(OR(Report!$C$7="",Report!$C$7="All Levels"),1,IF(Report!$C$7=Data!Z85,1,0))</f>
        <v>0</v>
      </c>
      <c r="H85" s="33">
        <f t="shared" si="41"/>
        <v>1</v>
      </c>
      <c r="I85" s="33">
        <f t="shared" si="42"/>
        <v>3</v>
      </c>
      <c r="J85" s="33">
        <f>IF(OR(Report!$F$7="",Report!$F$7="All AMs"),1,IF(Report!$F$7=Data!W85,1,0))</f>
        <v>1</v>
      </c>
      <c r="K85" s="33">
        <f>IF(OR(Report!$E$7="",Report!$E$7="All Zones"),1,IF(Report!$E$7=Data!P85,1,0))</f>
        <v>1</v>
      </c>
      <c r="L85" s="33">
        <f>IF(OR(Report!$D$7="",Report!$D$7="All Regions"),1,IF(Report!$D$7=Data!O85,1,0))</f>
        <v>1</v>
      </c>
      <c r="M85" s="67" t="s">
        <v>380</v>
      </c>
      <c r="N85" s="67" t="s">
        <v>875</v>
      </c>
      <c r="O85" s="68" t="s">
        <v>18</v>
      </c>
      <c r="P85" s="68" t="s">
        <v>683</v>
      </c>
      <c r="Q85" s="68" t="s">
        <v>876</v>
      </c>
      <c r="R85" s="67" t="s">
        <v>777</v>
      </c>
      <c r="S85" s="67" t="s">
        <v>749</v>
      </c>
      <c r="T85" s="67" t="s">
        <v>751</v>
      </c>
      <c r="U85" s="67" t="s">
        <v>783</v>
      </c>
      <c r="V85" s="67" t="s">
        <v>800</v>
      </c>
      <c r="W85" s="67" t="s">
        <v>698</v>
      </c>
      <c r="X85" s="67" t="s">
        <v>380</v>
      </c>
      <c r="Y85" s="68"/>
      <c r="Z85" s="68" t="s">
        <v>17</v>
      </c>
      <c r="AA85" s="68"/>
      <c r="AB85" s="18">
        <f>IF(Z85="TM",IF(AA85="H",(COUNTIFS(Orders!AD:AD,Data!M85,Orders!W:W,0,Orders!X:X,0)+COUNTIFS(Orders!AD:AD,Data!M85,Orders!W:W,1,Orders!X:X,1)),0),IF(Data!Z85="AAM",SUMIFS(Data!AB:AB,Data!Z:Z,"TM",Data!X:X,Data!M85,AA:AA,"H"),IF(Data!Z85="AM",SUMIFS(Data!AB:AB,Data!Z:Z,"TM",Data!V:V,Data!M85,AA:AA,"H"),IF(Data!Z85="AZM",SUMIFS(Data!AB:AB,Data!Z:Z,"TM",Data!U:U,Data!M85,AA:AA,"H"),IF(Data!Z85="ZM",SUMIFS(Data!AB:AB,Data!Z:Z,"TM",Data!T:T,Data!M85,AA:AA,"H"),IF(Data!Z85="RM",SUMIFS(Data!AB:AB,Data!Z:Z,"TM",Data!S:S,Data!M85,AA:AA,"H"),IF(Data!Z85="CM",SUMIFS(Data!AB:AB,Data!Z:Z,"TM",Data!R:R,Data!M85,AA:AA,"H"),"")))))))</f>
        <v>0</v>
      </c>
      <c r="AC85" s="28">
        <f>IF(Z85="TM",IF(AA85="H",(SUMIFS(Orders!AG:AG,Orders!AD:AD,Data!M85,Orders!W:W,0,Orders!X:X,0)+SUMIFS(Orders!AG:AG,Orders!AD:AD,Data!M85,Orders!W:W,1,Orders!X:X,1))/12000,0),IF(Data!Z85="AAM",SUMIFS(Data!AC:AC,Data!Z:Z,"TM",Data!X:X,Data!M85,AA:AA,"H"),IF(Data!Z85="AM",SUMIFS(Data!AC:AC,Data!Z:Z,"TM",Data!V:V,Data!M85,AA:AA,"H"),IF(Data!Z85="AZM",SUMIFS(Data!AC:AC,Data!Z:Z,"TM",Data!U:U,Data!M85,AA:AA,"H"),IF(Data!Z85="Zone",SUMIFS(Data!AC:AC,Data!Z:Z,"TM",Data!T:T,Data!M85,AA:AA,"H"),IF(Data!Z85="Region",SUMIFS(Data!AC:AC,Data!Z:Z,"TM",Data!S:S,Data!M85,AA:AA,"H"),IF(Data!Z85="Country",SUMIFS(Data!AC:AC,Data!Z:Z,"TM",Data!R:R,Data!M85,AA:AA,"H"),"")))))))</f>
        <v>0</v>
      </c>
      <c r="AD85" s="18">
        <f>IF(Z85="TM",0,IF(Data!Z85="AAM",SUMIFS(Data!AD:AD,Data!Z:Z,"TM",Data!X:X,Data!M85,AA:AA,"H"),IF(Data!Z85="AM",SUMIFS(Data!AD:AD,Data!Z:Z,"TM",Data!V:V,Data!M85,AA:AA,"H"),IF(Data!Z85="AZM",SUMIFS(Data!AD:AD,Data!Z:Z,"TM",Data!U:U,Data!M85,AA:AA,"H"),IF(Data!Z85="Zone",SUMIFS(Data!AD:AD,Data!Z:Z,"TM",Data!T:T,Data!M85,AA:AA,"H"),IF(Data!Z85="Region",SUMIFS(Data!AD:AD,Data!Z:Z,"TM",Data!S:S,Data!M85,AA:AA,"H"),IF(Data!Z85="Country",SUMIFS(Data!AD:AD,Data!Z:Z,"TM",Data!R:R,Data!M85,AA:AA,"H"),"")))))))</f>
        <v>0</v>
      </c>
      <c r="AE85" s="27">
        <f t="shared" si="26"/>
        <v>0</v>
      </c>
      <c r="AF85" s="26">
        <f t="shared" si="27"/>
        <v>0</v>
      </c>
      <c r="AG85" s="26">
        <f t="shared" si="28"/>
        <v>0</v>
      </c>
      <c r="AH85" s="26">
        <f t="shared" si="29"/>
        <v>0</v>
      </c>
      <c r="AJ85" s="28">
        <f>IF(Z85="TM",IF(AA85="U",(SUMIFS(Orders!AG:AG,Orders!AD:AD,Data!M85,Orders!W:W,0,Orders!X:X,0)+SUMIFS(Orders!AG:AG,Orders!AD:AD,Data!M85,Orders!W:W,1,Orders!X:X,1))/12000,0),IF(Data!Z85="AAM",SUMIFS(Data!AJ:AJ,Data!Z:Z,"TM",Data!X:X,Data!M85,AA:AA,"U"),IF(Data!Z85="AM",SUMIFS(Data!AJ:AJ,Data!Z:Z,"TM",Data!V:V,Data!M85,AA:AA,"U"),IF(Data!Z85="AZM",SUMIFS(Data!AJ:AJ,Data!Z:Z,"TM",Data!U:U,Data!M85,AA:AA,"U"),IF(Data!Z85="Zone",SUMIFS(Data!AJ:AJ,Data!Z:Z,"TM",Data!T:T,Data!M85,AA:AA,"U"),IF(Data!Z85="Region",SUMIFS(Data!AJ:AJ,Data!Z:Z,"TM",Data!S:S,Data!M85,AA:AA,"U"),IF(Data!Z85="Country",SUMIFS(Data!AJ:AJ,Data!Z:Z,"TM",Data!R:R,Data!M85,AA:AA,"U"),"")))))))</f>
        <v>0</v>
      </c>
      <c r="AK85" s="18">
        <f>IF(Z85="TM",IF(AA85="U",(SUMIFS(Orders!AG:AG,Orders!AD:AD,Data!M85,Orders!W:W,0,Orders!X:X,0)+SUMIFS(Orders!AG:AG,Orders!AD:AD,Data!M85,Orders!W:W,1,Orders!X:X,1)),0),IF(Data!Z85="AAM",SUMIFS(Data!AK:AK,Data!Z:Z,"TM",Data!X:X,Data!M85,AA:AA,"U"),IF(Data!Z85="AM",SUMIFS(Data!AK:AK,Data!Z:Z,"TM",Data!V:V,Data!M85,AA:AA,"U"),IF(Data!Z85="AZM",SUMIFS(Data!AK:AK,Data!Z:Z,"TM",Data!U:U,Data!M85,AA:AA,"U"),IF(Data!Z85="Zone",SUMIFS(Data!AK:AK,Data!Z:Z,"TM",Data!T:T,Data!M85,AA:AA,"U"),IF(Data!Z85="Region",SUMIFS(Data!AK:AK,Data!Z:Z,"TM",Data!S:S,Data!M85,AA:AA,"U"),IF(Data!Z85="Country",SUMIFS(Data!AK:AK,Data!Z:Z,"TM",Data!R:R,Data!M85,AA:AA,"U"),"")))))))</f>
        <v>0</v>
      </c>
      <c r="AL85" s="18">
        <f>IF(Z85="TM",12000*0,IF(Data!Z85="AAM",SUMIFS(Data!AL:AL,Data!Z:Z,"TM",Data!X:X,Data!M85,AA:AA,"H"),IF(Data!Z85="AM",SUMIFS(Data!AL:AL,Data!Z:Z,"TM",Data!V:V,Data!M85,AA:AA,"H"),IF(Data!Z85="AZM",SUMIFS(Data!AL:AL,Data!Z:Z,"TM",Data!U:U,Data!M85,AA:AA,"H"),IF(Data!Z85="Zone",SUMIFS(Data!AL:AL,Data!Z:Z,"TM",Data!T:T,Data!M85,AA:AA,"H"),IF(Data!Z85="Region",SUMIFS(Data!AL:AL,Data!Z:Z,"TM",Data!S:S,Data!M85,AA:AA,"H"),IF(Data!Z85="Country",SUMIFS(Data!AL:AL,Data!Z:Z,"TM",Data!R:R,Data!M85,AA:AA,"H"),"")))))))</f>
        <v>0</v>
      </c>
      <c r="AM85" s="27">
        <f t="shared" si="30"/>
        <v>0</v>
      </c>
      <c r="AN85" s="26">
        <f t="shared" si="31"/>
        <v>0</v>
      </c>
      <c r="AO85" s="26">
        <f t="shared" si="32"/>
        <v>0</v>
      </c>
      <c r="AQ85" s="28">
        <f t="shared" si="33"/>
        <v>0</v>
      </c>
      <c r="AR85" s="18">
        <f t="shared" si="34"/>
        <v>0</v>
      </c>
      <c r="AS85" s="18">
        <f t="shared" si="35"/>
        <v>0</v>
      </c>
      <c r="AT85" s="27">
        <f t="shared" si="36"/>
        <v>0</v>
      </c>
      <c r="AU85" s="27"/>
      <c r="AV85" s="27"/>
      <c r="AW85" s="18">
        <f>IF(Z85="TM",(COUNTIFS(Orders!AD:AD,Data!M85,Orders!W:W,0,Orders!X:X,0,Orders!S:S,"*Ray*")+COUNTIFS(Orders!AD:AD,Data!M85,Orders!W:W,1,Orders!X:X,1,Orders!S:S,"*Ray*")+COUNTIFS(Orders!AD:AD,Data!M85,Orders!W:W,0,Orders!X:X,0,Orders!S:S,"*Fabric*")+COUNTIFS(Orders!AD:AD,Data!M85,Orders!W:W,1,Orders!X:X,1,Orders!S:S,"*Fabric*")),IF(Data!Z85="AAM",SUMIFS(Data!AW:AW,Data!Z:Z,"TM",Data!X:X,Data!M85),IF(Data!Z85="AM",SUMIFS(Data!AW:AW,Data!Z:Z,"TM",Data!V:V,Data!M85),IF(Data!Z85="AZM",SUMIFS(Data!AW:AW,Data!Z:Z,"TM",Data!U:U,Data!M85),IF(Data!Z85="Zone",SUMIFS(Data!AW:AW,Data!Z:Z,"TM",Data!T:T,Data!M85),IF(Data!Z85="Region",SUMIFS(Data!AW:AW,Data!Z:Z,"TM",Data!S:S,Data!M85),IF(Data!Z85="Country",SUMIFS(Data!AW:AW,Data!Z:Z,"TM",Data!R:R,Data!M85),0)))))))</f>
        <v>0</v>
      </c>
      <c r="AX85" s="18">
        <f>IF(Z85="TM",(COUNTIFS(Orders!AD:AD,Data!M85,Orders!W:W,0,Orders!X:X,0,Orders!S:S,"*Starter*")+COUNTIFS(Orders!AD:AD,Data!M85,Orders!W:W,1,Orders!X:X,1,Orders!S:S,"*Starter*")),IF(Data!Z85="AAM",SUMIFS(Data!AX:AX,Data!Z:Z,"TM",Data!X:X,Data!M85),IF(Data!Z85="AM",SUMIFS(Data!AX:AX,Data!Z:Z,"TM",Data!V:V,Data!M85),IF(Data!Z85="AZM",SUMIFS(Data!AX:AX,Data!Z:Z,"TM",Data!U:U,Data!M85),IF(Data!Z85="Zone",SUMIFS(Data!AX:AX,Data!Z:Z,"TM",Data!T:T,Data!M85),IF(Data!Z85="Region",SUMIFS(Data!AX:AX,Data!Z:Z,"TM",Data!S:S,Data!M85),IF(Data!Z85="Country",SUMIFS(Data!AX:AX,Data!Z:Z,"TM",Data!R:R,Data!M85),0)))))))</f>
        <v>0</v>
      </c>
      <c r="AY85" s="18">
        <f>IF(Z85="TM",(COUNTIFS(Orders!AD:AD,Data!M85,Orders!W:W,0,Orders!X:X,0,Orders!S:S,"*Pro*")+COUNTIFS(Orders!AD:AD,Data!M85,Orders!W:W,1,Orders!X:X,1,Orders!S:S,"*Pro*")),IF(Data!Z85="AAM",SUMIFS(Data!AY:AY,Data!Z:Z,"TM",Data!X:X,Data!M85),IF(Data!Z85="AM",SUMIFS(Data!AY:AY,Data!Z:Z,"TM",Data!V:V,Data!M85),IF(Data!Z85="AZM",SUMIFS(Data!AY:AY,Data!Z:Z,"TM",Data!U:U,Data!M85),IF(Data!Z85="Zone",SUMIFS(Data!AY:AY,Data!Z:Z,"TM",Data!T:T,Data!M85),IF(Data!Z85="Region",SUMIFS(Data!AY:AY,Data!Z:Z,"TM",Data!S:S,Data!M85),IF(Data!Z85="Country",SUMIFS(Data!AY:AY,Data!Z:Z,"TM",Data!R:R,Data!M85),0)))))))</f>
        <v>0</v>
      </c>
      <c r="AZ85" s="18">
        <f>IF(Z85="TM",(COUNTIFS(Orders!AD:AD,Data!M85,Orders!W:W,0,Orders!X:X,0,Orders!S:S,"*Tab*")+COUNTIFS(Orders!AD:AD,Data!M85,Orders!W:W,1,Orders!X:X,1,Orders!S:S,"*Tab*")),IF(Data!Z85="AAM",SUMIFS(Data!AZ:AZ,Data!Z:Z,"TM",Data!X:X,Data!M85),IF(Data!Z85="AM",SUMIFS(Data!AZ:AZ,Data!Z:Z,"TM",Data!V:V,Data!M85),IF(Data!Z85="AZM",SUMIFS(Data!AZ:AZ,Data!Z:Z,"TM",Data!U:U,Data!M85),IF(Data!Z85="Zone",SUMIFS(Data!AZ:AZ,Data!Z:Z,"TM",Data!T:T,Data!M85),IF(Data!Z85="Region",SUMIFS(Data!AZ:AZ,Data!Z:Z,"TM",Data!S:S,Data!M85),IF(Data!Z85="Country",SUMIFS(Data!AZ:AZ,Data!Z:Z,"TM",Data!R:R,Data!M85),0)))))))</f>
        <v>0</v>
      </c>
      <c r="BA85" s="18">
        <f>IF(Z85="TM",(COUNTIFS(Orders!AD:AD,Data!M85,Orders!W:W,0,Orders!X:X,0,Orders!S:S,"*Dental*")+COUNTIFS(Orders!AD:AD,Data!M85,Orders!W:W,1,Orders!X:X,1,Orders!S:S,"*Dental*")+COUNTIFS(Orders!AD:AD,Data!M85,Orders!W:W,0,Orders!X:X,0,Orders!S:S,"*Pediatric*")+COUNTIFS(Orders!AD:AD,Data!M85,Orders!W:W,1,Orders!X:X,1,Orders!S:S,"*Pediatric*")),IF(Data!Z85="AAM",SUMIFS(Data!BA:BA,Data!Z:Z,"TM",Data!X:X,Data!M85),IF(Data!Z85="AM",SUMIFS(Data!BA:BA,Data!Z:Z,"TM",Data!V:V,Data!M85),IF(Data!Z85="AZM",SUMIFS(Data!BA:BA,Data!Z:Z,"TM",Data!U:U,Data!M85),IF(Data!Z85="Zone",SUMIFS(Data!BA:BA,Data!Z:Z,"TM",Data!T:T,Data!M85),IF(Data!Z85="Region",SUMIFS(Data!BA:BA,Data!Z:Z,"TM",Data!S:S,Data!M85),IF(Data!Z85="Country",SUMIFS(Data!BA:BA,Data!Z:Z,"TM",Data!R:R,Data!M85),0)))))))</f>
        <v>0</v>
      </c>
      <c r="BB85" s="18">
        <f>IF(Z85="TM",(COUNTIFS(Orders!AD:AD,Data!M85,Orders!W:W,0,Orders!X:X,0,Orders!S:S,"*Fabric*")+COUNTIFS(Orders!AD:AD,Data!M85,Orders!W:W,1,Orders!X:X,1,Orders!S:S,"*Fabric*")),IF(Data!Z85="AAM",SUMIFS(Data!BB:BB,Data!Z:Z,"TM",Data!X:X,Data!M85),IF(Data!Z85="AM",SUMIFS(Data!BB:BB,Data!Z:Z,"TM",Data!V:V,Data!M85),IF(Data!Z85="AZM",SUMIFS(Data!BB:BB,Data!Z:Z,"TM",Data!U:U,Data!M85),IF(Data!Z85="Zone",SUMIFS(Data!BB:BB,Data!Z:Z,"TM",Data!T:T,Data!M85),IF(Data!Z85="Region",SUMIFS(Data!BB:BB,Data!Z:Z,"TM",Data!S:S,Data!M85),IF(Data!Z85="Country",SUMIFS(Data!BB:BB,Data!Z:Z,"TM",Data!R:R,Data!M85),0)))))))</f>
        <v>0</v>
      </c>
    </row>
    <row r="86" spans="1:54" ht="15.75" x14ac:dyDescent="0.3">
      <c r="A86" s="33" t="str">
        <f t="shared" si="37"/>
        <v/>
      </c>
      <c r="B86" s="33" t="b">
        <f t="shared" si="38"/>
        <v>1</v>
      </c>
      <c r="C86" s="33" t="e">
        <f>IF(ISERROR(SMALL($D$4:$D$594,E86)),””,SMALL($D$4:$D$594,E86))</f>
        <v>#NAME?</v>
      </c>
      <c r="D86" s="34" t="str">
        <f t="shared" si="39"/>
        <v/>
      </c>
      <c r="E86" s="33">
        <f>ROWS($E$4:E86)</f>
        <v>83</v>
      </c>
      <c r="F86" s="33">
        <f t="shared" si="40"/>
        <v>0</v>
      </c>
      <c r="G86" s="33">
        <f>IF(OR(Report!$C$7="",Report!$C$7="All Levels"),1,IF(Report!$C$7=Data!Z86,1,0))</f>
        <v>0</v>
      </c>
      <c r="H86" s="33">
        <f t="shared" si="41"/>
        <v>1</v>
      </c>
      <c r="I86" s="33">
        <f t="shared" si="42"/>
        <v>3</v>
      </c>
      <c r="J86" s="33">
        <f>IF(OR(Report!$F$7="",Report!$F$7="All AMs"),1,IF(Report!$F$7=Data!W86,1,0))</f>
        <v>1</v>
      </c>
      <c r="K86" s="33">
        <f>IF(OR(Report!$E$7="",Report!$E$7="All Zones"),1,IF(Report!$E$7=Data!P86,1,0))</f>
        <v>1</v>
      </c>
      <c r="L86" s="33">
        <f>IF(OR(Report!$D$7="",Report!$D$7="All Regions"),1,IF(Report!$D$7=Data!O86,1,0))</f>
        <v>1</v>
      </c>
      <c r="M86" s="67" t="s">
        <v>507</v>
      </c>
      <c r="N86" s="67" t="s">
        <v>877</v>
      </c>
      <c r="O86" s="68" t="s">
        <v>18</v>
      </c>
      <c r="P86" s="68" t="s">
        <v>683</v>
      </c>
      <c r="Q86" s="68" t="s">
        <v>811</v>
      </c>
      <c r="R86" s="67" t="s">
        <v>777</v>
      </c>
      <c r="S86" s="67" t="s">
        <v>749</v>
      </c>
      <c r="T86" s="67" t="s">
        <v>751</v>
      </c>
      <c r="U86" s="67" t="s">
        <v>783</v>
      </c>
      <c r="V86" s="67" t="s">
        <v>810</v>
      </c>
      <c r="W86" s="67" t="s">
        <v>705</v>
      </c>
      <c r="X86" s="67" t="s">
        <v>507</v>
      </c>
      <c r="Y86" s="68"/>
      <c r="Z86" s="68" t="s">
        <v>17</v>
      </c>
      <c r="AA86" s="68"/>
      <c r="AB86" s="18">
        <f>IF(Z86="TM",IF(AA86="H",(COUNTIFS(Orders!AD:AD,Data!M86,Orders!W:W,0,Orders!X:X,0)+COUNTIFS(Orders!AD:AD,Data!M86,Orders!W:W,1,Orders!X:X,1)),0),IF(Data!Z86="AAM",SUMIFS(Data!AB:AB,Data!Z:Z,"TM",Data!X:X,Data!M86,AA:AA,"H"),IF(Data!Z86="AM",SUMIFS(Data!AB:AB,Data!Z:Z,"TM",Data!V:V,Data!M86,AA:AA,"H"),IF(Data!Z86="AZM",SUMIFS(Data!AB:AB,Data!Z:Z,"TM",Data!U:U,Data!M86,AA:AA,"H"),IF(Data!Z86="ZM",SUMIFS(Data!AB:AB,Data!Z:Z,"TM",Data!T:T,Data!M86,AA:AA,"H"),IF(Data!Z86="RM",SUMIFS(Data!AB:AB,Data!Z:Z,"TM",Data!S:S,Data!M86,AA:AA,"H"),IF(Data!Z86="CM",SUMIFS(Data!AB:AB,Data!Z:Z,"TM",Data!R:R,Data!M86,AA:AA,"H"),"")))))))</f>
        <v>0</v>
      </c>
      <c r="AC86" s="28">
        <f>IF(Z86="TM",IF(AA86="H",(SUMIFS(Orders!AG:AG,Orders!AD:AD,Data!M86,Orders!W:W,0,Orders!X:X,0)+SUMIFS(Orders!AG:AG,Orders!AD:AD,Data!M86,Orders!W:W,1,Orders!X:X,1))/12000,0),IF(Data!Z86="AAM",SUMIFS(Data!AC:AC,Data!Z:Z,"TM",Data!X:X,Data!M86,AA:AA,"H"),IF(Data!Z86="AM",SUMIFS(Data!AC:AC,Data!Z:Z,"TM",Data!V:V,Data!M86,AA:AA,"H"),IF(Data!Z86="AZM",SUMIFS(Data!AC:AC,Data!Z:Z,"TM",Data!U:U,Data!M86,AA:AA,"H"),IF(Data!Z86="Zone",SUMIFS(Data!AC:AC,Data!Z:Z,"TM",Data!T:T,Data!M86,AA:AA,"H"),IF(Data!Z86="Region",SUMIFS(Data!AC:AC,Data!Z:Z,"TM",Data!S:S,Data!M86,AA:AA,"H"),IF(Data!Z86="Country",SUMIFS(Data!AC:AC,Data!Z:Z,"TM",Data!R:R,Data!M86,AA:AA,"H"),"")))))))</f>
        <v>0</v>
      </c>
      <c r="AD86" s="18">
        <f>IF(Z86="TM",0,IF(Data!Z86="AAM",SUMIFS(Data!AD:AD,Data!Z:Z,"TM",Data!X:X,Data!M86,AA:AA,"H"),IF(Data!Z86="AM",SUMIFS(Data!AD:AD,Data!Z:Z,"TM",Data!V:V,Data!M86,AA:AA,"H"),IF(Data!Z86="AZM",SUMIFS(Data!AD:AD,Data!Z:Z,"TM",Data!U:U,Data!M86,AA:AA,"H"),IF(Data!Z86="Zone",SUMIFS(Data!AD:AD,Data!Z:Z,"TM",Data!T:T,Data!M86,AA:AA,"H"),IF(Data!Z86="Region",SUMIFS(Data!AD:AD,Data!Z:Z,"TM",Data!S:S,Data!M86,AA:AA,"H"),IF(Data!Z86="Country",SUMIFS(Data!AD:AD,Data!Z:Z,"TM",Data!R:R,Data!M86,AA:AA,"H"),"")))))))</f>
        <v>0</v>
      </c>
      <c r="AE86" s="27">
        <f t="shared" si="26"/>
        <v>0</v>
      </c>
      <c r="AF86" s="26">
        <f t="shared" si="27"/>
        <v>0</v>
      </c>
      <c r="AG86" s="26">
        <f t="shared" si="28"/>
        <v>0</v>
      </c>
      <c r="AH86" s="26">
        <f t="shared" si="29"/>
        <v>0</v>
      </c>
      <c r="AJ86" s="28">
        <f>IF(Z86="TM",IF(AA86="U",(SUMIFS(Orders!AG:AG,Orders!AD:AD,Data!M86,Orders!W:W,0,Orders!X:X,0)+SUMIFS(Orders!AG:AG,Orders!AD:AD,Data!M86,Orders!W:W,1,Orders!X:X,1))/12000,0),IF(Data!Z86="AAM",SUMIFS(Data!AJ:AJ,Data!Z:Z,"TM",Data!X:X,Data!M86,AA:AA,"U"),IF(Data!Z86="AM",SUMIFS(Data!AJ:AJ,Data!Z:Z,"TM",Data!V:V,Data!M86,AA:AA,"U"),IF(Data!Z86="AZM",SUMIFS(Data!AJ:AJ,Data!Z:Z,"TM",Data!U:U,Data!M86,AA:AA,"U"),IF(Data!Z86="Zone",SUMIFS(Data!AJ:AJ,Data!Z:Z,"TM",Data!T:T,Data!M86,AA:AA,"U"),IF(Data!Z86="Region",SUMIFS(Data!AJ:AJ,Data!Z:Z,"TM",Data!S:S,Data!M86,AA:AA,"U"),IF(Data!Z86="Country",SUMIFS(Data!AJ:AJ,Data!Z:Z,"TM",Data!R:R,Data!M86,AA:AA,"U"),"")))))))</f>
        <v>0</v>
      </c>
      <c r="AK86" s="18">
        <f>IF(Z86="TM",IF(AA86="U",(SUMIFS(Orders!AG:AG,Orders!AD:AD,Data!M86,Orders!W:W,0,Orders!X:X,0)+SUMIFS(Orders!AG:AG,Orders!AD:AD,Data!M86,Orders!W:W,1,Orders!X:X,1)),0),IF(Data!Z86="AAM",SUMIFS(Data!AK:AK,Data!Z:Z,"TM",Data!X:X,Data!M86,AA:AA,"U"),IF(Data!Z86="AM",SUMIFS(Data!AK:AK,Data!Z:Z,"TM",Data!V:V,Data!M86,AA:AA,"U"),IF(Data!Z86="AZM",SUMIFS(Data!AK:AK,Data!Z:Z,"TM",Data!U:U,Data!M86,AA:AA,"U"),IF(Data!Z86="Zone",SUMIFS(Data!AK:AK,Data!Z:Z,"TM",Data!T:T,Data!M86,AA:AA,"U"),IF(Data!Z86="Region",SUMIFS(Data!AK:AK,Data!Z:Z,"TM",Data!S:S,Data!M86,AA:AA,"U"),IF(Data!Z86="Country",SUMIFS(Data!AK:AK,Data!Z:Z,"TM",Data!R:R,Data!M86,AA:AA,"U"),"")))))))</f>
        <v>0</v>
      </c>
      <c r="AL86" s="18">
        <f>IF(Z86="TM",12000*0,IF(Data!Z86="AAM",SUMIFS(Data!AL:AL,Data!Z:Z,"TM",Data!X:X,Data!M86,AA:AA,"H"),IF(Data!Z86="AM",SUMIFS(Data!AL:AL,Data!Z:Z,"TM",Data!V:V,Data!M86,AA:AA,"H"),IF(Data!Z86="AZM",SUMIFS(Data!AL:AL,Data!Z:Z,"TM",Data!U:U,Data!M86,AA:AA,"H"),IF(Data!Z86="Zone",SUMIFS(Data!AL:AL,Data!Z:Z,"TM",Data!T:T,Data!M86,AA:AA,"H"),IF(Data!Z86="Region",SUMIFS(Data!AL:AL,Data!Z:Z,"TM",Data!S:S,Data!M86,AA:AA,"H"),IF(Data!Z86="Country",SUMIFS(Data!AL:AL,Data!Z:Z,"TM",Data!R:R,Data!M86,AA:AA,"H"),"")))))))</f>
        <v>0</v>
      </c>
      <c r="AM86" s="27">
        <f t="shared" si="30"/>
        <v>0</v>
      </c>
      <c r="AN86" s="26">
        <f t="shared" si="31"/>
        <v>0</v>
      </c>
      <c r="AO86" s="26">
        <f t="shared" si="32"/>
        <v>0</v>
      </c>
      <c r="AQ86" s="28">
        <f t="shared" si="33"/>
        <v>0</v>
      </c>
      <c r="AR86" s="18">
        <f t="shared" si="34"/>
        <v>0</v>
      </c>
      <c r="AS86" s="18">
        <f t="shared" si="35"/>
        <v>0</v>
      </c>
      <c r="AT86" s="27">
        <f t="shared" si="36"/>
        <v>0</v>
      </c>
      <c r="AU86" s="27"/>
      <c r="AV86" s="27"/>
      <c r="AW86" s="18">
        <f>IF(Z86="TM",(COUNTIFS(Orders!AD:AD,Data!M86,Orders!W:W,0,Orders!X:X,0,Orders!S:S,"*Ray*")+COUNTIFS(Orders!AD:AD,Data!M86,Orders!W:W,1,Orders!X:X,1,Orders!S:S,"*Ray*")+COUNTIFS(Orders!AD:AD,Data!M86,Orders!W:W,0,Orders!X:X,0,Orders!S:S,"*Fabric*")+COUNTIFS(Orders!AD:AD,Data!M86,Orders!W:W,1,Orders!X:X,1,Orders!S:S,"*Fabric*")),IF(Data!Z86="AAM",SUMIFS(Data!AW:AW,Data!Z:Z,"TM",Data!X:X,Data!M86),IF(Data!Z86="AM",SUMIFS(Data!AW:AW,Data!Z:Z,"TM",Data!V:V,Data!M86),IF(Data!Z86="AZM",SUMIFS(Data!AW:AW,Data!Z:Z,"TM",Data!U:U,Data!M86),IF(Data!Z86="Zone",SUMIFS(Data!AW:AW,Data!Z:Z,"TM",Data!T:T,Data!M86),IF(Data!Z86="Region",SUMIFS(Data!AW:AW,Data!Z:Z,"TM",Data!S:S,Data!M86),IF(Data!Z86="Country",SUMIFS(Data!AW:AW,Data!Z:Z,"TM",Data!R:R,Data!M86),0)))))))</f>
        <v>0</v>
      </c>
      <c r="AX86" s="18">
        <f>IF(Z86="TM",(COUNTIFS(Orders!AD:AD,Data!M86,Orders!W:W,0,Orders!X:X,0,Orders!S:S,"*Starter*")+COUNTIFS(Orders!AD:AD,Data!M86,Orders!W:W,1,Orders!X:X,1,Orders!S:S,"*Starter*")),IF(Data!Z86="AAM",SUMIFS(Data!AX:AX,Data!Z:Z,"TM",Data!X:X,Data!M86),IF(Data!Z86="AM",SUMIFS(Data!AX:AX,Data!Z:Z,"TM",Data!V:V,Data!M86),IF(Data!Z86="AZM",SUMIFS(Data!AX:AX,Data!Z:Z,"TM",Data!U:U,Data!M86),IF(Data!Z86="Zone",SUMIFS(Data!AX:AX,Data!Z:Z,"TM",Data!T:T,Data!M86),IF(Data!Z86="Region",SUMIFS(Data!AX:AX,Data!Z:Z,"TM",Data!S:S,Data!M86),IF(Data!Z86="Country",SUMIFS(Data!AX:AX,Data!Z:Z,"TM",Data!R:R,Data!M86),0)))))))</f>
        <v>0</v>
      </c>
      <c r="AY86" s="18">
        <f>IF(Z86="TM",(COUNTIFS(Orders!AD:AD,Data!M86,Orders!W:W,0,Orders!X:X,0,Orders!S:S,"*Pro*")+COUNTIFS(Orders!AD:AD,Data!M86,Orders!W:W,1,Orders!X:X,1,Orders!S:S,"*Pro*")),IF(Data!Z86="AAM",SUMIFS(Data!AY:AY,Data!Z:Z,"TM",Data!X:X,Data!M86),IF(Data!Z86="AM",SUMIFS(Data!AY:AY,Data!Z:Z,"TM",Data!V:V,Data!M86),IF(Data!Z86="AZM",SUMIFS(Data!AY:AY,Data!Z:Z,"TM",Data!U:U,Data!M86),IF(Data!Z86="Zone",SUMIFS(Data!AY:AY,Data!Z:Z,"TM",Data!T:T,Data!M86),IF(Data!Z86="Region",SUMIFS(Data!AY:AY,Data!Z:Z,"TM",Data!S:S,Data!M86),IF(Data!Z86="Country",SUMIFS(Data!AY:AY,Data!Z:Z,"TM",Data!R:R,Data!M86),0)))))))</f>
        <v>0</v>
      </c>
      <c r="AZ86" s="18">
        <f>IF(Z86="TM",(COUNTIFS(Orders!AD:AD,Data!M86,Orders!W:W,0,Orders!X:X,0,Orders!S:S,"*Tab*")+COUNTIFS(Orders!AD:AD,Data!M86,Orders!W:W,1,Orders!X:X,1,Orders!S:S,"*Tab*")),IF(Data!Z86="AAM",SUMIFS(Data!AZ:AZ,Data!Z:Z,"TM",Data!X:X,Data!M86),IF(Data!Z86="AM",SUMIFS(Data!AZ:AZ,Data!Z:Z,"TM",Data!V:V,Data!M86),IF(Data!Z86="AZM",SUMIFS(Data!AZ:AZ,Data!Z:Z,"TM",Data!U:U,Data!M86),IF(Data!Z86="Zone",SUMIFS(Data!AZ:AZ,Data!Z:Z,"TM",Data!T:T,Data!M86),IF(Data!Z86="Region",SUMIFS(Data!AZ:AZ,Data!Z:Z,"TM",Data!S:S,Data!M86),IF(Data!Z86="Country",SUMIFS(Data!AZ:AZ,Data!Z:Z,"TM",Data!R:R,Data!M86),0)))))))</f>
        <v>0</v>
      </c>
      <c r="BA86" s="18">
        <f>IF(Z86="TM",(COUNTIFS(Orders!AD:AD,Data!M86,Orders!W:W,0,Orders!X:X,0,Orders!S:S,"*Dental*")+COUNTIFS(Orders!AD:AD,Data!M86,Orders!W:W,1,Orders!X:X,1,Orders!S:S,"*Dental*")+COUNTIFS(Orders!AD:AD,Data!M86,Orders!W:W,0,Orders!X:X,0,Orders!S:S,"*Pediatric*")+COUNTIFS(Orders!AD:AD,Data!M86,Orders!W:W,1,Orders!X:X,1,Orders!S:S,"*Pediatric*")),IF(Data!Z86="AAM",SUMIFS(Data!BA:BA,Data!Z:Z,"TM",Data!X:X,Data!M86),IF(Data!Z86="AM",SUMIFS(Data!BA:BA,Data!Z:Z,"TM",Data!V:V,Data!M86),IF(Data!Z86="AZM",SUMIFS(Data!BA:BA,Data!Z:Z,"TM",Data!U:U,Data!M86),IF(Data!Z86="Zone",SUMIFS(Data!BA:BA,Data!Z:Z,"TM",Data!T:T,Data!M86),IF(Data!Z86="Region",SUMIFS(Data!BA:BA,Data!Z:Z,"TM",Data!S:S,Data!M86),IF(Data!Z86="Country",SUMIFS(Data!BA:BA,Data!Z:Z,"TM",Data!R:R,Data!M86),0)))))))</f>
        <v>0</v>
      </c>
      <c r="BB86" s="18">
        <f>IF(Z86="TM",(COUNTIFS(Orders!AD:AD,Data!M86,Orders!W:W,0,Orders!X:X,0,Orders!S:S,"*Fabric*")+COUNTIFS(Orders!AD:AD,Data!M86,Orders!W:W,1,Orders!X:X,1,Orders!S:S,"*Fabric*")),IF(Data!Z86="AAM",SUMIFS(Data!BB:BB,Data!Z:Z,"TM",Data!X:X,Data!M86),IF(Data!Z86="AM",SUMIFS(Data!BB:BB,Data!Z:Z,"TM",Data!V:V,Data!M86),IF(Data!Z86="AZM",SUMIFS(Data!BB:BB,Data!Z:Z,"TM",Data!U:U,Data!M86),IF(Data!Z86="Zone",SUMIFS(Data!BB:BB,Data!Z:Z,"TM",Data!T:T,Data!M86),IF(Data!Z86="Region",SUMIFS(Data!BB:BB,Data!Z:Z,"TM",Data!S:S,Data!M86),IF(Data!Z86="Country",SUMIFS(Data!BB:BB,Data!Z:Z,"TM",Data!R:R,Data!M86),0)))))))</f>
        <v>0</v>
      </c>
    </row>
    <row r="87" spans="1:54" ht="15.75" x14ac:dyDescent="0.3">
      <c r="A87" s="33" t="str">
        <f t="shared" si="37"/>
        <v/>
      </c>
      <c r="B87" s="33" t="b">
        <f t="shared" si="38"/>
        <v>1</v>
      </c>
      <c r="C87" s="33" t="e">
        <f>IF(ISERROR(SMALL($D$4:$D$594,E87)),””,SMALL($D$4:$D$594,E87))</f>
        <v>#NAME?</v>
      </c>
      <c r="D87" s="34" t="str">
        <f t="shared" si="39"/>
        <v/>
      </c>
      <c r="E87" s="33">
        <f>ROWS($E$4:E87)</f>
        <v>84</v>
      </c>
      <c r="F87" s="33">
        <f t="shared" si="40"/>
        <v>0</v>
      </c>
      <c r="G87" s="33">
        <f>IF(OR(Report!$C$7="",Report!$C$7="All Levels"),1,IF(Report!$C$7=Data!Z87,1,0))</f>
        <v>0</v>
      </c>
      <c r="H87" s="33">
        <f t="shared" si="41"/>
        <v>1</v>
      </c>
      <c r="I87" s="33">
        <f t="shared" si="42"/>
        <v>3</v>
      </c>
      <c r="J87" s="33">
        <f>IF(OR(Report!$F$7="",Report!$F$7="All AMs"),1,IF(Report!$F$7=Data!W87,1,0))</f>
        <v>1</v>
      </c>
      <c r="K87" s="33">
        <f>IF(OR(Report!$E$7="",Report!$E$7="All Zones"),1,IF(Report!$E$7=Data!P87,1,0))</f>
        <v>1</v>
      </c>
      <c r="L87" s="33">
        <f>IF(OR(Report!$D$7="",Report!$D$7="All Regions"),1,IF(Report!$D$7=Data!O87,1,0))</f>
        <v>1</v>
      </c>
      <c r="M87" s="67" t="s">
        <v>549</v>
      </c>
      <c r="N87" s="67" t="s">
        <v>878</v>
      </c>
      <c r="O87" s="68" t="s">
        <v>18</v>
      </c>
      <c r="P87" s="68" t="s">
        <v>683</v>
      </c>
      <c r="Q87" s="68" t="s">
        <v>813</v>
      </c>
      <c r="R87" s="67" t="s">
        <v>777</v>
      </c>
      <c r="S87" s="67" t="s">
        <v>749</v>
      </c>
      <c r="T87" s="67" t="s">
        <v>751</v>
      </c>
      <c r="U87" s="67" t="s">
        <v>783</v>
      </c>
      <c r="V87" s="67" t="s">
        <v>812</v>
      </c>
      <c r="W87" s="67" t="s">
        <v>706</v>
      </c>
      <c r="X87" s="67" t="s">
        <v>549</v>
      </c>
      <c r="Y87" s="68"/>
      <c r="Z87" s="68" t="s">
        <v>17</v>
      </c>
      <c r="AA87" s="68"/>
      <c r="AB87" s="18">
        <f>IF(Z87="TM",IF(AA87="H",(COUNTIFS(Orders!AD:AD,Data!M87,Orders!W:W,0,Orders!X:X,0)+COUNTIFS(Orders!AD:AD,Data!M87,Orders!W:W,1,Orders!X:X,1)),0),IF(Data!Z87="AAM",SUMIFS(Data!AB:AB,Data!Z:Z,"TM",Data!X:X,Data!M87,AA:AA,"H"),IF(Data!Z87="AM",SUMIFS(Data!AB:AB,Data!Z:Z,"TM",Data!V:V,Data!M87,AA:AA,"H"),IF(Data!Z87="AZM",SUMIFS(Data!AB:AB,Data!Z:Z,"TM",Data!U:U,Data!M87,AA:AA,"H"),IF(Data!Z87="ZM",SUMIFS(Data!AB:AB,Data!Z:Z,"TM",Data!T:T,Data!M87,AA:AA,"H"),IF(Data!Z87="RM",SUMIFS(Data!AB:AB,Data!Z:Z,"TM",Data!S:S,Data!M87,AA:AA,"H"),IF(Data!Z87="CM",SUMIFS(Data!AB:AB,Data!Z:Z,"TM",Data!R:R,Data!M87,AA:AA,"H"),"")))))))</f>
        <v>0</v>
      </c>
      <c r="AC87" s="28">
        <f>IF(Z87="TM",IF(AA87="H",(SUMIFS(Orders!AG:AG,Orders!AD:AD,Data!M87,Orders!W:W,0,Orders!X:X,0)+SUMIFS(Orders!AG:AG,Orders!AD:AD,Data!M87,Orders!W:W,1,Orders!X:X,1))/12000,0),IF(Data!Z87="AAM",SUMIFS(Data!AC:AC,Data!Z:Z,"TM",Data!X:X,Data!M87,AA:AA,"H"),IF(Data!Z87="AM",SUMIFS(Data!AC:AC,Data!Z:Z,"TM",Data!V:V,Data!M87,AA:AA,"H"),IF(Data!Z87="AZM",SUMIFS(Data!AC:AC,Data!Z:Z,"TM",Data!U:U,Data!M87,AA:AA,"H"),IF(Data!Z87="Zone",SUMIFS(Data!AC:AC,Data!Z:Z,"TM",Data!T:T,Data!M87,AA:AA,"H"),IF(Data!Z87="Region",SUMIFS(Data!AC:AC,Data!Z:Z,"TM",Data!S:S,Data!M87,AA:AA,"H"),IF(Data!Z87="Country",SUMIFS(Data!AC:AC,Data!Z:Z,"TM",Data!R:R,Data!M87,AA:AA,"H"),"")))))))</f>
        <v>0</v>
      </c>
      <c r="AD87" s="18">
        <f>IF(Z87="TM",0,IF(Data!Z87="AAM",SUMIFS(Data!AD:AD,Data!Z:Z,"TM",Data!X:X,Data!M87,AA:AA,"H"),IF(Data!Z87="AM",SUMIFS(Data!AD:AD,Data!Z:Z,"TM",Data!V:V,Data!M87,AA:AA,"H"),IF(Data!Z87="AZM",SUMIFS(Data!AD:AD,Data!Z:Z,"TM",Data!U:U,Data!M87,AA:AA,"H"),IF(Data!Z87="Zone",SUMIFS(Data!AD:AD,Data!Z:Z,"TM",Data!T:T,Data!M87,AA:AA,"H"),IF(Data!Z87="Region",SUMIFS(Data!AD:AD,Data!Z:Z,"TM",Data!S:S,Data!M87,AA:AA,"H"),IF(Data!Z87="Country",SUMIFS(Data!AD:AD,Data!Z:Z,"TM",Data!R:R,Data!M87,AA:AA,"H"),"")))))))</f>
        <v>0</v>
      </c>
      <c r="AE87" s="27">
        <f t="shared" si="26"/>
        <v>0</v>
      </c>
      <c r="AF87" s="26">
        <f t="shared" si="27"/>
        <v>0</v>
      </c>
      <c r="AG87" s="26">
        <f t="shared" si="28"/>
        <v>0</v>
      </c>
      <c r="AH87" s="26">
        <f t="shared" si="29"/>
        <v>0</v>
      </c>
      <c r="AJ87" s="28">
        <f>IF(Z87="TM",IF(AA87="U",(SUMIFS(Orders!AG:AG,Orders!AD:AD,Data!M87,Orders!W:W,0,Orders!X:X,0)+SUMIFS(Orders!AG:AG,Orders!AD:AD,Data!M87,Orders!W:W,1,Orders!X:X,1))/12000,0),IF(Data!Z87="AAM",SUMIFS(Data!AJ:AJ,Data!Z:Z,"TM",Data!X:X,Data!M87,AA:AA,"U"),IF(Data!Z87="AM",SUMIFS(Data!AJ:AJ,Data!Z:Z,"TM",Data!V:V,Data!M87,AA:AA,"U"),IF(Data!Z87="AZM",SUMIFS(Data!AJ:AJ,Data!Z:Z,"TM",Data!U:U,Data!M87,AA:AA,"U"),IF(Data!Z87="Zone",SUMIFS(Data!AJ:AJ,Data!Z:Z,"TM",Data!T:T,Data!M87,AA:AA,"U"),IF(Data!Z87="Region",SUMIFS(Data!AJ:AJ,Data!Z:Z,"TM",Data!S:S,Data!M87,AA:AA,"U"),IF(Data!Z87="Country",SUMIFS(Data!AJ:AJ,Data!Z:Z,"TM",Data!R:R,Data!M87,AA:AA,"U"),"")))))))</f>
        <v>0</v>
      </c>
      <c r="AK87" s="18">
        <f>IF(Z87="TM",IF(AA87="U",(SUMIFS(Orders!AG:AG,Orders!AD:AD,Data!M87,Orders!W:W,0,Orders!X:X,0)+SUMIFS(Orders!AG:AG,Orders!AD:AD,Data!M87,Orders!W:W,1,Orders!X:X,1)),0),IF(Data!Z87="AAM",SUMIFS(Data!AK:AK,Data!Z:Z,"TM",Data!X:X,Data!M87,AA:AA,"U"),IF(Data!Z87="AM",SUMIFS(Data!AK:AK,Data!Z:Z,"TM",Data!V:V,Data!M87,AA:AA,"U"),IF(Data!Z87="AZM",SUMIFS(Data!AK:AK,Data!Z:Z,"TM",Data!U:U,Data!M87,AA:AA,"U"),IF(Data!Z87="Zone",SUMIFS(Data!AK:AK,Data!Z:Z,"TM",Data!T:T,Data!M87,AA:AA,"U"),IF(Data!Z87="Region",SUMIFS(Data!AK:AK,Data!Z:Z,"TM",Data!S:S,Data!M87,AA:AA,"U"),IF(Data!Z87="Country",SUMIFS(Data!AK:AK,Data!Z:Z,"TM",Data!R:R,Data!M87,AA:AA,"U"),"")))))))</f>
        <v>0</v>
      </c>
      <c r="AL87" s="18">
        <f>IF(Z87="TM",12000*0,IF(Data!Z87="AAM",SUMIFS(Data!AL:AL,Data!Z:Z,"TM",Data!X:X,Data!M87,AA:AA,"H"),IF(Data!Z87="AM",SUMIFS(Data!AL:AL,Data!Z:Z,"TM",Data!V:V,Data!M87,AA:AA,"H"),IF(Data!Z87="AZM",SUMIFS(Data!AL:AL,Data!Z:Z,"TM",Data!U:U,Data!M87,AA:AA,"H"),IF(Data!Z87="Zone",SUMIFS(Data!AL:AL,Data!Z:Z,"TM",Data!T:T,Data!M87,AA:AA,"H"),IF(Data!Z87="Region",SUMIFS(Data!AL:AL,Data!Z:Z,"TM",Data!S:S,Data!M87,AA:AA,"H"),IF(Data!Z87="Country",SUMIFS(Data!AL:AL,Data!Z:Z,"TM",Data!R:R,Data!M87,AA:AA,"H"),"")))))))</f>
        <v>0</v>
      </c>
      <c r="AM87" s="27">
        <f t="shared" si="30"/>
        <v>0</v>
      </c>
      <c r="AN87" s="26">
        <f t="shared" si="31"/>
        <v>0</v>
      </c>
      <c r="AO87" s="26">
        <f t="shared" si="32"/>
        <v>0</v>
      </c>
      <c r="AQ87" s="28">
        <f t="shared" si="33"/>
        <v>0</v>
      </c>
      <c r="AR87" s="18">
        <f t="shared" si="34"/>
        <v>0</v>
      </c>
      <c r="AS87" s="18">
        <f t="shared" si="35"/>
        <v>0</v>
      </c>
      <c r="AT87" s="27">
        <f t="shared" si="36"/>
        <v>0</v>
      </c>
      <c r="AU87" s="27"/>
      <c r="AV87" s="27"/>
      <c r="AW87" s="18">
        <f>IF(Z87="TM",(COUNTIFS(Orders!AD:AD,Data!M87,Orders!W:W,0,Orders!X:X,0,Orders!S:S,"*Ray*")+COUNTIFS(Orders!AD:AD,Data!M87,Orders!W:W,1,Orders!X:X,1,Orders!S:S,"*Ray*")+COUNTIFS(Orders!AD:AD,Data!M87,Orders!W:W,0,Orders!X:X,0,Orders!S:S,"*Fabric*")+COUNTIFS(Orders!AD:AD,Data!M87,Orders!W:W,1,Orders!X:X,1,Orders!S:S,"*Fabric*")),IF(Data!Z87="AAM",SUMIFS(Data!AW:AW,Data!Z:Z,"TM",Data!X:X,Data!M87),IF(Data!Z87="AM",SUMIFS(Data!AW:AW,Data!Z:Z,"TM",Data!V:V,Data!M87),IF(Data!Z87="AZM",SUMIFS(Data!AW:AW,Data!Z:Z,"TM",Data!U:U,Data!M87),IF(Data!Z87="Zone",SUMIFS(Data!AW:AW,Data!Z:Z,"TM",Data!T:T,Data!M87),IF(Data!Z87="Region",SUMIFS(Data!AW:AW,Data!Z:Z,"TM",Data!S:S,Data!M87),IF(Data!Z87="Country",SUMIFS(Data!AW:AW,Data!Z:Z,"TM",Data!R:R,Data!M87),0)))))))</f>
        <v>0</v>
      </c>
      <c r="AX87" s="18">
        <f>IF(Z87="TM",(COUNTIFS(Orders!AD:AD,Data!M87,Orders!W:W,0,Orders!X:X,0,Orders!S:S,"*Starter*")+COUNTIFS(Orders!AD:AD,Data!M87,Orders!W:W,1,Orders!X:X,1,Orders!S:S,"*Starter*")),IF(Data!Z87="AAM",SUMIFS(Data!AX:AX,Data!Z:Z,"TM",Data!X:X,Data!M87),IF(Data!Z87="AM",SUMIFS(Data!AX:AX,Data!Z:Z,"TM",Data!V:V,Data!M87),IF(Data!Z87="AZM",SUMIFS(Data!AX:AX,Data!Z:Z,"TM",Data!U:U,Data!M87),IF(Data!Z87="Zone",SUMIFS(Data!AX:AX,Data!Z:Z,"TM",Data!T:T,Data!M87),IF(Data!Z87="Region",SUMIFS(Data!AX:AX,Data!Z:Z,"TM",Data!S:S,Data!M87),IF(Data!Z87="Country",SUMIFS(Data!AX:AX,Data!Z:Z,"TM",Data!R:R,Data!M87),0)))))))</f>
        <v>0</v>
      </c>
      <c r="AY87" s="18">
        <f>IF(Z87="TM",(COUNTIFS(Orders!AD:AD,Data!M87,Orders!W:W,0,Orders!X:X,0,Orders!S:S,"*Pro*")+COUNTIFS(Orders!AD:AD,Data!M87,Orders!W:W,1,Orders!X:X,1,Orders!S:S,"*Pro*")),IF(Data!Z87="AAM",SUMIFS(Data!AY:AY,Data!Z:Z,"TM",Data!X:X,Data!M87),IF(Data!Z87="AM",SUMIFS(Data!AY:AY,Data!Z:Z,"TM",Data!V:V,Data!M87),IF(Data!Z87="AZM",SUMIFS(Data!AY:AY,Data!Z:Z,"TM",Data!U:U,Data!M87),IF(Data!Z87="Zone",SUMIFS(Data!AY:AY,Data!Z:Z,"TM",Data!T:T,Data!M87),IF(Data!Z87="Region",SUMIFS(Data!AY:AY,Data!Z:Z,"TM",Data!S:S,Data!M87),IF(Data!Z87="Country",SUMIFS(Data!AY:AY,Data!Z:Z,"TM",Data!R:R,Data!M87),0)))))))</f>
        <v>0</v>
      </c>
      <c r="AZ87" s="18">
        <f>IF(Z87="TM",(COUNTIFS(Orders!AD:AD,Data!M87,Orders!W:W,0,Orders!X:X,0,Orders!S:S,"*Tab*")+COUNTIFS(Orders!AD:AD,Data!M87,Orders!W:W,1,Orders!X:X,1,Orders!S:S,"*Tab*")),IF(Data!Z87="AAM",SUMIFS(Data!AZ:AZ,Data!Z:Z,"TM",Data!X:X,Data!M87),IF(Data!Z87="AM",SUMIFS(Data!AZ:AZ,Data!Z:Z,"TM",Data!V:V,Data!M87),IF(Data!Z87="AZM",SUMIFS(Data!AZ:AZ,Data!Z:Z,"TM",Data!U:U,Data!M87),IF(Data!Z87="Zone",SUMIFS(Data!AZ:AZ,Data!Z:Z,"TM",Data!T:T,Data!M87),IF(Data!Z87="Region",SUMIFS(Data!AZ:AZ,Data!Z:Z,"TM",Data!S:S,Data!M87),IF(Data!Z87="Country",SUMIFS(Data!AZ:AZ,Data!Z:Z,"TM",Data!R:R,Data!M87),0)))))))</f>
        <v>0</v>
      </c>
      <c r="BA87" s="18">
        <f>IF(Z87="TM",(COUNTIFS(Orders!AD:AD,Data!M87,Orders!W:W,0,Orders!X:X,0,Orders!S:S,"*Dental*")+COUNTIFS(Orders!AD:AD,Data!M87,Orders!W:W,1,Orders!X:X,1,Orders!S:S,"*Dental*")+COUNTIFS(Orders!AD:AD,Data!M87,Orders!W:W,0,Orders!X:X,0,Orders!S:S,"*Pediatric*")+COUNTIFS(Orders!AD:AD,Data!M87,Orders!W:W,1,Orders!X:X,1,Orders!S:S,"*Pediatric*")),IF(Data!Z87="AAM",SUMIFS(Data!BA:BA,Data!Z:Z,"TM",Data!X:X,Data!M87),IF(Data!Z87="AM",SUMIFS(Data!BA:BA,Data!Z:Z,"TM",Data!V:V,Data!M87),IF(Data!Z87="AZM",SUMIFS(Data!BA:BA,Data!Z:Z,"TM",Data!U:U,Data!M87),IF(Data!Z87="Zone",SUMIFS(Data!BA:BA,Data!Z:Z,"TM",Data!T:T,Data!M87),IF(Data!Z87="Region",SUMIFS(Data!BA:BA,Data!Z:Z,"TM",Data!S:S,Data!M87),IF(Data!Z87="Country",SUMIFS(Data!BA:BA,Data!Z:Z,"TM",Data!R:R,Data!M87),0)))))))</f>
        <v>0</v>
      </c>
      <c r="BB87" s="18">
        <f>IF(Z87="TM",(COUNTIFS(Orders!AD:AD,Data!M87,Orders!W:W,0,Orders!X:X,0,Orders!S:S,"*Fabric*")+COUNTIFS(Orders!AD:AD,Data!M87,Orders!W:W,1,Orders!X:X,1,Orders!S:S,"*Fabric*")),IF(Data!Z87="AAM",SUMIFS(Data!BB:BB,Data!Z:Z,"TM",Data!X:X,Data!M87),IF(Data!Z87="AM",SUMIFS(Data!BB:BB,Data!Z:Z,"TM",Data!V:V,Data!M87),IF(Data!Z87="AZM",SUMIFS(Data!BB:BB,Data!Z:Z,"TM",Data!U:U,Data!M87),IF(Data!Z87="Zone",SUMIFS(Data!BB:BB,Data!Z:Z,"TM",Data!T:T,Data!M87),IF(Data!Z87="Region",SUMIFS(Data!BB:BB,Data!Z:Z,"TM",Data!S:S,Data!M87),IF(Data!Z87="Country",SUMIFS(Data!BB:BB,Data!Z:Z,"TM",Data!R:R,Data!M87),0)))))))</f>
        <v>0</v>
      </c>
    </row>
    <row r="88" spans="1:54" ht="15.75" x14ac:dyDescent="0.3">
      <c r="A88" s="33" t="str">
        <f t="shared" si="37"/>
        <v/>
      </c>
      <c r="B88" s="33" t="b">
        <f t="shared" si="38"/>
        <v>1</v>
      </c>
      <c r="C88" s="33" t="e">
        <f>IF(ISERROR(SMALL($D$4:$D$594,E88)),””,SMALL($D$4:$D$594,E88))</f>
        <v>#NAME?</v>
      </c>
      <c r="D88" s="34" t="str">
        <f t="shared" si="39"/>
        <v/>
      </c>
      <c r="E88" s="33">
        <f>ROWS($E$4:E88)</f>
        <v>85</v>
      </c>
      <c r="F88" s="33">
        <f t="shared" si="40"/>
        <v>0</v>
      </c>
      <c r="G88" s="33">
        <f>IF(OR(Report!$C$7="",Report!$C$7="All Levels"),1,IF(Report!$C$7=Data!Z88,1,0))</f>
        <v>0</v>
      </c>
      <c r="H88" s="33">
        <f t="shared" si="41"/>
        <v>1</v>
      </c>
      <c r="I88" s="33">
        <f t="shared" si="42"/>
        <v>3</v>
      </c>
      <c r="J88" s="33">
        <f>IF(OR(Report!$F$7="",Report!$F$7="All AMs"),1,IF(Report!$F$7=Data!W88,1,0))</f>
        <v>1</v>
      </c>
      <c r="K88" s="33">
        <f>IF(OR(Report!$E$7="",Report!$E$7="All Zones"),1,IF(Report!$E$7=Data!P88,1,0))</f>
        <v>1</v>
      </c>
      <c r="L88" s="33">
        <f>IF(OR(Report!$D$7="",Report!$D$7="All Regions"),1,IF(Report!$D$7=Data!O88,1,0))</f>
        <v>1</v>
      </c>
      <c r="M88" s="67" t="s">
        <v>259</v>
      </c>
      <c r="N88" s="67" t="s">
        <v>879</v>
      </c>
      <c r="O88" s="68" t="s">
        <v>19</v>
      </c>
      <c r="P88" s="68" t="s">
        <v>685</v>
      </c>
      <c r="Q88" s="68" t="s">
        <v>685</v>
      </c>
      <c r="R88" s="67" t="s">
        <v>777</v>
      </c>
      <c r="S88" s="67" t="s">
        <v>753</v>
      </c>
      <c r="T88" s="67" t="s">
        <v>754</v>
      </c>
      <c r="U88" s="67" t="s">
        <v>785</v>
      </c>
      <c r="V88" s="67" t="s">
        <v>826</v>
      </c>
      <c r="W88" s="67" t="s">
        <v>714</v>
      </c>
      <c r="X88" s="67" t="s">
        <v>259</v>
      </c>
      <c r="Y88" s="68"/>
      <c r="Z88" s="68" t="s">
        <v>17</v>
      </c>
      <c r="AA88" s="68"/>
      <c r="AB88" s="18">
        <f>IF(Z88="TM",IF(AA88="H",(COUNTIFS(Orders!AD:AD,Data!M88,Orders!W:W,0,Orders!X:X,0)+COUNTIFS(Orders!AD:AD,Data!M88,Orders!W:W,1,Orders!X:X,1)),0),IF(Data!Z88="AAM",SUMIFS(Data!AB:AB,Data!Z:Z,"TM",Data!X:X,Data!M88,AA:AA,"H"),IF(Data!Z88="AM",SUMIFS(Data!AB:AB,Data!Z:Z,"TM",Data!V:V,Data!M88,AA:AA,"H"),IF(Data!Z88="AZM",SUMIFS(Data!AB:AB,Data!Z:Z,"TM",Data!U:U,Data!M88,AA:AA,"H"),IF(Data!Z88="ZM",SUMIFS(Data!AB:AB,Data!Z:Z,"TM",Data!T:T,Data!M88,AA:AA,"H"),IF(Data!Z88="RM",SUMIFS(Data!AB:AB,Data!Z:Z,"TM",Data!S:S,Data!M88,AA:AA,"H"),IF(Data!Z88="CM",SUMIFS(Data!AB:AB,Data!Z:Z,"TM",Data!R:R,Data!M88,AA:AA,"H"),"")))))))</f>
        <v>2</v>
      </c>
      <c r="AC88" s="28">
        <f>IF(Z88="TM",IF(AA88="H",(SUMIFS(Orders!AG:AG,Orders!AD:AD,Data!M88,Orders!W:W,0,Orders!X:X,0)+SUMIFS(Orders!AG:AG,Orders!AD:AD,Data!M88,Orders!W:W,1,Orders!X:X,1))/12000,0),IF(Data!Z88="AAM",SUMIFS(Data!AC:AC,Data!Z:Z,"TM",Data!X:X,Data!M88,AA:AA,"H"),IF(Data!Z88="AM",SUMIFS(Data!AC:AC,Data!Z:Z,"TM",Data!V:V,Data!M88,AA:AA,"H"),IF(Data!Z88="AZM",SUMIFS(Data!AC:AC,Data!Z:Z,"TM",Data!U:U,Data!M88,AA:AA,"H"),IF(Data!Z88="Zone",SUMIFS(Data!AC:AC,Data!Z:Z,"TM",Data!T:T,Data!M88,AA:AA,"H"),IF(Data!Z88="Region",SUMIFS(Data!AC:AC,Data!Z:Z,"TM",Data!S:S,Data!M88,AA:AA,"H"),IF(Data!Z88="Country",SUMIFS(Data!AC:AC,Data!Z:Z,"TM",Data!R:R,Data!M88,AA:AA,"H"),"")))))))</f>
        <v>4.9980000000000002</v>
      </c>
      <c r="AD88" s="18">
        <f>IF(Z88="TM",0,IF(Data!Z88="AAM",SUMIFS(Data!AD:AD,Data!Z:Z,"TM",Data!X:X,Data!M88,AA:AA,"H"),IF(Data!Z88="AM",SUMIFS(Data!AD:AD,Data!Z:Z,"TM",Data!V:V,Data!M88,AA:AA,"H"),IF(Data!Z88="AZM",SUMIFS(Data!AD:AD,Data!Z:Z,"TM",Data!U:U,Data!M88,AA:AA,"H"),IF(Data!Z88="Zone",SUMIFS(Data!AD:AD,Data!Z:Z,"TM",Data!T:T,Data!M88,AA:AA,"H"),IF(Data!Z88="Region",SUMIFS(Data!AD:AD,Data!Z:Z,"TM",Data!S:S,Data!M88,AA:AA,"H"),IF(Data!Z88="Country",SUMIFS(Data!AD:AD,Data!Z:Z,"TM",Data!R:R,Data!M88,AA:AA,"H"),"")))))))</f>
        <v>0</v>
      </c>
      <c r="AE88" s="27">
        <f t="shared" si="26"/>
        <v>0</v>
      </c>
      <c r="AF88" s="26">
        <f t="shared" si="27"/>
        <v>2499</v>
      </c>
      <c r="AG88" s="26">
        <f t="shared" si="28"/>
        <v>0.83300000000000007</v>
      </c>
      <c r="AH88" s="26">
        <f t="shared" si="29"/>
        <v>2.4990000000000001</v>
      </c>
      <c r="AJ88" s="28">
        <f>IF(Z88="TM",IF(AA88="U",(SUMIFS(Orders!AG:AG,Orders!AD:AD,Data!M88,Orders!W:W,0,Orders!X:X,0)+SUMIFS(Orders!AG:AG,Orders!AD:AD,Data!M88,Orders!W:W,1,Orders!X:X,1))/12000,0),IF(Data!Z88="AAM",SUMIFS(Data!AJ:AJ,Data!Z:Z,"TM",Data!X:X,Data!M88,AA:AA,"U"),IF(Data!Z88="AM",SUMIFS(Data!AJ:AJ,Data!Z:Z,"TM",Data!V:V,Data!M88,AA:AA,"U"),IF(Data!Z88="AZM",SUMIFS(Data!AJ:AJ,Data!Z:Z,"TM",Data!U:U,Data!M88,AA:AA,"U"),IF(Data!Z88="Zone",SUMIFS(Data!AJ:AJ,Data!Z:Z,"TM",Data!T:T,Data!M88,AA:AA,"U"),IF(Data!Z88="Region",SUMIFS(Data!AJ:AJ,Data!Z:Z,"TM",Data!S:S,Data!M88,AA:AA,"U"),IF(Data!Z88="Country",SUMIFS(Data!AJ:AJ,Data!Z:Z,"TM",Data!R:R,Data!M88,AA:AA,"U"),"")))))))</f>
        <v>0</v>
      </c>
      <c r="AK88" s="18">
        <f>IF(Z88="TM",IF(AA88="U",(SUMIFS(Orders!AG:AG,Orders!AD:AD,Data!M88,Orders!W:W,0,Orders!X:X,0)+SUMIFS(Orders!AG:AG,Orders!AD:AD,Data!M88,Orders!W:W,1,Orders!X:X,1)),0),IF(Data!Z88="AAM",SUMIFS(Data!AK:AK,Data!Z:Z,"TM",Data!X:X,Data!M88,AA:AA,"U"),IF(Data!Z88="AM",SUMIFS(Data!AK:AK,Data!Z:Z,"TM",Data!V:V,Data!M88,AA:AA,"U"),IF(Data!Z88="AZM",SUMIFS(Data!AK:AK,Data!Z:Z,"TM",Data!U:U,Data!M88,AA:AA,"U"),IF(Data!Z88="Zone",SUMIFS(Data!AK:AK,Data!Z:Z,"TM",Data!T:T,Data!M88,AA:AA,"U"),IF(Data!Z88="Region",SUMIFS(Data!AK:AK,Data!Z:Z,"TM",Data!S:S,Data!M88,AA:AA,"U"),IF(Data!Z88="Country",SUMIFS(Data!AK:AK,Data!Z:Z,"TM",Data!R:R,Data!M88,AA:AA,"U"),"")))))))</f>
        <v>0</v>
      </c>
      <c r="AL88" s="18">
        <f>IF(Z88="TM",12000*0,IF(Data!Z88="AAM",SUMIFS(Data!AL:AL,Data!Z:Z,"TM",Data!X:X,Data!M88,AA:AA,"H"),IF(Data!Z88="AM",SUMIFS(Data!AL:AL,Data!Z:Z,"TM",Data!V:V,Data!M88,AA:AA,"H"),IF(Data!Z88="AZM",SUMIFS(Data!AL:AL,Data!Z:Z,"TM",Data!U:U,Data!M88,AA:AA,"H"),IF(Data!Z88="Zone",SUMIFS(Data!AL:AL,Data!Z:Z,"TM",Data!T:T,Data!M88,AA:AA,"H"),IF(Data!Z88="Region",SUMIFS(Data!AL:AL,Data!Z:Z,"TM",Data!S:S,Data!M88,AA:AA,"H"),IF(Data!Z88="Country",SUMIFS(Data!AL:AL,Data!Z:Z,"TM",Data!R:R,Data!M88,AA:AA,"H"),"")))))))</f>
        <v>0</v>
      </c>
      <c r="AM88" s="27">
        <f t="shared" si="30"/>
        <v>0</v>
      </c>
      <c r="AN88" s="26">
        <f t="shared" si="31"/>
        <v>0</v>
      </c>
      <c r="AO88" s="26">
        <f t="shared" si="32"/>
        <v>0</v>
      </c>
      <c r="AQ88" s="28">
        <f t="shared" si="33"/>
        <v>4.9980000000000002</v>
      </c>
      <c r="AR88" s="18">
        <f t="shared" si="34"/>
        <v>59976</v>
      </c>
      <c r="AS88" s="18">
        <f t="shared" si="35"/>
        <v>0</v>
      </c>
      <c r="AT88" s="27">
        <f t="shared" si="36"/>
        <v>0</v>
      </c>
      <c r="AU88" s="27"/>
      <c r="AV88" s="27"/>
      <c r="AW88" s="18">
        <f>IF(Z88="TM",(COUNTIFS(Orders!AD:AD,Data!M88,Orders!W:W,0,Orders!X:X,0,Orders!S:S,"*Ray*")+COUNTIFS(Orders!AD:AD,Data!M88,Orders!W:W,1,Orders!X:X,1,Orders!S:S,"*Ray*")+COUNTIFS(Orders!AD:AD,Data!M88,Orders!W:W,0,Orders!X:X,0,Orders!S:S,"*Fabric*")+COUNTIFS(Orders!AD:AD,Data!M88,Orders!W:W,1,Orders!X:X,1,Orders!S:S,"*Fabric*")),IF(Data!Z88="AAM",SUMIFS(Data!AW:AW,Data!Z:Z,"TM",Data!X:X,Data!M88),IF(Data!Z88="AM",SUMIFS(Data!AW:AW,Data!Z:Z,"TM",Data!V:V,Data!M88),IF(Data!Z88="AZM",SUMIFS(Data!AW:AW,Data!Z:Z,"TM",Data!U:U,Data!M88),IF(Data!Z88="Zone",SUMIFS(Data!AW:AW,Data!Z:Z,"TM",Data!T:T,Data!M88),IF(Data!Z88="Region",SUMIFS(Data!AW:AW,Data!Z:Z,"TM",Data!S:S,Data!M88),IF(Data!Z88="Country",SUMIFS(Data!AW:AW,Data!Z:Z,"TM",Data!R:R,Data!M88),0)))))))</f>
        <v>2</v>
      </c>
      <c r="AX88" s="18">
        <f>IF(Z88="TM",(COUNTIFS(Orders!AD:AD,Data!M88,Orders!W:W,0,Orders!X:X,0,Orders!S:S,"*Starter*")+COUNTIFS(Orders!AD:AD,Data!M88,Orders!W:W,1,Orders!X:X,1,Orders!S:S,"*Starter*")),IF(Data!Z88="AAM",SUMIFS(Data!AX:AX,Data!Z:Z,"TM",Data!X:X,Data!M88),IF(Data!Z88="AM",SUMIFS(Data!AX:AX,Data!Z:Z,"TM",Data!V:V,Data!M88),IF(Data!Z88="AZM",SUMIFS(Data!AX:AX,Data!Z:Z,"TM",Data!U:U,Data!M88),IF(Data!Z88="Zone",SUMIFS(Data!AX:AX,Data!Z:Z,"TM",Data!T:T,Data!M88),IF(Data!Z88="Region",SUMIFS(Data!AX:AX,Data!Z:Z,"TM",Data!S:S,Data!M88),IF(Data!Z88="Country",SUMIFS(Data!AX:AX,Data!Z:Z,"TM",Data!R:R,Data!M88),0)))))))</f>
        <v>2</v>
      </c>
      <c r="AY88" s="18">
        <f>IF(Z88="TM",(COUNTIFS(Orders!AD:AD,Data!M88,Orders!W:W,0,Orders!X:X,0,Orders!S:S,"*Pro*")+COUNTIFS(Orders!AD:AD,Data!M88,Orders!W:W,1,Orders!X:X,1,Orders!S:S,"*Pro*")),IF(Data!Z88="AAM",SUMIFS(Data!AY:AY,Data!Z:Z,"TM",Data!X:X,Data!M88),IF(Data!Z88="AM",SUMIFS(Data!AY:AY,Data!Z:Z,"TM",Data!V:V,Data!M88),IF(Data!Z88="AZM",SUMIFS(Data!AY:AY,Data!Z:Z,"TM",Data!U:U,Data!M88),IF(Data!Z88="Zone",SUMIFS(Data!AY:AY,Data!Z:Z,"TM",Data!T:T,Data!M88),IF(Data!Z88="Region",SUMIFS(Data!AY:AY,Data!Z:Z,"TM",Data!S:S,Data!M88),IF(Data!Z88="Country",SUMIFS(Data!AY:AY,Data!Z:Z,"TM",Data!R:R,Data!M88),0)))))))</f>
        <v>0</v>
      </c>
      <c r="AZ88" s="18">
        <f>IF(Z88="TM",(COUNTIFS(Orders!AD:AD,Data!M88,Orders!W:W,0,Orders!X:X,0,Orders!S:S,"*Tab*")+COUNTIFS(Orders!AD:AD,Data!M88,Orders!W:W,1,Orders!X:X,1,Orders!S:S,"*Tab*")),IF(Data!Z88="AAM",SUMIFS(Data!AZ:AZ,Data!Z:Z,"TM",Data!X:X,Data!M88),IF(Data!Z88="AM",SUMIFS(Data!AZ:AZ,Data!Z:Z,"TM",Data!V:V,Data!M88),IF(Data!Z88="AZM",SUMIFS(Data!AZ:AZ,Data!Z:Z,"TM",Data!U:U,Data!M88),IF(Data!Z88="Zone",SUMIFS(Data!AZ:AZ,Data!Z:Z,"TM",Data!T:T,Data!M88),IF(Data!Z88="Region",SUMIFS(Data!AZ:AZ,Data!Z:Z,"TM",Data!S:S,Data!M88),IF(Data!Z88="Country",SUMIFS(Data!AZ:AZ,Data!Z:Z,"TM",Data!R:R,Data!M88),0)))))))</f>
        <v>2</v>
      </c>
      <c r="BA88" s="18">
        <f>IF(Z88="TM",(COUNTIFS(Orders!AD:AD,Data!M88,Orders!W:W,0,Orders!X:X,0,Orders!S:S,"*Dental*")+COUNTIFS(Orders!AD:AD,Data!M88,Orders!W:W,1,Orders!X:X,1,Orders!S:S,"*Dental*")+COUNTIFS(Orders!AD:AD,Data!M88,Orders!W:W,0,Orders!X:X,0,Orders!S:S,"*Pediatric*")+COUNTIFS(Orders!AD:AD,Data!M88,Orders!W:W,1,Orders!X:X,1,Orders!S:S,"*Pediatric*")),IF(Data!Z88="AAM",SUMIFS(Data!BA:BA,Data!Z:Z,"TM",Data!X:X,Data!M88),IF(Data!Z88="AM",SUMIFS(Data!BA:BA,Data!Z:Z,"TM",Data!V:V,Data!M88),IF(Data!Z88="AZM",SUMIFS(Data!BA:BA,Data!Z:Z,"TM",Data!U:U,Data!M88),IF(Data!Z88="Zone",SUMIFS(Data!BA:BA,Data!Z:Z,"TM",Data!T:T,Data!M88),IF(Data!Z88="Region",SUMIFS(Data!BA:BA,Data!Z:Z,"TM",Data!S:S,Data!M88),IF(Data!Z88="Country",SUMIFS(Data!BA:BA,Data!Z:Z,"TM",Data!R:R,Data!M88),0)))))))</f>
        <v>0</v>
      </c>
      <c r="BB88" s="18">
        <f>IF(Z88="TM",(COUNTIFS(Orders!AD:AD,Data!M88,Orders!W:W,0,Orders!X:X,0,Orders!S:S,"*Fabric*")+COUNTIFS(Orders!AD:AD,Data!M88,Orders!W:W,1,Orders!X:X,1,Orders!S:S,"*Fabric*")),IF(Data!Z88="AAM",SUMIFS(Data!BB:BB,Data!Z:Z,"TM",Data!X:X,Data!M88),IF(Data!Z88="AM",SUMIFS(Data!BB:BB,Data!Z:Z,"TM",Data!V:V,Data!M88),IF(Data!Z88="AZM",SUMIFS(Data!BB:BB,Data!Z:Z,"TM",Data!U:U,Data!M88),IF(Data!Z88="Zone",SUMIFS(Data!BB:BB,Data!Z:Z,"TM",Data!T:T,Data!M88),IF(Data!Z88="Region",SUMIFS(Data!BB:BB,Data!Z:Z,"TM",Data!S:S,Data!M88),IF(Data!Z88="Country",SUMIFS(Data!BB:BB,Data!Z:Z,"TM",Data!R:R,Data!M88),0)))))))</f>
        <v>0</v>
      </c>
    </row>
    <row r="89" spans="1:54" ht="15.75" x14ac:dyDescent="0.3">
      <c r="A89" s="33" t="str">
        <f t="shared" si="37"/>
        <v/>
      </c>
      <c r="B89" s="33" t="b">
        <f t="shared" si="38"/>
        <v>1</v>
      </c>
      <c r="C89" s="33" t="e">
        <f>IF(ISERROR(SMALL($D$4:$D$594,E89)),””,SMALL($D$4:$D$594,E89))</f>
        <v>#NAME?</v>
      </c>
      <c r="D89" s="34" t="str">
        <f t="shared" si="39"/>
        <v/>
      </c>
      <c r="E89" s="33">
        <f>ROWS($E$4:E89)</f>
        <v>86</v>
      </c>
      <c r="F89" s="33">
        <f t="shared" si="40"/>
        <v>0</v>
      </c>
      <c r="G89" s="33">
        <f>IF(OR(Report!$C$7="",Report!$C$7="All Levels"),1,IF(Report!$C$7=Data!Z89,1,0))</f>
        <v>0</v>
      </c>
      <c r="H89" s="33">
        <f t="shared" si="41"/>
        <v>1</v>
      </c>
      <c r="I89" s="33">
        <f t="shared" si="42"/>
        <v>3</v>
      </c>
      <c r="J89" s="33">
        <f>IF(OR(Report!$F$7="",Report!$F$7="All AMs"),1,IF(Report!$F$7=Data!W89,1,0))</f>
        <v>1</v>
      </c>
      <c r="K89" s="33">
        <f>IF(OR(Report!$E$7="",Report!$E$7="All Zones"),1,IF(Report!$E$7=Data!P89,1,0))</f>
        <v>1</v>
      </c>
      <c r="L89" s="33">
        <f>IF(OR(Report!$D$7="",Report!$D$7="All Regions"),1,IF(Report!$D$7=Data!O89,1,0))</f>
        <v>1</v>
      </c>
      <c r="M89" s="67" t="s">
        <v>187</v>
      </c>
      <c r="N89" s="67" t="s">
        <v>880</v>
      </c>
      <c r="O89" s="68" t="s">
        <v>19</v>
      </c>
      <c r="P89" s="68" t="s">
        <v>685</v>
      </c>
      <c r="Q89" s="68" t="s">
        <v>685</v>
      </c>
      <c r="R89" s="67" t="s">
        <v>777</v>
      </c>
      <c r="S89" s="67" t="s">
        <v>753</v>
      </c>
      <c r="T89" s="67" t="s">
        <v>754</v>
      </c>
      <c r="U89" s="67" t="s">
        <v>785</v>
      </c>
      <c r="V89" s="67" t="s">
        <v>827</v>
      </c>
      <c r="W89" s="67" t="s">
        <v>715</v>
      </c>
      <c r="X89" s="67" t="s">
        <v>187</v>
      </c>
      <c r="Y89" s="68"/>
      <c r="Z89" s="68" t="s">
        <v>17</v>
      </c>
      <c r="AA89" s="68"/>
      <c r="AB89" s="18">
        <f>IF(Z89="TM",IF(AA89="H",(COUNTIFS(Orders!AD:AD,Data!M89,Orders!W:W,0,Orders!X:X,0)+COUNTIFS(Orders!AD:AD,Data!M89,Orders!W:W,1,Orders!X:X,1)),0),IF(Data!Z89="AAM",SUMIFS(Data!AB:AB,Data!Z:Z,"TM",Data!X:X,Data!M89,AA:AA,"H"),IF(Data!Z89="AM",SUMIFS(Data!AB:AB,Data!Z:Z,"TM",Data!V:V,Data!M89,AA:AA,"H"),IF(Data!Z89="AZM",SUMIFS(Data!AB:AB,Data!Z:Z,"TM",Data!U:U,Data!M89,AA:AA,"H"),IF(Data!Z89="ZM",SUMIFS(Data!AB:AB,Data!Z:Z,"TM",Data!T:T,Data!M89,AA:AA,"H"),IF(Data!Z89="RM",SUMIFS(Data!AB:AB,Data!Z:Z,"TM",Data!S:S,Data!M89,AA:AA,"H"),IF(Data!Z89="CM",SUMIFS(Data!AB:AB,Data!Z:Z,"TM",Data!R:R,Data!M89,AA:AA,"H"),"")))))))</f>
        <v>0</v>
      </c>
      <c r="AC89" s="28">
        <f>IF(Z89="TM",IF(AA89="H",(SUMIFS(Orders!AG:AG,Orders!AD:AD,Data!M89,Orders!W:W,0,Orders!X:X,0)+SUMIFS(Orders!AG:AG,Orders!AD:AD,Data!M89,Orders!W:W,1,Orders!X:X,1))/12000,0),IF(Data!Z89="AAM",SUMIFS(Data!AC:AC,Data!Z:Z,"TM",Data!X:X,Data!M89,AA:AA,"H"),IF(Data!Z89="AM",SUMIFS(Data!AC:AC,Data!Z:Z,"TM",Data!V:V,Data!M89,AA:AA,"H"),IF(Data!Z89="AZM",SUMIFS(Data!AC:AC,Data!Z:Z,"TM",Data!U:U,Data!M89,AA:AA,"H"),IF(Data!Z89="Zone",SUMIFS(Data!AC:AC,Data!Z:Z,"TM",Data!T:T,Data!M89,AA:AA,"H"),IF(Data!Z89="Region",SUMIFS(Data!AC:AC,Data!Z:Z,"TM",Data!S:S,Data!M89,AA:AA,"H"),IF(Data!Z89="Country",SUMIFS(Data!AC:AC,Data!Z:Z,"TM",Data!R:R,Data!M89,AA:AA,"H"),"")))))))</f>
        <v>0</v>
      </c>
      <c r="AD89" s="18">
        <f>IF(Z89="TM",0,IF(Data!Z89="AAM",SUMIFS(Data!AD:AD,Data!Z:Z,"TM",Data!X:X,Data!M89,AA:AA,"H"),IF(Data!Z89="AM",SUMIFS(Data!AD:AD,Data!Z:Z,"TM",Data!V:V,Data!M89,AA:AA,"H"),IF(Data!Z89="AZM",SUMIFS(Data!AD:AD,Data!Z:Z,"TM",Data!U:U,Data!M89,AA:AA,"H"),IF(Data!Z89="Zone",SUMIFS(Data!AD:AD,Data!Z:Z,"TM",Data!T:T,Data!M89,AA:AA,"H"),IF(Data!Z89="Region",SUMIFS(Data!AD:AD,Data!Z:Z,"TM",Data!S:S,Data!M89,AA:AA,"H"),IF(Data!Z89="Country",SUMIFS(Data!AD:AD,Data!Z:Z,"TM",Data!R:R,Data!M89,AA:AA,"H"),"")))))))</f>
        <v>0</v>
      </c>
      <c r="AE89" s="27">
        <f t="shared" si="26"/>
        <v>0</v>
      </c>
      <c r="AF89" s="26">
        <f t="shared" si="27"/>
        <v>0</v>
      </c>
      <c r="AG89" s="26">
        <f t="shared" si="28"/>
        <v>0</v>
      </c>
      <c r="AH89" s="26">
        <f t="shared" si="29"/>
        <v>0</v>
      </c>
      <c r="AJ89" s="28">
        <f>IF(Z89="TM",IF(AA89="U",(SUMIFS(Orders!AG:AG,Orders!AD:AD,Data!M89,Orders!W:W,0,Orders!X:X,0)+SUMIFS(Orders!AG:AG,Orders!AD:AD,Data!M89,Orders!W:W,1,Orders!X:X,1))/12000,0),IF(Data!Z89="AAM",SUMIFS(Data!AJ:AJ,Data!Z:Z,"TM",Data!X:X,Data!M89,AA:AA,"U"),IF(Data!Z89="AM",SUMIFS(Data!AJ:AJ,Data!Z:Z,"TM",Data!V:V,Data!M89,AA:AA,"U"),IF(Data!Z89="AZM",SUMIFS(Data!AJ:AJ,Data!Z:Z,"TM",Data!U:U,Data!M89,AA:AA,"U"),IF(Data!Z89="Zone",SUMIFS(Data!AJ:AJ,Data!Z:Z,"TM",Data!T:T,Data!M89,AA:AA,"U"),IF(Data!Z89="Region",SUMIFS(Data!AJ:AJ,Data!Z:Z,"TM",Data!S:S,Data!M89,AA:AA,"U"),IF(Data!Z89="Country",SUMIFS(Data!AJ:AJ,Data!Z:Z,"TM",Data!R:R,Data!M89,AA:AA,"U"),"")))))))</f>
        <v>0</v>
      </c>
      <c r="AK89" s="18">
        <f>IF(Z89="TM",IF(AA89="U",(SUMIFS(Orders!AG:AG,Orders!AD:AD,Data!M89,Orders!W:W,0,Orders!X:X,0)+SUMIFS(Orders!AG:AG,Orders!AD:AD,Data!M89,Orders!W:W,1,Orders!X:X,1)),0),IF(Data!Z89="AAM",SUMIFS(Data!AK:AK,Data!Z:Z,"TM",Data!X:X,Data!M89,AA:AA,"U"),IF(Data!Z89="AM",SUMIFS(Data!AK:AK,Data!Z:Z,"TM",Data!V:V,Data!M89,AA:AA,"U"),IF(Data!Z89="AZM",SUMIFS(Data!AK:AK,Data!Z:Z,"TM",Data!U:U,Data!M89,AA:AA,"U"),IF(Data!Z89="Zone",SUMIFS(Data!AK:AK,Data!Z:Z,"TM",Data!T:T,Data!M89,AA:AA,"U"),IF(Data!Z89="Region",SUMIFS(Data!AK:AK,Data!Z:Z,"TM",Data!S:S,Data!M89,AA:AA,"U"),IF(Data!Z89="Country",SUMIFS(Data!AK:AK,Data!Z:Z,"TM",Data!R:R,Data!M89,AA:AA,"U"),"")))))))</f>
        <v>0</v>
      </c>
      <c r="AL89" s="18">
        <f>IF(Z89="TM",12000*0,IF(Data!Z89="AAM",SUMIFS(Data!AL:AL,Data!Z:Z,"TM",Data!X:X,Data!M89,AA:AA,"H"),IF(Data!Z89="AM",SUMIFS(Data!AL:AL,Data!Z:Z,"TM",Data!V:V,Data!M89,AA:AA,"H"),IF(Data!Z89="AZM",SUMIFS(Data!AL:AL,Data!Z:Z,"TM",Data!U:U,Data!M89,AA:AA,"H"),IF(Data!Z89="Zone",SUMIFS(Data!AL:AL,Data!Z:Z,"TM",Data!T:T,Data!M89,AA:AA,"H"),IF(Data!Z89="Region",SUMIFS(Data!AL:AL,Data!Z:Z,"TM",Data!S:S,Data!M89,AA:AA,"H"),IF(Data!Z89="Country",SUMIFS(Data!AL:AL,Data!Z:Z,"TM",Data!R:R,Data!M89,AA:AA,"H"),"")))))))</f>
        <v>0</v>
      </c>
      <c r="AM89" s="27">
        <f t="shared" si="30"/>
        <v>0</v>
      </c>
      <c r="AN89" s="26">
        <f t="shared" si="31"/>
        <v>0</v>
      </c>
      <c r="AO89" s="26">
        <f t="shared" si="32"/>
        <v>0</v>
      </c>
      <c r="AQ89" s="28">
        <f t="shared" si="33"/>
        <v>0</v>
      </c>
      <c r="AR89" s="18">
        <f t="shared" si="34"/>
        <v>0</v>
      </c>
      <c r="AS89" s="18">
        <f t="shared" si="35"/>
        <v>0</v>
      </c>
      <c r="AT89" s="27">
        <f t="shared" si="36"/>
        <v>0</v>
      </c>
      <c r="AU89" s="27"/>
      <c r="AV89" s="27"/>
      <c r="AW89" s="18">
        <f>IF(Z89="TM",(COUNTIFS(Orders!AD:AD,Data!M89,Orders!W:W,0,Orders!X:X,0,Orders!S:S,"*Ray*")+COUNTIFS(Orders!AD:AD,Data!M89,Orders!W:W,1,Orders!X:X,1,Orders!S:S,"*Ray*")+COUNTIFS(Orders!AD:AD,Data!M89,Orders!W:W,0,Orders!X:X,0,Orders!S:S,"*Fabric*")+COUNTIFS(Orders!AD:AD,Data!M89,Orders!W:W,1,Orders!X:X,1,Orders!S:S,"*Fabric*")),IF(Data!Z89="AAM",SUMIFS(Data!AW:AW,Data!Z:Z,"TM",Data!X:X,Data!M89),IF(Data!Z89="AM",SUMIFS(Data!AW:AW,Data!Z:Z,"TM",Data!V:V,Data!M89),IF(Data!Z89="AZM",SUMIFS(Data!AW:AW,Data!Z:Z,"TM",Data!U:U,Data!M89),IF(Data!Z89="Zone",SUMIFS(Data!AW:AW,Data!Z:Z,"TM",Data!T:T,Data!M89),IF(Data!Z89="Region",SUMIFS(Data!AW:AW,Data!Z:Z,"TM",Data!S:S,Data!M89),IF(Data!Z89="Country",SUMIFS(Data!AW:AW,Data!Z:Z,"TM",Data!R:R,Data!M89),0)))))))</f>
        <v>0</v>
      </c>
      <c r="AX89" s="18">
        <f>IF(Z89="TM",(COUNTIFS(Orders!AD:AD,Data!M89,Orders!W:W,0,Orders!X:X,0,Orders!S:S,"*Starter*")+COUNTIFS(Orders!AD:AD,Data!M89,Orders!W:W,1,Orders!X:X,1,Orders!S:S,"*Starter*")),IF(Data!Z89="AAM",SUMIFS(Data!AX:AX,Data!Z:Z,"TM",Data!X:X,Data!M89),IF(Data!Z89="AM",SUMIFS(Data!AX:AX,Data!Z:Z,"TM",Data!V:V,Data!M89),IF(Data!Z89="AZM",SUMIFS(Data!AX:AX,Data!Z:Z,"TM",Data!U:U,Data!M89),IF(Data!Z89="Zone",SUMIFS(Data!AX:AX,Data!Z:Z,"TM",Data!T:T,Data!M89),IF(Data!Z89="Region",SUMIFS(Data!AX:AX,Data!Z:Z,"TM",Data!S:S,Data!M89),IF(Data!Z89="Country",SUMIFS(Data!AX:AX,Data!Z:Z,"TM",Data!R:R,Data!M89),0)))))))</f>
        <v>0</v>
      </c>
      <c r="AY89" s="18">
        <f>IF(Z89="TM",(COUNTIFS(Orders!AD:AD,Data!M89,Orders!W:W,0,Orders!X:X,0,Orders!S:S,"*Pro*")+COUNTIFS(Orders!AD:AD,Data!M89,Orders!W:W,1,Orders!X:X,1,Orders!S:S,"*Pro*")),IF(Data!Z89="AAM",SUMIFS(Data!AY:AY,Data!Z:Z,"TM",Data!X:X,Data!M89),IF(Data!Z89="AM",SUMIFS(Data!AY:AY,Data!Z:Z,"TM",Data!V:V,Data!M89),IF(Data!Z89="AZM",SUMIFS(Data!AY:AY,Data!Z:Z,"TM",Data!U:U,Data!M89),IF(Data!Z89="Zone",SUMIFS(Data!AY:AY,Data!Z:Z,"TM",Data!T:T,Data!M89),IF(Data!Z89="Region",SUMIFS(Data!AY:AY,Data!Z:Z,"TM",Data!S:S,Data!M89),IF(Data!Z89="Country",SUMIFS(Data!AY:AY,Data!Z:Z,"TM",Data!R:R,Data!M89),0)))))))</f>
        <v>0</v>
      </c>
      <c r="AZ89" s="18">
        <f>IF(Z89="TM",(COUNTIFS(Orders!AD:AD,Data!M89,Orders!W:W,0,Orders!X:X,0,Orders!S:S,"*Tab*")+COUNTIFS(Orders!AD:AD,Data!M89,Orders!W:W,1,Orders!X:X,1,Orders!S:S,"*Tab*")),IF(Data!Z89="AAM",SUMIFS(Data!AZ:AZ,Data!Z:Z,"TM",Data!X:X,Data!M89),IF(Data!Z89="AM",SUMIFS(Data!AZ:AZ,Data!Z:Z,"TM",Data!V:V,Data!M89),IF(Data!Z89="AZM",SUMIFS(Data!AZ:AZ,Data!Z:Z,"TM",Data!U:U,Data!M89),IF(Data!Z89="Zone",SUMIFS(Data!AZ:AZ,Data!Z:Z,"TM",Data!T:T,Data!M89),IF(Data!Z89="Region",SUMIFS(Data!AZ:AZ,Data!Z:Z,"TM",Data!S:S,Data!M89),IF(Data!Z89="Country",SUMIFS(Data!AZ:AZ,Data!Z:Z,"TM",Data!R:R,Data!M89),0)))))))</f>
        <v>0</v>
      </c>
      <c r="BA89" s="18">
        <f>IF(Z89="TM",(COUNTIFS(Orders!AD:AD,Data!M89,Orders!W:W,0,Orders!X:X,0,Orders!S:S,"*Dental*")+COUNTIFS(Orders!AD:AD,Data!M89,Orders!W:W,1,Orders!X:X,1,Orders!S:S,"*Dental*")+COUNTIFS(Orders!AD:AD,Data!M89,Orders!W:W,0,Orders!X:X,0,Orders!S:S,"*Pediatric*")+COUNTIFS(Orders!AD:AD,Data!M89,Orders!W:W,1,Orders!X:X,1,Orders!S:S,"*Pediatric*")),IF(Data!Z89="AAM",SUMIFS(Data!BA:BA,Data!Z:Z,"TM",Data!X:X,Data!M89),IF(Data!Z89="AM",SUMIFS(Data!BA:BA,Data!Z:Z,"TM",Data!V:V,Data!M89),IF(Data!Z89="AZM",SUMIFS(Data!BA:BA,Data!Z:Z,"TM",Data!U:U,Data!M89),IF(Data!Z89="Zone",SUMIFS(Data!BA:BA,Data!Z:Z,"TM",Data!T:T,Data!M89),IF(Data!Z89="Region",SUMIFS(Data!BA:BA,Data!Z:Z,"TM",Data!S:S,Data!M89),IF(Data!Z89="Country",SUMIFS(Data!BA:BA,Data!Z:Z,"TM",Data!R:R,Data!M89),0)))))))</f>
        <v>0</v>
      </c>
      <c r="BB89" s="18">
        <f>IF(Z89="TM",(COUNTIFS(Orders!AD:AD,Data!M89,Orders!W:W,0,Orders!X:X,0,Orders!S:S,"*Fabric*")+COUNTIFS(Orders!AD:AD,Data!M89,Orders!W:W,1,Orders!X:X,1,Orders!S:S,"*Fabric*")),IF(Data!Z89="AAM",SUMIFS(Data!BB:BB,Data!Z:Z,"TM",Data!X:X,Data!M89),IF(Data!Z89="AM",SUMIFS(Data!BB:BB,Data!Z:Z,"TM",Data!V:V,Data!M89),IF(Data!Z89="AZM",SUMIFS(Data!BB:BB,Data!Z:Z,"TM",Data!U:U,Data!M89),IF(Data!Z89="Zone",SUMIFS(Data!BB:BB,Data!Z:Z,"TM",Data!T:T,Data!M89),IF(Data!Z89="Region",SUMIFS(Data!BB:BB,Data!Z:Z,"TM",Data!S:S,Data!M89),IF(Data!Z89="Country",SUMIFS(Data!BB:BB,Data!Z:Z,"TM",Data!R:R,Data!M89),0)))))))</f>
        <v>0</v>
      </c>
    </row>
    <row r="90" spans="1:54" ht="15.75" x14ac:dyDescent="0.3">
      <c r="A90" s="33" t="str">
        <f t="shared" si="37"/>
        <v/>
      </c>
      <c r="B90" s="33" t="b">
        <f t="shared" si="38"/>
        <v>1</v>
      </c>
      <c r="C90" s="33" t="e">
        <f>IF(ISERROR(SMALL($D$4:$D$594,E90)),””,SMALL($D$4:$D$594,E90))</f>
        <v>#NAME?</v>
      </c>
      <c r="D90" s="34" t="str">
        <f t="shared" si="39"/>
        <v/>
      </c>
      <c r="E90" s="33">
        <f>ROWS($E$4:E90)</f>
        <v>87</v>
      </c>
      <c r="F90" s="33">
        <f t="shared" si="40"/>
        <v>0</v>
      </c>
      <c r="G90" s="33">
        <f>IF(OR(Report!$C$7="",Report!$C$7="All Levels"),1,IF(Report!$C$7=Data!Z90,1,0))</f>
        <v>0</v>
      </c>
      <c r="H90" s="33">
        <f t="shared" si="41"/>
        <v>1</v>
      </c>
      <c r="I90" s="33">
        <f t="shared" si="42"/>
        <v>3</v>
      </c>
      <c r="J90" s="33">
        <f>IF(OR(Report!$F$7="",Report!$F$7="All AMs"),1,IF(Report!$F$7=Data!W90,1,0))</f>
        <v>1</v>
      </c>
      <c r="K90" s="33">
        <f>IF(OR(Report!$E$7="",Report!$E$7="All Zones"),1,IF(Report!$E$7=Data!P90,1,0))</f>
        <v>1</v>
      </c>
      <c r="L90" s="33">
        <f>IF(OR(Report!$D$7="",Report!$D$7="All Regions"),1,IF(Report!$D$7=Data!O90,1,0))</f>
        <v>1</v>
      </c>
      <c r="M90" s="67" t="s">
        <v>441</v>
      </c>
      <c r="N90" s="67" t="s">
        <v>881</v>
      </c>
      <c r="O90" s="68" t="s">
        <v>19</v>
      </c>
      <c r="P90" s="68" t="s">
        <v>685</v>
      </c>
      <c r="Q90" s="68" t="s">
        <v>685</v>
      </c>
      <c r="R90" s="67" t="s">
        <v>777</v>
      </c>
      <c r="S90" s="67" t="s">
        <v>753</v>
      </c>
      <c r="T90" s="67" t="s">
        <v>754</v>
      </c>
      <c r="U90" s="67" t="s">
        <v>785</v>
      </c>
      <c r="V90" s="67" t="s">
        <v>828</v>
      </c>
      <c r="W90" s="67" t="s">
        <v>716</v>
      </c>
      <c r="X90" s="67" t="s">
        <v>441</v>
      </c>
      <c r="Y90" s="68"/>
      <c r="Z90" s="68" t="s">
        <v>17</v>
      </c>
      <c r="AA90" s="68"/>
      <c r="AB90" s="18">
        <f>IF(Z90="TM",IF(AA90="H",(COUNTIFS(Orders!AD:AD,Data!M90,Orders!W:W,0,Orders!X:X,0)+COUNTIFS(Orders!AD:AD,Data!M90,Orders!W:W,1,Orders!X:X,1)),0),IF(Data!Z90="AAM",SUMIFS(Data!AB:AB,Data!Z:Z,"TM",Data!X:X,Data!M90,AA:AA,"H"),IF(Data!Z90="AM",SUMIFS(Data!AB:AB,Data!Z:Z,"TM",Data!V:V,Data!M90,AA:AA,"H"),IF(Data!Z90="AZM",SUMIFS(Data!AB:AB,Data!Z:Z,"TM",Data!U:U,Data!M90,AA:AA,"H"),IF(Data!Z90="ZM",SUMIFS(Data!AB:AB,Data!Z:Z,"TM",Data!T:T,Data!M90,AA:AA,"H"),IF(Data!Z90="RM",SUMIFS(Data!AB:AB,Data!Z:Z,"TM",Data!S:S,Data!M90,AA:AA,"H"),IF(Data!Z90="CM",SUMIFS(Data!AB:AB,Data!Z:Z,"TM",Data!R:R,Data!M90,AA:AA,"H"),"")))))))</f>
        <v>0</v>
      </c>
      <c r="AC90" s="28">
        <f>IF(Z90="TM",IF(AA90="H",(SUMIFS(Orders!AG:AG,Orders!AD:AD,Data!M90,Orders!W:W,0,Orders!X:X,0)+SUMIFS(Orders!AG:AG,Orders!AD:AD,Data!M90,Orders!W:W,1,Orders!X:X,1))/12000,0),IF(Data!Z90="AAM",SUMIFS(Data!AC:AC,Data!Z:Z,"TM",Data!X:X,Data!M90,AA:AA,"H"),IF(Data!Z90="AM",SUMIFS(Data!AC:AC,Data!Z:Z,"TM",Data!V:V,Data!M90,AA:AA,"H"),IF(Data!Z90="AZM",SUMIFS(Data!AC:AC,Data!Z:Z,"TM",Data!U:U,Data!M90,AA:AA,"H"),IF(Data!Z90="Zone",SUMIFS(Data!AC:AC,Data!Z:Z,"TM",Data!T:T,Data!M90,AA:AA,"H"),IF(Data!Z90="Region",SUMIFS(Data!AC:AC,Data!Z:Z,"TM",Data!S:S,Data!M90,AA:AA,"H"),IF(Data!Z90="Country",SUMIFS(Data!AC:AC,Data!Z:Z,"TM",Data!R:R,Data!M90,AA:AA,"H"),"")))))))</f>
        <v>0</v>
      </c>
      <c r="AD90" s="18">
        <f>IF(Z90="TM",0,IF(Data!Z90="AAM",SUMIFS(Data!AD:AD,Data!Z:Z,"TM",Data!X:X,Data!M90,AA:AA,"H"),IF(Data!Z90="AM",SUMIFS(Data!AD:AD,Data!Z:Z,"TM",Data!V:V,Data!M90,AA:AA,"H"),IF(Data!Z90="AZM",SUMIFS(Data!AD:AD,Data!Z:Z,"TM",Data!U:U,Data!M90,AA:AA,"H"),IF(Data!Z90="Zone",SUMIFS(Data!AD:AD,Data!Z:Z,"TM",Data!T:T,Data!M90,AA:AA,"H"),IF(Data!Z90="Region",SUMIFS(Data!AD:AD,Data!Z:Z,"TM",Data!S:S,Data!M90,AA:AA,"H"),IF(Data!Z90="Country",SUMIFS(Data!AD:AD,Data!Z:Z,"TM",Data!R:R,Data!M90,AA:AA,"H"),"")))))))</f>
        <v>0</v>
      </c>
      <c r="AE90" s="27">
        <f t="shared" si="26"/>
        <v>0</v>
      </c>
      <c r="AF90" s="26">
        <f t="shared" si="27"/>
        <v>0</v>
      </c>
      <c r="AG90" s="26">
        <f t="shared" si="28"/>
        <v>0</v>
      </c>
      <c r="AH90" s="26">
        <f t="shared" si="29"/>
        <v>0</v>
      </c>
      <c r="AJ90" s="28">
        <f>IF(Z90="TM",IF(AA90="U",(SUMIFS(Orders!AG:AG,Orders!AD:AD,Data!M90,Orders!W:W,0,Orders!X:X,0)+SUMIFS(Orders!AG:AG,Orders!AD:AD,Data!M90,Orders!W:W,1,Orders!X:X,1))/12000,0),IF(Data!Z90="AAM",SUMIFS(Data!AJ:AJ,Data!Z:Z,"TM",Data!X:X,Data!M90,AA:AA,"U"),IF(Data!Z90="AM",SUMIFS(Data!AJ:AJ,Data!Z:Z,"TM",Data!V:V,Data!M90,AA:AA,"U"),IF(Data!Z90="AZM",SUMIFS(Data!AJ:AJ,Data!Z:Z,"TM",Data!U:U,Data!M90,AA:AA,"U"),IF(Data!Z90="Zone",SUMIFS(Data!AJ:AJ,Data!Z:Z,"TM",Data!T:T,Data!M90,AA:AA,"U"),IF(Data!Z90="Region",SUMIFS(Data!AJ:AJ,Data!Z:Z,"TM",Data!S:S,Data!M90,AA:AA,"U"),IF(Data!Z90="Country",SUMIFS(Data!AJ:AJ,Data!Z:Z,"TM",Data!R:R,Data!M90,AA:AA,"U"),"")))))))</f>
        <v>0</v>
      </c>
      <c r="AK90" s="18">
        <f>IF(Z90="TM",IF(AA90="U",(SUMIFS(Orders!AG:AG,Orders!AD:AD,Data!M90,Orders!W:W,0,Orders!X:X,0)+SUMIFS(Orders!AG:AG,Orders!AD:AD,Data!M90,Orders!W:W,1,Orders!X:X,1)),0),IF(Data!Z90="AAM",SUMIFS(Data!AK:AK,Data!Z:Z,"TM",Data!X:X,Data!M90,AA:AA,"U"),IF(Data!Z90="AM",SUMIFS(Data!AK:AK,Data!Z:Z,"TM",Data!V:V,Data!M90,AA:AA,"U"),IF(Data!Z90="AZM",SUMIFS(Data!AK:AK,Data!Z:Z,"TM",Data!U:U,Data!M90,AA:AA,"U"),IF(Data!Z90="Zone",SUMIFS(Data!AK:AK,Data!Z:Z,"TM",Data!T:T,Data!M90,AA:AA,"U"),IF(Data!Z90="Region",SUMIFS(Data!AK:AK,Data!Z:Z,"TM",Data!S:S,Data!M90,AA:AA,"U"),IF(Data!Z90="Country",SUMIFS(Data!AK:AK,Data!Z:Z,"TM",Data!R:R,Data!M90,AA:AA,"U"),"")))))))</f>
        <v>0</v>
      </c>
      <c r="AL90" s="18">
        <f>IF(Z90="TM",12000*0,IF(Data!Z90="AAM",SUMIFS(Data!AL:AL,Data!Z:Z,"TM",Data!X:X,Data!M90,AA:AA,"H"),IF(Data!Z90="AM",SUMIFS(Data!AL:AL,Data!Z:Z,"TM",Data!V:V,Data!M90,AA:AA,"H"),IF(Data!Z90="AZM",SUMIFS(Data!AL:AL,Data!Z:Z,"TM",Data!U:U,Data!M90,AA:AA,"H"),IF(Data!Z90="Zone",SUMIFS(Data!AL:AL,Data!Z:Z,"TM",Data!T:T,Data!M90,AA:AA,"H"),IF(Data!Z90="Region",SUMIFS(Data!AL:AL,Data!Z:Z,"TM",Data!S:S,Data!M90,AA:AA,"H"),IF(Data!Z90="Country",SUMIFS(Data!AL:AL,Data!Z:Z,"TM",Data!R:R,Data!M90,AA:AA,"H"),"")))))))</f>
        <v>0</v>
      </c>
      <c r="AM90" s="27">
        <f t="shared" si="30"/>
        <v>0</v>
      </c>
      <c r="AN90" s="26">
        <f t="shared" si="31"/>
        <v>0</v>
      </c>
      <c r="AO90" s="26">
        <f t="shared" si="32"/>
        <v>0</v>
      </c>
      <c r="AQ90" s="28">
        <f t="shared" si="33"/>
        <v>0</v>
      </c>
      <c r="AR90" s="18">
        <f t="shared" si="34"/>
        <v>0</v>
      </c>
      <c r="AS90" s="18">
        <f t="shared" si="35"/>
        <v>0</v>
      </c>
      <c r="AT90" s="27">
        <f t="shared" si="36"/>
        <v>0</v>
      </c>
      <c r="AU90" s="27"/>
      <c r="AV90" s="27"/>
      <c r="AW90" s="18">
        <f>IF(Z90="TM",(COUNTIFS(Orders!AD:AD,Data!M90,Orders!W:W,0,Orders!X:X,0,Orders!S:S,"*Ray*")+COUNTIFS(Orders!AD:AD,Data!M90,Orders!W:W,1,Orders!X:X,1,Orders!S:S,"*Ray*")+COUNTIFS(Orders!AD:AD,Data!M90,Orders!W:W,0,Orders!X:X,0,Orders!S:S,"*Fabric*")+COUNTIFS(Orders!AD:AD,Data!M90,Orders!W:W,1,Orders!X:X,1,Orders!S:S,"*Fabric*")),IF(Data!Z90="AAM",SUMIFS(Data!AW:AW,Data!Z:Z,"TM",Data!X:X,Data!M90),IF(Data!Z90="AM",SUMIFS(Data!AW:AW,Data!Z:Z,"TM",Data!V:V,Data!M90),IF(Data!Z90="AZM",SUMIFS(Data!AW:AW,Data!Z:Z,"TM",Data!U:U,Data!M90),IF(Data!Z90="Zone",SUMIFS(Data!AW:AW,Data!Z:Z,"TM",Data!T:T,Data!M90),IF(Data!Z90="Region",SUMIFS(Data!AW:AW,Data!Z:Z,"TM",Data!S:S,Data!M90),IF(Data!Z90="Country",SUMIFS(Data!AW:AW,Data!Z:Z,"TM",Data!R:R,Data!M90),0)))))))</f>
        <v>0</v>
      </c>
      <c r="AX90" s="18">
        <f>IF(Z90="TM",(COUNTIFS(Orders!AD:AD,Data!M90,Orders!W:W,0,Orders!X:X,0,Orders!S:S,"*Starter*")+COUNTIFS(Orders!AD:AD,Data!M90,Orders!W:W,1,Orders!X:X,1,Orders!S:S,"*Starter*")),IF(Data!Z90="AAM",SUMIFS(Data!AX:AX,Data!Z:Z,"TM",Data!X:X,Data!M90),IF(Data!Z90="AM",SUMIFS(Data!AX:AX,Data!Z:Z,"TM",Data!V:V,Data!M90),IF(Data!Z90="AZM",SUMIFS(Data!AX:AX,Data!Z:Z,"TM",Data!U:U,Data!M90),IF(Data!Z90="Zone",SUMIFS(Data!AX:AX,Data!Z:Z,"TM",Data!T:T,Data!M90),IF(Data!Z90="Region",SUMIFS(Data!AX:AX,Data!Z:Z,"TM",Data!S:S,Data!M90),IF(Data!Z90="Country",SUMIFS(Data!AX:AX,Data!Z:Z,"TM",Data!R:R,Data!M90),0)))))))</f>
        <v>0</v>
      </c>
      <c r="AY90" s="18">
        <f>IF(Z90="TM",(COUNTIFS(Orders!AD:AD,Data!M90,Orders!W:W,0,Orders!X:X,0,Orders!S:S,"*Pro*")+COUNTIFS(Orders!AD:AD,Data!M90,Orders!W:W,1,Orders!X:X,1,Orders!S:S,"*Pro*")),IF(Data!Z90="AAM",SUMIFS(Data!AY:AY,Data!Z:Z,"TM",Data!X:X,Data!M90),IF(Data!Z90="AM",SUMIFS(Data!AY:AY,Data!Z:Z,"TM",Data!V:V,Data!M90),IF(Data!Z90="AZM",SUMIFS(Data!AY:AY,Data!Z:Z,"TM",Data!U:U,Data!M90),IF(Data!Z90="Zone",SUMIFS(Data!AY:AY,Data!Z:Z,"TM",Data!T:T,Data!M90),IF(Data!Z90="Region",SUMIFS(Data!AY:AY,Data!Z:Z,"TM",Data!S:S,Data!M90),IF(Data!Z90="Country",SUMIFS(Data!AY:AY,Data!Z:Z,"TM",Data!R:R,Data!M90),0)))))))</f>
        <v>0</v>
      </c>
      <c r="AZ90" s="18">
        <f>IF(Z90="TM",(COUNTIFS(Orders!AD:AD,Data!M90,Orders!W:W,0,Orders!X:X,0,Orders!S:S,"*Tab*")+COUNTIFS(Orders!AD:AD,Data!M90,Orders!W:W,1,Orders!X:X,1,Orders!S:S,"*Tab*")),IF(Data!Z90="AAM",SUMIFS(Data!AZ:AZ,Data!Z:Z,"TM",Data!X:X,Data!M90),IF(Data!Z90="AM",SUMIFS(Data!AZ:AZ,Data!Z:Z,"TM",Data!V:V,Data!M90),IF(Data!Z90="AZM",SUMIFS(Data!AZ:AZ,Data!Z:Z,"TM",Data!U:U,Data!M90),IF(Data!Z90="Zone",SUMIFS(Data!AZ:AZ,Data!Z:Z,"TM",Data!T:T,Data!M90),IF(Data!Z90="Region",SUMIFS(Data!AZ:AZ,Data!Z:Z,"TM",Data!S:S,Data!M90),IF(Data!Z90="Country",SUMIFS(Data!AZ:AZ,Data!Z:Z,"TM",Data!R:R,Data!M90),0)))))))</f>
        <v>0</v>
      </c>
      <c r="BA90" s="18">
        <f>IF(Z90="TM",(COUNTIFS(Orders!AD:AD,Data!M90,Orders!W:W,0,Orders!X:X,0,Orders!S:S,"*Dental*")+COUNTIFS(Orders!AD:AD,Data!M90,Orders!W:W,1,Orders!X:X,1,Orders!S:S,"*Dental*")+COUNTIFS(Orders!AD:AD,Data!M90,Orders!W:W,0,Orders!X:X,0,Orders!S:S,"*Pediatric*")+COUNTIFS(Orders!AD:AD,Data!M90,Orders!W:W,1,Orders!X:X,1,Orders!S:S,"*Pediatric*")),IF(Data!Z90="AAM",SUMIFS(Data!BA:BA,Data!Z:Z,"TM",Data!X:X,Data!M90),IF(Data!Z90="AM",SUMIFS(Data!BA:BA,Data!Z:Z,"TM",Data!V:V,Data!M90),IF(Data!Z90="AZM",SUMIFS(Data!BA:BA,Data!Z:Z,"TM",Data!U:U,Data!M90),IF(Data!Z90="Zone",SUMIFS(Data!BA:BA,Data!Z:Z,"TM",Data!T:T,Data!M90),IF(Data!Z90="Region",SUMIFS(Data!BA:BA,Data!Z:Z,"TM",Data!S:S,Data!M90),IF(Data!Z90="Country",SUMIFS(Data!BA:BA,Data!Z:Z,"TM",Data!R:R,Data!M90),0)))))))</f>
        <v>0</v>
      </c>
      <c r="BB90" s="18">
        <f>IF(Z90="TM",(COUNTIFS(Orders!AD:AD,Data!M90,Orders!W:W,0,Orders!X:X,0,Orders!S:S,"*Fabric*")+COUNTIFS(Orders!AD:AD,Data!M90,Orders!W:W,1,Orders!X:X,1,Orders!S:S,"*Fabric*")),IF(Data!Z90="AAM",SUMIFS(Data!BB:BB,Data!Z:Z,"TM",Data!X:X,Data!M90),IF(Data!Z90="AM",SUMIFS(Data!BB:BB,Data!Z:Z,"TM",Data!V:V,Data!M90),IF(Data!Z90="AZM",SUMIFS(Data!BB:BB,Data!Z:Z,"TM",Data!U:U,Data!M90),IF(Data!Z90="Zone",SUMIFS(Data!BB:BB,Data!Z:Z,"TM",Data!T:T,Data!M90),IF(Data!Z90="Region",SUMIFS(Data!BB:BB,Data!Z:Z,"TM",Data!S:S,Data!M90),IF(Data!Z90="Country",SUMIFS(Data!BB:BB,Data!Z:Z,"TM",Data!R:R,Data!M90),0)))))))</f>
        <v>0</v>
      </c>
    </row>
    <row r="91" spans="1:54" ht="15.75" x14ac:dyDescent="0.3">
      <c r="A91" s="33" t="str">
        <f t="shared" si="37"/>
        <v/>
      </c>
      <c r="B91" s="33" t="b">
        <f t="shared" si="38"/>
        <v>1</v>
      </c>
      <c r="C91" s="33" t="e">
        <f>IF(ISERROR(SMALL($D$4:$D$594,E91)),””,SMALL($D$4:$D$594,E91))</f>
        <v>#NAME?</v>
      </c>
      <c r="D91" s="34" t="str">
        <f t="shared" si="39"/>
        <v/>
      </c>
      <c r="E91" s="33">
        <f>ROWS($E$4:E91)</f>
        <v>88</v>
      </c>
      <c r="F91" s="33">
        <f t="shared" si="40"/>
        <v>0</v>
      </c>
      <c r="G91" s="33">
        <f>IF(OR(Report!$C$7="",Report!$C$7="All Levels"),1,IF(Report!$C$7=Data!Z91,1,0))</f>
        <v>0</v>
      </c>
      <c r="H91" s="33">
        <f t="shared" si="41"/>
        <v>1</v>
      </c>
      <c r="I91" s="33">
        <f t="shared" si="42"/>
        <v>3</v>
      </c>
      <c r="J91" s="33">
        <f>IF(OR(Report!$F$7="",Report!$F$7="All AMs"),1,IF(Report!$F$7=Data!W91,1,0))</f>
        <v>1</v>
      </c>
      <c r="K91" s="33">
        <f>IF(OR(Report!$E$7="",Report!$E$7="All Zones"),1,IF(Report!$E$7=Data!P91,1,0))</f>
        <v>1</v>
      </c>
      <c r="L91" s="33">
        <f>IF(OR(Report!$D$7="",Report!$D$7="All Regions"),1,IF(Report!$D$7=Data!O91,1,0))</f>
        <v>1</v>
      </c>
      <c r="M91" s="67" t="s">
        <v>325</v>
      </c>
      <c r="N91" s="67" t="s">
        <v>882</v>
      </c>
      <c r="O91" s="68" t="s">
        <v>19</v>
      </c>
      <c r="P91" s="68" t="s">
        <v>685</v>
      </c>
      <c r="Q91" s="68" t="s">
        <v>685</v>
      </c>
      <c r="R91" s="67" t="s">
        <v>777</v>
      </c>
      <c r="S91" s="67" t="s">
        <v>753</v>
      </c>
      <c r="T91" s="67" t="s">
        <v>754</v>
      </c>
      <c r="U91" s="67" t="s">
        <v>785</v>
      </c>
      <c r="V91" s="67" t="s">
        <v>829</v>
      </c>
      <c r="W91" s="67" t="s">
        <v>717</v>
      </c>
      <c r="X91" s="67" t="s">
        <v>325</v>
      </c>
      <c r="Y91" s="68"/>
      <c r="Z91" s="68" t="s">
        <v>17</v>
      </c>
      <c r="AA91" s="68"/>
      <c r="AB91" s="18">
        <f>IF(Z91="TM",IF(AA91="H",(COUNTIFS(Orders!AD:AD,Data!M91,Orders!W:W,0,Orders!X:X,0)+COUNTIFS(Orders!AD:AD,Data!M91,Orders!W:W,1,Orders!X:X,1)),0),IF(Data!Z91="AAM",SUMIFS(Data!AB:AB,Data!Z:Z,"TM",Data!X:X,Data!M91,AA:AA,"H"),IF(Data!Z91="AM",SUMIFS(Data!AB:AB,Data!Z:Z,"TM",Data!V:V,Data!M91,AA:AA,"H"),IF(Data!Z91="AZM",SUMIFS(Data!AB:AB,Data!Z:Z,"TM",Data!U:U,Data!M91,AA:AA,"H"),IF(Data!Z91="ZM",SUMIFS(Data!AB:AB,Data!Z:Z,"TM",Data!T:T,Data!M91,AA:AA,"H"),IF(Data!Z91="RM",SUMIFS(Data!AB:AB,Data!Z:Z,"TM",Data!S:S,Data!M91,AA:AA,"H"),IF(Data!Z91="CM",SUMIFS(Data!AB:AB,Data!Z:Z,"TM",Data!R:R,Data!M91,AA:AA,"H"),"")))))))</f>
        <v>0</v>
      </c>
      <c r="AC91" s="28">
        <f>IF(Z91="TM",IF(AA91="H",(SUMIFS(Orders!AG:AG,Orders!AD:AD,Data!M91,Orders!W:W,0,Orders!X:X,0)+SUMIFS(Orders!AG:AG,Orders!AD:AD,Data!M91,Orders!W:W,1,Orders!X:X,1))/12000,0),IF(Data!Z91="AAM",SUMIFS(Data!AC:AC,Data!Z:Z,"TM",Data!X:X,Data!M91,AA:AA,"H"),IF(Data!Z91="AM",SUMIFS(Data!AC:AC,Data!Z:Z,"TM",Data!V:V,Data!M91,AA:AA,"H"),IF(Data!Z91="AZM",SUMIFS(Data!AC:AC,Data!Z:Z,"TM",Data!U:U,Data!M91,AA:AA,"H"),IF(Data!Z91="Zone",SUMIFS(Data!AC:AC,Data!Z:Z,"TM",Data!T:T,Data!M91,AA:AA,"H"),IF(Data!Z91="Region",SUMIFS(Data!AC:AC,Data!Z:Z,"TM",Data!S:S,Data!M91,AA:AA,"H"),IF(Data!Z91="Country",SUMIFS(Data!AC:AC,Data!Z:Z,"TM",Data!R:R,Data!M91,AA:AA,"H"),"")))))))</f>
        <v>0</v>
      </c>
      <c r="AD91" s="18">
        <f>IF(Z91="TM",0,IF(Data!Z91="AAM",SUMIFS(Data!AD:AD,Data!Z:Z,"TM",Data!X:X,Data!M91,AA:AA,"H"),IF(Data!Z91="AM",SUMIFS(Data!AD:AD,Data!Z:Z,"TM",Data!V:V,Data!M91,AA:AA,"H"),IF(Data!Z91="AZM",SUMIFS(Data!AD:AD,Data!Z:Z,"TM",Data!U:U,Data!M91,AA:AA,"H"),IF(Data!Z91="Zone",SUMIFS(Data!AD:AD,Data!Z:Z,"TM",Data!T:T,Data!M91,AA:AA,"H"),IF(Data!Z91="Region",SUMIFS(Data!AD:AD,Data!Z:Z,"TM",Data!S:S,Data!M91,AA:AA,"H"),IF(Data!Z91="Country",SUMIFS(Data!AD:AD,Data!Z:Z,"TM",Data!R:R,Data!M91,AA:AA,"H"),"")))))))</f>
        <v>0</v>
      </c>
      <c r="AE91" s="27">
        <f t="shared" si="26"/>
        <v>0</v>
      </c>
      <c r="AF91" s="26">
        <f t="shared" si="27"/>
        <v>0</v>
      </c>
      <c r="AG91" s="26">
        <f t="shared" si="28"/>
        <v>0</v>
      </c>
      <c r="AH91" s="26">
        <f t="shared" si="29"/>
        <v>0</v>
      </c>
      <c r="AJ91" s="28">
        <f>IF(Z91="TM",IF(AA91="U",(SUMIFS(Orders!AG:AG,Orders!AD:AD,Data!M91,Orders!W:W,0,Orders!X:X,0)+SUMIFS(Orders!AG:AG,Orders!AD:AD,Data!M91,Orders!W:W,1,Orders!X:X,1))/12000,0),IF(Data!Z91="AAM",SUMIFS(Data!AJ:AJ,Data!Z:Z,"TM",Data!X:X,Data!M91,AA:AA,"U"),IF(Data!Z91="AM",SUMIFS(Data!AJ:AJ,Data!Z:Z,"TM",Data!V:V,Data!M91,AA:AA,"U"),IF(Data!Z91="AZM",SUMIFS(Data!AJ:AJ,Data!Z:Z,"TM",Data!U:U,Data!M91,AA:AA,"U"),IF(Data!Z91="Zone",SUMIFS(Data!AJ:AJ,Data!Z:Z,"TM",Data!T:T,Data!M91,AA:AA,"U"),IF(Data!Z91="Region",SUMIFS(Data!AJ:AJ,Data!Z:Z,"TM",Data!S:S,Data!M91,AA:AA,"U"),IF(Data!Z91="Country",SUMIFS(Data!AJ:AJ,Data!Z:Z,"TM",Data!R:R,Data!M91,AA:AA,"U"),"")))))))</f>
        <v>0</v>
      </c>
      <c r="AK91" s="18">
        <f>IF(Z91="TM",IF(AA91="U",(SUMIFS(Orders!AG:AG,Orders!AD:AD,Data!M91,Orders!W:W,0,Orders!X:X,0)+SUMIFS(Orders!AG:AG,Orders!AD:AD,Data!M91,Orders!W:W,1,Orders!X:X,1)),0),IF(Data!Z91="AAM",SUMIFS(Data!AK:AK,Data!Z:Z,"TM",Data!X:X,Data!M91,AA:AA,"U"),IF(Data!Z91="AM",SUMIFS(Data!AK:AK,Data!Z:Z,"TM",Data!V:V,Data!M91,AA:AA,"U"),IF(Data!Z91="AZM",SUMIFS(Data!AK:AK,Data!Z:Z,"TM",Data!U:U,Data!M91,AA:AA,"U"),IF(Data!Z91="Zone",SUMIFS(Data!AK:AK,Data!Z:Z,"TM",Data!T:T,Data!M91,AA:AA,"U"),IF(Data!Z91="Region",SUMIFS(Data!AK:AK,Data!Z:Z,"TM",Data!S:S,Data!M91,AA:AA,"U"),IF(Data!Z91="Country",SUMIFS(Data!AK:AK,Data!Z:Z,"TM",Data!R:R,Data!M91,AA:AA,"U"),"")))))))</f>
        <v>0</v>
      </c>
      <c r="AL91" s="18">
        <f>IF(Z91="TM",12000*0,IF(Data!Z91="AAM",SUMIFS(Data!AL:AL,Data!Z:Z,"TM",Data!X:X,Data!M91,AA:AA,"H"),IF(Data!Z91="AM",SUMIFS(Data!AL:AL,Data!Z:Z,"TM",Data!V:V,Data!M91,AA:AA,"H"),IF(Data!Z91="AZM",SUMIFS(Data!AL:AL,Data!Z:Z,"TM",Data!U:U,Data!M91,AA:AA,"H"),IF(Data!Z91="Zone",SUMIFS(Data!AL:AL,Data!Z:Z,"TM",Data!T:T,Data!M91,AA:AA,"H"),IF(Data!Z91="Region",SUMIFS(Data!AL:AL,Data!Z:Z,"TM",Data!S:S,Data!M91,AA:AA,"H"),IF(Data!Z91="Country",SUMIFS(Data!AL:AL,Data!Z:Z,"TM",Data!R:R,Data!M91,AA:AA,"H"),"")))))))</f>
        <v>0</v>
      </c>
      <c r="AM91" s="27">
        <f t="shared" si="30"/>
        <v>0</v>
      </c>
      <c r="AN91" s="26">
        <f t="shared" si="31"/>
        <v>0</v>
      </c>
      <c r="AO91" s="26">
        <f t="shared" si="32"/>
        <v>0</v>
      </c>
      <c r="AQ91" s="28">
        <f t="shared" si="33"/>
        <v>0</v>
      </c>
      <c r="AR91" s="18">
        <f t="shared" si="34"/>
        <v>0</v>
      </c>
      <c r="AS91" s="18">
        <f t="shared" si="35"/>
        <v>0</v>
      </c>
      <c r="AT91" s="27">
        <f t="shared" si="36"/>
        <v>0</v>
      </c>
      <c r="AU91" s="27"/>
      <c r="AV91" s="27"/>
      <c r="AW91" s="18">
        <f>IF(Z91="TM",(COUNTIFS(Orders!AD:AD,Data!M91,Orders!W:W,0,Orders!X:X,0,Orders!S:S,"*Ray*")+COUNTIFS(Orders!AD:AD,Data!M91,Orders!W:W,1,Orders!X:X,1,Orders!S:S,"*Ray*")+COUNTIFS(Orders!AD:AD,Data!M91,Orders!W:W,0,Orders!X:X,0,Orders!S:S,"*Fabric*")+COUNTIFS(Orders!AD:AD,Data!M91,Orders!W:W,1,Orders!X:X,1,Orders!S:S,"*Fabric*")),IF(Data!Z91="AAM",SUMIFS(Data!AW:AW,Data!Z:Z,"TM",Data!X:X,Data!M91),IF(Data!Z91="AM",SUMIFS(Data!AW:AW,Data!Z:Z,"TM",Data!V:V,Data!M91),IF(Data!Z91="AZM",SUMIFS(Data!AW:AW,Data!Z:Z,"TM",Data!U:U,Data!M91),IF(Data!Z91="Zone",SUMIFS(Data!AW:AW,Data!Z:Z,"TM",Data!T:T,Data!M91),IF(Data!Z91="Region",SUMIFS(Data!AW:AW,Data!Z:Z,"TM",Data!S:S,Data!M91),IF(Data!Z91="Country",SUMIFS(Data!AW:AW,Data!Z:Z,"TM",Data!R:R,Data!M91),0)))))))</f>
        <v>0</v>
      </c>
      <c r="AX91" s="18">
        <f>IF(Z91="TM",(COUNTIFS(Orders!AD:AD,Data!M91,Orders!W:W,0,Orders!X:X,0,Orders!S:S,"*Starter*")+COUNTIFS(Orders!AD:AD,Data!M91,Orders!W:W,1,Orders!X:X,1,Orders!S:S,"*Starter*")),IF(Data!Z91="AAM",SUMIFS(Data!AX:AX,Data!Z:Z,"TM",Data!X:X,Data!M91),IF(Data!Z91="AM",SUMIFS(Data!AX:AX,Data!Z:Z,"TM",Data!V:V,Data!M91),IF(Data!Z91="AZM",SUMIFS(Data!AX:AX,Data!Z:Z,"TM",Data!U:U,Data!M91),IF(Data!Z91="Zone",SUMIFS(Data!AX:AX,Data!Z:Z,"TM",Data!T:T,Data!M91),IF(Data!Z91="Region",SUMIFS(Data!AX:AX,Data!Z:Z,"TM",Data!S:S,Data!M91),IF(Data!Z91="Country",SUMIFS(Data!AX:AX,Data!Z:Z,"TM",Data!R:R,Data!M91),0)))))))</f>
        <v>0</v>
      </c>
      <c r="AY91" s="18">
        <f>IF(Z91="TM",(COUNTIFS(Orders!AD:AD,Data!M91,Orders!W:W,0,Orders!X:X,0,Orders!S:S,"*Pro*")+COUNTIFS(Orders!AD:AD,Data!M91,Orders!W:W,1,Orders!X:X,1,Orders!S:S,"*Pro*")),IF(Data!Z91="AAM",SUMIFS(Data!AY:AY,Data!Z:Z,"TM",Data!X:X,Data!M91),IF(Data!Z91="AM",SUMIFS(Data!AY:AY,Data!Z:Z,"TM",Data!V:V,Data!M91),IF(Data!Z91="AZM",SUMIFS(Data!AY:AY,Data!Z:Z,"TM",Data!U:U,Data!M91),IF(Data!Z91="Zone",SUMIFS(Data!AY:AY,Data!Z:Z,"TM",Data!T:T,Data!M91),IF(Data!Z91="Region",SUMIFS(Data!AY:AY,Data!Z:Z,"TM",Data!S:S,Data!M91),IF(Data!Z91="Country",SUMIFS(Data!AY:AY,Data!Z:Z,"TM",Data!R:R,Data!M91),0)))))))</f>
        <v>0</v>
      </c>
      <c r="AZ91" s="18">
        <f>IF(Z91="TM",(COUNTIFS(Orders!AD:AD,Data!M91,Orders!W:W,0,Orders!X:X,0,Orders!S:S,"*Tab*")+COUNTIFS(Orders!AD:AD,Data!M91,Orders!W:W,1,Orders!X:X,1,Orders!S:S,"*Tab*")),IF(Data!Z91="AAM",SUMIFS(Data!AZ:AZ,Data!Z:Z,"TM",Data!X:X,Data!M91),IF(Data!Z91="AM",SUMIFS(Data!AZ:AZ,Data!Z:Z,"TM",Data!V:V,Data!M91),IF(Data!Z91="AZM",SUMIFS(Data!AZ:AZ,Data!Z:Z,"TM",Data!U:U,Data!M91),IF(Data!Z91="Zone",SUMIFS(Data!AZ:AZ,Data!Z:Z,"TM",Data!T:T,Data!M91),IF(Data!Z91="Region",SUMIFS(Data!AZ:AZ,Data!Z:Z,"TM",Data!S:S,Data!M91),IF(Data!Z91="Country",SUMIFS(Data!AZ:AZ,Data!Z:Z,"TM",Data!R:R,Data!M91),0)))))))</f>
        <v>0</v>
      </c>
      <c r="BA91" s="18">
        <f>IF(Z91="TM",(COUNTIFS(Orders!AD:AD,Data!M91,Orders!W:W,0,Orders!X:X,0,Orders!S:S,"*Dental*")+COUNTIFS(Orders!AD:AD,Data!M91,Orders!W:W,1,Orders!X:X,1,Orders!S:S,"*Dental*")+COUNTIFS(Orders!AD:AD,Data!M91,Orders!W:W,0,Orders!X:X,0,Orders!S:S,"*Pediatric*")+COUNTIFS(Orders!AD:AD,Data!M91,Orders!W:W,1,Orders!X:X,1,Orders!S:S,"*Pediatric*")),IF(Data!Z91="AAM",SUMIFS(Data!BA:BA,Data!Z:Z,"TM",Data!X:X,Data!M91),IF(Data!Z91="AM",SUMIFS(Data!BA:BA,Data!Z:Z,"TM",Data!V:V,Data!M91),IF(Data!Z91="AZM",SUMIFS(Data!BA:BA,Data!Z:Z,"TM",Data!U:U,Data!M91),IF(Data!Z91="Zone",SUMIFS(Data!BA:BA,Data!Z:Z,"TM",Data!T:T,Data!M91),IF(Data!Z91="Region",SUMIFS(Data!BA:BA,Data!Z:Z,"TM",Data!S:S,Data!M91),IF(Data!Z91="Country",SUMIFS(Data!BA:BA,Data!Z:Z,"TM",Data!R:R,Data!M91),0)))))))</f>
        <v>0</v>
      </c>
      <c r="BB91" s="18">
        <f>IF(Z91="TM",(COUNTIFS(Orders!AD:AD,Data!M91,Orders!W:W,0,Orders!X:X,0,Orders!S:S,"*Fabric*")+COUNTIFS(Orders!AD:AD,Data!M91,Orders!W:W,1,Orders!X:X,1,Orders!S:S,"*Fabric*")),IF(Data!Z91="AAM",SUMIFS(Data!BB:BB,Data!Z:Z,"TM",Data!X:X,Data!M91),IF(Data!Z91="AM",SUMIFS(Data!BB:BB,Data!Z:Z,"TM",Data!V:V,Data!M91),IF(Data!Z91="AZM",SUMIFS(Data!BB:BB,Data!Z:Z,"TM",Data!U:U,Data!M91),IF(Data!Z91="Zone",SUMIFS(Data!BB:BB,Data!Z:Z,"TM",Data!T:T,Data!M91),IF(Data!Z91="Region",SUMIFS(Data!BB:BB,Data!Z:Z,"TM",Data!S:S,Data!M91),IF(Data!Z91="Country",SUMIFS(Data!BB:BB,Data!Z:Z,"TM",Data!R:R,Data!M91),0)))))))</f>
        <v>0</v>
      </c>
    </row>
    <row r="92" spans="1:54" ht="15.75" x14ac:dyDescent="0.3">
      <c r="A92" s="33" t="str">
        <f t="shared" si="37"/>
        <v/>
      </c>
      <c r="B92" s="33" t="b">
        <f t="shared" si="38"/>
        <v>1</v>
      </c>
      <c r="C92" s="33" t="e">
        <f>IF(ISERROR(SMALL($D$4:$D$594,E92)),””,SMALL($D$4:$D$594,E92))</f>
        <v>#NAME?</v>
      </c>
      <c r="D92" s="34" t="str">
        <f t="shared" si="39"/>
        <v/>
      </c>
      <c r="E92" s="33">
        <f>ROWS($E$4:E92)</f>
        <v>89</v>
      </c>
      <c r="F92" s="33">
        <f t="shared" si="40"/>
        <v>0</v>
      </c>
      <c r="G92" s="33">
        <f>IF(OR(Report!$C$7="",Report!$C$7="All Levels"),1,IF(Report!$C$7=Data!Z92,1,0))</f>
        <v>0</v>
      </c>
      <c r="H92" s="33">
        <f t="shared" si="41"/>
        <v>1</v>
      </c>
      <c r="I92" s="33">
        <f t="shared" si="42"/>
        <v>3</v>
      </c>
      <c r="J92" s="33">
        <f>IF(OR(Report!$F$7="",Report!$F$7="All AMs"),1,IF(Report!$F$7=Data!W92,1,0))</f>
        <v>1</v>
      </c>
      <c r="K92" s="33">
        <f>IF(OR(Report!$E$7="",Report!$E$7="All Zones"),1,IF(Report!$E$7=Data!P92,1,0))</f>
        <v>1</v>
      </c>
      <c r="L92" s="33">
        <f>IF(OR(Report!$D$7="",Report!$D$7="All Regions"),1,IF(Report!$D$7=Data!O92,1,0))</f>
        <v>1</v>
      </c>
      <c r="M92" s="67" t="s">
        <v>448</v>
      </c>
      <c r="N92" s="67" t="s">
        <v>883</v>
      </c>
      <c r="O92" s="68" t="s">
        <v>19</v>
      </c>
      <c r="P92" s="68" t="s">
        <v>685</v>
      </c>
      <c r="Q92" s="68" t="s">
        <v>685</v>
      </c>
      <c r="R92" s="67" t="s">
        <v>777</v>
      </c>
      <c r="S92" s="67" t="s">
        <v>753</v>
      </c>
      <c r="T92" s="67" t="s">
        <v>754</v>
      </c>
      <c r="U92" s="67" t="s">
        <v>785</v>
      </c>
      <c r="V92" s="67"/>
      <c r="W92" s="67" t="s">
        <v>884</v>
      </c>
      <c r="X92" s="67" t="s">
        <v>448</v>
      </c>
      <c r="Y92" s="68"/>
      <c r="Z92" s="68" t="s">
        <v>17</v>
      </c>
      <c r="AA92" s="68"/>
      <c r="AB92" s="18">
        <f>IF(Z92="TM",IF(AA92="H",(COUNTIFS(Orders!AD:AD,Data!M92,Orders!W:W,0,Orders!X:X,0)+COUNTIFS(Orders!AD:AD,Data!M92,Orders!W:W,1,Orders!X:X,1)),0),IF(Data!Z92="AAM",SUMIFS(Data!AB:AB,Data!Z:Z,"TM",Data!X:X,Data!M92,AA:AA,"H"),IF(Data!Z92="AM",SUMIFS(Data!AB:AB,Data!Z:Z,"TM",Data!V:V,Data!M92,AA:AA,"H"),IF(Data!Z92="AZM",SUMIFS(Data!AB:AB,Data!Z:Z,"TM",Data!U:U,Data!M92,AA:AA,"H"),IF(Data!Z92="ZM",SUMIFS(Data!AB:AB,Data!Z:Z,"TM",Data!T:T,Data!M92,AA:AA,"H"),IF(Data!Z92="RM",SUMIFS(Data!AB:AB,Data!Z:Z,"TM",Data!S:S,Data!M92,AA:AA,"H"),IF(Data!Z92="CM",SUMIFS(Data!AB:AB,Data!Z:Z,"TM",Data!R:R,Data!M92,AA:AA,"H"),"")))))))</f>
        <v>0</v>
      </c>
      <c r="AC92" s="28">
        <f>IF(Z92="TM",IF(AA92="H",(SUMIFS(Orders!AG:AG,Orders!AD:AD,Data!M92,Orders!W:W,0,Orders!X:X,0)+SUMIFS(Orders!AG:AG,Orders!AD:AD,Data!M92,Orders!W:W,1,Orders!X:X,1))/12000,0),IF(Data!Z92="AAM",SUMIFS(Data!AC:AC,Data!Z:Z,"TM",Data!X:X,Data!M92,AA:AA,"H"),IF(Data!Z92="AM",SUMIFS(Data!AC:AC,Data!Z:Z,"TM",Data!V:V,Data!M92,AA:AA,"H"),IF(Data!Z92="AZM",SUMIFS(Data!AC:AC,Data!Z:Z,"TM",Data!U:U,Data!M92,AA:AA,"H"),IF(Data!Z92="Zone",SUMIFS(Data!AC:AC,Data!Z:Z,"TM",Data!T:T,Data!M92,AA:AA,"H"),IF(Data!Z92="Region",SUMIFS(Data!AC:AC,Data!Z:Z,"TM",Data!S:S,Data!M92,AA:AA,"H"),IF(Data!Z92="Country",SUMIFS(Data!AC:AC,Data!Z:Z,"TM",Data!R:R,Data!M92,AA:AA,"H"),"")))))))</f>
        <v>0</v>
      </c>
      <c r="AD92" s="18">
        <f>IF(Z92="TM",0,IF(Data!Z92="AAM",SUMIFS(Data!AD:AD,Data!Z:Z,"TM",Data!X:X,Data!M92,AA:AA,"H"),IF(Data!Z92="AM",SUMIFS(Data!AD:AD,Data!Z:Z,"TM",Data!V:V,Data!M92,AA:AA,"H"),IF(Data!Z92="AZM",SUMIFS(Data!AD:AD,Data!Z:Z,"TM",Data!U:U,Data!M92,AA:AA,"H"),IF(Data!Z92="Zone",SUMIFS(Data!AD:AD,Data!Z:Z,"TM",Data!T:T,Data!M92,AA:AA,"H"),IF(Data!Z92="Region",SUMIFS(Data!AD:AD,Data!Z:Z,"TM",Data!S:S,Data!M92,AA:AA,"H"),IF(Data!Z92="Country",SUMIFS(Data!AD:AD,Data!Z:Z,"TM",Data!R:R,Data!M92,AA:AA,"H"),"")))))))</f>
        <v>0</v>
      </c>
      <c r="AE92" s="27">
        <f t="shared" si="26"/>
        <v>0</v>
      </c>
      <c r="AF92" s="26">
        <f t="shared" si="27"/>
        <v>0</v>
      </c>
      <c r="AG92" s="26">
        <f t="shared" si="28"/>
        <v>0</v>
      </c>
      <c r="AH92" s="26">
        <f t="shared" si="29"/>
        <v>0</v>
      </c>
      <c r="AJ92" s="28">
        <f>IF(Z92="TM",IF(AA92="U",(SUMIFS(Orders!AG:AG,Orders!AD:AD,Data!M92,Orders!W:W,0,Orders!X:X,0)+SUMIFS(Orders!AG:AG,Orders!AD:AD,Data!M92,Orders!W:W,1,Orders!X:X,1))/12000,0),IF(Data!Z92="AAM",SUMIFS(Data!AJ:AJ,Data!Z:Z,"TM",Data!X:X,Data!M92,AA:AA,"U"),IF(Data!Z92="AM",SUMIFS(Data!AJ:AJ,Data!Z:Z,"TM",Data!V:V,Data!M92,AA:AA,"U"),IF(Data!Z92="AZM",SUMIFS(Data!AJ:AJ,Data!Z:Z,"TM",Data!U:U,Data!M92,AA:AA,"U"),IF(Data!Z92="Zone",SUMIFS(Data!AJ:AJ,Data!Z:Z,"TM",Data!T:T,Data!M92,AA:AA,"U"),IF(Data!Z92="Region",SUMIFS(Data!AJ:AJ,Data!Z:Z,"TM",Data!S:S,Data!M92,AA:AA,"U"),IF(Data!Z92="Country",SUMIFS(Data!AJ:AJ,Data!Z:Z,"TM",Data!R:R,Data!M92,AA:AA,"U"),"")))))))</f>
        <v>0</v>
      </c>
      <c r="AK92" s="18">
        <f>IF(Z92="TM",IF(AA92="U",(SUMIFS(Orders!AG:AG,Orders!AD:AD,Data!M92,Orders!W:W,0,Orders!X:X,0)+SUMIFS(Orders!AG:AG,Orders!AD:AD,Data!M92,Orders!W:W,1,Orders!X:X,1)),0),IF(Data!Z92="AAM",SUMIFS(Data!AK:AK,Data!Z:Z,"TM",Data!X:X,Data!M92,AA:AA,"U"),IF(Data!Z92="AM",SUMIFS(Data!AK:AK,Data!Z:Z,"TM",Data!V:V,Data!M92,AA:AA,"U"),IF(Data!Z92="AZM",SUMIFS(Data!AK:AK,Data!Z:Z,"TM",Data!U:U,Data!M92,AA:AA,"U"),IF(Data!Z92="Zone",SUMIFS(Data!AK:AK,Data!Z:Z,"TM",Data!T:T,Data!M92,AA:AA,"U"),IF(Data!Z92="Region",SUMIFS(Data!AK:AK,Data!Z:Z,"TM",Data!S:S,Data!M92,AA:AA,"U"),IF(Data!Z92="Country",SUMIFS(Data!AK:AK,Data!Z:Z,"TM",Data!R:R,Data!M92,AA:AA,"U"),"")))))))</f>
        <v>0</v>
      </c>
      <c r="AL92" s="18">
        <f>IF(Z92="TM",12000*0,IF(Data!Z92="AAM",SUMIFS(Data!AL:AL,Data!Z:Z,"TM",Data!X:X,Data!M92,AA:AA,"H"),IF(Data!Z92="AM",SUMIFS(Data!AL:AL,Data!Z:Z,"TM",Data!V:V,Data!M92,AA:AA,"H"),IF(Data!Z92="AZM",SUMIFS(Data!AL:AL,Data!Z:Z,"TM",Data!U:U,Data!M92,AA:AA,"H"),IF(Data!Z92="Zone",SUMIFS(Data!AL:AL,Data!Z:Z,"TM",Data!T:T,Data!M92,AA:AA,"H"),IF(Data!Z92="Region",SUMIFS(Data!AL:AL,Data!Z:Z,"TM",Data!S:S,Data!M92,AA:AA,"H"),IF(Data!Z92="Country",SUMIFS(Data!AL:AL,Data!Z:Z,"TM",Data!R:R,Data!M92,AA:AA,"H"),"")))))))</f>
        <v>0</v>
      </c>
      <c r="AM92" s="27">
        <f t="shared" si="30"/>
        <v>0</v>
      </c>
      <c r="AN92" s="26">
        <f t="shared" si="31"/>
        <v>0</v>
      </c>
      <c r="AO92" s="26">
        <f t="shared" si="32"/>
        <v>0</v>
      </c>
      <c r="AQ92" s="28">
        <f t="shared" si="33"/>
        <v>0</v>
      </c>
      <c r="AR92" s="18">
        <f t="shared" si="34"/>
        <v>0</v>
      </c>
      <c r="AS92" s="18">
        <f t="shared" si="35"/>
        <v>0</v>
      </c>
      <c r="AT92" s="27">
        <f t="shared" si="36"/>
        <v>0</v>
      </c>
      <c r="AU92" s="27"/>
      <c r="AV92" s="27"/>
      <c r="AW92" s="18">
        <f>IF(Z92="TM",(COUNTIFS(Orders!AD:AD,Data!M92,Orders!W:W,0,Orders!X:X,0,Orders!S:S,"*Ray*")+COUNTIFS(Orders!AD:AD,Data!M92,Orders!W:W,1,Orders!X:X,1,Orders!S:S,"*Ray*")+COUNTIFS(Orders!AD:AD,Data!M92,Orders!W:W,0,Orders!X:X,0,Orders!S:S,"*Fabric*")+COUNTIFS(Orders!AD:AD,Data!M92,Orders!W:W,1,Orders!X:X,1,Orders!S:S,"*Fabric*")),IF(Data!Z92="AAM",SUMIFS(Data!AW:AW,Data!Z:Z,"TM",Data!X:X,Data!M92),IF(Data!Z92="AM",SUMIFS(Data!AW:AW,Data!Z:Z,"TM",Data!V:V,Data!M92),IF(Data!Z92="AZM",SUMIFS(Data!AW:AW,Data!Z:Z,"TM",Data!U:U,Data!M92),IF(Data!Z92="Zone",SUMIFS(Data!AW:AW,Data!Z:Z,"TM",Data!T:T,Data!M92),IF(Data!Z92="Region",SUMIFS(Data!AW:AW,Data!Z:Z,"TM",Data!S:S,Data!M92),IF(Data!Z92="Country",SUMIFS(Data!AW:AW,Data!Z:Z,"TM",Data!R:R,Data!M92),0)))))))</f>
        <v>0</v>
      </c>
      <c r="AX92" s="18">
        <f>IF(Z92="TM",(COUNTIFS(Orders!AD:AD,Data!M92,Orders!W:W,0,Orders!X:X,0,Orders!S:S,"*Starter*")+COUNTIFS(Orders!AD:AD,Data!M92,Orders!W:W,1,Orders!X:X,1,Orders!S:S,"*Starter*")),IF(Data!Z92="AAM",SUMIFS(Data!AX:AX,Data!Z:Z,"TM",Data!X:X,Data!M92),IF(Data!Z92="AM",SUMIFS(Data!AX:AX,Data!Z:Z,"TM",Data!V:V,Data!M92),IF(Data!Z92="AZM",SUMIFS(Data!AX:AX,Data!Z:Z,"TM",Data!U:U,Data!M92),IF(Data!Z92="Zone",SUMIFS(Data!AX:AX,Data!Z:Z,"TM",Data!T:T,Data!M92),IF(Data!Z92="Region",SUMIFS(Data!AX:AX,Data!Z:Z,"TM",Data!S:S,Data!M92),IF(Data!Z92="Country",SUMIFS(Data!AX:AX,Data!Z:Z,"TM",Data!R:R,Data!M92),0)))))))</f>
        <v>0</v>
      </c>
      <c r="AY92" s="18">
        <f>IF(Z92="TM",(COUNTIFS(Orders!AD:AD,Data!M92,Orders!W:W,0,Orders!X:X,0,Orders!S:S,"*Pro*")+COUNTIFS(Orders!AD:AD,Data!M92,Orders!W:W,1,Orders!X:X,1,Orders!S:S,"*Pro*")),IF(Data!Z92="AAM",SUMIFS(Data!AY:AY,Data!Z:Z,"TM",Data!X:X,Data!M92),IF(Data!Z92="AM",SUMIFS(Data!AY:AY,Data!Z:Z,"TM",Data!V:V,Data!M92),IF(Data!Z92="AZM",SUMIFS(Data!AY:AY,Data!Z:Z,"TM",Data!U:U,Data!M92),IF(Data!Z92="Zone",SUMIFS(Data!AY:AY,Data!Z:Z,"TM",Data!T:T,Data!M92),IF(Data!Z92="Region",SUMIFS(Data!AY:AY,Data!Z:Z,"TM",Data!S:S,Data!M92),IF(Data!Z92="Country",SUMIFS(Data!AY:AY,Data!Z:Z,"TM",Data!R:R,Data!M92),0)))))))</f>
        <v>0</v>
      </c>
      <c r="AZ92" s="18">
        <f>IF(Z92="TM",(COUNTIFS(Orders!AD:AD,Data!M92,Orders!W:W,0,Orders!X:X,0,Orders!S:S,"*Tab*")+COUNTIFS(Orders!AD:AD,Data!M92,Orders!W:W,1,Orders!X:X,1,Orders!S:S,"*Tab*")),IF(Data!Z92="AAM",SUMIFS(Data!AZ:AZ,Data!Z:Z,"TM",Data!X:X,Data!M92),IF(Data!Z92="AM",SUMIFS(Data!AZ:AZ,Data!Z:Z,"TM",Data!V:V,Data!M92),IF(Data!Z92="AZM",SUMIFS(Data!AZ:AZ,Data!Z:Z,"TM",Data!U:U,Data!M92),IF(Data!Z92="Zone",SUMIFS(Data!AZ:AZ,Data!Z:Z,"TM",Data!T:T,Data!M92),IF(Data!Z92="Region",SUMIFS(Data!AZ:AZ,Data!Z:Z,"TM",Data!S:S,Data!M92),IF(Data!Z92="Country",SUMIFS(Data!AZ:AZ,Data!Z:Z,"TM",Data!R:R,Data!M92),0)))))))</f>
        <v>0</v>
      </c>
      <c r="BA92" s="18">
        <f>IF(Z92="TM",(COUNTIFS(Orders!AD:AD,Data!M92,Orders!W:W,0,Orders!X:X,0,Orders!S:S,"*Dental*")+COUNTIFS(Orders!AD:AD,Data!M92,Orders!W:W,1,Orders!X:X,1,Orders!S:S,"*Dental*")+COUNTIFS(Orders!AD:AD,Data!M92,Orders!W:W,0,Orders!X:X,0,Orders!S:S,"*Pediatric*")+COUNTIFS(Orders!AD:AD,Data!M92,Orders!W:W,1,Orders!X:X,1,Orders!S:S,"*Pediatric*")),IF(Data!Z92="AAM",SUMIFS(Data!BA:BA,Data!Z:Z,"TM",Data!X:X,Data!M92),IF(Data!Z92="AM",SUMIFS(Data!BA:BA,Data!Z:Z,"TM",Data!V:V,Data!M92),IF(Data!Z92="AZM",SUMIFS(Data!BA:BA,Data!Z:Z,"TM",Data!U:U,Data!M92),IF(Data!Z92="Zone",SUMIFS(Data!BA:BA,Data!Z:Z,"TM",Data!T:T,Data!M92),IF(Data!Z92="Region",SUMIFS(Data!BA:BA,Data!Z:Z,"TM",Data!S:S,Data!M92),IF(Data!Z92="Country",SUMIFS(Data!BA:BA,Data!Z:Z,"TM",Data!R:R,Data!M92),0)))))))</f>
        <v>0</v>
      </c>
      <c r="BB92" s="18">
        <f>IF(Z92="TM",(COUNTIFS(Orders!AD:AD,Data!M92,Orders!W:W,0,Orders!X:X,0,Orders!S:S,"*Fabric*")+COUNTIFS(Orders!AD:AD,Data!M92,Orders!W:W,1,Orders!X:X,1,Orders!S:S,"*Fabric*")),IF(Data!Z92="AAM",SUMIFS(Data!BB:BB,Data!Z:Z,"TM",Data!X:X,Data!M92),IF(Data!Z92="AM",SUMIFS(Data!BB:BB,Data!Z:Z,"TM",Data!V:V,Data!M92),IF(Data!Z92="AZM",SUMIFS(Data!BB:BB,Data!Z:Z,"TM",Data!U:U,Data!M92),IF(Data!Z92="Zone",SUMIFS(Data!BB:BB,Data!Z:Z,"TM",Data!T:T,Data!M92),IF(Data!Z92="Region",SUMIFS(Data!BB:BB,Data!Z:Z,"TM",Data!S:S,Data!M92),IF(Data!Z92="Country",SUMIFS(Data!BB:BB,Data!Z:Z,"TM",Data!R:R,Data!M92),0)))))))</f>
        <v>0</v>
      </c>
    </row>
    <row r="93" spans="1:54" ht="15.75" x14ac:dyDescent="0.3">
      <c r="A93" s="33" t="str">
        <f t="shared" si="37"/>
        <v/>
      </c>
      <c r="B93" s="33" t="b">
        <f t="shared" si="38"/>
        <v>1</v>
      </c>
      <c r="C93" s="33" t="e">
        <f>IF(ISERROR(SMALL($D$4:$D$594,E93)),””,SMALL($D$4:$D$594,E93))</f>
        <v>#NAME?</v>
      </c>
      <c r="D93" s="34" t="str">
        <f t="shared" si="39"/>
        <v/>
      </c>
      <c r="E93" s="33">
        <f>ROWS($E$4:E93)</f>
        <v>90</v>
      </c>
      <c r="F93" s="33">
        <f t="shared" si="40"/>
        <v>0</v>
      </c>
      <c r="G93" s="33">
        <f>IF(OR(Report!$C$7="",Report!$C$7="All Levels"),1,IF(Report!$C$7=Data!Z93,1,0))</f>
        <v>0</v>
      </c>
      <c r="H93" s="33">
        <f t="shared" si="41"/>
        <v>1</v>
      </c>
      <c r="I93" s="33">
        <f t="shared" si="42"/>
        <v>3</v>
      </c>
      <c r="J93" s="33">
        <f>IF(OR(Report!$F$7="",Report!$F$7="All AMs"),1,IF(Report!$F$7=Data!W93,1,0))</f>
        <v>1</v>
      </c>
      <c r="K93" s="33">
        <f>IF(OR(Report!$E$7="",Report!$E$7="All Zones"),1,IF(Report!$E$7=Data!P93,1,0))</f>
        <v>1</v>
      </c>
      <c r="L93" s="33">
        <f>IF(OR(Report!$D$7="",Report!$D$7="All Regions"),1,IF(Report!$D$7=Data!O93,1,0))</f>
        <v>1</v>
      </c>
      <c r="M93" s="67" t="s">
        <v>665</v>
      </c>
      <c r="N93" s="67" t="s">
        <v>885</v>
      </c>
      <c r="O93" s="68" t="s">
        <v>19</v>
      </c>
      <c r="P93" s="68" t="s">
        <v>685</v>
      </c>
      <c r="Q93" s="68" t="s">
        <v>685</v>
      </c>
      <c r="R93" s="67" t="s">
        <v>777</v>
      </c>
      <c r="S93" s="67" t="s">
        <v>753</v>
      </c>
      <c r="T93" s="67" t="s">
        <v>754</v>
      </c>
      <c r="U93" s="67" t="s">
        <v>785</v>
      </c>
      <c r="V93" s="67"/>
      <c r="W93" s="67" t="s">
        <v>884</v>
      </c>
      <c r="X93" s="67" t="s">
        <v>665</v>
      </c>
      <c r="Y93" s="68"/>
      <c r="Z93" s="68" t="s">
        <v>17</v>
      </c>
      <c r="AA93" s="68"/>
      <c r="AB93" s="18">
        <f>IF(Z93="TM",IF(AA93="H",(COUNTIFS(Orders!AD:AD,Data!M93,Orders!W:W,0,Orders!X:X,0)+COUNTIFS(Orders!AD:AD,Data!M93,Orders!W:W,1,Orders!X:X,1)),0),IF(Data!Z93="AAM",SUMIFS(Data!AB:AB,Data!Z:Z,"TM",Data!X:X,Data!M93,AA:AA,"H"),IF(Data!Z93="AM",SUMIFS(Data!AB:AB,Data!Z:Z,"TM",Data!V:V,Data!M93,AA:AA,"H"),IF(Data!Z93="AZM",SUMIFS(Data!AB:AB,Data!Z:Z,"TM",Data!U:U,Data!M93,AA:AA,"H"),IF(Data!Z93="ZM",SUMIFS(Data!AB:AB,Data!Z:Z,"TM",Data!T:T,Data!M93,AA:AA,"H"),IF(Data!Z93="RM",SUMIFS(Data!AB:AB,Data!Z:Z,"TM",Data!S:S,Data!M93,AA:AA,"H"),IF(Data!Z93="CM",SUMIFS(Data!AB:AB,Data!Z:Z,"TM",Data!R:R,Data!M93,AA:AA,"H"),"")))))))</f>
        <v>0</v>
      </c>
      <c r="AC93" s="28">
        <f>IF(Z93="TM",IF(AA93="H",(SUMIFS(Orders!AG:AG,Orders!AD:AD,Data!M93,Orders!W:W,0,Orders!X:X,0)+SUMIFS(Orders!AG:AG,Orders!AD:AD,Data!M93,Orders!W:W,1,Orders!X:X,1))/12000,0),IF(Data!Z93="AAM",SUMIFS(Data!AC:AC,Data!Z:Z,"TM",Data!X:X,Data!M93,AA:AA,"H"),IF(Data!Z93="AM",SUMIFS(Data!AC:AC,Data!Z:Z,"TM",Data!V:V,Data!M93,AA:AA,"H"),IF(Data!Z93="AZM",SUMIFS(Data!AC:AC,Data!Z:Z,"TM",Data!U:U,Data!M93,AA:AA,"H"),IF(Data!Z93="Zone",SUMIFS(Data!AC:AC,Data!Z:Z,"TM",Data!T:T,Data!M93,AA:AA,"H"),IF(Data!Z93="Region",SUMIFS(Data!AC:AC,Data!Z:Z,"TM",Data!S:S,Data!M93,AA:AA,"H"),IF(Data!Z93="Country",SUMIFS(Data!AC:AC,Data!Z:Z,"TM",Data!R:R,Data!M93,AA:AA,"H"),"")))))))</f>
        <v>0</v>
      </c>
      <c r="AD93" s="18">
        <f>IF(Z93="TM",0,IF(Data!Z93="AAM",SUMIFS(Data!AD:AD,Data!Z:Z,"TM",Data!X:X,Data!M93,AA:AA,"H"),IF(Data!Z93="AM",SUMIFS(Data!AD:AD,Data!Z:Z,"TM",Data!V:V,Data!M93,AA:AA,"H"),IF(Data!Z93="AZM",SUMIFS(Data!AD:AD,Data!Z:Z,"TM",Data!U:U,Data!M93,AA:AA,"H"),IF(Data!Z93="Zone",SUMIFS(Data!AD:AD,Data!Z:Z,"TM",Data!T:T,Data!M93,AA:AA,"H"),IF(Data!Z93="Region",SUMIFS(Data!AD:AD,Data!Z:Z,"TM",Data!S:S,Data!M93,AA:AA,"H"),IF(Data!Z93="Country",SUMIFS(Data!AD:AD,Data!Z:Z,"TM",Data!R:R,Data!M93,AA:AA,"H"),"")))))))</f>
        <v>0</v>
      </c>
      <c r="AE93" s="27">
        <f t="shared" si="26"/>
        <v>0</v>
      </c>
      <c r="AF93" s="26">
        <f t="shared" si="27"/>
        <v>0</v>
      </c>
      <c r="AG93" s="26">
        <f t="shared" si="28"/>
        <v>0</v>
      </c>
      <c r="AH93" s="26">
        <f t="shared" si="29"/>
        <v>0</v>
      </c>
      <c r="AJ93" s="28">
        <f>IF(Z93="TM",IF(AA93="U",(SUMIFS(Orders!AG:AG,Orders!AD:AD,Data!M93,Orders!W:W,0,Orders!X:X,0)+SUMIFS(Orders!AG:AG,Orders!AD:AD,Data!M93,Orders!W:W,1,Orders!X:X,1))/12000,0),IF(Data!Z93="AAM",SUMIFS(Data!AJ:AJ,Data!Z:Z,"TM",Data!X:X,Data!M93,AA:AA,"U"),IF(Data!Z93="AM",SUMIFS(Data!AJ:AJ,Data!Z:Z,"TM",Data!V:V,Data!M93,AA:AA,"U"),IF(Data!Z93="AZM",SUMIFS(Data!AJ:AJ,Data!Z:Z,"TM",Data!U:U,Data!M93,AA:AA,"U"),IF(Data!Z93="Zone",SUMIFS(Data!AJ:AJ,Data!Z:Z,"TM",Data!T:T,Data!M93,AA:AA,"U"),IF(Data!Z93="Region",SUMIFS(Data!AJ:AJ,Data!Z:Z,"TM",Data!S:S,Data!M93,AA:AA,"U"),IF(Data!Z93="Country",SUMIFS(Data!AJ:AJ,Data!Z:Z,"TM",Data!R:R,Data!M93,AA:AA,"U"),"")))))))</f>
        <v>0</v>
      </c>
      <c r="AK93" s="18">
        <f>IF(Z93="TM",IF(AA93="U",(SUMIFS(Orders!AG:AG,Orders!AD:AD,Data!M93,Orders!W:W,0,Orders!X:X,0)+SUMIFS(Orders!AG:AG,Orders!AD:AD,Data!M93,Orders!W:W,1,Orders!X:X,1)),0),IF(Data!Z93="AAM",SUMIFS(Data!AK:AK,Data!Z:Z,"TM",Data!X:X,Data!M93,AA:AA,"U"),IF(Data!Z93="AM",SUMIFS(Data!AK:AK,Data!Z:Z,"TM",Data!V:V,Data!M93,AA:AA,"U"),IF(Data!Z93="AZM",SUMIFS(Data!AK:AK,Data!Z:Z,"TM",Data!U:U,Data!M93,AA:AA,"U"),IF(Data!Z93="Zone",SUMIFS(Data!AK:AK,Data!Z:Z,"TM",Data!T:T,Data!M93,AA:AA,"U"),IF(Data!Z93="Region",SUMIFS(Data!AK:AK,Data!Z:Z,"TM",Data!S:S,Data!M93,AA:AA,"U"),IF(Data!Z93="Country",SUMIFS(Data!AK:AK,Data!Z:Z,"TM",Data!R:R,Data!M93,AA:AA,"U"),"")))))))</f>
        <v>0</v>
      </c>
      <c r="AL93" s="18">
        <f>IF(Z93="TM",12000*0,IF(Data!Z93="AAM",SUMIFS(Data!AL:AL,Data!Z:Z,"TM",Data!X:X,Data!M93,AA:AA,"H"),IF(Data!Z93="AM",SUMIFS(Data!AL:AL,Data!Z:Z,"TM",Data!V:V,Data!M93,AA:AA,"H"),IF(Data!Z93="AZM",SUMIFS(Data!AL:AL,Data!Z:Z,"TM",Data!U:U,Data!M93,AA:AA,"H"),IF(Data!Z93="Zone",SUMIFS(Data!AL:AL,Data!Z:Z,"TM",Data!T:T,Data!M93,AA:AA,"H"),IF(Data!Z93="Region",SUMIFS(Data!AL:AL,Data!Z:Z,"TM",Data!S:S,Data!M93,AA:AA,"H"),IF(Data!Z93="Country",SUMIFS(Data!AL:AL,Data!Z:Z,"TM",Data!R:R,Data!M93,AA:AA,"H"),"")))))))</f>
        <v>0</v>
      </c>
      <c r="AM93" s="27">
        <f t="shared" si="30"/>
        <v>0</v>
      </c>
      <c r="AN93" s="26">
        <f t="shared" si="31"/>
        <v>0</v>
      </c>
      <c r="AO93" s="26">
        <f t="shared" si="32"/>
        <v>0</v>
      </c>
      <c r="AQ93" s="28">
        <f t="shared" si="33"/>
        <v>0</v>
      </c>
      <c r="AR93" s="18">
        <f t="shared" si="34"/>
        <v>0</v>
      </c>
      <c r="AS93" s="18">
        <f t="shared" si="35"/>
        <v>0</v>
      </c>
      <c r="AT93" s="27">
        <f t="shared" si="36"/>
        <v>0</v>
      </c>
      <c r="AU93" s="27"/>
      <c r="AV93" s="27"/>
      <c r="AW93" s="18">
        <f>IF(Z93="TM",(COUNTIFS(Orders!AD:AD,Data!M93,Orders!W:W,0,Orders!X:X,0,Orders!S:S,"*Ray*")+COUNTIFS(Orders!AD:AD,Data!M93,Orders!W:W,1,Orders!X:X,1,Orders!S:S,"*Ray*")+COUNTIFS(Orders!AD:AD,Data!M93,Orders!W:W,0,Orders!X:X,0,Orders!S:S,"*Fabric*")+COUNTIFS(Orders!AD:AD,Data!M93,Orders!W:W,1,Orders!X:X,1,Orders!S:S,"*Fabric*")),IF(Data!Z93="AAM",SUMIFS(Data!AW:AW,Data!Z:Z,"TM",Data!X:X,Data!M93),IF(Data!Z93="AM",SUMIFS(Data!AW:AW,Data!Z:Z,"TM",Data!V:V,Data!M93),IF(Data!Z93="AZM",SUMIFS(Data!AW:AW,Data!Z:Z,"TM",Data!U:U,Data!M93),IF(Data!Z93="Zone",SUMIFS(Data!AW:AW,Data!Z:Z,"TM",Data!T:T,Data!M93),IF(Data!Z93="Region",SUMIFS(Data!AW:AW,Data!Z:Z,"TM",Data!S:S,Data!M93),IF(Data!Z93="Country",SUMIFS(Data!AW:AW,Data!Z:Z,"TM",Data!R:R,Data!M93),0)))))))</f>
        <v>0</v>
      </c>
      <c r="AX93" s="18">
        <f>IF(Z93="TM",(COUNTIFS(Orders!AD:AD,Data!M93,Orders!W:W,0,Orders!X:X,0,Orders!S:S,"*Starter*")+COUNTIFS(Orders!AD:AD,Data!M93,Orders!W:W,1,Orders!X:X,1,Orders!S:S,"*Starter*")),IF(Data!Z93="AAM",SUMIFS(Data!AX:AX,Data!Z:Z,"TM",Data!X:X,Data!M93),IF(Data!Z93="AM",SUMIFS(Data!AX:AX,Data!Z:Z,"TM",Data!V:V,Data!M93),IF(Data!Z93="AZM",SUMIFS(Data!AX:AX,Data!Z:Z,"TM",Data!U:U,Data!M93),IF(Data!Z93="Zone",SUMIFS(Data!AX:AX,Data!Z:Z,"TM",Data!T:T,Data!M93),IF(Data!Z93="Region",SUMIFS(Data!AX:AX,Data!Z:Z,"TM",Data!S:S,Data!M93),IF(Data!Z93="Country",SUMIFS(Data!AX:AX,Data!Z:Z,"TM",Data!R:R,Data!M93),0)))))))</f>
        <v>0</v>
      </c>
      <c r="AY93" s="18">
        <f>IF(Z93="TM",(COUNTIFS(Orders!AD:AD,Data!M93,Orders!W:W,0,Orders!X:X,0,Orders!S:S,"*Pro*")+COUNTIFS(Orders!AD:AD,Data!M93,Orders!W:W,1,Orders!X:X,1,Orders!S:S,"*Pro*")),IF(Data!Z93="AAM",SUMIFS(Data!AY:AY,Data!Z:Z,"TM",Data!X:X,Data!M93),IF(Data!Z93="AM",SUMIFS(Data!AY:AY,Data!Z:Z,"TM",Data!V:V,Data!M93),IF(Data!Z93="AZM",SUMIFS(Data!AY:AY,Data!Z:Z,"TM",Data!U:U,Data!M93),IF(Data!Z93="Zone",SUMIFS(Data!AY:AY,Data!Z:Z,"TM",Data!T:T,Data!M93),IF(Data!Z93="Region",SUMIFS(Data!AY:AY,Data!Z:Z,"TM",Data!S:S,Data!M93),IF(Data!Z93="Country",SUMIFS(Data!AY:AY,Data!Z:Z,"TM",Data!R:R,Data!M93),0)))))))</f>
        <v>0</v>
      </c>
      <c r="AZ93" s="18">
        <f>IF(Z93="TM",(COUNTIFS(Orders!AD:AD,Data!M93,Orders!W:W,0,Orders!X:X,0,Orders!S:S,"*Tab*")+COUNTIFS(Orders!AD:AD,Data!M93,Orders!W:W,1,Orders!X:X,1,Orders!S:S,"*Tab*")),IF(Data!Z93="AAM",SUMIFS(Data!AZ:AZ,Data!Z:Z,"TM",Data!X:X,Data!M93),IF(Data!Z93="AM",SUMIFS(Data!AZ:AZ,Data!Z:Z,"TM",Data!V:V,Data!M93),IF(Data!Z93="AZM",SUMIFS(Data!AZ:AZ,Data!Z:Z,"TM",Data!U:U,Data!M93),IF(Data!Z93="Zone",SUMIFS(Data!AZ:AZ,Data!Z:Z,"TM",Data!T:T,Data!M93),IF(Data!Z93="Region",SUMIFS(Data!AZ:AZ,Data!Z:Z,"TM",Data!S:S,Data!M93),IF(Data!Z93="Country",SUMIFS(Data!AZ:AZ,Data!Z:Z,"TM",Data!R:R,Data!M93),0)))))))</f>
        <v>0</v>
      </c>
      <c r="BA93" s="18">
        <f>IF(Z93="TM",(COUNTIFS(Orders!AD:AD,Data!M93,Orders!W:W,0,Orders!X:X,0,Orders!S:S,"*Dental*")+COUNTIFS(Orders!AD:AD,Data!M93,Orders!W:W,1,Orders!X:X,1,Orders!S:S,"*Dental*")+COUNTIFS(Orders!AD:AD,Data!M93,Orders!W:W,0,Orders!X:X,0,Orders!S:S,"*Pediatric*")+COUNTIFS(Orders!AD:AD,Data!M93,Orders!W:W,1,Orders!X:X,1,Orders!S:S,"*Pediatric*")),IF(Data!Z93="AAM",SUMIFS(Data!BA:BA,Data!Z:Z,"TM",Data!X:X,Data!M93),IF(Data!Z93="AM",SUMIFS(Data!BA:BA,Data!Z:Z,"TM",Data!V:V,Data!M93),IF(Data!Z93="AZM",SUMIFS(Data!BA:BA,Data!Z:Z,"TM",Data!U:U,Data!M93),IF(Data!Z93="Zone",SUMIFS(Data!BA:BA,Data!Z:Z,"TM",Data!T:T,Data!M93),IF(Data!Z93="Region",SUMIFS(Data!BA:BA,Data!Z:Z,"TM",Data!S:S,Data!M93),IF(Data!Z93="Country",SUMIFS(Data!BA:BA,Data!Z:Z,"TM",Data!R:R,Data!M93),0)))))))</f>
        <v>0</v>
      </c>
      <c r="BB93" s="18">
        <f>IF(Z93="TM",(COUNTIFS(Orders!AD:AD,Data!M93,Orders!W:W,0,Orders!X:X,0,Orders!S:S,"*Fabric*")+COUNTIFS(Orders!AD:AD,Data!M93,Orders!W:W,1,Orders!X:X,1,Orders!S:S,"*Fabric*")),IF(Data!Z93="AAM",SUMIFS(Data!BB:BB,Data!Z:Z,"TM",Data!X:X,Data!M93),IF(Data!Z93="AM",SUMIFS(Data!BB:BB,Data!Z:Z,"TM",Data!V:V,Data!M93),IF(Data!Z93="AZM",SUMIFS(Data!BB:BB,Data!Z:Z,"TM",Data!U:U,Data!M93),IF(Data!Z93="Zone",SUMIFS(Data!BB:BB,Data!Z:Z,"TM",Data!T:T,Data!M93),IF(Data!Z93="Region",SUMIFS(Data!BB:BB,Data!Z:Z,"TM",Data!S:S,Data!M93),IF(Data!Z93="Country",SUMIFS(Data!BB:BB,Data!Z:Z,"TM",Data!R:R,Data!M93),0)))))))</f>
        <v>0</v>
      </c>
    </row>
    <row r="94" spans="1:54" ht="15.75" x14ac:dyDescent="0.3">
      <c r="A94" s="33" t="str">
        <f t="shared" si="37"/>
        <v/>
      </c>
      <c r="B94" s="33" t="b">
        <f t="shared" si="38"/>
        <v>1</v>
      </c>
      <c r="C94" s="33" t="e">
        <f>IF(ISERROR(SMALL($D$4:$D$594,E94)),””,SMALL($D$4:$D$594,E94))</f>
        <v>#NAME?</v>
      </c>
      <c r="D94" s="34" t="str">
        <f t="shared" si="39"/>
        <v/>
      </c>
      <c r="E94" s="33">
        <f>ROWS($E$4:E94)</f>
        <v>91</v>
      </c>
      <c r="F94" s="33">
        <f t="shared" si="40"/>
        <v>0</v>
      </c>
      <c r="G94" s="33">
        <f>IF(OR(Report!$C$7="",Report!$C$7="All Levels"),1,IF(Report!$C$7=Data!Z94,1,0))</f>
        <v>0</v>
      </c>
      <c r="H94" s="33">
        <f t="shared" si="41"/>
        <v>1</v>
      </c>
      <c r="I94" s="33">
        <f t="shared" si="42"/>
        <v>3</v>
      </c>
      <c r="J94" s="33">
        <f>IF(OR(Report!$F$7="",Report!$F$7="All AMs"),1,IF(Report!$F$7=Data!W94,1,0))</f>
        <v>1</v>
      </c>
      <c r="K94" s="33">
        <f>IF(OR(Report!$E$7="",Report!$E$7="All Zones"),1,IF(Report!$E$7=Data!P94,1,0))</f>
        <v>1</v>
      </c>
      <c r="L94" s="33">
        <f>IF(OR(Report!$D$7="",Report!$D$7="All Regions"),1,IF(Report!$D$7=Data!O94,1,0))</f>
        <v>1</v>
      </c>
      <c r="M94" s="67" t="s">
        <v>430</v>
      </c>
      <c r="N94" s="67" t="s">
        <v>886</v>
      </c>
      <c r="O94" s="68" t="s">
        <v>19</v>
      </c>
      <c r="P94" s="68" t="s">
        <v>686</v>
      </c>
      <c r="Q94" s="68" t="s">
        <v>686</v>
      </c>
      <c r="R94" s="67" t="s">
        <v>777</v>
      </c>
      <c r="S94" s="67" t="s">
        <v>753</v>
      </c>
      <c r="T94" s="67" t="s">
        <v>755</v>
      </c>
      <c r="U94" s="67"/>
      <c r="V94" s="67" t="s">
        <v>830</v>
      </c>
      <c r="W94" s="67" t="s">
        <v>718</v>
      </c>
      <c r="X94" s="67" t="s">
        <v>430</v>
      </c>
      <c r="Y94" s="68"/>
      <c r="Z94" s="68" t="s">
        <v>17</v>
      </c>
      <c r="AA94" s="68"/>
      <c r="AB94" s="18">
        <f>IF(Z94="TM",IF(AA94="H",(COUNTIFS(Orders!AD:AD,Data!M94,Orders!W:W,0,Orders!X:X,0)+COUNTIFS(Orders!AD:AD,Data!M94,Orders!W:W,1,Orders!X:X,1)),0),IF(Data!Z94="AAM",SUMIFS(Data!AB:AB,Data!Z:Z,"TM",Data!X:X,Data!M94,AA:AA,"H"),IF(Data!Z94="AM",SUMIFS(Data!AB:AB,Data!Z:Z,"TM",Data!V:V,Data!M94,AA:AA,"H"),IF(Data!Z94="AZM",SUMIFS(Data!AB:AB,Data!Z:Z,"TM",Data!U:U,Data!M94,AA:AA,"H"),IF(Data!Z94="ZM",SUMIFS(Data!AB:AB,Data!Z:Z,"TM",Data!T:T,Data!M94,AA:AA,"H"),IF(Data!Z94="RM",SUMIFS(Data!AB:AB,Data!Z:Z,"TM",Data!S:S,Data!M94,AA:AA,"H"),IF(Data!Z94="CM",SUMIFS(Data!AB:AB,Data!Z:Z,"TM",Data!R:R,Data!M94,AA:AA,"H"),"")))))))</f>
        <v>0</v>
      </c>
      <c r="AC94" s="28">
        <f>IF(Z94="TM",IF(AA94="H",(SUMIFS(Orders!AG:AG,Orders!AD:AD,Data!M94,Orders!W:W,0,Orders!X:X,0)+SUMIFS(Orders!AG:AG,Orders!AD:AD,Data!M94,Orders!W:W,1,Orders!X:X,1))/12000,0),IF(Data!Z94="AAM",SUMIFS(Data!AC:AC,Data!Z:Z,"TM",Data!X:X,Data!M94,AA:AA,"H"),IF(Data!Z94="AM",SUMIFS(Data!AC:AC,Data!Z:Z,"TM",Data!V:V,Data!M94,AA:AA,"H"),IF(Data!Z94="AZM",SUMIFS(Data!AC:AC,Data!Z:Z,"TM",Data!U:U,Data!M94,AA:AA,"H"),IF(Data!Z94="Zone",SUMIFS(Data!AC:AC,Data!Z:Z,"TM",Data!T:T,Data!M94,AA:AA,"H"),IF(Data!Z94="Region",SUMIFS(Data!AC:AC,Data!Z:Z,"TM",Data!S:S,Data!M94,AA:AA,"H"),IF(Data!Z94="Country",SUMIFS(Data!AC:AC,Data!Z:Z,"TM",Data!R:R,Data!M94,AA:AA,"H"),"")))))))</f>
        <v>0</v>
      </c>
      <c r="AD94" s="18">
        <f>IF(Z94="TM",0,IF(Data!Z94="AAM",SUMIFS(Data!AD:AD,Data!Z:Z,"TM",Data!X:X,Data!M94,AA:AA,"H"),IF(Data!Z94="AM",SUMIFS(Data!AD:AD,Data!Z:Z,"TM",Data!V:V,Data!M94,AA:AA,"H"),IF(Data!Z94="AZM",SUMIFS(Data!AD:AD,Data!Z:Z,"TM",Data!U:U,Data!M94,AA:AA,"H"),IF(Data!Z94="Zone",SUMIFS(Data!AD:AD,Data!Z:Z,"TM",Data!T:T,Data!M94,AA:AA,"H"),IF(Data!Z94="Region",SUMIFS(Data!AD:AD,Data!Z:Z,"TM",Data!S:S,Data!M94,AA:AA,"H"),IF(Data!Z94="Country",SUMIFS(Data!AD:AD,Data!Z:Z,"TM",Data!R:R,Data!M94,AA:AA,"H"),"")))))))</f>
        <v>0</v>
      </c>
      <c r="AE94" s="27">
        <f t="shared" si="26"/>
        <v>0</v>
      </c>
      <c r="AF94" s="26">
        <f t="shared" si="27"/>
        <v>0</v>
      </c>
      <c r="AG94" s="26">
        <f t="shared" si="28"/>
        <v>0</v>
      </c>
      <c r="AH94" s="26">
        <f t="shared" si="29"/>
        <v>0</v>
      </c>
      <c r="AJ94" s="28">
        <f>IF(Z94="TM",IF(AA94="U",(SUMIFS(Orders!AG:AG,Orders!AD:AD,Data!M94,Orders!W:W,0,Orders!X:X,0)+SUMIFS(Orders!AG:AG,Orders!AD:AD,Data!M94,Orders!W:W,1,Orders!X:X,1))/12000,0),IF(Data!Z94="AAM",SUMIFS(Data!AJ:AJ,Data!Z:Z,"TM",Data!X:X,Data!M94,AA:AA,"U"),IF(Data!Z94="AM",SUMIFS(Data!AJ:AJ,Data!Z:Z,"TM",Data!V:V,Data!M94,AA:AA,"U"),IF(Data!Z94="AZM",SUMIFS(Data!AJ:AJ,Data!Z:Z,"TM",Data!U:U,Data!M94,AA:AA,"U"),IF(Data!Z94="Zone",SUMIFS(Data!AJ:AJ,Data!Z:Z,"TM",Data!T:T,Data!M94,AA:AA,"U"),IF(Data!Z94="Region",SUMIFS(Data!AJ:AJ,Data!Z:Z,"TM",Data!S:S,Data!M94,AA:AA,"U"),IF(Data!Z94="Country",SUMIFS(Data!AJ:AJ,Data!Z:Z,"TM",Data!R:R,Data!M94,AA:AA,"U"),"")))))))</f>
        <v>0</v>
      </c>
      <c r="AK94" s="18">
        <f>IF(Z94="TM",IF(AA94="U",(SUMIFS(Orders!AG:AG,Orders!AD:AD,Data!M94,Orders!W:W,0,Orders!X:X,0)+SUMIFS(Orders!AG:AG,Orders!AD:AD,Data!M94,Orders!W:W,1,Orders!X:X,1)),0),IF(Data!Z94="AAM",SUMIFS(Data!AK:AK,Data!Z:Z,"TM",Data!X:X,Data!M94,AA:AA,"U"),IF(Data!Z94="AM",SUMIFS(Data!AK:AK,Data!Z:Z,"TM",Data!V:V,Data!M94,AA:AA,"U"),IF(Data!Z94="AZM",SUMIFS(Data!AK:AK,Data!Z:Z,"TM",Data!U:U,Data!M94,AA:AA,"U"),IF(Data!Z94="Zone",SUMIFS(Data!AK:AK,Data!Z:Z,"TM",Data!T:T,Data!M94,AA:AA,"U"),IF(Data!Z94="Region",SUMIFS(Data!AK:AK,Data!Z:Z,"TM",Data!S:S,Data!M94,AA:AA,"U"),IF(Data!Z94="Country",SUMIFS(Data!AK:AK,Data!Z:Z,"TM",Data!R:R,Data!M94,AA:AA,"U"),"")))))))</f>
        <v>0</v>
      </c>
      <c r="AL94" s="18">
        <f>IF(Z94="TM",12000*0,IF(Data!Z94="AAM",SUMIFS(Data!AL:AL,Data!Z:Z,"TM",Data!X:X,Data!M94,AA:AA,"H"),IF(Data!Z94="AM",SUMIFS(Data!AL:AL,Data!Z:Z,"TM",Data!V:V,Data!M94,AA:AA,"H"),IF(Data!Z94="AZM",SUMIFS(Data!AL:AL,Data!Z:Z,"TM",Data!U:U,Data!M94,AA:AA,"H"),IF(Data!Z94="Zone",SUMIFS(Data!AL:AL,Data!Z:Z,"TM",Data!T:T,Data!M94,AA:AA,"H"),IF(Data!Z94="Region",SUMIFS(Data!AL:AL,Data!Z:Z,"TM",Data!S:S,Data!M94,AA:AA,"H"),IF(Data!Z94="Country",SUMIFS(Data!AL:AL,Data!Z:Z,"TM",Data!R:R,Data!M94,AA:AA,"H"),"")))))))</f>
        <v>0</v>
      </c>
      <c r="AM94" s="27">
        <f t="shared" si="30"/>
        <v>0</v>
      </c>
      <c r="AN94" s="26">
        <f t="shared" si="31"/>
        <v>0</v>
      </c>
      <c r="AO94" s="26">
        <f t="shared" si="32"/>
        <v>0</v>
      </c>
      <c r="AQ94" s="28">
        <f t="shared" si="33"/>
        <v>0</v>
      </c>
      <c r="AR94" s="18">
        <f t="shared" si="34"/>
        <v>0</v>
      </c>
      <c r="AS94" s="18">
        <f t="shared" si="35"/>
        <v>0</v>
      </c>
      <c r="AT94" s="27">
        <f t="shared" si="36"/>
        <v>0</v>
      </c>
      <c r="AU94" s="27"/>
      <c r="AV94" s="27"/>
      <c r="AW94" s="18">
        <f>IF(Z94="TM",(COUNTIFS(Orders!AD:AD,Data!M94,Orders!W:W,0,Orders!X:X,0,Orders!S:S,"*Ray*")+COUNTIFS(Orders!AD:AD,Data!M94,Orders!W:W,1,Orders!X:X,1,Orders!S:S,"*Ray*")+COUNTIFS(Orders!AD:AD,Data!M94,Orders!W:W,0,Orders!X:X,0,Orders!S:S,"*Fabric*")+COUNTIFS(Orders!AD:AD,Data!M94,Orders!W:W,1,Orders!X:X,1,Orders!S:S,"*Fabric*")),IF(Data!Z94="AAM",SUMIFS(Data!AW:AW,Data!Z:Z,"TM",Data!X:X,Data!M94),IF(Data!Z94="AM",SUMIFS(Data!AW:AW,Data!Z:Z,"TM",Data!V:V,Data!M94),IF(Data!Z94="AZM",SUMIFS(Data!AW:AW,Data!Z:Z,"TM",Data!U:U,Data!M94),IF(Data!Z94="Zone",SUMIFS(Data!AW:AW,Data!Z:Z,"TM",Data!T:T,Data!M94),IF(Data!Z94="Region",SUMIFS(Data!AW:AW,Data!Z:Z,"TM",Data!S:S,Data!M94),IF(Data!Z94="Country",SUMIFS(Data!AW:AW,Data!Z:Z,"TM",Data!R:R,Data!M94),0)))))))</f>
        <v>0</v>
      </c>
      <c r="AX94" s="18">
        <f>IF(Z94="TM",(COUNTIFS(Orders!AD:AD,Data!M94,Orders!W:W,0,Orders!X:X,0,Orders!S:S,"*Starter*")+COUNTIFS(Orders!AD:AD,Data!M94,Orders!W:W,1,Orders!X:X,1,Orders!S:S,"*Starter*")),IF(Data!Z94="AAM",SUMIFS(Data!AX:AX,Data!Z:Z,"TM",Data!X:X,Data!M94),IF(Data!Z94="AM",SUMIFS(Data!AX:AX,Data!Z:Z,"TM",Data!V:V,Data!M94),IF(Data!Z94="AZM",SUMIFS(Data!AX:AX,Data!Z:Z,"TM",Data!U:U,Data!M94),IF(Data!Z94="Zone",SUMIFS(Data!AX:AX,Data!Z:Z,"TM",Data!T:T,Data!M94),IF(Data!Z94="Region",SUMIFS(Data!AX:AX,Data!Z:Z,"TM",Data!S:S,Data!M94),IF(Data!Z94="Country",SUMIFS(Data!AX:AX,Data!Z:Z,"TM",Data!R:R,Data!M94),0)))))))</f>
        <v>0</v>
      </c>
      <c r="AY94" s="18">
        <f>IF(Z94="TM",(COUNTIFS(Orders!AD:AD,Data!M94,Orders!W:W,0,Orders!X:X,0,Orders!S:S,"*Pro*")+COUNTIFS(Orders!AD:AD,Data!M94,Orders!W:W,1,Orders!X:X,1,Orders!S:S,"*Pro*")),IF(Data!Z94="AAM",SUMIFS(Data!AY:AY,Data!Z:Z,"TM",Data!X:X,Data!M94),IF(Data!Z94="AM",SUMIFS(Data!AY:AY,Data!Z:Z,"TM",Data!V:V,Data!M94),IF(Data!Z94="AZM",SUMIFS(Data!AY:AY,Data!Z:Z,"TM",Data!U:U,Data!M94),IF(Data!Z94="Zone",SUMIFS(Data!AY:AY,Data!Z:Z,"TM",Data!T:T,Data!M94),IF(Data!Z94="Region",SUMIFS(Data!AY:AY,Data!Z:Z,"TM",Data!S:S,Data!M94),IF(Data!Z94="Country",SUMIFS(Data!AY:AY,Data!Z:Z,"TM",Data!R:R,Data!M94),0)))))))</f>
        <v>0</v>
      </c>
      <c r="AZ94" s="18">
        <f>IF(Z94="TM",(COUNTIFS(Orders!AD:AD,Data!M94,Orders!W:W,0,Orders!X:X,0,Orders!S:S,"*Tab*")+COUNTIFS(Orders!AD:AD,Data!M94,Orders!W:W,1,Orders!X:X,1,Orders!S:S,"*Tab*")),IF(Data!Z94="AAM",SUMIFS(Data!AZ:AZ,Data!Z:Z,"TM",Data!X:X,Data!M94),IF(Data!Z94="AM",SUMIFS(Data!AZ:AZ,Data!Z:Z,"TM",Data!V:V,Data!M94),IF(Data!Z94="AZM",SUMIFS(Data!AZ:AZ,Data!Z:Z,"TM",Data!U:U,Data!M94),IF(Data!Z94="Zone",SUMIFS(Data!AZ:AZ,Data!Z:Z,"TM",Data!T:T,Data!M94),IF(Data!Z94="Region",SUMIFS(Data!AZ:AZ,Data!Z:Z,"TM",Data!S:S,Data!M94),IF(Data!Z94="Country",SUMIFS(Data!AZ:AZ,Data!Z:Z,"TM",Data!R:R,Data!M94),0)))))))</f>
        <v>0</v>
      </c>
      <c r="BA94" s="18">
        <f>IF(Z94="TM",(COUNTIFS(Orders!AD:AD,Data!M94,Orders!W:W,0,Orders!X:X,0,Orders!S:S,"*Dental*")+COUNTIFS(Orders!AD:AD,Data!M94,Orders!W:W,1,Orders!X:X,1,Orders!S:S,"*Dental*")+COUNTIFS(Orders!AD:AD,Data!M94,Orders!W:W,0,Orders!X:X,0,Orders!S:S,"*Pediatric*")+COUNTIFS(Orders!AD:AD,Data!M94,Orders!W:W,1,Orders!X:X,1,Orders!S:S,"*Pediatric*")),IF(Data!Z94="AAM",SUMIFS(Data!BA:BA,Data!Z:Z,"TM",Data!X:X,Data!M94),IF(Data!Z94="AM",SUMIFS(Data!BA:BA,Data!Z:Z,"TM",Data!V:V,Data!M94),IF(Data!Z94="AZM",SUMIFS(Data!BA:BA,Data!Z:Z,"TM",Data!U:U,Data!M94),IF(Data!Z94="Zone",SUMIFS(Data!BA:BA,Data!Z:Z,"TM",Data!T:T,Data!M94),IF(Data!Z94="Region",SUMIFS(Data!BA:BA,Data!Z:Z,"TM",Data!S:S,Data!M94),IF(Data!Z94="Country",SUMIFS(Data!BA:BA,Data!Z:Z,"TM",Data!R:R,Data!M94),0)))))))</f>
        <v>0</v>
      </c>
      <c r="BB94" s="18">
        <f>IF(Z94="TM",(COUNTIFS(Orders!AD:AD,Data!M94,Orders!W:W,0,Orders!X:X,0,Orders!S:S,"*Fabric*")+COUNTIFS(Orders!AD:AD,Data!M94,Orders!W:W,1,Orders!X:X,1,Orders!S:S,"*Fabric*")),IF(Data!Z94="AAM",SUMIFS(Data!BB:BB,Data!Z:Z,"TM",Data!X:X,Data!M94),IF(Data!Z94="AM",SUMIFS(Data!BB:BB,Data!Z:Z,"TM",Data!V:V,Data!M94),IF(Data!Z94="AZM",SUMIFS(Data!BB:BB,Data!Z:Z,"TM",Data!U:U,Data!M94),IF(Data!Z94="Zone",SUMIFS(Data!BB:BB,Data!Z:Z,"TM",Data!T:T,Data!M94),IF(Data!Z94="Region",SUMIFS(Data!BB:BB,Data!Z:Z,"TM",Data!S:S,Data!M94),IF(Data!Z94="Country",SUMIFS(Data!BB:BB,Data!Z:Z,"TM",Data!R:R,Data!M94),0)))))))</f>
        <v>0</v>
      </c>
    </row>
    <row r="95" spans="1:54" ht="15.75" x14ac:dyDescent="0.3">
      <c r="A95" s="33" t="str">
        <f t="shared" si="37"/>
        <v/>
      </c>
      <c r="B95" s="33" t="b">
        <f t="shared" si="38"/>
        <v>1</v>
      </c>
      <c r="C95" s="33" t="e">
        <f>IF(ISERROR(SMALL($D$4:$D$594,E95)),””,SMALL($D$4:$D$594,E95))</f>
        <v>#NAME?</v>
      </c>
      <c r="D95" s="34" t="str">
        <f t="shared" si="39"/>
        <v/>
      </c>
      <c r="E95" s="33">
        <f>ROWS($E$4:E95)</f>
        <v>92</v>
      </c>
      <c r="F95" s="33">
        <f t="shared" si="40"/>
        <v>0</v>
      </c>
      <c r="G95" s="33">
        <f>IF(OR(Report!$C$7="",Report!$C$7="All Levels"),1,IF(Report!$C$7=Data!Z95,1,0))</f>
        <v>0</v>
      </c>
      <c r="H95" s="33">
        <f t="shared" si="41"/>
        <v>1</v>
      </c>
      <c r="I95" s="33">
        <f t="shared" si="42"/>
        <v>3</v>
      </c>
      <c r="J95" s="33">
        <f>IF(OR(Report!$F$7="",Report!$F$7="All AMs"),1,IF(Report!$F$7=Data!W95,1,0))</f>
        <v>1</v>
      </c>
      <c r="K95" s="33">
        <f>IF(OR(Report!$E$7="",Report!$E$7="All Zones"),1,IF(Report!$E$7=Data!P95,1,0))</f>
        <v>1</v>
      </c>
      <c r="L95" s="33">
        <f>IF(OR(Report!$D$7="",Report!$D$7="All Regions"),1,IF(Report!$D$7=Data!O95,1,0))</f>
        <v>1</v>
      </c>
      <c r="M95" s="67" t="s">
        <v>445</v>
      </c>
      <c r="N95" s="67" t="s">
        <v>887</v>
      </c>
      <c r="O95" s="68" t="s">
        <v>19</v>
      </c>
      <c r="P95" s="68" t="s">
        <v>686</v>
      </c>
      <c r="Q95" s="68" t="s">
        <v>686</v>
      </c>
      <c r="R95" s="67" t="s">
        <v>777</v>
      </c>
      <c r="S95" s="67" t="s">
        <v>753</v>
      </c>
      <c r="T95" s="67" t="s">
        <v>755</v>
      </c>
      <c r="U95" s="67"/>
      <c r="V95" s="67" t="s">
        <v>831</v>
      </c>
      <c r="W95" s="67" t="s">
        <v>719</v>
      </c>
      <c r="X95" s="67" t="s">
        <v>445</v>
      </c>
      <c r="Y95" s="68"/>
      <c r="Z95" s="68" t="s">
        <v>17</v>
      </c>
      <c r="AA95" s="68"/>
      <c r="AB95" s="18">
        <f>IF(Z95="TM",IF(AA95="H",(COUNTIFS(Orders!AD:AD,Data!M95,Orders!W:W,0,Orders!X:X,0)+COUNTIFS(Orders!AD:AD,Data!M95,Orders!W:W,1,Orders!X:X,1)),0),IF(Data!Z95="AAM",SUMIFS(Data!AB:AB,Data!Z:Z,"TM",Data!X:X,Data!M95,AA:AA,"H"),IF(Data!Z95="AM",SUMIFS(Data!AB:AB,Data!Z:Z,"TM",Data!V:V,Data!M95,AA:AA,"H"),IF(Data!Z95="AZM",SUMIFS(Data!AB:AB,Data!Z:Z,"TM",Data!U:U,Data!M95,AA:AA,"H"),IF(Data!Z95="ZM",SUMIFS(Data!AB:AB,Data!Z:Z,"TM",Data!T:T,Data!M95,AA:AA,"H"),IF(Data!Z95="RM",SUMIFS(Data!AB:AB,Data!Z:Z,"TM",Data!S:S,Data!M95,AA:AA,"H"),IF(Data!Z95="CM",SUMIFS(Data!AB:AB,Data!Z:Z,"TM",Data!R:R,Data!M95,AA:AA,"H"),"")))))))</f>
        <v>0</v>
      </c>
      <c r="AC95" s="28">
        <f>IF(Z95="TM",IF(AA95="H",(SUMIFS(Orders!AG:AG,Orders!AD:AD,Data!M95,Orders!W:W,0,Orders!X:X,0)+SUMIFS(Orders!AG:AG,Orders!AD:AD,Data!M95,Orders!W:W,1,Orders!X:X,1))/12000,0),IF(Data!Z95="AAM",SUMIFS(Data!AC:AC,Data!Z:Z,"TM",Data!X:X,Data!M95,AA:AA,"H"),IF(Data!Z95="AM",SUMIFS(Data!AC:AC,Data!Z:Z,"TM",Data!V:V,Data!M95,AA:AA,"H"),IF(Data!Z95="AZM",SUMIFS(Data!AC:AC,Data!Z:Z,"TM",Data!U:U,Data!M95,AA:AA,"H"),IF(Data!Z95="Zone",SUMIFS(Data!AC:AC,Data!Z:Z,"TM",Data!T:T,Data!M95,AA:AA,"H"),IF(Data!Z95="Region",SUMIFS(Data!AC:AC,Data!Z:Z,"TM",Data!S:S,Data!M95,AA:AA,"H"),IF(Data!Z95="Country",SUMIFS(Data!AC:AC,Data!Z:Z,"TM",Data!R:R,Data!M95,AA:AA,"H"),"")))))))</f>
        <v>0</v>
      </c>
      <c r="AD95" s="18">
        <f>IF(Z95="TM",0,IF(Data!Z95="AAM",SUMIFS(Data!AD:AD,Data!Z:Z,"TM",Data!X:X,Data!M95,AA:AA,"H"),IF(Data!Z95="AM",SUMIFS(Data!AD:AD,Data!Z:Z,"TM",Data!V:V,Data!M95,AA:AA,"H"),IF(Data!Z95="AZM",SUMIFS(Data!AD:AD,Data!Z:Z,"TM",Data!U:U,Data!M95,AA:AA,"H"),IF(Data!Z95="Zone",SUMIFS(Data!AD:AD,Data!Z:Z,"TM",Data!T:T,Data!M95,AA:AA,"H"),IF(Data!Z95="Region",SUMIFS(Data!AD:AD,Data!Z:Z,"TM",Data!S:S,Data!M95,AA:AA,"H"),IF(Data!Z95="Country",SUMIFS(Data!AD:AD,Data!Z:Z,"TM",Data!R:R,Data!M95,AA:AA,"H"),"")))))))</f>
        <v>0</v>
      </c>
      <c r="AE95" s="27">
        <f t="shared" si="26"/>
        <v>0</v>
      </c>
      <c r="AF95" s="26">
        <f t="shared" si="27"/>
        <v>0</v>
      </c>
      <c r="AG95" s="26">
        <f t="shared" si="28"/>
        <v>0</v>
      </c>
      <c r="AH95" s="26">
        <f t="shared" si="29"/>
        <v>0</v>
      </c>
      <c r="AJ95" s="28">
        <f>IF(Z95="TM",IF(AA95="U",(SUMIFS(Orders!AG:AG,Orders!AD:AD,Data!M95,Orders!W:W,0,Orders!X:X,0)+SUMIFS(Orders!AG:AG,Orders!AD:AD,Data!M95,Orders!W:W,1,Orders!X:X,1))/12000,0),IF(Data!Z95="AAM",SUMIFS(Data!AJ:AJ,Data!Z:Z,"TM",Data!X:X,Data!M95,AA:AA,"U"),IF(Data!Z95="AM",SUMIFS(Data!AJ:AJ,Data!Z:Z,"TM",Data!V:V,Data!M95,AA:AA,"U"),IF(Data!Z95="AZM",SUMIFS(Data!AJ:AJ,Data!Z:Z,"TM",Data!U:U,Data!M95,AA:AA,"U"),IF(Data!Z95="Zone",SUMIFS(Data!AJ:AJ,Data!Z:Z,"TM",Data!T:T,Data!M95,AA:AA,"U"),IF(Data!Z95="Region",SUMIFS(Data!AJ:AJ,Data!Z:Z,"TM",Data!S:S,Data!M95,AA:AA,"U"),IF(Data!Z95="Country",SUMIFS(Data!AJ:AJ,Data!Z:Z,"TM",Data!R:R,Data!M95,AA:AA,"U"),"")))))))</f>
        <v>0</v>
      </c>
      <c r="AK95" s="18">
        <f>IF(Z95="TM",IF(AA95="U",(SUMIFS(Orders!AG:AG,Orders!AD:AD,Data!M95,Orders!W:W,0,Orders!X:X,0)+SUMIFS(Orders!AG:AG,Orders!AD:AD,Data!M95,Orders!W:W,1,Orders!X:X,1)),0),IF(Data!Z95="AAM",SUMIFS(Data!AK:AK,Data!Z:Z,"TM",Data!X:X,Data!M95,AA:AA,"U"),IF(Data!Z95="AM",SUMIFS(Data!AK:AK,Data!Z:Z,"TM",Data!V:V,Data!M95,AA:AA,"U"),IF(Data!Z95="AZM",SUMIFS(Data!AK:AK,Data!Z:Z,"TM",Data!U:U,Data!M95,AA:AA,"U"),IF(Data!Z95="Zone",SUMIFS(Data!AK:AK,Data!Z:Z,"TM",Data!T:T,Data!M95,AA:AA,"U"),IF(Data!Z95="Region",SUMIFS(Data!AK:AK,Data!Z:Z,"TM",Data!S:S,Data!M95,AA:AA,"U"),IF(Data!Z95="Country",SUMIFS(Data!AK:AK,Data!Z:Z,"TM",Data!R:R,Data!M95,AA:AA,"U"),"")))))))</f>
        <v>0</v>
      </c>
      <c r="AL95" s="18">
        <f>IF(Z95="TM",12000*0,IF(Data!Z95="AAM",SUMIFS(Data!AL:AL,Data!Z:Z,"TM",Data!X:X,Data!M95,AA:AA,"H"),IF(Data!Z95="AM",SUMIFS(Data!AL:AL,Data!Z:Z,"TM",Data!V:V,Data!M95,AA:AA,"H"),IF(Data!Z95="AZM",SUMIFS(Data!AL:AL,Data!Z:Z,"TM",Data!U:U,Data!M95,AA:AA,"H"),IF(Data!Z95="Zone",SUMIFS(Data!AL:AL,Data!Z:Z,"TM",Data!T:T,Data!M95,AA:AA,"H"),IF(Data!Z95="Region",SUMIFS(Data!AL:AL,Data!Z:Z,"TM",Data!S:S,Data!M95,AA:AA,"H"),IF(Data!Z95="Country",SUMIFS(Data!AL:AL,Data!Z:Z,"TM",Data!R:R,Data!M95,AA:AA,"H"),"")))))))</f>
        <v>0</v>
      </c>
      <c r="AM95" s="27">
        <f t="shared" si="30"/>
        <v>0</v>
      </c>
      <c r="AN95" s="26">
        <f t="shared" si="31"/>
        <v>0</v>
      </c>
      <c r="AO95" s="26">
        <f t="shared" si="32"/>
        <v>0</v>
      </c>
      <c r="AQ95" s="28">
        <f t="shared" si="33"/>
        <v>0</v>
      </c>
      <c r="AR95" s="18">
        <f t="shared" si="34"/>
        <v>0</v>
      </c>
      <c r="AS95" s="18">
        <f t="shared" si="35"/>
        <v>0</v>
      </c>
      <c r="AT95" s="27">
        <f t="shared" si="36"/>
        <v>0</v>
      </c>
      <c r="AU95" s="27"/>
      <c r="AV95" s="27"/>
      <c r="AW95" s="18">
        <f>IF(Z95="TM",(COUNTIFS(Orders!AD:AD,Data!M95,Orders!W:W,0,Orders!X:X,0,Orders!S:S,"*Ray*")+COUNTIFS(Orders!AD:AD,Data!M95,Orders!W:W,1,Orders!X:X,1,Orders!S:S,"*Ray*")+COUNTIFS(Orders!AD:AD,Data!M95,Orders!W:W,0,Orders!X:X,0,Orders!S:S,"*Fabric*")+COUNTIFS(Orders!AD:AD,Data!M95,Orders!W:W,1,Orders!X:X,1,Orders!S:S,"*Fabric*")),IF(Data!Z95="AAM",SUMIFS(Data!AW:AW,Data!Z:Z,"TM",Data!X:X,Data!M95),IF(Data!Z95="AM",SUMIFS(Data!AW:AW,Data!Z:Z,"TM",Data!V:V,Data!M95),IF(Data!Z95="AZM",SUMIFS(Data!AW:AW,Data!Z:Z,"TM",Data!U:U,Data!M95),IF(Data!Z95="Zone",SUMIFS(Data!AW:AW,Data!Z:Z,"TM",Data!T:T,Data!M95),IF(Data!Z95="Region",SUMIFS(Data!AW:AW,Data!Z:Z,"TM",Data!S:S,Data!M95),IF(Data!Z95="Country",SUMIFS(Data!AW:AW,Data!Z:Z,"TM",Data!R:R,Data!M95),0)))))))</f>
        <v>0</v>
      </c>
      <c r="AX95" s="18">
        <f>IF(Z95="TM",(COUNTIFS(Orders!AD:AD,Data!M95,Orders!W:W,0,Orders!X:X,0,Orders!S:S,"*Starter*")+COUNTIFS(Orders!AD:AD,Data!M95,Orders!W:W,1,Orders!X:X,1,Orders!S:S,"*Starter*")),IF(Data!Z95="AAM",SUMIFS(Data!AX:AX,Data!Z:Z,"TM",Data!X:X,Data!M95),IF(Data!Z95="AM",SUMIFS(Data!AX:AX,Data!Z:Z,"TM",Data!V:V,Data!M95),IF(Data!Z95="AZM",SUMIFS(Data!AX:AX,Data!Z:Z,"TM",Data!U:U,Data!M95),IF(Data!Z95="Zone",SUMIFS(Data!AX:AX,Data!Z:Z,"TM",Data!T:T,Data!M95),IF(Data!Z95="Region",SUMIFS(Data!AX:AX,Data!Z:Z,"TM",Data!S:S,Data!M95),IF(Data!Z95="Country",SUMIFS(Data!AX:AX,Data!Z:Z,"TM",Data!R:R,Data!M95),0)))))))</f>
        <v>0</v>
      </c>
      <c r="AY95" s="18">
        <f>IF(Z95="TM",(COUNTIFS(Orders!AD:AD,Data!M95,Orders!W:W,0,Orders!X:X,0,Orders!S:S,"*Pro*")+COUNTIFS(Orders!AD:AD,Data!M95,Orders!W:W,1,Orders!X:X,1,Orders!S:S,"*Pro*")),IF(Data!Z95="AAM",SUMIFS(Data!AY:AY,Data!Z:Z,"TM",Data!X:X,Data!M95),IF(Data!Z95="AM",SUMIFS(Data!AY:AY,Data!Z:Z,"TM",Data!V:V,Data!M95),IF(Data!Z95="AZM",SUMIFS(Data!AY:AY,Data!Z:Z,"TM",Data!U:U,Data!M95),IF(Data!Z95="Zone",SUMIFS(Data!AY:AY,Data!Z:Z,"TM",Data!T:T,Data!M95),IF(Data!Z95="Region",SUMIFS(Data!AY:AY,Data!Z:Z,"TM",Data!S:S,Data!M95),IF(Data!Z95="Country",SUMIFS(Data!AY:AY,Data!Z:Z,"TM",Data!R:R,Data!M95),0)))))))</f>
        <v>0</v>
      </c>
      <c r="AZ95" s="18">
        <f>IF(Z95="TM",(COUNTIFS(Orders!AD:AD,Data!M95,Orders!W:W,0,Orders!X:X,0,Orders!S:S,"*Tab*")+COUNTIFS(Orders!AD:AD,Data!M95,Orders!W:W,1,Orders!X:X,1,Orders!S:S,"*Tab*")),IF(Data!Z95="AAM",SUMIFS(Data!AZ:AZ,Data!Z:Z,"TM",Data!X:X,Data!M95),IF(Data!Z95="AM",SUMIFS(Data!AZ:AZ,Data!Z:Z,"TM",Data!V:V,Data!M95),IF(Data!Z95="AZM",SUMIFS(Data!AZ:AZ,Data!Z:Z,"TM",Data!U:U,Data!M95),IF(Data!Z95="Zone",SUMIFS(Data!AZ:AZ,Data!Z:Z,"TM",Data!T:T,Data!M95),IF(Data!Z95="Region",SUMIFS(Data!AZ:AZ,Data!Z:Z,"TM",Data!S:S,Data!M95),IF(Data!Z95="Country",SUMIFS(Data!AZ:AZ,Data!Z:Z,"TM",Data!R:R,Data!M95),0)))))))</f>
        <v>0</v>
      </c>
      <c r="BA95" s="18">
        <f>IF(Z95="TM",(COUNTIFS(Orders!AD:AD,Data!M95,Orders!W:W,0,Orders!X:X,0,Orders!S:S,"*Dental*")+COUNTIFS(Orders!AD:AD,Data!M95,Orders!W:W,1,Orders!X:X,1,Orders!S:S,"*Dental*")+COUNTIFS(Orders!AD:AD,Data!M95,Orders!W:W,0,Orders!X:X,0,Orders!S:S,"*Pediatric*")+COUNTIFS(Orders!AD:AD,Data!M95,Orders!W:W,1,Orders!X:X,1,Orders!S:S,"*Pediatric*")),IF(Data!Z95="AAM",SUMIFS(Data!BA:BA,Data!Z:Z,"TM",Data!X:X,Data!M95),IF(Data!Z95="AM",SUMIFS(Data!BA:BA,Data!Z:Z,"TM",Data!V:V,Data!M95),IF(Data!Z95="AZM",SUMIFS(Data!BA:BA,Data!Z:Z,"TM",Data!U:U,Data!M95),IF(Data!Z95="Zone",SUMIFS(Data!BA:BA,Data!Z:Z,"TM",Data!T:T,Data!M95),IF(Data!Z95="Region",SUMIFS(Data!BA:BA,Data!Z:Z,"TM",Data!S:S,Data!M95),IF(Data!Z95="Country",SUMIFS(Data!BA:BA,Data!Z:Z,"TM",Data!R:R,Data!M95),0)))))))</f>
        <v>0</v>
      </c>
      <c r="BB95" s="18">
        <f>IF(Z95="TM",(COUNTIFS(Orders!AD:AD,Data!M95,Orders!W:W,0,Orders!X:X,0,Orders!S:S,"*Fabric*")+COUNTIFS(Orders!AD:AD,Data!M95,Orders!W:W,1,Orders!X:X,1,Orders!S:S,"*Fabric*")),IF(Data!Z95="AAM",SUMIFS(Data!BB:BB,Data!Z:Z,"TM",Data!X:X,Data!M95),IF(Data!Z95="AM",SUMIFS(Data!BB:BB,Data!Z:Z,"TM",Data!V:V,Data!M95),IF(Data!Z95="AZM",SUMIFS(Data!BB:BB,Data!Z:Z,"TM",Data!U:U,Data!M95),IF(Data!Z95="Zone",SUMIFS(Data!BB:BB,Data!Z:Z,"TM",Data!T:T,Data!M95),IF(Data!Z95="Region",SUMIFS(Data!BB:BB,Data!Z:Z,"TM",Data!S:S,Data!M95),IF(Data!Z95="Country",SUMIFS(Data!BB:BB,Data!Z:Z,"TM",Data!R:R,Data!M95),0)))))))</f>
        <v>0</v>
      </c>
    </row>
    <row r="96" spans="1:54" ht="15.75" x14ac:dyDescent="0.3">
      <c r="A96" s="33" t="str">
        <f t="shared" si="37"/>
        <v/>
      </c>
      <c r="B96" s="33" t="b">
        <f t="shared" si="38"/>
        <v>1</v>
      </c>
      <c r="C96" s="33" t="e">
        <f>IF(ISERROR(SMALL($D$4:$D$594,E96)),””,SMALL($D$4:$D$594,E96))</f>
        <v>#NAME?</v>
      </c>
      <c r="D96" s="34" t="str">
        <f t="shared" si="39"/>
        <v/>
      </c>
      <c r="E96" s="33">
        <f>ROWS($E$4:E96)</f>
        <v>93</v>
      </c>
      <c r="F96" s="33">
        <f t="shared" si="40"/>
        <v>0</v>
      </c>
      <c r="G96" s="33">
        <f>IF(OR(Report!$C$7="",Report!$C$7="All Levels"),1,IF(Report!$C$7=Data!Z96,1,0))</f>
        <v>0</v>
      </c>
      <c r="H96" s="33">
        <f t="shared" si="41"/>
        <v>1</v>
      </c>
      <c r="I96" s="33">
        <f t="shared" si="42"/>
        <v>3</v>
      </c>
      <c r="J96" s="33">
        <f>IF(OR(Report!$F$7="",Report!$F$7="All AMs"),1,IF(Report!$F$7=Data!W96,1,0))</f>
        <v>1</v>
      </c>
      <c r="K96" s="33">
        <f>IF(OR(Report!$E$7="",Report!$E$7="All Zones"),1,IF(Report!$E$7=Data!P96,1,0))</f>
        <v>1</v>
      </c>
      <c r="L96" s="33">
        <f>IF(OR(Report!$D$7="",Report!$D$7="All Regions"),1,IF(Report!$D$7=Data!O96,1,0))</f>
        <v>1</v>
      </c>
      <c r="M96" s="67" t="s">
        <v>524</v>
      </c>
      <c r="N96" s="67" t="s">
        <v>888</v>
      </c>
      <c r="O96" s="68" t="s">
        <v>19</v>
      </c>
      <c r="P96" s="68" t="s">
        <v>686</v>
      </c>
      <c r="Q96" s="68" t="s">
        <v>686</v>
      </c>
      <c r="R96" s="67" t="s">
        <v>777</v>
      </c>
      <c r="S96" s="67" t="s">
        <v>753</v>
      </c>
      <c r="T96" s="67" t="s">
        <v>755</v>
      </c>
      <c r="U96" s="67"/>
      <c r="V96" s="67" t="s">
        <v>832</v>
      </c>
      <c r="W96" s="67" t="s">
        <v>720</v>
      </c>
      <c r="X96" s="67" t="s">
        <v>524</v>
      </c>
      <c r="Y96" s="68"/>
      <c r="Z96" s="68" t="s">
        <v>17</v>
      </c>
      <c r="AA96" s="68"/>
      <c r="AB96" s="18">
        <f>IF(Z96="TM",IF(AA96="H",(COUNTIFS(Orders!AD:AD,Data!M96,Orders!W:W,0,Orders!X:X,0)+COUNTIFS(Orders!AD:AD,Data!M96,Orders!W:W,1,Orders!X:X,1)),0),IF(Data!Z96="AAM",SUMIFS(Data!AB:AB,Data!Z:Z,"TM",Data!X:X,Data!M96,AA:AA,"H"),IF(Data!Z96="AM",SUMIFS(Data!AB:AB,Data!Z:Z,"TM",Data!V:V,Data!M96,AA:AA,"H"),IF(Data!Z96="AZM",SUMIFS(Data!AB:AB,Data!Z:Z,"TM",Data!U:U,Data!M96,AA:AA,"H"),IF(Data!Z96="ZM",SUMIFS(Data!AB:AB,Data!Z:Z,"TM",Data!T:T,Data!M96,AA:AA,"H"),IF(Data!Z96="RM",SUMIFS(Data!AB:AB,Data!Z:Z,"TM",Data!S:S,Data!M96,AA:AA,"H"),IF(Data!Z96="CM",SUMIFS(Data!AB:AB,Data!Z:Z,"TM",Data!R:R,Data!M96,AA:AA,"H"),"")))))))</f>
        <v>0</v>
      </c>
      <c r="AC96" s="28">
        <f>IF(Z96="TM",IF(AA96="H",(SUMIFS(Orders!AG:AG,Orders!AD:AD,Data!M96,Orders!W:W,0,Orders!X:X,0)+SUMIFS(Orders!AG:AG,Orders!AD:AD,Data!M96,Orders!W:W,1,Orders!X:X,1))/12000,0),IF(Data!Z96="AAM",SUMIFS(Data!AC:AC,Data!Z:Z,"TM",Data!X:X,Data!M96,AA:AA,"H"),IF(Data!Z96="AM",SUMIFS(Data!AC:AC,Data!Z:Z,"TM",Data!V:V,Data!M96,AA:AA,"H"),IF(Data!Z96="AZM",SUMIFS(Data!AC:AC,Data!Z:Z,"TM",Data!U:U,Data!M96,AA:AA,"H"),IF(Data!Z96="Zone",SUMIFS(Data!AC:AC,Data!Z:Z,"TM",Data!T:T,Data!M96,AA:AA,"H"),IF(Data!Z96="Region",SUMIFS(Data!AC:AC,Data!Z:Z,"TM",Data!S:S,Data!M96,AA:AA,"H"),IF(Data!Z96="Country",SUMIFS(Data!AC:AC,Data!Z:Z,"TM",Data!R:R,Data!M96,AA:AA,"H"),"")))))))</f>
        <v>0</v>
      </c>
      <c r="AD96" s="18">
        <f>IF(Z96="TM",0,IF(Data!Z96="AAM",SUMIFS(Data!AD:AD,Data!Z:Z,"TM",Data!X:X,Data!M96,AA:AA,"H"),IF(Data!Z96="AM",SUMIFS(Data!AD:AD,Data!Z:Z,"TM",Data!V:V,Data!M96,AA:AA,"H"),IF(Data!Z96="AZM",SUMIFS(Data!AD:AD,Data!Z:Z,"TM",Data!U:U,Data!M96,AA:AA,"H"),IF(Data!Z96="Zone",SUMIFS(Data!AD:AD,Data!Z:Z,"TM",Data!T:T,Data!M96,AA:AA,"H"),IF(Data!Z96="Region",SUMIFS(Data!AD:AD,Data!Z:Z,"TM",Data!S:S,Data!M96,AA:AA,"H"),IF(Data!Z96="Country",SUMIFS(Data!AD:AD,Data!Z:Z,"TM",Data!R:R,Data!M96,AA:AA,"H"),"")))))))</f>
        <v>0</v>
      </c>
      <c r="AE96" s="27">
        <f t="shared" si="26"/>
        <v>0</v>
      </c>
      <c r="AF96" s="26">
        <f t="shared" si="27"/>
        <v>0</v>
      </c>
      <c r="AG96" s="26">
        <f t="shared" si="28"/>
        <v>0</v>
      </c>
      <c r="AH96" s="26">
        <f t="shared" si="29"/>
        <v>0</v>
      </c>
      <c r="AJ96" s="28">
        <f>IF(Z96="TM",IF(AA96="U",(SUMIFS(Orders!AG:AG,Orders!AD:AD,Data!M96,Orders!W:W,0,Orders!X:X,0)+SUMIFS(Orders!AG:AG,Orders!AD:AD,Data!M96,Orders!W:W,1,Orders!X:X,1))/12000,0),IF(Data!Z96="AAM",SUMIFS(Data!AJ:AJ,Data!Z:Z,"TM",Data!X:X,Data!M96,AA:AA,"U"),IF(Data!Z96="AM",SUMIFS(Data!AJ:AJ,Data!Z:Z,"TM",Data!V:V,Data!M96,AA:AA,"U"),IF(Data!Z96="AZM",SUMIFS(Data!AJ:AJ,Data!Z:Z,"TM",Data!U:U,Data!M96,AA:AA,"U"),IF(Data!Z96="Zone",SUMIFS(Data!AJ:AJ,Data!Z:Z,"TM",Data!T:T,Data!M96,AA:AA,"U"),IF(Data!Z96="Region",SUMIFS(Data!AJ:AJ,Data!Z:Z,"TM",Data!S:S,Data!M96,AA:AA,"U"),IF(Data!Z96="Country",SUMIFS(Data!AJ:AJ,Data!Z:Z,"TM",Data!R:R,Data!M96,AA:AA,"U"),"")))))))</f>
        <v>0</v>
      </c>
      <c r="AK96" s="18">
        <f>IF(Z96="TM",IF(AA96="U",(SUMIFS(Orders!AG:AG,Orders!AD:AD,Data!M96,Orders!W:W,0,Orders!X:X,0)+SUMIFS(Orders!AG:AG,Orders!AD:AD,Data!M96,Orders!W:W,1,Orders!X:X,1)),0),IF(Data!Z96="AAM",SUMIFS(Data!AK:AK,Data!Z:Z,"TM",Data!X:X,Data!M96,AA:AA,"U"),IF(Data!Z96="AM",SUMIFS(Data!AK:AK,Data!Z:Z,"TM",Data!V:V,Data!M96,AA:AA,"U"),IF(Data!Z96="AZM",SUMIFS(Data!AK:AK,Data!Z:Z,"TM",Data!U:U,Data!M96,AA:AA,"U"),IF(Data!Z96="Zone",SUMIFS(Data!AK:AK,Data!Z:Z,"TM",Data!T:T,Data!M96,AA:AA,"U"),IF(Data!Z96="Region",SUMIFS(Data!AK:AK,Data!Z:Z,"TM",Data!S:S,Data!M96,AA:AA,"U"),IF(Data!Z96="Country",SUMIFS(Data!AK:AK,Data!Z:Z,"TM",Data!R:R,Data!M96,AA:AA,"U"),"")))))))</f>
        <v>0</v>
      </c>
      <c r="AL96" s="18">
        <f>IF(Z96="TM",12000*0,IF(Data!Z96="AAM",SUMIFS(Data!AL:AL,Data!Z:Z,"TM",Data!X:X,Data!M96,AA:AA,"H"),IF(Data!Z96="AM",SUMIFS(Data!AL:AL,Data!Z:Z,"TM",Data!V:V,Data!M96,AA:AA,"H"),IF(Data!Z96="AZM",SUMIFS(Data!AL:AL,Data!Z:Z,"TM",Data!U:U,Data!M96,AA:AA,"H"),IF(Data!Z96="Zone",SUMIFS(Data!AL:AL,Data!Z:Z,"TM",Data!T:T,Data!M96,AA:AA,"H"),IF(Data!Z96="Region",SUMIFS(Data!AL:AL,Data!Z:Z,"TM",Data!S:S,Data!M96,AA:AA,"H"),IF(Data!Z96="Country",SUMIFS(Data!AL:AL,Data!Z:Z,"TM",Data!R:R,Data!M96,AA:AA,"H"),"")))))))</f>
        <v>0</v>
      </c>
      <c r="AM96" s="27">
        <f t="shared" si="30"/>
        <v>0</v>
      </c>
      <c r="AN96" s="26">
        <f t="shared" si="31"/>
        <v>0</v>
      </c>
      <c r="AO96" s="26">
        <f t="shared" si="32"/>
        <v>0</v>
      </c>
      <c r="AQ96" s="28">
        <f t="shared" si="33"/>
        <v>0</v>
      </c>
      <c r="AR96" s="18">
        <f t="shared" si="34"/>
        <v>0</v>
      </c>
      <c r="AS96" s="18">
        <f t="shared" si="35"/>
        <v>0</v>
      </c>
      <c r="AT96" s="27">
        <f t="shared" si="36"/>
        <v>0</v>
      </c>
      <c r="AU96" s="27"/>
      <c r="AV96" s="27"/>
      <c r="AW96" s="18">
        <f>IF(Z96="TM",(COUNTIFS(Orders!AD:AD,Data!M96,Orders!W:W,0,Orders!X:X,0,Orders!S:S,"*Ray*")+COUNTIFS(Orders!AD:AD,Data!M96,Orders!W:W,1,Orders!X:X,1,Orders!S:S,"*Ray*")+COUNTIFS(Orders!AD:AD,Data!M96,Orders!W:W,0,Orders!X:X,0,Orders!S:S,"*Fabric*")+COUNTIFS(Orders!AD:AD,Data!M96,Orders!W:W,1,Orders!X:X,1,Orders!S:S,"*Fabric*")),IF(Data!Z96="AAM",SUMIFS(Data!AW:AW,Data!Z:Z,"TM",Data!X:X,Data!M96),IF(Data!Z96="AM",SUMIFS(Data!AW:AW,Data!Z:Z,"TM",Data!V:V,Data!M96),IF(Data!Z96="AZM",SUMIFS(Data!AW:AW,Data!Z:Z,"TM",Data!U:U,Data!M96),IF(Data!Z96="Zone",SUMIFS(Data!AW:AW,Data!Z:Z,"TM",Data!T:T,Data!M96),IF(Data!Z96="Region",SUMIFS(Data!AW:AW,Data!Z:Z,"TM",Data!S:S,Data!M96),IF(Data!Z96="Country",SUMIFS(Data!AW:AW,Data!Z:Z,"TM",Data!R:R,Data!M96),0)))))))</f>
        <v>0</v>
      </c>
      <c r="AX96" s="18">
        <f>IF(Z96="TM",(COUNTIFS(Orders!AD:AD,Data!M96,Orders!W:W,0,Orders!X:X,0,Orders!S:S,"*Starter*")+COUNTIFS(Orders!AD:AD,Data!M96,Orders!W:W,1,Orders!X:X,1,Orders!S:S,"*Starter*")),IF(Data!Z96="AAM",SUMIFS(Data!AX:AX,Data!Z:Z,"TM",Data!X:X,Data!M96),IF(Data!Z96="AM",SUMIFS(Data!AX:AX,Data!Z:Z,"TM",Data!V:V,Data!M96),IF(Data!Z96="AZM",SUMIFS(Data!AX:AX,Data!Z:Z,"TM",Data!U:U,Data!M96),IF(Data!Z96="Zone",SUMIFS(Data!AX:AX,Data!Z:Z,"TM",Data!T:T,Data!M96),IF(Data!Z96="Region",SUMIFS(Data!AX:AX,Data!Z:Z,"TM",Data!S:S,Data!M96),IF(Data!Z96="Country",SUMIFS(Data!AX:AX,Data!Z:Z,"TM",Data!R:R,Data!M96),0)))))))</f>
        <v>0</v>
      </c>
      <c r="AY96" s="18">
        <f>IF(Z96="TM",(COUNTIFS(Orders!AD:AD,Data!M96,Orders!W:W,0,Orders!X:X,0,Orders!S:S,"*Pro*")+COUNTIFS(Orders!AD:AD,Data!M96,Orders!W:W,1,Orders!X:X,1,Orders!S:S,"*Pro*")),IF(Data!Z96="AAM",SUMIFS(Data!AY:AY,Data!Z:Z,"TM",Data!X:X,Data!M96),IF(Data!Z96="AM",SUMIFS(Data!AY:AY,Data!Z:Z,"TM",Data!V:V,Data!M96),IF(Data!Z96="AZM",SUMIFS(Data!AY:AY,Data!Z:Z,"TM",Data!U:U,Data!M96),IF(Data!Z96="Zone",SUMIFS(Data!AY:AY,Data!Z:Z,"TM",Data!T:T,Data!M96),IF(Data!Z96="Region",SUMIFS(Data!AY:AY,Data!Z:Z,"TM",Data!S:S,Data!M96),IF(Data!Z96="Country",SUMIFS(Data!AY:AY,Data!Z:Z,"TM",Data!R:R,Data!M96),0)))))))</f>
        <v>0</v>
      </c>
      <c r="AZ96" s="18">
        <f>IF(Z96="TM",(COUNTIFS(Orders!AD:AD,Data!M96,Orders!W:W,0,Orders!X:X,0,Orders!S:S,"*Tab*")+COUNTIFS(Orders!AD:AD,Data!M96,Orders!W:W,1,Orders!X:X,1,Orders!S:S,"*Tab*")),IF(Data!Z96="AAM",SUMIFS(Data!AZ:AZ,Data!Z:Z,"TM",Data!X:X,Data!M96),IF(Data!Z96="AM",SUMIFS(Data!AZ:AZ,Data!Z:Z,"TM",Data!V:V,Data!M96),IF(Data!Z96="AZM",SUMIFS(Data!AZ:AZ,Data!Z:Z,"TM",Data!U:U,Data!M96),IF(Data!Z96="Zone",SUMIFS(Data!AZ:AZ,Data!Z:Z,"TM",Data!T:T,Data!M96),IF(Data!Z96="Region",SUMIFS(Data!AZ:AZ,Data!Z:Z,"TM",Data!S:S,Data!M96),IF(Data!Z96="Country",SUMIFS(Data!AZ:AZ,Data!Z:Z,"TM",Data!R:R,Data!M96),0)))))))</f>
        <v>0</v>
      </c>
      <c r="BA96" s="18">
        <f>IF(Z96="TM",(COUNTIFS(Orders!AD:AD,Data!M96,Orders!W:W,0,Orders!X:X,0,Orders!S:S,"*Dental*")+COUNTIFS(Orders!AD:AD,Data!M96,Orders!W:W,1,Orders!X:X,1,Orders!S:S,"*Dental*")+COUNTIFS(Orders!AD:AD,Data!M96,Orders!W:W,0,Orders!X:X,0,Orders!S:S,"*Pediatric*")+COUNTIFS(Orders!AD:AD,Data!M96,Orders!W:W,1,Orders!X:X,1,Orders!S:S,"*Pediatric*")),IF(Data!Z96="AAM",SUMIFS(Data!BA:BA,Data!Z:Z,"TM",Data!X:X,Data!M96),IF(Data!Z96="AM",SUMIFS(Data!BA:BA,Data!Z:Z,"TM",Data!V:V,Data!M96),IF(Data!Z96="AZM",SUMIFS(Data!BA:BA,Data!Z:Z,"TM",Data!U:U,Data!M96),IF(Data!Z96="Zone",SUMIFS(Data!BA:BA,Data!Z:Z,"TM",Data!T:T,Data!M96),IF(Data!Z96="Region",SUMIFS(Data!BA:BA,Data!Z:Z,"TM",Data!S:S,Data!M96),IF(Data!Z96="Country",SUMIFS(Data!BA:BA,Data!Z:Z,"TM",Data!R:R,Data!M96),0)))))))</f>
        <v>0</v>
      </c>
      <c r="BB96" s="18">
        <f>IF(Z96="TM",(COUNTIFS(Orders!AD:AD,Data!M96,Orders!W:W,0,Orders!X:X,0,Orders!S:S,"*Fabric*")+COUNTIFS(Orders!AD:AD,Data!M96,Orders!W:W,1,Orders!X:X,1,Orders!S:S,"*Fabric*")),IF(Data!Z96="AAM",SUMIFS(Data!BB:BB,Data!Z:Z,"TM",Data!X:X,Data!M96),IF(Data!Z96="AM",SUMIFS(Data!BB:BB,Data!Z:Z,"TM",Data!V:V,Data!M96),IF(Data!Z96="AZM",SUMIFS(Data!BB:BB,Data!Z:Z,"TM",Data!U:U,Data!M96),IF(Data!Z96="Zone",SUMIFS(Data!BB:BB,Data!Z:Z,"TM",Data!T:T,Data!M96),IF(Data!Z96="Region",SUMIFS(Data!BB:BB,Data!Z:Z,"TM",Data!S:S,Data!M96),IF(Data!Z96="Country",SUMIFS(Data!BB:BB,Data!Z:Z,"TM",Data!R:R,Data!M96),0)))))))</f>
        <v>0</v>
      </c>
    </row>
    <row r="97" spans="1:54" ht="15.75" x14ac:dyDescent="0.3">
      <c r="A97" s="33" t="str">
        <f t="shared" si="37"/>
        <v/>
      </c>
      <c r="B97" s="33" t="b">
        <f t="shared" si="38"/>
        <v>1</v>
      </c>
      <c r="C97" s="33" t="e">
        <f>IF(ISERROR(SMALL($D$4:$D$594,E97)),””,SMALL($D$4:$D$594,E97))</f>
        <v>#NAME?</v>
      </c>
      <c r="D97" s="34" t="str">
        <f t="shared" si="39"/>
        <v/>
      </c>
      <c r="E97" s="33">
        <f>ROWS($E$4:E97)</f>
        <v>94</v>
      </c>
      <c r="F97" s="33">
        <f t="shared" si="40"/>
        <v>0</v>
      </c>
      <c r="G97" s="33">
        <f>IF(OR(Report!$C$7="",Report!$C$7="All Levels"),1,IF(Report!$C$7=Data!Z97,1,0))</f>
        <v>0</v>
      </c>
      <c r="H97" s="33">
        <f t="shared" si="41"/>
        <v>1</v>
      </c>
      <c r="I97" s="33">
        <f t="shared" si="42"/>
        <v>3</v>
      </c>
      <c r="J97" s="33">
        <f>IF(OR(Report!$F$7="",Report!$F$7="All AMs"),1,IF(Report!$F$7=Data!W97,1,0))</f>
        <v>1</v>
      </c>
      <c r="K97" s="33">
        <f>IF(OR(Report!$E$7="",Report!$E$7="All Zones"),1,IF(Report!$E$7=Data!P97,1,0))</f>
        <v>1</v>
      </c>
      <c r="L97" s="33">
        <f>IF(OR(Report!$D$7="",Report!$D$7="All Regions"),1,IF(Report!$D$7=Data!O97,1,0))</f>
        <v>1</v>
      </c>
      <c r="M97" s="67" t="s">
        <v>889</v>
      </c>
      <c r="N97" s="67" t="s">
        <v>890</v>
      </c>
      <c r="O97" s="68" t="s">
        <v>19</v>
      </c>
      <c r="P97" s="68" t="s">
        <v>686</v>
      </c>
      <c r="Q97" s="68" t="s">
        <v>686</v>
      </c>
      <c r="R97" s="67" t="s">
        <v>777</v>
      </c>
      <c r="S97" s="67" t="s">
        <v>753</v>
      </c>
      <c r="T97" s="67" t="s">
        <v>755</v>
      </c>
      <c r="U97" s="67"/>
      <c r="V97" s="67" t="s">
        <v>833</v>
      </c>
      <c r="W97" s="67" t="s">
        <v>721</v>
      </c>
      <c r="X97" s="67" t="s">
        <v>889</v>
      </c>
      <c r="Y97" s="68"/>
      <c r="Z97" s="68" t="s">
        <v>17</v>
      </c>
      <c r="AA97" s="68"/>
      <c r="AB97" s="18">
        <f>IF(Z97="TM",IF(AA97="H",(COUNTIFS(Orders!AD:AD,Data!M97,Orders!W:W,0,Orders!X:X,0)+COUNTIFS(Orders!AD:AD,Data!M97,Orders!W:W,1,Orders!X:X,1)),0),IF(Data!Z97="AAM",SUMIFS(Data!AB:AB,Data!Z:Z,"TM",Data!X:X,Data!M97,AA:AA,"H"),IF(Data!Z97="AM",SUMIFS(Data!AB:AB,Data!Z:Z,"TM",Data!V:V,Data!M97,AA:AA,"H"),IF(Data!Z97="AZM",SUMIFS(Data!AB:AB,Data!Z:Z,"TM",Data!U:U,Data!M97,AA:AA,"H"),IF(Data!Z97="ZM",SUMIFS(Data!AB:AB,Data!Z:Z,"TM",Data!T:T,Data!M97,AA:AA,"H"),IF(Data!Z97="RM",SUMIFS(Data!AB:AB,Data!Z:Z,"TM",Data!S:S,Data!M97,AA:AA,"H"),IF(Data!Z97="CM",SUMIFS(Data!AB:AB,Data!Z:Z,"TM",Data!R:R,Data!M97,AA:AA,"H"),"")))))))</f>
        <v>0</v>
      </c>
      <c r="AC97" s="28">
        <f>IF(Z97="TM",IF(AA97="H",(SUMIFS(Orders!AG:AG,Orders!AD:AD,Data!M97,Orders!W:W,0,Orders!X:X,0)+SUMIFS(Orders!AG:AG,Orders!AD:AD,Data!M97,Orders!W:W,1,Orders!X:X,1))/12000,0),IF(Data!Z97="AAM",SUMIFS(Data!AC:AC,Data!Z:Z,"TM",Data!X:X,Data!M97,AA:AA,"H"),IF(Data!Z97="AM",SUMIFS(Data!AC:AC,Data!Z:Z,"TM",Data!V:V,Data!M97,AA:AA,"H"),IF(Data!Z97="AZM",SUMIFS(Data!AC:AC,Data!Z:Z,"TM",Data!U:U,Data!M97,AA:AA,"H"),IF(Data!Z97="Zone",SUMIFS(Data!AC:AC,Data!Z:Z,"TM",Data!T:T,Data!M97,AA:AA,"H"),IF(Data!Z97="Region",SUMIFS(Data!AC:AC,Data!Z:Z,"TM",Data!S:S,Data!M97,AA:AA,"H"),IF(Data!Z97="Country",SUMIFS(Data!AC:AC,Data!Z:Z,"TM",Data!R:R,Data!M97,AA:AA,"H"),"")))))))</f>
        <v>0</v>
      </c>
      <c r="AD97" s="18">
        <f>IF(Z97="TM",0,IF(Data!Z97="AAM",SUMIFS(Data!AD:AD,Data!Z:Z,"TM",Data!X:X,Data!M97,AA:AA,"H"),IF(Data!Z97="AM",SUMIFS(Data!AD:AD,Data!Z:Z,"TM",Data!V:V,Data!M97,AA:AA,"H"),IF(Data!Z97="AZM",SUMIFS(Data!AD:AD,Data!Z:Z,"TM",Data!U:U,Data!M97,AA:AA,"H"),IF(Data!Z97="Zone",SUMIFS(Data!AD:AD,Data!Z:Z,"TM",Data!T:T,Data!M97,AA:AA,"H"),IF(Data!Z97="Region",SUMIFS(Data!AD:AD,Data!Z:Z,"TM",Data!S:S,Data!M97,AA:AA,"H"),IF(Data!Z97="Country",SUMIFS(Data!AD:AD,Data!Z:Z,"TM",Data!R:R,Data!M97,AA:AA,"H"),"")))))))</f>
        <v>0</v>
      </c>
      <c r="AE97" s="27">
        <f t="shared" si="26"/>
        <v>0</v>
      </c>
      <c r="AF97" s="26">
        <f t="shared" si="27"/>
        <v>0</v>
      </c>
      <c r="AG97" s="26">
        <f t="shared" si="28"/>
        <v>0</v>
      </c>
      <c r="AH97" s="26">
        <f t="shared" si="29"/>
        <v>0</v>
      </c>
      <c r="AJ97" s="28">
        <f>IF(Z97="TM",IF(AA97="U",(SUMIFS(Orders!AG:AG,Orders!AD:AD,Data!M97,Orders!W:W,0,Orders!X:X,0)+SUMIFS(Orders!AG:AG,Orders!AD:AD,Data!M97,Orders!W:W,1,Orders!X:X,1))/12000,0),IF(Data!Z97="AAM",SUMIFS(Data!AJ:AJ,Data!Z:Z,"TM",Data!X:X,Data!M97,AA:AA,"U"),IF(Data!Z97="AM",SUMIFS(Data!AJ:AJ,Data!Z:Z,"TM",Data!V:V,Data!M97,AA:AA,"U"),IF(Data!Z97="AZM",SUMIFS(Data!AJ:AJ,Data!Z:Z,"TM",Data!U:U,Data!M97,AA:AA,"U"),IF(Data!Z97="Zone",SUMIFS(Data!AJ:AJ,Data!Z:Z,"TM",Data!T:T,Data!M97,AA:AA,"U"),IF(Data!Z97="Region",SUMIFS(Data!AJ:AJ,Data!Z:Z,"TM",Data!S:S,Data!M97,AA:AA,"U"),IF(Data!Z97="Country",SUMIFS(Data!AJ:AJ,Data!Z:Z,"TM",Data!R:R,Data!M97,AA:AA,"U"),"")))))))</f>
        <v>0</v>
      </c>
      <c r="AK97" s="18">
        <f>IF(Z97="TM",IF(AA97="U",(SUMIFS(Orders!AG:AG,Orders!AD:AD,Data!M97,Orders!W:W,0,Orders!X:X,0)+SUMIFS(Orders!AG:AG,Orders!AD:AD,Data!M97,Orders!W:W,1,Orders!X:X,1)),0),IF(Data!Z97="AAM",SUMIFS(Data!AK:AK,Data!Z:Z,"TM",Data!X:X,Data!M97,AA:AA,"U"),IF(Data!Z97="AM",SUMIFS(Data!AK:AK,Data!Z:Z,"TM",Data!V:V,Data!M97,AA:AA,"U"),IF(Data!Z97="AZM",SUMIFS(Data!AK:AK,Data!Z:Z,"TM",Data!U:U,Data!M97,AA:AA,"U"),IF(Data!Z97="Zone",SUMIFS(Data!AK:AK,Data!Z:Z,"TM",Data!T:T,Data!M97,AA:AA,"U"),IF(Data!Z97="Region",SUMIFS(Data!AK:AK,Data!Z:Z,"TM",Data!S:S,Data!M97,AA:AA,"U"),IF(Data!Z97="Country",SUMIFS(Data!AK:AK,Data!Z:Z,"TM",Data!R:R,Data!M97,AA:AA,"U"),"")))))))</f>
        <v>0</v>
      </c>
      <c r="AL97" s="18">
        <f>IF(Z97="TM",12000*0,IF(Data!Z97="AAM",SUMIFS(Data!AL:AL,Data!Z:Z,"TM",Data!X:X,Data!M97,AA:AA,"H"),IF(Data!Z97="AM",SUMIFS(Data!AL:AL,Data!Z:Z,"TM",Data!V:V,Data!M97,AA:AA,"H"),IF(Data!Z97="AZM",SUMIFS(Data!AL:AL,Data!Z:Z,"TM",Data!U:U,Data!M97,AA:AA,"H"),IF(Data!Z97="Zone",SUMIFS(Data!AL:AL,Data!Z:Z,"TM",Data!T:T,Data!M97,AA:AA,"H"),IF(Data!Z97="Region",SUMIFS(Data!AL:AL,Data!Z:Z,"TM",Data!S:S,Data!M97,AA:AA,"H"),IF(Data!Z97="Country",SUMIFS(Data!AL:AL,Data!Z:Z,"TM",Data!R:R,Data!M97,AA:AA,"H"),"")))))))</f>
        <v>0</v>
      </c>
      <c r="AM97" s="27">
        <f t="shared" si="30"/>
        <v>0</v>
      </c>
      <c r="AN97" s="26">
        <f t="shared" si="31"/>
        <v>0</v>
      </c>
      <c r="AO97" s="26">
        <f t="shared" si="32"/>
        <v>0</v>
      </c>
      <c r="AQ97" s="28">
        <f t="shared" si="33"/>
        <v>0</v>
      </c>
      <c r="AR97" s="18">
        <f t="shared" si="34"/>
        <v>0</v>
      </c>
      <c r="AS97" s="18">
        <f t="shared" si="35"/>
        <v>0</v>
      </c>
      <c r="AT97" s="27">
        <f t="shared" si="36"/>
        <v>0</v>
      </c>
      <c r="AU97" s="27"/>
      <c r="AV97" s="27"/>
      <c r="AW97" s="18">
        <f>IF(Z97="TM",(COUNTIFS(Orders!AD:AD,Data!M97,Orders!W:W,0,Orders!X:X,0,Orders!S:S,"*Ray*")+COUNTIFS(Orders!AD:AD,Data!M97,Orders!W:W,1,Orders!X:X,1,Orders!S:S,"*Ray*")+COUNTIFS(Orders!AD:AD,Data!M97,Orders!W:W,0,Orders!X:X,0,Orders!S:S,"*Fabric*")+COUNTIFS(Orders!AD:AD,Data!M97,Orders!W:W,1,Orders!X:X,1,Orders!S:S,"*Fabric*")),IF(Data!Z97="AAM",SUMIFS(Data!AW:AW,Data!Z:Z,"TM",Data!X:X,Data!M97),IF(Data!Z97="AM",SUMIFS(Data!AW:AW,Data!Z:Z,"TM",Data!V:V,Data!M97),IF(Data!Z97="AZM",SUMIFS(Data!AW:AW,Data!Z:Z,"TM",Data!U:U,Data!M97),IF(Data!Z97="Zone",SUMIFS(Data!AW:AW,Data!Z:Z,"TM",Data!T:T,Data!M97),IF(Data!Z97="Region",SUMIFS(Data!AW:AW,Data!Z:Z,"TM",Data!S:S,Data!M97),IF(Data!Z97="Country",SUMIFS(Data!AW:AW,Data!Z:Z,"TM",Data!R:R,Data!M97),0)))))))</f>
        <v>0</v>
      </c>
      <c r="AX97" s="18">
        <f>IF(Z97="TM",(COUNTIFS(Orders!AD:AD,Data!M97,Orders!W:W,0,Orders!X:X,0,Orders!S:S,"*Starter*")+COUNTIFS(Orders!AD:AD,Data!M97,Orders!W:W,1,Orders!X:X,1,Orders!S:S,"*Starter*")),IF(Data!Z97="AAM",SUMIFS(Data!AX:AX,Data!Z:Z,"TM",Data!X:X,Data!M97),IF(Data!Z97="AM",SUMIFS(Data!AX:AX,Data!Z:Z,"TM",Data!V:V,Data!M97),IF(Data!Z97="AZM",SUMIFS(Data!AX:AX,Data!Z:Z,"TM",Data!U:U,Data!M97),IF(Data!Z97="Zone",SUMIFS(Data!AX:AX,Data!Z:Z,"TM",Data!T:T,Data!M97),IF(Data!Z97="Region",SUMIFS(Data!AX:AX,Data!Z:Z,"TM",Data!S:S,Data!M97),IF(Data!Z97="Country",SUMIFS(Data!AX:AX,Data!Z:Z,"TM",Data!R:R,Data!M97),0)))))))</f>
        <v>0</v>
      </c>
      <c r="AY97" s="18">
        <f>IF(Z97="TM",(COUNTIFS(Orders!AD:AD,Data!M97,Orders!W:W,0,Orders!X:X,0,Orders!S:S,"*Pro*")+COUNTIFS(Orders!AD:AD,Data!M97,Orders!W:W,1,Orders!X:X,1,Orders!S:S,"*Pro*")),IF(Data!Z97="AAM",SUMIFS(Data!AY:AY,Data!Z:Z,"TM",Data!X:X,Data!M97),IF(Data!Z97="AM",SUMIFS(Data!AY:AY,Data!Z:Z,"TM",Data!V:V,Data!M97),IF(Data!Z97="AZM",SUMIFS(Data!AY:AY,Data!Z:Z,"TM",Data!U:U,Data!M97),IF(Data!Z97="Zone",SUMIFS(Data!AY:AY,Data!Z:Z,"TM",Data!T:T,Data!M97),IF(Data!Z97="Region",SUMIFS(Data!AY:AY,Data!Z:Z,"TM",Data!S:S,Data!M97),IF(Data!Z97="Country",SUMIFS(Data!AY:AY,Data!Z:Z,"TM",Data!R:R,Data!M97),0)))))))</f>
        <v>0</v>
      </c>
      <c r="AZ97" s="18">
        <f>IF(Z97="TM",(COUNTIFS(Orders!AD:AD,Data!M97,Orders!W:W,0,Orders!X:X,0,Orders!S:S,"*Tab*")+COUNTIFS(Orders!AD:AD,Data!M97,Orders!W:W,1,Orders!X:X,1,Orders!S:S,"*Tab*")),IF(Data!Z97="AAM",SUMIFS(Data!AZ:AZ,Data!Z:Z,"TM",Data!X:X,Data!M97),IF(Data!Z97="AM",SUMIFS(Data!AZ:AZ,Data!Z:Z,"TM",Data!V:V,Data!M97),IF(Data!Z97="AZM",SUMIFS(Data!AZ:AZ,Data!Z:Z,"TM",Data!U:U,Data!M97),IF(Data!Z97="Zone",SUMIFS(Data!AZ:AZ,Data!Z:Z,"TM",Data!T:T,Data!M97),IF(Data!Z97="Region",SUMIFS(Data!AZ:AZ,Data!Z:Z,"TM",Data!S:S,Data!M97),IF(Data!Z97="Country",SUMIFS(Data!AZ:AZ,Data!Z:Z,"TM",Data!R:R,Data!M97),0)))))))</f>
        <v>0</v>
      </c>
      <c r="BA97" s="18">
        <f>IF(Z97="TM",(COUNTIFS(Orders!AD:AD,Data!M97,Orders!W:W,0,Orders!X:X,0,Orders!S:S,"*Dental*")+COUNTIFS(Orders!AD:AD,Data!M97,Orders!W:W,1,Orders!X:X,1,Orders!S:S,"*Dental*")+COUNTIFS(Orders!AD:AD,Data!M97,Orders!W:W,0,Orders!X:X,0,Orders!S:S,"*Pediatric*")+COUNTIFS(Orders!AD:AD,Data!M97,Orders!W:W,1,Orders!X:X,1,Orders!S:S,"*Pediatric*")),IF(Data!Z97="AAM",SUMIFS(Data!BA:BA,Data!Z:Z,"TM",Data!X:X,Data!M97),IF(Data!Z97="AM",SUMIFS(Data!BA:BA,Data!Z:Z,"TM",Data!V:V,Data!M97),IF(Data!Z97="AZM",SUMIFS(Data!BA:BA,Data!Z:Z,"TM",Data!U:U,Data!M97),IF(Data!Z97="Zone",SUMIFS(Data!BA:BA,Data!Z:Z,"TM",Data!T:T,Data!M97),IF(Data!Z97="Region",SUMIFS(Data!BA:BA,Data!Z:Z,"TM",Data!S:S,Data!M97),IF(Data!Z97="Country",SUMIFS(Data!BA:BA,Data!Z:Z,"TM",Data!R:R,Data!M97),0)))))))</f>
        <v>0</v>
      </c>
      <c r="BB97" s="18">
        <f>IF(Z97="TM",(COUNTIFS(Orders!AD:AD,Data!M97,Orders!W:W,0,Orders!X:X,0,Orders!S:S,"*Fabric*")+COUNTIFS(Orders!AD:AD,Data!M97,Orders!W:W,1,Orders!X:X,1,Orders!S:S,"*Fabric*")),IF(Data!Z97="AAM",SUMIFS(Data!BB:BB,Data!Z:Z,"TM",Data!X:X,Data!M97),IF(Data!Z97="AM",SUMIFS(Data!BB:BB,Data!Z:Z,"TM",Data!V:V,Data!M97),IF(Data!Z97="AZM",SUMIFS(Data!BB:BB,Data!Z:Z,"TM",Data!U:U,Data!M97),IF(Data!Z97="Zone",SUMIFS(Data!BB:BB,Data!Z:Z,"TM",Data!T:T,Data!M97),IF(Data!Z97="Region",SUMIFS(Data!BB:BB,Data!Z:Z,"TM",Data!S:S,Data!M97),IF(Data!Z97="Country",SUMIFS(Data!BB:BB,Data!Z:Z,"TM",Data!R:R,Data!M97),0)))))))</f>
        <v>0</v>
      </c>
    </row>
    <row r="98" spans="1:54" ht="15.75" x14ac:dyDescent="0.3">
      <c r="A98" s="33" t="str">
        <f t="shared" si="37"/>
        <v/>
      </c>
      <c r="B98" s="33" t="b">
        <f t="shared" si="38"/>
        <v>1</v>
      </c>
      <c r="C98" s="33" t="e">
        <f>IF(ISERROR(SMALL($D$4:$D$594,E98)),””,SMALL($D$4:$D$594,E98))</f>
        <v>#NAME?</v>
      </c>
      <c r="D98" s="34" t="str">
        <f t="shared" si="39"/>
        <v/>
      </c>
      <c r="E98" s="33">
        <f>ROWS($E$4:E98)</f>
        <v>95</v>
      </c>
      <c r="F98" s="33">
        <f t="shared" si="40"/>
        <v>0</v>
      </c>
      <c r="G98" s="33">
        <f>IF(OR(Report!$C$7="",Report!$C$7="All Levels"),1,IF(Report!$C$7=Data!Z98,1,0))</f>
        <v>0</v>
      </c>
      <c r="H98" s="33">
        <f t="shared" si="41"/>
        <v>1</v>
      </c>
      <c r="I98" s="33">
        <f t="shared" si="42"/>
        <v>3</v>
      </c>
      <c r="J98" s="33">
        <f>IF(OR(Report!$F$7="",Report!$F$7="All AMs"),1,IF(Report!$F$7=Data!W98,1,0))</f>
        <v>1</v>
      </c>
      <c r="K98" s="33">
        <f>IF(OR(Report!$E$7="",Report!$E$7="All Zones"),1,IF(Report!$E$7=Data!P98,1,0))</f>
        <v>1</v>
      </c>
      <c r="L98" s="33">
        <f>IF(OR(Report!$D$7="",Report!$D$7="All Regions"),1,IF(Report!$D$7=Data!O98,1,0))</f>
        <v>1</v>
      </c>
      <c r="M98" s="67" t="s">
        <v>891</v>
      </c>
      <c r="N98" s="67" t="s">
        <v>892</v>
      </c>
      <c r="O98" s="68" t="s">
        <v>19</v>
      </c>
      <c r="P98" s="68" t="s">
        <v>687</v>
      </c>
      <c r="Q98" s="68" t="s">
        <v>687</v>
      </c>
      <c r="R98" s="67" t="s">
        <v>777</v>
      </c>
      <c r="S98" s="67" t="s">
        <v>753</v>
      </c>
      <c r="T98" s="67" t="s">
        <v>756</v>
      </c>
      <c r="U98" s="67" t="s">
        <v>787</v>
      </c>
      <c r="V98" s="67" t="s">
        <v>834</v>
      </c>
      <c r="W98" s="67" t="s">
        <v>722</v>
      </c>
      <c r="X98" s="67" t="s">
        <v>891</v>
      </c>
      <c r="Y98" s="68"/>
      <c r="Z98" s="68" t="s">
        <v>17</v>
      </c>
      <c r="AA98" s="68"/>
      <c r="AB98" s="18">
        <f>IF(Z98="TM",IF(AA98="H",(COUNTIFS(Orders!AD:AD,Data!M98,Orders!W:W,0,Orders!X:X,0)+COUNTIFS(Orders!AD:AD,Data!M98,Orders!W:W,1,Orders!X:X,1)),0),IF(Data!Z98="AAM",SUMIFS(Data!AB:AB,Data!Z:Z,"TM",Data!X:X,Data!M98,AA:AA,"H"),IF(Data!Z98="AM",SUMIFS(Data!AB:AB,Data!Z:Z,"TM",Data!V:V,Data!M98,AA:AA,"H"),IF(Data!Z98="AZM",SUMIFS(Data!AB:AB,Data!Z:Z,"TM",Data!U:U,Data!M98,AA:AA,"H"),IF(Data!Z98="ZM",SUMIFS(Data!AB:AB,Data!Z:Z,"TM",Data!T:T,Data!M98,AA:AA,"H"),IF(Data!Z98="RM",SUMIFS(Data!AB:AB,Data!Z:Z,"TM",Data!S:S,Data!M98,AA:AA,"H"),IF(Data!Z98="CM",SUMIFS(Data!AB:AB,Data!Z:Z,"TM",Data!R:R,Data!M98,AA:AA,"H"),"")))))))</f>
        <v>0</v>
      </c>
      <c r="AC98" s="28">
        <f>IF(Z98="TM",IF(AA98="H",(SUMIFS(Orders!AG:AG,Orders!AD:AD,Data!M98,Orders!W:W,0,Orders!X:X,0)+SUMIFS(Orders!AG:AG,Orders!AD:AD,Data!M98,Orders!W:W,1,Orders!X:X,1))/12000,0),IF(Data!Z98="AAM",SUMIFS(Data!AC:AC,Data!Z:Z,"TM",Data!X:X,Data!M98,AA:AA,"H"),IF(Data!Z98="AM",SUMIFS(Data!AC:AC,Data!Z:Z,"TM",Data!V:V,Data!M98,AA:AA,"H"),IF(Data!Z98="AZM",SUMIFS(Data!AC:AC,Data!Z:Z,"TM",Data!U:U,Data!M98,AA:AA,"H"),IF(Data!Z98="Zone",SUMIFS(Data!AC:AC,Data!Z:Z,"TM",Data!T:T,Data!M98,AA:AA,"H"),IF(Data!Z98="Region",SUMIFS(Data!AC:AC,Data!Z:Z,"TM",Data!S:S,Data!M98,AA:AA,"H"),IF(Data!Z98="Country",SUMIFS(Data!AC:AC,Data!Z:Z,"TM",Data!R:R,Data!M98,AA:AA,"H"),"")))))))</f>
        <v>0</v>
      </c>
      <c r="AD98" s="18">
        <f>IF(Z98="TM",0,IF(Data!Z98="AAM",SUMIFS(Data!AD:AD,Data!Z:Z,"TM",Data!X:X,Data!M98,AA:AA,"H"),IF(Data!Z98="AM",SUMIFS(Data!AD:AD,Data!Z:Z,"TM",Data!V:V,Data!M98,AA:AA,"H"),IF(Data!Z98="AZM",SUMIFS(Data!AD:AD,Data!Z:Z,"TM",Data!U:U,Data!M98,AA:AA,"H"),IF(Data!Z98="Zone",SUMIFS(Data!AD:AD,Data!Z:Z,"TM",Data!T:T,Data!M98,AA:AA,"H"),IF(Data!Z98="Region",SUMIFS(Data!AD:AD,Data!Z:Z,"TM",Data!S:S,Data!M98,AA:AA,"H"),IF(Data!Z98="Country",SUMIFS(Data!AD:AD,Data!Z:Z,"TM",Data!R:R,Data!M98,AA:AA,"H"),"")))))))</f>
        <v>0</v>
      </c>
      <c r="AE98" s="27">
        <f t="shared" si="26"/>
        <v>0</v>
      </c>
      <c r="AF98" s="26">
        <f t="shared" si="27"/>
        <v>0</v>
      </c>
      <c r="AG98" s="26">
        <f t="shared" si="28"/>
        <v>0</v>
      </c>
      <c r="AH98" s="26">
        <f t="shared" si="29"/>
        <v>0</v>
      </c>
      <c r="AJ98" s="28">
        <f>IF(Z98="TM",IF(AA98="U",(SUMIFS(Orders!AG:AG,Orders!AD:AD,Data!M98,Orders!W:W,0,Orders!X:X,0)+SUMIFS(Orders!AG:AG,Orders!AD:AD,Data!M98,Orders!W:W,1,Orders!X:X,1))/12000,0),IF(Data!Z98="AAM",SUMIFS(Data!AJ:AJ,Data!Z:Z,"TM",Data!X:X,Data!M98,AA:AA,"U"),IF(Data!Z98="AM",SUMIFS(Data!AJ:AJ,Data!Z:Z,"TM",Data!V:V,Data!M98,AA:AA,"U"),IF(Data!Z98="AZM",SUMIFS(Data!AJ:AJ,Data!Z:Z,"TM",Data!U:U,Data!M98,AA:AA,"U"),IF(Data!Z98="Zone",SUMIFS(Data!AJ:AJ,Data!Z:Z,"TM",Data!T:T,Data!M98,AA:AA,"U"),IF(Data!Z98="Region",SUMIFS(Data!AJ:AJ,Data!Z:Z,"TM",Data!S:S,Data!M98,AA:AA,"U"),IF(Data!Z98="Country",SUMIFS(Data!AJ:AJ,Data!Z:Z,"TM",Data!R:R,Data!M98,AA:AA,"U"),"")))))))</f>
        <v>0</v>
      </c>
      <c r="AK98" s="18">
        <f>IF(Z98="TM",IF(AA98="U",(SUMIFS(Orders!AG:AG,Orders!AD:AD,Data!M98,Orders!W:W,0,Orders!X:X,0)+SUMIFS(Orders!AG:AG,Orders!AD:AD,Data!M98,Orders!W:W,1,Orders!X:X,1)),0),IF(Data!Z98="AAM",SUMIFS(Data!AK:AK,Data!Z:Z,"TM",Data!X:X,Data!M98,AA:AA,"U"),IF(Data!Z98="AM",SUMIFS(Data!AK:AK,Data!Z:Z,"TM",Data!V:V,Data!M98,AA:AA,"U"),IF(Data!Z98="AZM",SUMIFS(Data!AK:AK,Data!Z:Z,"TM",Data!U:U,Data!M98,AA:AA,"U"),IF(Data!Z98="Zone",SUMIFS(Data!AK:AK,Data!Z:Z,"TM",Data!T:T,Data!M98,AA:AA,"U"),IF(Data!Z98="Region",SUMIFS(Data!AK:AK,Data!Z:Z,"TM",Data!S:S,Data!M98,AA:AA,"U"),IF(Data!Z98="Country",SUMIFS(Data!AK:AK,Data!Z:Z,"TM",Data!R:R,Data!M98,AA:AA,"U"),"")))))))</f>
        <v>0</v>
      </c>
      <c r="AL98" s="18">
        <f>IF(Z98="TM",12000*0,IF(Data!Z98="AAM",SUMIFS(Data!AL:AL,Data!Z:Z,"TM",Data!X:X,Data!M98,AA:AA,"H"),IF(Data!Z98="AM",SUMIFS(Data!AL:AL,Data!Z:Z,"TM",Data!V:V,Data!M98,AA:AA,"H"),IF(Data!Z98="AZM",SUMIFS(Data!AL:AL,Data!Z:Z,"TM",Data!U:U,Data!M98,AA:AA,"H"),IF(Data!Z98="Zone",SUMIFS(Data!AL:AL,Data!Z:Z,"TM",Data!T:T,Data!M98,AA:AA,"H"),IF(Data!Z98="Region",SUMIFS(Data!AL:AL,Data!Z:Z,"TM",Data!S:S,Data!M98,AA:AA,"H"),IF(Data!Z98="Country",SUMIFS(Data!AL:AL,Data!Z:Z,"TM",Data!R:R,Data!M98,AA:AA,"H"),"")))))))</f>
        <v>0</v>
      </c>
      <c r="AM98" s="27">
        <f t="shared" si="30"/>
        <v>0</v>
      </c>
      <c r="AN98" s="26">
        <f t="shared" si="31"/>
        <v>0</v>
      </c>
      <c r="AO98" s="26">
        <f t="shared" si="32"/>
        <v>0</v>
      </c>
      <c r="AQ98" s="28">
        <f t="shared" si="33"/>
        <v>0</v>
      </c>
      <c r="AR98" s="18">
        <f t="shared" si="34"/>
        <v>0</v>
      </c>
      <c r="AS98" s="18">
        <f t="shared" si="35"/>
        <v>0</v>
      </c>
      <c r="AT98" s="27">
        <f t="shared" si="36"/>
        <v>0</v>
      </c>
      <c r="AU98" s="27"/>
      <c r="AV98" s="27"/>
      <c r="AW98" s="18">
        <f>IF(Z98="TM",(COUNTIFS(Orders!AD:AD,Data!M98,Orders!W:W,0,Orders!X:X,0,Orders!S:S,"*Ray*")+COUNTIFS(Orders!AD:AD,Data!M98,Orders!W:W,1,Orders!X:X,1,Orders!S:S,"*Ray*")+COUNTIFS(Orders!AD:AD,Data!M98,Orders!W:W,0,Orders!X:X,0,Orders!S:S,"*Fabric*")+COUNTIFS(Orders!AD:AD,Data!M98,Orders!W:W,1,Orders!X:X,1,Orders!S:S,"*Fabric*")),IF(Data!Z98="AAM",SUMIFS(Data!AW:AW,Data!Z:Z,"TM",Data!X:X,Data!M98),IF(Data!Z98="AM",SUMIFS(Data!AW:AW,Data!Z:Z,"TM",Data!V:V,Data!M98),IF(Data!Z98="AZM",SUMIFS(Data!AW:AW,Data!Z:Z,"TM",Data!U:U,Data!M98),IF(Data!Z98="Zone",SUMIFS(Data!AW:AW,Data!Z:Z,"TM",Data!T:T,Data!M98),IF(Data!Z98="Region",SUMIFS(Data!AW:AW,Data!Z:Z,"TM",Data!S:S,Data!M98),IF(Data!Z98="Country",SUMIFS(Data!AW:AW,Data!Z:Z,"TM",Data!R:R,Data!M98),0)))))))</f>
        <v>0</v>
      </c>
      <c r="AX98" s="18">
        <f>IF(Z98="TM",(COUNTIFS(Orders!AD:AD,Data!M98,Orders!W:W,0,Orders!X:X,0,Orders!S:S,"*Starter*")+COUNTIFS(Orders!AD:AD,Data!M98,Orders!W:W,1,Orders!X:X,1,Orders!S:S,"*Starter*")),IF(Data!Z98="AAM",SUMIFS(Data!AX:AX,Data!Z:Z,"TM",Data!X:X,Data!M98),IF(Data!Z98="AM",SUMIFS(Data!AX:AX,Data!Z:Z,"TM",Data!V:V,Data!M98),IF(Data!Z98="AZM",SUMIFS(Data!AX:AX,Data!Z:Z,"TM",Data!U:U,Data!M98),IF(Data!Z98="Zone",SUMIFS(Data!AX:AX,Data!Z:Z,"TM",Data!T:T,Data!M98),IF(Data!Z98="Region",SUMIFS(Data!AX:AX,Data!Z:Z,"TM",Data!S:S,Data!M98),IF(Data!Z98="Country",SUMIFS(Data!AX:AX,Data!Z:Z,"TM",Data!R:R,Data!M98),0)))))))</f>
        <v>0</v>
      </c>
      <c r="AY98" s="18">
        <f>IF(Z98="TM",(COUNTIFS(Orders!AD:AD,Data!M98,Orders!W:W,0,Orders!X:X,0,Orders!S:S,"*Pro*")+COUNTIFS(Orders!AD:AD,Data!M98,Orders!W:W,1,Orders!X:X,1,Orders!S:S,"*Pro*")),IF(Data!Z98="AAM",SUMIFS(Data!AY:AY,Data!Z:Z,"TM",Data!X:X,Data!M98),IF(Data!Z98="AM",SUMIFS(Data!AY:AY,Data!Z:Z,"TM",Data!V:V,Data!M98),IF(Data!Z98="AZM",SUMIFS(Data!AY:AY,Data!Z:Z,"TM",Data!U:U,Data!M98),IF(Data!Z98="Zone",SUMIFS(Data!AY:AY,Data!Z:Z,"TM",Data!T:T,Data!M98),IF(Data!Z98="Region",SUMIFS(Data!AY:AY,Data!Z:Z,"TM",Data!S:S,Data!M98),IF(Data!Z98="Country",SUMIFS(Data!AY:AY,Data!Z:Z,"TM",Data!R:R,Data!M98),0)))))))</f>
        <v>0</v>
      </c>
      <c r="AZ98" s="18">
        <f>IF(Z98="TM",(COUNTIFS(Orders!AD:AD,Data!M98,Orders!W:W,0,Orders!X:X,0,Orders!S:S,"*Tab*")+COUNTIFS(Orders!AD:AD,Data!M98,Orders!W:W,1,Orders!X:X,1,Orders!S:S,"*Tab*")),IF(Data!Z98="AAM",SUMIFS(Data!AZ:AZ,Data!Z:Z,"TM",Data!X:X,Data!M98),IF(Data!Z98="AM",SUMIFS(Data!AZ:AZ,Data!Z:Z,"TM",Data!V:V,Data!M98),IF(Data!Z98="AZM",SUMIFS(Data!AZ:AZ,Data!Z:Z,"TM",Data!U:U,Data!M98),IF(Data!Z98="Zone",SUMIFS(Data!AZ:AZ,Data!Z:Z,"TM",Data!T:T,Data!M98),IF(Data!Z98="Region",SUMIFS(Data!AZ:AZ,Data!Z:Z,"TM",Data!S:S,Data!M98),IF(Data!Z98="Country",SUMIFS(Data!AZ:AZ,Data!Z:Z,"TM",Data!R:R,Data!M98),0)))))))</f>
        <v>0</v>
      </c>
      <c r="BA98" s="18">
        <f>IF(Z98="TM",(COUNTIFS(Orders!AD:AD,Data!M98,Orders!W:W,0,Orders!X:X,0,Orders!S:S,"*Dental*")+COUNTIFS(Orders!AD:AD,Data!M98,Orders!W:W,1,Orders!X:X,1,Orders!S:S,"*Dental*")+COUNTIFS(Orders!AD:AD,Data!M98,Orders!W:W,0,Orders!X:X,0,Orders!S:S,"*Pediatric*")+COUNTIFS(Orders!AD:AD,Data!M98,Orders!W:W,1,Orders!X:X,1,Orders!S:S,"*Pediatric*")),IF(Data!Z98="AAM",SUMIFS(Data!BA:BA,Data!Z:Z,"TM",Data!X:X,Data!M98),IF(Data!Z98="AM",SUMIFS(Data!BA:BA,Data!Z:Z,"TM",Data!V:V,Data!M98),IF(Data!Z98="AZM",SUMIFS(Data!BA:BA,Data!Z:Z,"TM",Data!U:U,Data!M98),IF(Data!Z98="Zone",SUMIFS(Data!BA:BA,Data!Z:Z,"TM",Data!T:T,Data!M98),IF(Data!Z98="Region",SUMIFS(Data!BA:BA,Data!Z:Z,"TM",Data!S:S,Data!M98),IF(Data!Z98="Country",SUMIFS(Data!BA:BA,Data!Z:Z,"TM",Data!R:R,Data!M98),0)))))))</f>
        <v>0</v>
      </c>
      <c r="BB98" s="18">
        <f>IF(Z98="TM",(COUNTIFS(Orders!AD:AD,Data!M98,Orders!W:W,0,Orders!X:X,0,Orders!S:S,"*Fabric*")+COUNTIFS(Orders!AD:AD,Data!M98,Orders!W:W,1,Orders!X:X,1,Orders!S:S,"*Fabric*")),IF(Data!Z98="AAM",SUMIFS(Data!BB:BB,Data!Z:Z,"TM",Data!X:X,Data!M98),IF(Data!Z98="AM",SUMIFS(Data!BB:BB,Data!Z:Z,"TM",Data!V:V,Data!M98),IF(Data!Z98="AZM",SUMIFS(Data!BB:BB,Data!Z:Z,"TM",Data!U:U,Data!M98),IF(Data!Z98="Zone",SUMIFS(Data!BB:BB,Data!Z:Z,"TM",Data!T:T,Data!M98),IF(Data!Z98="Region",SUMIFS(Data!BB:BB,Data!Z:Z,"TM",Data!S:S,Data!M98),IF(Data!Z98="Country",SUMIFS(Data!BB:BB,Data!Z:Z,"TM",Data!R:R,Data!M98),0)))))))</f>
        <v>0</v>
      </c>
    </row>
    <row r="99" spans="1:54" ht="15.75" x14ac:dyDescent="0.3">
      <c r="A99" s="33" t="str">
        <f t="shared" si="37"/>
        <v/>
      </c>
      <c r="B99" s="33" t="b">
        <f t="shared" si="38"/>
        <v>1</v>
      </c>
      <c r="C99" s="33" t="e">
        <f>IF(ISERROR(SMALL($D$4:$D$594,E99)),””,SMALL($D$4:$D$594,E99))</f>
        <v>#NAME?</v>
      </c>
      <c r="D99" s="34" t="str">
        <f t="shared" si="39"/>
        <v/>
      </c>
      <c r="E99" s="33">
        <f>ROWS($E$4:E99)</f>
        <v>96</v>
      </c>
      <c r="F99" s="33">
        <f t="shared" si="40"/>
        <v>0</v>
      </c>
      <c r="G99" s="33">
        <f>IF(OR(Report!$C$7="",Report!$C$7="All Levels"),1,IF(Report!$C$7=Data!Z99,1,0))</f>
        <v>0</v>
      </c>
      <c r="H99" s="33">
        <f t="shared" si="41"/>
        <v>1</v>
      </c>
      <c r="I99" s="33">
        <f t="shared" si="42"/>
        <v>3</v>
      </c>
      <c r="J99" s="33">
        <f>IF(OR(Report!$F$7="",Report!$F$7="All AMs"),1,IF(Report!$F$7=Data!W99,1,0))</f>
        <v>1</v>
      </c>
      <c r="K99" s="33">
        <f>IF(OR(Report!$E$7="",Report!$E$7="All Zones"),1,IF(Report!$E$7=Data!P99,1,0))</f>
        <v>1</v>
      </c>
      <c r="L99" s="33">
        <f>IF(OR(Report!$D$7="",Report!$D$7="All Regions"),1,IF(Report!$D$7=Data!O99,1,0))</f>
        <v>1</v>
      </c>
      <c r="M99" s="67" t="s">
        <v>236</v>
      </c>
      <c r="N99" s="67" t="s">
        <v>893</v>
      </c>
      <c r="O99" s="68" t="s">
        <v>19</v>
      </c>
      <c r="P99" s="68" t="s">
        <v>687</v>
      </c>
      <c r="Q99" s="68" t="s">
        <v>687</v>
      </c>
      <c r="R99" s="67" t="s">
        <v>777</v>
      </c>
      <c r="S99" s="67" t="s">
        <v>753</v>
      </c>
      <c r="T99" s="67" t="s">
        <v>756</v>
      </c>
      <c r="U99" s="67" t="s">
        <v>787</v>
      </c>
      <c r="V99" s="67" t="s">
        <v>834</v>
      </c>
      <c r="W99" s="67" t="s">
        <v>722</v>
      </c>
      <c r="X99" s="67" t="s">
        <v>236</v>
      </c>
      <c r="Y99" s="68"/>
      <c r="Z99" s="68" t="s">
        <v>17</v>
      </c>
      <c r="AA99" s="68"/>
      <c r="AB99" s="18">
        <f>IF(Z99="TM",IF(AA99="H",(COUNTIFS(Orders!AD:AD,Data!M99,Orders!W:W,0,Orders!X:X,0)+COUNTIFS(Orders!AD:AD,Data!M99,Orders!W:W,1,Orders!X:X,1)),0),IF(Data!Z99="AAM",SUMIFS(Data!AB:AB,Data!Z:Z,"TM",Data!X:X,Data!M99,AA:AA,"H"),IF(Data!Z99="AM",SUMIFS(Data!AB:AB,Data!Z:Z,"TM",Data!V:V,Data!M99,AA:AA,"H"),IF(Data!Z99="AZM",SUMIFS(Data!AB:AB,Data!Z:Z,"TM",Data!U:U,Data!M99,AA:AA,"H"),IF(Data!Z99="ZM",SUMIFS(Data!AB:AB,Data!Z:Z,"TM",Data!T:T,Data!M99,AA:AA,"H"),IF(Data!Z99="RM",SUMIFS(Data!AB:AB,Data!Z:Z,"TM",Data!S:S,Data!M99,AA:AA,"H"),IF(Data!Z99="CM",SUMIFS(Data!AB:AB,Data!Z:Z,"TM",Data!R:R,Data!M99,AA:AA,"H"),"")))))))</f>
        <v>0</v>
      </c>
      <c r="AC99" s="28">
        <f>IF(Z99="TM",IF(AA99="H",(SUMIFS(Orders!AG:AG,Orders!AD:AD,Data!M99,Orders!W:W,0,Orders!X:X,0)+SUMIFS(Orders!AG:AG,Orders!AD:AD,Data!M99,Orders!W:W,1,Orders!X:X,1))/12000,0),IF(Data!Z99="AAM",SUMIFS(Data!AC:AC,Data!Z:Z,"TM",Data!X:X,Data!M99,AA:AA,"H"),IF(Data!Z99="AM",SUMIFS(Data!AC:AC,Data!Z:Z,"TM",Data!V:V,Data!M99,AA:AA,"H"),IF(Data!Z99="AZM",SUMIFS(Data!AC:AC,Data!Z:Z,"TM",Data!U:U,Data!M99,AA:AA,"H"),IF(Data!Z99="Zone",SUMIFS(Data!AC:AC,Data!Z:Z,"TM",Data!T:T,Data!M99,AA:AA,"H"),IF(Data!Z99="Region",SUMIFS(Data!AC:AC,Data!Z:Z,"TM",Data!S:S,Data!M99,AA:AA,"H"),IF(Data!Z99="Country",SUMIFS(Data!AC:AC,Data!Z:Z,"TM",Data!R:R,Data!M99,AA:AA,"H"),"")))))))</f>
        <v>0</v>
      </c>
      <c r="AD99" s="18">
        <f>IF(Z99="TM",0,IF(Data!Z99="AAM",SUMIFS(Data!AD:AD,Data!Z:Z,"TM",Data!X:X,Data!M99,AA:AA,"H"),IF(Data!Z99="AM",SUMIFS(Data!AD:AD,Data!Z:Z,"TM",Data!V:V,Data!M99,AA:AA,"H"),IF(Data!Z99="AZM",SUMIFS(Data!AD:AD,Data!Z:Z,"TM",Data!U:U,Data!M99,AA:AA,"H"),IF(Data!Z99="Zone",SUMIFS(Data!AD:AD,Data!Z:Z,"TM",Data!T:T,Data!M99,AA:AA,"H"),IF(Data!Z99="Region",SUMIFS(Data!AD:AD,Data!Z:Z,"TM",Data!S:S,Data!M99,AA:AA,"H"),IF(Data!Z99="Country",SUMIFS(Data!AD:AD,Data!Z:Z,"TM",Data!R:R,Data!M99,AA:AA,"H"),"")))))))</f>
        <v>0</v>
      </c>
      <c r="AE99" s="27">
        <f t="shared" si="26"/>
        <v>0</v>
      </c>
      <c r="AF99" s="26">
        <f t="shared" si="27"/>
        <v>0</v>
      </c>
      <c r="AG99" s="26">
        <f t="shared" si="28"/>
        <v>0</v>
      </c>
      <c r="AH99" s="26">
        <f t="shared" si="29"/>
        <v>0</v>
      </c>
      <c r="AJ99" s="28">
        <f>IF(Z99="TM",IF(AA99="U",(SUMIFS(Orders!AG:AG,Orders!AD:AD,Data!M99,Orders!W:W,0,Orders!X:X,0)+SUMIFS(Orders!AG:AG,Orders!AD:AD,Data!M99,Orders!W:W,1,Orders!X:X,1))/12000,0),IF(Data!Z99="AAM",SUMIFS(Data!AJ:AJ,Data!Z:Z,"TM",Data!X:X,Data!M99,AA:AA,"U"),IF(Data!Z99="AM",SUMIFS(Data!AJ:AJ,Data!Z:Z,"TM",Data!V:V,Data!M99,AA:AA,"U"),IF(Data!Z99="AZM",SUMIFS(Data!AJ:AJ,Data!Z:Z,"TM",Data!U:U,Data!M99,AA:AA,"U"),IF(Data!Z99="Zone",SUMIFS(Data!AJ:AJ,Data!Z:Z,"TM",Data!T:T,Data!M99,AA:AA,"U"),IF(Data!Z99="Region",SUMIFS(Data!AJ:AJ,Data!Z:Z,"TM",Data!S:S,Data!M99,AA:AA,"U"),IF(Data!Z99="Country",SUMIFS(Data!AJ:AJ,Data!Z:Z,"TM",Data!R:R,Data!M99,AA:AA,"U"),"")))))))</f>
        <v>0</v>
      </c>
      <c r="AK99" s="18">
        <f>IF(Z99="TM",IF(AA99="U",(SUMIFS(Orders!AG:AG,Orders!AD:AD,Data!M99,Orders!W:W,0,Orders!X:X,0)+SUMIFS(Orders!AG:AG,Orders!AD:AD,Data!M99,Orders!W:W,1,Orders!X:X,1)),0),IF(Data!Z99="AAM",SUMIFS(Data!AK:AK,Data!Z:Z,"TM",Data!X:X,Data!M99,AA:AA,"U"),IF(Data!Z99="AM",SUMIFS(Data!AK:AK,Data!Z:Z,"TM",Data!V:V,Data!M99,AA:AA,"U"),IF(Data!Z99="AZM",SUMIFS(Data!AK:AK,Data!Z:Z,"TM",Data!U:U,Data!M99,AA:AA,"U"),IF(Data!Z99="Zone",SUMIFS(Data!AK:AK,Data!Z:Z,"TM",Data!T:T,Data!M99,AA:AA,"U"),IF(Data!Z99="Region",SUMIFS(Data!AK:AK,Data!Z:Z,"TM",Data!S:S,Data!M99,AA:AA,"U"),IF(Data!Z99="Country",SUMIFS(Data!AK:AK,Data!Z:Z,"TM",Data!R:R,Data!M99,AA:AA,"U"),"")))))))</f>
        <v>0</v>
      </c>
      <c r="AL99" s="18">
        <f>IF(Z99="TM",12000*0,IF(Data!Z99="AAM",SUMIFS(Data!AL:AL,Data!Z:Z,"TM",Data!X:X,Data!M99,AA:AA,"H"),IF(Data!Z99="AM",SUMIFS(Data!AL:AL,Data!Z:Z,"TM",Data!V:V,Data!M99,AA:AA,"H"),IF(Data!Z99="AZM",SUMIFS(Data!AL:AL,Data!Z:Z,"TM",Data!U:U,Data!M99,AA:AA,"H"),IF(Data!Z99="Zone",SUMIFS(Data!AL:AL,Data!Z:Z,"TM",Data!T:T,Data!M99,AA:AA,"H"),IF(Data!Z99="Region",SUMIFS(Data!AL:AL,Data!Z:Z,"TM",Data!S:S,Data!M99,AA:AA,"H"),IF(Data!Z99="Country",SUMIFS(Data!AL:AL,Data!Z:Z,"TM",Data!R:R,Data!M99,AA:AA,"H"),"")))))))</f>
        <v>0</v>
      </c>
      <c r="AM99" s="27">
        <f t="shared" si="30"/>
        <v>0</v>
      </c>
      <c r="AN99" s="26">
        <f t="shared" si="31"/>
        <v>0</v>
      </c>
      <c r="AO99" s="26">
        <f t="shared" si="32"/>
        <v>0</v>
      </c>
      <c r="AQ99" s="28">
        <f t="shared" si="33"/>
        <v>0</v>
      </c>
      <c r="AR99" s="18">
        <f t="shared" si="34"/>
        <v>0</v>
      </c>
      <c r="AS99" s="18">
        <f t="shared" si="35"/>
        <v>0</v>
      </c>
      <c r="AT99" s="27">
        <f t="shared" si="36"/>
        <v>0</v>
      </c>
      <c r="AU99" s="27"/>
      <c r="AV99" s="27"/>
      <c r="AW99" s="18">
        <f>IF(Z99="TM",(COUNTIFS(Orders!AD:AD,Data!M99,Orders!W:W,0,Orders!X:X,0,Orders!S:S,"*Ray*")+COUNTIFS(Orders!AD:AD,Data!M99,Orders!W:W,1,Orders!X:X,1,Orders!S:S,"*Ray*")+COUNTIFS(Orders!AD:AD,Data!M99,Orders!W:W,0,Orders!X:X,0,Orders!S:S,"*Fabric*")+COUNTIFS(Orders!AD:AD,Data!M99,Orders!W:W,1,Orders!X:X,1,Orders!S:S,"*Fabric*")),IF(Data!Z99="AAM",SUMIFS(Data!AW:AW,Data!Z:Z,"TM",Data!X:X,Data!M99),IF(Data!Z99="AM",SUMIFS(Data!AW:AW,Data!Z:Z,"TM",Data!V:V,Data!M99),IF(Data!Z99="AZM",SUMIFS(Data!AW:AW,Data!Z:Z,"TM",Data!U:U,Data!M99),IF(Data!Z99="Zone",SUMIFS(Data!AW:AW,Data!Z:Z,"TM",Data!T:T,Data!M99),IF(Data!Z99="Region",SUMIFS(Data!AW:AW,Data!Z:Z,"TM",Data!S:S,Data!M99),IF(Data!Z99="Country",SUMIFS(Data!AW:AW,Data!Z:Z,"TM",Data!R:R,Data!M99),0)))))))</f>
        <v>0</v>
      </c>
      <c r="AX99" s="18">
        <f>IF(Z99="TM",(COUNTIFS(Orders!AD:AD,Data!M99,Orders!W:W,0,Orders!X:X,0,Orders!S:S,"*Starter*")+COUNTIFS(Orders!AD:AD,Data!M99,Orders!W:W,1,Orders!X:X,1,Orders!S:S,"*Starter*")),IF(Data!Z99="AAM",SUMIFS(Data!AX:AX,Data!Z:Z,"TM",Data!X:X,Data!M99),IF(Data!Z99="AM",SUMIFS(Data!AX:AX,Data!Z:Z,"TM",Data!V:V,Data!M99),IF(Data!Z99="AZM",SUMIFS(Data!AX:AX,Data!Z:Z,"TM",Data!U:U,Data!M99),IF(Data!Z99="Zone",SUMIFS(Data!AX:AX,Data!Z:Z,"TM",Data!T:T,Data!M99),IF(Data!Z99="Region",SUMIFS(Data!AX:AX,Data!Z:Z,"TM",Data!S:S,Data!M99),IF(Data!Z99="Country",SUMIFS(Data!AX:AX,Data!Z:Z,"TM",Data!R:R,Data!M99),0)))))))</f>
        <v>0</v>
      </c>
      <c r="AY99" s="18">
        <f>IF(Z99="TM",(COUNTIFS(Orders!AD:AD,Data!M99,Orders!W:W,0,Orders!X:X,0,Orders!S:S,"*Pro*")+COUNTIFS(Orders!AD:AD,Data!M99,Orders!W:W,1,Orders!X:X,1,Orders!S:S,"*Pro*")),IF(Data!Z99="AAM",SUMIFS(Data!AY:AY,Data!Z:Z,"TM",Data!X:X,Data!M99),IF(Data!Z99="AM",SUMIFS(Data!AY:AY,Data!Z:Z,"TM",Data!V:V,Data!M99),IF(Data!Z99="AZM",SUMIFS(Data!AY:AY,Data!Z:Z,"TM",Data!U:U,Data!M99),IF(Data!Z99="Zone",SUMIFS(Data!AY:AY,Data!Z:Z,"TM",Data!T:T,Data!M99),IF(Data!Z99="Region",SUMIFS(Data!AY:AY,Data!Z:Z,"TM",Data!S:S,Data!M99),IF(Data!Z99="Country",SUMIFS(Data!AY:AY,Data!Z:Z,"TM",Data!R:R,Data!M99),0)))))))</f>
        <v>0</v>
      </c>
      <c r="AZ99" s="18">
        <f>IF(Z99="TM",(COUNTIFS(Orders!AD:AD,Data!M99,Orders!W:W,0,Orders!X:X,0,Orders!S:S,"*Tab*")+COUNTIFS(Orders!AD:AD,Data!M99,Orders!W:W,1,Orders!X:X,1,Orders!S:S,"*Tab*")),IF(Data!Z99="AAM",SUMIFS(Data!AZ:AZ,Data!Z:Z,"TM",Data!X:X,Data!M99),IF(Data!Z99="AM",SUMIFS(Data!AZ:AZ,Data!Z:Z,"TM",Data!V:V,Data!M99),IF(Data!Z99="AZM",SUMIFS(Data!AZ:AZ,Data!Z:Z,"TM",Data!U:U,Data!M99),IF(Data!Z99="Zone",SUMIFS(Data!AZ:AZ,Data!Z:Z,"TM",Data!T:T,Data!M99),IF(Data!Z99="Region",SUMIFS(Data!AZ:AZ,Data!Z:Z,"TM",Data!S:S,Data!M99),IF(Data!Z99="Country",SUMIFS(Data!AZ:AZ,Data!Z:Z,"TM",Data!R:R,Data!M99),0)))))))</f>
        <v>0</v>
      </c>
      <c r="BA99" s="18">
        <f>IF(Z99="TM",(COUNTIFS(Orders!AD:AD,Data!M99,Orders!W:W,0,Orders!X:X,0,Orders!S:S,"*Dental*")+COUNTIFS(Orders!AD:AD,Data!M99,Orders!W:W,1,Orders!X:X,1,Orders!S:S,"*Dental*")+COUNTIFS(Orders!AD:AD,Data!M99,Orders!W:W,0,Orders!X:X,0,Orders!S:S,"*Pediatric*")+COUNTIFS(Orders!AD:AD,Data!M99,Orders!W:W,1,Orders!X:X,1,Orders!S:S,"*Pediatric*")),IF(Data!Z99="AAM",SUMIFS(Data!BA:BA,Data!Z:Z,"TM",Data!X:X,Data!M99),IF(Data!Z99="AM",SUMIFS(Data!BA:BA,Data!Z:Z,"TM",Data!V:V,Data!M99),IF(Data!Z99="AZM",SUMIFS(Data!BA:BA,Data!Z:Z,"TM",Data!U:U,Data!M99),IF(Data!Z99="Zone",SUMIFS(Data!BA:BA,Data!Z:Z,"TM",Data!T:T,Data!M99),IF(Data!Z99="Region",SUMIFS(Data!BA:BA,Data!Z:Z,"TM",Data!S:S,Data!M99),IF(Data!Z99="Country",SUMIFS(Data!BA:BA,Data!Z:Z,"TM",Data!R:R,Data!M99),0)))))))</f>
        <v>0</v>
      </c>
      <c r="BB99" s="18">
        <f>IF(Z99="TM",(COUNTIFS(Orders!AD:AD,Data!M99,Orders!W:W,0,Orders!X:X,0,Orders!S:S,"*Fabric*")+COUNTIFS(Orders!AD:AD,Data!M99,Orders!W:W,1,Orders!X:X,1,Orders!S:S,"*Fabric*")),IF(Data!Z99="AAM",SUMIFS(Data!BB:BB,Data!Z:Z,"TM",Data!X:X,Data!M99),IF(Data!Z99="AM",SUMIFS(Data!BB:BB,Data!Z:Z,"TM",Data!V:V,Data!M99),IF(Data!Z99="AZM",SUMIFS(Data!BB:BB,Data!Z:Z,"TM",Data!U:U,Data!M99),IF(Data!Z99="Zone",SUMIFS(Data!BB:BB,Data!Z:Z,"TM",Data!T:T,Data!M99),IF(Data!Z99="Region",SUMIFS(Data!BB:BB,Data!Z:Z,"TM",Data!S:S,Data!M99),IF(Data!Z99="Country",SUMIFS(Data!BB:BB,Data!Z:Z,"TM",Data!R:R,Data!M99),0)))))))</f>
        <v>0</v>
      </c>
    </row>
    <row r="100" spans="1:54" ht="15.75" x14ac:dyDescent="0.3">
      <c r="A100" s="33" t="str">
        <f t="shared" si="37"/>
        <v/>
      </c>
      <c r="B100" s="33" t="b">
        <f t="shared" si="38"/>
        <v>1</v>
      </c>
      <c r="C100" s="33" t="e">
        <f>IF(ISERROR(SMALL($D$4:$D$594,E100)),””,SMALL($D$4:$D$594,E100))</f>
        <v>#NAME?</v>
      </c>
      <c r="D100" s="34" t="str">
        <f t="shared" si="39"/>
        <v/>
      </c>
      <c r="E100" s="33">
        <f>ROWS($E$4:E100)</f>
        <v>97</v>
      </c>
      <c r="F100" s="33">
        <f t="shared" si="40"/>
        <v>0</v>
      </c>
      <c r="G100" s="33">
        <f>IF(OR(Report!$C$7="",Report!$C$7="All Levels"),1,IF(Report!$C$7=Data!Z100,1,0))</f>
        <v>0</v>
      </c>
      <c r="H100" s="33">
        <f t="shared" si="41"/>
        <v>1</v>
      </c>
      <c r="I100" s="33">
        <f t="shared" si="42"/>
        <v>3</v>
      </c>
      <c r="J100" s="33">
        <f>IF(OR(Report!$F$7="",Report!$F$7="All AMs"),1,IF(Report!$F$7=Data!W100,1,0))</f>
        <v>1</v>
      </c>
      <c r="K100" s="33">
        <f>IF(OR(Report!$E$7="",Report!$E$7="All Zones"),1,IF(Report!$E$7=Data!P100,1,0))</f>
        <v>1</v>
      </c>
      <c r="L100" s="33">
        <f>IF(OR(Report!$D$7="",Report!$D$7="All Regions"),1,IF(Report!$D$7=Data!O100,1,0))</f>
        <v>1</v>
      </c>
      <c r="M100" s="67" t="s">
        <v>340</v>
      </c>
      <c r="N100" s="67" t="s">
        <v>894</v>
      </c>
      <c r="O100" s="68" t="s">
        <v>19</v>
      </c>
      <c r="P100" s="68" t="s">
        <v>687</v>
      </c>
      <c r="Q100" s="68" t="s">
        <v>687</v>
      </c>
      <c r="R100" s="67" t="s">
        <v>777</v>
      </c>
      <c r="S100" s="67" t="s">
        <v>753</v>
      </c>
      <c r="T100" s="67" t="s">
        <v>756</v>
      </c>
      <c r="U100" s="67" t="s">
        <v>787</v>
      </c>
      <c r="V100" s="67" t="s">
        <v>834</v>
      </c>
      <c r="W100" s="67" t="s">
        <v>722</v>
      </c>
      <c r="X100" s="67" t="s">
        <v>340</v>
      </c>
      <c r="Y100" s="68"/>
      <c r="Z100" s="68" t="s">
        <v>17</v>
      </c>
      <c r="AA100" s="68"/>
      <c r="AB100" s="18">
        <f>IF(Z100="TM",IF(AA100="H",(COUNTIFS(Orders!AD:AD,Data!M100,Orders!W:W,0,Orders!X:X,0)+COUNTIFS(Orders!AD:AD,Data!M100,Orders!W:W,1,Orders!X:X,1)),0),IF(Data!Z100="AAM",SUMIFS(Data!AB:AB,Data!Z:Z,"TM",Data!X:X,Data!M100,AA:AA,"H"),IF(Data!Z100="AM",SUMIFS(Data!AB:AB,Data!Z:Z,"TM",Data!V:V,Data!M100,AA:AA,"H"),IF(Data!Z100="AZM",SUMIFS(Data!AB:AB,Data!Z:Z,"TM",Data!U:U,Data!M100,AA:AA,"H"),IF(Data!Z100="ZM",SUMIFS(Data!AB:AB,Data!Z:Z,"TM",Data!T:T,Data!M100,AA:AA,"H"),IF(Data!Z100="RM",SUMIFS(Data!AB:AB,Data!Z:Z,"TM",Data!S:S,Data!M100,AA:AA,"H"),IF(Data!Z100="CM",SUMIFS(Data!AB:AB,Data!Z:Z,"TM",Data!R:R,Data!M100,AA:AA,"H"),"")))))))</f>
        <v>0</v>
      </c>
      <c r="AC100" s="28">
        <f>IF(Z100="TM",IF(AA100="H",(SUMIFS(Orders!AG:AG,Orders!AD:AD,Data!M100,Orders!W:W,0,Orders!X:X,0)+SUMIFS(Orders!AG:AG,Orders!AD:AD,Data!M100,Orders!W:W,1,Orders!X:X,1))/12000,0),IF(Data!Z100="AAM",SUMIFS(Data!AC:AC,Data!Z:Z,"TM",Data!X:X,Data!M100,AA:AA,"H"),IF(Data!Z100="AM",SUMIFS(Data!AC:AC,Data!Z:Z,"TM",Data!V:V,Data!M100,AA:AA,"H"),IF(Data!Z100="AZM",SUMIFS(Data!AC:AC,Data!Z:Z,"TM",Data!U:U,Data!M100,AA:AA,"H"),IF(Data!Z100="Zone",SUMIFS(Data!AC:AC,Data!Z:Z,"TM",Data!T:T,Data!M100,AA:AA,"H"),IF(Data!Z100="Region",SUMIFS(Data!AC:AC,Data!Z:Z,"TM",Data!S:S,Data!M100,AA:AA,"H"),IF(Data!Z100="Country",SUMIFS(Data!AC:AC,Data!Z:Z,"TM",Data!R:R,Data!M100,AA:AA,"H"),"")))))))</f>
        <v>0</v>
      </c>
      <c r="AD100" s="18">
        <f>IF(Z100="TM",0,IF(Data!Z100="AAM",SUMIFS(Data!AD:AD,Data!Z:Z,"TM",Data!X:X,Data!M100,AA:AA,"H"),IF(Data!Z100="AM",SUMIFS(Data!AD:AD,Data!Z:Z,"TM",Data!V:V,Data!M100,AA:AA,"H"),IF(Data!Z100="AZM",SUMIFS(Data!AD:AD,Data!Z:Z,"TM",Data!U:U,Data!M100,AA:AA,"H"),IF(Data!Z100="Zone",SUMIFS(Data!AD:AD,Data!Z:Z,"TM",Data!T:T,Data!M100,AA:AA,"H"),IF(Data!Z100="Region",SUMIFS(Data!AD:AD,Data!Z:Z,"TM",Data!S:S,Data!M100,AA:AA,"H"),IF(Data!Z100="Country",SUMIFS(Data!AD:AD,Data!Z:Z,"TM",Data!R:R,Data!M100,AA:AA,"H"),"")))))))</f>
        <v>0</v>
      </c>
      <c r="AE100" s="27">
        <f t="shared" si="26"/>
        <v>0</v>
      </c>
      <c r="AF100" s="26">
        <f t="shared" si="27"/>
        <v>0</v>
      </c>
      <c r="AG100" s="26">
        <f t="shared" si="28"/>
        <v>0</v>
      </c>
      <c r="AH100" s="26">
        <f t="shared" si="29"/>
        <v>0</v>
      </c>
      <c r="AJ100" s="28">
        <f>IF(Z100="TM",IF(AA100="U",(SUMIFS(Orders!AG:AG,Orders!AD:AD,Data!M100,Orders!W:W,0,Orders!X:X,0)+SUMIFS(Orders!AG:AG,Orders!AD:AD,Data!M100,Orders!W:W,1,Orders!X:X,1))/12000,0),IF(Data!Z100="AAM",SUMIFS(Data!AJ:AJ,Data!Z:Z,"TM",Data!X:X,Data!M100,AA:AA,"U"),IF(Data!Z100="AM",SUMIFS(Data!AJ:AJ,Data!Z:Z,"TM",Data!V:V,Data!M100,AA:AA,"U"),IF(Data!Z100="AZM",SUMIFS(Data!AJ:AJ,Data!Z:Z,"TM",Data!U:U,Data!M100,AA:AA,"U"),IF(Data!Z100="Zone",SUMIFS(Data!AJ:AJ,Data!Z:Z,"TM",Data!T:T,Data!M100,AA:AA,"U"),IF(Data!Z100="Region",SUMIFS(Data!AJ:AJ,Data!Z:Z,"TM",Data!S:S,Data!M100,AA:AA,"U"),IF(Data!Z100="Country",SUMIFS(Data!AJ:AJ,Data!Z:Z,"TM",Data!R:R,Data!M100,AA:AA,"U"),"")))))))</f>
        <v>2.5249999999999999</v>
      </c>
      <c r="AK100" s="18">
        <f>IF(Z100="TM",IF(AA100="U",(SUMIFS(Orders!AG:AG,Orders!AD:AD,Data!M100,Orders!W:W,0,Orders!X:X,0)+SUMIFS(Orders!AG:AG,Orders!AD:AD,Data!M100,Orders!W:W,1,Orders!X:X,1)),0),IF(Data!Z100="AAM",SUMIFS(Data!AK:AK,Data!Z:Z,"TM",Data!X:X,Data!M100,AA:AA,"U"),IF(Data!Z100="AM",SUMIFS(Data!AK:AK,Data!Z:Z,"TM",Data!V:V,Data!M100,AA:AA,"U"),IF(Data!Z100="AZM",SUMIFS(Data!AK:AK,Data!Z:Z,"TM",Data!U:U,Data!M100,AA:AA,"U"),IF(Data!Z100="Zone",SUMIFS(Data!AK:AK,Data!Z:Z,"TM",Data!T:T,Data!M100,AA:AA,"U"),IF(Data!Z100="Region",SUMIFS(Data!AK:AK,Data!Z:Z,"TM",Data!S:S,Data!M100,AA:AA,"U"),IF(Data!Z100="Country",SUMIFS(Data!AK:AK,Data!Z:Z,"TM",Data!R:R,Data!M100,AA:AA,"U"),"")))))))</f>
        <v>30300</v>
      </c>
      <c r="AL100" s="18">
        <f>IF(Z100="TM",12000*0,IF(Data!Z100="AAM",SUMIFS(Data!AL:AL,Data!Z:Z,"TM",Data!X:X,Data!M100,AA:AA,"H"),IF(Data!Z100="AM",SUMIFS(Data!AL:AL,Data!Z:Z,"TM",Data!V:V,Data!M100,AA:AA,"H"),IF(Data!Z100="AZM",SUMIFS(Data!AL:AL,Data!Z:Z,"TM",Data!U:U,Data!M100,AA:AA,"H"),IF(Data!Z100="Zone",SUMIFS(Data!AL:AL,Data!Z:Z,"TM",Data!T:T,Data!M100,AA:AA,"H"),IF(Data!Z100="Region",SUMIFS(Data!AL:AL,Data!Z:Z,"TM",Data!S:S,Data!M100,AA:AA,"H"),IF(Data!Z100="Country",SUMIFS(Data!AL:AL,Data!Z:Z,"TM",Data!R:R,Data!M100,AA:AA,"H"),"")))))))</f>
        <v>0</v>
      </c>
      <c r="AM100" s="27">
        <f t="shared" si="30"/>
        <v>0</v>
      </c>
      <c r="AN100" s="26">
        <f t="shared" si="31"/>
        <v>2.5249999999999999</v>
      </c>
      <c r="AO100" s="26">
        <f t="shared" si="32"/>
        <v>0</v>
      </c>
      <c r="AQ100" s="28">
        <f t="shared" si="33"/>
        <v>2.5249999999999999</v>
      </c>
      <c r="AR100" s="18">
        <f t="shared" si="34"/>
        <v>30300</v>
      </c>
      <c r="AS100" s="18">
        <f t="shared" si="35"/>
        <v>0</v>
      </c>
      <c r="AT100" s="27">
        <f t="shared" si="36"/>
        <v>0</v>
      </c>
      <c r="AU100" s="27"/>
      <c r="AV100" s="27"/>
      <c r="AW100" s="18">
        <f>IF(Z100="TM",(COUNTIFS(Orders!AD:AD,Data!M100,Orders!W:W,0,Orders!X:X,0,Orders!S:S,"*Ray*")+COUNTIFS(Orders!AD:AD,Data!M100,Orders!W:W,1,Orders!X:X,1,Orders!S:S,"*Ray*")+COUNTIFS(Orders!AD:AD,Data!M100,Orders!W:W,0,Orders!X:X,0,Orders!S:S,"*Fabric*")+COUNTIFS(Orders!AD:AD,Data!M100,Orders!W:W,1,Orders!X:X,1,Orders!S:S,"*Fabric*")),IF(Data!Z100="AAM",SUMIFS(Data!AW:AW,Data!Z:Z,"TM",Data!X:X,Data!M100),IF(Data!Z100="AM",SUMIFS(Data!AW:AW,Data!Z:Z,"TM",Data!V:V,Data!M100),IF(Data!Z100="AZM",SUMIFS(Data!AW:AW,Data!Z:Z,"TM",Data!U:U,Data!M100),IF(Data!Z100="Zone",SUMIFS(Data!AW:AW,Data!Z:Z,"TM",Data!T:T,Data!M100),IF(Data!Z100="Region",SUMIFS(Data!AW:AW,Data!Z:Z,"TM",Data!S:S,Data!M100),IF(Data!Z100="Country",SUMIFS(Data!AW:AW,Data!Z:Z,"TM",Data!R:R,Data!M100),0)))))))</f>
        <v>1</v>
      </c>
      <c r="AX100" s="18">
        <f>IF(Z100="TM",(COUNTIFS(Orders!AD:AD,Data!M100,Orders!W:W,0,Orders!X:X,0,Orders!S:S,"*Starter*")+COUNTIFS(Orders!AD:AD,Data!M100,Orders!W:W,1,Orders!X:X,1,Orders!S:S,"*Starter*")),IF(Data!Z100="AAM",SUMIFS(Data!AX:AX,Data!Z:Z,"TM",Data!X:X,Data!M100),IF(Data!Z100="AM",SUMIFS(Data!AX:AX,Data!Z:Z,"TM",Data!V:V,Data!M100),IF(Data!Z100="AZM",SUMIFS(Data!AX:AX,Data!Z:Z,"TM",Data!U:U,Data!M100),IF(Data!Z100="Zone",SUMIFS(Data!AX:AX,Data!Z:Z,"TM",Data!T:T,Data!M100),IF(Data!Z100="Region",SUMIFS(Data!AX:AX,Data!Z:Z,"TM",Data!S:S,Data!M100),IF(Data!Z100="Country",SUMIFS(Data!AX:AX,Data!Z:Z,"TM",Data!R:R,Data!M100),0)))))))</f>
        <v>0</v>
      </c>
      <c r="AY100" s="18">
        <f>IF(Z100="TM",(COUNTIFS(Orders!AD:AD,Data!M100,Orders!W:W,0,Orders!X:X,0,Orders!S:S,"*Pro*")+COUNTIFS(Orders!AD:AD,Data!M100,Orders!W:W,1,Orders!X:X,1,Orders!S:S,"*Pro*")),IF(Data!Z100="AAM",SUMIFS(Data!AY:AY,Data!Z:Z,"TM",Data!X:X,Data!M100),IF(Data!Z100="AM",SUMIFS(Data!AY:AY,Data!Z:Z,"TM",Data!V:V,Data!M100),IF(Data!Z100="AZM",SUMIFS(Data!AY:AY,Data!Z:Z,"TM",Data!U:U,Data!M100),IF(Data!Z100="Zone",SUMIFS(Data!AY:AY,Data!Z:Z,"TM",Data!T:T,Data!M100),IF(Data!Z100="Region",SUMIFS(Data!AY:AY,Data!Z:Z,"TM",Data!S:S,Data!M100),IF(Data!Z100="Country",SUMIFS(Data!AY:AY,Data!Z:Z,"TM",Data!R:R,Data!M100),0)))))))</f>
        <v>0</v>
      </c>
      <c r="AZ100" s="18">
        <f>IF(Z100="TM",(COUNTIFS(Orders!AD:AD,Data!M100,Orders!W:W,0,Orders!X:X,0,Orders!S:S,"*Tab*")+COUNTIFS(Orders!AD:AD,Data!M100,Orders!W:W,1,Orders!X:X,1,Orders!S:S,"*Tab*")),IF(Data!Z100="AAM",SUMIFS(Data!AZ:AZ,Data!Z:Z,"TM",Data!X:X,Data!M100),IF(Data!Z100="AM",SUMIFS(Data!AZ:AZ,Data!Z:Z,"TM",Data!V:V,Data!M100),IF(Data!Z100="AZM",SUMIFS(Data!AZ:AZ,Data!Z:Z,"TM",Data!U:U,Data!M100),IF(Data!Z100="Zone",SUMIFS(Data!AZ:AZ,Data!Z:Z,"TM",Data!T:T,Data!M100),IF(Data!Z100="Region",SUMIFS(Data!AZ:AZ,Data!Z:Z,"TM",Data!S:S,Data!M100),IF(Data!Z100="Country",SUMIFS(Data!AZ:AZ,Data!Z:Z,"TM",Data!R:R,Data!M100),0)))))))</f>
        <v>0</v>
      </c>
      <c r="BA100" s="18">
        <f>IF(Z100="TM",(COUNTIFS(Orders!AD:AD,Data!M100,Orders!W:W,0,Orders!X:X,0,Orders!S:S,"*Dental*")+COUNTIFS(Orders!AD:AD,Data!M100,Orders!W:W,1,Orders!X:X,1,Orders!S:S,"*Dental*")+COUNTIFS(Orders!AD:AD,Data!M100,Orders!W:W,0,Orders!X:X,0,Orders!S:S,"*Pediatric*")+COUNTIFS(Orders!AD:AD,Data!M100,Orders!W:W,1,Orders!X:X,1,Orders!S:S,"*Pediatric*")),IF(Data!Z100="AAM",SUMIFS(Data!BA:BA,Data!Z:Z,"TM",Data!X:X,Data!M100),IF(Data!Z100="AM",SUMIFS(Data!BA:BA,Data!Z:Z,"TM",Data!V:V,Data!M100),IF(Data!Z100="AZM",SUMIFS(Data!BA:BA,Data!Z:Z,"TM",Data!U:U,Data!M100),IF(Data!Z100="Zone",SUMIFS(Data!BA:BA,Data!Z:Z,"TM",Data!T:T,Data!M100),IF(Data!Z100="Region",SUMIFS(Data!BA:BA,Data!Z:Z,"TM",Data!S:S,Data!M100),IF(Data!Z100="Country",SUMIFS(Data!BA:BA,Data!Z:Z,"TM",Data!R:R,Data!M100),0)))))))</f>
        <v>0</v>
      </c>
      <c r="BB100" s="18">
        <f>IF(Z100="TM",(COUNTIFS(Orders!AD:AD,Data!M100,Orders!W:W,0,Orders!X:X,0,Orders!S:S,"*Fabric*")+COUNTIFS(Orders!AD:AD,Data!M100,Orders!W:W,1,Orders!X:X,1,Orders!S:S,"*Fabric*")),IF(Data!Z100="AAM",SUMIFS(Data!BB:BB,Data!Z:Z,"TM",Data!X:X,Data!M100),IF(Data!Z100="AM",SUMIFS(Data!BB:BB,Data!Z:Z,"TM",Data!V:V,Data!M100),IF(Data!Z100="AZM",SUMIFS(Data!BB:BB,Data!Z:Z,"TM",Data!U:U,Data!M100),IF(Data!Z100="Zone",SUMIFS(Data!BB:BB,Data!Z:Z,"TM",Data!T:T,Data!M100),IF(Data!Z100="Region",SUMIFS(Data!BB:BB,Data!Z:Z,"TM",Data!S:S,Data!M100),IF(Data!Z100="Country",SUMIFS(Data!BB:BB,Data!Z:Z,"TM",Data!R:R,Data!M100),0)))))))</f>
        <v>1</v>
      </c>
    </row>
    <row r="101" spans="1:54" ht="15.75" x14ac:dyDescent="0.3">
      <c r="A101" s="33" t="str">
        <f t="shared" si="37"/>
        <v/>
      </c>
      <c r="B101" s="33" t="b">
        <f t="shared" si="38"/>
        <v>1</v>
      </c>
      <c r="C101" s="33" t="e">
        <f>IF(ISERROR(SMALL($D$4:$D$594,E101)),””,SMALL($D$4:$D$594,E101))</f>
        <v>#NAME?</v>
      </c>
      <c r="D101" s="34" t="str">
        <f t="shared" si="39"/>
        <v/>
      </c>
      <c r="E101" s="33">
        <f>ROWS($E$4:E101)</f>
        <v>98</v>
      </c>
      <c r="F101" s="33">
        <f t="shared" si="40"/>
        <v>0</v>
      </c>
      <c r="G101" s="33">
        <f>IF(OR(Report!$C$7="",Report!$C$7="All Levels"),1,IF(Report!$C$7=Data!Z101,1,0))</f>
        <v>0</v>
      </c>
      <c r="H101" s="33">
        <f t="shared" si="41"/>
        <v>1</v>
      </c>
      <c r="I101" s="33">
        <f t="shared" si="42"/>
        <v>3</v>
      </c>
      <c r="J101" s="33">
        <f>IF(OR(Report!$F$7="",Report!$F$7="All AMs"),1,IF(Report!$F$7=Data!W101,1,0))</f>
        <v>1</v>
      </c>
      <c r="K101" s="33">
        <f>IF(OR(Report!$E$7="",Report!$E$7="All Zones"),1,IF(Report!$E$7=Data!P101,1,0))</f>
        <v>1</v>
      </c>
      <c r="L101" s="33">
        <f>IF(OR(Report!$D$7="",Report!$D$7="All Regions"),1,IF(Report!$D$7=Data!O101,1,0))</f>
        <v>1</v>
      </c>
      <c r="M101" s="67" t="s">
        <v>236</v>
      </c>
      <c r="N101" s="67" t="s">
        <v>893</v>
      </c>
      <c r="O101" s="68" t="s">
        <v>19</v>
      </c>
      <c r="P101" s="68" t="s">
        <v>687</v>
      </c>
      <c r="Q101" s="68" t="s">
        <v>687</v>
      </c>
      <c r="R101" s="67" t="s">
        <v>777</v>
      </c>
      <c r="S101" s="67" t="s">
        <v>753</v>
      </c>
      <c r="T101" s="67" t="s">
        <v>756</v>
      </c>
      <c r="U101" s="67" t="s">
        <v>787</v>
      </c>
      <c r="V101" s="67" t="s">
        <v>835</v>
      </c>
      <c r="W101" s="67" t="s">
        <v>723</v>
      </c>
      <c r="X101" s="67" t="s">
        <v>236</v>
      </c>
      <c r="Y101" s="68"/>
      <c r="Z101" s="68" t="s">
        <v>17</v>
      </c>
      <c r="AA101" s="68"/>
      <c r="AB101" s="18">
        <f>IF(Z101="TM",IF(AA101="H",(COUNTIFS(Orders!AD:AD,Data!M101,Orders!W:W,0,Orders!X:X,0)+COUNTIFS(Orders!AD:AD,Data!M101,Orders!W:W,1,Orders!X:X,1)),0),IF(Data!Z101="AAM",SUMIFS(Data!AB:AB,Data!Z:Z,"TM",Data!X:X,Data!M101,AA:AA,"H"),IF(Data!Z101="AM",SUMIFS(Data!AB:AB,Data!Z:Z,"TM",Data!V:V,Data!M101,AA:AA,"H"),IF(Data!Z101="AZM",SUMIFS(Data!AB:AB,Data!Z:Z,"TM",Data!U:U,Data!M101,AA:AA,"H"),IF(Data!Z101="ZM",SUMIFS(Data!AB:AB,Data!Z:Z,"TM",Data!T:T,Data!M101,AA:AA,"H"),IF(Data!Z101="RM",SUMIFS(Data!AB:AB,Data!Z:Z,"TM",Data!S:S,Data!M101,AA:AA,"H"),IF(Data!Z101="CM",SUMIFS(Data!AB:AB,Data!Z:Z,"TM",Data!R:R,Data!M101,AA:AA,"H"),"")))))))</f>
        <v>0</v>
      </c>
      <c r="AC101" s="28">
        <f>IF(Z101="TM",IF(AA101="H",(SUMIFS(Orders!AG:AG,Orders!AD:AD,Data!M101,Orders!W:W,0,Orders!X:X,0)+SUMIFS(Orders!AG:AG,Orders!AD:AD,Data!M101,Orders!W:W,1,Orders!X:X,1))/12000,0),IF(Data!Z101="AAM",SUMIFS(Data!AC:AC,Data!Z:Z,"TM",Data!X:X,Data!M101,AA:AA,"H"),IF(Data!Z101="AM",SUMIFS(Data!AC:AC,Data!Z:Z,"TM",Data!V:V,Data!M101,AA:AA,"H"),IF(Data!Z101="AZM",SUMIFS(Data!AC:AC,Data!Z:Z,"TM",Data!U:U,Data!M101,AA:AA,"H"),IF(Data!Z101="Zone",SUMIFS(Data!AC:AC,Data!Z:Z,"TM",Data!T:T,Data!M101,AA:AA,"H"),IF(Data!Z101="Region",SUMIFS(Data!AC:AC,Data!Z:Z,"TM",Data!S:S,Data!M101,AA:AA,"H"),IF(Data!Z101="Country",SUMIFS(Data!AC:AC,Data!Z:Z,"TM",Data!R:R,Data!M101,AA:AA,"H"),"")))))))</f>
        <v>0</v>
      </c>
      <c r="AD101" s="18">
        <f>IF(Z101="TM",0,IF(Data!Z101="AAM",SUMIFS(Data!AD:AD,Data!Z:Z,"TM",Data!X:X,Data!M101,AA:AA,"H"),IF(Data!Z101="AM",SUMIFS(Data!AD:AD,Data!Z:Z,"TM",Data!V:V,Data!M101,AA:AA,"H"),IF(Data!Z101="AZM",SUMIFS(Data!AD:AD,Data!Z:Z,"TM",Data!U:U,Data!M101,AA:AA,"H"),IF(Data!Z101="Zone",SUMIFS(Data!AD:AD,Data!Z:Z,"TM",Data!T:T,Data!M101,AA:AA,"H"),IF(Data!Z101="Region",SUMIFS(Data!AD:AD,Data!Z:Z,"TM",Data!S:S,Data!M101,AA:AA,"H"),IF(Data!Z101="Country",SUMIFS(Data!AD:AD,Data!Z:Z,"TM",Data!R:R,Data!M101,AA:AA,"H"),"")))))))</f>
        <v>0</v>
      </c>
      <c r="AE101" s="27">
        <f t="shared" si="26"/>
        <v>0</v>
      </c>
      <c r="AF101" s="26">
        <f t="shared" si="27"/>
        <v>0</v>
      </c>
      <c r="AG101" s="26">
        <f t="shared" si="28"/>
        <v>0</v>
      </c>
      <c r="AH101" s="26">
        <f t="shared" si="29"/>
        <v>0</v>
      </c>
      <c r="AJ101" s="28">
        <f>IF(Z101="TM",IF(AA101="U",(SUMIFS(Orders!AG:AG,Orders!AD:AD,Data!M101,Orders!W:W,0,Orders!X:X,0)+SUMIFS(Orders!AG:AG,Orders!AD:AD,Data!M101,Orders!W:W,1,Orders!X:X,1))/12000,0),IF(Data!Z101="AAM",SUMIFS(Data!AJ:AJ,Data!Z:Z,"TM",Data!X:X,Data!M101,AA:AA,"U"),IF(Data!Z101="AM",SUMIFS(Data!AJ:AJ,Data!Z:Z,"TM",Data!V:V,Data!M101,AA:AA,"U"),IF(Data!Z101="AZM",SUMIFS(Data!AJ:AJ,Data!Z:Z,"TM",Data!U:U,Data!M101,AA:AA,"U"),IF(Data!Z101="Zone",SUMIFS(Data!AJ:AJ,Data!Z:Z,"TM",Data!T:T,Data!M101,AA:AA,"U"),IF(Data!Z101="Region",SUMIFS(Data!AJ:AJ,Data!Z:Z,"TM",Data!S:S,Data!M101,AA:AA,"U"),IF(Data!Z101="Country",SUMIFS(Data!AJ:AJ,Data!Z:Z,"TM",Data!R:R,Data!M101,AA:AA,"U"),"")))))))</f>
        <v>0</v>
      </c>
      <c r="AK101" s="18">
        <f>IF(Z101="TM",IF(AA101="U",(SUMIFS(Orders!AG:AG,Orders!AD:AD,Data!M101,Orders!W:W,0,Orders!X:X,0)+SUMIFS(Orders!AG:AG,Orders!AD:AD,Data!M101,Orders!W:W,1,Orders!X:X,1)),0),IF(Data!Z101="AAM",SUMIFS(Data!AK:AK,Data!Z:Z,"TM",Data!X:X,Data!M101,AA:AA,"U"),IF(Data!Z101="AM",SUMIFS(Data!AK:AK,Data!Z:Z,"TM",Data!V:V,Data!M101,AA:AA,"U"),IF(Data!Z101="AZM",SUMIFS(Data!AK:AK,Data!Z:Z,"TM",Data!U:U,Data!M101,AA:AA,"U"),IF(Data!Z101="Zone",SUMIFS(Data!AK:AK,Data!Z:Z,"TM",Data!T:T,Data!M101,AA:AA,"U"),IF(Data!Z101="Region",SUMIFS(Data!AK:AK,Data!Z:Z,"TM",Data!S:S,Data!M101,AA:AA,"U"),IF(Data!Z101="Country",SUMIFS(Data!AK:AK,Data!Z:Z,"TM",Data!R:R,Data!M101,AA:AA,"U"),"")))))))</f>
        <v>0</v>
      </c>
      <c r="AL101" s="18">
        <f>IF(Z101="TM",12000*0,IF(Data!Z101="AAM",SUMIFS(Data!AL:AL,Data!Z:Z,"TM",Data!X:X,Data!M101,AA:AA,"H"),IF(Data!Z101="AM",SUMIFS(Data!AL:AL,Data!Z:Z,"TM",Data!V:V,Data!M101,AA:AA,"H"),IF(Data!Z101="AZM",SUMIFS(Data!AL:AL,Data!Z:Z,"TM",Data!U:U,Data!M101,AA:AA,"H"),IF(Data!Z101="Zone",SUMIFS(Data!AL:AL,Data!Z:Z,"TM",Data!T:T,Data!M101,AA:AA,"H"),IF(Data!Z101="Region",SUMIFS(Data!AL:AL,Data!Z:Z,"TM",Data!S:S,Data!M101,AA:AA,"H"),IF(Data!Z101="Country",SUMIFS(Data!AL:AL,Data!Z:Z,"TM",Data!R:R,Data!M101,AA:AA,"H"),"")))))))</f>
        <v>0</v>
      </c>
      <c r="AM101" s="27">
        <f t="shared" si="30"/>
        <v>0</v>
      </c>
      <c r="AN101" s="26">
        <f t="shared" si="31"/>
        <v>0</v>
      </c>
      <c r="AO101" s="26">
        <f t="shared" si="32"/>
        <v>0</v>
      </c>
      <c r="AQ101" s="28">
        <f t="shared" si="33"/>
        <v>0</v>
      </c>
      <c r="AR101" s="18">
        <f t="shared" si="34"/>
        <v>0</v>
      </c>
      <c r="AS101" s="18">
        <f t="shared" si="35"/>
        <v>0</v>
      </c>
      <c r="AT101" s="27">
        <f t="shared" si="36"/>
        <v>0</v>
      </c>
      <c r="AU101" s="27"/>
      <c r="AV101" s="27"/>
      <c r="AW101" s="18">
        <f>IF(Z101="TM",(COUNTIFS(Orders!AD:AD,Data!M101,Orders!W:W,0,Orders!X:X,0,Orders!S:S,"*Ray*")+COUNTIFS(Orders!AD:AD,Data!M101,Orders!W:W,1,Orders!X:X,1,Orders!S:S,"*Ray*")+COUNTIFS(Orders!AD:AD,Data!M101,Orders!W:W,0,Orders!X:X,0,Orders!S:S,"*Fabric*")+COUNTIFS(Orders!AD:AD,Data!M101,Orders!W:W,1,Orders!X:X,1,Orders!S:S,"*Fabric*")),IF(Data!Z101="AAM",SUMIFS(Data!AW:AW,Data!Z:Z,"TM",Data!X:X,Data!M101),IF(Data!Z101="AM",SUMIFS(Data!AW:AW,Data!Z:Z,"TM",Data!V:V,Data!M101),IF(Data!Z101="AZM",SUMIFS(Data!AW:AW,Data!Z:Z,"TM",Data!U:U,Data!M101),IF(Data!Z101="Zone",SUMIFS(Data!AW:AW,Data!Z:Z,"TM",Data!T:T,Data!M101),IF(Data!Z101="Region",SUMIFS(Data!AW:AW,Data!Z:Z,"TM",Data!S:S,Data!M101),IF(Data!Z101="Country",SUMIFS(Data!AW:AW,Data!Z:Z,"TM",Data!R:R,Data!M101),0)))))))</f>
        <v>0</v>
      </c>
      <c r="AX101" s="18">
        <f>IF(Z101="TM",(COUNTIFS(Orders!AD:AD,Data!M101,Orders!W:W,0,Orders!X:X,0,Orders!S:S,"*Starter*")+COUNTIFS(Orders!AD:AD,Data!M101,Orders!W:W,1,Orders!X:X,1,Orders!S:S,"*Starter*")),IF(Data!Z101="AAM",SUMIFS(Data!AX:AX,Data!Z:Z,"TM",Data!X:X,Data!M101),IF(Data!Z101="AM",SUMIFS(Data!AX:AX,Data!Z:Z,"TM",Data!V:V,Data!M101),IF(Data!Z101="AZM",SUMIFS(Data!AX:AX,Data!Z:Z,"TM",Data!U:U,Data!M101),IF(Data!Z101="Zone",SUMIFS(Data!AX:AX,Data!Z:Z,"TM",Data!T:T,Data!M101),IF(Data!Z101="Region",SUMIFS(Data!AX:AX,Data!Z:Z,"TM",Data!S:S,Data!M101),IF(Data!Z101="Country",SUMIFS(Data!AX:AX,Data!Z:Z,"TM",Data!R:R,Data!M101),0)))))))</f>
        <v>0</v>
      </c>
      <c r="AY101" s="18">
        <f>IF(Z101="TM",(COUNTIFS(Orders!AD:AD,Data!M101,Orders!W:W,0,Orders!X:X,0,Orders!S:S,"*Pro*")+COUNTIFS(Orders!AD:AD,Data!M101,Orders!W:W,1,Orders!X:X,1,Orders!S:S,"*Pro*")),IF(Data!Z101="AAM",SUMIFS(Data!AY:AY,Data!Z:Z,"TM",Data!X:X,Data!M101),IF(Data!Z101="AM",SUMIFS(Data!AY:AY,Data!Z:Z,"TM",Data!V:V,Data!M101),IF(Data!Z101="AZM",SUMIFS(Data!AY:AY,Data!Z:Z,"TM",Data!U:U,Data!M101),IF(Data!Z101="Zone",SUMIFS(Data!AY:AY,Data!Z:Z,"TM",Data!T:T,Data!M101),IF(Data!Z101="Region",SUMIFS(Data!AY:AY,Data!Z:Z,"TM",Data!S:S,Data!M101),IF(Data!Z101="Country",SUMIFS(Data!AY:AY,Data!Z:Z,"TM",Data!R:R,Data!M101),0)))))))</f>
        <v>0</v>
      </c>
      <c r="AZ101" s="18">
        <f>IF(Z101="TM",(COUNTIFS(Orders!AD:AD,Data!M101,Orders!W:W,0,Orders!X:X,0,Orders!S:S,"*Tab*")+COUNTIFS(Orders!AD:AD,Data!M101,Orders!W:W,1,Orders!X:X,1,Orders!S:S,"*Tab*")),IF(Data!Z101="AAM",SUMIFS(Data!AZ:AZ,Data!Z:Z,"TM",Data!X:X,Data!M101),IF(Data!Z101="AM",SUMIFS(Data!AZ:AZ,Data!Z:Z,"TM",Data!V:V,Data!M101),IF(Data!Z101="AZM",SUMIFS(Data!AZ:AZ,Data!Z:Z,"TM",Data!U:U,Data!M101),IF(Data!Z101="Zone",SUMIFS(Data!AZ:AZ,Data!Z:Z,"TM",Data!T:T,Data!M101),IF(Data!Z101="Region",SUMIFS(Data!AZ:AZ,Data!Z:Z,"TM",Data!S:S,Data!M101),IF(Data!Z101="Country",SUMIFS(Data!AZ:AZ,Data!Z:Z,"TM",Data!R:R,Data!M101),0)))))))</f>
        <v>0</v>
      </c>
      <c r="BA101" s="18">
        <f>IF(Z101="TM",(COUNTIFS(Orders!AD:AD,Data!M101,Orders!W:W,0,Orders!X:X,0,Orders!S:S,"*Dental*")+COUNTIFS(Orders!AD:AD,Data!M101,Orders!W:W,1,Orders!X:X,1,Orders!S:S,"*Dental*")+COUNTIFS(Orders!AD:AD,Data!M101,Orders!W:W,0,Orders!X:X,0,Orders!S:S,"*Pediatric*")+COUNTIFS(Orders!AD:AD,Data!M101,Orders!W:W,1,Orders!X:X,1,Orders!S:S,"*Pediatric*")),IF(Data!Z101="AAM",SUMIFS(Data!BA:BA,Data!Z:Z,"TM",Data!X:X,Data!M101),IF(Data!Z101="AM",SUMIFS(Data!BA:BA,Data!Z:Z,"TM",Data!V:V,Data!M101),IF(Data!Z101="AZM",SUMIFS(Data!BA:BA,Data!Z:Z,"TM",Data!U:U,Data!M101),IF(Data!Z101="Zone",SUMIFS(Data!BA:BA,Data!Z:Z,"TM",Data!T:T,Data!M101),IF(Data!Z101="Region",SUMIFS(Data!BA:BA,Data!Z:Z,"TM",Data!S:S,Data!M101),IF(Data!Z101="Country",SUMIFS(Data!BA:BA,Data!Z:Z,"TM",Data!R:R,Data!M101),0)))))))</f>
        <v>0</v>
      </c>
      <c r="BB101" s="18">
        <f>IF(Z101="TM",(COUNTIFS(Orders!AD:AD,Data!M101,Orders!W:W,0,Orders!X:X,0,Orders!S:S,"*Fabric*")+COUNTIFS(Orders!AD:AD,Data!M101,Orders!W:W,1,Orders!X:X,1,Orders!S:S,"*Fabric*")),IF(Data!Z101="AAM",SUMIFS(Data!BB:BB,Data!Z:Z,"TM",Data!X:X,Data!M101),IF(Data!Z101="AM",SUMIFS(Data!BB:BB,Data!Z:Z,"TM",Data!V:V,Data!M101),IF(Data!Z101="AZM",SUMIFS(Data!BB:BB,Data!Z:Z,"TM",Data!U:U,Data!M101),IF(Data!Z101="Zone",SUMIFS(Data!BB:BB,Data!Z:Z,"TM",Data!T:T,Data!M101),IF(Data!Z101="Region",SUMIFS(Data!BB:BB,Data!Z:Z,"TM",Data!S:S,Data!M101),IF(Data!Z101="Country",SUMIFS(Data!BB:BB,Data!Z:Z,"TM",Data!R:R,Data!M101),0)))))))</f>
        <v>0</v>
      </c>
    </row>
    <row r="102" spans="1:54" ht="15.75" x14ac:dyDescent="0.3">
      <c r="A102" s="33" t="str">
        <f t="shared" si="37"/>
        <v/>
      </c>
      <c r="B102" s="33" t="b">
        <f t="shared" si="38"/>
        <v>1</v>
      </c>
      <c r="C102" s="33" t="e">
        <f>IF(ISERROR(SMALL($D$4:$D$594,E102)),””,SMALL($D$4:$D$594,E102))</f>
        <v>#NAME?</v>
      </c>
      <c r="D102" s="34" t="str">
        <f t="shared" si="39"/>
        <v/>
      </c>
      <c r="E102" s="33">
        <f>ROWS($E$4:E102)</f>
        <v>99</v>
      </c>
      <c r="F102" s="33">
        <f t="shared" si="40"/>
        <v>0</v>
      </c>
      <c r="G102" s="33">
        <f>IF(OR(Report!$C$7="",Report!$C$7="All Levels"),1,IF(Report!$C$7=Data!Z102,1,0))</f>
        <v>0</v>
      </c>
      <c r="H102" s="33">
        <f t="shared" si="41"/>
        <v>1</v>
      </c>
      <c r="I102" s="33">
        <f t="shared" si="42"/>
        <v>3</v>
      </c>
      <c r="J102" s="33">
        <f>IF(OR(Report!$F$7="",Report!$F$7="All AMs"),1,IF(Report!$F$7=Data!W102,1,0))</f>
        <v>1</v>
      </c>
      <c r="K102" s="33">
        <f>IF(OR(Report!$E$7="",Report!$E$7="All Zones"),1,IF(Report!$E$7=Data!P102,1,0))</f>
        <v>1</v>
      </c>
      <c r="L102" s="33">
        <f>IF(OR(Report!$D$7="",Report!$D$7="All Regions"),1,IF(Report!$D$7=Data!O102,1,0))</f>
        <v>1</v>
      </c>
      <c r="M102" s="67" t="s">
        <v>363</v>
      </c>
      <c r="N102" s="67" t="s">
        <v>895</v>
      </c>
      <c r="O102" s="68" t="s">
        <v>19</v>
      </c>
      <c r="P102" s="68" t="s">
        <v>687</v>
      </c>
      <c r="Q102" s="68" t="s">
        <v>687</v>
      </c>
      <c r="R102" s="67" t="s">
        <v>777</v>
      </c>
      <c r="S102" s="67" t="s">
        <v>753</v>
      </c>
      <c r="T102" s="67" t="s">
        <v>756</v>
      </c>
      <c r="U102" s="67" t="s">
        <v>787</v>
      </c>
      <c r="V102" s="67" t="s">
        <v>836</v>
      </c>
      <c r="W102" s="67" t="s">
        <v>724</v>
      </c>
      <c r="X102" s="67" t="s">
        <v>363</v>
      </c>
      <c r="Y102" s="68"/>
      <c r="Z102" s="68" t="s">
        <v>17</v>
      </c>
      <c r="AA102" s="68"/>
      <c r="AB102" s="18">
        <f>IF(Z102="TM",IF(AA102="H",(COUNTIFS(Orders!AD:AD,Data!M102,Orders!W:W,0,Orders!X:X,0)+COUNTIFS(Orders!AD:AD,Data!M102,Orders!W:W,1,Orders!X:X,1)),0),IF(Data!Z102="AAM",SUMIFS(Data!AB:AB,Data!Z:Z,"TM",Data!X:X,Data!M102,AA:AA,"H"),IF(Data!Z102="AM",SUMIFS(Data!AB:AB,Data!Z:Z,"TM",Data!V:V,Data!M102,AA:AA,"H"),IF(Data!Z102="AZM",SUMIFS(Data!AB:AB,Data!Z:Z,"TM",Data!U:U,Data!M102,AA:AA,"H"),IF(Data!Z102="ZM",SUMIFS(Data!AB:AB,Data!Z:Z,"TM",Data!T:T,Data!M102,AA:AA,"H"),IF(Data!Z102="RM",SUMIFS(Data!AB:AB,Data!Z:Z,"TM",Data!S:S,Data!M102,AA:AA,"H"),IF(Data!Z102="CM",SUMIFS(Data!AB:AB,Data!Z:Z,"TM",Data!R:R,Data!M102,AA:AA,"H"),"")))))))</f>
        <v>0</v>
      </c>
      <c r="AC102" s="28">
        <f>IF(Z102="TM",IF(AA102="H",(SUMIFS(Orders!AG:AG,Orders!AD:AD,Data!M102,Orders!W:W,0,Orders!X:X,0)+SUMIFS(Orders!AG:AG,Orders!AD:AD,Data!M102,Orders!W:W,1,Orders!X:X,1))/12000,0),IF(Data!Z102="AAM",SUMIFS(Data!AC:AC,Data!Z:Z,"TM",Data!X:X,Data!M102,AA:AA,"H"),IF(Data!Z102="AM",SUMIFS(Data!AC:AC,Data!Z:Z,"TM",Data!V:V,Data!M102,AA:AA,"H"),IF(Data!Z102="AZM",SUMIFS(Data!AC:AC,Data!Z:Z,"TM",Data!U:U,Data!M102,AA:AA,"H"),IF(Data!Z102="Zone",SUMIFS(Data!AC:AC,Data!Z:Z,"TM",Data!T:T,Data!M102,AA:AA,"H"),IF(Data!Z102="Region",SUMIFS(Data!AC:AC,Data!Z:Z,"TM",Data!S:S,Data!M102,AA:AA,"H"),IF(Data!Z102="Country",SUMIFS(Data!AC:AC,Data!Z:Z,"TM",Data!R:R,Data!M102,AA:AA,"H"),"")))))))</f>
        <v>0</v>
      </c>
      <c r="AD102" s="18">
        <f>IF(Z102="TM",0,IF(Data!Z102="AAM",SUMIFS(Data!AD:AD,Data!Z:Z,"TM",Data!X:X,Data!M102,AA:AA,"H"),IF(Data!Z102="AM",SUMIFS(Data!AD:AD,Data!Z:Z,"TM",Data!V:V,Data!M102,AA:AA,"H"),IF(Data!Z102="AZM",SUMIFS(Data!AD:AD,Data!Z:Z,"TM",Data!U:U,Data!M102,AA:AA,"H"),IF(Data!Z102="Zone",SUMIFS(Data!AD:AD,Data!Z:Z,"TM",Data!T:T,Data!M102,AA:AA,"H"),IF(Data!Z102="Region",SUMIFS(Data!AD:AD,Data!Z:Z,"TM",Data!S:S,Data!M102,AA:AA,"H"),IF(Data!Z102="Country",SUMIFS(Data!AD:AD,Data!Z:Z,"TM",Data!R:R,Data!M102,AA:AA,"H"),"")))))))</f>
        <v>0</v>
      </c>
      <c r="AE102" s="27">
        <f t="shared" si="26"/>
        <v>0</v>
      </c>
      <c r="AF102" s="26">
        <f t="shared" si="27"/>
        <v>0</v>
      </c>
      <c r="AG102" s="26">
        <f t="shared" si="28"/>
        <v>0</v>
      </c>
      <c r="AH102" s="26">
        <f t="shared" si="29"/>
        <v>0</v>
      </c>
      <c r="AJ102" s="28">
        <f>IF(Z102="TM",IF(AA102="U",(SUMIFS(Orders!AG:AG,Orders!AD:AD,Data!M102,Orders!W:W,0,Orders!X:X,0)+SUMIFS(Orders!AG:AG,Orders!AD:AD,Data!M102,Orders!W:W,1,Orders!X:X,1))/12000,0),IF(Data!Z102="AAM",SUMIFS(Data!AJ:AJ,Data!Z:Z,"TM",Data!X:X,Data!M102,AA:AA,"U"),IF(Data!Z102="AM",SUMIFS(Data!AJ:AJ,Data!Z:Z,"TM",Data!V:V,Data!M102,AA:AA,"U"),IF(Data!Z102="AZM",SUMIFS(Data!AJ:AJ,Data!Z:Z,"TM",Data!U:U,Data!M102,AA:AA,"U"),IF(Data!Z102="Zone",SUMIFS(Data!AJ:AJ,Data!Z:Z,"TM",Data!T:T,Data!M102,AA:AA,"U"),IF(Data!Z102="Region",SUMIFS(Data!AJ:AJ,Data!Z:Z,"TM",Data!S:S,Data!M102,AA:AA,"U"),IF(Data!Z102="Country",SUMIFS(Data!AJ:AJ,Data!Z:Z,"TM",Data!R:R,Data!M102,AA:AA,"U"),"")))))))</f>
        <v>3</v>
      </c>
      <c r="AK102" s="18">
        <f>IF(Z102="TM",IF(AA102="U",(SUMIFS(Orders!AG:AG,Orders!AD:AD,Data!M102,Orders!W:W,0,Orders!X:X,0)+SUMIFS(Orders!AG:AG,Orders!AD:AD,Data!M102,Orders!W:W,1,Orders!X:X,1)),0),IF(Data!Z102="AAM",SUMIFS(Data!AK:AK,Data!Z:Z,"TM",Data!X:X,Data!M102,AA:AA,"U"),IF(Data!Z102="AM",SUMIFS(Data!AK:AK,Data!Z:Z,"TM",Data!V:V,Data!M102,AA:AA,"U"),IF(Data!Z102="AZM",SUMIFS(Data!AK:AK,Data!Z:Z,"TM",Data!U:U,Data!M102,AA:AA,"U"),IF(Data!Z102="Zone",SUMIFS(Data!AK:AK,Data!Z:Z,"TM",Data!T:T,Data!M102,AA:AA,"U"),IF(Data!Z102="Region",SUMIFS(Data!AK:AK,Data!Z:Z,"TM",Data!S:S,Data!M102,AA:AA,"U"),IF(Data!Z102="Country",SUMIFS(Data!AK:AK,Data!Z:Z,"TM",Data!R:R,Data!M102,AA:AA,"U"),"")))))))</f>
        <v>36000</v>
      </c>
      <c r="AL102" s="18">
        <f>IF(Z102="TM",12000*0,IF(Data!Z102="AAM",SUMIFS(Data!AL:AL,Data!Z:Z,"TM",Data!X:X,Data!M102,AA:AA,"H"),IF(Data!Z102="AM",SUMIFS(Data!AL:AL,Data!Z:Z,"TM",Data!V:V,Data!M102,AA:AA,"H"),IF(Data!Z102="AZM",SUMIFS(Data!AL:AL,Data!Z:Z,"TM",Data!U:U,Data!M102,AA:AA,"H"),IF(Data!Z102="Zone",SUMIFS(Data!AL:AL,Data!Z:Z,"TM",Data!T:T,Data!M102,AA:AA,"H"),IF(Data!Z102="Region",SUMIFS(Data!AL:AL,Data!Z:Z,"TM",Data!S:S,Data!M102,AA:AA,"H"),IF(Data!Z102="Country",SUMIFS(Data!AL:AL,Data!Z:Z,"TM",Data!R:R,Data!M102,AA:AA,"H"),"")))))))</f>
        <v>0</v>
      </c>
      <c r="AM102" s="27">
        <f t="shared" si="30"/>
        <v>0</v>
      </c>
      <c r="AN102" s="26">
        <f t="shared" si="31"/>
        <v>0.75</v>
      </c>
      <c r="AO102" s="26">
        <f t="shared" si="32"/>
        <v>0</v>
      </c>
      <c r="AQ102" s="28">
        <f t="shared" si="33"/>
        <v>3</v>
      </c>
      <c r="AR102" s="18">
        <f t="shared" si="34"/>
        <v>36000</v>
      </c>
      <c r="AS102" s="18">
        <f t="shared" si="35"/>
        <v>0</v>
      </c>
      <c r="AT102" s="27">
        <f t="shared" si="36"/>
        <v>0</v>
      </c>
      <c r="AU102" s="27"/>
      <c r="AV102" s="27"/>
      <c r="AW102" s="18">
        <f>IF(Z102="TM",(COUNTIFS(Orders!AD:AD,Data!M102,Orders!W:W,0,Orders!X:X,0,Orders!S:S,"*Ray*")+COUNTIFS(Orders!AD:AD,Data!M102,Orders!W:W,1,Orders!X:X,1,Orders!S:S,"*Ray*")+COUNTIFS(Orders!AD:AD,Data!M102,Orders!W:W,0,Orders!X:X,0,Orders!S:S,"*Fabric*")+COUNTIFS(Orders!AD:AD,Data!M102,Orders!W:W,1,Orders!X:X,1,Orders!S:S,"*Fabric*")),IF(Data!Z102="AAM",SUMIFS(Data!AW:AW,Data!Z:Z,"TM",Data!X:X,Data!M102),IF(Data!Z102="AM",SUMIFS(Data!AW:AW,Data!Z:Z,"TM",Data!V:V,Data!M102),IF(Data!Z102="AZM",SUMIFS(Data!AW:AW,Data!Z:Z,"TM",Data!U:U,Data!M102),IF(Data!Z102="Zone",SUMIFS(Data!AW:AW,Data!Z:Z,"TM",Data!T:T,Data!M102),IF(Data!Z102="Region",SUMIFS(Data!AW:AW,Data!Z:Z,"TM",Data!S:S,Data!M102),IF(Data!Z102="Country",SUMIFS(Data!AW:AW,Data!Z:Z,"TM",Data!R:R,Data!M102),0)))))))</f>
        <v>2</v>
      </c>
      <c r="AX102" s="18">
        <f>IF(Z102="TM",(COUNTIFS(Orders!AD:AD,Data!M102,Orders!W:W,0,Orders!X:X,0,Orders!S:S,"*Starter*")+COUNTIFS(Orders!AD:AD,Data!M102,Orders!W:W,1,Orders!X:X,1,Orders!S:S,"*Starter*")),IF(Data!Z102="AAM",SUMIFS(Data!AX:AX,Data!Z:Z,"TM",Data!X:X,Data!M102),IF(Data!Z102="AM",SUMIFS(Data!AX:AX,Data!Z:Z,"TM",Data!V:V,Data!M102),IF(Data!Z102="AZM",SUMIFS(Data!AX:AX,Data!Z:Z,"TM",Data!U:U,Data!M102),IF(Data!Z102="Zone",SUMIFS(Data!AX:AX,Data!Z:Z,"TM",Data!T:T,Data!M102),IF(Data!Z102="Region",SUMIFS(Data!AX:AX,Data!Z:Z,"TM",Data!S:S,Data!M102),IF(Data!Z102="Country",SUMIFS(Data!AX:AX,Data!Z:Z,"TM",Data!R:R,Data!M102),0)))))))</f>
        <v>0</v>
      </c>
      <c r="AY102" s="18">
        <f>IF(Z102="TM",(COUNTIFS(Orders!AD:AD,Data!M102,Orders!W:W,0,Orders!X:X,0,Orders!S:S,"*Pro*")+COUNTIFS(Orders!AD:AD,Data!M102,Orders!W:W,1,Orders!X:X,1,Orders!S:S,"*Pro*")),IF(Data!Z102="AAM",SUMIFS(Data!AY:AY,Data!Z:Z,"TM",Data!X:X,Data!M102),IF(Data!Z102="AM",SUMIFS(Data!AY:AY,Data!Z:Z,"TM",Data!V:V,Data!M102),IF(Data!Z102="AZM",SUMIFS(Data!AY:AY,Data!Z:Z,"TM",Data!U:U,Data!M102),IF(Data!Z102="Zone",SUMIFS(Data!AY:AY,Data!Z:Z,"TM",Data!T:T,Data!M102),IF(Data!Z102="Region",SUMIFS(Data!AY:AY,Data!Z:Z,"TM",Data!S:S,Data!M102),IF(Data!Z102="Country",SUMIFS(Data!AY:AY,Data!Z:Z,"TM",Data!R:R,Data!M102),0)))))))</f>
        <v>0</v>
      </c>
      <c r="AZ102" s="18">
        <f>IF(Z102="TM",(COUNTIFS(Orders!AD:AD,Data!M102,Orders!W:W,0,Orders!X:X,0,Orders!S:S,"*Tab*")+COUNTIFS(Orders!AD:AD,Data!M102,Orders!W:W,1,Orders!X:X,1,Orders!S:S,"*Tab*")),IF(Data!Z102="AAM",SUMIFS(Data!AZ:AZ,Data!Z:Z,"TM",Data!X:X,Data!M102),IF(Data!Z102="AM",SUMIFS(Data!AZ:AZ,Data!Z:Z,"TM",Data!V:V,Data!M102),IF(Data!Z102="AZM",SUMIFS(Data!AZ:AZ,Data!Z:Z,"TM",Data!U:U,Data!M102),IF(Data!Z102="Zone",SUMIFS(Data!AZ:AZ,Data!Z:Z,"TM",Data!T:T,Data!M102),IF(Data!Z102="Region",SUMIFS(Data!AZ:AZ,Data!Z:Z,"TM",Data!S:S,Data!M102),IF(Data!Z102="Country",SUMIFS(Data!AZ:AZ,Data!Z:Z,"TM",Data!R:R,Data!M102),0)))))))</f>
        <v>0</v>
      </c>
      <c r="BA102" s="18">
        <f>IF(Z102="TM",(COUNTIFS(Orders!AD:AD,Data!M102,Orders!W:W,0,Orders!X:X,0,Orders!S:S,"*Dental*")+COUNTIFS(Orders!AD:AD,Data!M102,Orders!W:W,1,Orders!X:X,1,Orders!S:S,"*Dental*")+COUNTIFS(Orders!AD:AD,Data!M102,Orders!W:W,0,Orders!X:X,0,Orders!S:S,"*Pediatric*")+COUNTIFS(Orders!AD:AD,Data!M102,Orders!W:W,1,Orders!X:X,1,Orders!S:S,"*Pediatric*")),IF(Data!Z102="AAM",SUMIFS(Data!BA:BA,Data!Z:Z,"TM",Data!X:X,Data!M102),IF(Data!Z102="AM",SUMIFS(Data!BA:BA,Data!Z:Z,"TM",Data!V:V,Data!M102),IF(Data!Z102="AZM",SUMIFS(Data!BA:BA,Data!Z:Z,"TM",Data!U:U,Data!M102),IF(Data!Z102="Zone",SUMIFS(Data!BA:BA,Data!Z:Z,"TM",Data!T:T,Data!M102),IF(Data!Z102="Region",SUMIFS(Data!BA:BA,Data!Z:Z,"TM",Data!S:S,Data!M102),IF(Data!Z102="Country",SUMIFS(Data!BA:BA,Data!Z:Z,"TM",Data!R:R,Data!M102),0)))))))</f>
        <v>0</v>
      </c>
      <c r="BB102" s="18">
        <f>IF(Z102="TM",(COUNTIFS(Orders!AD:AD,Data!M102,Orders!W:W,0,Orders!X:X,0,Orders!S:S,"*Fabric*")+COUNTIFS(Orders!AD:AD,Data!M102,Orders!W:W,1,Orders!X:X,1,Orders!S:S,"*Fabric*")),IF(Data!Z102="AAM",SUMIFS(Data!BB:BB,Data!Z:Z,"TM",Data!X:X,Data!M102),IF(Data!Z102="AM",SUMIFS(Data!BB:BB,Data!Z:Z,"TM",Data!V:V,Data!M102),IF(Data!Z102="AZM",SUMIFS(Data!BB:BB,Data!Z:Z,"TM",Data!U:U,Data!M102),IF(Data!Z102="Zone",SUMIFS(Data!BB:BB,Data!Z:Z,"TM",Data!T:T,Data!M102),IF(Data!Z102="Region",SUMIFS(Data!BB:BB,Data!Z:Z,"TM",Data!S:S,Data!M102),IF(Data!Z102="Country",SUMIFS(Data!BB:BB,Data!Z:Z,"TM",Data!R:R,Data!M102),0)))))))</f>
        <v>2</v>
      </c>
    </row>
    <row r="103" spans="1:54" ht="15.75" x14ac:dyDescent="0.3">
      <c r="A103" s="33" t="str">
        <f t="shared" si="37"/>
        <v/>
      </c>
      <c r="B103" s="33" t="b">
        <f t="shared" si="38"/>
        <v>1</v>
      </c>
      <c r="C103" s="33" t="e">
        <f>IF(ISERROR(SMALL($D$4:$D$594,E103)),””,SMALL($D$4:$D$594,E103))</f>
        <v>#NAME?</v>
      </c>
      <c r="D103" s="34" t="str">
        <f t="shared" si="39"/>
        <v/>
      </c>
      <c r="E103" s="33">
        <f>ROWS($E$4:E103)</f>
        <v>100</v>
      </c>
      <c r="F103" s="33">
        <f t="shared" si="40"/>
        <v>0</v>
      </c>
      <c r="G103" s="33">
        <f>IF(OR(Report!$C$7="",Report!$C$7="All Levels"),1,IF(Report!$C$7=Data!Z103,1,0))</f>
        <v>0</v>
      </c>
      <c r="H103" s="33">
        <f t="shared" si="41"/>
        <v>1</v>
      </c>
      <c r="I103" s="33">
        <f t="shared" si="42"/>
        <v>3</v>
      </c>
      <c r="J103" s="33">
        <f>IF(OR(Report!$F$7="",Report!$F$7="All AMs"),1,IF(Report!$F$7=Data!W103,1,0))</f>
        <v>1</v>
      </c>
      <c r="K103" s="33">
        <f>IF(OR(Report!$E$7="",Report!$E$7="All Zones"),1,IF(Report!$E$7=Data!P103,1,0))</f>
        <v>1</v>
      </c>
      <c r="L103" s="33">
        <f>IF(OR(Report!$D$7="",Report!$D$7="All Regions"),1,IF(Report!$D$7=Data!O103,1,0))</f>
        <v>1</v>
      </c>
      <c r="M103" s="67" t="s">
        <v>147</v>
      </c>
      <c r="N103" s="67" t="s">
        <v>896</v>
      </c>
      <c r="O103" s="68" t="s">
        <v>19</v>
      </c>
      <c r="P103" s="68" t="s">
        <v>687</v>
      </c>
      <c r="Q103" s="68" t="s">
        <v>687</v>
      </c>
      <c r="R103" s="67" t="s">
        <v>777</v>
      </c>
      <c r="S103" s="67" t="s">
        <v>753</v>
      </c>
      <c r="T103" s="67" t="s">
        <v>756</v>
      </c>
      <c r="U103" s="67" t="s">
        <v>787</v>
      </c>
      <c r="V103" s="67"/>
      <c r="W103" s="67" t="s">
        <v>884</v>
      </c>
      <c r="X103" s="67" t="s">
        <v>147</v>
      </c>
      <c r="Y103" s="68"/>
      <c r="Z103" s="68" t="s">
        <v>17</v>
      </c>
      <c r="AA103" s="68"/>
      <c r="AB103" s="18">
        <f>IF(Z103="TM",IF(AA103="H",(COUNTIFS(Orders!AD:AD,Data!M103,Orders!W:W,0,Orders!X:X,0)+COUNTIFS(Orders!AD:AD,Data!M103,Orders!W:W,1,Orders!X:X,1)),0),IF(Data!Z103="AAM",SUMIFS(Data!AB:AB,Data!Z:Z,"TM",Data!X:X,Data!M103,AA:AA,"H"),IF(Data!Z103="AM",SUMIFS(Data!AB:AB,Data!Z:Z,"TM",Data!V:V,Data!M103,AA:AA,"H"),IF(Data!Z103="AZM",SUMIFS(Data!AB:AB,Data!Z:Z,"TM",Data!U:U,Data!M103,AA:AA,"H"),IF(Data!Z103="ZM",SUMIFS(Data!AB:AB,Data!Z:Z,"TM",Data!T:T,Data!M103,AA:AA,"H"),IF(Data!Z103="RM",SUMIFS(Data!AB:AB,Data!Z:Z,"TM",Data!S:S,Data!M103,AA:AA,"H"),IF(Data!Z103="CM",SUMIFS(Data!AB:AB,Data!Z:Z,"TM",Data!R:R,Data!M103,AA:AA,"H"),"")))))))</f>
        <v>0</v>
      </c>
      <c r="AC103" s="28">
        <f>IF(Z103="TM",IF(AA103="H",(SUMIFS(Orders!AG:AG,Orders!AD:AD,Data!M103,Orders!W:W,0,Orders!X:X,0)+SUMIFS(Orders!AG:AG,Orders!AD:AD,Data!M103,Orders!W:W,1,Orders!X:X,1))/12000,0),IF(Data!Z103="AAM",SUMIFS(Data!AC:AC,Data!Z:Z,"TM",Data!X:X,Data!M103,AA:AA,"H"),IF(Data!Z103="AM",SUMIFS(Data!AC:AC,Data!Z:Z,"TM",Data!V:V,Data!M103,AA:AA,"H"),IF(Data!Z103="AZM",SUMIFS(Data!AC:AC,Data!Z:Z,"TM",Data!U:U,Data!M103,AA:AA,"H"),IF(Data!Z103="Zone",SUMIFS(Data!AC:AC,Data!Z:Z,"TM",Data!T:T,Data!M103,AA:AA,"H"),IF(Data!Z103="Region",SUMIFS(Data!AC:AC,Data!Z:Z,"TM",Data!S:S,Data!M103,AA:AA,"H"),IF(Data!Z103="Country",SUMIFS(Data!AC:AC,Data!Z:Z,"TM",Data!R:R,Data!M103,AA:AA,"H"),"")))))))</f>
        <v>0</v>
      </c>
      <c r="AD103" s="18">
        <f>IF(Z103="TM",0,IF(Data!Z103="AAM",SUMIFS(Data!AD:AD,Data!Z:Z,"TM",Data!X:X,Data!M103,AA:AA,"H"),IF(Data!Z103="AM",SUMIFS(Data!AD:AD,Data!Z:Z,"TM",Data!V:V,Data!M103,AA:AA,"H"),IF(Data!Z103="AZM",SUMIFS(Data!AD:AD,Data!Z:Z,"TM",Data!U:U,Data!M103,AA:AA,"H"),IF(Data!Z103="Zone",SUMIFS(Data!AD:AD,Data!Z:Z,"TM",Data!T:T,Data!M103,AA:AA,"H"),IF(Data!Z103="Region",SUMIFS(Data!AD:AD,Data!Z:Z,"TM",Data!S:S,Data!M103,AA:AA,"H"),IF(Data!Z103="Country",SUMIFS(Data!AD:AD,Data!Z:Z,"TM",Data!R:R,Data!M103,AA:AA,"H"),"")))))))</f>
        <v>0</v>
      </c>
      <c r="AE103" s="27">
        <f t="shared" si="26"/>
        <v>0</v>
      </c>
      <c r="AF103" s="26">
        <f t="shared" si="27"/>
        <v>0</v>
      </c>
      <c r="AG103" s="26">
        <f t="shared" si="28"/>
        <v>0</v>
      </c>
      <c r="AH103" s="26">
        <f t="shared" si="29"/>
        <v>0</v>
      </c>
      <c r="AJ103" s="28">
        <f>IF(Z103="TM",IF(AA103="U",(SUMIFS(Orders!AG:AG,Orders!AD:AD,Data!M103,Orders!W:W,0,Orders!X:X,0)+SUMIFS(Orders!AG:AG,Orders!AD:AD,Data!M103,Orders!W:W,1,Orders!X:X,1))/12000,0),IF(Data!Z103="AAM",SUMIFS(Data!AJ:AJ,Data!Z:Z,"TM",Data!X:X,Data!M103,AA:AA,"U"),IF(Data!Z103="AM",SUMIFS(Data!AJ:AJ,Data!Z:Z,"TM",Data!V:V,Data!M103,AA:AA,"U"),IF(Data!Z103="AZM",SUMIFS(Data!AJ:AJ,Data!Z:Z,"TM",Data!U:U,Data!M103,AA:AA,"U"),IF(Data!Z103="Zone",SUMIFS(Data!AJ:AJ,Data!Z:Z,"TM",Data!T:T,Data!M103,AA:AA,"U"),IF(Data!Z103="Region",SUMIFS(Data!AJ:AJ,Data!Z:Z,"TM",Data!S:S,Data!M103,AA:AA,"U"),IF(Data!Z103="Country",SUMIFS(Data!AJ:AJ,Data!Z:Z,"TM",Data!R:R,Data!M103,AA:AA,"U"),"")))))))</f>
        <v>0</v>
      </c>
      <c r="AK103" s="18">
        <f>IF(Z103="TM",IF(AA103="U",(SUMIFS(Orders!AG:AG,Orders!AD:AD,Data!M103,Orders!W:W,0,Orders!X:X,0)+SUMIFS(Orders!AG:AG,Orders!AD:AD,Data!M103,Orders!W:W,1,Orders!X:X,1)),0),IF(Data!Z103="AAM",SUMIFS(Data!AK:AK,Data!Z:Z,"TM",Data!X:X,Data!M103,AA:AA,"U"),IF(Data!Z103="AM",SUMIFS(Data!AK:AK,Data!Z:Z,"TM",Data!V:V,Data!M103,AA:AA,"U"),IF(Data!Z103="AZM",SUMIFS(Data!AK:AK,Data!Z:Z,"TM",Data!U:U,Data!M103,AA:AA,"U"),IF(Data!Z103="Zone",SUMIFS(Data!AK:AK,Data!Z:Z,"TM",Data!T:T,Data!M103,AA:AA,"U"),IF(Data!Z103="Region",SUMIFS(Data!AK:AK,Data!Z:Z,"TM",Data!S:S,Data!M103,AA:AA,"U"),IF(Data!Z103="Country",SUMIFS(Data!AK:AK,Data!Z:Z,"TM",Data!R:R,Data!M103,AA:AA,"U"),"")))))))</f>
        <v>0</v>
      </c>
      <c r="AL103" s="18">
        <f>IF(Z103="TM",12000*0,IF(Data!Z103="AAM",SUMIFS(Data!AL:AL,Data!Z:Z,"TM",Data!X:X,Data!M103,AA:AA,"H"),IF(Data!Z103="AM",SUMIFS(Data!AL:AL,Data!Z:Z,"TM",Data!V:V,Data!M103,AA:AA,"H"),IF(Data!Z103="AZM",SUMIFS(Data!AL:AL,Data!Z:Z,"TM",Data!U:U,Data!M103,AA:AA,"H"),IF(Data!Z103="Zone",SUMIFS(Data!AL:AL,Data!Z:Z,"TM",Data!T:T,Data!M103,AA:AA,"H"),IF(Data!Z103="Region",SUMIFS(Data!AL:AL,Data!Z:Z,"TM",Data!S:S,Data!M103,AA:AA,"H"),IF(Data!Z103="Country",SUMIFS(Data!AL:AL,Data!Z:Z,"TM",Data!R:R,Data!M103,AA:AA,"H"),"")))))))</f>
        <v>0</v>
      </c>
      <c r="AM103" s="27">
        <f t="shared" si="30"/>
        <v>0</v>
      </c>
      <c r="AN103" s="26">
        <f t="shared" si="31"/>
        <v>0</v>
      </c>
      <c r="AO103" s="26">
        <f t="shared" si="32"/>
        <v>0</v>
      </c>
      <c r="AQ103" s="28">
        <f t="shared" si="33"/>
        <v>0</v>
      </c>
      <c r="AR103" s="18">
        <f t="shared" si="34"/>
        <v>0</v>
      </c>
      <c r="AS103" s="18">
        <f t="shared" si="35"/>
        <v>0</v>
      </c>
      <c r="AT103" s="27">
        <f t="shared" si="36"/>
        <v>0</v>
      </c>
      <c r="AU103" s="27"/>
      <c r="AV103" s="27"/>
      <c r="AW103" s="18">
        <f>IF(Z103="TM",(COUNTIFS(Orders!AD:AD,Data!M103,Orders!W:W,0,Orders!X:X,0,Orders!S:S,"*Ray*")+COUNTIFS(Orders!AD:AD,Data!M103,Orders!W:W,1,Orders!X:X,1,Orders!S:S,"*Ray*")+COUNTIFS(Orders!AD:AD,Data!M103,Orders!W:W,0,Orders!X:X,0,Orders!S:S,"*Fabric*")+COUNTIFS(Orders!AD:AD,Data!M103,Orders!W:W,1,Orders!X:X,1,Orders!S:S,"*Fabric*")),IF(Data!Z103="AAM",SUMIFS(Data!AW:AW,Data!Z:Z,"TM",Data!X:X,Data!M103),IF(Data!Z103="AM",SUMIFS(Data!AW:AW,Data!Z:Z,"TM",Data!V:V,Data!M103),IF(Data!Z103="AZM",SUMIFS(Data!AW:AW,Data!Z:Z,"TM",Data!U:U,Data!M103),IF(Data!Z103="Zone",SUMIFS(Data!AW:AW,Data!Z:Z,"TM",Data!T:T,Data!M103),IF(Data!Z103="Region",SUMIFS(Data!AW:AW,Data!Z:Z,"TM",Data!S:S,Data!M103),IF(Data!Z103="Country",SUMIFS(Data!AW:AW,Data!Z:Z,"TM",Data!R:R,Data!M103),0)))))))</f>
        <v>0</v>
      </c>
      <c r="AX103" s="18">
        <f>IF(Z103="TM",(COUNTIFS(Orders!AD:AD,Data!M103,Orders!W:W,0,Orders!X:X,0,Orders!S:S,"*Starter*")+COUNTIFS(Orders!AD:AD,Data!M103,Orders!W:W,1,Orders!X:X,1,Orders!S:S,"*Starter*")),IF(Data!Z103="AAM",SUMIFS(Data!AX:AX,Data!Z:Z,"TM",Data!X:X,Data!M103),IF(Data!Z103="AM",SUMIFS(Data!AX:AX,Data!Z:Z,"TM",Data!V:V,Data!M103),IF(Data!Z103="AZM",SUMIFS(Data!AX:AX,Data!Z:Z,"TM",Data!U:U,Data!M103),IF(Data!Z103="Zone",SUMIFS(Data!AX:AX,Data!Z:Z,"TM",Data!T:T,Data!M103),IF(Data!Z103="Region",SUMIFS(Data!AX:AX,Data!Z:Z,"TM",Data!S:S,Data!M103),IF(Data!Z103="Country",SUMIFS(Data!AX:AX,Data!Z:Z,"TM",Data!R:R,Data!M103),0)))))))</f>
        <v>0</v>
      </c>
      <c r="AY103" s="18">
        <f>IF(Z103="TM",(COUNTIFS(Orders!AD:AD,Data!M103,Orders!W:W,0,Orders!X:X,0,Orders!S:S,"*Pro*")+COUNTIFS(Orders!AD:AD,Data!M103,Orders!W:W,1,Orders!X:X,1,Orders!S:S,"*Pro*")),IF(Data!Z103="AAM",SUMIFS(Data!AY:AY,Data!Z:Z,"TM",Data!X:X,Data!M103),IF(Data!Z103="AM",SUMIFS(Data!AY:AY,Data!Z:Z,"TM",Data!V:V,Data!M103),IF(Data!Z103="AZM",SUMIFS(Data!AY:AY,Data!Z:Z,"TM",Data!U:U,Data!M103),IF(Data!Z103="Zone",SUMIFS(Data!AY:AY,Data!Z:Z,"TM",Data!T:T,Data!M103),IF(Data!Z103="Region",SUMIFS(Data!AY:AY,Data!Z:Z,"TM",Data!S:S,Data!M103),IF(Data!Z103="Country",SUMIFS(Data!AY:AY,Data!Z:Z,"TM",Data!R:R,Data!M103),0)))))))</f>
        <v>0</v>
      </c>
      <c r="AZ103" s="18">
        <f>IF(Z103="TM",(COUNTIFS(Orders!AD:AD,Data!M103,Orders!W:W,0,Orders!X:X,0,Orders!S:S,"*Tab*")+COUNTIFS(Orders!AD:AD,Data!M103,Orders!W:W,1,Orders!X:X,1,Orders!S:S,"*Tab*")),IF(Data!Z103="AAM",SUMIFS(Data!AZ:AZ,Data!Z:Z,"TM",Data!X:X,Data!M103),IF(Data!Z103="AM",SUMIFS(Data!AZ:AZ,Data!Z:Z,"TM",Data!V:V,Data!M103),IF(Data!Z103="AZM",SUMIFS(Data!AZ:AZ,Data!Z:Z,"TM",Data!U:U,Data!M103),IF(Data!Z103="Zone",SUMIFS(Data!AZ:AZ,Data!Z:Z,"TM",Data!T:T,Data!M103),IF(Data!Z103="Region",SUMIFS(Data!AZ:AZ,Data!Z:Z,"TM",Data!S:S,Data!M103),IF(Data!Z103="Country",SUMIFS(Data!AZ:AZ,Data!Z:Z,"TM",Data!R:R,Data!M103),0)))))))</f>
        <v>0</v>
      </c>
      <c r="BA103" s="18">
        <f>IF(Z103="TM",(COUNTIFS(Orders!AD:AD,Data!M103,Orders!W:W,0,Orders!X:X,0,Orders!S:S,"*Dental*")+COUNTIFS(Orders!AD:AD,Data!M103,Orders!W:W,1,Orders!X:X,1,Orders!S:S,"*Dental*")+COUNTIFS(Orders!AD:AD,Data!M103,Orders!W:W,0,Orders!X:X,0,Orders!S:S,"*Pediatric*")+COUNTIFS(Orders!AD:AD,Data!M103,Orders!W:W,1,Orders!X:X,1,Orders!S:S,"*Pediatric*")),IF(Data!Z103="AAM",SUMIFS(Data!BA:BA,Data!Z:Z,"TM",Data!X:X,Data!M103),IF(Data!Z103="AM",SUMIFS(Data!BA:BA,Data!Z:Z,"TM",Data!V:V,Data!M103),IF(Data!Z103="AZM",SUMIFS(Data!BA:BA,Data!Z:Z,"TM",Data!U:U,Data!M103),IF(Data!Z103="Zone",SUMIFS(Data!BA:BA,Data!Z:Z,"TM",Data!T:T,Data!M103),IF(Data!Z103="Region",SUMIFS(Data!BA:BA,Data!Z:Z,"TM",Data!S:S,Data!M103),IF(Data!Z103="Country",SUMIFS(Data!BA:BA,Data!Z:Z,"TM",Data!R:R,Data!M103),0)))))))</f>
        <v>0</v>
      </c>
      <c r="BB103" s="18">
        <f>IF(Z103="TM",(COUNTIFS(Orders!AD:AD,Data!M103,Orders!W:W,0,Orders!X:X,0,Orders!S:S,"*Fabric*")+COUNTIFS(Orders!AD:AD,Data!M103,Orders!W:W,1,Orders!X:X,1,Orders!S:S,"*Fabric*")),IF(Data!Z103="AAM",SUMIFS(Data!BB:BB,Data!Z:Z,"TM",Data!X:X,Data!M103),IF(Data!Z103="AM",SUMIFS(Data!BB:BB,Data!Z:Z,"TM",Data!V:V,Data!M103),IF(Data!Z103="AZM",SUMIFS(Data!BB:BB,Data!Z:Z,"TM",Data!U:U,Data!M103),IF(Data!Z103="Zone",SUMIFS(Data!BB:BB,Data!Z:Z,"TM",Data!T:T,Data!M103),IF(Data!Z103="Region",SUMIFS(Data!BB:BB,Data!Z:Z,"TM",Data!S:S,Data!M103),IF(Data!Z103="Country",SUMIFS(Data!BB:BB,Data!Z:Z,"TM",Data!R:R,Data!M103),0)))))))</f>
        <v>0</v>
      </c>
    </row>
    <row r="104" spans="1:54" ht="15.75" x14ac:dyDescent="0.3">
      <c r="A104" s="33" t="str">
        <f t="shared" si="37"/>
        <v/>
      </c>
      <c r="B104" s="33" t="b">
        <f t="shared" si="38"/>
        <v>1</v>
      </c>
      <c r="C104" s="33" t="e">
        <f>IF(ISERROR(SMALL($D$4:$D$594,E104)),””,SMALL($D$4:$D$594,E104))</f>
        <v>#NAME?</v>
      </c>
      <c r="D104" s="34" t="str">
        <f t="shared" si="39"/>
        <v/>
      </c>
      <c r="E104" s="33">
        <f>ROWS($E$4:E104)</f>
        <v>101</v>
      </c>
      <c r="F104" s="33">
        <f t="shared" si="40"/>
        <v>0</v>
      </c>
      <c r="G104" s="33">
        <f>IF(OR(Report!$C$7="",Report!$C$7="All Levels"),1,IF(Report!$C$7=Data!Z104,1,0))</f>
        <v>0</v>
      </c>
      <c r="H104" s="33">
        <f t="shared" si="41"/>
        <v>1</v>
      </c>
      <c r="I104" s="33">
        <f t="shared" si="42"/>
        <v>3</v>
      </c>
      <c r="J104" s="33">
        <f>IF(OR(Report!$F$7="",Report!$F$7="All AMs"),1,IF(Report!$F$7=Data!W104,1,0))</f>
        <v>1</v>
      </c>
      <c r="K104" s="33">
        <f>IF(OR(Report!$E$7="",Report!$E$7="All Zones"),1,IF(Report!$E$7=Data!P104,1,0))</f>
        <v>1</v>
      </c>
      <c r="L104" s="33">
        <f>IF(OR(Report!$D$7="",Report!$D$7="All Regions"),1,IF(Report!$D$7=Data!O104,1,0))</f>
        <v>1</v>
      </c>
      <c r="M104" s="67" t="s">
        <v>300</v>
      </c>
      <c r="N104" s="67" t="s">
        <v>897</v>
      </c>
      <c r="O104" s="68" t="s">
        <v>21</v>
      </c>
      <c r="P104" s="68" t="s">
        <v>690</v>
      </c>
      <c r="Q104" s="68" t="s">
        <v>856</v>
      </c>
      <c r="R104" s="67" t="s">
        <v>777</v>
      </c>
      <c r="S104" s="67" t="s">
        <v>757</v>
      </c>
      <c r="T104" s="67" t="s">
        <v>759</v>
      </c>
      <c r="U104" s="67"/>
      <c r="V104" s="67" t="s">
        <v>855</v>
      </c>
      <c r="W104" s="67" t="s">
        <v>735</v>
      </c>
      <c r="X104" s="67" t="s">
        <v>300</v>
      </c>
      <c r="Y104" s="68"/>
      <c r="Z104" s="68" t="s">
        <v>17</v>
      </c>
      <c r="AA104" s="68"/>
      <c r="AB104" s="18">
        <f>IF(Z104="TM",IF(AA104="H",(COUNTIFS(Orders!AD:AD,Data!M104,Orders!W:W,0,Orders!X:X,0)+COUNTIFS(Orders!AD:AD,Data!M104,Orders!W:W,1,Orders!X:X,1)),0),IF(Data!Z104="AAM",SUMIFS(Data!AB:AB,Data!Z:Z,"TM",Data!X:X,Data!M104,AA:AA,"H"),IF(Data!Z104="AM",SUMIFS(Data!AB:AB,Data!Z:Z,"TM",Data!V:V,Data!M104,AA:AA,"H"),IF(Data!Z104="AZM",SUMIFS(Data!AB:AB,Data!Z:Z,"TM",Data!U:U,Data!M104,AA:AA,"H"),IF(Data!Z104="ZM",SUMIFS(Data!AB:AB,Data!Z:Z,"TM",Data!T:T,Data!M104,AA:AA,"H"),IF(Data!Z104="RM",SUMIFS(Data!AB:AB,Data!Z:Z,"TM",Data!S:S,Data!M104,AA:AA,"H"),IF(Data!Z104="CM",SUMIFS(Data!AB:AB,Data!Z:Z,"TM",Data!R:R,Data!M104,AA:AA,"H"),"")))))))</f>
        <v>1</v>
      </c>
      <c r="AC104" s="28">
        <f>IF(Z104="TM",IF(AA104="H",(SUMIFS(Orders!AG:AG,Orders!AD:AD,Data!M104,Orders!W:W,0,Orders!X:X,0)+SUMIFS(Orders!AG:AG,Orders!AD:AD,Data!M104,Orders!W:W,1,Orders!X:X,1))/12000,0),IF(Data!Z104="AAM",SUMIFS(Data!AC:AC,Data!Z:Z,"TM",Data!X:X,Data!M104,AA:AA,"H"),IF(Data!Z104="AM",SUMIFS(Data!AC:AC,Data!Z:Z,"TM",Data!V:V,Data!M104,AA:AA,"H"),IF(Data!Z104="AZM",SUMIFS(Data!AC:AC,Data!Z:Z,"TM",Data!U:U,Data!M104,AA:AA,"H"),IF(Data!Z104="Zone",SUMIFS(Data!AC:AC,Data!Z:Z,"TM",Data!T:T,Data!M104,AA:AA,"H"),IF(Data!Z104="Region",SUMIFS(Data!AC:AC,Data!Z:Z,"TM",Data!S:S,Data!M104,AA:AA,"H"),IF(Data!Z104="Country",SUMIFS(Data!AC:AC,Data!Z:Z,"TM",Data!R:R,Data!M104,AA:AA,"H"),"")))))))</f>
        <v>0.999</v>
      </c>
      <c r="AD104" s="18">
        <f>IF(Z104="TM",0,IF(Data!Z104="AAM",SUMIFS(Data!AD:AD,Data!Z:Z,"TM",Data!X:X,Data!M104,AA:AA,"H"),IF(Data!Z104="AM",SUMIFS(Data!AD:AD,Data!Z:Z,"TM",Data!V:V,Data!M104,AA:AA,"H"),IF(Data!Z104="AZM",SUMIFS(Data!AD:AD,Data!Z:Z,"TM",Data!U:U,Data!M104,AA:AA,"H"),IF(Data!Z104="Zone",SUMIFS(Data!AD:AD,Data!Z:Z,"TM",Data!T:T,Data!M104,AA:AA,"H"),IF(Data!Z104="Region",SUMIFS(Data!AD:AD,Data!Z:Z,"TM",Data!S:S,Data!M104,AA:AA,"H"),IF(Data!Z104="Country",SUMIFS(Data!AD:AD,Data!Z:Z,"TM",Data!R:R,Data!M104,AA:AA,"H"),"")))))))</f>
        <v>0</v>
      </c>
      <c r="AE104" s="27">
        <f t="shared" si="26"/>
        <v>0</v>
      </c>
      <c r="AF104" s="26">
        <f t="shared" si="27"/>
        <v>999</v>
      </c>
      <c r="AG104" s="26">
        <f t="shared" si="28"/>
        <v>0.33300000000000002</v>
      </c>
      <c r="AH104" s="26">
        <f t="shared" si="29"/>
        <v>0</v>
      </c>
      <c r="AJ104" s="28">
        <f>IF(Z104="TM",IF(AA104="U",(SUMIFS(Orders!AG:AG,Orders!AD:AD,Data!M104,Orders!W:W,0,Orders!X:X,0)+SUMIFS(Orders!AG:AG,Orders!AD:AD,Data!M104,Orders!W:W,1,Orders!X:X,1))/12000,0),IF(Data!Z104="AAM",SUMIFS(Data!AJ:AJ,Data!Z:Z,"TM",Data!X:X,Data!M104,AA:AA,"U"),IF(Data!Z104="AM",SUMIFS(Data!AJ:AJ,Data!Z:Z,"TM",Data!V:V,Data!M104,AA:AA,"U"),IF(Data!Z104="AZM",SUMIFS(Data!AJ:AJ,Data!Z:Z,"TM",Data!U:U,Data!M104,AA:AA,"U"),IF(Data!Z104="Zone",SUMIFS(Data!AJ:AJ,Data!Z:Z,"TM",Data!T:T,Data!M104,AA:AA,"U"),IF(Data!Z104="Region",SUMIFS(Data!AJ:AJ,Data!Z:Z,"TM",Data!S:S,Data!M104,AA:AA,"U"),IF(Data!Z104="Country",SUMIFS(Data!AJ:AJ,Data!Z:Z,"TM",Data!R:R,Data!M104,AA:AA,"U"),"")))))))</f>
        <v>0</v>
      </c>
      <c r="AK104" s="18">
        <f>IF(Z104="TM",IF(AA104="U",(SUMIFS(Orders!AG:AG,Orders!AD:AD,Data!M104,Orders!W:W,0,Orders!X:X,0)+SUMIFS(Orders!AG:AG,Orders!AD:AD,Data!M104,Orders!W:W,1,Orders!X:X,1)),0),IF(Data!Z104="AAM",SUMIFS(Data!AK:AK,Data!Z:Z,"TM",Data!X:X,Data!M104,AA:AA,"U"),IF(Data!Z104="AM",SUMIFS(Data!AK:AK,Data!Z:Z,"TM",Data!V:V,Data!M104,AA:AA,"U"),IF(Data!Z104="AZM",SUMIFS(Data!AK:AK,Data!Z:Z,"TM",Data!U:U,Data!M104,AA:AA,"U"),IF(Data!Z104="Zone",SUMIFS(Data!AK:AK,Data!Z:Z,"TM",Data!T:T,Data!M104,AA:AA,"U"),IF(Data!Z104="Region",SUMIFS(Data!AK:AK,Data!Z:Z,"TM",Data!S:S,Data!M104,AA:AA,"U"),IF(Data!Z104="Country",SUMIFS(Data!AK:AK,Data!Z:Z,"TM",Data!R:R,Data!M104,AA:AA,"U"),"")))))))</f>
        <v>0</v>
      </c>
      <c r="AL104" s="18">
        <f>IF(Z104="TM",12000*0,IF(Data!Z104="AAM",SUMIFS(Data!AL:AL,Data!Z:Z,"TM",Data!X:X,Data!M104,AA:AA,"H"),IF(Data!Z104="AM",SUMIFS(Data!AL:AL,Data!Z:Z,"TM",Data!V:V,Data!M104,AA:AA,"H"),IF(Data!Z104="AZM",SUMIFS(Data!AL:AL,Data!Z:Z,"TM",Data!U:U,Data!M104,AA:AA,"H"),IF(Data!Z104="Zone",SUMIFS(Data!AL:AL,Data!Z:Z,"TM",Data!T:T,Data!M104,AA:AA,"H"),IF(Data!Z104="Region",SUMIFS(Data!AL:AL,Data!Z:Z,"TM",Data!S:S,Data!M104,AA:AA,"H"),IF(Data!Z104="Country",SUMIFS(Data!AL:AL,Data!Z:Z,"TM",Data!R:R,Data!M104,AA:AA,"H"),"")))))))</f>
        <v>0</v>
      </c>
      <c r="AM104" s="27">
        <f t="shared" si="30"/>
        <v>0</v>
      </c>
      <c r="AN104" s="26">
        <f t="shared" si="31"/>
        <v>0</v>
      </c>
      <c r="AO104" s="26">
        <f t="shared" si="32"/>
        <v>0</v>
      </c>
      <c r="AQ104" s="28">
        <f t="shared" si="33"/>
        <v>0.999</v>
      </c>
      <c r="AR104" s="18">
        <f t="shared" si="34"/>
        <v>11988</v>
      </c>
      <c r="AS104" s="18">
        <f t="shared" si="35"/>
        <v>0</v>
      </c>
      <c r="AT104" s="27">
        <f t="shared" si="36"/>
        <v>0</v>
      </c>
      <c r="AU104" s="27"/>
      <c r="AV104" s="27"/>
      <c r="AW104" s="18">
        <f>IF(Z104="TM",(COUNTIFS(Orders!AD:AD,Data!M104,Orders!W:W,0,Orders!X:X,0,Orders!S:S,"*Ray*")+COUNTIFS(Orders!AD:AD,Data!M104,Orders!W:W,1,Orders!X:X,1,Orders!S:S,"*Ray*")+COUNTIFS(Orders!AD:AD,Data!M104,Orders!W:W,0,Orders!X:X,0,Orders!S:S,"*Fabric*")+COUNTIFS(Orders!AD:AD,Data!M104,Orders!W:W,1,Orders!X:X,1,Orders!S:S,"*Fabric*")),IF(Data!Z104="AAM",SUMIFS(Data!AW:AW,Data!Z:Z,"TM",Data!X:X,Data!M104),IF(Data!Z104="AM",SUMIFS(Data!AW:AW,Data!Z:Z,"TM",Data!V:V,Data!M104),IF(Data!Z104="AZM",SUMIFS(Data!AW:AW,Data!Z:Z,"TM",Data!U:U,Data!M104),IF(Data!Z104="Zone",SUMIFS(Data!AW:AW,Data!Z:Z,"TM",Data!T:T,Data!M104),IF(Data!Z104="Region",SUMIFS(Data!AW:AW,Data!Z:Z,"TM",Data!S:S,Data!M104),IF(Data!Z104="Country",SUMIFS(Data!AW:AW,Data!Z:Z,"TM",Data!R:R,Data!M104),0)))))))</f>
        <v>1</v>
      </c>
      <c r="AX104" s="18">
        <f>IF(Z104="TM",(COUNTIFS(Orders!AD:AD,Data!M104,Orders!W:W,0,Orders!X:X,0,Orders!S:S,"*Starter*")+COUNTIFS(Orders!AD:AD,Data!M104,Orders!W:W,1,Orders!X:X,1,Orders!S:S,"*Starter*")),IF(Data!Z104="AAM",SUMIFS(Data!AX:AX,Data!Z:Z,"TM",Data!X:X,Data!M104),IF(Data!Z104="AM",SUMIFS(Data!AX:AX,Data!Z:Z,"TM",Data!V:V,Data!M104),IF(Data!Z104="AZM",SUMIFS(Data!AX:AX,Data!Z:Z,"TM",Data!U:U,Data!M104),IF(Data!Z104="Zone",SUMIFS(Data!AX:AX,Data!Z:Z,"TM",Data!T:T,Data!M104),IF(Data!Z104="Region",SUMIFS(Data!AX:AX,Data!Z:Z,"TM",Data!S:S,Data!M104),IF(Data!Z104="Country",SUMIFS(Data!AX:AX,Data!Z:Z,"TM",Data!R:R,Data!M104),0)))))))</f>
        <v>1</v>
      </c>
      <c r="AY104" s="18">
        <f>IF(Z104="TM",(COUNTIFS(Orders!AD:AD,Data!M104,Orders!W:W,0,Orders!X:X,0,Orders!S:S,"*Pro*")+COUNTIFS(Orders!AD:AD,Data!M104,Orders!W:W,1,Orders!X:X,1,Orders!S:S,"*Pro*")),IF(Data!Z104="AAM",SUMIFS(Data!AY:AY,Data!Z:Z,"TM",Data!X:X,Data!M104),IF(Data!Z104="AM",SUMIFS(Data!AY:AY,Data!Z:Z,"TM",Data!V:V,Data!M104),IF(Data!Z104="AZM",SUMIFS(Data!AY:AY,Data!Z:Z,"TM",Data!U:U,Data!M104),IF(Data!Z104="Zone",SUMIFS(Data!AY:AY,Data!Z:Z,"TM",Data!T:T,Data!M104),IF(Data!Z104="Region",SUMIFS(Data!AY:AY,Data!Z:Z,"TM",Data!S:S,Data!M104),IF(Data!Z104="Country",SUMIFS(Data!AY:AY,Data!Z:Z,"TM",Data!R:R,Data!M104),0)))))))</f>
        <v>0</v>
      </c>
      <c r="AZ104" s="18">
        <f>IF(Z104="TM",(COUNTIFS(Orders!AD:AD,Data!M104,Orders!W:W,0,Orders!X:X,0,Orders!S:S,"*Tab*")+COUNTIFS(Orders!AD:AD,Data!M104,Orders!W:W,1,Orders!X:X,1,Orders!S:S,"*Tab*")),IF(Data!Z104="AAM",SUMIFS(Data!AZ:AZ,Data!Z:Z,"TM",Data!X:X,Data!M104),IF(Data!Z104="AM",SUMIFS(Data!AZ:AZ,Data!Z:Z,"TM",Data!V:V,Data!M104),IF(Data!Z104="AZM",SUMIFS(Data!AZ:AZ,Data!Z:Z,"TM",Data!U:U,Data!M104),IF(Data!Z104="Zone",SUMIFS(Data!AZ:AZ,Data!Z:Z,"TM",Data!T:T,Data!M104),IF(Data!Z104="Region",SUMIFS(Data!AZ:AZ,Data!Z:Z,"TM",Data!S:S,Data!M104),IF(Data!Z104="Country",SUMIFS(Data!AZ:AZ,Data!Z:Z,"TM",Data!R:R,Data!M104),0)))))))</f>
        <v>0</v>
      </c>
      <c r="BA104" s="18">
        <f>IF(Z104="TM",(COUNTIFS(Orders!AD:AD,Data!M104,Orders!W:W,0,Orders!X:X,0,Orders!S:S,"*Dental*")+COUNTIFS(Orders!AD:AD,Data!M104,Orders!W:W,1,Orders!X:X,1,Orders!S:S,"*Dental*")+COUNTIFS(Orders!AD:AD,Data!M104,Orders!W:W,0,Orders!X:X,0,Orders!S:S,"*Pediatric*")+COUNTIFS(Orders!AD:AD,Data!M104,Orders!W:W,1,Orders!X:X,1,Orders!S:S,"*Pediatric*")),IF(Data!Z104="AAM",SUMIFS(Data!BA:BA,Data!Z:Z,"TM",Data!X:X,Data!M104),IF(Data!Z104="AM",SUMIFS(Data!BA:BA,Data!Z:Z,"TM",Data!V:V,Data!M104),IF(Data!Z104="AZM",SUMIFS(Data!BA:BA,Data!Z:Z,"TM",Data!U:U,Data!M104),IF(Data!Z104="Zone",SUMIFS(Data!BA:BA,Data!Z:Z,"TM",Data!T:T,Data!M104),IF(Data!Z104="Region",SUMIFS(Data!BA:BA,Data!Z:Z,"TM",Data!S:S,Data!M104),IF(Data!Z104="Country",SUMIFS(Data!BA:BA,Data!Z:Z,"TM",Data!R:R,Data!M104),0)))))))</f>
        <v>0</v>
      </c>
      <c r="BB104" s="18">
        <f>IF(Z104="TM",(COUNTIFS(Orders!AD:AD,Data!M104,Orders!W:W,0,Orders!X:X,0,Orders!S:S,"*Fabric*")+COUNTIFS(Orders!AD:AD,Data!M104,Orders!W:W,1,Orders!X:X,1,Orders!S:S,"*Fabric*")),IF(Data!Z104="AAM",SUMIFS(Data!BB:BB,Data!Z:Z,"TM",Data!X:X,Data!M104),IF(Data!Z104="AM",SUMIFS(Data!BB:BB,Data!Z:Z,"TM",Data!V:V,Data!M104),IF(Data!Z104="AZM",SUMIFS(Data!BB:BB,Data!Z:Z,"TM",Data!U:U,Data!M104),IF(Data!Z104="Zone",SUMIFS(Data!BB:BB,Data!Z:Z,"TM",Data!T:T,Data!M104),IF(Data!Z104="Region",SUMIFS(Data!BB:BB,Data!Z:Z,"TM",Data!S:S,Data!M104),IF(Data!Z104="Country",SUMIFS(Data!BB:BB,Data!Z:Z,"TM",Data!R:R,Data!M104),0)))))))</f>
        <v>0</v>
      </c>
    </row>
    <row r="105" spans="1:54" ht="15.75" x14ac:dyDescent="0.3">
      <c r="A105" s="33" t="str">
        <f t="shared" si="37"/>
        <v/>
      </c>
      <c r="B105" s="33" t="b">
        <f t="shared" si="38"/>
        <v>1</v>
      </c>
      <c r="C105" s="33" t="e">
        <f>IF(ISERROR(SMALL($D$4:$D$594,E105)),””,SMALL($D$4:$D$594,E105))</f>
        <v>#NAME?</v>
      </c>
      <c r="D105" s="34" t="str">
        <f t="shared" si="39"/>
        <v/>
      </c>
      <c r="E105" s="33">
        <f>ROWS($E$4:E105)</f>
        <v>102</v>
      </c>
      <c r="F105" s="33">
        <f t="shared" si="40"/>
        <v>0</v>
      </c>
      <c r="G105" s="33">
        <f>IF(OR(Report!$C$7="",Report!$C$7="All Levels"),1,IF(Report!$C$7=Data!Z105,1,0))</f>
        <v>0</v>
      </c>
      <c r="H105" s="33">
        <f t="shared" si="41"/>
        <v>1</v>
      </c>
      <c r="I105" s="33">
        <f t="shared" si="42"/>
        <v>3</v>
      </c>
      <c r="J105" s="33">
        <f>IF(OR(Report!$F$7="",Report!$F$7="All AMs"),1,IF(Report!$F$7=Data!W105,1,0))</f>
        <v>1</v>
      </c>
      <c r="K105" s="33">
        <f>IF(OR(Report!$E$7="",Report!$E$7="All Zones"),1,IF(Report!$E$7=Data!P105,1,0))</f>
        <v>1</v>
      </c>
      <c r="L105" s="33">
        <f>IF(OR(Report!$D$7="",Report!$D$7="All Regions"),1,IF(Report!$D$7=Data!O105,1,0))</f>
        <v>1</v>
      </c>
      <c r="M105" s="67" t="s">
        <v>898</v>
      </c>
      <c r="N105" s="67" t="s">
        <v>899</v>
      </c>
      <c r="O105" s="68" t="s">
        <v>21</v>
      </c>
      <c r="P105" s="68" t="s">
        <v>690</v>
      </c>
      <c r="Q105" s="68" t="s">
        <v>856</v>
      </c>
      <c r="R105" s="67" t="s">
        <v>777</v>
      </c>
      <c r="S105" s="67" t="s">
        <v>757</v>
      </c>
      <c r="T105" s="67" t="s">
        <v>759</v>
      </c>
      <c r="U105" s="67"/>
      <c r="V105" s="67" t="s">
        <v>855</v>
      </c>
      <c r="W105" s="67" t="s">
        <v>735</v>
      </c>
      <c r="X105" s="67" t="s">
        <v>898</v>
      </c>
      <c r="Y105" s="68"/>
      <c r="Z105" s="68" t="s">
        <v>17</v>
      </c>
      <c r="AA105" s="68"/>
      <c r="AB105" s="18">
        <f>IF(Z105="TM",IF(AA105="H",(COUNTIFS(Orders!AD:AD,Data!M105,Orders!W:W,0,Orders!X:X,0)+COUNTIFS(Orders!AD:AD,Data!M105,Orders!W:W,1,Orders!X:X,1)),0),IF(Data!Z105="AAM",SUMIFS(Data!AB:AB,Data!Z:Z,"TM",Data!X:X,Data!M105,AA:AA,"H"),IF(Data!Z105="AM",SUMIFS(Data!AB:AB,Data!Z:Z,"TM",Data!V:V,Data!M105,AA:AA,"H"),IF(Data!Z105="AZM",SUMIFS(Data!AB:AB,Data!Z:Z,"TM",Data!U:U,Data!M105,AA:AA,"H"),IF(Data!Z105="ZM",SUMIFS(Data!AB:AB,Data!Z:Z,"TM",Data!T:T,Data!M105,AA:AA,"H"),IF(Data!Z105="RM",SUMIFS(Data!AB:AB,Data!Z:Z,"TM",Data!S:S,Data!M105,AA:AA,"H"),IF(Data!Z105="CM",SUMIFS(Data!AB:AB,Data!Z:Z,"TM",Data!R:R,Data!M105,AA:AA,"H"),"")))))))</f>
        <v>0</v>
      </c>
      <c r="AC105" s="28">
        <f>IF(Z105="TM",IF(AA105="H",(SUMIFS(Orders!AG:AG,Orders!AD:AD,Data!M105,Orders!W:W,0,Orders!X:X,0)+SUMIFS(Orders!AG:AG,Orders!AD:AD,Data!M105,Orders!W:W,1,Orders!X:X,1))/12000,0),IF(Data!Z105="AAM",SUMIFS(Data!AC:AC,Data!Z:Z,"TM",Data!X:X,Data!M105,AA:AA,"H"),IF(Data!Z105="AM",SUMIFS(Data!AC:AC,Data!Z:Z,"TM",Data!V:V,Data!M105,AA:AA,"H"),IF(Data!Z105="AZM",SUMIFS(Data!AC:AC,Data!Z:Z,"TM",Data!U:U,Data!M105,AA:AA,"H"),IF(Data!Z105="Zone",SUMIFS(Data!AC:AC,Data!Z:Z,"TM",Data!T:T,Data!M105,AA:AA,"H"),IF(Data!Z105="Region",SUMIFS(Data!AC:AC,Data!Z:Z,"TM",Data!S:S,Data!M105,AA:AA,"H"),IF(Data!Z105="Country",SUMIFS(Data!AC:AC,Data!Z:Z,"TM",Data!R:R,Data!M105,AA:AA,"H"),"")))))))</f>
        <v>0</v>
      </c>
      <c r="AD105" s="18">
        <f>IF(Z105="TM",0,IF(Data!Z105="AAM",SUMIFS(Data!AD:AD,Data!Z:Z,"TM",Data!X:X,Data!M105,AA:AA,"H"),IF(Data!Z105="AM",SUMIFS(Data!AD:AD,Data!Z:Z,"TM",Data!V:V,Data!M105,AA:AA,"H"),IF(Data!Z105="AZM",SUMIFS(Data!AD:AD,Data!Z:Z,"TM",Data!U:U,Data!M105,AA:AA,"H"),IF(Data!Z105="Zone",SUMIFS(Data!AD:AD,Data!Z:Z,"TM",Data!T:T,Data!M105,AA:AA,"H"),IF(Data!Z105="Region",SUMIFS(Data!AD:AD,Data!Z:Z,"TM",Data!S:S,Data!M105,AA:AA,"H"),IF(Data!Z105="Country",SUMIFS(Data!AD:AD,Data!Z:Z,"TM",Data!R:R,Data!M105,AA:AA,"H"),"")))))))</f>
        <v>0</v>
      </c>
      <c r="AE105" s="27">
        <f t="shared" si="26"/>
        <v>0</v>
      </c>
      <c r="AF105" s="26">
        <f t="shared" si="27"/>
        <v>0</v>
      </c>
      <c r="AG105" s="26">
        <f t="shared" si="28"/>
        <v>0</v>
      </c>
      <c r="AH105" s="26">
        <f t="shared" si="29"/>
        <v>0</v>
      </c>
      <c r="AJ105" s="28">
        <f>IF(Z105="TM",IF(AA105="U",(SUMIFS(Orders!AG:AG,Orders!AD:AD,Data!M105,Orders!W:W,0,Orders!X:X,0)+SUMIFS(Orders!AG:AG,Orders!AD:AD,Data!M105,Orders!W:W,1,Orders!X:X,1))/12000,0),IF(Data!Z105="AAM",SUMIFS(Data!AJ:AJ,Data!Z:Z,"TM",Data!X:X,Data!M105,AA:AA,"U"),IF(Data!Z105="AM",SUMIFS(Data!AJ:AJ,Data!Z:Z,"TM",Data!V:V,Data!M105,AA:AA,"U"),IF(Data!Z105="AZM",SUMIFS(Data!AJ:AJ,Data!Z:Z,"TM",Data!U:U,Data!M105,AA:AA,"U"),IF(Data!Z105="Zone",SUMIFS(Data!AJ:AJ,Data!Z:Z,"TM",Data!T:T,Data!M105,AA:AA,"U"),IF(Data!Z105="Region",SUMIFS(Data!AJ:AJ,Data!Z:Z,"TM",Data!S:S,Data!M105,AA:AA,"U"),IF(Data!Z105="Country",SUMIFS(Data!AJ:AJ,Data!Z:Z,"TM",Data!R:R,Data!M105,AA:AA,"U"),"")))))))</f>
        <v>0</v>
      </c>
      <c r="AK105" s="18">
        <f>IF(Z105="TM",IF(AA105="U",(SUMIFS(Orders!AG:AG,Orders!AD:AD,Data!M105,Orders!W:W,0,Orders!X:X,0)+SUMIFS(Orders!AG:AG,Orders!AD:AD,Data!M105,Orders!W:W,1,Orders!X:X,1)),0),IF(Data!Z105="AAM",SUMIFS(Data!AK:AK,Data!Z:Z,"TM",Data!X:X,Data!M105,AA:AA,"U"),IF(Data!Z105="AM",SUMIFS(Data!AK:AK,Data!Z:Z,"TM",Data!V:V,Data!M105,AA:AA,"U"),IF(Data!Z105="AZM",SUMIFS(Data!AK:AK,Data!Z:Z,"TM",Data!U:U,Data!M105,AA:AA,"U"),IF(Data!Z105="Zone",SUMIFS(Data!AK:AK,Data!Z:Z,"TM",Data!T:T,Data!M105,AA:AA,"U"),IF(Data!Z105="Region",SUMIFS(Data!AK:AK,Data!Z:Z,"TM",Data!S:S,Data!M105,AA:AA,"U"),IF(Data!Z105="Country",SUMIFS(Data!AK:AK,Data!Z:Z,"TM",Data!R:R,Data!M105,AA:AA,"U"),"")))))))</f>
        <v>0</v>
      </c>
      <c r="AL105" s="18">
        <f>IF(Z105="TM",12000*0,IF(Data!Z105="AAM",SUMIFS(Data!AL:AL,Data!Z:Z,"TM",Data!X:X,Data!M105,AA:AA,"H"),IF(Data!Z105="AM",SUMIFS(Data!AL:AL,Data!Z:Z,"TM",Data!V:V,Data!M105,AA:AA,"H"),IF(Data!Z105="AZM",SUMIFS(Data!AL:AL,Data!Z:Z,"TM",Data!U:U,Data!M105,AA:AA,"H"),IF(Data!Z105="Zone",SUMIFS(Data!AL:AL,Data!Z:Z,"TM",Data!T:T,Data!M105,AA:AA,"H"),IF(Data!Z105="Region",SUMIFS(Data!AL:AL,Data!Z:Z,"TM",Data!S:S,Data!M105,AA:AA,"H"),IF(Data!Z105="Country",SUMIFS(Data!AL:AL,Data!Z:Z,"TM",Data!R:R,Data!M105,AA:AA,"H"),"")))))))</f>
        <v>0</v>
      </c>
      <c r="AM105" s="27">
        <f t="shared" si="30"/>
        <v>0</v>
      </c>
      <c r="AN105" s="26">
        <f t="shared" si="31"/>
        <v>0</v>
      </c>
      <c r="AO105" s="26">
        <f t="shared" si="32"/>
        <v>0</v>
      </c>
      <c r="AQ105" s="28">
        <f t="shared" si="33"/>
        <v>0</v>
      </c>
      <c r="AR105" s="18">
        <f t="shared" si="34"/>
        <v>0</v>
      </c>
      <c r="AS105" s="18">
        <f t="shared" si="35"/>
        <v>0</v>
      </c>
      <c r="AT105" s="27">
        <f t="shared" si="36"/>
        <v>0</v>
      </c>
      <c r="AU105" s="27"/>
      <c r="AV105" s="27"/>
      <c r="AW105" s="18">
        <f>IF(Z105="TM",(COUNTIFS(Orders!AD:AD,Data!M105,Orders!W:W,0,Orders!X:X,0,Orders!S:S,"*Ray*")+COUNTIFS(Orders!AD:AD,Data!M105,Orders!W:W,1,Orders!X:X,1,Orders!S:S,"*Ray*")+COUNTIFS(Orders!AD:AD,Data!M105,Orders!W:W,0,Orders!X:X,0,Orders!S:S,"*Fabric*")+COUNTIFS(Orders!AD:AD,Data!M105,Orders!W:W,1,Orders!X:X,1,Orders!S:S,"*Fabric*")),IF(Data!Z105="AAM",SUMIFS(Data!AW:AW,Data!Z:Z,"TM",Data!X:X,Data!M105),IF(Data!Z105="AM",SUMIFS(Data!AW:AW,Data!Z:Z,"TM",Data!V:V,Data!M105),IF(Data!Z105="AZM",SUMIFS(Data!AW:AW,Data!Z:Z,"TM",Data!U:U,Data!M105),IF(Data!Z105="Zone",SUMIFS(Data!AW:AW,Data!Z:Z,"TM",Data!T:T,Data!M105),IF(Data!Z105="Region",SUMIFS(Data!AW:AW,Data!Z:Z,"TM",Data!S:S,Data!M105),IF(Data!Z105="Country",SUMIFS(Data!AW:AW,Data!Z:Z,"TM",Data!R:R,Data!M105),0)))))))</f>
        <v>0</v>
      </c>
      <c r="AX105" s="18">
        <f>IF(Z105="TM",(COUNTIFS(Orders!AD:AD,Data!M105,Orders!W:W,0,Orders!X:X,0,Orders!S:S,"*Starter*")+COUNTIFS(Orders!AD:AD,Data!M105,Orders!W:W,1,Orders!X:X,1,Orders!S:S,"*Starter*")),IF(Data!Z105="AAM",SUMIFS(Data!AX:AX,Data!Z:Z,"TM",Data!X:X,Data!M105),IF(Data!Z105="AM",SUMIFS(Data!AX:AX,Data!Z:Z,"TM",Data!V:V,Data!M105),IF(Data!Z105="AZM",SUMIFS(Data!AX:AX,Data!Z:Z,"TM",Data!U:U,Data!M105),IF(Data!Z105="Zone",SUMIFS(Data!AX:AX,Data!Z:Z,"TM",Data!T:T,Data!M105),IF(Data!Z105="Region",SUMIFS(Data!AX:AX,Data!Z:Z,"TM",Data!S:S,Data!M105),IF(Data!Z105="Country",SUMIFS(Data!AX:AX,Data!Z:Z,"TM",Data!R:R,Data!M105),0)))))))</f>
        <v>0</v>
      </c>
      <c r="AY105" s="18">
        <f>IF(Z105="TM",(COUNTIFS(Orders!AD:AD,Data!M105,Orders!W:W,0,Orders!X:X,0,Orders!S:S,"*Pro*")+COUNTIFS(Orders!AD:AD,Data!M105,Orders!W:W,1,Orders!X:X,1,Orders!S:S,"*Pro*")),IF(Data!Z105="AAM",SUMIFS(Data!AY:AY,Data!Z:Z,"TM",Data!X:X,Data!M105),IF(Data!Z105="AM",SUMIFS(Data!AY:AY,Data!Z:Z,"TM",Data!V:V,Data!M105),IF(Data!Z105="AZM",SUMIFS(Data!AY:AY,Data!Z:Z,"TM",Data!U:U,Data!M105),IF(Data!Z105="Zone",SUMIFS(Data!AY:AY,Data!Z:Z,"TM",Data!T:T,Data!M105),IF(Data!Z105="Region",SUMIFS(Data!AY:AY,Data!Z:Z,"TM",Data!S:S,Data!M105),IF(Data!Z105="Country",SUMIFS(Data!AY:AY,Data!Z:Z,"TM",Data!R:R,Data!M105),0)))))))</f>
        <v>0</v>
      </c>
      <c r="AZ105" s="18">
        <f>IF(Z105="TM",(COUNTIFS(Orders!AD:AD,Data!M105,Orders!W:W,0,Orders!X:X,0,Orders!S:S,"*Tab*")+COUNTIFS(Orders!AD:AD,Data!M105,Orders!W:W,1,Orders!X:X,1,Orders!S:S,"*Tab*")),IF(Data!Z105="AAM",SUMIFS(Data!AZ:AZ,Data!Z:Z,"TM",Data!X:X,Data!M105),IF(Data!Z105="AM",SUMIFS(Data!AZ:AZ,Data!Z:Z,"TM",Data!V:V,Data!M105),IF(Data!Z105="AZM",SUMIFS(Data!AZ:AZ,Data!Z:Z,"TM",Data!U:U,Data!M105),IF(Data!Z105="Zone",SUMIFS(Data!AZ:AZ,Data!Z:Z,"TM",Data!T:T,Data!M105),IF(Data!Z105="Region",SUMIFS(Data!AZ:AZ,Data!Z:Z,"TM",Data!S:S,Data!M105),IF(Data!Z105="Country",SUMIFS(Data!AZ:AZ,Data!Z:Z,"TM",Data!R:R,Data!M105),0)))))))</f>
        <v>0</v>
      </c>
      <c r="BA105" s="18">
        <f>IF(Z105="TM",(COUNTIFS(Orders!AD:AD,Data!M105,Orders!W:W,0,Orders!X:X,0,Orders!S:S,"*Dental*")+COUNTIFS(Orders!AD:AD,Data!M105,Orders!W:W,1,Orders!X:X,1,Orders!S:S,"*Dental*")+COUNTIFS(Orders!AD:AD,Data!M105,Orders!W:W,0,Orders!X:X,0,Orders!S:S,"*Pediatric*")+COUNTIFS(Orders!AD:AD,Data!M105,Orders!W:W,1,Orders!X:X,1,Orders!S:S,"*Pediatric*")),IF(Data!Z105="AAM",SUMIFS(Data!BA:BA,Data!Z:Z,"TM",Data!X:X,Data!M105),IF(Data!Z105="AM",SUMIFS(Data!BA:BA,Data!Z:Z,"TM",Data!V:V,Data!M105),IF(Data!Z105="AZM",SUMIFS(Data!BA:BA,Data!Z:Z,"TM",Data!U:U,Data!M105),IF(Data!Z105="Zone",SUMIFS(Data!BA:BA,Data!Z:Z,"TM",Data!T:T,Data!M105),IF(Data!Z105="Region",SUMIFS(Data!BA:BA,Data!Z:Z,"TM",Data!S:S,Data!M105),IF(Data!Z105="Country",SUMIFS(Data!BA:BA,Data!Z:Z,"TM",Data!R:R,Data!M105),0)))))))</f>
        <v>0</v>
      </c>
      <c r="BB105" s="18">
        <f>IF(Z105="TM",(COUNTIFS(Orders!AD:AD,Data!M105,Orders!W:W,0,Orders!X:X,0,Orders!S:S,"*Fabric*")+COUNTIFS(Orders!AD:AD,Data!M105,Orders!W:W,1,Orders!X:X,1,Orders!S:S,"*Fabric*")),IF(Data!Z105="AAM",SUMIFS(Data!BB:BB,Data!Z:Z,"TM",Data!X:X,Data!M105),IF(Data!Z105="AM",SUMIFS(Data!BB:BB,Data!Z:Z,"TM",Data!V:V,Data!M105),IF(Data!Z105="AZM",SUMIFS(Data!BB:BB,Data!Z:Z,"TM",Data!U:U,Data!M105),IF(Data!Z105="Zone",SUMIFS(Data!BB:BB,Data!Z:Z,"TM",Data!T:T,Data!M105),IF(Data!Z105="Region",SUMIFS(Data!BB:BB,Data!Z:Z,"TM",Data!S:S,Data!M105),IF(Data!Z105="Country",SUMIFS(Data!BB:BB,Data!Z:Z,"TM",Data!R:R,Data!M105),0)))))))</f>
        <v>0</v>
      </c>
    </row>
    <row r="106" spans="1:54" ht="15.75" x14ac:dyDescent="0.3">
      <c r="A106" s="33" t="str">
        <f t="shared" si="37"/>
        <v/>
      </c>
      <c r="B106" s="33" t="b">
        <f t="shared" si="38"/>
        <v>1</v>
      </c>
      <c r="C106" s="33" t="e">
        <f>IF(ISERROR(SMALL($D$4:$D$594,E106)),””,SMALL($D$4:$D$594,E106))</f>
        <v>#NAME?</v>
      </c>
      <c r="D106" s="34" t="str">
        <f t="shared" si="39"/>
        <v/>
      </c>
      <c r="E106" s="33">
        <f>ROWS($E$4:E106)</f>
        <v>103</v>
      </c>
      <c r="F106" s="33">
        <f t="shared" si="40"/>
        <v>0</v>
      </c>
      <c r="G106" s="33">
        <f>IF(OR(Report!$C$7="",Report!$C$7="All Levels"),1,IF(Report!$C$7=Data!Z106,1,0))</f>
        <v>0</v>
      </c>
      <c r="H106" s="33">
        <f t="shared" si="41"/>
        <v>1</v>
      </c>
      <c r="I106" s="33">
        <f t="shared" si="42"/>
        <v>3</v>
      </c>
      <c r="J106" s="33">
        <f>IF(OR(Report!$F$7="",Report!$F$7="All AMs"),1,IF(Report!$F$7=Data!W106,1,0))</f>
        <v>1</v>
      </c>
      <c r="K106" s="33">
        <f>IF(OR(Report!$E$7="",Report!$E$7="All Zones"),1,IF(Report!$E$7=Data!P106,1,0))</f>
        <v>1</v>
      </c>
      <c r="L106" s="33">
        <f>IF(OR(Report!$D$7="",Report!$D$7="All Regions"),1,IF(Report!$D$7=Data!O106,1,0))</f>
        <v>1</v>
      </c>
      <c r="M106" s="67" t="s">
        <v>624</v>
      </c>
      <c r="N106" s="67" t="s">
        <v>900</v>
      </c>
      <c r="O106" s="68" t="s">
        <v>21</v>
      </c>
      <c r="P106" s="68" t="s">
        <v>690</v>
      </c>
      <c r="Q106" s="68" t="s">
        <v>856</v>
      </c>
      <c r="R106" s="67" t="s">
        <v>777</v>
      </c>
      <c r="S106" s="67" t="s">
        <v>757</v>
      </c>
      <c r="T106" s="67" t="s">
        <v>759</v>
      </c>
      <c r="U106" s="67"/>
      <c r="V106" s="67" t="s">
        <v>389</v>
      </c>
      <c r="W106" s="67" t="s">
        <v>736</v>
      </c>
      <c r="X106" s="67" t="s">
        <v>624</v>
      </c>
      <c r="Y106" s="68"/>
      <c r="Z106" s="68" t="s">
        <v>17</v>
      </c>
      <c r="AA106" s="68"/>
      <c r="AB106" s="18">
        <f>IF(Z106="TM",IF(AA106="H",(COUNTIFS(Orders!AD:AD,Data!M106,Orders!W:W,0,Orders!X:X,0)+COUNTIFS(Orders!AD:AD,Data!M106,Orders!W:W,1,Orders!X:X,1)),0),IF(Data!Z106="AAM",SUMIFS(Data!AB:AB,Data!Z:Z,"TM",Data!X:X,Data!M106,AA:AA,"H"),IF(Data!Z106="AM",SUMIFS(Data!AB:AB,Data!Z:Z,"TM",Data!V:V,Data!M106,AA:AA,"H"),IF(Data!Z106="AZM",SUMIFS(Data!AB:AB,Data!Z:Z,"TM",Data!U:U,Data!M106,AA:AA,"H"),IF(Data!Z106="ZM",SUMIFS(Data!AB:AB,Data!Z:Z,"TM",Data!T:T,Data!M106,AA:AA,"H"),IF(Data!Z106="RM",SUMIFS(Data!AB:AB,Data!Z:Z,"TM",Data!S:S,Data!M106,AA:AA,"H"),IF(Data!Z106="CM",SUMIFS(Data!AB:AB,Data!Z:Z,"TM",Data!R:R,Data!M106,AA:AA,"H"),"")))))))</f>
        <v>1</v>
      </c>
      <c r="AC106" s="28">
        <f>IF(Z106="TM",IF(AA106="H",(SUMIFS(Orders!AG:AG,Orders!AD:AD,Data!M106,Orders!W:W,0,Orders!X:X,0)+SUMIFS(Orders!AG:AG,Orders!AD:AD,Data!M106,Orders!W:W,1,Orders!X:X,1))/12000,0),IF(Data!Z106="AAM",SUMIFS(Data!AC:AC,Data!Z:Z,"TM",Data!X:X,Data!M106,AA:AA,"H"),IF(Data!Z106="AM",SUMIFS(Data!AC:AC,Data!Z:Z,"TM",Data!V:V,Data!M106,AA:AA,"H"),IF(Data!Z106="AZM",SUMIFS(Data!AC:AC,Data!Z:Z,"TM",Data!U:U,Data!M106,AA:AA,"H"),IF(Data!Z106="Zone",SUMIFS(Data!AC:AC,Data!Z:Z,"TM",Data!T:T,Data!M106,AA:AA,"H"),IF(Data!Z106="Region",SUMIFS(Data!AC:AC,Data!Z:Z,"TM",Data!S:S,Data!M106,AA:AA,"H"),IF(Data!Z106="Country",SUMIFS(Data!AC:AC,Data!Z:Z,"TM",Data!R:R,Data!M106,AA:AA,"H"),"")))))))</f>
        <v>2.4990000000000001</v>
      </c>
      <c r="AD106" s="18">
        <f>IF(Z106="TM",0,IF(Data!Z106="AAM",SUMIFS(Data!AD:AD,Data!Z:Z,"TM",Data!X:X,Data!M106,AA:AA,"H"),IF(Data!Z106="AM",SUMIFS(Data!AD:AD,Data!Z:Z,"TM",Data!V:V,Data!M106,AA:AA,"H"),IF(Data!Z106="AZM",SUMIFS(Data!AD:AD,Data!Z:Z,"TM",Data!U:U,Data!M106,AA:AA,"H"),IF(Data!Z106="Zone",SUMIFS(Data!AD:AD,Data!Z:Z,"TM",Data!T:T,Data!M106,AA:AA,"H"),IF(Data!Z106="Region",SUMIFS(Data!AD:AD,Data!Z:Z,"TM",Data!S:S,Data!M106,AA:AA,"H"),IF(Data!Z106="Country",SUMIFS(Data!AD:AD,Data!Z:Z,"TM",Data!R:R,Data!M106,AA:AA,"H"),"")))))))</f>
        <v>0</v>
      </c>
      <c r="AE106" s="27">
        <f t="shared" si="26"/>
        <v>0</v>
      </c>
      <c r="AF106" s="26">
        <f t="shared" si="27"/>
        <v>2499</v>
      </c>
      <c r="AG106" s="26">
        <f t="shared" si="28"/>
        <v>0.83300000000000007</v>
      </c>
      <c r="AH106" s="26">
        <f t="shared" si="29"/>
        <v>0</v>
      </c>
      <c r="AJ106" s="28">
        <f>IF(Z106="TM",IF(AA106="U",(SUMIFS(Orders!AG:AG,Orders!AD:AD,Data!M106,Orders!W:W,0,Orders!X:X,0)+SUMIFS(Orders!AG:AG,Orders!AD:AD,Data!M106,Orders!W:W,1,Orders!X:X,1))/12000,0),IF(Data!Z106="AAM",SUMIFS(Data!AJ:AJ,Data!Z:Z,"TM",Data!X:X,Data!M106,AA:AA,"U"),IF(Data!Z106="AM",SUMIFS(Data!AJ:AJ,Data!Z:Z,"TM",Data!V:V,Data!M106,AA:AA,"U"),IF(Data!Z106="AZM",SUMIFS(Data!AJ:AJ,Data!Z:Z,"TM",Data!U:U,Data!M106,AA:AA,"U"),IF(Data!Z106="Zone",SUMIFS(Data!AJ:AJ,Data!Z:Z,"TM",Data!T:T,Data!M106,AA:AA,"U"),IF(Data!Z106="Region",SUMIFS(Data!AJ:AJ,Data!Z:Z,"TM",Data!S:S,Data!M106,AA:AA,"U"),IF(Data!Z106="Country",SUMIFS(Data!AJ:AJ,Data!Z:Z,"TM",Data!R:R,Data!M106,AA:AA,"U"),"")))))))</f>
        <v>0</v>
      </c>
      <c r="AK106" s="18">
        <f>IF(Z106="TM",IF(AA106="U",(SUMIFS(Orders!AG:AG,Orders!AD:AD,Data!M106,Orders!W:W,0,Orders!X:X,0)+SUMIFS(Orders!AG:AG,Orders!AD:AD,Data!M106,Orders!W:W,1,Orders!X:X,1)),0),IF(Data!Z106="AAM",SUMIFS(Data!AK:AK,Data!Z:Z,"TM",Data!X:X,Data!M106,AA:AA,"U"),IF(Data!Z106="AM",SUMIFS(Data!AK:AK,Data!Z:Z,"TM",Data!V:V,Data!M106,AA:AA,"U"),IF(Data!Z106="AZM",SUMIFS(Data!AK:AK,Data!Z:Z,"TM",Data!U:U,Data!M106,AA:AA,"U"),IF(Data!Z106="Zone",SUMIFS(Data!AK:AK,Data!Z:Z,"TM",Data!T:T,Data!M106,AA:AA,"U"),IF(Data!Z106="Region",SUMIFS(Data!AK:AK,Data!Z:Z,"TM",Data!S:S,Data!M106,AA:AA,"U"),IF(Data!Z106="Country",SUMIFS(Data!AK:AK,Data!Z:Z,"TM",Data!R:R,Data!M106,AA:AA,"U"),"")))))))</f>
        <v>0</v>
      </c>
      <c r="AL106" s="18">
        <f>IF(Z106="TM",12000*0,IF(Data!Z106="AAM",SUMIFS(Data!AL:AL,Data!Z:Z,"TM",Data!X:X,Data!M106,AA:AA,"H"),IF(Data!Z106="AM",SUMIFS(Data!AL:AL,Data!Z:Z,"TM",Data!V:V,Data!M106,AA:AA,"H"),IF(Data!Z106="AZM",SUMIFS(Data!AL:AL,Data!Z:Z,"TM",Data!U:U,Data!M106,AA:AA,"H"),IF(Data!Z106="Zone",SUMIFS(Data!AL:AL,Data!Z:Z,"TM",Data!T:T,Data!M106,AA:AA,"H"),IF(Data!Z106="Region",SUMIFS(Data!AL:AL,Data!Z:Z,"TM",Data!S:S,Data!M106,AA:AA,"H"),IF(Data!Z106="Country",SUMIFS(Data!AL:AL,Data!Z:Z,"TM",Data!R:R,Data!M106,AA:AA,"H"),"")))))))</f>
        <v>0</v>
      </c>
      <c r="AM106" s="27">
        <f t="shared" si="30"/>
        <v>0</v>
      </c>
      <c r="AN106" s="26">
        <f t="shared" si="31"/>
        <v>0</v>
      </c>
      <c r="AO106" s="26">
        <f t="shared" si="32"/>
        <v>0</v>
      </c>
      <c r="AQ106" s="28">
        <f t="shared" si="33"/>
        <v>2.4990000000000001</v>
      </c>
      <c r="AR106" s="18">
        <f t="shared" si="34"/>
        <v>29988</v>
      </c>
      <c r="AS106" s="18">
        <f t="shared" si="35"/>
        <v>0</v>
      </c>
      <c r="AT106" s="27">
        <f t="shared" si="36"/>
        <v>0</v>
      </c>
      <c r="AU106" s="27"/>
      <c r="AV106" s="27"/>
      <c r="AW106" s="18">
        <f>IF(Z106="TM",(COUNTIFS(Orders!AD:AD,Data!M106,Orders!W:W,0,Orders!X:X,0,Orders!S:S,"*Ray*")+COUNTIFS(Orders!AD:AD,Data!M106,Orders!W:W,1,Orders!X:X,1,Orders!S:S,"*Ray*")+COUNTIFS(Orders!AD:AD,Data!M106,Orders!W:W,0,Orders!X:X,0,Orders!S:S,"*Fabric*")+COUNTIFS(Orders!AD:AD,Data!M106,Orders!W:W,1,Orders!X:X,1,Orders!S:S,"*Fabric*")),IF(Data!Z106="AAM",SUMIFS(Data!AW:AW,Data!Z:Z,"TM",Data!X:X,Data!M106),IF(Data!Z106="AM",SUMIFS(Data!AW:AW,Data!Z:Z,"TM",Data!V:V,Data!M106),IF(Data!Z106="AZM",SUMIFS(Data!AW:AW,Data!Z:Z,"TM",Data!U:U,Data!M106),IF(Data!Z106="Zone",SUMIFS(Data!AW:AW,Data!Z:Z,"TM",Data!T:T,Data!M106),IF(Data!Z106="Region",SUMIFS(Data!AW:AW,Data!Z:Z,"TM",Data!S:S,Data!M106),IF(Data!Z106="Country",SUMIFS(Data!AW:AW,Data!Z:Z,"TM",Data!R:R,Data!M106),0)))))))</f>
        <v>1</v>
      </c>
      <c r="AX106" s="18">
        <f>IF(Z106="TM",(COUNTIFS(Orders!AD:AD,Data!M106,Orders!W:W,0,Orders!X:X,0,Orders!S:S,"*Starter*")+COUNTIFS(Orders!AD:AD,Data!M106,Orders!W:W,1,Orders!X:X,1,Orders!S:S,"*Starter*")),IF(Data!Z106="AAM",SUMIFS(Data!AX:AX,Data!Z:Z,"TM",Data!X:X,Data!M106),IF(Data!Z106="AM",SUMIFS(Data!AX:AX,Data!Z:Z,"TM",Data!V:V,Data!M106),IF(Data!Z106="AZM",SUMIFS(Data!AX:AX,Data!Z:Z,"TM",Data!U:U,Data!M106),IF(Data!Z106="Zone",SUMIFS(Data!AX:AX,Data!Z:Z,"TM",Data!T:T,Data!M106),IF(Data!Z106="Region",SUMIFS(Data!AX:AX,Data!Z:Z,"TM",Data!S:S,Data!M106),IF(Data!Z106="Country",SUMIFS(Data!AX:AX,Data!Z:Z,"TM",Data!R:R,Data!M106),0)))))))</f>
        <v>1</v>
      </c>
      <c r="AY106" s="18">
        <f>IF(Z106="TM",(COUNTIFS(Orders!AD:AD,Data!M106,Orders!W:W,0,Orders!X:X,0,Orders!S:S,"*Pro*")+COUNTIFS(Orders!AD:AD,Data!M106,Orders!W:W,1,Orders!X:X,1,Orders!S:S,"*Pro*")),IF(Data!Z106="AAM",SUMIFS(Data!AY:AY,Data!Z:Z,"TM",Data!X:X,Data!M106),IF(Data!Z106="AM",SUMIFS(Data!AY:AY,Data!Z:Z,"TM",Data!V:V,Data!M106),IF(Data!Z106="AZM",SUMIFS(Data!AY:AY,Data!Z:Z,"TM",Data!U:U,Data!M106),IF(Data!Z106="Zone",SUMIFS(Data!AY:AY,Data!Z:Z,"TM",Data!T:T,Data!M106),IF(Data!Z106="Region",SUMIFS(Data!AY:AY,Data!Z:Z,"TM",Data!S:S,Data!M106),IF(Data!Z106="Country",SUMIFS(Data!AY:AY,Data!Z:Z,"TM",Data!R:R,Data!M106),0)))))))</f>
        <v>0</v>
      </c>
      <c r="AZ106" s="18">
        <f>IF(Z106="TM",(COUNTIFS(Orders!AD:AD,Data!M106,Orders!W:W,0,Orders!X:X,0,Orders!S:S,"*Tab*")+COUNTIFS(Orders!AD:AD,Data!M106,Orders!W:W,1,Orders!X:X,1,Orders!S:S,"*Tab*")),IF(Data!Z106="AAM",SUMIFS(Data!AZ:AZ,Data!Z:Z,"TM",Data!X:X,Data!M106),IF(Data!Z106="AM",SUMIFS(Data!AZ:AZ,Data!Z:Z,"TM",Data!V:V,Data!M106),IF(Data!Z106="AZM",SUMIFS(Data!AZ:AZ,Data!Z:Z,"TM",Data!U:U,Data!M106),IF(Data!Z106="Zone",SUMIFS(Data!AZ:AZ,Data!Z:Z,"TM",Data!T:T,Data!M106),IF(Data!Z106="Region",SUMIFS(Data!AZ:AZ,Data!Z:Z,"TM",Data!S:S,Data!M106),IF(Data!Z106="Country",SUMIFS(Data!AZ:AZ,Data!Z:Z,"TM",Data!R:R,Data!M106),0)))))))</f>
        <v>1</v>
      </c>
      <c r="BA106" s="18">
        <f>IF(Z106="TM",(COUNTIFS(Orders!AD:AD,Data!M106,Orders!W:W,0,Orders!X:X,0,Orders!S:S,"*Dental*")+COUNTIFS(Orders!AD:AD,Data!M106,Orders!W:W,1,Orders!X:X,1,Orders!S:S,"*Dental*")+COUNTIFS(Orders!AD:AD,Data!M106,Orders!W:W,0,Orders!X:X,0,Orders!S:S,"*Pediatric*")+COUNTIFS(Orders!AD:AD,Data!M106,Orders!W:W,1,Orders!X:X,1,Orders!S:S,"*Pediatric*")),IF(Data!Z106="AAM",SUMIFS(Data!BA:BA,Data!Z:Z,"TM",Data!X:X,Data!M106),IF(Data!Z106="AM",SUMIFS(Data!BA:BA,Data!Z:Z,"TM",Data!V:V,Data!M106),IF(Data!Z106="AZM",SUMIFS(Data!BA:BA,Data!Z:Z,"TM",Data!U:U,Data!M106),IF(Data!Z106="Zone",SUMIFS(Data!BA:BA,Data!Z:Z,"TM",Data!T:T,Data!M106),IF(Data!Z106="Region",SUMIFS(Data!BA:BA,Data!Z:Z,"TM",Data!S:S,Data!M106),IF(Data!Z106="Country",SUMIFS(Data!BA:BA,Data!Z:Z,"TM",Data!R:R,Data!M106),0)))))))</f>
        <v>0</v>
      </c>
      <c r="BB106" s="18">
        <f>IF(Z106="TM",(COUNTIFS(Orders!AD:AD,Data!M106,Orders!W:W,0,Orders!X:X,0,Orders!S:S,"*Fabric*")+COUNTIFS(Orders!AD:AD,Data!M106,Orders!W:W,1,Orders!X:X,1,Orders!S:S,"*Fabric*")),IF(Data!Z106="AAM",SUMIFS(Data!BB:BB,Data!Z:Z,"TM",Data!X:X,Data!M106),IF(Data!Z106="AM",SUMIFS(Data!BB:BB,Data!Z:Z,"TM",Data!V:V,Data!M106),IF(Data!Z106="AZM",SUMIFS(Data!BB:BB,Data!Z:Z,"TM",Data!U:U,Data!M106),IF(Data!Z106="Zone",SUMIFS(Data!BB:BB,Data!Z:Z,"TM",Data!T:T,Data!M106),IF(Data!Z106="Region",SUMIFS(Data!BB:BB,Data!Z:Z,"TM",Data!S:S,Data!M106),IF(Data!Z106="Country",SUMIFS(Data!BB:BB,Data!Z:Z,"TM",Data!R:R,Data!M106),0)))))))</f>
        <v>0</v>
      </c>
    </row>
    <row r="107" spans="1:54" ht="15.75" x14ac:dyDescent="0.3">
      <c r="A107" s="33" t="str">
        <f t="shared" si="37"/>
        <v/>
      </c>
      <c r="B107" s="33" t="b">
        <f t="shared" si="38"/>
        <v>1</v>
      </c>
      <c r="C107" s="33" t="e">
        <f>IF(ISERROR(SMALL($D$4:$D$594,E107)),””,SMALL($D$4:$D$594,E107))</f>
        <v>#NAME?</v>
      </c>
      <c r="D107" s="34" t="str">
        <f t="shared" si="39"/>
        <v/>
      </c>
      <c r="E107" s="33">
        <f>ROWS($E$4:E107)</f>
        <v>104</v>
      </c>
      <c r="F107" s="33">
        <f t="shared" si="40"/>
        <v>0</v>
      </c>
      <c r="G107" s="33">
        <f>IF(OR(Report!$C$7="",Report!$C$7="All Levels"),1,IF(Report!$C$7=Data!Z107,1,0))</f>
        <v>0</v>
      </c>
      <c r="H107" s="33">
        <f t="shared" si="41"/>
        <v>1</v>
      </c>
      <c r="I107" s="33">
        <f t="shared" si="42"/>
        <v>3</v>
      </c>
      <c r="J107" s="33">
        <f>IF(OR(Report!$F$7="",Report!$F$7="All AMs"),1,IF(Report!$F$7=Data!W107,1,0))</f>
        <v>1</v>
      </c>
      <c r="K107" s="33">
        <f>IF(OR(Report!$E$7="",Report!$E$7="All Zones"),1,IF(Report!$E$7=Data!P107,1,0))</f>
        <v>1</v>
      </c>
      <c r="L107" s="33">
        <f>IF(OR(Report!$D$7="",Report!$D$7="All Regions"),1,IF(Report!$D$7=Data!O107,1,0))</f>
        <v>1</v>
      </c>
      <c r="M107" s="67" t="s">
        <v>337</v>
      </c>
      <c r="N107" s="67" t="s">
        <v>901</v>
      </c>
      <c r="O107" s="68" t="s">
        <v>21</v>
      </c>
      <c r="P107" s="68" t="s">
        <v>690</v>
      </c>
      <c r="Q107" s="68" t="s">
        <v>856</v>
      </c>
      <c r="R107" s="67" t="s">
        <v>777</v>
      </c>
      <c r="S107" s="67" t="s">
        <v>757</v>
      </c>
      <c r="T107" s="67" t="s">
        <v>759</v>
      </c>
      <c r="U107" s="67"/>
      <c r="V107" s="67" t="s">
        <v>857</v>
      </c>
      <c r="W107" s="67" t="s">
        <v>738</v>
      </c>
      <c r="X107" s="67" t="s">
        <v>337</v>
      </c>
      <c r="Y107" s="68"/>
      <c r="Z107" s="68" t="s">
        <v>17</v>
      </c>
      <c r="AA107" s="68"/>
      <c r="AB107" s="18">
        <f>IF(Z107="TM",IF(AA107="H",(COUNTIFS(Orders!AD:AD,Data!M107,Orders!W:W,0,Orders!X:X,0)+COUNTIFS(Orders!AD:AD,Data!M107,Orders!W:W,1,Orders!X:X,1)),0),IF(Data!Z107="AAM",SUMIFS(Data!AB:AB,Data!Z:Z,"TM",Data!X:X,Data!M107,AA:AA,"H"),IF(Data!Z107="AM",SUMIFS(Data!AB:AB,Data!Z:Z,"TM",Data!V:V,Data!M107,AA:AA,"H"),IF(Data!Z107="AZM",SUMIFS(Data!AB:AB,Data!Z:Z,"TM",Data!U:U,Data!M107,AA:AA,"H"),IF(Data!Z107="ZM",SUMIFS(Data!AB:AB,Data!Z:Z,"TM",Data!T:T,Data!M107,AA:AA,"H"),IF(Data!Z107="RM",SUMIFS(Data!AB:AB,Data!Z:Z,"TM",Data!S:S,Data!M107,AA:AA,"H"),IF(Data!Z107="CM",SUMIFS(Data!AB:AB,Data!Z:Z,"TM",Data!R:R,Data!M107,AA:AA,"H"),"")))))))</f>
        <v>2</v>
      </c>
      <c r="AC107" s="28">
        <f>IF(Z107="TM",IF(AA107="H",(SUMIFS(Orders!AG:AG,Orders!AD:AD,Data!M107,Orders!W:W,0,Orders!X:X,0)+SUMIFS(Orders!AG:AG,Orders!AD:AD,Data!M107,Orders!W:W,1,Orders!X:X,1))/12000,0),IF(Data!Z107="AAM",SUMIFS(Data!AC:AC,Data!Z:Z,"TM",Data!X:X,Data!M107,AA:AA,"H"),IF(Data!Z107="AM",SUMIFS(Data!AC:AC,Data!Z:Z,"TM",Data!V:V,Data!M107,AA:AA,"H"),IF(Data!Z107="AZM",SUMIFS(Data!AC:AC,Data!Z:Z,"TM",Data!U:U,Data!M107,AA:AA,"H"),IF(Data!Z107="Zone",SUMIFS(Data!AC:AC,Data!Z:Z,"TM",Data!T:T,Data!M107,AA:AA,"H"),IF(Data!Z107="Region",SUMIFS(Data!AC:AC,Data!Z:Z,"TM",Data!S:S,Data!M107,AA:AA,"H"),IF(Data!Z107="Country",SUMIFS(Data!AC:AC,Data!Z:Z,"TM",Data!R:R,Data!M107,AA:AA,"H"),"")))))))</f>
        <v>4.9980000000000002</v>
      </c>
      <c r="AD107" s="18">
        <f>IF(Z107="TM",0,IF(Data!Z107="AAM",SUMIFS(Data!AD:AD,Data!Z:Z,"TM",Data!X:X,Data!M107,AA:AA,"H"),IF(Data!Z107="AM",SUMIFS(Data!AD:AD,Data!Z:Z,"TM",Data!V:V,Data!M107,AA:AA,"H"),IF(Data!Z107="AZM",SUMIFS(Data!AD:AD,Data!Z:Z,"TM",Data!U:U,Data!M107,AA:AA,"H"),IF(Data!Z107="Zone",SUMIFS(Data!AD:AD,Data!Z:Z,"TM",Data!T:T,Data!M107,AA:AA,"H"),IF(Data!Z107="Region",SUMIFS(Data!AD:AD,Data!Z:Z,"TM",Data!S:S,Data!M107,AA:AA,"H"),IF(Data!Z107="Country",SUMIFS(Data!AD:AD,Data!Z:Z,"TM",Data!R:R,Data!M107,AA:AA,"H"),"")))))))</f>
        <v>0</v>
      </c>
      <c r="AE107" s="27">
        <f t="shared" si="26"/>
        <v>0</v>
      </c>
      <c r="AF107" s="26">
        <f t="shared" si="27"/>
        <v>2499</v>
      </c>
      <c r="AG107" s="26">
        <f t="shared" si="28"/>
        <v>1.2495000000000001</v>
      </c>
      <c r="AH107" s="26">
        <f t="shared" si="29"/>
        <v>0</v>
      </c>
      <c r="AJ107" s="28">
        <f>IF(Z107="TM",IF(AA107="U",(SUMIFS(Orders!AG:AG,Orders!AD:AD,Data!M107,Orders!W:W,0,Orders!X:X,0)+SUMIFS(Orders!AG:AG,Orders!AD:AD,Data!M107,Orders!W:W,1,Orders!X:X,1))/12000,0),IF(Data!Z107="AAM",SUMIFS(Data!AJ:AJ,Data!Z:Z,"TM",Data!X:X,Data!M107,AA:AA,"U"),IF(Data!Z107="AM",SUMIFS(Data!AJ:AJ,Data!Z:Z,"TM",Data!V:V,Data!M107,AA:AA,"U"),IF(Data!Z107="AZM",SUMIFS(Data!AJ:AJ,Data!Z:Z,"TM",Data!U:U,Data!M107,AA:AA,"U"),IF(Data!Z107="Zone",SUMIFS(Data!AJ:AJ,Data!Z:Z,"TM",Data!T:T,Data!M107,AA:AA,"U"),IF(Data!Z107="Region",SUMIFS(Data!AJ:AJ,Data!Z:Z,"TM",Data!S:S,Data!M107,AA:AA,"U"),IF(Data!Z107="Country",SUMIFS(Data!AJ:AJ,Data!Z:Z,"TM",Data!R:R,Data!M107,AA:AA,"U"),"")))))))</f>
        <v>0</v>
      </c>
      <c r="AK107" s="18">
        <f>IF(Z107="TM",IF(AA107="U",(SUMIFS(Orders!AG:AG,Orders!AD:AD,Data!M107,Orders!W:W,0,Orders!X:X,0)+SUMIFS(Orders!AG:AG,Orders!AD:AD,Data!M107,Orders!W:W,1,Orders!X:X,1)),0),IF(Data!Z107="AAM",SUMIFS(Data!AK:AK,Data!Z:Z,"TM",Data!X:X,Data!M107,AA:AA,"U"),IF(Data!Z107="AM",SUMIFS(Data!AK:AK,Data!Z:Z,"TM",Data!V:V,Data!M107,AA:AA,"U"),IF(Data!Z107="AZM",SUMIFS(Data!AK:AK,Data!Z:Z,"TM",Data!U:U,Data!M107,AA:AA,"U"),IF(Data!Z107="Zone",SUMIFS(Data!AK:AK,Data!Z:Z,"TM",Data!T:T,Data!M107,AA:AA,"U"),IF(Data!Z107="Region",SUMIFS(Data!AK:AK,Data!Z:Z,"TM",Data!S:S,Data!M107,AA:AA,"U"),IF(Data!Z107="Country",SUMIFS(Data!AK:AK,Data!Z:Z,"TM",Data!R:R,Data!M107,AA:AA,"U"),"")))))))</f>
        <v>0</v>
      </c>
      <c r="AL107" s="18">
        <f>IF(Z107="TM",12000*0,IF(Data!Z107="AAM",SUMIFS(Data!AL:AL,Data!Z:Z,"TM",Data!X:X,Data!M107,AA:AA,"H"),IF(Data!Z107="AM",SUMIFS(Data!AL:AL,Data!Z:Z,"TM",Data!V:V,Data!M107,AA:AA,"H"),IF(Data!Z107="AZM",SUMIFS(Data!AL:AL,Data!Z:Z,"TM",Data!U:U,Data!M107,AA:AA,"H"),IF(Data!Z107="Zone",SUMIFS(Data!AL:AL,Data!Z:Z,"TM",Data!T:T,Data!M107,AA:AA,"H"),IF(Data!Z107="Region",SUMIFS(Data!AL:AL,Data!Z:Z,"TM",Data!S:S,Data!M107,AA:AA,"H"),IF(Data!Z107="Country",SUMIFS(Data!AL:AL,Data!Z:Z,"TM",Data!R:R,Data!M107,AA:AA,"H"),"")))))))</f>
        <v>0</v>
      </c>
      <c r="AM107" s="27">
        <f t="shared" si="30"/>
        <v>0</v>
      </c>
      <c r="AN107" s="26">
        <f t="shared" si="31"/>
        <v>0</v>
      </c>
      <c r="AO107" s="26">
        <f t="shared" si="32"/>
        <v>0</v>
      </c>
      <c r="AQ107" s="28">
        <f t="shared" si="33"/>
        <v>4.9980000000000002</v>
      </c>
      <c r="AR107" s="18">
        <f t="shared" si="34"/>
        <v>59976</v>
      </c>
      <c r="AS107" s="18">
        <f t="shared" si="35"/>
        <v>0</v>
      </c>
      <c r="AT107" s="27">
        <f t="shared" si="36"/>
        <v>0</v>
      </c>
      <c r="AU107" s="27"/>
      <c r="AV107" s="27"/>
      <c r="AW107" s="18">
        <f>IF(Z107="TM",(COUNTIFS(Orders!AD:AD,Data!M107,Orders!W:W,0,Orders!X:X,0,Orders!S:S,"*Ray*")+COUNTIFS(Orders!AD:AD,Data!M107,Orders!W:W,1,Orders!X:X,1,Orders!S:S,"*Ray*")+COUNTIFS(Orders!AD:AD,Data!M107,Orders!W:W,0,Orders!X:X,0,Orders!S:S,"*Fabric*")+COUNTIFS(Orders!AD:AD,Data!M107,Orders!W:W,1,Orders!X:X,1,Orders!S:S,"*Fabric*")),IF(Data!Z107="AAM",SUMIFS(Data!AW:AW,Data!Z:Z,"TM",Data!X:X,Data!M107),IF(Data!Z107="AM",SUMIFS(Data!AW:AW,Data!Z:Z,"TM",Data!V:V,Data!M107),IF(Data!Z107="AZM",SUMIFS(Data!AW:AW,Data!Z:Z,"TM",Data!U:U,Data!M107),IF(Data!Z107="Zone",SUMIFS(Data!AW:AW,Data!Z:Z,"TM",Data!T:T,Data!M107),IF(Data!Z107="Region",SUMIFS(Data!AW:AW,Data!Z:Z,"TM",Data!S:S,Data!M107),IF(Data!Z107="Country",SUMIFS(Data!AW:AW,Data!Z:Z,"TM",Data!R:R,Data!M107),0)))))))</f>
        <v>2</v>
      </c>
      <c r="AX107" s="18">
        <f>IF(Z107="TM",(COUNTIFS(Orders!AD:AD,Data!M107,Orders!W:W,0,Orders!X:X,0,Orders!S:S,"*Starter*")+COUNTIFS(Orders!AD:AD,Data!M107,Orders!W:W,1,Orders!X:X,1,Orders!S:S,"*Starter*")),IF(Data!Z107="AAM",SUMIFS(Data!AX:AX,Data!Z:Z,"TM",Data!X:X,Data!M107),IF(Data!Z107="AM",SUMIFS(Data!AX:AX,Data!Z:Z,"TM",Data!V:V,Data!M107),IF(Data!Z107="AZM",SUMIFS(Data!AX:AX,Data!Z:Z,"TM",Data!U:U,Data!M107),IF(Data!Z107="Zone",SUMIFS(Data!AX:AX,Data!Z:Z,"TM",Data!T:T,Data!M107),IF(Data!Z107="Region",SUMIFS(Data!AX:AX,Data!Z:Z,"TM",Data!S:S,Data!M107),IF(Data!Z107="Country",SUMIFS(Data!AX:AX,Data!Z:Z,"TM",Data!R:R,Data!M107),0)))))))</f>
        <v>2</v>
      </c>
      <c r="AY107" s="18">
        <f>IF(Z107="TM",(COUNTIFS(Orders!AD:AD,Data!M107,Orders!W:W,0,Orders!X:X,0,Orders!S:S,"*Pro*")+COUNTIFS(Orders!AD:AD,Data!M107,Orders!W:W,1,Orders!X:X,1,Orders!S:S,"*Pro*")),IF(Data!Z107="AAM",SUMIFS(Data!AY:AY,Data!Z:Z,"TM",Data!X:X,Data!M107),IF(Data!Z107="AM",SUMIFS(Data!AY:AY,Data!Z:Z,"TM",Data!V:V,Data!M107),IF(Data!Z107="AZM",SUMIFS(Data!AY:AY,Data!Z:Z,"TM",Data!U:U,Data!M107),IF(Data!Z107="Zone",SUMIFS(Data!AY:AY,Data!Z:Z,"TM",Data!T:T,Data!M107),IF(Data!Z107="Region",SUMIFS(Data!AY:AY,Data!Z:Z,"TM",Data!S:S,Data!M107),IF(Data!Z107="Country",SUMIFS(Data!AY:AY,Data!Z:Z,"TM",Data!R:R,Data!M107),0)))))))</f>
        <v>0</v>
      </c>
      <c r="AZ107" s="18">
        <f>IF(Z107="TM",(COUNTIFS(Orders!AD:AD,Data!M107,Orders!W:W,0,Orders!X:X,0,Orders!S:S,"*Tab*")+COUNTIFS(Orders!AD:AD,Data!M107,Orders!W:W,1,Orders!X:X,1,Orders!S:S,"*Tab*")),IF(Data!Z107="AAM",SUMIFS(Data!AZ:AZ,Data!Z:Z,"TM",Data!X:X,Data!M107),IF(Data!Z107="AM",SUMIFS(Data!AZ:AZ,Data!Z:Z,"TM",Data!V:V,Data!M107),IF(Data!Z107="AZM",SUMIFS(Data!AZ:AZ,Data!Z:Z,"TM",Data!U:U,Data!M107),IF(Data!Z107="Zone",SUMIFS(Data!AZ:AZ,Data!Z:Z,"TM",Data!T:T,Data!M107),IF(Data!Z107="Region",SUMIFS(Data!AZ:AZ,Data!Z:Z,"TM",Data!S:S,Data!M107),IF(Data!Z107="Country",SUMIFS(Data!AZ:AZ,Data!Z:Z,"TM",Data!R:R,Data!M107),0)))))))</f>
        <v>2</v>
      </c>
      <c r="BA107" s="18">
        <f>IF(Z107="TM",(COUNTIFS(Orders!AD:AD,Data!M107,Orders!W:W,0,Orders!X:X,0,Orders!S:S,"*Dental*")+COUNTIFS(Orders!AD:AD,Data!M107,Orders!W:W,1,Orders!X:X,1,Orders!S:S,"*Dental*")+COUNTIFS(Orders!AD:AD,Data!M107,Orders!W:W,0,Orders!X:X,0,Orders!S:S,"*Pediatric*")+COUNTIFS(Orders!AD:AD,Data!M107,Orders!W:W,1,Orders!X:X,1,Orders!S:S,"*Pediatric*")),IF(Data!Z107="AAM",SUMIFS(Data!BA:BA,Data!Z:Z,"TM",Data!X:X,Data!M107),IF(Data!Z107="AM",SUMIFS(Data!BA:BA,Data!Z:Z,"TM",Data!V:V,Data!M107),IF(Data!Z107="AZM",SUMIFS(Data!BA:BA,Data!Z:Z,"TM",Data!U:U,Data!M107),IF(Data!Z107="Zone",SUMIFS(Data!BA:BA,Data!Z:Z,"TM",Data!T:T,Data!M107),IF(Data!Z107="Region",SUMIFS(Data!BA:BA,Data!Z:Z,"TM",Data!S:S,Data!M107),IF(Data!Z107="Country",SUMIFS(Data!BA:BA,Data!Z:Z,"TM",Data!R:R,Data!M107),0)))))))</f>
        <v>0</v>
      </c>
      <c r="BB107" s="18">
        <f>IF(Z107="TM",(COUNTIFS(Orders!AD:AD,Data!M107,Orders!W:W,0,Orders!X:X,0,Orders!S:S,"*Fabric*")+COUNTIFS(Orders!AD:AD,Data!M107,Orders!W:W,1,Orders!X:X,1,Orders!S:S,"*Fabric*")),IF(Data!Z107="AAM",SUMIFS(Data!BB:BB,Data!Z:Z,"TM",Data!X:X,Data!M107),IF(Data!Z107="AM",SUMIFS(Data!BB:BB,Data!Z:Z,"TM",Data!V:V,Data!M107),IF(Data!Z107="AZM",SUMIFS(Data!BB:BB,Data!Z:Z,"TM",Data!U:U,Data!M107),IF(Data!Z107="Zone",SUMIFS(Data!BB:BB,Data!Z:Z,"TM",Data!T:T,Data!M107),IF(Data!Z107="Region",SUMIFS(Data!BB:BB,Data!Z:Z,"TM",Data!S:S,Data!M107),IF(Data!Z107="Country",SUMIFS(Data!BB:BB,Data!Z:Z,"TM",Data!R:R,Data!M107),0)))))))</f>
        <v>0</v>
      </c>
    </row>
    <row r="108" spans="1:54" ht="15.75" x14ac:dyDescent="0.3">
      <c r="A108" s="33" t="str">
        <f t="shared" si="37"/>
        <v/>
      </c>
      <c r="B108" s="33" t="b">
        <f t="shared" si="38"/>
        <v>1</v>
      </c>
      <c r="C108" s="33" t="e">
        <f>IF(ISERROR(SMALL($D$4:$D$594,E108)),””,SMALL($D$4:$D$594,E108))</f>
        <v>#NAME?</v>
      </c>
      <c r="D108" s="34" t="str">
        <f t="shared" si="39"/>
        <v/>
      </c>
      <c r="E108" s="33">
        <f>ROWS($E$4:E108)</f>
        <v>105</v>
      </c>
      <c r="F108" s="33">
        <f t="shared" si="40"/>
        <v>0</v>
      </c>
      <c r="G108" s="33">
        <f>IF(OR(Report!$C$7="",Report!$C$7="All Levels"),1,IF(Report!$C$7=Data!Z108,1,0))</f>
        <v>0</v>
      </c>
      <c r="H108" s="33">
        <f t="shared" si="41"/>
        <v>1</v>
      </c>
      <c r="I108" s="33">
        <f t="shared" si="42"/>
        <v>3</v>
      </c>
      <c r="J108" s="33">
        <f>IF(OR(Report!$F$7="",Report!$F$7="All AMs"),1,IF(Report!$F$7=Data!W108,1,0))</f>
        <v>1</v>
      </c>
      <c r="K108" s="33">
        <f>IF(OR(Report!$E$7="",Report!$E$7="All Zones"),1,IF(Report!$E$7=Data!P108,1,0))</f>
        <v>1</v>
      </c>
      <c r="L108" s="33">
        <f>IF(OR(Report!$D$7="",Report!$D$7="All Regions"),1,IF(Report!$D$7=Data!O108,1,0))</f>
        <v>1</v>
      </c>
      <c r="M108" s="67" t="s">
        <v>293</v>
      </c>
      <c r="N108" s="67" t="s">
        <v>902</v>
      </c>
      <c r="O108" s="68" t="s">
        <v>21</v>
      </c>
      <c r="P108" s="68" t="s">
        <v>691</v>
      </c>
      <c r="Q108" s="68" t="s">
        <v>691</v>
      </c>
      <c r="R108" s="67" t="s">
        <v>777</v>
      </c>
      <c r="S108" s="67" t="s">
        <v>757</v>
      </c>
      <c r="T108" s="67" t="s">
        <v>760</v>
      </c>
      <c r="U108" s="67"/>
      <c r="V108" s="67" t="s">
        <v>858</v>
      </c>
      <c r="W108" s="67" t="s">
        <v>739</v>
      </c>
      <c r="X108" s="67" t="s">
        <v>293</v>
      </c>
      <c r="Y108" s="68"/>
      <c r="Z108" s="68" t="s">
        <v>17</v>
      </c>
      <c r="AA108" s="68"/>
      <c r="AB108" s="18">
        <f>IF(Z108="TM",IF(AA108="H",(COUNTIFS(Orders!AD:AD,Data!M108,Orders!W:W,0,Orders!X:X,0)+COUNTIFS(Orders!AD:AD,Data!M108,Orders!W:W,1,Orders!X:X,1)),0),IF(Data!Z108="AAM",SUMIFS(Data!AB:AB,Data!Z:Z,"TM",Data!X:X,Data!M108,AA:AA,"H"),IF(Data!Z108="AM",SUMIFS(Data!AB:AB,Data!Z:Z,"TM",Data!V:V,Data!M108,AA:AA,"H"),IF(Data!Z108="AZM",SUMIFS(Data!AB:AB,Data!Z:Z,"TM",Data!U:U,Data!M108,AA:AA,"H"),IF(Data!Z108="ZM",SUMIFS(Data!AB:AB,Data!Z:Z,"TM",Data!T:T,Data!M108,AA:AA,"H"),IF(Data!Z108="RM",SUMIFS(Data!AB:AB,Data!Z:Z,"TM",Data!S:S,Data!M108,AA:AA,"H"),IF(Data!Z108="CM",SUMIFS(Data!AB:AB,Data!Z:Z,"TM",Data!R:R,Data!M108,AA:AA,"H"),"")))))))</f>
        <v>0</v>
      </c>
      <c r="AC108" s="28">
        <f>IF(Z108="TM",IF(AA108="H",(SUMIFS(Orders!AG:AG,Orders!AD:AD,Data!M108,Orders!W:W,0,Orders!X:X,0)+SUMIFS(Orders!AG:AG,Orders!AD:AD,Data!M108,Orders!W:W,1,Orders!X:X,1))/12000,0),IF(Data!Z108="AAM",SUMIFS(Data!AC:AC,Data!Z:Z,"TM",Data!X:X,Data!M108,AA:AA,"H"),IF(Data!Z108="AM",SUMIFS(Data!AC:AC,Data!Z:Z,"TM",Data!V:V,Data!M108,AA:AA,"H"),IF(Data!Z108="AZM",SUMIFS(Data!AC:AC,Data!Z:Z,"TM",Data!U:U,Data!M108,AA:AA,"H"),IF(Data!Z108="Zone",SUMIFS(Data!AC:AC,Data!Z:Z,"TM",Data!T:T,Data!M108,AA:AA,"H"),IF(Data!Z108="Region",SUMIFS(Data!AC:AC,Data!Z:Z,"TM",Data!S:S,Data!M108,AA:AA,"H"),IF(Data!Z108="Country",SUMIFS(Data!AC:AC,Data!Z:Z,"TM",Data!R:R,Data!M108,AA:AA,"H"),"")))))))</f>
        <v>0</v>
      </c>
      <c r="AD108" s="18">
        <f>IF(Z108="TM",0,IF(Data!Z108="AAM",SUMIFS(Data!AD:AD,Data!Z:Z,"TM",Data!X:X,Data!M108,AA:AA,"H"),IF(Data!Z108="AM",SUMIFS(Data!AD:AD,Data!Z:Z,"TM",Data!V:V,Data!M108,AA:AA,"H"),IF(Data!Z108="AZM",SUMIFS(Data!AD:AD,Data!Z:Z,"TM",Data!U:U,Data!M108,AA:AA,"H"),IF(Data!Z108="Zone",SUMIFS(Data!AD:AD,Data!Z:Z,"TM",Data!T:T,Data!M108,AA:AA,"H"),IF(Data!Z108="Region",SUMIFS(Data!AD:AD,Data!Z:Z,"TM",Data!S:S,Data!M108,AA:AA,"H"),IF(Data!Z108="Country",SUMIFS(Data!AD:AD,Data!Z:Z,"TM",Data!R:R,Data!M108,AA:AA,"H"),"")))))))</f>
        <v>0</v>
      </c>
      <c r="AE108" s="27">
        <f t="shared" si="26"/>
        <v>0</v>
      </c>
      <c r="AF108" s="26">
        <f t="shared" si="27"/>
        <v>0</v>
      </c>
      <c r="AG108" s="26">
        <f t="shared" si="28"/>
        <v>0</v>
      </c>
      <c r="AH108" s="26">
        <f t="shared" si="29"/>
        <v>0</v>
      </c>
      <c r="AJ108" s="28">
        <f>IF(Z108="TM",IF(AA108="U",(SUMIFS(Orders!AG:AG,Orders!AD:AD,Data!M108,Orders!W:W,0,Orders!X:X,0)+SUMIFS(Orders!AG:AG,Orders!AD:AD,Data!M108,Orders!W:W,1,Orders!X:X,1))/12000,0),IF(Data!Z108="AAM",SUMIFS(Data!AJ:AJ,Data!Z:Z,"TM",Data!X:X,Data!M108,AA:AA,"U"),IF(Data!Z108="AM",SUMIFS(Data!AJ:AJ,Data!Z:Z,"TM",Data!V:V,Data!M108,AA:AA,"U"),IF(Data!Z108="AZM",SUMIFS(Data!AJ:AJ,Data!Z:Z,"TM",Data!U:U,Data!M108,AA:AA,"U"),IF(Data!Z108="Zone",SUMIFS(Data!AJ:AJ,Data!Z:Z,"TM",Data!T:T,Data!M108,AA:AA,"U"),IF(Data!Z108="Region",SUMIFS(Data!AJ:AJ,Data!Z:Z,"TM",Data!S:S,Data!M108,AA:AA,"U"),IF(Data!Z108="Country",SUMIFS(Data!AJ:AJ,Data!Z:Z,"TM",Data!R:R,Data!M108,AA:AA,"U"),"")))))))</f>
        <v>0</v>
      </c>
      <c r="AK108" s="18">
        <f>IF(Z108="TM",IF(AA108="U",(SUMIFS(Orders!AG:AG,Orders!AD:AD,Data!M108,Orders!W:W,0,Orders!X:X,0)+SUMIFS(Orders!AG:AG,Orders!AD:AD,Data!M108,Orders!W:W,1,Orders!X:X,1)),0),IF(Data!Z108="AAM",SUMIFS(Data!AK:AK,Data!Z:Z,"TM",Data!X:X,Data!M108,AA:AA,"U"),IF(Data!Z108="AM",SUMIFS(Data!AK:AK,Data!Z:Z,"TM",Data!V:V,Data!M108,AA:AA,"U"),IF(Data!Z108="AZM",SUMIFS(Data!AK:AK,Data!Z:Z,"TM",Data!U:U,Data!M108,AA:AA,"U"),IF(Data!Z108="Zone",SUMIFS(Data!AK:AK,Data!Z:Z,"TM",Data!T:T,Data!M108,AA:AA,"U"),IF(Data!Z108="Region",SUMIFS(Data!AK:AK,Data!Z:Z,"TM",Data!S:S,Data!M108,AA:AA,"U"),IF(Data!Z108="Country",SUMIFS(Data!AK:AK,Data!Z:Z,"TM",Data!R:R,Data!M108,AA:AA,"U"),"")))))))</f>
        <v>0</v>
      </c>
      <c r="AL108" s="18">
        <f>IF(Z108="TM",12000*0,IF(Data!Z108="AAM",SUMIFS(Data!AL:AL,Data!Z:Z,"TM",Data!X:X,Data!M108,AA:AA,"H"),IF(Data!Z108="AM",SUMIFS(Data!AL:AL,Data!Z:Z,"TM",Data!V:V,Data!M108,AA:AA,"H"),IF(Data!Z108="AZM",SUMIFS(Data!AL:AL,Data!Z:Z,"TM",Data!U:U,Data!M108,AA:AA,"H"),IF(Data!Z108="Zone",SUMIFS(Data!AL:AL,Data!Z:Z,"TM",Data!T:T,Data!M108,AA:AA,"H"),IF(Data!Z108="Region",SUMIFS(Data!AL:AL,Data!Z:Z,"TM",Data!S:S,Data!M108,AA:AA,"H"),IF(Data!Z108="Country",SUMIFS(Data!AL:AL,Data!Z:Z,"TM",Data!R:R,Data!M108,AA:AA,"H"),"")))))))</f>
        <v>0</v>
      </c>
      <c r="AM108" s="27">
        <f t="shared" si="30"/>
        <v>0</v>
      </c>
      <c r="AN108" s="26">
        <f t="shared" si="31"/>
        <v>0</v>
      </c>
      <c r="AO108" s="26">
        <f t="shared" si="32"/>
        <v>0</v>
      </c>
      <c r="AQ108" s="28">
        <f t="shared" si="33"/>
        <v>0</v>
      </c>
      <c r="AR108" s="18">
        <f t="shared" si="34"/>
        <v>0</v>
      </c>
      <c r="AS108" s="18">
        <f t="shared" si="35"/>
        <v>0</v>
      </c>
      <c r="AT108" s="27">
        <f t="shared" si="36"/>
        <v>0</v>
      </c>
      <c r="AU108" s="27"/>
      <c r="AV108" s="27"/>
      <c r="AW108" s="18">
        <f>IF(Z108="TM",(COUNTIFS(Orders!AD:AD,Data!M108,Orders!W:W,0,Orders!X:X,0,Orders!S:S,"*Ray*")+COUNTIFS(Orders!AD:AD,Data!M108,Orders!W:W,1,Orders!X:X,1,Orders!S:S,"*Ray*")+COUNTIFS(Orders!AD:AD,Data!M108,Orders!W:W,0,Orders!X:X,0,Orders!S:S,"*Fabric*")+COUNTIFS(Orders!AD:AD,Data!M108,Orders!W:W,1,Orders!X:X,1,Orders!S:S,"*Fabric*")),IF(Data!Z108="AAM",SUMIFS(Data!AW:AW,Data!Z:Z,"TM",Data!X:X,Data!M108),IF(Data!Z108="AM",SUMIFS(Data!AW:AW,Data!Z:Z,"TM",Data!V:V,Data!M108),IF(Data!Z108="AZM",SUMIFS(Data!AW:AW,Data!Z:Z,"TM",Data!U:U,Data!M108),IF(Data!Z108="Zone",SUMIFS(Data!AW:AW,Data!Z:Z,"TM",Data!T:T,Data!M108),IF(Data!Z108="Region",SUMIFS(Data!AW:AW,Data!Z:Z,"TM",Data!S:S,Data!M108),IF(Data!Z108="Country",SUMIFS(Data!AW:AW,Data!Z:Z,"TM",Data!R:R,Data!M108),0)))))))</f>
        <v>0</v>
      </c>
      <c r="AX108" s="18">
        <f>IF(Z108="TM",(COUNTIFS(Orders!AD:AD,Data!M108,Orders!W:W,0,Orders!X:X,0,Orders!S:S,"*Starter*")+COUNTIFS(Orders!AD:AD,Data!M108,Orders!W:W,1,Orders!X:X,1,Orders!S:S,"*Starter*")),IF(Data!Z108="AAM",SUMIFS(Data!AX:AX,Data!Z:Z,"TM",Data!X:X,Data!M108),IF(Data!Z108="AM",SUMIFS(Data!AX:AX,Data!Z:Z,"TM",Data!V:V,Data!M108),IF(Data!Z108="AZM",SUMIFS(Data!AX:AX,Data!Z:Z,"TM",Data!U:U,Data!M108),IF(Data!Z108="Zone",SUMIFS(Data!AX:AX,Data!Z:Z,"TM",Data!T:T,Data!M108),IF(Data!Z108="Region",SUMIFS(Data!AX:AX,Data!Z:Z,"TM",Data!S:S,Data!M108),IF(Data!Z108="Country",SUMIFS(Data!AX:AX,Data!Z:Z,"TM",Data!R:R,Data!M108),0)))))))</f>
        <v>0</v>
      </c>
      <c r="AY108" s="18">
        <f>IF(Z108="TM",(COUNTIFS(Orders!AD:AD,Data!M108,Orders!W:W,0,Orders!X:X,0,Orders!S:S,"*Pro*")+COUNTIFS(Orders!AD:AD,Data!M108,Orders!W:W,1,Orders!X:X,1,Orders!S:S,"*Pro*")),IF(Data!Z108="AAM",SUMIFS(Data!AY:AY,Data!Z:Z,"TM",Data!X:X,Data!M108),IF(Data!Z108="AM",SUMIFS(Data!AY:AY,Data!Z:Z,"TM",Data!V:V,Data!M108),IF(Data!Z108="AZM",SUMIFS(Data!AY:AY,Data!Z:Z,"TM",Data!U:U,Data!M108),IF(Data!Z108="Zone",SUMIFS(Data!AY:AY,Data!Z:Z,"TM",Data!T:T,Data!M108),IF(Data!Z108="Region",SUMIFS(Data!AY:AY,Data!Z:Z,"TM",Data!S:S,Data!M108),IF(Data!Z108="Country",SUMIFS(Data!AY:AY,Data!Z:Z,"TM",Data!R:R,Data!M108),0)))))))</f>
        <v>0</v>
      </c>
      <c r="AZ108" s="18">
        <f>IF(Z108="TM",(COUNTIFS(Orders!AD:AD,Data!M108,Orders!W:W,0,Orders!X:X,0,Orders!S:S,"*Tab*")+COUNTIFS(Orders!AD:AD,Data!M108,Orders!W:W,1,Orders!X:X,1,Orders!S:S,"*Tab*")),IF(Data!Z108="AAM",SUMIFS(Data!AZ:AZ,Data!Z:Z,"TM",Data!X:X,Data!M108),IF(Data!Z108="AM",SUMIFS(Data!AZ:AZ,Data!Z:Z,"TM",Data!V:V,Data!M108),IF(Data!Z108="AZM",SUMIFS(Data!AZ:AZ,Data!Z:Z,"TM",Data!U:U,Data!M108),IF(Data!Z108="Zone",SUMIFS(Data!AZ:AZ,Data!Z:Z,"TM",Data!T:T,Data!M108),IF(Data!Z108="Region",SUMIFS(Data!AZ:AZ,Data!Z:Z,"TM",Data!S:S,Data!M108),IF(Data!Z108="Country",SUMIFS(Data!AZ:AZ,Data!Z:Z,"TM",Data!R:R,Data!M108),0)))))))</f>
        <v>0</v>
      </c>
      <c r="BA108" s="18">
        <f>IF(Z108="TM",(COUNTIFS(Orders!AD:AD,Data!M108,Orders!W:W,0,Orders!X:X,0,Orders!S:S,"*Dental*")+COUNTIFS(Orders!AD:AD,Data!M108,Orders!W:W,1,Orders!X:X,1,Orders!S:S,"*Dental*")+COUNTIFS(Orders!AD:AD,Data!M108,Orders!W:W,0,Orders!X:X,0,Orders!S:S,"*Pediatric*")+COUNTIFS(Orders!AD:AD,Data!M108,Orders!W:W,1,Orders!X:X,1,Orders!S:S,"*Pediatric*")),IF(Data!Z108="AAM",SUMIFS(Data!BA:BA,Data!Z:Z,"TM",Data!X:X,Data!M108),IF(Data!Z108="AM",SUMIFS(Data!BA:BA,Data!Z:Z,"TM",Data!V:V,Data!M108),IF(Data!Z108="AZM",SUMIFS(Data!BA:BA,Data!Z:Z,"TM",Data!U:U,Data!M108),IF(Data!Z108="Zone",SUMIFS(Data!BA:BA,Data!Z:Z,"TM",Data!T:T,Data!M108),IF(Data!Z108="Region",SUMIFS(Data!BA:BA,Data!Z:Z,"TM",Data!S:S,Data!M108),IF(Data!Z108="Country",SUMIFS(Data!BA:BA,Data!Z:Z,"TM",Data!R:R,Data!M108),0)))))))</f>
        <v>0</v>
      </c>
      <c r="BB108" s="18">
        <f>IF(Z108="TM",(COUNTIFS(Orders!AD:AD,Data!M108,Orders!W:W,0,Orders!X:X,0,Orders!S:S,"*Fabric*")+COUNTIFS(Orders!AD:AD,Data!M108,Orders!W:W,1,Orders!X:X,1,Orders!S:S,"*Fabric*")),IF(Data!Z108="AAM",SUMIFS(Data!BB:BB,Data!Z:Z,"TM",Data!X:X,Data!M108),IF(Data!Z108="AM",SUMIFS(Data!BB:BB,Data!Z:Z,"TM",Data!V:V,Data!M108),IF(Data!Z108="AZM",SUMIFS(Data!BB:BB,Data!Z:Z,"TM",Data!U:U,Data!M108),IF(Data!Z108="Zone",SUMIFS(Data!BB:BB,Data!Z:Z,"TM",Data!T:T,Data!M108),IF(Data!Z108="Region",SUMIFS(Data!BB:BB,Data!Z:Z,"TM",Data!S:S,Data!M108),IF(Data!Z108="Country",SUMIFS(Data!BB:BB,Data!Z:Z,"TM",Data!R:R,Data!M108),0)))))))</f>
        <v>0</v>
      </c>
    </row>
    <row r="109" spans="1:54" ht="15.75" x14ac:dyDescent="0.3">
      <c r="A109" s="33" t="str">
        <f t="shared" si="37"/>
        <v/>
      </c>
      <c r="B109" s="33" t="b">
        <f t="shared" si="38"/>
        <v>1</v>
      </c>
      <c r="C109" s="33" t="e">
        <f>IF(ISERROR(SMALL($D$4:$D$594,E109)),””,SMALL($D$4:$D$594,E109))</f>
        <v>#NAME?</v>
      </c>
      <c r="D109" s="34" t="str">
        <f t="shared" si="39"/>
        <v/>
      </c>
      <c r="E109" s="33">
        <f>ROWS($E$4:E109)</f>
        <v>106</v>
      </c>
      <c r="F109" s="33">
        <f t="shared" si="40"/>
        <v>0</v>
      </c>
      <c r="G109" s="33">
        <f>IF(OR(Report!$C$7="",Report!$C$7="All Levels"),1,IF(Report!$C$7=Data!Z109,1,0))</f>
        <v>0</v>
      </c>
      <c r="H109" s="33">
        <f t="shared" si="41"/>
        <v>1</v>
      </c>
      <c r="I109" s="33">
        <f t="shared" si="42"/>
        <v>3</v>
      </c>
      <c r="J109" s="33">
        <f>IF(OR(Report!$F$7="",Report!$F$7="All AMs"),1,IF(Report!$F$7=Data!W109,1,0))</f>
        <v>1</v>
      </c>
      <c r="K109" s="33">
        <f>IF(OR(Report!$E$7="",Report!$E$7="All Zones"),1,IF(Report!$E$7=Data!P109,1,0))</f>
        <v>1</v>
      </c>
      <c r="L109" s="33">
        <f>IF(OR(Report!$D$7="",Report!$D$7="All Regions"),1,IF(Report!$D$7=Data!O109,1,0))</f>
        <v>1</v>
      </c>
      <c r="M109" s="67" t="s">
        <v>903</v>
      </c>
      <c r="N109" s="67" t="s">
        <v>904</v>
      </c>
      <c r="O109" s="68" t="s">
        <v>21</v>
      </c>
      <c r="P109" s="68" t="s">
        <v>691</v>
      </c>
      <c r="Q109" s="68" t="s">
        <v>691</v>
      </c>
      <c r="R109" s="67" t="s">
        <v>777</v>
      </c>
      <c r="S109" s="67" t="s">
        <v>757</v>
      </c>
      <c r="T109" s="67" t="s">
        <v>760</v>
      </c>
      <c r="U109" s="67"/>
      <c r="V109" s="67"/>
      <c r="W109" s="67" t="s">
        <v>884</v>
      </c>
      <c r="X109" s="67" t="s">
        <v>903</v>
      </c>
      <c r="Y109" s="68"/>
      <c r="Z109" s="68" t="s">
        <v>17</v>
      </c>
      <c r="AA109" s="68"/>
      <c r="AB109" s="18">
        <f>IF(Z109="TM",IF(AA109="H",(COUNTIFS(Orders!AD:AD,Data!M109,Orders!W:W,0,Orders!X:X,0)+COUNTIFS(Orders!AD:AD,Data!M109,Orders!W:W,1,Orders!X:X,1)),0),IF(Data!Z109="AAM",SUMIFS(Data!AB:AB,Data!Z:Z,"TM",Data!X:X,Data!M109,AA:AA,"H"),IF(Data!Z109="AM",SUMIFS(Data!AB:AB,Data!Z:Z,"TM",Data!V:V,Data!M109,AA:AA,"H"),IF(Data!Z109="AZM",SUMIFS(Data!AB:AB,Data!Z:Z,"TM",Data!U:U,Data!M109,AA:AA,"H"),IF(Data!Z109="ZM",SUMIFS(Data!AB:AB,Data!Z:Z,"TM",Data!T:T,Data!M109,AA:AA,"H"),IF(Data!Z109="RM",SUMIFS(Data!AB:AB,Data!Z:Z,"TM",Data!S:S,Data!M109,AA:AA,"H"),IF(Data!Z109="CM",SUMIFS(Data!AB:AB,Data!Z:Z,"TM",Data!R:R,Data!M109,AA:AA,"H"),"")))))))</f>
        <v>0</v>
      </c>
      <c r="AC109" s="28">
        <f>IF(Z109="TM",IF(AA109="H",(SUMIFS(Orders!AG:AG,Orders!AD:AD,Data!M109,Orders!W:W,0,Orders!X:X,0)+SUMIFS(Orders!AG:AG,Orders!AD:AD,Data!M109,Orders!W:W,1,Orders!X:X,1))/12000,0),IF(Data!Z109="AAM",SUMIFS(Data!AC:AC,Data!Z:Z,"TM",Data!X:X,Data!M109,AA:AA,"H"),IF(Data!Z109="AM",SUMIFS(Data!AC:AC,Data!Z:Z,"TM",Data!V:V,Data!M109,AA:AA,"H"),IF(Data!Z109="AZM",SUMIFS(Data!AC:AC,Data!Z:Z,"TM",Data!U:U,Data!M109,AA:AA,"H"),IF(Data!Z109="Zone",SUMIFS(Data!AC:AC,Data!Z:Z,"TM",Data!T:T,Data!M109,AA:AA,"H"),IF(Data!Z109="Region",SUMIFS(Data!AC:AC,Data!Z:Z,"TM",Data!S:S,Data!M109,AA:AA,"H"),IF(Data!Z109="Country",SUMIFS(Data!AC:AC,Data!Z:Z,"TM",Data!R:R,Data!M109,AA:AA,"H"),"")))))))</f>
        <v>0</v>
      </c>
      <c r="AD109" s="18">
        <f>IF(Z109="TM",0,IF(Data!Z109="AAM",SUMIFS(Data!AD:AD,Data!Z:Z,"TM",Data!X:X,Data!M109,AA:AA,"H"),IF(Data!Z109="AM",SUMIFS(Data!AD:AD,Data!Z:Z,"TM",Data!V:V,Data!M109,AA:AA,"H"),IF(Data!Z109="AZM",SUMIFS(Data!AD:AD,Data!Z:Z,"TM",Data!U:U,Data!M109,AA:AA,"H"),IF(Data!Z109="Zone",SUMIFS(Data!AD:AD,Data!Z:Z,"TM",Data!T:T,Data!M109,AA:AA,"H"),IF(Data!Z109="Region",SUMIFS(Data!AD:AD,Data!Z:Z,"TM",Data!S:S,Data!M109,AA:AA,"H"),IF(Data!Z109="Country",SUMIFS(Data!AD:AD,Data!Z:Z,"TM",Data!R:R,Data!M109,AA:AA,"H"),"")))))))</f>
        <v>0</v>
      </c>
      <c r="AE109" s="27">
        <f t="shared" si="26"/>
        <v>0</v>
      </c>
      <c r="AF109" s="26">
        <f t="shared" si="27"/>
        <v>0</v>
      </c>
      <c r="AG109" s="26">
        <f t="shared" si="28"/>
        <v>0</v>
      </c>
      <c r="AH109" s="26">
        <f t="shared" si="29"/>
        <v>0</v>
      </c>
      <c r="AJ109" s="28">
        <f>IF(Z109="TM",IF(AA109="U",(SUMIFS(Orders!AG:AG,Orders!AD:AD,Data!M109,Orders!W:W,0,Orders!X:X,0)+SUMIFS(Orders!AG:AG,Orders!AD:AD,Data!M109,Orders!W:W,1,Orders!X:X,1))/12000,0),IF(Data!Z109="AAM",SUMIFS(Data!AJ:AJ,Data!Z:Z,"TM",Data!X:X,Data!M109,AA:AA,"U"),IF(Data!Z109="AM",SUMIFS(Data!AJ:AJ,Data!Z:Z,"TM",Data!V:V,Data!M109,AA:AA,"U"),IF(Data!Z109="AZM",SUMIFS(Data!AJ:AJ,Data!Z:Z,"TM",Data!U:U,Data!M109,AA:AA,"U"),IF(Data!Z109="Zone",SUMIFS(Data!AJ:AJ,Data!Z:Z,"TM",Data!T:T,Data!M109,AA:AA,"U"),IF(Data!Z109="Region",SUMIFS(Data!AJ:AJ,Data!Z:Z,"TM",Data!S:S,Data!M109,AA:AA,"U"),IF(Data!Z109="Country",SUMIFS(Data!AJ:AJ,Data!Z:Z,"TM",Data!R:R,Data!M109,AA:AA,"U"),"")))))))</f>
        <v>0</v>
      </c>
      <c r="AK109" s="18">
        <f>IF(Z109="TM",IF(AA109="U",(SUMIFS(Orders!AG:AG,Orders!AD:AD,Data!M109,Orders!W:W,0,Orders!X:X,0)+SUMIFS(Orders!AG:AG,Orders!AD:AD,Data!M109,Orders!W:W,1,Orders!X:X,1)),0),IF(Data!Z109="AAM",SUMIFS(Data!AK:AK,Data!Z:Z,"TM",Data!X:X,Data!M109,AA:AA,"U"),IF(Data!Z109="AM",SUMIFS(Data!AK:AK,Data!Z:Z,"TM",Data!V:V,Data!M109,AA:AA,"U"),IF(Data!Z109="AZM",SUMIFS(Data!AK:AK,Data!Z:Z,"TM",Data!U:U,Data!M109,AA:AA,"U"),IF(Data!Z109="Zone",SUMIFS(Data!AK:AK,Data!Z:Z,"TM",Data!T:T,Data!M109,AA:AA,"U"),IF(Data!Z109="Region",SUMIFS(Data!AK:AK,Data!Z:Z,"TM",Data!S:S,Data!M109,AA:AA,"U"),IF(Data!Z109="Country",SUMIFS(Data!AK:AK,Data!Z:Z,"TM",Data!R:R,Data!M109,AA:AA,"U"),"")))))))</f>
        <v>0</v>
      </c>
      <c r="AL109" s="18">
        <f>IF(Z109="TM",12000*0,IF(Data!Z109="AAM",SUMIFS(Data!AL:AL,Data!Z:Z,"TM",Data!X:X,Data!M109,AA:AA,"H"),IF(Data!Z109="AM",SUMIFS(Data!AL:AL,Data!Z:Z,"TM",Data!V:V,Data!M109,AA:AA,"H"),IF(Data!Z109="AZM",SUMIFS(Data!AL:AL,Data!Z:Z,"TM",Data!U:U,Data!M109,AA:AA,"H"),IF(Data!Z109="Zone",SUMIFS(Data!AL:AL,Data!Z:Z,"TM",Data!T:T,Data!M109,AA:AA,"H"),IF(Data!Z109="Region",SUMIFS(Data!AL:AL,Data!Z:Z,"TM",Data!S:S,Data!M109,AA:AA,"H"),IF(Data!Z109="Country",SUMIFS(Data!AL:AL,Data!Z:Z,"TM",Data!R:R,Data!M109,AA:AA,"H"),"")))))))</f>
        <v>0</v>
      </c>
      <c r="AM109" s="27">
        <f t="shared" si="30"/>
        <v>0</v>
      </c>
      <c r="AN109" s="26">
        <f t="shared" si="31"/>
        <v>0</v>
      </c>
      <c r="AO109" s="26">
        <f t="shared" si="32"/>
        <v>0</v>
      </c>
      <c r="AQ109" s="28">
        <f t="shared" si="33"/>
        <v>0</v>
      </c>
      <c r="AR109" s="18">
        <f t="shared" si="34"/>
        <v>0</v>
      </c>
      <c r="AS109" s="18">
        <f t="shared" si="35"/>
        <v>0</v>
      </c>
      <c r="AT109" s="27">
        <f t="shared" si="36"/>
        <v>0</v>
      </c>
      <c r="AU109" s="27"/>
      <c r="AV109" s="27"/>
      <c r="AW109" s="18">
        <f>IF(Z109="TM",(COUNTIFS(Orders!AD:AD,Data!M109,Orders!W:W,0,Orders!X:X,0,Orders!S:S,"*Ray*")+COUNTIFS(Orders!AD:AD,Data!M109,Orders!W:W,1,Orders!X:X,1,Orders!S:S,"*Ray*")+COUNTIFS(Orders!AD:AD,Data!M109,Orders!W:W,0,Orders!X:X,0,Orders!S:S,"*Fabric*")+COUNTIFS(Orders!AD:AD,Data!M109,Orders!W:W,1,Orders!X:X,1,Orders!S:S,"*Fabric*")),IF(Data!Z109="AAM",SUMIFS(Data!AW:AW,Data!Z:Z,"TM",Data!X:X,Data!M109),IF(Data!Z109="AM",SUMIFS(Data!AW:AW,Data!Z:Z,"TM",Data!V:V,Data!M109),IF(Data!Z109="AZM",SUMIFS(Data!AW:AW,Data!Z:Z,"TM",Data!U:U,Data!M109),IF(Data!Z109="Zone",SUMIFS(Data!AW:AW,Data!Z:Z,"TM",Data!T:T,Data!M109),IF(Data!Z109="Region",SUMIFS(Data!AW:AW,Data!Z:Z,"TM",Data!S:S,Data!M109),IF(Data!Z109="Country",SUMIFS(Data!AW:AW,Data!Z:Z,"TM",Data!R:R,Data!M109),0)))))))</f>
        <v>0</v>
      </c>
      <c r="AX109" s="18">
        <f>IF(Z109="TM",(COUNTIFS(Orders!AD:AD,Data!M109,Orders!W:W,0,Orders!X:X,0,Orders!S:S,"*Starter*")+COUNTIFS(Orders!AD:AD,Data!M109,Orders!W:W,1,Orders!X:X,1,Orders!S:S,"*Starter*")),IF(Data!Z109="AAM",SUMIFS(Data!AX:AX,Data!Z:Z,"TM",Data!X:X,Data!M109),IF(Data!Z109="AM",SUMIFS(Data!AX:AX,Data!Z:Z,"TM",Data!V:V,Data!M109),IF(Data!Z109="AZM",SUMIFS(Data!AX:AX,Data!Z:Z,"TM",Data!U:U,Data!M109),IF(Data!Z109="Zone",SUMIFS(Data!AX:AX,Data!Z:Z,"TM",Data!T:T,Data!M109),IF(Data!Z109="Region",SUMIFS(Data!AX:AX,Data!Z:Z,"TM",Data!S:S,Data!M109),IF(Data!Z109="Country",SUMIFS(Data!AX:AX,Data!Z:Z,"TM",Data!R:R,Data!M109),0)))))))</f>
        <v>0</v>
      </c>
      <c r="AY109" s="18">
        <f>IF(Z109="TM",(COUNTIFS(Orders!AD:AD,Data!M109,Orders!W:W,0,Orders!X:X,0,Orders!S:S,"*Pro*")+COUNTIFS(Orders!AD:AD,Data!M109,Orders!W:W,1,Orders!X:X,1,Orders!S:S,"*Pro*")),IF(Data!Z109="AAM",SUMIFS(Data!AY:AY,Data!Z:Z,"TM",Data!X:X,Data!M109),IF(Data!Z109="AM",SUMIFS(Data!AY:AY,Data!Z:Z,"TM",Data!V:V,Data!M109),IF(Data!Z109="AZM",SUMIFS(Data!AY:AY,Data!Z:Z,"TM",Data!U:U,Data!M109),IF(Data!Z109="Zone",SUMIFS(Data!AY:AY,Data!Z:Z,"TM",Data!T:T,Data!M109),IF(Data!Z109="Region",SUMIFS(Data!AY:AY,Data!Z:Z,"TM",Data!S:S,Data!M109),IF(Data!Z109="Country",SUMIFS(Data!AY:AY,Data!Z:Z,"TM",Data!R:R,Data!M109),0)))))))</f>
        <v>0</v>
      </c>
      <c r="AZ109" s="18">
        <f>IF(Z109="TM",(COUNTIFS(Orders!AD:AD,Data!M109,Orders!W:W,0,Orders!X:X,0,Orders!S:S,"*Tab*")+COUNTIFS(Orders!AD:AD,Data!M109,Orders!W:W,1,Orders!X:X,1,Orders!S:S,"*Tab*")),IF(Data!Z109="AAM",SUMIFS(Data!AZ:AZ,Data!Z:Z,"TM",Data!X:X,Data!M109),IF(Data!Z109="AM",SUMIFS(Data!AZ:AZ,Data!Z:Z,"TM",Data!V:V,Data!M109),IF(Data!Z109="AZM",SUMIFS(Data!AZ:AZ,Data!Z:Z,"TM",Data!U:U,Data!M109),IF(Data!Z109="Zone",SUMIFS(Data!AZ:AZ,Data!Z:Z,"TM",Data!T:T,Data!M109),IF(Data!Z109="Region",SUMIFS(Data!AZ:AZ,Data!Z:Z,"TM",Data!S:S,Data!M109),IF(Data!Z109="Country",SUMIFS(Data!AZ:AZ,Data!Z:Z,"TM",Data!R:R,Data!M109),0)))))))</f>
        <v>0</v>
      </c>
      <c r="BA109" s="18">
        <f>IF(Z109="TM",(COUNTIFS(Orders!AD:AD,Data!M109,Orders!W:W,0,Orders!X:X,0,Orders!S:S,"*Dental*")+COUNTIFS(Orders!AD:AD,Data!M109,Orders!W:W,1,Orders!X:X,1,Orders!S:S,"*Dental*")+COUNTIFS(Orders!AD:AD,Data!M109,Orders!W:W,0,Orders!X:X,0,Orders!S:S,"*Pediatric*")+COUNTIFS(Orders!AD:AD,Data!M109,Orders!W:W,1,Orders!X:X,1,Orders!S:S,"*Pediatric*")),IF(Data!Z109="AAM",SUMIFS(Data!BA:BA,Data!Z:Z,"TM",Data!X:X,Data!M109),IF(Data!Z109="AM",SUMIFS(Data!BA:BA,Data!Z:Z,"TM",Data!V:V,Data!M109),IF(Data!Z109="AZM",SUMIFS(Data!BA:BA,Data!Z:Z,"TM",Data!U:U,Data!M109),IF(Data!Z109="Zone",SUMIFS(Data!BA:BA,Data!Z:Z,"TM",Data!T:T,Data!M109),IF(Data!Z109="Region",SUMIFS(Data!BA:BA,Data!Z:Z,"TM",Data!S:S,Data!M109),IF(Data!Z109="Country",SUMIFS(Data!BA:BA,Data!Z:Z,"TM",Data!R:R,Data!M109),0)))))))</f>
        <v>0</v>
      </c>
      <c r="BB109" s="18">
        <f>IF(Z109="TM",(COUNTIFS(Orders!AD:AD,Data!M109,Orders!W:W,0,Orders!X:X,0,Orders!S:S,"*Fabric*")+COUNTIFS(Orders!AD:AD,Data!M109,Orders!W:W,1,Orders!X:X,1,Orders!S:S,"*Fabric*")),IF(Data!Z109="AAM",SUMIFS(Data!BB:BB,Data!Z:Z,"TM",Data!X:X,Data!M109),IF(Data!Z109="AM",SUMIFS(Data!BB:BB,Data!Z:Z,"TM",Data!V:V,Data!M109),IF(Data!Z109="AZM",SUMIFS(Data!BB:BB,Data!Z:Z,"TM",Data!U:U,Data!M109),IF(Data!Z109="Zone",SUMIFS(Data!BB:BB,Data!Z:Z,"TM",Data!T:T,Data!M109),IF(Data!Z109="Region",SUMIFS(Data!BB:BB,Data!Z:Z,"TM",Data!S:S,Data!M109),IF(Data!Z109="Country",SUMIFS(Data!BB:BB,Data!Z:Z,"TM",Data!R:R,Data!M109),0)))))))</f>
        <v>0</v>
      </c>
    </row>
    <row r="110" spans="1:54" ht="15.75" x14ac:dyDescent="0.3">
      <c r="A110" s="33" t="str">
        <f t="shared" si="37"/>
        <v/>
      </c>
      <c r="B110" s="33" t="b">
        <f t="shared" si="38"/>
        <v>1</v>
      </c>
      <c r="C110" s="33" t="e">
        <f>IF(ISERROR(SMALL($D$4:$D$594,E110)),””,SMALL($D$4:$D$594,E110))</f>
        <v>#NAME?</v>
      </c>
      <c r="D110" s="34" t="str">
        <f t="shared" si="39"/>
        <v/>
      </c>
      <c r="E110" s="33">
        <f>ROWS($E$4:E110)</f>
        <v>107</v>
      </c>
      <c r="F110" s="33">
        <f t="shared" si="40"/>
        <v>0</v>
      </c>
      <c r="G110" s="33">
        <f>IF(OR(Report!$C$7="",Report!$C$7="All Levels"),1,IF(Report!$C$7=Data!Z110,1,0))</f>
        <v>0</v>
      </c>
      <c r="H110" s="33">
        <f t="shared" si="41"/>
        <v>1</v>
      </c>
      <c r="I110" s="33">
        <f t="shared" si="42"/>
        <v>3</v>
      </c>
      <c r="J110" s="33">
        <f>IF(OR(Report!$F$7="",Report!$F$7="All AMs"),1,IF(Report!$F$7=Data!W110,1,0))</f>
        <v>1</v>
      </c>
      <c r="K110" s="33">
        <f>IF(OR(Report!$E$7="",Report!$E$7="All Zones"),1,IF(Report!$E$7=Data!P110,1,0))</f>
        <v>1</v>
      </c>
      <c r="L110" s="33">
        <f>IF(OR(Report!$D$7="",Report!$D$7="All Regions"),1,IF(Report!$D$7=Data!O110,1,0))</f>
        <v>1</v>
      </c>
      <c r="M110" s="67" t="s">
        <v>905</v>
      </c>
      <c r="N110" s="67" t="s">
        <v>906</v>
      </c>
      <c r="O110" s="68" t="s">
        <v>21</v>
      </c>
      <c r="P110" s="68" t="s">
        <v>692</v>
      </c>
      <c r="Q110" s="68" t="s">
        <v>856</v>
      </c>
      <c r="R110" s="67" t="s">
        <v>777</v>
      </c>
      <c r="S110" s="67" t="s">
        <v>757</v>
      </c>
      <c r="T110" s="67" t="s">
        <v>761</v>
      </c>
      <c r="U110" s="67" t="s">
        <v>790</v>
      </c>
      <c r="V110" s="67" t="s">
        <v>865</v>
      </c>
      <c r="W110" s="67" t="s">
        <v>744</v>
      </c>
      <c r="X110" s="67" t="s">
        <v>905</v>
      </c>
      <c r="Y110" s="68"/>
      <c r="Z110" s="68" t="s">
        <v>17</v>
      </c>
      <c r="AA110" s="68"/>
      <c r="AB110" s="18">
        <f>IF(Z110="TM",IF(AA110="H",(COUNTIFS(Orders!AD:AD,Data!M110,Orders!W:W,0,Orders!X:X,0)+COUNTIFS(Orders!AD:AD,Data!M110,Orders!W:W,1,Orders!X:X,1)),0),IF(Data!Z110="AAM",SUMIFS(Data!AB:AB,Data!Z:Z,"TM",Data!X:X,Data!M110,AA:AA,"H"),IF(Data!Z110="AM",SUMIFS(Data!AB:AB,Data!Z:Z,"TM",Data!V:V,Data!M110,AA:AA,"H"),IF(Data!Z110="AZM",SUMIFS(Data!AB:AB,Data!Z:Z,"TM",Data!U:U,Data!M110,AA:AA,"H"),IF(Data!Z110="ZM",SUMIFS(Data!AB:AB,Data!Z:Z,"TM",Data!T:T,Data!M110,AA:AA,"H"),IF(Data!Z110="RM",SUMIFS(Data!AB:AB,Data!Z:Z,"TM",Data!S:S,Data!M110,AA:AA,"H"),IF(Data!Z110="CM",SUMIFS(Data!AB:AB,Data!Z:Z,"TM",Data!R:R,Data!M110,AA:AA,"H"),"")))))))</f>
        <v>0</v>
      </c>
      <c r="AC110" s="28">
        <f>IF(Z110="TM",IF(AA110="H",(SUMIFS(Orders!AG:AG,Orders!AD:AD,Data!M110,Orders!W:W,0,Orders!X:X,0)+SUMIFS(Orders!AG:AG,Orders!AD:AD,Data!M110,Orders!W:W,1,Orders!X:X,1))/12000,0),IF(Data!Z110="AAM",SUMIFS(Data!AC:AC,Data!Z:Z,"TM",Data!X:X,Data!M110,AA:AA,"H"),IF(Data!Z110="AM",SUMIFS(Data!AC:AC,Data!Z:Z,"TM",Data!V:V,Data!M110,AA:AA,"H"),IF(Data!Z110="AZM",SUMIFS(Data!AC:AC,Data!Z:Z,"TM",Data!U:U,Data!M110,AA:AA,"H"),IF(Data!Z110="Zone",SUMIFS(Data!AC:AC,Data!Z:Z,"TM",Data!T:T,Data!M110,AA:AA,"H"),IF(Data!Z110="Region",SUMIFS(Data!AC:AC,Data!Z:Z,"TM",Data!S:S,Data!M110,AA:AA,"H"),IF(Data!Z110="Country",SUMIFS(Data!AC:AC,Data!Z:Z,"TM",Data!R:R,Data!M110,AA:AA,"H"),"")))))))</f>
        <v>0</v>
      </c>
      <c r="AD110" s="18">
        <f>IF(Z110="TM",0,IF(Data!Z110="AAM",SUMIFS(Data!AD:AD,Data!Z:Z,"TM",Data!X:X,Data!M110,AA:AA,"H"),IF(Data!Z110="AM",SUMIFS(Data!AD:AD,Data!Z:Z,"TM",Data!V:V,Data!M110,AA:AA,"H"),IF(Data!Z110="AZM",SUMIFS(Data!AD:AD,Data!Z:Z,"TM",Data!U:U,Data!M110,AA:AA,"H"),IF(Data!Z110="Zone",SUMIFS(Data!AD:AD,Data!Z:Z,"TM",Data!T:T,Data!M110,AA:AA,"H"),IF(Data!Z110="Region",SUMIFS(Data!AD:AD,Data!Z:Z,"TM",Data!S:S,Data!M110,AA:AA,"H"),IF(Data!Z110="Country",SUMIFS(Data!AD:AD,Data!Z:Z,"TM",Data!R:R,Data!M110,AA:AA,"H"),"")))))))</f>
        <v>0</v>
      </c>
      <c r="AE110" s="27">
        <f t="shared" si="26"/>
        <v>0</v>
      </c>
      <c r="AF110" s="26">
        <f t="shared" si="27"/>
        <v>0</v>
      </c>
      <c r="AG110" s="26">
        <f t="shared" si="28"/>
        <v>0</v>
      </c>
      <c r="AH110" s="26">
        <f t="shared" si="29"/>
        <v>0</v>
      </c>
      <c r="AJ110" s="28">
        <f>IF(Z110="TM",IF(AA110="U",(SUMIFS(Orders!AG:AG,Orders!AD:AD,Data!M110,Orders!W:W,0,Orders!X:X,0)+SUMIFS(Orders!AG:AG,Orders!AD:AD,Data!M110,Orders!W:W,1,Orders!X:X,1))/12000,0),IF(Data!Z110="AAM",SUMIFS(Data!AJ:AJ,Data!Z:Z,"TM",Data!X:X,Data!M110,AA:AA,"U"),IF(Data!Z110="AM",SUMIFS(Data!AJ:AJ,Data!Z:Z,"TM",Data!V:V,Data!M110,AA:AA,"U"),IF(Data!Z110="AZM",SUMIFS(Data!AJ:AJ,Data!Z:Z,"TM",Data!U:U,Data!M110,AA:AA,"U"),IF(Data!Z110="Zone",SUMIFS(Data!AJ:AJ,Data!Z:Z,"TM",Data!T:T,Data!M110,AA:AA,"U"),IF(Data!Z110="Region",SUMIFS(Data!AJ:AJ,Data!Z:Z,"TM",Data!S:S,Data!M110,AA:AA,"U"),IF(Data!Z110="Country",SUMIFS(Data!AJ:AJ,Data!Z:Z,"TM",Data!R:R,Data!M110,AA:AA,"U"),"")))))))</f>
        <v>0</v>
      </c>
      <c r="AK110" s="18">
        <f>IF(Z110="TM",IF(AA110="U",(SUMIFS(Orders!AG:AG,Orders!AD:AD,Data!M110,Orders!W:W,0,Orders!X:X,0)+SUMIFS(Orders!AG:AG,Orders!AD:AD,Data!M110,Orders!W:W,1,Orders!X:X,1)),0),IF(Data!Z110="AAM",SUMIFS(Data!AK:AK,Data!Z:Z,"TM",Data!X:X,Data!M110,AA:AA,"U"),IF(Data!Z110="AM",SUMIFS(Data!AK:AK,Data!Z:Z,"TM",Data!V:V,Data!M110,AA:AA,"U"),IF(Data!Z110="AZM",SUMIFS(Data!AK:AK,Data!Z:Z,"TM",Data!U:U,Data!M110,AA:AA,"U"),IF(Data!Z110="Zone",SUMIFS(Data!AK:AK,Data!Z:Z,"TM",Data!T:T,Data!M110,AA:AA,"U"),IF(Data!Z110="Region",SUMIFS(Data!AK:AK,Data!Z:Z,"TM",Data!S:S,Data!M110,AA:AA,"U"),IF(Data!Z110="Country",SUMIFS(Data!AK:AK,Data!Z:Z,"TM",Data!R:R,Data!M110,AA:AA,"U"),"")))))))</f>
        <v>0</v>
      </c>
      <c r="AL110" s="18">
        <f>IF(Z110="TM",12000*0,IF(Data!Z110="AAM",SUMIFS(Data!AL:AL,Data!Z:Z,"TM",Data!X:X,Data!M110,AA:AA,"H"),IF(Data!Z110="AM",SUMIFS(Data!AL:AL,Data!Z:Z,"TM",Data!V:V,Data!M110,AA:AA,"H"),IF(Data!Z110="AZM",SUMIFS(Data!AL:AL,Data!Z:Z,"TM",Data!U:U,Data!M110,AA:AA,"H"),IF(Data!Z110="Zone",SUMIFS(Data!AL:AL,Data!Z:Z,"TM",Data!T:T,Data!M110,AA:AA,"H"),IF(Data!Z110="Region",SUMIFS(Data!AL:AL,Data!Z:Z,"TM",Data!S:S,Data!M110,AA:AA,"H"),IF(Data!Z110="Country",SUMIFS(Data!AL:AL,Data!Z:Z,"TM",Data!R:R,Data!M110,AA:AA,"H"),"")))))))</f>
        <v>0</v>
      </c>
      <c r="AM110" s="27">
        <f t="shared" si="30"/>
        <v>0</v>
      </c>
      <c r="AN110" s="26">
        <f t="shared" si="31"/>
        <v>0</v>
      </c>
      <c r="AO110" s="26">
        <f t="shared" si="32"/>
        <v>0</v>
      </c>
      <c r="AQ110" s="28">
        <f t="shared" si="33"/>
        <v>0</v>
      </c>
      <c r="AR110" s="18">
        <f t="shared" si="34"/>
        <v>0</v>
      </c>
      <c r="AS110" s="18">
        <f t="shared" si="35"/>
        <v>0</v>
      </c>
      <c r="AT110" s="27">
        <f t="shared" si="36"/>
        <v>0</v>
      </c>
      <c r="AU110" s="27"/>
      <c r="AV110" s="27"/>
      <c r="AW110" s="18">
        <f>IF(Z110="TM",(COUNTIFS(Orders!AD:AD,Data!M110,Orders!W:W,0,Orders!X:X,0,Orders!S:S,"*Ray*")+COUNTIFS(Orders!AD:AD,Data!M110,Orders!W:W,1,Orders!X:X,1,Orders!S:S,"*Ray*")+COUNTIFS(Orders!AD:AD,Data!M110,Orders!W:W,0,Orders!X:X,0,Orders!S:S,"*Fabric*")+COUNTIFS(Orders!AD:AD,Data!M110,Orders!W:W,1,Orders!X:X,1,Orders!S:S,"*Fabric*")),IF(Data!Z110="AAM",SUMIFS(Data!AW:AW,Data!Z:Z,"TM",Data!X:X,Data!M110),IF(Data!Z110="AM",SUMIFS(Data!AW:AW,Data!Z:Z,"TM",Data!V:V,Data!M110),IF(Data!Z110="AZM",SUMIFS(Data!AW:AW,Data!Z:Z,"TM",Data!U:U,Data!M110),IF(Data!Z110="Zone",SUMIFS(Data!AW:AW,Data!Z:Z,"TM",Data!T:T,Data!M110),IF(Data!Z110="Region",SUMIFS(Data!AW:AW,Data!Z:Z,"TM",Data!S:S,Data!M110),IF(Data!Z110="Country",SUMIFS(Data!AW:AW,Data!Z:Z,"TM",Data!R:R,Data!M110),0)))))))</f>
        <v>0</v>
      </c>
      <c r="AX110" s="18">
        <f>IF(Z110="TM",(COUNTIFS(Orders!AD:AD,Data!M110,Orders!W:W,0,Orders!X:X,0,Orders!S:S,"*Starter*")+COUNTIFS(Orders!AD:AD,Data!M110,Orders!W:W,1,Orders!X:X,1,Orders!S:S,"*Starter*")),IF(Data!Z110="AAM",SUMIFS(Data!AX:AX,Data!Z:Z,"TM",Data!X:X,Data!M110),IF(Data!Z110="AM",SUMIFS(Data!AX:AX,Data!Z:Z,"TM",Data!V:V,Data!M110),IF(Data!Z110="AZM",SUMIFS(Data!AX:AX,Data!Z:Z,"TM",Data!U:U,Data!M110),IF(Data!Z110="Zone",SUMIFS(Data!AX:AX,Data!Z:Z,"TM",Data!T:T,Data!M110),IF(Data!Z110="Region",SUMIFS(Data!AX:AX,Data!Z:Z,"TM",Data!S:S,Data!M110),IF(Data!Z110="Country",SUMIFS(Data!AX:AX,Data!Z:Z,"TM",Data!R:R,Data!M110),0)))))))</f>
        <v>0</v>
      </c>
      <c r="AY110" s="18">
        <f>IF(Z110="TM",(COUNTIFS(Orders!AD:AD,Data!M110,Orders!W:W,0,Orders!X:X,0,Orders!S:S,"*Pro*")+COUNTIFS(Orders!AD:AD,Data!M110,Orders!W:W,1,Orders!X:X,1,Orders!S:S,"*Pro*")),IF(Data!Z110="AAM",SUMIFS(Data!AY:AY,Data!Z:Z,"TM",Data!X:X,Data!M110),IF(Data!Z110="AM",SUMIFS(Data!AY:AY,Data!Z:Z,"TM",Data!V:V,Data!M110),IF(Data!Z110="AZM",SUMIFS(Data!AY:AY,Data!Z:Z,"TM",Data!U:U,Data!M110),IF(Data!Z110="Zone",SUMIFS(Data!AY:AY,Data!Z:Z,"TM",Data!T:T,Data!M110),IF(Data!Z110="Region",SUMIFS(Data!AY:AY,Data!Z:Z,"TM",Data!S:S,Data!M110),IF(Data!Z110="Country",SUMIFS(Data!AY:AY,Data!Z:Z,"TM",Data!R:R,Data!M110),0)))))))</f>
        <v>0</v>
      </c>
      <c r="AZ110" s="18">
        <f>IF(Z110="TM",(COUNTIFS(Orders!AD:AD,Data!M110,Orders!W:W,0,Orders!X:X,0,Orders!S:S,"*Tab*")+COUNTIFS(Orders!AD:AD,Data!M110,Orders!W:W,1,Orders!X:X,1,Orders!S:S,"*Tab*")),IF(Data!Z110="AAM",SUMIFS(Data!AZ:AZ,Data!Z:Z,"TM",Data!X:X,Data!M110),IF(Data!Z110="AM",SUMIFS(Data!AZ:AZ,Data!Z:Z,"TM",Data!V:V,Data!M110),IF(Data!Z110="AZM",SUMIFS(Data!AZ:AZ,Data!Z:Z,"TM",Data!U:U,Data!M110),IF(Data!Z110="Zone",SUMIFS(Data!AZ:AZ,Data!Z:Z,"TM",Data!T:T,Data!M110),IF(Data!Z110="Region",SUMIFS(Data!AZ:AZ,Data!Z:Z,"TM",Data!S:S,Data!M110),IF(Data!Z110="Country",SUMIFS(Data!AZ:AZ,Data!Z:Z,"TM",Data!R:R,Data!M110),0)))))))</f>
        <v>0</v>
      </c>
      <c r="BA110" s="18">
        <f>IF(Z110="TM",(COUNTIFS(Orders!AD:AD,Data!M110,Orders!W:W,0,Orders!X:X,0,Orders!S:S,"*Dental*")+COUNTIFS(Orders!AD:AD,Data!M110,Orders!W:W,1,Orders!X:X,1,Orders!S:S,"*Dental*")+COUNTIFS(Orders!AD:AD,Data!M110,Orders!W:W,0,Orders!X:X,0,Orders!S:S,"*Pediatric*")+COUNTIFS(Orders!AD:AD,Data!M110,Orders!W:W,1,Orders!X:X,1,Orders!S:S,"*Pediatric*")),IF(Data!Z110="AAM",SUMIFS(Data!BA:BA,Data!Z:Z,"TM",Data!X:X,Data!M110),IF(Data!Z110="AM",SUMIFS(Data!BA:BA,Data!Z:Z,"TM",Data!V:V,Data!M110),IF(Data!Z110="AZM",SUMIFS(Data!BA:BA,Data!Z:Z,"TM",Data!U:U,Data!M110),IF(Data!Z110="Zone",SUMIFS(Data!BA:BA,Data!Z:Z,"TM",Data!T:T,Data!M110),IF(Data!Z110="Region",SUMIFS(Data!BA:BA,Data!Z:Z,"TM",Data!S:S,Data!M110),IF(Data!Z110="Country",SUMIFS(Data!BA:BA,Data!Z:Z,"TM",Data!R:R,Data!M110),0)))))))</f>
        <v>0</v>
      </c>
      <c r="BB110" s="18">
        <f>IF(Z110="TM",(COUNTIFS(Orders!AD:AD,Data!M110,Orders!W:W,0,Orders!X:X,0,Orders!S:S,"*Fabric*")+COUNTIFS(Orders!AD:AD,Data!M110,Orders!W:W,1,Orders!X:X,1,Orders!S:S,"*Fabric*")),IF(Data!Z110="AAM",SUMIFS(Data!BB:BB,Data!Z:Z,"TM",Data!X:X,Data!M110),IF(Data!Z110="AM",SUMIFS(Data!BB:BB,Data!Z:Z,"TM",Data!V:V,Data!M110),IF(Data!Z110="AZM",SUMIFS(Data!BB:BB,Data!Z:Z,"TM",Data!U:U,Data!M110),IF(Data!Z110="Zone",SUMIFS(Data!BB:BB,Data!Z:Z,"TM",Data!T:T,Data!M110),IF(Data!Z110="Region",SUMIFS(Data!BB:BB,Data!Z:Z,"TM",Data!S:S,Data!M110),IF(Data!Z110="Country",SUMIFS(Data!BB:BB,Data!Z:Z,"TM",Data!R:R,Data!M110),0)))))))</f>
        <v>0</v>
      </c>
    </row>
    <row r="111" spans="1:54" ht="15.75" x14ac:dyDescent="0.3">
      <c r="A111" s="33" t="str">
        <f t="shared" si="37"/>
        <v/>
      </c>
      <c r="B111" s="33" t="b">
        <f t="shared" si="38"/>
        <v>1</v>
      </c>
      <c r="C111" s="33" t="e">
        <f>IF(ISERROR(SMALL($D$4:$D$594,E111)),””,SMALL($D$4:$D$594,E111))</f>
        <v>#NAME?</v>
      </c>
      <c r="D111" s="34" t="str">
        <f t="shared" si="39"/>
        <v/>
      </c>
      <c r="E111" s="33">
        <f>ROWS($E$4:E111)</f>
        <v>108</v>
      </c>
      <c r="F111" s="33">
        <f t="shared" si="40"/>
        <v>0</v>
      </c>
      <c r="G111" s="33">
        <f>IF(OR(Report!$C$7="",Report!$C$7="All Levels"),1,IF(Report!$C$7=Data!Z111,1,0))</f>
        <v>0</v>
      </c>
      <c r="H111" s="33">
        <f t="shared" si="41"/>
        <v>1</v>
      </c>
      <c r="I111" s="33">
        <f t="shared" si="42"/>
        <v>3</v>
      </c>
      <c r="J111" s="33">
        <f>IF(OR(Report!$F$7="",Report!$F$7="All AMs"),1,IF(Report!$F$7=Data!W111,1,0))</f>
        <v>1</v>
      </c>
      <c r="K111" s="33">
        <f>IF(OR(Report!$E$7="",Report!$E$7="All Zones"),1,IF(Report!$E$7=Data!P111,1,0))</f>
        <v>1</v>
      </c>
      <c r="L111" s="33">
        <f>IF(OR(Report!$D$7="",Report!$D$7="All Regions"),1,IF(Report!$D$7=Data!O111,1,0))</f>
        <v>1</v>
      </c>
      <c r="M111" s="67" t="s">
        <v>907</v>
      </c>
      <c r="N111" s="67" t="s">
        <v>908</v>
      </c>
      <c r="O111" s="68" t="s">
        <v>21</v>
      </c>
      <c r="P111" s="68" t="s">
        <v>692</v>
      </c>
      <c r="Q111" s="68" t="s">
        <v>856</v>
      </c>
      <c r="R111" s="67" t="s">
        <v>777</v>
      </c>
      <c r="S111" s="67" t="s">
        <v>757</v>
      </c>
      <c r="T111" s="67" t="s">
        <v>761</v>
      </c>
      <c r="U111" s="67" t="s">
        <v>790</v>
      </c>
      <c r="V111" s="67"/>
      <c r="W111" s="67" t="s">
        <v>884</v>
      </c>
      <c r="X111" s="67" t="s">
        <v>907</v>
      </c>
      <c r="Y111" s="68"/>
      <c r="Z111" s="68" t="s">
        <v>17</v>
      </c>
      <c r="AA111" s="68"/>
      <c r="AB111" s="18">
        <f>IF(Z111="TM",IF(AA111="H",(COUNTIFS(Orders!AD:AD,Data!M111,Orders!W:W,0,Orders!X:X,0)+COUNTIFS(Orders!AD:AD,Data!M111,Orders!W:W,1,Orders!X:X,1)),0),IF(Data!Z111="AAM",SUMIFS(Data!AB:AB,Data!Z:Z,"TM",Data!X:X,Data!M111,AA:AA,"H"),IF(Data!Z111="AM",SUMIFS(Data!AB:AB,Data!Z:Z,"TM",Data!V:V,Data!M111,AA:AA,"H"),IF(Data!Z111="AZM",SUMIFS(Data!AB:AB,Data!Z:Z,"TM",Data!U:U,Data!M111,AA:AA,"H"),IF(Data!Z111="ZM",SUMIFS(Data!AB:AB,Data!Z:Z,"TM",Data!T:T,Data!M111,AA:AA,"H"),IF(Data!Z111="RM",SUMIFS(Data!AB:AB,Data!Z:Z,"TM",Data!S:S,Data!M111,AA:AA,"H"),IF(Data!Z111="CM",SUMIFS(Data!AB:AB,Data!Z:Z,"TM",Data!R:R,Data!M111,AA:AA,"H"),"")))))))</f>
        <v>0</v>
      </c>
      <c r="AC111" s="28">
        <f>IF(Z111="TM",IF(AA111="H",(SUMIFS(Orders!AG:AG,Orders!AD:AD,Data!M111,Orders!W:W,0,Orders!X:X,0)+SUMIFS(Orders!AG:AG,Orders!AD:AD,Data!M111,Orders!W:W,1,Orders!X:X,1))/12000,0),IF(Data!Z111="AAM",SUMIFS(Data!AC:AC,Data!Z:Z,"TM",Data!X:X,Data!M111,AA:AA,"H"),IF(Data!Z111="AM",SUMIFS(Data!AC:AC,Data!Z:Z,"TM",Data!V:V,Data!M111,AA:AA,"H"),IF(Data!Z111="AZM",SUMIFS(Data!AC:AC,Data!Z:Z,"TM",Data!U:U,Data!M111,AA:AA,"H"),IF(Data!Z111="Zone",SUMIFS(Data!AC:AC,Data!Z:Z,"TM",Data!T:T,Data!M111,AA:AA,"H"),IF(Data!Z111="Region",SUMIFS(Data!AC:AC,Data!Z:Z,"TM",Data!S:S,Data!M111,AA:AA,"H"),IF(Data!Z111="Country",SUMIFS(Data!AC:AC,Data!Z:Z,"TM",Data!R:R,Data!M111,AA:AA,"H"),"")))))))</f>
        <v>0</v>
      </c>
      <c r="AD111" s="18">
        <f>IF(Z111="TM",0,IF(Data!Z111="AAM",SUMIFS(Data!AD:AD,Data!Z:Z,"TM",Data!X:X,Data!M111,AA:AA,"H"),IF(Data!Z111="AM",SUMIFS(Data!AD:AD,Data!Z:Z,"TM",Data!V:V,Data!M111,AA:AA,"H"),IF(Data!Z111="AZM",SUMIFS(Data!AD:AD,Data!Z:Z,"TM",Data!U:U,Data!M111,AA:AA,"H"),IF(Data!Z111="Zone",SUMIFS(Data!AD:AD,Data!Z:Z,"TM",Data!T:T,Data!M111,AA:AA,"H"),IF(Data!Z111="Region",SUMIFS(Data!AD:AD,Data!Z:Z,"TM",Data!S:S,Data!M111,AA:AA,"H"),IF(Data!Z111="Country",SUMIFS(Data!AD:AD,Data!Z:Z,"TM",Data!R:R,Data!M111,AA:AA,"H"),"")))))))</f>
        <v>0</v>
      </c>
      <c r="AE111" s="27">
        <f t="shared" si="26"/>
        <v>0</v>
      </c>
      <c r="AF111" s="26">
        <f t="shared" si="27"/>
        <v>0</v>
      </c>
      <c r="AG111" s="26">
        <f t="shared" si="28"/>
        <v>0</v>
      </c>
      <c r="AH111" s="26">
        <f t="shared" si="29"/>
        <v>0</v>
      </c>
      <c r="AJ111" s="28">
        <f>IF(Z111="TM",IF(AA111="U",(SUMIFS(Orders!AG:AG,Orders!AD:AD,Data!M111,Orders!W:W,0,Orders!X:X,0)+SUMIFS(Orders!AG:AG,Orders!AD:AD,Data!M111,Orders!W:W,1,Orders!X:X,1))/12000,0),IF(Data!Z111="AAM",SUMIFS(Data!AJ:AJ,Data!Z:Z,"TM",Data!X:X,Data!M111,AA:AA,"U"),IF(Data!Z111="AM",SUMIFS(Data!AJ:AJ,Data!Z:Z,"TM",Data!V:V,Data!M111,AA:AA,"U"),IF(Data!Z111="AZM",SUMIFS(Data!AJ:AJ,Data!Z:Z,"TM",Data!U:U,Data!M111,AA:AA,"U"),IF(Data!Z111="Zone",SUMIFS(Data!AJ:AJ,Data!Z:Z,"TM",Data!T:T,Data!M111,AA:AA,"U"),IF(Data!Z111="Region",SUMIFS(Data!AJ:AJ,Data!Z:Z,"TM",Data!S:S,Data!M111,AA:AA,"U"),IF(Data!Z111="Country",SUMIFS(Data!AJ:AJ,Data!Z:Z,"TM",Data!R:R,Data!M111,AA:AA,"U"),"")))))))</f>
        <v>0</v>
      </c>
      <c r="AK111" s="18">
        <f>IF(Z111="TM",IF(AA111="U",(SUMIFS(Orders!AG:AG,Orders!AD:AD,Data!M111,Orders!W:W,0,Orders!X:X,0)+SUMIFS(Orders!AG:AG,Orders!AD:AD,Data!M111,Orders!W:W,1,Orders!X:X,1)),0),IF(Data!Z111="AAM",SUMIFS(Data!AK:AK,Data!Z:Z,"TM",Data!X:X,Data!M111,AA:AA,"U"),IF(Data!Z111="AM",SUMIFS(Data!AK:AK,Data!Z:Z,"TM",Data!V:V,Data!M111,AA:AA,"U"),IF(Data!Z111="AZM",SUMIFS(Data!AK:AK,Data!Z:Z,"TM",Data!U:U,Data!M111,AA:AA,"U"),IF(Data!Z111="Zone",SUMIFS(Data!AK:AK,Data!Z:Z,"TM",Data!T:T,Data!M111,AA:AA,"U"),IF(Data!Z111="Region",SUMIFS(Data!AK:AK,Data!Z:Z,"TM",Data!S:S,Data!M111,AA:AA,"U"),IF(Data!Z111="Country",SUMIFS(Data!AK:AK,Data!Z:Z,"TM",Data!R:R,Data!M111,AA:AA,"U"),"")))))))</f>
        <v>0</v>
      </c>
      <c r="AL111" s="18">
        <f>IF(Z111="TM",12000*0,IF(Data!Z111="AAM",SUMIFS(Data!AL:AL,Data!Z:Z,"TM",Data!X:X,Data!M111,AA:AA,"H"),IF(Data!Z111="AM",SUMIFS(Data!AL:AL,Data!Z:Z,"TM",Data!V:V,Data!M111,AA:AA,"H"),IF(Data!Z111="AZM",SUMIFS(Data!AL:AL,Data!Z:Z,"TM",Data!U:U,Data!M111,AA:AA,"H"),IF(Data!Z111="Zone",SUMIFS(Data!AL:AL,Data!Z:Z,"TM",Data!T:T,Data!M111,AA:AA,"H"),IF(Data!Z111="Region",SUMIFS(Data!AL:AL,Data!Z:Z,"TM",Data!S:S,Data!M111,AA:AA,"H"),IF(Data!Z111="Country",SUMIFS(Data!AL:AL,Data!Z:Z,"TM",Data!R:R,Data!M111,AA:AA,"H"),"")))))))</f>
        <v>0</v>
      </c>
      <c r="AM111" s="27">
        <f t="shared" si="30"/>
        <v>0</v>
      </c>
      <c r="AN111" s="26">
        <f t="shared" si="31"/>
        <v>0</v>
      </c>
      <c r="AO111" s="26">
        <f t="shared" si="32"/>
        <v>0</v>
      </c>
      <c r="AQ111" s="28">
        <f t="shared" si="33"/>
        <v>0</v>
      </c>
      <c r="AR111" s="18">
        <f t="shared" si="34"/>
        <v>0</v>
      </c>
      <c r="AS111" s="18">
        <f t="shared" si="35"/>
        <v>0</v>
      </c>
      <c r="AT111" s="27">
        <f t="shared" si="36"/>
        <v>0</v>
      </c>
      <c r="AU111" s="27"/>
      <c r="AV111" s="27"/>
      <c r="AW111" s="18">
        <f>IF(Z111="TM",(COUNTIFS(Orders!AD:AD,Data!M111,Orders!W:W,0,Orders!X:X,0,Orders!S:S,"*Ray*")+COUNTIFS(Orders!AD:AD,Data!M111,Orders!W:W,1,Orders!X:X,1,Orders!S:S,"*Ray*")+COUNTIFS(Orders!AD:AD,Data!M111,Orders!W:W,0,Orders!X:X,0,Orders!S:S,"*Fabric*")+COUNTIFS(Orders!AD:AD,Data!M111,Orders!W:W,1,Orders!X:X,1,Orders!S:S,"*Fabric*")),IF(Data!Z111="AAM",SUMIFS(Data!AW:AW,Data!Z:Z,"TM",Data!X:X,Data!M111),IF(Data!Z111="AM",SUMIFS(Data!AW:AW,Data!Z:Z,"TM",Data!V:V,Data!M111),IF(Data!Z111="AZM",SUMIFS(Data!AW:AW,Data!Z:Z,"TM",Data!U:U,Data!M111),IF(Data!Z111="Zone",SUMIFS(Data!AW:AW,Data!Z:Z,"TM",Data!T:T,Data!M111),IF(Data!Z111="Region",SUMIFS(Data!AW:AW,Data!Z:Z,"TM",Data!S:S,Data!M111),IF(Data!Z111="Country",SUMIFS(Data!AW:AW,Data!Z:Z,"TM",Data!R:R,Data!M111),0)))))))</f>
        <v>0</v>
      </c>
      <c r="AX111" s="18">
        <f>IF(Z111="TM",(COUNTIFS(Orders!AD:AD,Data!M111,Orders!W:W,0,Orders!X:X,0,Orders!S:S,"*Starter*")+COUNTIFS(Orders!AD:AD,Data!M111,Orders!W:W,1,Orders!X:X,1,Orders!S:S,"*Starter*")),IF(Data!Z111="AAM",SUMIFS(Data!AX:AX,Data!Z:Z,"TM",Data!X:X,Data!M111),IF(Data!Z111="AM",SUMIFS(Data!AX:AX,Data!Z:Z,"TM",Data!V:V,Data!M111),IF(Data!Z111="AZM",SUMIFS(Data!AX:AX,Data!Z:Z,"TM",Data!U:U,Data!M111),IF(Data!Z111="Zone",SUMIFS(Data!AX:AX,Data!Z:Z,"TM",Data!T:T,Data!M111),IF(Data!Z111="Region",SUMIFS(Data!AX:AX,Data!Z:Z,"TM",Data!S:S,Data!M111),IF(Data!Z111="Country",SUMIFS(Data!AX:AX,Data!Z:Z,"TM",Data!R:R,Data!M111),0)))))))</f>
        <v>0</v>
      </c>
      <c r="AY111" s="18">
        <f>IF(Z111="TM",(COUNTIFS(Orders!AD:AD,Data!M111,Orders!W:W,0,Orders!X:X,0,Orders!S:S,"*Pro*")+COUNTIFS(Orders!AD:AD,Data!M111,Orders!W:W,1,Orders!X:X,1,Orders!S:S,"*Pro*")),IF(Data!Z111="AAM",SUMIFS(Data!AY:AY,Data!Z:Z,"TM",Data!X:X,Data!M111),IF(Data!Z111="AM",SUMIFS(Data!AY:AY,Data!Z:Z,"TM",Data!V:V,Data!M111),IF(Data!Z111="AZM",SUMIFS(Data!AY:AY,Data!Z:Z,"TM",Data!U:U,Data!M111),IF(Data!Z111="Zone",SUMIFS(Data!AY:AY,Data!Z:Z,"TM",Data!T:T,Data!M111),IF(Data!Z111="Region",SUMIFS(Data!AY:AY,Data!Z:Z,"TM",Data!S:S,Data!M111),IF(Data!Z111="Country",SUMIFS(Data!AY:AY,Data!Z:Z,"TM",Data!R:R,Data!M111),0)))))))</f>
        <v>0</v>
      </c>
      <c r="AZ111" s="18">
        <f>IF(Z111="TM",(COUNTIFS(Orders!AD:AD,Data!M111,Orders!W:W,0,Orders!X:X,0,Orders!S:S,"*Tab*")+COUNTIFS(Orders!AD:AD,Data!M111,Orders!W:W,1,Orders!X:X,1,Orders!S:S,"*Tab*")),IF(Data!Z111="AAM",SUMIFS(Data!AZ:AZ,Data!Z:Z,"TM",Data!X:X,Data!M111),IF(Data!Z111="AM",SUMIFS(Data!AZ:AZ,Data!Z:Z,"TM",Data!V:V,Data!M111),IF(Data!Z111="AZM",SUMIFS(Data!AZ:AZ,Data!Z:Z,"TM",Data!U:U,Data!M111),IF(Data!Z111="Zone",SUMIFS(Data!AZ:AZ,Data!Z:Z,"TM",Data!T:T,Data!M111),IF(Data!Z111="Region",SUMIFS(Data!AZ:AZ,Data!Z:Z,"TM",Data!S:S,Data!M111),IF(Data!Z111="Country",SUMIFS(Data!AZ:AZ,Data!Z:Z,"TM",Data!R:R,Data!M111),0)))))))</f>
        <v>0</v>
      </c>
      <c r="BA111" s="18">
        <f>IF(Z111="TM",(COUNTIFS(Orders!AD:AD,Data!M111,Orders!W:W,0,Orders!X:X,0,Orders!S:S,"*Dental*")+COUNTIFS(Orders!AD:AD,Data!M111,Orders!W:W,1,Orders!X:X,1,Orders!S:S,"*Dental*")+COUNTIFS(Orders!AD:AD,Data!M111,Orders!W:W,0,Orders!X:X,0,Orders!S:S,"*Pediatric*")+COUNTIFS(Orders!AD:AD,Data!M111,Orders!W:W,1,Orders!X:X,1,Orders!S:S,"*Pediatric*")),IF(Data!Z111="AAM",SUMIFS(Data!BA:BA,Data!Z:Z,"TM",Data!X:X,Data!M111),IF(Data!Z111="AM",SUMIFS(Data!BA:BA,Data!Z:Z,"TM",Data!V:V,Data!M111),IF(Data!Z111="AZM",SUMIFS(Data!BA:BA,Data!Z:Z,"TM",Data!U:U,Data!M111),IF(Data!Z111="Zone",SUMIFS(Data!BA:BA,Data!Z:Z,"TM",Data!T:T,Data!M111),IF(Data!Z111="Region",SUMIFS(Data!BA:BA,Data!Z:Z,"TM",Data!S:S,Data!M111),IF(Data!Z111="Country",SUMIFS(Data!BA:BA,Data!Z:Z,"TM",Data!R:R,Data!M111),0)))))))</f>
        <v>0</v>
      </c>
      <c r="BB111" s="18">
        <f>IF(Z111="TM",(COUNTIFS(Orders!AD:AD,Data!M111,Orders!W:W,0,Orders!X:X,0,Orders!S:S,"*Fabric*")+COUNTIFS(Orders!AD:AD,Data!M111,Orders!W:W,1,Orders!X:X,1,Orders!S:S,"*Fabric*")),IF(Data!Z111="AAM",SUMIFS(Data!BB:BB,Data!Z:Z,"TM",Data!X:X,Data!M111),IF(Data!Z111="AM",SUMIFS(Data!BB:BB,Data!Z:Z,"TM",Data!V:V,Data!M111),IF(Data!Z111="AZM",SUMIFS(Data!BB:BB,Data!Z:Z,"TM",Data!U:U,Data!M111),IF(Data!Z111="Zone",SUMIFS(Data!BB:BB,Data!Z:Z,"TM",Data!T:T,Data!M111),IF(Data!Z111="Region",SUMIFS(Data!BB:BB,Data!Z:Z,"TM",Data!S:S,Data!M111),IF(Data!Z111="Country",SUMIFS(Data!BB:BB,Data!Z:Z,"TM",Data!R:R,Data!M111),0)))))))</f>
        <v>0</v>
      </c>
    </row>
    <row r="112" spans="1:54" ht="15.75" x14ac:dyDescent="0.3">
      <c r="A112" s="33" t="str">
        <f t="shared" si="37"/>
        <v/>
      </c>
      <c r="B112" s="33" t="b">
        <f t="shared" si="38"/>
        <v>1</v>
      </c>
      <c r="C112" s="33" t="e">
        <f>IF(ISERROR(SMALL($D$4:$D$594,E112)),””,SMALL($D$4:$D$594,E112))</f>
        <v>#NAME?</v>
      </c>
      <c r="D112" s="34" t="str">
        <f t="shared" si="39"/>
        <v/>
      </c>
      <c r="E112" s="33">
        <f>ROWS($E$4:E112)</f>
        <v>109</v>
      </c>
      <c r="F112" s="33">
        <f t="shared" si="40"/>
        <v>0</v>
      </c>
      <c r="G112" s="33">
        <f>IF(OR(Report!$C$7="",Report!$C$7="All Levels"),1,IF(Report!$C$7=Data!Z112,1,0))</f>
        <v>0</v>
      </c>
      <c r="H112" s="33">
        <f t="shared" si="41"/>
        <v>1</v>
      </c>
      <c r="I112" s="33">
        <f t="shared" si="42"/>
        <v>3</v>
      </c>
      <c r="J112" s="33">
        <f>IF(OR(Report!$F$7="",Report!$F$7="All AMs"),1,IF(Report!$F$7=Data!W112,1,0))</f>
        <v>1</v>
      </c>
      <c r="K112" s="33">
        <f>IF(OR(Report!$E$7="",Report!$E$7="All Zones"),1,IF(Report!$E$7=Data!P112,1,0))</f>
        <v>1</v>
      </c>
      <c r="L112" s="33">
        <f>IF(OR(Report!$D$7="",Report!$D$7="All Regions"),1,IF(Report!$D$7=Data!O112,1,0))</f>
        <v>1</v>
      </c>
      <c r="M112" s="67" t="s">
        <v>260</v>
      </c>
      <c r="N112" s="67" t="s">
        <v>909</v>
      </c>
      <c r="O112" s="68" t="s">
        <v>21</v>
      </c>
      <c r="P112" s="68" t="s">
        <v>692</v>
      </c>
      <c r="Q112" s="68" t="s">
        <v>856</v>
      </c>
      <c r="R112" s="67" t="s">
        <v>777</v>
      </c>
      <c r="S112" s="67" t="s">
        <v>757</v>
      </c>
      <c r="T112" s="67" t="s">
        <v>761</v>
      </c>
      <c r="U112" s="67" t="s">
        <v>790</v>
      </c>
      <c r="V112" s="67"/>
      <c r="W112" s="67" t="s">
        <v>884</v>
      </c>
      <c r="X112" s="67" t="s">
        <v>260</v>
      </c>
      <c r="Y112" s="68"/>
      <c r="Z112" s="68" t="s">
        <v>17</v>
      </c>
      <c r="AA112" s="68"/>
      <c r="AB112" s="18">
        <f>IF(Z112="TM",IF(AA112="H",(COUNTIFS(Orders!AD:AD,Data!M112,Orders!W:W,0,Orders!X:X,0)+COUNTIFS(Orders!AD:AD,Data!M112,Orders!W:W,1,Orders!X:X,1)),0),IF(Data!Z112="AAM",SUMIFS(Data!AB:AB,Data!Z:Z,"TM",Data!X:X,Data!M112,AA:AA,"H"),IF(Data!Z112="AM",SUMIFS(Data!AB:AB,Data!Z:Z,"TM",Data!V:V,Data!M112,AA:AA,"H"),IF(Data!Z112="AZM",SUMIFS(Data!AB:AB,Data!Z:Z,"TM",Data!U:U,Data!M112,AA:AA,"H"),IF(Data!Z112="ZM",SUMIFS(Data!AB:AB,Data!Z:Z,"TM",Data!T:T,Data!M112,AA:AA,"H"),IF(Data!Z112="RM",SUMIFS(Data!AB:AB,Data!Z:Z,"TM",Data!S:S,Data!M112,AA:AA,"H"),IF(Data!Z112="CM",SUMIFS(Data!AB:AB,Data!Z:Z,"TM",Data!R:R,Data!M112,AA:AA,"H"),"")))))))</f>
        <v>0</v>
      </c>
      <c r="AC112" s="28">
        <f>IF(Z112="TM",IF(AA112="H",(SUMIFS(Orders!AG:AG,Orders!AD:AD,Data!M112,Orders!W:W,0,Orders!X:X,0)+SUMIFS(Orders!AG:AG,Orders!AD:AD,Data!M112,Orders!W:W,1,Orders!X:X,1))/12000,0),IF(Data!Z112="AAM",SUMIFS(Data!AC:AC,Data!Z:Z,"TM",Data!X:X,Data!M112,AA:AA,"H"),IF(Data!Z112="AM",SUMIFS(Data!AC:AC,Data!Z:Z,"TM",Data!V:V,Data!M112,AA:AA,"H"),IF(Data!Z112="AZM",SUMIFS(Data!AC:AC,Data!Z:Z,"TM",Data!U:U,Data!M112,AA:AA,"H"),IF(Data!Z112="Zone",SUMIFS(Data!AC:AC,Data!Z:Z,"TM",Data!T:T,Data!M112,AA:AA,"H"),IF(Data!Z112="Region",SUMIFS(Data!AC:AC,Data!Z:Z,"TM",Data!S:S,Data!M112,AA:AA,"H"),IF(Data!Z112="Country",SUMIFS(Data!AC:AC,Data!Z:Z,"TM",Data!R:R,Data!M112,AA:AA,"H"),"")))))))</f>
        <v>0</v>
      </c>
      <c r="AD112" s="18">
        <f>IF(Z112="TM",0,IF(Data!Z112="AAM",SUMIFS(Data!AD:AD,Data!Z:Z,"TM",Data!X:X,Data!M112,AA:AA,"H"),IF(Data!Z112="AM",SUMIFS(Data!AD:AD,Data!Z:Z,"TM",Data!V:V,Data!M112,AA:AA,"H"),IF(Data!Z112="AZM",SUMIFS(Data!AD:AD,Data!Z:Z,"TM",Data!U:U,Data!M112,AA:AA,"H"),IF(Data!Z112="Zone",SUMIFS(Data!AD:AD,Data!Z:Z,"TM",Data!T:T,Data!M112,AA:AA,"H"),IF(Data!Z112="Region",SUMIFS(Data!AD:AD,Data!Z:Z,"TM",Data!S:S,Data!M112,AA:AA,"H"),IF(Data!Z112="Country",SUMIFS(Data!AD:AD,Data!Z:Z,"TM",Data!R:R,Data!M112,AA:AA,"H"),"")))))))</f>
        <v>0</v>
      </c>
      <c r="AE112" s="27">
        <f t="shared" si="26"/>
        <v>0</v>
      </c>
      <c r="AF112" s="26">
        <f t="shared" si="27"/>
        <v>0</v>
      </c>
      <c r="AG112" s="26">
        <f t="shared" si="28"/>
        <v>0</v>
      </c>
      <c r="AH112" s="26">
        <f t="shared" si="29"/>
        <v>0</v>
      </c>
      <c r="AJ112" s="28">
        <f>IF(Z112="TM",IF(AA112="U",(SUMIFS(Orders!AG:AG,Orders!AD:AD,Data!M112,Orders!W:W,0,Orders!X:X,0)+SUMIFS(Orders!AG:AG,Orders!AD:AD,Data!M112,Orders!W:W,1,Orders!X:X,1))/12000,0),IF(Data!Z112="AAM",SUMIFS(Data!AJ:AJ,Data!Z:Z,"TM",Data!X:X,Data!M112,AA:AA,"U"),IF(Data!Z112="AM",SUMIFS(Data!AJ:AJ,Data!Z:Z,"TM",Data!V:V,Data!M112,AA:AA,"U"),IF(Data!Z112="AZM",SUMIFS(Data!AJ:AJ,Data!Z:Z,"TM",Data!U:U,Data!M112,AA:AA,"U"),IF(Data!Z112="Zone",SUMIFS(Data!AJ:AJ,Data!Z:Z,"TM",Data!T:T,Data!M112,AA:AA,"U"),IF(Data!Z112="Region",SUMIFS(Data!AJ:AJ,Data!Z:Z,"TM",Data!S:S,Data!M112,AA:AA,"U"),IF(Data!Z112="Country",SUMIFS(Data!AJ:AJ,Data!Z:Z,"TM",Data!R:R,Data!M112,AA:AA,"U"),"")))))))</f>
        <v>0</v>
      </c>
      <c r="AK112" s="18">
        <f>IF(Z112="TM",IF(AA112="U",(SUMIFS(Orders!AG:AG,Orders!AD:AD,Data!M112,Orders!W:W,0,Orders!X:X,0)+SUMIFS(Orders!AG:AG,Orders!AD:AD,Data!M112,Orders!W:W,1,Orders!X:X,1)),0),IF(Data!Z112="AAM",SUMIFS(Data!AK:AK,Data!Z:Z,"TM",Data!X:X,Data!M112,AA:AA,"U"),IF(Data!Z112="AM",SUMIFS(Data!AK:AK,Data!Z:Z,"TM",Data!V:V,Data!M112,AA:AA,"U"),IF(Data!Z112="AZM",SUMIFS(Data!AK:AK,Data!Z:Z,"TM",Data!U:U,Data!M112,AA:AA,"U"),IF(Data!Z112="Zone",SUMIFS(Data!AK:AK,Data!Z:Z,"TM",Data!T:T,Data!M112,AA:AA,"U"),IF(Data!Z112="Region",SUMIFS(Data!AK:AK,Data!Z:Z,"TM",Data!S:S,Data!M112,AA:AA,"U"),IF(Data!Z112="Country",SUMIFS(Data!AK:AK,Data!Z:Z,"TM",Data!R:R,Data!M112,AA:AA,"U"),"")))))))</f>
        <v>0</v>
      </c>
      <c r="AL112" s="18">
        <f>IF(Z112="TM",12000*0,IF(Data!Z112="AAM",SUMIFS(Data!AL:AL,Data!Z:Z,"TM",Data!X:X,Data!M112,AA:AA,"H"),IF(Data!Z112="AM",SUMIFS(Data!AL:AL,Data!Z:Z,"TM",Data!V:V,Data!M112,AA:AA,"H"),IF(Data!Z112="AZM",SUMIFS(Data!AL:AL,Data!Z:Z,"TM",Data!U:U,Data!M112,AA:AA,"H"),IF(Data!Z112="Zone",SUMIFS(Data!AL:AL,Data!Z:Z,"TM",Data!T:T,Data!M112,AA:AA,"H"),IF(Data!Z112="Region",SUMIFS(Data!AL:AL,Data!Z:Z,"TM",Data!S:S,Data!M112,AA:AA,"H"),IF(Data!Z112="Country",SUMIFS(Data!AL:AL,Data!Z:Z,"TM",Data!R:R,Data!M112,AA:AA,"H"),"")))))))</f>
        <v>0</v>
      </c>
      <c r="AM112" s="27">
        <f t="shared" si="30"/>
        <v>0</v>
      </c>
      <c r="AN112" s="26">
        <f t="shared" si="31"/>
        <v>0</v>
      </c>
      <c r="AO112" s="26">
        <f t="shared" si="32"/>
        <v>0</v>
      </c>
      <c r="AQ112" s="28">
        <f t="shared" si="33"/>
        <v>0</v>
      </c>
      <c r="AR112" s="18">
        <f t="shared" si="34"/>
        <v>0</v>
      </c>
      <c r="AS112" s="18">
        <f t="shared" si="35"/>
        <v>0</v>
      </c>
      <c r="AT112" s="27">
        <f t="shared" si="36"/>
        <v>0</v>
      </c>
      <c r="AU112" s="27"/>
      <c r="AV112" s="27"/>
      <c r="AW112" s="18">
        <f>IF(Z112="TM",(COUNTIFS(Orders!AD:AD,Data!M112,Orders!W:W,0,Orders!X:X,0,Orders!S:S,"*Ray*")+COUNTIFS(Orders!AD:AD,Data!M112,Orders!W:W,1,Orders!X:X,1,Orders!S:S,"*Ray*")+COUNTIFS(Orders!AD:AD,Data!M112,Orders!W:W,0,Orders!X:X,0,Orders!S:S,"*Fabric*")+COUNTIFS(Orders!AD:AD,Data!M112,Orders!W:W,1,Orders!X:X,1,Orders!S:S,"*Fabric*")),IF(Data!Z112="AAM",SUMIFS(Data!AW:AW,Data!Z:Z,"TM",Data!X:X,Data!M112),IF(Data!Z112="AM",SUMIFS(Data!AW:AW,Data!Z:Z,"TM",Data!V:V,Data!M112),IF(Data!Z112="AZM",SUMIFS(Data!AW:AW,Data!Z:Z,"TM",Data!U:U,Data!M112),IF(Data!Z112="Zone",SUMIFS(Data!AW:AW,Data!Z:Z,"TM",Data!T:T,Data!M112),IF(Data!Z112="Region",SUMIFS(Data!AW:AW,Data!Z:Z,"TM",Data!S:S,Data!M112),IF(Data!Z112="Country",SUMIFS(Data!AW:AW,Data!Z:Z,"TM",Data!R:R,Data!M112),0)))))))</f>
        <v>0</v>
      </c>
      <c r="AX112" s="18">
        <f>IF(Z112="TM",(COUNTIFS(Orders!AD:AD,Data!M112,Orders!W:W,0,Orders!X:X,0,Orders!S:S,"*Starter*")+COUNTIFS(Orders!AD:AD,Data!M112,Orders!W:W,1,Orders!X:X,1,Orders!S:S,"*Starter*")),IF(Data!Z112="AAM",SUMIFS(Data!AX:AX,Data!Z:Z,"TM",Data!X:X,Data!M112),IF(Data!Z112="AM",SUMIFS(Data!AX:AX,Data!Z:Z,"TM",Data!V:V,Data!M112),IF(Data!Z112="AZM",SUMIFS(Data!AX:AX,Data!Z:Z,"TM",Data!U:U,Data!M112),IF(Data!Z112="Zone",SUMIFS(Data!AX:AX,Data!Z:Z,"TM",Data!T:T,Data!M112),IF(Data!Z112="Region",SUMIFS(Data!AX:AX,Data!Z:Z,"TM",Data!S:S,Data!M112),IF(Data!Z112="Country",SUMIFS(Data!AX:AX,Data!Z:Z,"TM",Data!R:R,Data!M112),0)))))))</f>
        <v>0</v>
      </c>
      <c r="AY112" s="18">
        <f>IF(Z112="TM",(COUNTIFS(Orders!AD:AD,Data!M112,Orders!W:W,0,Orders!X:X,0,Orders!S:S,"*Pro*")+COUNTIFS(Orders!AD:AD,Data!M112,Orders!W:W,1,Orders!X:X,1,Orders!S:S,"*Pro*")),IF(Data!Z112="AAM",SUMIFS(Data!AY:AY,Data!Z:Z,"TM",Data!X:X,Data!M112),IF(Data!Z112="AM",SUMIFS(Data!AY:AY,Data!Z:Z,"TM",Data!V:V,Data!M112),IF(Data!Z112="AZM",SUMIFS(Data!AY:AY,Data!Z:Z,"TM",Data!U:U,Data!M112),IF(Data!Z112="Zone",SUMIFS(Data!AY:AY,Data!Z:Z,"TM",Data!T:T,Data!M112),IF(Data!Z112="Region",SUMIFS(Data!AY:AY,Data!Z:Z,"TM",Data!S:S,Data!M112),IF(Data!Z112="Country",SUMIFS(Data!AY:AY,Data!Z:Z,"TM",Data!R:R,Data!M112),0)))))))</f>
        <v>0</v>
      </c>
      <c r="AZ112" s="18">
        <f>IF(Z112="TM",(COUNTIFS(Orders!AD:AD,Data!M112,Orders!W:W,0,Orders!X:X,0,Orders!S:S,"*Tab*")+COUNTIFS(Orders!AD:AD,Data!M112,Orders!W:W,1,Orders!X:X,1,Orders!S:S,"*Tab*")),IF(Data!Z112="AAM",SUMIFS(Data!AZ:AZ,Data!Z:Z,"TM",Data!X:X,Data!M112),IF(Data!Z112="AM",SUMIFS(Data!AZ:AZ,Data!Z:Z,"TM",Data!V:V,Data!M112),IF(Data!Z112="AZM",SUMIFS(Data!AZ:AZ,Data!Z:Z,"TM",Data!U:U,Data!M112),IF(Data!Z112="Zone",SUMIFS(Data!AZ:AZ,Data!Z:Z,"TM",Data!T:T,Data!M112),IF(Data!Z112="Region",SUMIFS(Data!AZ:AZ,Data!Z:Z,"TM",Data!S:S,Data!M112),IF(Data!Z112="Country",SUMIFS(Data!AZ:AZ,Data!Z:Z,"TM",Data!R:R,Data!M112),0)))))))</f>
        <v>0</v>
      </c>
      <c r="BA112" s="18">
        <f>IF(Z112="TM",(COUNTIFS(Orders!AD:AD,Data!M112,Orders!W:W,0,Orders!X:X,0,Orders!S:S,"*Dental*")+COUNTIFS(Orders!AD:AD,Data!M112,Orders!W:W,1,Orders!X:X,1,Orders!S:S,"*Dental*")+COUNTIFS(Orders!AD:AD,Data!M112,Orders!W:W,0,Orders!X:X,0,Orders!S:S,"*Pediatric*")+COUNTIFS(Orders!AD:AD,Data!M112,Orders!W:W,1,Orders!X:X,1,Orders!S:S,"*Pediatric*")),IF(Data!Z112="AAM",SUMIFS(Data!BA:BA,Data!Z:Z,"TM",Data!X:X,Data!M112),IF(Data!Z112="AM",SUMIFS(Data!BA:BA,Data!Z:Z,"TM",Data!V:V,Data!M112),IF(Data!Z112="AZM",SUMIFS(Data!BA:BA,Data!Z:Z,"TM",Data!U:U,Data!M112),IF(Data!Z112="Zone",SUMIFS(Data!BA:BA,Data!Z:Z,"TM",Data!T:T,Data!M112),IF(Data!Z112="Region",SUMIFS(Data!BA:BA,Data!Z:Z,"TM",Data!S:S,Data!M112),IF(Data!Z112="Country",SUMIFS(Data!BA:BA,Data!Z:Z,"TM",Data!R:R,Data!M112),0)))))))</f>
        <v>0</v>
      </c>
      <c r="BB112" s="18">
        <f>IF(Z112="TM",(COUNTIFS(Orders!AD:AD,Data!M112,Orders!W:W,0,Orders!X:X,0,Orders!S:S,"*Fabric*")+COUNTIFS(Orders!AD:AD,Data!M112,Orders!W:W,1,Orders!X:X,1,Orders!S:S,"*Fabric*")),IF(Data!Z112="AAM",SUMIFS(Data!BB:BB,Data!Z:Z,"TM",Data!X:X,Data!M112),IF(Data!Z112="AM",SUMIFS(Data!BB:BB,Data!Z:Z,"TM",Data!V:V,Data!M112),IF(Data!Z112="AZM",SUMIFS(Data!BB:BB,Data!Z:Z,"TM",Data!U:U,Data!M112),IF(Data!Z112="Zone",SUMIFS(Data!BB:BB,Data!Z:Z,"TM",Data!T:T,Data!M112),IF(Data!Z112="Region",SUMIFS(Data!BB:BB,Data!Z:Z,"TM",Data!S:S,Data!M112),IF(Data!Z112="Country",SUMIFS(Data!BB:BB,Data!Z:Z,"TM",Data!R:R,Data!M112),0)))))))</f>
        <v>0</v>
      </c>
    </row>
    <row r="113" spans="1:54" ht="15.75" x14ac:dyDescent="0.3">
      <c r="A113" s="33" t="str">
        <f t="shared" si="37"/>
        <v/>
      </c>
      <c r="B113" s="33" t="b">
        <f t="shared" si="38"/>
        <v>1</v>
      </c>
      <c r="C113" s="33" t="e">
        <f>IF(ISERROR(SMALL($D$4:$D$594,E113)),””,SMALL($D$4:$D$594,E113))</f>
        <v>#NAME?</v>
      </c>
      <c r="D113" s="34" t="str">
        <f t="shared" si="39"/>
        <v/>
      </c>
      <c r="E113" s="33">
        <f>ROWS($E$4:E113)</f>
        <v>110</v>
      </c>
      <c r="F113" s="33">
        <f t="shared" si="40"/>
        <v>0</v>
      </c>
      <c r="G113" s="33">
        <f>IF(OR(Report!$C$7="",Report!$C$7="All Levels"),1,IF(Report!$C$7=Data!Z113,1,0))</f>
        <v>0</v>
      </c>
      <c r="H113" s="33">
        <f t="shared" si="41"/>
        <v>1</v>
      </c>
      <c r="I113" s="33">
        <f t="shared" si="42"/>
        <v>3</v>
      </c>
      <c r="J113" s="33">
        <f>IF(OR(Report!$F$7="",Report!$F$7="All AMs"),1,IF(Report!$F$7=Data!W113,1,0))</f>
        <v>1</v>
      </c>
      <c r="K113" s="33">
        <f>IF(OR(Report!$E$7="",Report!$E$7="All Zones"),1,IF(Report!$E$7=Data!P113,1,0))</f>
        <v>1</v>
      </c>
      <c r="L113" s="33">
        <f>IF(OR(Report!$D$7="",Report!$D$7="All Regions"),1,IF(Report!$D$7=Data!O113,1,0))</f>
        <v>1</v>
      </c>
      <c r="M113" s="67" t="s">
        <v>226</v>
      </c>
      <c r="N113" s="67" t="s">
        <v>910</v>
      </c>
      <c r="O113" s="68" t="s">
        <v>20</v>
      </c>
      <c r="P113" s="68" t="s">
        <v>20</v>
      </c>
      <c r="Q113" s="68" t="s">
        <v>793</v>
      </c>
      <c r="R113" s="67" t="s">
        <v>777</v>
      </c>
      <c r="S113" s="67" t="s">
        <v>747</v>
      </c>
      <c r="T113" s="67" t="s">
        <v>748</v>
      </c>
      <c r="U113" s="67"/>
      <c r="V113" s="67" t="s">
        <v>792</v>
      </c>
      <c r="W113" s="67" t="s">
        <v>693</v>
      </c>
      <c r="X113" s="67"/>
      <c r="Y113" s="68" t="s">
        <v>362</v>
      </c>
      <c r="Z113" s="68" t="s">
        <v>13</v>
      </c>
      <c r="AA113" s="68" t="s">
        <v>70</v>
      </c>
      <c r="AB113" s="18">
        <f>IF(Z113="TM",IF(AA113="H",(COUNTIFS(Orders!AD:AD,Data!M113,Orders!W:W,0,Orders!X:X,0)+COUNTIFS(Orders!AD:AD,Data!M113,Orders!W:W,1,Orders!X:X,1)),0),IF(Data!Z113="AAM",SUMIFS(Data!AB:AB,Data!Z:Z,"TM",Data!X:X,Data!M113,AA:AA,"H"),IF(Data!Z113="AM",SUMIFS(Data!AB:AB,Data!Z:Z,"TM",Data!V:V,Data!M113,AA:AA,"H"),IF(Data!Z113="AZM",SUMIFS(Data!AB:AB,Data!Z:Z,"TM",Data!U:U,Data!M113,AA:AA,"H"),IF(Data!Z113="ZM",SUMIFS(Data!AB:AB,Data!Z:Z,"TM",Data!T:T,Data!M113,AA:AA,"H"),IF(Data!Z113="RM",SUMIFS(Data!AB:AB,Data!Z:Z,"TM",Data!S:S,Data!M113,AA:AA,"H"),IF(Data!Z113="CM",SUMIFS(Data!AB:AB,Data!Z:Z,"TM",Data!R:R,Data!M113,AA:AA,"H"),"")))))))</f>
        <v>0</v>
      </c>
      <c r="AC113" s="28">
        <f>IF(Z113="TM",IF(AA113="H",(SUMIFS(Orders!AG:AG,Orders!AD:AD,Data!M113,Orders!W:W,0,Orders!X:X,0)+SUMIFS(Orders!AG:AG,Orders!AD:AD,Data!M113,Orders!W:W,1,Orders!X:X,1))/12000,0),IF(Data!Z113="AAM",SUMIFS(Data!AC:AC,Data!Z:Z,"TM",Data!X:X,Data!M113,AA:AA,"H"),IF(Data!Z113="AM",SUMIFS(Data!AC:AC,Data!Z:Z,"TM",Data!V:V,Data!M113,AA:AA,"H"),IF(Data!Z113="AZM",SUMIFS(Data!AC:AC,Data!Z:Z,"TM",Data!U:U,Data!M113,AA:AA,"H"),IF(Data!Z113="Zone",SUMIFS(Data!AC:AC,Data!Z:Z,"TM",Data!T:T,Data!M113,AA:AA,"H"),IF(Data!Z113="Region",SUMIFS(Data!AC:AC,Data!Z:Z,"TM",Data!S:S,Data!M113,AA:AA,"H"),IF(Data!Z113="Country",SUMIFS(Data!AC:AC,Data!Z:Z,"TM",Data!R:R,Data!M113,AA:AA,"H"),"")))))))</f>
        <v>0</v>
      </c>
      <c r="AD113" s="18">
        <f>IF(Z113="TM",0,IF(Data!Z113="AAM",SUMIFS(Data!AD:AD,Data!Z:Z,"TM",Data!X:X,Data!M113,AA:AA,"H"),IF(Data!Z113="AM",SUMIFS(Data!AD:AD,Data!Z:Z,"TM",Data!V:V,Data!M113,AA:AA,"H"),IF(Data!Z113="AZM",SUMIFS(Data!AD:AD,Data!Z:Z,"TM",Data!U:U,Data!M113,AA:AA,"H"),IF(Data!Z113="Zone",SUMIFS(Data!AD:AD,Data!Z:Z,"TM",Data!T:T,Data!M113,AA:AA,"H"),IF(Data!Z113="Region",SUMIFS(Data!AD:AD,Data!Z:Z,"TM",Data!S:S,Data!M113,AA:AA,"H"),IF(Data!Z113="Country",SUMIFS(Data!AD:AD,Data!Z:Z,"TM",Data!R:R,Data!M113,AA:AA,"H"),"")))))))</f>
        <v>0</v>
      </c>
      <c r="AE113" s="27">
        <f t="shared" si="26"/>
        <v>0</v>
      </c>
      <c r="AF113" s="26">
        <f t="shared" si="27"/>
        <v>0</v>
      </c>
      <c r="AG113" s="26">
        <f t="shared" si="28"/>
        <v>0</v>
      </c>
      <c r="AH113" s="26">
        <f t="shared" si="29"/>
        <v>0</v>
      </c>
      <c r="AJ113" s="28">
        <f>IF(Z113="TM",IF(AA113="U",(SUMIFS(Orders!AG:AG,Orders!AD:AD,Data!M113,Orders!W:W,0,Orders!X:X,0)+SUMIFS(Orders!AG:AG,Orders!AD:AD,Data!M113,Orders!W:W,1,Orders!X:X,1))/12000,0),IF(Data!Z113="AAM",SUMIFS(Data!AJ:AJ,Data!Z:Z,"TM",Data!X:X,Data!M113,AA:AA,"U"),IF(Data!Z113="AM",SUMIFS(Data!AJ:AJ,Data!Z:Z,"TM",Data!V:V,Data!M113,AA:AA,"U"),IF(Data!Z113="AZM",SUMIFS(Data!AJ:AJ,Data!Z:Z,"TM",Data!U:U,Data!M113,AA:AA,"U"),IF(Data!Z113="Zone",SUMIFS(Data!AJ:AJ,Data!Z:Z,"TM",Data!T:T,Data!M113,AA:AA,"U"),IF(Data!Z113="Region",SUMIFS(Data!AJ:AJ,Data!Z:Z,"TM",Data!S:S,Data!M113,AA:AA,"U"),IF(Data!Z113="Country",SUMIFS(Data!AJ:AJ,Data!Z:Z,"TM",Data!R:R,Data!M113,AA:AA,"U"),"")))))))</f>
        <v>0</v>
      </c>
      <c r="AK113" s="18">
        <f>IF(Z113="TM",IF(AA113="U",(SUMIFS(Orders!AG:AG,Orders!AD:AD,Data!M113,Orders!W:W,0,Orders!X:X,0)+SUMIFS(Orders!AG:AG,Orders!AD:AD,Data!M113,Orders!W:W,1,Orders!X:X,1)),0),IF(Data!Z113="AAM",SUMIFS(Data!AK:AK,Data!Z:Z,"TM",Data!X:X,Data!M113,AA:AA,"U"),IF(Data!Z113="AM",SUMIFS(Data!AK:AK,Data!Z:Z,"TM",Data!V:V,Data!M113,AA:AA,"U"),IF(Data!Z113="AZM",SUMIFS(Data!AK:AK,Data!Z:Z,"TM",Data!U:U,Data!M113,AA:AA,"U"),IF(Data!Z113="Zone",SUMIFS(Data!AK:AK,Data!Z:Z,"TM",Data!T:T,Data!M113,AA:AA,"U"),IF(Data!Z113="Region",SUMIFS(Data!AK:AK,Data!Z:Z,"TM",Data!S:S,Data!M113,AA:AA,"U"),IF(Data!Z113="Country",SUMIFS(Data!AK:AK,Data!Z:Z,"TM",Data!R:R,Data!M113,AA:AA,"U"),"")))))))</f>
        <v>0</v>
      </c>
      <c r="AL113" s="18">
        <f>IF(Z113="TM",12000*0,IF(Data!Z113="AAM",SUMIFS(Data!AL:AL,Data!Z:Z,"TM",Data!X:X,Data!M113,AA:AA,"H"),IF(Data!Z113="AM",SUMIFS(Data!AL:AL,Data!Z:Z,"TM",Data!V:V,Data!M113,AA:AA,"H"),IF(Data!Z113="AZM",SUMIFS(Data!AL:AL,Data!Z:Z,"TM",Data!U:U,Data!M113,AA:AA,"H"),IF(Data!Z113="Zone",SUMIFS(Data!AL:AL,Data!Z:Z,"TM",Data!T:T,Data!M113,AA:AA,"H"),IF(Data!Z113="Region",SUMIFS(Data!AL:AL,Data!Z:Z,"TM",Data!S:S,Data!M113,AA:AA,"H"),IF(Data!Z113="Country",SUMIFS(Data!AL:AL,Data!Z:Z,"TM",Data!R:R,Data!M113,AA:AA,"H"),"")))))))</f>
        <v>0</v>
      </c>
      <c r="AM113" s="27">
        <f t="shared" si="30"/>
        <v>0</v>
      </c>
      <c r="AN113" s="26">
        <f t="shared" si="31"/>
        <v>0</v>
      </c>
      <c r="AO113" s="26">
        <f t="shared" si="32"/>
        <v>0</v>
      </c>
      <c r="AQ113" s="28">
        <f t="shared" si="33"/>
        <v>0</v>
      </c>
      <c r="AR113" s="18">
        <f t="shared" si="34"/>
        <v>0</v>
      </c>
      <c r="AS113" s="18">
        <f t="shared" si="35"/>
        <v>0</v>
      </c>
      <c r="AT113" s="27">
        <f t="shared" si="36"/>
        <v>0</v>
      </c>
      <c r="AU113" s="27"/>
      <c r="AV113" s="27"/>
      <c r="AW113" s="18">
        <f>IF(Z113="TM",(COUNTIFS(Orders!AD:AD,Data!M113,Orders!W:W,0,Orders!X:X,0,Orders!S:S,"*Ray*")+COUNTIFS(Orders!AD:AD,Data!M113,Orders!W:W,1,Orders!X:X,1,Orders!S:S,"*Ray*")+COUNTIFS(Orders!AD:AD,Data!M113,Orders!W:W,0,Orders!X:X,0,Orders!S:S,"*Fabric*")+COUNTIFS(Orders!AD:AD,Data!M113,Orders!W:W,1,Orders!X:X,1,Orders!S:S,"*Fabric*")),IF(Data!Z113="AAM",SUMIFS(Data!AW:AW,Data!Z:Z,"TM",Data!X:X,Data!M113),IF(Data!Z113="AM",SUMIFS(Data!AW:AW,Data!Z:Z,"TM",Data!V:V,Data!M113),IF(Data!Z113="AZM",SUMIFS(Data!AW:AW,Data!Z:Z,"TM",Data!U:U,Data!M113),IF(Data!Z113="Zone",SUMIFS(Data!AW:AW,Data!Z:Z,"TM",Data!T:T,Data!M113),IF(Data!Z113="Region",SUMIFS(Data!AW:AW,Data!Z:Z,"TM",Data!S:S,Data!M113),IF(Data!Z113="Country",SUMIFS(Data!AW:AW,Data!Z:Z,"TM",Data!R:R,Data!M113),0)))))))</f>
        <v>0</v>
      </c>
      <c r="AX113" s="18">
        <f>IF(Z113="TM",(COUNTIFS(Orders!AD:AD,Data!M113,Orders!W:W,0,Orders!X:X,0,Orders!S:S,"*Starter*")+COUNTIFS(Orders!AD:AD,Data!M113,Orders!W:W,1,Orders!X:X,1,Orders!S:S,"*Starter*")),IF(Data!Z113="AAM",SUMIFS(Data!AX:AX,Data!Z:Z,"TM",Data!X:X,Data!M113),IF(Data!Z113="AM",SUMIFS(Data!AX:AX,Data!Z:Z,"TM",Data!V:V,Data!M113),IF(Data!Z113="AZM",SUMIFS(Data!AX:AX,Data!Z:Z,"TM",Data!U:U,Data!M113),IF(Data!Z113="Zone",SUMIFS(Data!AX:AX,Data!Z:Z,"TM",Data!T:T,Data!M113),IF(Data!Z113="Region",SUMIFS(Data!AX:AX,Data!Z:Z,"TM",Data!S:S,Data!M113),IF(Data!Z113="Country",SUMIFS(Data!AX:AX,Data!Z:Z,"TM",Data!R:R,Data!M113),0)))))))</f>
        <v>0</v>
      </c>
      <c r="AY113" s="18">
        <f>IF(Z113="TM",(COUNTIFS(Orders!AD:AD,Data!M113,Orders!W:W,0,Orders!X:X,0,Orders!S:S,"*Pro*")+COUNTIFS(Orders!AD:AD,Data!M113,Orders!W:W,1,Orders!X:X,1,Orders!S:S,"*Pro*")),IF(Data!Z113="AAM",SUMIFS(Data!AY:AY,Data!Z:Z,"TM",Data!X:X,Data!M113),IF(Data!Z113="AM",SUMIFS(Data!AY:AY,Data!Z:Z,"TM",Data!V:V,Data!M113),IF(Data!Z113="AZM",SUMIFS(Data!AY:AY,Data!Z:Z,"TM",Data!U:U,Data!M113),IF(Data!Z113="Zone",SUMIFS(Data!AY:AY,Data!Z:Z,"TM",Data!T:T,Data!M113),IF(Data!Z113="Region",SUMIFS(Data!AY:AY,Data!Z:Z,"TM",Data!S:S,Data!M113),IF(Data!Z113="Country",SUMIFS(Data!AY:AY,Data!Z:Z,"TM",Data!R:R,Data!M113),0)))))))</f>
        <v>0</v>
      </c>
      <c r="AZ113" s="18">
        <f>IF(Z113="TM",(COUNTIFS(Orders!AD:AD,Data!M113,Orders!W:W,0,Orders!X:X,0,Orders!S:S,"*Tab*")+COUNTIFS(Orders!AD:AD,Data!M113,Orders!W:W,1,Orders!X:X,1,Orders!S:S,"*Tab*")),IF(Data!Z113="AAM",SUMIFS(Data!AZ:AZ,Data!Z:Z,"TM",Data!X:X,Data!M113),IF(Data!Z113="AM",SUMIFS(Data!AZ:AZ,Data!Z:Z,"TM",Data!V:V,Data!M113),IF(Data!Z113="AZM",SUMIFS(Data!AZ:AZ,Data!Z:Z,"TM",Data!U:U,Data!M113),IF(Data!Z113="Zone",SUMIFS(Data!AZ:AZ,Data!Z:Z,"TM",Data!T:T,Data!M113),IF(Data!Z113="Region",SUMIFS(Data!AZ:AZ,Data!Z:Z,"TM",Data!S:S,Data!M113),IF(Data!Z113="Country",SUMIFS(Data!AZ:AZ,Data!Z:Z,"TM",Data!R:R,Data!M113),0)))))))</f>
        <v>0</v>
      </c>
      <c r="BA113" s="18">
        <f>IF(Z113="TM",(COUNTIFS(Orders!AD:AD,Data!M113,Orders!W:W,0,Orders!X:X,0,Orders!S:S,"*Dental*")+COUNTIFS(Orders!AD:AD,Data!M113,Orders!W:W,1,Orders!X:X,1,Orders!S:S,"*Dental*")+COUNTIFS(Orders!AD:AD,Data!M113,Orders!W:W,0,Orders!X:X,0,Orders!S:S,"*Pediatric*")+COUNTIFS(Orders!AD:AD,Data!M113,Orders!W:W,1,Orders!X:X,1,Orders!S:S,"*Pediatric*")),IF(Data!Z113="AAM",SUMIFS(Data!BA:BA,Data!Z:Z,"TM",Data!X:X,Data!M113),IF(Data!Z113="AM",SUMIFS(Data!BA:BA,Data!Z:Z,"TM",Data!V:V,Data!M113),IF(Data!Z113="AZM",SUMIFS(Data!BA:BA,Data!Z:Z,"TM",Data!U:U,Data!M113),IF(Data!Z113="Zone",SUMIFS(Data!BA:BA,Data!Z:Z,"TM",Data!T:T,Data!M113),IF(Data!Z113="Region",SUMIFS(Data!BA:BA,Data!Z:Z,"TM",Data!S:S,Data!M113),IF(Data!Z113="Country",SUMIFS(Data!BA:BA,Data!Z:Z,"TM",Data!R:R,Data!M113),0)))))))</f>
        <v>0</v>
      </c>
      <c r="BB113" s="18">
        <f>IF(Z113="TM",(COUNTIFS(Orders!AD:AD,Data!M113,Orders!W:W,0,Orders!X:X,0,Orders!S:S,"*Fabric*")+COUNTIFS(Orders!AD:AD,Data!M113,Orders!W:W,1,Orders!X:X,1,Orders!S:S,"*Fabric*")),IF(Data!Z113="AAM",SUMIFS(Data!BB:BB,Data!Z:Z,"TM",Data!X:X,Data!M113),IF(Data!Z113="AM",SUMIFS(Data!BB:BB,Data!Z:Z,"TM",Data!V:V,Data!M113),IF(Data!Z113="AZM",SUMIFS(Data!BB:BB,Data!Z:Z,"TM",Data!U:U,Data!M113),IF(Data!Z113="Zone",SUMIFS(Data!BB:BB,Data!Z:Z,"TM",Data!T:T,Data!M113),IF(Data!Z113="Region",SUMIFS(Data!BB:BB,Data!Z:Z,"TM",Data!S:S,Data!M113),IF(Data!Z113="Country",SUMIFS(Data!BB:BB,Data!Z:Z,"TM",Data!R:R,Data!M113),0)))))))</f>
        <v>0</v>
      </c>
    </row>
    <row r="114" spans="1:54" ht="15.75" x14ac:dyDescent="0.3">
      <c r="A114" s="33" t="str">
        <f t="shared" si="37"/>
        <v/>
      </c>
      <c r="B114" s="33" t="b">
        <f t="shared" si="38"/>
        <v>1</v>
      </c>
      <c r="C114" s="33" t="e">
        <f>IF(ISERROR(SMALL($D$4:$D$594,E114)),””,SMALL($D$4:$D$594,E114))</f>
        <v>#NAME?</v>
      </c>
      <c r="D114" s="34" t="str">
        <f t="shared" si="39"/>
        <v/>
      </c>
      <c r="E114" s="33">
        <f>ROWS($E$4:E114)</f>
        <v>111</v>
      </c>
      <c r="F114" s="33">
        <f t="shared" si="40"/>
        <v>0</v>
      </c>
      <c r="G114" s="33">
        <f>IF(OR(Report!$C$7="",Report!$C$7="All Levels"),1,IF(Report!$C$7=Data!Z114,1,0))</f>
        <v>0</v>
      </c>
      <c r="H114" s="33">
        <f t="shared" si="41"/>
        <v>1</v>
      </c>
      <c r="I114" s="33">
        <f t="shared" si="42"/>
        <v>3</v>
      </c>
      <c r="J114" s="33">
        <f>IF(OR(Report!$F$7="",Report!$F$7="All AMs"),1,IF(Report!$F$7=Data!W114,1,0))</f>
        <v>1</v>
      </c>
      <c r="K114" s="33">
        <f>IF(OR(Report!$E$7="",Report!$E$7="All Zones"),1,IF(Report!$E$7=Data!P114,1,0))</f>
        <v>1</v>
      </c>
      <c r="L114" s="33">
        <f>IF(OR(Report!$D$7="",Report!$D$7="All Regions"),1,IF(Report!$D$7=Data!O114,1,0))</f>
        <v>1</v>
      </c>
      <c r="M114" s="67" t="s">
        <v>636</v>
      </c>
      <c r="N114" s="67" t="s">
        <v>911</v>
      </c>
      <c r="O114" s="68" t="s">
        <v>20</v>
      </c>
      <c r="P114" s="68" t="s">
        <v>20</v>
      </c>
      <c r="Q114" s="68" t="s">
        <v>793</v>
      </c>
      <c r="R114" s="67" t="s">
        <v>777</v>
      </c>
      <c r="S114" s="67" t="s">
        <v>747</v>
      </c>
      <c r="T114" s="67" t="s">
        <v>748</v>
      </c>
      <c r="U114" s="67"/>
      <c r="V114" s="67" t="s">
        <v>792</v>
      </c>
      <c r="W114" s="67" t="s">
        <v>693</v>
      </c>
      <c r="X114" s="67"/>
      <c r="Y114" s="68" t="s">
        <v>361</v>
      </c>
      <c r="Z114" s="68" t="s">
        <v>13</v>
      </c>
      <c r="AA114" s="68" t="s">
        <v>70</v>
      </c>
      <c r="AB114" s="18">
        <f>IF(Z114="TM",IF(AA114="H",(COUNTIFS(Orders!AD:AD,Data!M114,Orders!W:W,0,Orders!X:X,0)+COUNTIFS(Orders!AD:AD,Data!M114,Orders!W:W,1,Orders!X:X,1)),0),IF(Data!Z114="AAM",SUMIFS(Data!AB:AB,Data!Z:Z,"TM",Data!X:X,Data!M114,AA:AA,"H"),IF(Data!Z114="AM",SUMIFS(Data!AB:AB,Data!Z:Z,"TM",Data!V:V,Data!M114,AA:AA,"H"),IF(Data!Z114="AZM",SUMIFS(Data!AB:AB,Data!Z:Z,"TM",Data!U:U,Data!M114,AA:AA,"H"),IF(Data!Z114="ZM",SUMIFS(Data!AB:AB,Data!Z:Z,"TM",Data!T:T,Data!M114,AA:AA,"H"),IF(Data!Z114="RM",SUMIFS(Data!AB:AB,Data!Z:Z,"TM",Data!S:S,Data!M114,AA:AA,"H"),IF(Data!Z114="CM",SUMIFS(Data!AB:AB,Data!Z:Z,"TM",Data!R:R,Data!M114,AA:AA,"H"),"")))))))</f>
        <v>0</v>
      </c>
      <c r="AC114" s="28">
        <f>IF(Z114="TM",IF(AA114="H",(SUMIFS(Orders!AG:AG,Orders!AD:AD,Data!M114,Orders!W:W,0,Orders!X:X,0)+SUMIFS(Orders!AG:AG,Orders!AD:AD,Data!M114,Orders!W:W,1,Orders!X:X,1))/12000,0),IF(Data!Z114="AAM",SUMIFS(Data!AC:AC,Data!Z:Z,"TM",Data!X:X,Data!M114,AA:AA,"H"),IF(Data!Z114="AM",SUMIFS(Data!AC:AC,Data!Z:Z,"TM",Data!V:V,Data!M114,AA:AA,"H"),IF(Data!Z114="AZM",SUMIFS(Data!AC:AC,Data!Z:Z,"TM",Data!U:U,Data!M114,AA:AA,"H"),IF(Data!Z114="Zone",SUMIFS(Data!AC:AC,Data!Z:Z,"TM",Data!T:T,Data!M114,AA:AA,"H"),IF(Data!Z114="Region",SUMIFS(Data!AC:AC,Data!Z:Z,"TM",Data!S:S,Data!M114,AA:AA,"H"),IF(Data!Z114="Country",SUMIFS(Data!AC:AC,Data!Z:Z,"TM",Data!R:R,Data!M114,AA:AA,"H"),"")))))))</f>
        <v>0</v>
      </c>
      <c r="AD114" s="18">
        <f>IF(Z114="TM",0,IF(Data!Z114="AAM",SUMIFS(Data!AD:AD,Data!Z:Z,"TM",Data!X:X,Data!M114,AA:AA,"H"),IF(Data!Z114="AM",SUMIFS(Data!AD:AD,Data!Z:Z,"TM",Data!V:V,Data!M114,AA:AA,"H"),IF(Data!Z114="AZM",SUMIFS(Data!AD:AD,Data!Z:Z,"TM",Data!U:U,Data!M114,AA:AA,"H"),IF(Data!Z114="Zone",SUMIFS(Data!AD:AD,Data!Z:Z,"TM",Data!T:T,Data!M114,AA:AA,"H"),IF(Data!Z114="Region",SUMIFS(Data!AD:AD,Data!Z:Z,"TM",Data!S:S,Data!M114,AA:AA,"H"),IF(Data!Z114="Country",SUMIFS(Data!AD:AD,Data!Z:Z,"TM",Data!R:R,Data!M114,AA:AA,"H"),"")))))))</f>
        <v>0</v>
      </c>
      <c r="AE114" s="27">
        <f t="shared" si="26"/>
        <v>0</v>
      </c>
      <c r="AF114" s="26">
        <f t="shared" si="27"/>
        <v>0</v>
      </c>
      <c r="AG114" s="26">
        <f t="shared" si="28"/>
        <v>0</v>
      </c>
      <c r="AH114" s="26">
        <f t="shared" si="29"/>
        <v>0</v>
      </c>
      <c r="AJ114" s="28">
        <f>IF(Z114="TM",IF(AA114="U",(SUMIFS(Orders!AG:AG,Orders!AD:AD,Data!M114,Orders!W:W,0,Orders!X:X,0)+SUMIFS(Orders!AG:AG,Orders!AD:AD,Data!M114,Orders!W:W,1,Orders!X:X,1))/12000,0),IF(Data!Z114="AAM",SUMIFS(Data!AJ:AJ,Data!Z:Z,"TM",Data!X:X,Data!M114,AA:AA,"U"),IF(Data!Z114="AM",SUMIFS(Data!AJ:AJ,Data!Z:Z,"TM",Data!V:V,Data!M114,AA:AA,"U"),IF(Data!Z114="AZM",SUMIFS(Data!AJ:AJ,Data!Z:Z,"TM",Data!U:U,Data!M114,AA:AA,"U"),IF(Data!Z114="Zone",SUMIFS(Data!AJ:AJ,Data!Z:Z,"TM",Data!T:T,Data!M114,AA:AA,"U"),IF(Data!Z114="Region",SUMIFS(Data!AJ:AJ,Data!Z:Z,"TM",Data!S:S,Data!M114,AA:AA,"U"),IF(Data!Z114="Country",SUMIFS(Data!AJ:AJ,Data!Z:Z,"TM",Data!R:R,Data!M114,AA:AA,"U"),"")))))))</f>
        <v>0</v>
      </c>
      <c r="AK114" s="18">
        <f>IF(Z114="TM",IF(AA114="U",(SUMIFS(Orders!AG:AG,Orders!AD:AD,Data!M114,Orders!W:W,0,Orders!X:X,0)+SUMIFS(Orders!AG:AG,Orders!AD:AD,Data!M114,Orders!W:W,1,Orders!X:X,1)),0),IF(Data!Z114="AAM",SUMIFS(Data!AK:AK,Data!Z:Z,"TM",Data!X:X,Data!M114,AA:AA,"U"),IF(Data!Z114="AM",SUMIFS(Data!AK:AK,Data!Z:Z,"TM",Data!V:V,Data!M114,AA:AA,"U"),IF(Data!Z114="AZM",SUMIFS(Data!AK:AK,Data!Z:Z,"TM",Data!U:U,Data!M114,AA:AA,"U"),IF(Data!Z114="Zone",SUMIFS(Data!AK:AK,Data!Z:Z,"TM",Data!T:T,Data!M114,AA:AA,"U"),IF(Data!Z114="Region",SUMIFS(Data!AK:AK,Data!Z:Z,"TM",Data!S:S,Data!M114,AA:AA,"U"),IF(Data!Z114="Country",SUMIFS(Data!AK:AK,Data!Z:Z,"TM",Data!R:R,Data!M114,AA:AA,"U"),"")))))))</f>
        <v>0</v>
      </c>
      <c r="AL114" s="18">
        <f>IF(Z114="TM",12000*0,IF(Data!Z114="AAM",SUMIFS(Data!AL:AL,Data!Z:Z,"TM",Data!X:X,Data!M114,AA:AA,"H"),IF(Data!Z114="AM",SUMIFS(Data!AL:AL,Data!Z:Z,"TM",Data!V:V,Data!M114,AA:AA,"H"),IF(Data!Z114="AZM",SUMIFS(Data!AL:AL,Data!Z:Z,"TM",Data!U:U,Data!M114,AA:AA,"H"),IF(Data!Z114="Zone",SUMIFS(Data!AL:AL,Data!Z:Z,"TM",Data!T:T,Data!M114,AA:AA,"H"),IF(Data!Z114="Region",SUMIFS(Data!AL:AL,Data!Z:Z,"TM",Data!S:S,Data!M114,AA:AA,"H"),IF(Data!Z114="Country",SUMIFS(Data!AL:AL,Data!Z:Z,"TM",Data!R:R,Data!M114,AA:AA,"H"),"")))))))</f>
        <v>0</v>
      </c>
      <c r="AM114" s="27">
        <f t="shared" si="30"/>
        <v>0</v>
      </c>
      <c r="AN114" s="26">
        <f t="shared" si="31"/>
        <v>0</v>
      </c>
      <c r="AO114" s="26">
        <f t="shared" si="32"/>
        <v>0</v>
      </c>
      <c r="AQ114" s="28">
        <f t="shared" si="33"/>
        <v>0</v>
      </c>
      <c r="AR114" s="18">
        <f t="shared" si="34"/>
        <v>0</v>
      </c>
      <c r="AS114" s="18">
        <f t="shared" si="35"/>
        <v>0</v>
      </c>
      <c r="AT114" s="27">
        <f t="shared" si="36"/>
        <v>0</v>
      </c>
      <c r="AU114" s="27"/>
      <c r="AV114" s="27"/>
      <c r="AW114" s="18">
        <f>IF(Z114="TM",(COUNTIFS(Orders!AD:AD,Data!M114,Orders!W:W,0,Orders!X:X,0,Orders!S:S,"*Ray*")+COUNTIFS(Orders!AD:AD,Data!M114,Orders!W:W,1,Orders!X:X,1,Orders!S:S,"*Ray*")+COUNTIFS(Orders!AD:AD,Data!M114,Orders!W:W,0,Orders!X:X,0,Orders!S:S,"*Fabric*")+COUNTIFS(Orders!AD:AD,Data!M114,Orders!W:W,1,Orders!X:X,1,Orders!S:S,"*Fabric*")),IF(Data!Z114="AAM",SUMIFS(Data!AW:AW,Data!Z:Z,"TM",Data!X:X,Data!M114),IF(Data!Z114="AM",SUMIFS(Data!AW:AW,Data!Z:Z,"TM",Data!V:V,Data!M114),IF(Data!Z114="AZM",SUMIFS(Data!AW:AW,Data!Z:Z,"TM",Data!U:U,Data!M114),IF(Data!Z114="Zone",SUMIFS(Data!AW:AW,Data!Z:Z,"TM",Data!T:T,Data!M114),IF(Data!Z114="Region",SUMIFS(Data!AW:AW,Data!Z:Z,"TM",Data!S:S,Data!M114),IF(Data!Z114="Country",SUMIFS(Data!AW:AW,Data!Z:Z,"TM",Data!R:R,Data!M114),0)))))))</f>
        <v>0</v>
      </c>
      <c r="AX114" s="18">
        <f>IF(Z114="TM",(COUNTIFS(Orders!AD:AD,Data!M114,Orders!W:W,0,Orders!X:X,0,Orders!S:S,"*Starter*")+COUNTIFS(Orders!AD:AD,Data!M114,Orders!W:W,1,Orders!X:X,1,Orders!S:S,"*Starter*")),IF(Data!Z114="AAM",SUMIFS(Data!AX:AX,Data!Z:Z,"TM",Data!X:X,Data!M114),IF(Data!Z114="AM",SUMIFS(Data!AX:AX,Data!Z:Z,"TM",Data!V:V,Data!M114),IF(Data!Z114="AZM",SUMIFS(Data!AX:AX,Data!Z:Z,"TM",Data!U:U,Data!M114),IF(Data!Z114="Zone",SUMIFS(Data!AX:AX,Data!Z:Z,"TM",Data!T:T,Data!M114),IF(Data!Z114="Region",SUMIFS(Data!AX:AX,Data!Z:Z,"TM",Data!S:S,Data!M114),IF(Data!Z114="Country",SUMIFS(Data!AX:AX,Data!Z:Z,"TM",Data!R:R,Data!M114),0)))))))</f>
        <v>0</v>
      </c>
      <c r="AY114" s="18">
        <f>IF(Z114="TM",(COUNTIFS(Orders!AD:AD,Data!M114,Orders!W:W,0,Orders!X:X,0,Orders!S:S,"*Pro*")+COUNTIFS(Orders!AD:AD,Data!M114,Orders!W:W,1,Orders!X:X,1,Orders!S:S,"*Pro*")),IF(Data!Z114="AAM",SUMIFS(Data!AY:AY,Data!Z:Z,"TM",Data!X:X,Data!M114),IF(Data!Z114="AM",SUMIFS(Data!AY:AY,Data!Z:Z,"TM",Data!V:V,Data!M114),IF(Data!Z114="AZM",SUMIFS(Data!AY:AY,Data!Z:Z,"TM",Data!U:U,Data!M114),IF(Data!Z114="Zone",SUMIFS(Data!AY:AY,Data!Z:Z,"TM",Data!T:T,Data!M114),IF(Data!Z114="Region",SUMIFS(Data!AY:AY,Data!Z:Z,"TM",Data!S:S,Data!M114),IF(Data!Z114="Country",SUMIFS(Data!AY:AY,Data!Z:Z,"TM",Data!R:R,Data!M114),0)))))))</f>
        <v>0</v>
      </c>
      <c r="AZ114" s="18">
        <f>IF(Z114="TM",(COUNTIFS(Orders!AD:AD,Data!M114,Orders!W:W,0,Orders!X:X,0,Orders!S:S,"*Tab*")+COUNTIFS(Orders!AD:AD,Data!M114,Orders!W:W,1,Orders!X:X,1,Orders!S:S,"*Tab*")),IF(Data!Z114="AAM",SUMIFS(Data!AZ:AZ,Data!Z:Z,"TM",Data!X:X,Data!M114),IF(Data!Z114="AM",SUMIFS(Data!AZ:AZ,Data!Z:Z,"TM",Data!V:V,Data!M114),IF(Data!Z114="AZM",SUMIFS(Data!AZ:AZ,Data!Z:Z,"TM",Data!U:U,Data!M114),IF(Data!Z114="Zone",SUMIFS(Data!AZ:AZ,Data!Z:Z,"TM",Data!T:T,Data!M114),IF(Data!Z114="Region",SUMIFS(Data!AZ:AZ,Data!Z:Z,"TM",Data!S:S,Data!M114),IF(Data!Z114="Country",SUMIFS(Data!AZ:AZ,Data!Z:Z,"TM",Data!R:R,Data!M114),0)))))))</f>
        <v>0</v>
      </c>
      <c r="BA114" s="18">
        <f>IF(Z114="TM",(COUNTIFS(Orders!AD:AD,Data!M114,Orders!W:W,0,Orders!X:X,0,Orders!S:S,"*Dental*")+COUNTIFS(Orders!AD:AD,Data!M114,Orders!W:W,1,Orders!X:X,1,Orders!S:S,"*Dental*")+COUNTIFS(Orders!AD:AD,Data!M114,Orders!W:W,0,Orders!X:X,0,Orders!S:S,"*Pediatric*")+COUNTIFS(Orders!AD:AD,Data!M114,Orders!W:W,1,Orders!X:X,1,Orders!S:S,"*Pediatric*")),IF(Data!Z114="AAM",SUMIFS(Data!BA:BA,Data!Z:Z,"TM",Data!X:X,Data!M114),IF(Data!Z114="AM",SUMIFS(Data!BA:BA,Data!Z:Z,"TM",Data!V:V,Data!M114),IF(Data!Z114="AZM",SUMIFS(Data!BA:BA,Data!Z:Z,"TM",Data!U:U,Data!M114),IF(Data!Z114="Zone",SUMIFS(Data!BA:BA,Data!Z:Z,"TM",Data!T:T,Data!M114),IF(Data!Z114="Region",SUMIFS(Data!BA:BA,Data!Z:Z,"TM",Data!S:S,Data!M114),IF(Data!Z114="Country",SUMIFS(Data!BA:BA,Data!Z:Z,"TM",Data!R:R,Data!M114),0)))))))</f>
        <v>0</v>
      </c>
      <c r="BB114" s="18">
        <f>IF(Z114="TM",(COUNTIFS(Orders!AD:AD,Data!M114,Orders!W:W,0,Orders!X:X,0,Orders!S:S,"*Fabric*")+COUNTIFS(Orders!AD:AD,Data!M114,Orders!W:W,1,Orders!X:X,1,Orders!S:S,"*Fabric*")),IF(Data!Z114="AAM",SUMIFS(Data!BB:BB,Data!Z:Z,"TM",Data!X:X,Data!M114),IF(Data!Z114="AM",SUMIFS(Data!BB:BB,Data!Z:Z,"TM",Data!V:V,Data!M114),IF(Data!Z114="AZM",SUMIFS(Data!BB:BB,Data!Z:Z,"TM",Data!U:U,Data!M114),IF(Data!Z114="Zone",SUMIFS(Data!BB:BB,Data!Z:Z,"TM",Data!T:T,Data!M114),IF(Data!Z114="Region",SUMIFS(Data!BB:BB,Data!Z:Z,"TM",Data!S:S,Data!M114),IF(Data!Z114="Country",SUMIFS(Data!BB:BB,Data!Z:Z,"TM",Data!R:R,Data!M114),0)))))))</f>
        <v>0</v>
      </c>
    </row>
    <row r="115" spans="1:54" ht="15.75" x14ac:dyDescent="0.3">
      <c r="A115" s="33" t="str">
        <f t="shared" si="37"/>
        <v/>
      </c>
      <c r="B115" s="33" t="b">
        <f t="shared" si="38"/>
        <v>1</v>
      </c>
      <c r="C115" s="33" t="e">
        <f>IF(ISERROR(SMALL($D$4:$D$594,E115)),””,SMALL($D$4:$D$594,E115))</f>
        <v>#NAME?</v>
      </c>
      <c r="D115" s="34" t="str">
        <f t="shared" si="39"/>
        <v/>
      </c>
      <c r="E115" s="33">
        <f>ROWS($E$4:E115)</f>
        <v>112</v>
      </c>
      <c r="F115" s="33">
        <f t="shared" si="40"/>
        <v>0</v>
      </c>
      <c r="G115" s="33">
        <f>IF(OR(Report!$C$7="",Report!$C$7="All Levels"),1,IF(Report!$C$7=Data!Z115,1,0))</f>
        <v>0</v>
      </c>
      <c r="H115" s="33">
        <f t="shared" si="41"/>
        <v>1</v>
      </c>
      <c r="I115" s="33">
        <f t="shared" si="42"/>
        <v>3</v>
      </c>
      <c r="J115" s="33">
        <f>IF(OR(Report!$F$7="",Report!$F$7="All AMs"),1,IF(Report!$F$7=Data!W115,1,0))</f>
        <v>1</v>
      </c>
      <c r="K115" s="33">
        <f>IF(OR(Report!$E$7="",Report!$E$7="All Zones"),1,IF(Report!$E$7=Data!P115,1,0))</f>
        <v>1</v>
      </c>
      <c r="L115" s="33">
        <f>IF(OR(Report!$D$7="",Report!$D$7="All Regions"),1,IF(Report!$D$7=Data!O115,1,0))</f>
        <v>1</v>
      </c>
      <c r="M115" s="67" t="s">
        <v>633</v>
      </c>
      <c r="N115" s="67" t="s">
        <v>912</v>
      </c>
      <c r="O115" s="68" t="s">
        <v>20</v>
      </c>
      <c r="P115" s="68" t="s">
        <v>20</v>
      </c>
      <c r="Q115" s="68" t="s">
        <v>793</v>
      </c>
      <c r="R115" s="67" t="s">
        <v>777</v>
      </c>
      <c r="S115" s="67" t="s">
        <v>747</v>
      </c>
      <c r="T115" s="67" t="s">
        <v>748</v>
      </c>
      <c r="U115" s="67"/>
      <c r="V115" s="67" t="s">
        <v>792</v>
      </c>
      <c r="W115" s="67" t="s">
        <v>693</v>
      </c>
      <c r="X115" s="67"/>
      <c r="Y115" s="68" t="s">
        <v>361</v>
      </c>
      <c r="Z115" s="68" t="s">
        <v>13</v>
      </c>
      <c r="AA115" s="68" t="s">
        <v>70</v>
      </c>
      <c r="AB115" s="18">
        <f>IF(Z115="TM",IF(AA115="H",(COUNTIFS(Orders!AD:AD,Data!M115,Orders!W:W,0,Orders!X:X,0)+COUNTIFS(Orders!AD:AD,Data!M115,Orders!W:W,1,Orders!X:X,1)),0),IF(Data!Z115="AAM",SUMIFS(Data!AB:AB,Data!Z:Z,"TM",Data!X:X,Data!M115,AA:AA,"H"),IF(Data!Z115="AM",SUMIFS(Data!AB:AB,Data!Z:Z,"TM",Data!V:V,Data!M115,AA:AA,"H"),IF(Data!Z115="AZM",SUMIFS(Data!AB:AB,Data!Z:Z,"TM",Data!U:U,Data!M115,AA:AA,"H"),IF(Data!Z115="ZM",SUMIFS(Data!AB:AB,Data!Z:Z,"TM",Data!T:T,Data!M115,AA:AA,"H"),IF(Data!Z115="RM",SUMIFS(Data!AB:AB,Data!Z:Z,"TM",Data!S:S,Data!M115,AA:AA,"H"),IF(Data!Z115="CM",SUMIFS(Data!AB:AB,Data!Z:Z,"TM",Data!R:R,Data!M115,AA:AA,"H"),"")))))))</f>
        <v>0</v>
      </c>
      <c r="AC115" s="28">
        <f>IF(Z115="TM",IF(AA115="H",(SUMIFS(Orders!AG:AG,Orders!AD:AD,Data!M115,Orders!W:W,0,Orders!X:X,0)+SUMIFS(Orders!AG:AG,Orders!AD:AD,Data!M115,Orders!W:W,1,Orders!X:X,1))/12000,0),IF(Data!Z115="AAM",SUMIFS(Data!AC:AC,Data!Z:Z,"TM",Data!X:X,Data!M115,AA:AA,"H"),IF(Data!Z115="AM",SUMIFS(Data!AC:AC,Data!Z:Z,"TM",Data!V:V,Data!M115,AA:AA,"H"),IF(Data!Z115="AZM",SUMIFS(Data!AC:AC,Data!Z:Z,"TM",Data!U:U,Data!M115,AA:AA,"H"),IF(Data!Z115="Zone",SUMIFS(Data!AC:AC,Data!Z:Z,"TM",Data!T:T,Data!M115,AA:AA,"H"),IF(Data!Z115="Region",SUMIFS(Data!AC:AC,Data!Z:Z,"TM",Data!S:S,Data!M115,AA:AA,"H"),IF(Data!Z115="Country",SUMIFS(Data!AC:AC,Data!Z:Z,"TM",Data!R:R,Data!M115,AA:AA,"H"),"")))))))</f>
        <v>0</v>
      </c>
      <c r="AD115" s="18">
        <f>IF(Z115="TM",0,IF(Data!Z115="AAM",SUMIFS(Data!AD:AD,Data!Z:Z,"TM",Data!X:X,Data!M115,AA:AA,"H"),IF(Data!Z115="AM",SUMIFS(Data!AD:AD,Data!Z:Z,"TM",Data!V:V,Data!M115,AA:AA,"H"),IF(Data!Z115="AZM",SUMIFS(Data!AD:AD,Data!Z:Z,"TM",Data!U:U,Data!M115,AA:AA,"H"),IF(Data!Z115="Zone",SUMIFS(Data!AD:AD,Data!Z:Z,"TM",Data!T:T,Data!M115,AA:AA,"H"),IF(Data!Z115="Region",SUMIFS(Data!AD:AD,Data!Z:Z,"TM",Data!S:S,Data!M115,AA:AA,"H"),IF(Data!Z115="Country",SUMIFS(Data!AD:AD,Data!Z:Z,"TM",Data!R:R,Data!M115,AA:AA,"H"),"")))))))</f>
        <v>0</v>
      </c>
      <c r="AE115" s="27">
        <f t="shared" si="26"/>
        <v>0</v>
      </c>
      <c r="AF115" s="26">
        <f t="shared" si="27"/>
        <v>0</v>
      </c>
      <c r="AG115" s="26">
        <f t="shared" si="28"/>
        <v>0</v>
      </c>
      <c r="AH115" s="26">
        <f t="shared" si="29"/>
        <v>0</v>
      </c>
      <c r="AJ115" s="28">
        <f>IF(Z115="TM",IF(AA115="U",(SUMIFS(Orders!AG:AG,Orders!AD:AD,Data!M115,Orders!W:W,0,Orders!X:X,0)+SUMIFS(Orders!AG:AG,Orders!AD:AD,Data!M115,Orders!W:W,1,Orders!X:X,1))/12000,0),IF(Data!Z115="AAM",SUMIFS(Data!AJ:AJ,Data!Z:Z,"TM",Data!X:X,Data!M115,AA:AA,"U"),IF(Data!Z115="AM",SUMIFS(Data!AJ:AJ,Data!Z:Z,"TM",Data!V:V,Data!M115,AA:AA,"U"),IF(Data!Z115="AZM",SUMIFS(Data!AJ:AJ,Data!Z:Z,"TM",Data!U:U,Data!M115,AA:AA,"U"),IF(Data!Z115="Zone",SUMIFS(Data!AJ:AJ,Data!Z:Z,"TM",Data!T:T,Data!M115,AA:AA,"U"),IF(Data!Z115="Region",SUMIFS(Data!AJ:AJ,Data!Z:Z,"TM",Data!S:S,Data!M115,AA:AA,"U"),IF(Data!Z115="Country",SUMIFS(Data!AJ:AJ,Data!Z:Z,"TM",Data!R:R,Data!M115,AA:AA,"U"),"")))))))</f>
        <v>0</v>
      </c>
      <c r="AK115" s="18">
        <f>IF(Z115="TM",IF(AA115="U",(SUMIFS(Orders!AG:AG,Orders!AD:AD,Data!M115,Orders!W:W,0,Orders!X:X,0)+SUMIFS(Orders!AG:AG,Orders!AD:AD,Data!M115,Orders!W:W,1,Orders!X:X,1)),0),IF(Data!Z115="AAM",SUMIFS(Data!AK:AK,Data!Z:Z,"TM",Data!X:X,Data!M115,AA:AA,"U"),IF(Data!Z115="AM",SUMIFS(Data!AK:AK,Data!Z:Z,"TM",Data!V:V,Data!M115,AA:AA,"U"),IF(Data!Z115="AZM",SUMIFS(Data!AK:AK,Data!Z:Z,"TM",Data!U:U,Data!M115,AA:AA,"U"),IF(Data!Z115="Zone",SUMIFS(Data!AK:AK,Data!Z:Z,"TM",Data!T:T,Data!M115,AA:AA,"U"),IF(Data!Z115="Region",SUMIFS(Data!AK:AK,Data!Z:Z,"TM",Data!S:S,Data!M115,AA:AA,"U"),IF(Data!Z115="Country",SUMIFS(Data!AK:AK,Data!Z:Z,"TM",Data!R:R,Data!M115,AA:AA,"U"),"")))))))</f>
        <v>0</v>
      </c>
      <c r="AL115" s="18">
        <f>IF(Z115="TM",12000*0,IF(Data!Z115="AAM",SUMIFS(Data!AL:AL,Data!Z:Z,"TM",Data!X:X,Data!M115,AA:AA,"H"),IF(Data!Z115="AM",SUMIFS(Data!AL:AL,Data!Z:Z,"TM",Data!V:V,Data!M115,AA:AA,"H"),IF(Data!Z115="AZM",SUMIFS(Data!AL:AL,Data!Z:Z,"TM",Data!U:U,Data!M115,AA:AA,"H"),IF(Data!Z115="Zone",SUMIFS(Data!AL:AL,Data!Z:Z,"TM",Data!T:T,Data!M115,AA:AA,"H"),IF(Data!Z115="Region",SUMIFS(Data!AL:AL,Data!Z:Z,"TM",Data!S:S,Data!M115,AA:AA,"H"),IF(Data!Z115="Country",SUMIFS(Data!AL:AL,Data!Z:Z,"TM",Data!R:R,Data!M115,AA:AA,"H"),"")))))))</f>
        <v>0</v>
      </c>
      <c r="AM115" s="27">
        <f t="shared" si="30"/>
        <v>0</v>
      </c>
      <c r="AN115" s="26">
        <f t="shared" si="31"/>
        <v>0</v>
      </c>
      <c r="AO115" s="26">
        <f t="shared" si="32"/>
        <v>0</v>
      </c>
      <c r="AQ115" s="28">
        <f t="shared" si="33"/>
        <v>0</v>
      </c>
      <c r="AR115" s="18">
        <f t="shared" si="34"/>
        <v>0</v>
      </c>
      <c r="AS115" s="18">
        <f t="shared" si="35"/>
        <v>0</v>
      </c>
      <c r="AT115" s="27">
        <f t="shared" si="36"/>
        <v>0</v>
      </c>
      <c r="AU115" s="27"/>
      <c r="AV115" s="27"/>
      <c r="AW115" s="18">
        <f>IF(Z115="TM",(COUNTIFS(Orders!AD:AD,Data!M115,Orders!W:W,0,Orders!X:X,0,Orders!S:S,"*Ray*")+COUNTIFS(Orders!AD:AD,Data!M115,Orders!W:W,1,Orders!X:X,1,Orders!S:S,"*Ray*")+COUNTIFS(Orders!AD:AD,Data!M115,Orders!W:W,0,Orders!X:X,0,Orders!S:S,"*Fabric*")+COUNTIFS(Orders!AD:AD,Data!M115,Orders!W:W,1,Orders!X:X,1,Orders!S:S,"*Fabric*")),IF(Data!Z115="AAM",SUMIFS(Data!AW:AW,Data!Z:Z,"TM",Data!X:X,Data!M115),IF(Data!Z115="AM",SUMIFS(Data!AW:AW,Data!Z:Z,"TM",Data!V:V,Data!M115),IF(Data!Z115="AZM",SUMIFS(Data!AW:AW,Data!Z:Z,"TM",Data!U:U,Data!M115),IF(Data!Z115="Zone",SUMIFS(Data!AW:AW,Data!Z:Z,"TM",Data!T:T,Data!M115),IF(Data!Z115="Region",SUMIFS(Data!AW:AW,Data!Z:Z,"TM",Data!S:S,Data!M115),IF(Data!Z115="Country",SUMIFS(Data!AW:AW,Data!Z:Z,"TM",Data!R:R,Data!M115),0)))))))</f>
        <v>0</v>
      </c>
      <c r="AX115" s="18">
        <f>IF(Z115="TM",(COUNTIFS(Orders!AD:AD,Data!M115,Orders!W:W,0,Orders!X:X,0,Orders!S:S,"*Starter*")+COUNTIFS(Orders!AD:AD,Data!M115,Orders!W:W,1,Orders!X:X,1,Orders!S:S,"*Starter*")),IF(Data!Z115="AAM",SUMIFS(Data!AX:AX,Data!Z:Z,"TM",Data!X:X,Data!M115),IF(Data!Z115="AM",SUMIFS(Data!AX:AX,Data!Z:Z,"TM",Data!V:V,Data!M115),IF(Data!Z115="AZM",SUMIFS(Data!AX:AX,Data!Z:Z,"TM",Data!U:U,Data!M115),IF(Data!Z115="Zone",SUMIFS(Data!AX:AX,Data!Z:Z,"TM",Data!T:T,Data!M115),IF(Data!Z115="Region",SUMIFS(Data!AX:AX,Data!Z:Z,"TM",Data!S:S,Data!M115),IF(Data!Z115="Country",SUMIFS(Data!AX:AX,Data!Z:Z,"TM",Data!R:R,Data!M115),0)))))))</f>
        <v>0</v>
      </c>
      <c r="AY115" s="18">
        <f>IF(Z115="TM",(COUNTIFS(Orders!AD:AD,Data!M115,Orders!W:W,0,Orders!X:X,0,Orders!S:S,"*Pro*")+COUNTIFS(Orders!AD:AD,Data!M115,Orders!W:W,1,Orders!X:X,1,Orders!S:S,"*Pro*")),IF(Data!Z115="AAM",SUMIFS(Data!AY:AY,Data!Z:Z,"TM",Data!X:X,Data!M115),IF(Data!Z115="AM",SUMIFS(Data!AY:AY,Data!Z:Z,"TM",Data!V:V,Data!M115),IF(Data!Z115="AZM",SUMIFS(Data!AY:AY,Data!Z:Z,"TM",Data!U:U,Data!M115),IF(Data!Z115="Zone",SUMIFS(Data!AY:AY,Data!Z:Z,"TM",Data!T:T,Data!M115),IF(Data!Z115="Region",SUMIFS(Data!AY:AY,Data!Z:Z,"TM",Data!S:S,Data!M115),IF(Data!Z115="Country",SUMIFS(Data!AY:AY,Data!Z:Z,"TM",Data!R:R,Data!M115),0)))))))</f>
        <v>0</v>
      </c>
      <c r="AZ115" s="18">
        <f>IF(Z115="TM",(COUNTIFS(Orders!AD:AD,Data!M115,Orders!W:W,0,Orders!X:X,0,Orders!S:S,"*Tab*")+COUNTIFS(Orders!AD:AD,Data!M115,Orders!W:W,1,Orders!X:X,1,Orders!S:S,"*Tab*")),IF(Data!Z115="AAM",SUMIFS(Data!AZ:AZ,Data!Z:Z,"TM",Data!X:X,Data!M115),IF(Data!Z115="AM",SUMIFS(Data!AZ:AZ,Data!Z:Z,"TM",Data!V:V,Data!M115),IF(Data!Z115="AZM",SUMIFS(Data!AZ:AZ,Data!Z:Z,"TM",Data!U:U,Data!M115),IF(Data!Z115="Zone",SUMIFS(Data!AZ:AZ,Data!Z:Z,"TM",Data!T:T,Data!M115),IF(Data!Z115="Region",SUMIFS(Data!AZ:AZ,Data!Z:Z,"TM",Data!S:S,Data!M115),IF(Data!Z115="Country",SUMIFS(Data!AZ:AZ,Data!Z:Z,"TM",Data!R:R,Data!M115),0)))))))</f>
        <v>0</v>
      </c>
      <c r="BA115" s="18">
        <f>IF(Z115="TM",(COUNTIFS(Orders!AD:AD,Data!M115,Orders!W:W,0,Orders!X:X,0,Orders!S:S,"*Dental*")+COUNTIFS(Orders!AD:AD,Data!M115,Orders!W:W,1,Orders!X:X,1,Orders!S:S,"*Dental*")+COUNTIFS(Orders!AD:AD,Data!M115,Orders!W:W,0,Orders!X:X,0,Orders!S:S,"*Pediatric*")+COUNTIFS(Orders!AD:AD,Data!M115,Orders!W:W,1,Orders!X:X,1,Orders!S:S,"*Pediatric*")),IF(Data!Z115="AAM",SUMIFS(Data!BA:BA,Data!Z:Z,"TM",Data!X:X,Data!M115),IF(Data!Z115="AM",SUMIFS(Data!BA:BA,Data!Z:Z,"TM",Data!V:V,Data!M115),IF(Data!Z115="AZM",SUMIFS(Data!BA:BA,Data!Z:Z,"TM",Data!U:U,Data!M115),IF(Data!Z115="Zone",SUMIFS(Data!BA:BA,Data!Z:Z,"TM",Data!T:T,Data!M115),IF(Data!Z115="Region",SUMIFS(Data!BA:BA,Data!Z:Z,"TM",Data!S:S,Data!M115),IF(Data!Z115="Country",SUMIFS(Data!BA:BA,Data!Z:Z,"TM",Data!R:R,Data!M115),0)))))))</f>
        <v>0</v>
      </c>
      <c r="BB115" s="18">
        <f>IF(Z115="TM",(COUNTIFS(Orders!AD:AD,Data!M115,Orders!W:W,0,Orders!X:X,0,Orders!S:S,"*Fabric*")+COUNTIFS(Orders!AD:AD,Data!M115,Orders!W:W,1,Orders!X:X,1,Orders!S:S,"*Fabric*")),IF(Data!Z115="AAM",SUMIFS(Data!BB:BB,Data!Z:Z,"TM",Data!X:X,Data!M115),IF(Data!Z115="AM",SUMIFS(Data!BB:BB,Data!Z:Z,"TM",Data!V:V,Data!M115),IF(Data!Z115="AZM",SUMIFS(Data!BB:BB,Data!Z:Z,"TM",Data!U:U,Data!M115),IF(Data!Z115="Zone",SUMIFS(Data!BB:BB,Data!Z:Z,"TM",Data!T:T,Data!M115),IF(Data!Z115="Region",SUMIFS(Data!BB:BB,Data!Z:Z,"TM",Data!S:S,Data!M115),IF(Data!Z115="Country",SUMIFS(Data!BB:BB,Data!Z:Z,"TM",Data!R:R,Data!M115),0)))))))</f>
        <v>0</v>
      </c>
    </row>
    <row r="116" spans="1:54" ht="15.75" x14ac:dyDescent="0.3">
      <c r="A116" s="33" t="str">
        <f t="shared" si="37"/>
        <v/>
      </c>
      <c r="B116" s="33" t="b">
        <f t="shared" si="38"/>
        <v>1</v>
      </c>
      <c r="C116" s="33" t="e">
        <f>IF(ISERROR(SMALL($D$4:$D$594,E116)),””,SMALL($D$4:$D$594,E116))</f>
        <v>#NAME?</v>
      </c>
      <c r="D116" s="34" t="str">
        <f t="shared" si="39"/>
        <v/>
      </c>
      <c r="E116" s="33">
        <f>ROWS($E$4:E116)</f>
        <v>113</v>
      </c>
      <c r="F116" s="33">
        <f t="shared" si="40"/>
        <v>0</v>
      </c>
      <c r="G116" s="33">
        <f>IF(OR(Report!$C$7="",Report!$C$7="All Levels"),1,IF(Report!$C$7=Data!Z116,1,0))</f>
        <v>0</v>
      </c>
      <c r="H116" s="33">
        <f t="shared" si="41"/>
        <v>1</v>
      </c>
      <c r="I116" s="33">
        <f t="shared" si="42"/>
        <v>3</v>
      </c>
      <c r="J116" s="33">
        <f>IF(OR(Report!$F$7="",Report!$F$7="All AMs"),1,IF(Report!$F$7=Data!W116,1,0))</f>
        <v>1</v>
      </c>
      <c r="K116" s="33">
        <f>IF(OR(Report!$E$7="",Report!$E$7="All Zones"),1,IF(Report!$E$7=Data!P116,1,0))</f>
        <v>1</v>
      </c>
      <c r="L116" s="33">
        <f>IF(OR(Report!$D$7="",Report!$D$7="All Regions"),1,IF(Report!$D$7=Data!O116,1,0))</f>
        <v>1</v>
      </c>
      <c r="M116" s="67" t="s">
        <v>604</v>
      </c>
      <c r="N116" s="67" t="s">
        <v>913</v>
      </c>
      <c r="O116" s="68" t="s">
        <v>20</v>
      </c>
      <c r="P116" s="68" t="s">
        <v>20</v>
      </c>
      <c r="Q116" s="68" t="s">
        <v>793</v>
      </c>
      <c r="R116" s="67" t="s">
        <v>777</v>
      </c>
      <c r="S116" s="67" t="s">
        <v>747</v>
      </c>
      <c r="T116" s="67" t="s">
        <v>748</v>
      </c>
      <c r="U116" s="67"/>
      <c r="V116" s="67" t="s">
        <v>792</v>
      </c>
      <c r="W116" s="67" t="s">
        <v>693</v>
      </c>
      <c r="X116" s="67"/>
      <c r="Y116" s="68" t="s">
        <v>361</v>
      </c>
      <c r="Z116" s="68" t="s">
        <v>13</v>
      </c>
      <c r="AA116" s="68" t="s">
        <v>70</v>
      </c>
      <c r="AB116" s="18">
        <f>IF(Z116="TM",IF(AA116="H",(COUNTIFS(Orders!AD:AD,Data!M116,Orders!W:W,0,Orders!X:X,0)+COUNTIFS(Orders!AD:AD,Data!M116,Orders!W:W,1,Orders!X:X,1)),0),IF(Data!Z116="AAM",SUMIFS(Data!AB:AB,Data!Z:Z,"TM",Data!X:X,Data!M116,AA:AA,"H"),IF(Data!Z116="AM",SUMIFS(Data!AB:AB,Data!Z:Z,"TM",Data!V:V,Data!M116,AA:AA,"H"),IF(Data!Z116="AZM",SUMIFS(Data!AB:AB,Data!Z:Z,"TM",Data!U:U,Data!M116,AA:AA,"H"),IF(Data!Z116="ZM",SUMIFS(Data!AB:AB,Data!Z:Z,"TM",Data!T:T,Data!M116,AA:AA,"H"),IF(Data!Z116="RM",SUMIFS(Data!AB:AB,Data!Z:Z,"TM",Data!S:S,Data!M116,AA:AA,"H"),IF(Data!Z116="CM",SUMIFS(Data!AB:AB,Data!Z:Z,"TM",Data!R:R,Data!M116,AA:AA,"H"),"")))))))</f>
        <v>0</v>
      </c>
      <c r="AC116" s="28">
        <f>IF(Z116="TM",IF(AA116="H",(SUMIFS(Orders!AG:AG,Orders!AD:AD,Data!M116,Orders!W:W,0,Orders!X:X,0)+SUMIFS(Orders!AG:AG,Orders!AD:AD,Data!M116,Orders!W:W,1,Orders!X:X,1))/12000,0),IF(Data!Z116="AAM",SUMIFS(Data!AC:AC,Data!Z:Z,"TM",Data!X:X,Data!M116,AA:AA,"H"),IF(Data!Z116="AM",SUMIFS(Data!AC:AC,Data!Z:Z,"TM",Data!V:V,Data!M116,AA:AA,"H"),IF(Data!Z116="AZM",SUMIFS(Data!AC:AC,Data!Z:Z,"TM",Data!U:U,Data!M116,AA:AA,"H"),IF(Data!Z116="Zone",SUMIFS(Data!AC:AC,Data!Z:Z,"TM",Data!T:T,Data!M116,AA:AA,"H"),IF(Data!Z116="Region",SUMIFS(Data!AC:AC,Data!Z:Z,"TM",Data!S:S,Data!M116,AA:AA,"H"),IF(Data!Z116="Country",SUMIFS(Data!AC:AC,Data!Z:Z,"TM",Data!R:R,Data!M116,AA:AA,"H"),"")))))))</f>
        <v>0</v>
      </c>
      <c r="AD116" s="18">
        <f>IF(Z116="TM",0,IF(Data!Z116="AAM",SUMIFS(Data!AD:AD,Data!Z:Z,"TM",Data!X:X,Data!M116,AA:AA,"H"),IF(Data!Z116="AM",SUMIFS(Data!AD:AD,Data!Z:Z,"TM",Data!V:V,Data!M116,AA:AA,"H"),IF(Data!Z116="AZM",SUMIFS(Data!AD:AD,Data!Z:Z,"TM",Data!U:U,Data!M116,AA:AA,"H"),IF(Data!Z116="Zone",SUMIFS(Data!AD:AD,Data!Z:Z,"TM",Data!T:T,Data!M116,AA:AA,"H"),IF(Data!Z116="Region",SUMIFS(Data!AD:AD,Data!Z:Z,"TM",Data!S:S,Data!M116,AA:AA,"H"),IF(Data!Z116="Country",SUMIFS(Data!AD:AD,Data!Z:Z,"TM",Data!R:R,Data!M116,AA:AA,"H"),"")))))))</f>
        <v>0</v>
      </c>
      <c r="AE116" s="27">
        <f t="shared" si="26"/>
        <v>0</v>
      </c>
      <c r="AF116" s="26">
        <f t="shared" si="27"/>
        <v>0</v>
      </c>
      <c r="AG116" s="26">
        <f t="shared" si="28"/>
        <v>0</v>
      </c>
      <c r="AH116" s="26">
        <f t="shared" si="29"/>
        <v>0</v>
      </c>
      <c r="AJ116" s="28">
        <f>IF(Z116="TM",IF(AA116="U",(SUMIFS(Orders!AG:AG,Orders!AD:AD,Data!M116,Orders!W:W,0,Orders!X:X,0)+SUMIFS(Orders!AG:AG,Orders!AD:AD,Data!M116,Orders!W:W,1,Orders!X:X,1))/12000,0),IF(Data!Z116="AAM",SUMIFS(Data!AJ:AJ,Data!Z:Z,"TM",Data!X:X,Data!M116,AA:AA,"U"),IF(Data!Z116="AM",SUMIFS(Data!AJ:AJ,Data!Z:Z,"TM",Data!V:V,Data!M116,AA:AA,"U"),IF(Data!Z116="AZM",SUMIFS(Data!AJ:AJ,Data!Z:Z,"TM",Data!U:U,Data!M116,AA:AA,"U"),IF(Data!Z116="Zone",SUMIFS(Data!AJ:AJ,Data!Z:Z,"TM",Data!T:T,Data!M116,AA:AA,"U"),IF(Data!Z116="Region",SUMIFS(Data!AJ:AJ,Data!Z:Z,"TM",Data!S:S,Data!M116,AA:AA,"U"),IF(Data!Z116="Country",SUMIFS(Data!AJ:AJ,Data!Z:Z,"TM",Data!R:R,Data!M116,AA:AA,"U"),"")))))))</f>
        <v>0</v>
      </c>
      <c r="AK116" s="18">
        <f>IF(Z116="TM",IF(AA116="U",(SUMIFS(Orders!AG:AG,Orders!AD:AD,Data!M116,Orders!W:W,0,Orders!X:X,0)+SUMIFS(Orders!AG:AG,Orders!AD:AD,Data!M116,Orders!W:W,1,Orders!X:X,1)),0),IF(Data!Z116="AAM",SUMIFS(Data!AK:AK,Data!Z:Z,"TM",Data!X:X,Data!M116,AA:AA,"U"),IF(Data!Z116="AM",SUMIFS(Data!AK:AK,Data!Z:Z,"TM",Data!V:V,Data!M116,AA:AA,"U"),IF(Data!Z116="AZM",SUMIFS(Data!AK:AK,Data!Z:Z,"TM",Data!U:U,Data!M116,AA:AA,"U"),IF(Data!Z116="Zone",SUMIFS(Data!AK:AK,Data!Z:Z,"TM",Data!T:T,Data!M116,AA:AA,"U"),IF(Data!Z116="Region",SUMIFS(Data!AK:AK,Data!Z:Z,"TM",Data!S:S,Data!M116,AA:AA,"U"),IF(Data!Z116="Country",SUMIFS(Data!AK:AK,Data!Z:Z,"TM",Data!R:R,Data!M116,AA:AA,"U"),"")))))))</f>
        <v>0</v>
      </c>
      <c r="AL116" s="18">
        <f>IF(Z116="TM",12000*0,IF(Data!Z116="AAM",SUMIFS(Data!AL:AL,Data!Z:Z,"TM",Data!X:X,Data!M116,AA:AA,"H"),IF(Data!Z116="AM",SUMIFS(Data!AL:AL,Data!Z:Z,"TM",Data!V:V,Data!M116,AA:AA,"H"),IF(Data!Z116="AZM",SUMIFS(Data!AL:AL,Data!Z:Z,"TM",Data!U:U,Data!M116,AA:AA,"H"),IF(Data!Z116="Zone",SUMIFS(Data!AL:AL,Data!Z:Z,"TM",Data!T:T,Data!M116,AA:AA,"H"),IF(Data!Z116="Region",SUMIFS(Data!AL:AL,Data!Z:Z,"TM",Data!S:S,Data!M116,AA:AA,"H"),IF(Data!Z116="Country",SUMIFS(Data!AL:AL,Data!Z:Z,"TM",Data!R:R,Data!M116,AA:AA,"H"),"")))))))</f>
        <v>0</v>
      </c>
      <c r="AM116" s="27">
        <f t="shared" si="30"/>
        <v>0</v>
      </c>
      <c r="AN116" s="26">
        <f t="shared" si="31"/>
        <v>0</v>
      </c>
      <c r="AO116" s="26">
        <f t="shared" si="32"/>
        <v>0</v>
      </c>
      <c r="AQ116" s="28">
        <f t="shared" si="33"/>
        <v>0</v>
      </c>
      <c r="AR116" s="18">
        <f t="shared" si="34"/>
        <v>0</v>
      </c>
      <c r="AS116" s="18">
        <f t="shared" si="35"/>
        <v>0</v>
      </c>
      <c r="AT116" s="27">
        <f t="shared" si="36"/>
        <v>0</v>
      </c>
      <c r="AU116" s="27"/>
      <c r="AV116" s="27"/>
      <c r="AW116" s="18">
        <f>IF(Z116="TM",(COUNTIFS(Orders!AD:AD,Data!M116,Orders!W:W,0,Orders!X:X,0,Orders!S:S,"*Ray*")+COUNTIFS(Orders!AD:AD,Data!M116,Orders!W:W,1,Orders!X:X,1,Orders!S:S,"*Ray*")+COUNTIFS(Orders!AD:AD,Data!M116,Orders!W:W,0,Orders!X:X,0,Orders!S:S,"*Fabric*")+COUNTIFS(Orders!AD:AD,Data!M116,Orders!W:W,1,Orders!X:X,1,Orders!S:S,"*Fabric*")),IF(Data!Z116="AAM",SUMIFS(Data!AW:AW,Data!Z:Z,"TM",Data!X:X,Data!M116),IF(Data!Z116="AM",SUMIFS(Data!AW:AW,Data!Z:Z,"TM",Data!V:V,Data!M116),IF(Data!Z116="AZM",SUMIFS(Data!AW:AW,Data!Z:Z,"TM",Data!U:U,Data!M116),IF(Data!Z116="Zone",SUMIFS(Data!AW:AW,Data!Z:Z,"TM",Data!T:T,Data!M116),IF(Data!Z116="Region",SUMIFS(Data!AW:AW,Data!Z:Z,"TM",Data!S:S,Data!M116),IF(Data!Z116="Country",SUMIFS(Data!AW:AW,Data!Z:Z,"TM",Data!R:R,Data!M116),0)))))))</f>
        <v>0</v>
      </c>
      <c r="AX116" s="18">
        <f>IF(Z116="TM",(COUNTIFS(Orders!AD:AD,Data!M116,Orders!W:W,0,Orders!X:X,0,Orders!S:S,"*Starter*")+COUNTIFS(Orders!AD:AD,Data!M116,Orders!W:W,1,Orders!X:X,1,Orders!S:S,"*Starter*")),IF(Data!Z116="AAM",SUMIFS(Data!AX:AX,Data!Z:Z,"TM",Data!X:X,Data!M116),IF(Data!Z116="AM",SUMIFS(Data!AX:AX,Data!Z:Z,"TM",Data!V:V,Data!M116),IF(Data!Z116="AZM",SUMIFS(Data!AX:AX,Data!Z:Z,"TM",Data!U:U,Data!M116),IF(Data!Z116="Zone",SUMIFS(Data!AX:AX,Data!Z:Z,"TM",Data!T:T,Data!M116),IF(Data!Z116="Region",SUMIFS(Data!AX:AX,Data!Z:Z,"TM",Data!S:S,Data!M116),IF(Data!Z116="Country",SUMIFS(Data!AX:AX,Data!Z:Z,"TM",Data!R:R,Data!M116),0)))))))</f>
        <v>0</v>
      </c>
      <c r="AY116" s="18">
        <f>IF(Z116="TM",(COUNTIFS(Orders!AD:AD,Data!M116,Orders!W:W,0,Orders!X:X,0,Orders!S:S,"*Pro*")+COUNTIFS(Orders!AD:AD,Data!M116,Orders!W:W,1,Orders!X:X,1,Orders!S:S,"*Pro*")),IF(Data!Z116="AAM",SUMIFS(Data!AY:AY,Data!Z:Z,"TM",Data!X:X,Data!M116),IF(Data!Z116="AM",SUMIFS(Data!AY:AY,Data!Z:Z,"TM",Data!V:V,Data!M116),IF(Data!Z116="AZM",SUMIFS(Data!AY:AY,Data!Z:Z,"TM",Data!U:U,Data!M116),IF(Data!Z116="Zone",SUMIFS(Data!AY:AY,Data!Z:Z,"TM",Data!T:T,Data!M116),IF(Data!Z116="Region",SUMIFS(Data!AY:AY,Data!Z:Z,"TM",Data!S:S,Data!M116),IF(Data!Z116="Country",SUMIFS(Data!AY:AY,Data!Z:Z,"TM",Data!R:R,Data!M116),0)))))))</f>
        <v>0</v>
      </c>
      <c r="AZ116" s="18">
        <f>IF(Z116="TM",(COUNTIFS(Orders!AD:AD,Data!M116,Orders!W:W,0,Orders!X:X,0,Orders!S:S,"*Tab*")+COUNTIFS(Orders!AD:AD,Data!M116,Orders!W:W,1,Orders!X:X,1,Orders!S:S,"*Tab*")),IF(Data!Z116="AAM",SUMIFS(Data!AZ:AZ,Data!Z:Z,"TM",Data!X:X,Data!M116),IF(Data!Z116="AM",SUMIFS(Data!AZ:AZ,Data!Z:Z,"TM",Data!V:V,Data!M116),IF(Data!Z116="AZM",SUMIFS(Data!AZ:AZ,Data!Z:Z,"TM",Data!U:U,Data!M116),IF(Data!Z116="Zone",SUMIFS(Data!AZ:AZ,Data!Z:Z,"TM",Data!T:T,Data!M116),IF(Data!Z116="Region",SUMIFS(Data!AZ:AZ,Data!Z:Z,"TM",Data!S:S,Data!M116),IF(Data!Z116="Country",SUMIFS(Data!AZ:AZ,Data!Z:Z,"TM",Data!R:R,Data!M116),0)))))))</f>
        <v>0</v>
      </c>
      <c r="BA116" s="18">
        <f>IF(Z116="TM",(COUNTIFS(Orders!AD:AD,Data!M116,Orders!W:W,0,Orders!X:X,0,Orders!S:S,"*Dental*")+COUNTIFS(Orders!AD:AD,Data!M116,Orders!W:W,1,Orders!X:X,1,Orders!S:S,"*Dental*")+COUNTIFS(Orders!AD:AD,Data!M116,Orders!W:W,0,Orders!X:X,0,Orders!S:S,"*Pediatric*")+COUNTIFS(Orders!AD:AD,Data!M116,Orders!W:W,1,Orders!X:X,1,Orders!S:S,"*Pediatric*")),IF(Data!Z116="AAM",SUMIFS(Data!BA:BA,Data!Z:Z,"TM",Data!X:X,Data!M116),IF(Data!Z116="AM",SUMIFS(Data!BA:BA,Data!Z:Z,"TM",Data!V:V,Data!M116),IF(Data!Z116="AZM",SUMIFS(Data!BA:BA,Data!Z:Z,"TM",Data!U:U,Data!M116),IF(Data!Z116="Zone",SUMIFS(Data!BA:BA,Data!Z:Z,"TM",Data!T:T,Data!M116),IF(Data!Z116="Region",SUMIFS(Data!BA:BA,Data!Z:Z,"TM",Data!S:S,Data!M116),IF(Data!Z116="Country",SUMIFS(Data!BA:BA,Data!Z:Z,"TM",Data!R:R,Data!M116),0)))))))</f>
        <v>0</v>
      </c>
      <c r="BB116" s="18">
        <f>IF(Z116="TM",(COUNTIFS(Orders!AD:AD,Data!M116,Orders!W:W,0,Orders!X:X,0,Orders!S:S,"*Fabric*")+COUNTIFS(Orders!AD:AD,Data!M116,Orders!W:W,1,Orders!X:X,1,Orders!S:S,"*Fabric*")),IF(Data!Z116="AAM",SUMIFS(Data!BB:BB,Data!Z:Z,"TM",Data!X:X,Data!M116),IF(Data!Z116="AM",SUMIFS(Data!BB:BB,Data!Z:Z,"TM",Data!V:V,Data!M116),IF(Data!Z116="AZM",SUMIFS(Data!BB:BB,Data!Z:Z,"TM",Data!U:U,Data!M116),IF(Data!Z116="Zone",SUMIFS(Data!BB:BB,Data!Z:Z,"TM",Data!T:T,Data!M116),IF(Data!Z116="Region",SUMIFS(Data!BB:BB,Data!Z:Z,"TM",Data!S:S,Data!M116),IF(Data!Z116="Country",SUMIFS(Data!BB:BB,Data!Z:Z,"TM",Data!R:R,Data!M116),0)))))))</f>
        <v>0</v>
      </c>
    </row>
    <row r="117" spans="1:54" ht="15.75" x14ac:dyDescent="0.3">
      <c r="A117" s="33" t="str">
        <f t="shared" si="37"/>
        <v/>
      </c>
      <c r="B117" s="33" t="b">
        <f t="shared" si="38"/>
        <v>1</v>
      </c>
      <c r="C117" s="33" t="e">
        <f>IF(ISERROR(SMALL($D$4:$D$594,E117)),””,SMALL($D$4:$D$594,E117))</f>
        <v>#NAME?</v>
      </c>
      <c r="D117" s="34" t="str">
        <f t="shared" si="39"/>
        <v/>
      </c>
      <c r="E117" s="33">
        <f>ROWS($E$4:E117)</f>
        <v>114</v>
      </c>
      <c r="F117" s="33">
        <f t="shared" si="40"/>
        <v>0</v>
      </c>
      <c r="G117" s="33">
        <f>IF(OR(Report!$C$7="",Report!$C$7="All Levels"),1,IF(Report!$C$7=Data!Z117,1,0))</f>
        <v>0</v>
      </c>
      <c r="H117" s="33">
        <f t="shared" si="41"/>
        <v>1</v>
      </c>
      <c r="I117" s="33">
        <f t="shared" si="42"/>
        <v>3</v>
      </c>
      <c r="J117" s="33">
        <f>IF(OR(Report!$F$7="",Report!$F$7="All AMs"),1,IF(Report!$F$7=Data!W117,1,0))</f>
        <v>1</v>
      </c>
      <c r="K117" s="33">
        <f>IF(OR(Report!$E$7="",Report!$E$7="All Zones"),1,IF(Report!$E$7=Data!P117,1,0))</f>
        <v>1</v>
      </c>
      <c r="L117" s="33">
        <f>IF(OR(Report!$D$7="",Report!$D$7="All Regions"),1,IF(Report!$D$7=Data!O117,1,0))</f>
        <v>1</v>
      </c>
      <c r="M117" s="67" t="s">
        <v>914</v>
      </c>
      <c r="N117" s="67" t="s">
        <v>915</v>
      </c>
      <c r="O117" s="68" t="s">
        <v>20</v>
      </c>
      <c r="P117" s="68" t="s">
        <v>20</v>
      </c>
      <c r="Q117" s="68" t="s">
        <v>793</v>
      </c>
      <c r="R117" s="67" t="s">
        <v>777</v>
      </c>
      <c r="S117" s="67" t="s">
        <v>747</v>
      </c>
      <c r="T117" s="67" t="s">
        <v>748</v>
      </c>
      <c r="U117" s="67"/>
      <c r="V117" s="67" t="s">
        <v>792</v>
      </c>
      <c r="W117" s="67" t="s">
        <v>693</v>
      </c>
      <c r="X117" s="67"/>
      <c r="Y117" s="68" t="s">
        <v>361</v>
      </c>
      <c r="Z117" s="68" t="s">
        <v>13</v>
      </c>
      <c r="AA117" s="68" t="s">
        <v>70</v>
      </c>
      <c r="AB117" s="18">
        <f>IF(Z117="TM",IF(AA117="H",(COUNTIFS(Orders!AD:AD,Data!M117,Orders!W:W,0,Orders!X:X,0)+COUNTIFS(Orders!AD:AD,Data!M117,Orders!W:W,1,Orders!X:X,1)),0),IF(Data!Z117="AAM",SUMIFS(Data!AB:AB,Data!Z:Z,"TM",Data!X:X,Data!M117,AA:AA,"H"),IF(Data!Z117="AM",SUMIFS(Data!AB:AB,Data!Z:Z,"TM",Data!V:V,Data!M117,AA:AA,"H"),IF(Data!Z117="AZM",SUMIFS(Data!AB:AB,Data!Z:Z,"TM",Data!U:U,Data!M117,AA:AA,"H"),IF(Data!Z117="ZM",SUMIFS(Data!AB:AB,Data!Z:Z,"TM",Data!T:T,Data!M117,AA:AA,"H"),IF(Data!Z117="RM",SUMIFS(Data!AB:AB,Data!Z:Z,"TM",Data!S:S,Data!M117,AA:AA,"H"),IF(Data!Z117="CM",SUMIFS(Data!AB:AB,Data!Z:Z,"TM",Data!R:R,Data!M117,AA:AA,"H"),"")))))))</f>
        <v>0</v>
      </c>
      <c r="AC117" s="28">
        <f>IF(Z117="TM",IF(AA117="H",(SUMIFS(Orders!AG:AG,Orders!AD:AD,Data!M117,Orders!W:W,0,Orders!X:X,0)+SUMIFS(Orders!AG:AG,Orders!AD:AD,Data!M117,Orders!W:W,1,Orders!X:X,1))/12000,0),IF(Data!Z117="AAM",SUMIFS(Data!AC:AC,Data!Z:Z,"TM",Data!X:X,Data!M117,AA:AA,"H"),IF(Data!Z117="AM",SUMIFS(Data!AC:AC,Data!Z:Z,"TM",Data!V:V,Data!M117,AA:AA,"H"),IF(Data!Z117="AZM",SUMIFS(Data!AC:AC,Data!Z:Z,"TM",Data!U:U,Data!M117,AA:AA,"H"),IF(Data!Z117="Zone",SUMIFS(Data!AC:AC,Data!Z:Z,"TM",Data!T:T,Data!M117,AA:AA,"H"),IF(Data!Z117="Region",SUMIFS(Data!AC:AC,Data!Z:Z,"TM",Data!S:S,Data!M117,AA:AA,"H"),IF(Data!Z117="Country",SUMIFS(Data!AC:AC,Data!Z:Z,"TM",Data!R:R,Data!M117,AA:AA,"H"),"")))))))</f>
        <v>0</v>
      </c>
      <c r="AD117" s="18">
        <f>IF(Z117="TM",0,IF(Data!Z117="AAM",SUMIFS(Data!AD:AD,Data!Z:Z,"TM",Data!X:X,Data!M117,AA:AA,"H"),IF(Data!Z117="AM",SUMIFS(Data!AD:AD,Data!Z:Z,"TM",Data!V:V,Data!M117,AA:AA,"H"),IF(Data!Z117="AZM",SUMIFS(Data!AD:AD,Data!Z:Z,"TM",Data!U:U,Data!M117,AA:AA,"H"),IF(Data!Z117="Zone",SUMIFS(Data!AD:AD,Data!Z:Z,"TM",Data!T:T,Data!M117,AA:AA,"H"),IF(Data!Z117="Region",SUMIFS(Data!AD:AD,Data!Z:Z,"TM",Data!S:S,Data!M117,AA:AA,"H"),IF(Data!Z117="Country",SUMIFS(Data!AD:AD,Data!Z:Z,"TM",Data!R:R,Data!M117,AA:AA,"H"),"")))))))</f>
        <v>0</v>
      </c>
      <c r="AE117" s="27">
        <f t="shared" si="26"/>
        <v>0</v>
      </c>
      <c r="AF117" s="26">
        <f t="shared" si="27"/>
        <v>0</v>
      </c>
      <c r="AG117" s="26">
        <f t="shared" si="28"/>
        <v>0</v>
      </c>
      <c r="AH117" s="26">
        <f t="shared" si="29"/>
        <v>0</v>
      </c>
      <c r="AJ117" s="28">
        <f>IF(Z117="TM",IF(AA117="U",(SUMIFS(Orders!AG:AG,Orders!AD:AD,Data!M117,Orders!W:W,0,Orders!X:X,0)+SUMIFS(Orders!AG:AG,Orders!AD:AD,Data!M117,Orders!W:W,1,Orders!X:X,1))/12000,0),IF(Data!Z117="AAM",SUMIFS(Data!AJ:AJ,Data!Z:Z,"TM",Data!X:X,Data!M117,AA:AA,"U"),IF(Data!Z117="AM",SUMIFS(Data!AJ:AJ,Data!Z:Z,"TM",Data!V:V,Data!M117,AA:AA,"U"),IF(Data!Z117="AZM",SUMIFS(Data!AJ:AJ,Data!Z:Z,"TM",Data!U:U,Data!M117,AA:AA,"U"),IF(Data!Z117="Zone",SUMIFS(Data!AJ:AJ,Data!Z:Z,"TM",Data!T:T,Data!M117,AA:AA,"U"),IF(Data!Z117="Region",SUMIFS(Data!AJ:AJ,Data!Z:Z,"TM",Data!S:S,Data!M117,AA:AA,"U"),IF(Data!Z117="Country",SUMIFS(Data!AJ:AJ,Data!Z:Z,"TM",Data!R:R,Data!M117,AA:AA,"U"),"")))))))</f>
        <v>0</v>
      </c>
      <c r="AK117" s="18">
        <f>IF(Z117="TM",IF(AA117="U",(SUMIFS(Orders!AG:AG,Orders!AD:AD,Data!M117,Orders!W:W,0,Orders!X:X,0)+SUMIFS(Orders!AG:AG,Orders!AD:AD,Data!M117,Orders!W:W,1,Orders!X:X,1)),0),IF(Data!Z117="AAM",SUMIFS(Data!AK:AK,Data!Z:Z,"TM",Data!X:X,Data!M117,AA:AA,"U"),IF(Data!Z117="AM",SUMIFS(Data!AK:AK,Data!Z:Z,"TM",Data!V:V,Data!M117,AA:AA,"U"),IF(Data!Z117="AZM",SUMIFS(Data!AK:AK,Data!Z:Z,"TM",Data!U:U,Data!M117,AA:AA,"U"),IF(Data!Z117="Zone",SUMIFS(Data!AK:AK,Data!Z:Z,"TM",Data!T:T,Data!M117,AA:AA,"U"),IF(Data!Z117="Region",SUMIFS(Data!AK:AK,Data!Z:Z,"TM",Data!S:S,Data!M117,AA:AA,"U"),IF(Data!Z117="Country",SUMIFS(Data!AK:AK,Data!Z:Z,"TM",Data!R:R,Data!M117,AA:AA,"U"),"")))))))</f>
        <v>0</v>
      </c>
      <c r="AL117" s="18">
        <f>IF(Z117="TM",12000*0,IF(Data!Z117="AAM",SUMIFS(Data!AL:AL,Data!Z:Z,"TM",Data!X:X,Data!M117,AA:AA,"H"),IF(Data!Z117="AM",SUMIFS(Data!AL:AL,Data!Z:Z,"TM",Data!V:V,Data!M117,AA:AA,"H"),IF(Data!Z117="AZM",SUMIFS(Data!AL:AL,Data!Z:Z,"TM",Data!U:U,Data!M117,AA:AA,"H"),IF(Data!Z117="Zone",SUMIFS(Data!AL:AL,Data!Z:Z,"TM",Data!T:T,Data!M117,AA:AA,"H"),IF(Data!Z117="Region",SUMIFS(Data!AL:AL,Data!Z:Z,"TM",Data!S:S,Data!M117,AA:AA,"H"),IF(Data!Z117="Country",SUMIFS(Data!AL:AL,Data!Z:Z,"TM",Data!R:R,Data!M117,AA:AA,"H"),"")))))))</f>
        <v>0</v>
      </c>
      <c r="AM117" s="27">
        <f t="shared" si="30"/>
        <v>0</v>
      </c>
      <c r="AN117" s="26">
        <f t="shared" si="31"/>
        <v>0</v>
      </c>
      <c r="AO117" s="26">
        <f t="shared" si="32"/>
        <v>0</v>
      </c>
      <c r="AQ117" s="28">
        <f t="shared" si="33"/>
        <v>0</v>
      </c>
      <c r="AR117" s="18">
        <f t="shared" si="34"/>
        <v>0</v>
      </c>
      <c r="AS117" s="18">
        <f t="shared" si="35"/>
        <v>0</v>
      </c>
      <c r="AT117" s="27">
        <f t="shared" si="36"/>
        <v>0</v>
      </c>
      <c r="AU117" s="27"/>
      <c r="AV117" s="27"/>
      <c r="AW117" s="18">
        <f>IF(Z117="TM",(COUNTIFS(Orders!AD:AD,Data!M117,Orders!W:W,0,Orders!X:X,0,Orders!S:S,"*Ray*")+COUNTIFS(Orders!AD:AD,Data!M117,Orders!W:W,1,Orders!X:X,1,Orders!S:S,"*Ray*")+COUNTIFS(Orders!AD:AD,Data!M117,Orders!W:W,0,Orders!X:X,0,Orders!S:S,"*Fabric*")+COUNTIFS(Orders!AD:AD,Data!M117,Orders!W:W,1,Orders!X:X,1,Orders!S:S,"*Fabric*")),IF(Data!Z117="AAM",SUMIFS(Data!AW:AW,Data!Z:Z,"TM",Data!X:X,Data!M117),IF(Data!Z117="AM",SUMIFS(Data!AW:AW,Data!Z:Z,"TM",Data!V:V,Data!M117),IF(Data!Z117="AZM",SUMIFS(Data!AW:AW,Data!Z:Z,"TM",Data!U:U,Data!M117),IF(Data!Z117="Zone",SUMIFS(Data!AW:AW,Data!Z:Z,"TM",Data!T:T,Data!M117),IF(Data!Z117="Region",SUMIFS(Data!AW:AW,Data!Z:Z,"TM",Data!S:S,Data!M117),IF(Data!Z117="Country",SUMIFS(Data!AW:AW,Data!Z:Z,"TM",Data!R:R,Data!M117),0)))))))</f>
        <v>0</v>
      </c>
      <c r="AX117" s="18">
        <f>IF(Z117="TM",(COUNTIFS(Orders!AD:AD,Data!M117,Orders!W:W,0,Orders!X:X,0,Orders!S:S,"*Starter*")+COUNTIFS(Orders!AD:AD,Data!M117,Orders!W:W,1,Orders!X:X,1,Orders!S:S,"*Starter*")),IF(Data!Z117="AAM",SUMIFS(Data!AX:AX,Data!Z:Z,"TM",Data!X:X,Data!M117),IF(Data!Z117="AM",SUMIFS(Data!AX:AX,Data!Z:Z,"TM",Data!V:V,Data!M117),IF(Data!Z117="AZM",SUMIFS(Data!AX:AX,Data!Z:Z,"TM",Data!U:U,Data!M117),IF(Data!Z117="Zone",SUMIFS(Data!AX:AX,Data!Z:Z,"TM",Data!T:T,Data!M117),IF(Data!Z117="Region",SUMIFS(Data!AX:AX,Data!Z:Z,"TM",Data!S:S,Data!M117),IF(Data!Z117="Country",SUMIFS(Data!AX:AX,Data!Z:Z,"TM",Data!R:R,Data!M117),0)))))))</f>
        <v>0</v>
      </c>
      <c r="AY117" s="18">
        <f>IF(Z117="TM",(COUNTIFS(Orders!AD:AD,Data!M117,Orders!W:W,0,Orders!X:X,0,Orders!S:S,"*Pro*")+COUNTIFS(Orders!AD:AD,Data!M117,Orders!W:W,1,Orders!X:X,1,Orders!S:S,"*Pro*")),IF(Data!Z117="AAM",SUMIFS(Data!AY:AY,Data!Z:Z,"TM",Data!X:X,Data!M117),IF(Data!Z117="AM",SUMIFS(Data!AY:AY,Data!Z:Z,"TM",Data!V:V,Data!M117),IF(Data!Z117="AZM",SUMIFS(Data!AY:AY,Data!Z:Z,"TM",Data!U:U,Data!M117),IF(Data!Z117="Zone",SUMIFS(Data!AY:AY,Data!Z:Z,"TM",Data!T:T,Data!M117),IF(Data!Z117="Region",SUMIFS(Data!AY:AY,Data!Z:Z,"TM",Data!S:S,Data!M117),IF(Data!Z117="Country",SUMIFS(Data!AY:AY,Data!Z:Z,"TM",Data!R:R,Data!M117),0)))))))</f>
        <v>0</v>
      </c>
      <c r="AZ117" s="18">
        <f>IF(Z117="TM",(COUNTIFS(Orders!AD:AD,Data!M117,Orders!W:W,0,Orders!X:X,0,Orders!S:S,"*Tab*")+COUNTIFS(Orders!AD:AD,Data!M117,Orders!W:W,1,Orders!X:X,1,Orders!S:S,"*Tab*")),IF(Data!Z117="AAM",SUMIFS(Data!AZ:AZ,Data!Z:Z,"TM",Data!X:X,Data!M117),IF(Data!Z117="AM",SUMIFS(Data!AZ:AZ,Data!Z:Z,"TM",Data!V:V,Data!M117),IF(Data!Z117="AZM",SUMIFS(Data!AZ:AZ,Data!Z:Z,"TM",Data!U:U,Data!M117),IF(Data!Z117="Zone",SUMIFS(Data!AZ:AZ,Data!Z:Z,"TM",Data!T:T,Data!M117),IF(Data!Z117="Region",SUMIFS(Data!AZ:AZ,Data!Z:Z,"TM",Data!S:S,Data!M117),IF(Data!Z117="Country",SUMIFS(Data!AZ:AZ,Data!Z:Z,"TM",Data!R:R,Data!M117),0)))))))</f>
        <v>0</v>
      </c>
      <c r="BA117" s="18">
        <f>IF(Z117="TM",(COUNTIFS(Orders!AD:AD,Data!M117,Orders!W:W,0,Orders!X:X,0,Orders!S:S,"*Dental*")+COUNTIFS(Orders!AD:AD,Data!M117,Orders!W:W,1,Orders!X:X,1,Orders!S:S,"*Dental*")+COUNTIFS(Orders!AD:AD,Data!M117,Orders!W:W,0,Orders!X:X,0,Orders!S:S,"*Pediatric*")+COUNTIFS(Orders!AD:AD,Data!M117,Orders!W:W,1,Orders!X:X,1,Orders!S:S,"*Pediatric*")),IF(Data!Z117="AAM",SUMIFS(Data!BA:BA,Data!Z:Z,"TM",Data!X:X,Data!M117),IF(Data!Z117="AM",SUMIFS(Data!BA:BA,Data!Z:Z,"TM",Data!V:V,Data!M117),IF(Data!Z117="AZM",SUMIFS(Data!BA:BA,Data!Z:Z,"TM",Data!U:U,Data!M117),IF(Data!Z117="Zone",SUMIFS(Data!BA:BA,Data!Z:Z,"TM",Data!T:T,Data!M117),IF(Data!Z117="Region",SUMIFS(Data!BA:BA,Data!Z:Z,"TM",Data!S:S,Data!M117),IF(Data!Z117="Country",SUMIFS(Data!BA:BA,Data!Z:Z,"TM",Data!R:R,Data!M117),0)))))))</f>
        <v>0</v>
      </c>
      <c r="BB117" s="18">
        <f>IF(Z117="TM",(COUNTIFS(Orders!AD:AD,Data!M117,Orders!W:W,0,Orders!X:X,0,Orders!S:S,"*Fabric*")+COUNTIFS(Orders!AD:AD,Data!M117,Orders!W:W,1,Orders!X:X,1,Orders!S:S,"*Fabric*")),IF(Data!Z117="AAM",SUMIFS(Data!BB:BB,Data!Z:Z,"TM",Data!X:X,Data!M117),IF(Data!Z117="AM",SUMIFS(Data!BB:BB,Data!Z:Z,"TM",Data!V:V,Data!M117),IF(Data!Z117="AZM",SUMIFS(Data!BB:BB,Data!Z:Z,"TM",Data!U:U,Data!M117),IF(Data!Z117="Zone",SUMIFS(Data!BB:BB,Data!Z:Z,"TM",Data!T:T,Data!M117),IF(Data!Z117="Region",SUMIFS(Data!BB:BB,Data!Z:Z,"TM",Data!S:S,Data!M117),IF(Data!Z117="Country",SUMIFS(Data!BB:BB,Data!Z:Z,"TM",Data!R:R,Data!M117),0)))))))</f>
        <v>0</v>
      </c>
    </row>
    <row r="118" spans="1:54" ht="15.75" x14ac:dyDescent="0.3">
      <c r="A118" s="33" t="str">
        <f t="shared" si="37"/>
        <v/>
      </c>
      <c r="B118" s="33" t="b">
        <f t="shared" si="38"/>
        <v>1</v>
      </c>
      <c r="C118" s="33" t="e">
        <f>IF(ISERROR(SMALL($D$4:$D$594,E118)),””,SMALL($D$4:$D$594,E118))</f>
        <v>#NAME?</v>
      </c>
      <c r="D118" s="34" t="str">
        <f t="shared" si="39"/>
        <v/>
      </c>
      <c r="E118" s="33">
        <f>ROWS($E$4:E118)</f>
        <v>115</v>
      </c>
      <c r="F118" s="33">
        <f t="shared" si="40"/>
        <v>0</v>
      </c>
      <c r="G118" s="33">
        <f>IF(OR(Report!$C$7="",Report!$C$7="All Levels"),1,IF(Report!$C$7=Data!Z118,1,0))</f>
        <v>0</v>
      </c>
      <c r="H118" s="33">
        <f t="shared" si="41"/>
        <v>1</v>
      </c>
      <c r="I118" s="33">
        <f t="shared" si="42"/>
        <v>3</v>
      </c>
      <c r="J118" s="33">
        <f>IF(OR(Report!$F$7="",Report!$F$7="All AMs"),1,IF(Report!$F$7=Data!W118,1,0))</f>
        <v>1</v>
      </c>
      <c r="K118" s="33">
        <f>IF(OR(Report!$E$7="",Report!$E$7="All Zones"),1,IF(Report!$E$7=Data!P118,1,0))</f>
        <v>1</v>
      </c>
      <c r="L118" s="33">
        <f>IF(OR(Report!$D$7="",Report!$D$7="All Regions"),1,IF(Report!$D$7=Data!O118,1,0))</f>
        <v>1</v>
      </c>
      <c r="M118" s="67" t="s">
        <v>600</v>
      </c>
      <c r="N118" s="67" t="s">
        <v>916</v>
      </c>
      <c r="O118" s="68" t="s">
        <v>20</v>
      </c>
      <c r="P118" s="68" t="s">
        <v>20</v>
      </c>
      <c r="Q118" s="68" t="s">
        <v>793</v>
      </c>
      <c r="R118" s="67" t="s">
        <v>777</v>
      </c>
      <c r="S118" s="67" t="s">
        <v>747</v>
      </c>
      <c r="T118" s="67" t="s">
        <v>748</v>
      </c>
      <c r="U118" s="67"/>
      <c r="V118" s="67" t="s">
        <v>792</v>
      </c>
      <c r="W118" s="67" t="s">
        <v>693</v>
      </c>
      <c r="X118" s="67"/>
      <c r="Y118" s="68" t="s">
        <v>361</v>
      </c>
      <c r="Z118" s="68" t="s">
        <v>13</v>
      </c>
      <c r="AA118" s="68" t="s">
        <v>70</v>
      </c>
      <c r="AB118" s="18">
        <f>IF(Z118="TM",IF(AA118="H",(COUNTIFS(Orders!AD:AD,Data!M118,Orders!W:W,0,Orders!X:X,0)+COUNTIFS(Orders!AD:AD,Data!M118,Orders!W:W,1,Orders!X:X,1)),0),IF(Data!Z118="AAM",SUMIFS(Data!AB:AB,Data!Z:Z,"TM",Data!X:X,Data!M118,AA:AA,"H"),IF(Data!Z118="AM",SUMIFS(Data!AB:AB,Data!Z:Z,"TM",Data!V:V,Data!M118,AA:AA,"H"),IF(Data!Z118="AZM",SUMIFS(Data!AB:AB,Data!Z:Z,"TM",Data!U:U,Data!M118,AA:AA,"H"),IF(Data!Z118="ZM",SUMIFS(Data!AB:AB,Data!Z:Z,"TM",Data!T:T,Data!M118,AA:AA,"H"),IF(Data!Z118="RM",SUMIFS(Data!AB:AB,Data!Z:Z,"TM",Data!S:S,Data!M118,AA:AA,"H"),IF(Data!Z118="CM",SUMIFS(Data!AB:AB,Data!Z:Z,"TM",Data!R:R,Data!M118,AA:AA,"H"),"")))))))</f>
        <v>0</v>
      </c>
      <c r="AC118" s="28">
        <f>IF(Z118="TM",IF(AA118="H",(SUMIFS(Orders!AG:AG,Orders!AD:AD,Data!M118,Orders!W:W,0,Orders!X:X,0)+SUMIFS(Orders!AG:AG,Orders!AD:AD,Data!M118,Orders!W:W,1,Orders!X:X,1))/12000,0),IF(Data!Z118="AAM",SUMIFS(Data!AC:AC,Data!Z:Z,"TM",Data!X:X,Data!M118,AA:AA,"H"),IF(Data!Z118="AM",SUMIFS(Data!AC:AC,Data!Z:Z,"TM",Data!V:V,Data!M118,AA:AA,"H"),IF(Data!Z118="AZM",SUMIFS(Data!AC:AC,Data!Z:Z,"TM",Data!U:U,Data!M118,AA:AA,"H"),IF(Data!Z118="Zone",SUMIFS(Data!AC:AC,Data!Z:Z,"TM",Data!T:T,Data!M118,AA:AA,"H"),IF(Data!Z118="Region",SUMIFS(Data!AC:AC,Data!Z:Z,"TM",Data!S:S,Data!M118,AA:AA,"H"),IF(Data!Z118="Country",SUMIFS(Data!AC:AC,Data!Z:Z,"TM",Data!R:R,Data!M118,AA:AA,"H"),"")))))))</f>
        <v>0</v>
      </c>
      <c r="AD118" s="18">
        <f>IF(Z118="TM",0,IF(Data!Z118="AAM",SUMIFS(Data!AD:AD,Data!Z:Z,"TM",Data!X:X,Data!M118,AA:AA,"H"),IF(Data!Z118="AM",SUMIFS(Data!AD:AD,Data!Z:Z,"TM",Data!V:V,Data!M118,AA:AA,"H"),IF(Data!Z118="AZM",SUMIFS(Data!AD:AD,Data!Z:Z,"TM",Data!U:U,Data!M118,AA:AA,"H"),IF(Data!Z118="Zone",SUMIFS(Data!AD:AD,Data!Z:Z,"TM",Data!T:T,Data!M118,AA:AA,"H"),IF(Data!Z118="Region",SUMIFS(Data!AD:AD,Data!Z:Z,"TM",Data!S:S,Data!M118,AA:AA,"H"),IF(Data!Z118="Country",SUMIFS(Data!AD:AD,Data!Z:Z,"TM",Data!R:R,Data!M118,AA:AA,"H"),"")))))))</f>
        <v>0</v>
      </c>
      <c r="AE118" s="27">
        <f t="shared" si="26"/>
        <v>0</v>
      </c>
      <c r="AF118" s="26">
        <f t="shared" si="27"/>
        <v>0</v>
      </c>
      <c r="AG118" s="26">
        <f t="shared" si="28"/>
        <v>0</v>
      </c>
      <c r="AH118" s="26">
        <f t="shared" si="29"/>
        <v>0</v>
      </c>
      <c r="AJ118" s="28">
        <f>IF(Z118="TM",IF(AA118="U",(SUMIFS(Orders!AG:AG,Orders!AD:AD,Data!M118,Orders!W:W,0,Orders!X:X,0)+SUMIFS(Orders!AG:AG,Orders!AD:AD,Data!M118,Orders!W:W,1,Orders!X:X,1))/12000,0),IF(Data!Z118="AAM",SUMIFS(Data!AJ:AJ,Data!Z:Z,"TM",Data!X:X,Data!M118,AA:AA,"U"),IF(Data!Z118="AM",SUMIFS(Data!AJ:AJ,Data!Z:Z,"TM",Data!V:V,Data!M118,AA:AA,"U"),IF(Data!Z118="AZM",SUMIFS(Data!AJ:AJ,Data!Z:Z,"TM",Data!U:U,Data!M118,AA:AA,"U"),IF(Data!Z118="Zone",SUMIFS(Data!AJ:AJ,Data!Z:Z,"TM",Data!T:T,Data!M118,AA:AA,"U"),IF(Data!Z118="Region",SUMIFS(Data!AJ:AJ,Data!Z:Z,"TM",Data!S:S,Data!M118,AA:AA,"U"),IF(Data!Z118="Country",SUMIFS(Data!AJ:AJ,Data!Z:Z,"TM",Data!R:R,Data!M118,AA:AA,"U"),"")))))))</f>
        <v>0</v>
      </c>
      <c r="AK118" s="18">
        <f>IF(Z118="TM",IF(AA118="U",(SUMIFS(Orders!AG:AG,Orders!AD:AD,Data!M118,Orders!W:W,0,Orders!X:X,0)+SUMIFS(Orders!AG:AG,Orders!AD:AD,Data!M118,Orders!W:W,1,Orders!X:X,1)),0),IF(Data!Z118="AAM",SUMIFS(Data!AK:AK,Data!Z:Z,"TM",Data!X:X,Data!M118,AA:AA,"U"),IF(Data!Z118="AM",SUMIFS(Data!AK:AK,Data!Z:Z,"TM",Data!V:V,Data!M118,AA:AA,"U"),IF(Data!Z118="AZM",SUMIFS(Data!AK:AK,Data!Z:Z,"TM",Data!U:U,Data!M118,AA:AA,"U"),IF(Data!Z118="Zone",SUMIFS(Data!AK:AK,Data!Z:Z,"TM",Data!T:T,Data!M118,AA:AA,"U"),IF(Data!Z118="Region",SUMIFS(Data!AK:AK,Data!Z:Z,"TM",Data!S:S,Data!M118,AA:AA,"U"),IF(Data!Z118="Country",SUMIFS(Data!AK:AK,Data!Z:Z,"TM",Data!R:R,Data!M118,AA:AA,"U"),"")))))))</f>
        <v>0</v>
      </c>
      <c r="AL118" s="18">
        <f>IF(Z118="TM",12000*0,IF(Data!Z118="AAM",SUMIFS(Data!AL:AL,Data!Z:Z,"TM",Data!X:X,Data!M118,AA:AA,"H"),IF(Data!Z118="AM",SUMIFS(Data!AL:AL,Data!Z:Z,"TM",Data!V:V,Data!M118,AA:AA,"H"),IF(Data!Z118="AZM",SUMIFS(Data!AL:AL,Data!Z:Z,"TM",Data!U:U,Data!M118,AA:AA,"H"),IF(Data!Z118="Zone",SUMIFS(Data!AL:AL,Data!Z:Z,"TM",Data!T:T,Data!M118,AA:AA,"H"),IF(Data!Z118="Region",SUMIFS(Data!AL:AL,Data!Z:Z,"TM",Data!S:S,Data!M118,AA:AA,"H"),IF(Data!Z118="Country",SUMIFS(Data!AL:AL,Data!Z:Z,"TM",Data!R:R,Data!M118,AA:AA,"H"),"")))))))</f>
        <v>0</v>
      </c>
      <c r="AM118" s="27">
        <f t="shared" si="30"/>
        <v>0</v>
      </c>
      <c r="AN118" s="26">
        <f t="shared" si="31"/>
        <v>0</v>
      </c>
      <c r="AO118" s="26">
        <f t="shared" si="32"/>
        <v>0</v>
      </c>
      <c r="AQ118" s="28">
        <f t="shared" si="33"/>
        <v>0</v>
      </c>
      <c r="AR118" s="18">
        <f t="shared" si="34"/>
        <v>0</v>
      </c>
      <c r="AS118" s="18">
        <f t="shared" si="35"/>
        <v>0</v>
      </c>
      <c r="AT118" s="27">
        <f t="shared" si="36"/>
        <v>0</v>
      </c>
      <c r="AU118" s="27"/>
      <c r="AV118" s="27"/>
      <c r="AW118" s="18">
        <f>IF(Z118="TM",(COUNTIFS(Orders!AD:AD,Data!M118,Orders!W:W,0,Orders!X:X,0,Orders!S:S,"*Ray*")+COUNTIFS(Orders!AD:AD,Data!M118,Orders!W:W,1,Orders!X:X,1,Orders!S:S,"*Ray*")+COUNTIFS(Orders!AD:AD,Data!M118,Orders!W:W,0,Orders!X:X,0,Orders!S:S,"*Fabric*")+COUNTIFS(Orders!AD:AD,Data!M118,Orders!W:W,1,Orders!X:X,1,Orders!S:S,"*Fabric*")),IF(Data!Z118="AAM",SUMIFS(Data!AW:AW,Data!Z:Z,"TM",Data!X:X,Data!M118),IF(Data!Z118="AM",SUMIFS(Data!AW:AW,Data!Z:Z,"TM",Data!V:V,Data!M118),IF(Data!Z118="AZM",SUMIFS(Data!AW:AW,Data!Z:Z,"TM",Data!U:U,Data!M118),IF(Data!Z118="Zone",SUMIFS(Data!AW:AW,Data!Z:Z,"TM",Data!T:T,Data!M118),IF(Data!Z118="Region",SUMIFS(Data!AW:AW,Data!Z:Z,"TM",Data!S:S,Data!M118),IF(Data!Z118="Country",SUMIFS(Data!AW:AW,Data!Z:Z,"TM",Data!R:R,Data!M118),0)))))))</f>
        <v>0</v>
      </c>
      <c r="AX118" s="18">
        <f>IF(Z118="TM",(COUNTIFS(Orders!AD:AD,Data!M118,Orders!W:W,0,Orders!X:X,0,Orders!S:S,"*Starter*")+COUNTIFS(Orders!AD:AD,Data!M118,Orders!W:W,1,Orders!X:X,1,Orders!S:S,"*Starter*")),IF(Data!Z118="AAM",SUMIFS(Data!AX:AX,Data!Z:Z,"TM",Data!X:X,Data!M118),IF(Data!Z118="AM",SUMIFS(Data!AX:AX,Data!Z:Z,"TM",Data!V:V,Data!M118),IF(Data!Z118="AZM",SUMIFS(Data!AX:AX,Data!Z:Z,"TM",Data!U:U,Data!M118),IF(Data!Z118="Zone",SUMIFS(Data!AX:AX,Data!Z:Z,"TM",Data!T:T,Data!M118),IF(Data!Z118="Region",SUMIFS(Data!AX:AX,Data!Z:Z,"TM",Data!S:S,Data!M118),IF(Data!Z118="Country",SUMIFS(Data!AX:AX,Data!Z:Z,"TM",Data!R:R,Data!M118),0)))))))</f>
        <v>0</v>
      </c>
      <c r="AY118" s="18">
        <f>IF(Z118="TM",(COUNTIFS(Orders!AD:AD,Data!M118,Orders!W:W,0,Orders!X:X,0,Orders!S:S,"*Pro*")+COUNTIFS(Orders!AD:AD,Data!M118,Orders!W:W,1,Orders!X:X,1,Orders!S:S,"*Pro*")),IF(Data!Z118="AAM",SUMIFS(Data!AY:AY,Data!Z:Z,"TM",Data!X:X,Data!M118),IF(Data!Z118="AM",SUMIFS(Data!AY:AY,Data!Z:Z,"TM",Data!V:V,Data!M118),IF(Data!Z118="AZM",SUMIFS(Data!AY:AY,Data!Z:Z,"TM",Data!U:U,Data!M118),IF(Data!Z118="Zone",SUMIFS(Data!AY:AY,Data!Z:Z,"TM",Data!T:T,Data!M118),IF(Data!Z118="Region",SUMIFS(Data!AY:AY,Data!Z:Z,"TM",Data!S:S,Data!M118),IF(Data!Z118="Country",SUMIFS(Data!AY:AY,Data!Z:Z,"TM",Data!R:R,Data!M118),0)))))))</f>
        <v>0</v>
      </c>
      <c r="AZ118" s="18">
        <f>IF(Z118="TM",(COUNTIFS(Orders!AD:AD,Data!M118,Orders!W:W,0,Orders!X:X,0,Orders!S:S,"*Tab*")+COUNTIFS(Orders!AD:AD,Data!M118,Orders!W:W,1,Orders!X:X,1,Orders!S:S,"*Tab*")),IF(Data!Z118="AAM",SUMIFS(Data!AZ:AZ,Data!Z:Z,"TM",Data!X:X,Data!M118),IF(Data!Z118="AM",SUMIFS(Data!AZ:AZ,Data!Z:Z,"TM",Data!V:V,Data!M118),IF(Data!Z118="AZM",SUMIFS(Data!AZ:AZ,Data!Z:Z,"TM",Data!U:U,Data!M118),IF(Data!Z118="Zone",SUMIFS(Data!AZ:AZ,Data!Z:Z,"TM",Data!T:T,Data!M118),IF(Data!Z118="Region",SUMIFS(Data!AZ:AZ,Data!Z:Z,"TM",Data!S:S,Data!M118),IF(Data!Z118="Country",SUMIFS(Data!AZ:AZ,Data!Z:Z,"TM",Data!R:R,Data!M118),0)))))))</f>
        <v>0</v>
      </c>
      <c r="BA118" s="18">
        <f>IF(Z118="TM",(COUNTIFS(Orders!AD:AD,Data!M118,Orders!W:W,0,Orders!X:X,0,Orders!S:S,"*Dental*")+COUNTIFS(Orders!AD:AD,Data!M118,Orders!W:W,1,Orders!X:X,1,Orders!S:S,"*Dental*")+COUNTIFS(Orders!AD:AD,Data!M118,Orders!W:W,0,Orders!X:X,0,Orders!S:S,"*Pediatric*")+COUNTIFS(Orders!AD:AD,Data!M118,Orders!W:W,1,Orders!X:X,1,Orders!S:S,"*Pediatric*")),IF(Data!Z118="AAM",SUMIFS(Data!BA:BA,Data!Z:Z,"TM",Data!X:X,Data!M118),IF(Data!Z118="AM",SUMIFS(Data!BA:BA,Data!Z:Z,"TM",Data!V:V,Data!M118),IF(Data!Z118="AZM",SUMIFS(Data!BA:BA,Data!Z:Z,"TM",Data!U:U,Data!M118),IF(Data!Z118="Zone",SUMIFS(Data!BA:BA,Data!Z:Z,"TM",Data!T:T,Data!M118),IF(Data!Z118="Region",SUMIFS(Data!BA:BA,Data!Z:Z,"TM",Data!S:S,Data!M118),IF(Data!Z118="Country",SUMIFS(Data!BA:BA,Data!Z:Z,"TM",Data!R:R,Data!M118),0)))))))</f>
        <v>0</v>
      </c>
      <c r="BB118" s="18">
        <f>IF(Z118="TM",(COUNTIFS(Orders!AD:AD,Data!M118,Orders!W:W,0,Orders!X:X,0,Orders!S:S,"*Fabric*")+COUNTIFS(Orders!AD:AD,Data!M118,Orders!W:W,1,Orders!X:X,1,Orders!S:S,"*Fabric*")),IF(Data!Z118="AAM",SUMIFS(Data!BB:BB,Data!Z:Z,"TM",Data!X:X,Data!M118),IF(Data!Z118="AM",SUMIFS(Data!BB:BB,Data!Z:Z,"TM",Data!V:V,Data!M118),IF(Data!Z118="AZM",SUMIFS(Data!BB:BB,Data!Z:Z,"TM",Data!U:U,Data!M118),IF(Data!Z118="Zone",SUMIFS(Data!BB:BB,Data!Z:Z,"TM",Data!T:T,Data!M118),IF(Data!Z118="Region",SUMIFS(Data!BB:BB,Data!Z:Z,"TM",Data!S:S,Data!M118),IF(Data!Z118="Country",SUMIFS(Data!BB:BB,Data!Z:Z,"TM",Data!R:R,Data!M118),0)))))))</f>
        <v>0</v>
      </c>
    </row>
    <row r="119" spans="1:54" ht="15.75" x14ac:dyDescent="0.3">
      <c r="A119" s="33" t="str">
        <f t="shared" si="37"/>
        <v/>
      </c>
      <c r="B119" s="33" t="b">
        <f t="shared" si="38"/>
        <v>1</v>
      </c>
      <c r="C119" s="33" t="e">
        <f>IF(ISERROR(SMALL($D$4:$D$594,E119)),””,SMALL($D$4:$D$594,E119))</f>
        <v>#NAME?</v>
      </c>
      <c r="D119" s="34" t="str">
        <f t="shared" si="39"/>
        <v/>
      </c>
      <c r="E119" s="33">
        <f>ROWS($E$4:E119)</f>
        <v>116</v>
      </c>
      <c r="F119" s="33">
        <f t="shared" si="40"/>
        <v>0</v>
      </c>
      <c r="G119" s="33">
        <f>IF(OR(Report!$C$7="",Report!$C$7="All Levels"),1,IF(Report!$C$7=Data!Z119,1,0))</f>
        <v>0</v>
      </c>
      <c r="H119" s="33">
        <f t="shared" si="41"/>
        <v>1</v>
      </c>
      <c r="I119" s="33">
        <f t="shared" si="42"/>
        <v>3</v>
      </c>
      <c r="J119" s="33">
        <f>IF(OR(Report!$F$7="",Report!$F$7="All AMs"),1,IF(Report!$F$7=Data!W119,1,0))</f>
        <v>1</v>
      </c>
      <c r="K119" s="33">
        <f>IF(OR(Report!$E$7="",Report!$E$7="All Zones"),1,IF(Report!$E$7=Data!P119,1,0))</f>
        <v>1</v>
      </c>
      <c r="L119" s="33">
        <f>IF(OR(Report!$D$7="",Report!$D$7="All Regions"),1,IF(Report!$D$7=Data!O119,1,0))</f>
        <v>1</v>
      </c>
      <c r="M119" s="67" t="s">
        <v>623</v>
      </c>
      <c r="N119" s="67" t="s">
        <v>917</v>
      </c>
      <c r="O119" s="68" t="s">
        <v>20</v>
      </c>
      <c r="P119" s="68" t="s">
        <v>20</v>
      </c>
      <c r="Q119" s="68" t="s">
        <v>795</v>
      </c>
      <c r="R119" s="67" t="s">
        <v>777</v>
      </c>
      <c r="S119" s="67" t="s">
        <v>747</v>
      </c>
      <c r="T119" s="67" t="s">
        <v>748</v>
      </c>
      <c r="U119" s="67"/>
      <c r="V119" s="67" t="s">
        <v>794</v>
      </c>
      <c r="W119" s="67" t="s">
        <v>694</v>
      </c>
      <c r="X119" s="67"/>
      <c r="Y119" s="68" t="s">
        <v>362</v>
      </c>
      <c r="Z119" s="68" t="s">
        <v>13</v>
      </c>
      <c r="AA119" s="68" t="s">
        <v>70</v>
      </c>
      <c r="AB119" s="18">
        <f>IF(Z119="TM",IF(AA119="H",(COUNTIFS(Orders!AD:AD,Data!M119,Orders!W:W,0,Orders!X:X,0)+COUNTIFS(Orders!AD:AD,Data!M119,Orders!W:W,1,Orders!X:X,1)),0),IF(Data!Z119="AAM",SUMIFS(Data!AB:AB,Data!Z:Z,"TM",Data!X:X,Data!M119,AA:AA,"H"),IF(Data!Z119="AM",SUMIFS(Data!AB:AB,Data!Z:Z,"TM",Data!V:V,Data!M119,AA:AA,"H"),IF(Data!Z119="AZM",SUMIFS(Data!AB:AB,Data!Z:Z,"TM",Data!U:U,Data!M119,AA:AA,"H"),IF(Data!Z119="ZM",SUMIFS(Data!AB:AB,Data!Z:Z,"TM",Data!T:T,Data!M119,AA:AA,"H"),IF(Data!Z119="RM",SUMIFS(Data!AB:AB,Data!Z:Z,"TM",Data!S:S,Data!M119,AA:AA,"H"),IF(Data!Z119="CM",SUMIFS(Data!AB:AB,Data!Z:Z,"TM",Data!R:R,Data!M119,AA:AA,"H"),"")))))))</f>
        <v>0</v>
      </c>
      <c r="AC119" s="28">
        <f>IF(Z119="TM",IF(AA119="H",(SUMIFS(Orders!AG:AG,Orders!AD:AD,Data!M119,Orders!W:W,0,Orders!X:X,0)+SUMIFS(Orders!AG:AG,Orders!AD:AD,Data!M119,Orders!W:W,1,Orders!X:X,1))/12000,0),IF(Data!Z119="AAM",SUMIFS(Data!AC:AC,Data!Z:Z,"TM",Data!X:X,Data!M119,AA:AA,"H"),IF(Data!Z119="AM",SUMIFS(Data!AC:AC,Data!Z:Z,"TM",Data!V:V,Data!M119,AA:AA,"H"),IF(Data!Z119="AZM",SUMIFS(Data!AC:AC,Data!Z:Z,"TM",Data!U:U,Data!M119,AA:AA,"H"),IF(Data!Z119="Zone",SUMIFS(Data!AC:AC,Data!Z:Z,"TM",Data!T:T,Data!M119,AA:AA,"H"),IF(Data!Z119="Region",SUMIFS(Data!AC:AC,Data!Z:Z,"TM",Data!S:S,Data!M119,AA:AA,"H"),IF(Data!Z119="Country",SUMIFS(Data!AC:AC,Data!Z:Z,"TM",Data!R:R,Data!M119,AA:AA,"H"),"")))))))</f>
        <v>0</v>
      </c>
      <c r="AD119" s="18">
        <f>IF(Z119="TM",0,IF(Data!Z119="AAM",SUMIFS(Data!AD:AD,Data!Z:Z,"TM",Data!X:X,Data!M119,AA:AA,"H"),IF(Data!Z119="AM",SUMIFS(Data!AD:AD,Data!Z:Z,"TM",Data!V:V,Data!M119,AA:AA,"H"),IF(Data!Z119="AZM",SUMIFS(Data!AD:AD,Data!Z:Z,"TM",Data!U:U,Data!M119,AA:AA,"H"),IF(Data!Z119="Zone",SUMIFS(Data!AD:AD,Data!Z:Z,"TM",Data!T:T,Data!M119,AA:AA,"H"),IF(Data!Z119="Region",SUMIFS(Data!AD:AD,Data!Z:Z,"TM",Data!S:S,Data!M119,AA:AA,"H"),IF(Data!Z119="Country",SUMIFS(Data!AD:AD,Data!Z:Z,"TM",Data!R:R,Data!M119,AA:AA,"H"),"")))))))</f>
        <v>0</v>
      </c>
      <c r="AE119" s="27">
        <f t="shared" si="26"/>
        <v>0</v>
      </c>
      <c r="AF119" s="26">
        <f t="shared" si="27"/>
        <v>0</v>
      </c>
      <c r="AG119" s="26">
        <f t="shared" si="28"/>
        <v>0</v>
      </c>
      <c r="AH119" s="26">
        <f t="shared" si="29"/>
        <v>0</v>
      </c>
      <c r="AJ119" s="28">
        <f>IF(Z119="TM",IF(AA119="U",(SUMIFS(Orders!AG:AG,Orders!AD:AD,Data!M119,Orders!W:W,0,Orders!X:X,0)+SUMIFS(Orders!AG:AG,Orders!AD:AD,Data!M119,Orders!W:W,1,Orders!X:X,1))/12000,0),IF(Data!Z119="AAM",SUMIFS(Data!AJ:AJ,Data!Z:Z,"TM",Data!X:X,Data!M119,AA:AA,"U"),IF(Data!Z119="AM",SUMIFS(Data!AJ:AJ,Data!Z:Z,"TM",Data!V:V,Data!M119,AA:AA,"U"),IF(Data!Z119="AZM",SUMIFS(Data!AJ:AJ,Data!Z:Z,"TM",Data!U:U,Data!M119,AA:AA,"U"),IF(Data!Z119="Zone",SUMIFS(Data!AJ:AJ,Data!Z:Z,"TM",Data!T:T,Data!M119,AA:AA,"U"),IF(Data!Z119="Region",SUMIFS(Data!AJ:AJ,Data!Z:Z,"TM",Data!S:S,Data!M119,AA:AA,"U"),IF(Data!Z119="Country",SUMIFS(Data!AJ:AJ,Data!Z:Z,"TM",Data!R:R,Data!M119,AA:AA,"U"),"")))))))</f>
        <v>0</v>
      </c>
      <c r="AK119" s="18">
        <f>IF(Z119="TM",IF(AA119="U",(SUMIFS(Orders!AG:AG,Orders!AD:AD,Data!M119,Orders!W:W,0,Orders!X:X,0)+SUMIFS(Orders!AG:AG,Orders!AD:AD,Data!M119,Orders!W:W,1,Orders!X:X,1)),0),IF(Data!Z119="AAM",SUMIFS(Data!AK:AK,Data!Z:Z,"TM",Data!X:X,Data!M119,AA:AA,"U"),IF(Data!Z119="AM",SUMIFS(Data!AK:AK,Data!Z:Z,"TM",Data!V:V,Data!M119,AA:AA,"U"),IF(Data!Z119="AZM",SUMIFS(Data!AK:AK,Data!Z:Z,"TM",Data!U:U,Data!M119,AA:AA,"U"),IF(Data!Z119="Zone",SUMIFS(Data!AK:AK,Data!Z:Z,"TM",Data!T:T,Data!M119,AA:AA,"U"),IF(Data!Z119="Region",SUMIFS(Data!AK:AK,Data!Z:Z,"TM",Data!S:S,Data!M119,AA:AA,"U"),IF(Data!Z119="Country",SUMIFS(Data!AK:AK,Data!Z:Z,"TM",Data!R:R,Data!M119,AA:AA,"U"),"")))))))</f>
        <v>0</v>
      </c>
      <c r="AL119" s="18">
        <f>IF(Z119="TM",12000*0,IF(Data!Z119="AAM",SUMIFS(Data!AL:AL,Data!Z:Z,"TM",Data!X:X,Data!M119,AA:AA,"H"),IF(Data!Z119="AM",SUMIFS(Data!AL:AL,Data!Z:Z,"TM",Data!V:V,Data!M119,AA:AA,"H"),IF(Data!Z119="AZM",SUMIFS(Data!AL:AL,Data!Z:Z,"TM",Data!U:U,Data!M119,AA:AA,"H"),IF(Data!Z119="Zone",SUMIFS(Data!AL:AL,Data!Z:Z,"TM",Data!T:T,Data!M119,AA:AA,"H"),IF(Data!Z119="Region",SUMIFS(Data!AL:AL,Data!Z:Z,"TM",Data!S:S,Data!M119,AA:AA,"H"),IF(Data!Z119="Country",SUMIFS(Data!AL:AL,Data!Z:Z,"TM",Data!R:R,Data!M119,AA:AA,"H"),"")))))))</f>
        <v>0</v>
      </c>
      <c r="AM119" s="27">
        <f t="shared" si="30"/>
        <v>0</v>
      </c>
      <c r="AN119" s="26">
        <f t="shared" si="31"/>
        <v>0</v>
      </c>
      <c r="AO119" s="26">
        <f t="shared" si="32"/>
        <v>0</v>
      </c>
      <c r="AQ119" s="28">
        <f t="shared" si="33"/>
        <v>0</v>
      </c>
      <c r="AR119" s="18">
        <f t="shared" si="34"/>
        <v>0</v>
      </c>
      <c r="AS119" s="18">
        <f t="shared" si="35"/>
        <v>0</v>
      </c>
      <c r="AT119" s="27">
        <f t="shared" si="36"/>
        <v>0</v>
      </c>
      <c r="AU119" s="27"/>
      <c r="AV119" s="27"/>
      <c r="AW119" s="18">
        <f>IF(Z119="TM",(COUNTIFS(Orders!AD:AD,Data!M119,Orders!W:W,0,Orders!X:X,0,Orders!S:S,"*Ray*")+COUNTIFS(Orders!AD:AD,Data!M119,Orders!W:W,1,Orders!X:X,1,Orders!S:S,"*Ray*")+COUNTIFS(Orders!AD:AD,Data!M119,Orders!W:W,0,Orders!X:X,0,Orders!S:S,"*Fabric*")+COUNTIFS(Orders!AD:AD,Data!M119,Orders!W:W,1,Orders!X:X,1,Orders!S:S,"*Fabric*")),IF(Data!Z119="AAM",SUMIFS(Data!AW:AW,Data!Z:Z,"TM",Data!X:X,Data!M119),IF(Data!Z119="AM",SUMIFS(Data!AW:AW,Data!Z:Z,"TM",Data!V:V,Data!M119),IF(Data!Z119="AZM",SUMIFS(Data!AW:AW,Data!Z:Z,"TM",Data!U:U,Data!M119),IF(Data!Z119="Zone",SUMIFS(Data!AW:AW,Data!Z:Z,"TM",Data!T:T,Data!M119),IF(Data!Z119="Region",SUMIFS(Data!AW:AW,Data!Z:Z,"TM",Data!S:S,Data!M119),IF(Data!Z119="Country",SUMIFS(Data!AW:AW,Data!Z:Z,"TM",Data!R:R,Data!M119),0)))))))</f>
        <v>0</v>
      </c>
      <c r="AX119" s="18">
        <f>IF(Z119="TM",(COUNTIFS(Orders!AD:AD,Data!M119,Orders!W:W,0,Orders!X:X,0,Orders!S:S,"*Starter*")+COUNTIFS(Orders!AD:AD,Data!M119,Orders!W:W,1,Orders!X:X,1,Orders!S:S,"*Starter*")),IF(Data!Z119="AAM",SUMIFS(Data!AX:AX,Data!Z:Z,"TM",Data!X:X,Data!M119),IF(Data!Z119="AM",SUMIFS(Data!AX:AX,Data!Z:Z,"TM",Data!V:V,Data!M119),IF(Data!Z119="AZM",SUMIFS(Data!AX:AX,Data!Z:Z,"TM",Data!U:U,Data!M119),IF(Data!Z119="Zone",SUMIFS(Data!AX:AX,Data!Z:Z,"TM",Data!T:T,Data!M119),IF(Data!Z119="Region",SUMIFS(Data!AX:AX,Data!Z:Z,"TM",Data!S:S,Data!M119),IF(Data!Z119="Country",SUMIFS(Data!AX:AX,Data!Z:Z,"TM",Data!R:R,Data!M119),0)))))))</f>
        <v>0</v>
      </c>
      <c r="AY119" s="18">
        <f>IF(Z119="TM",(COUNTIFS(Orders!AD:AD,Data!M119,Orders!W:W,0,Orders!X:X,0,Orders!S:S,"*Pro*")+COUNTIFS(Orders!AD:AD,Data!M119,Orders!W:W,1,Orders!X:X,1,Orders!S:S,"*Pro*")),IF(Data!Z119="AAM",SUMIFS(Data!AY:AY,Data!Z:Z,"TM",Data!X:X,Data!M119),IF(Data!Z119="AM",SUMIFS(Data!AY:AY,Data!Z:Z,"TM",Data!V:V,Data!M119),IF(Data!Z119="AZM",SUMIFS(Data!AY:AY,Data!Z:Z,"TM",Data!U:U,Data!M119),IF(Data!Z119="Zone",SUMIFS(Data!AY:AY,Data!Z:Z,"TM",Data!T:T,Data!M119),IF(Data!Z119="Region",SUMIFS(Data!AY:AY,Data!Z:Z,"TM",Data!S:S,Data!M119),IF(Data!Z119="Country",SUMIFS(Data!AY:AY,Data!Z:Z,"TM",Data!R:R,Data!M119),0)))))))</f>
        <v>0</v>
      </c>
      <c r="AZ119" s="18">
        <f>IF(Z119="TM",(COUNTIFS(Orders!AD:AD,Data!M119,Orders!W:W,0,Orders!X:X,0,Orders!S:S,"*Tab*")+COUNTIFS(Orders!AD:AD,Data!M119,Orders!W:W,1,Orders!X:X,1,Orders!S:S,"*Tab*")),IF(Data!Z119="AAM",SUMIFS(Data!AZ:AZ,Data!Z:Z,"TM",Data!X:X,Data!M119),IF(Data!Z119="AM",SUMIFS(Data!AZ:AZ,Data!Z:Z,"TM",Data!V:V,Data!M119),IF(Data!Z119="AZM",SUMIFS(Data!AZ:AZ,Data!Z:Z,"TM",Data!U:U,Data!M119),IF(Data!Z119="Zone",SUMIFS(Data!AZ:AZ,Data!Z:Z,"TM",Data!T:T,Data!M119),IF(Data!Z119="Region",SUMIFS(Data!AZ:AZ,Data!Z:Z,"TM",Data!S:S,Data!M119),IF(Data!Z119="Country",SUMIFS(Data!AZ:AZ,Data!Z:Z,"TM",Data!R:R,Data!M119),0)))))))</f>
        <v>0</v>
      </c>
      <c r="BA119" s="18">
        <f>IF(Z119="TM",(COUNTIFS(Orders!AD:AD,Data!M119,Orders!W:W,0,Orders!X:X,0,Orders!S:S,"*Dental*")+COUNTIFS(Orders!AD:AD,Data!M119,Orders!W:W,1,Orders!X:X,1,Orders!S:S,"*Dental*")+COUNTIFS(Orders!AD:AD,Data!M119,Orders!W:W,0,Orders!X:X,0,Orders!S:S,"*Pediatric*")+COUNTIFS(Orders!AD:AD,Data!M119,Orders!W:W,1,Orders!X:X,1,Orders!S:S,"*Pediatric*")),IF(Data!Z119="AAM",SUMIFS(Data!BA:BA,Data!Z:Z,"TM",Data!X:X,Data!M119),IF(Data!Z119="AM",SUMIFS(Data!BA:BA,Data!Z:Z,"TM",Data!V:V,Data!M119),IF(Data!Z119="AZM",SUMIFS(Data!BA:BA,Data!Z:Z,"TM",Data!U:U,Data!M119),IF(Data!Z119="Zone",SUMIFS(Data!BA:BA,Data!Z:Z,"TM",Data!T:T,Data!M119),IF(Data!Z119="Region",SUMIFS(Data!BA:BA,Data!Z:Z,"TM",Data!S:S,Data!M119),IF(Data!Z119="Country",SUMIFS(Data!BA:BA,Data!Z:Z,"TM",Data!R:R,Data!M119),0)))))))</f>
        <v>0</v>
      </c>
      <c r="BB119" s="18">
        <f>IF(Z119="TM",(COUNTIFS(Orders!AD:AD,Data!M119,Orders!W:W,0,Orders!X:X,0,Orders!S:S,"*Fabric*")+COUNTIFS(Orders!AD:AD,Data!M119,Orders!W:W,1,Orders!X:X,1,Orders!S:S,"*Fabric*")),IF(Data!Z119="AAM",SUMIFS(Data!BB:BB,Data!Z:Z,"TM",Data!X:X,Data!M119),IF(Data!Z119="AM",SUMIFS(Data!BB:BB,Data!Z:Z,"TM",Data!V:V,Data!M119),IF(Data!Z119="AZM",SUMIFS(Data!BB:BB,Data!Z:Z,"TM",Data!U:U,Data!M119),IF(Data!Z119="Zone",SUMIFS(Data!BB:BB,Data!Z:Z,"TM",Data!T:T,Data!M119),IF(Data!Z119="Region",SUMIFS(Data!BB:BB,Data!Z:Z,"TM",Data!S:S,Data!M119),IF(Data!Z119="Country",SUMIFS(Data!BB:BB,Data!Z:Z,"TM",Data!R:R,Data!M119),0)))))))</f>
        <v>0</v>
      </c>
    </row>
    <row r="120" spans="1:54" ht="15.75" x14ac:dyDescent="0.3">
      <c r="A120" s="33" t="str">
        <f t="shared" si="37"/>
        <v/>
      </c>
      <c r="B120" s="33" t="b">
        <f t="shared" si="38"/>
        <v>1</v>
      </c>
      <c r="C120" s="33" t="e">
        <f>IF(ISERROR(SMALL($D$4:$D$594,E120)),””,SMALL($D$4:$D$594,E120))</f>
        <v>#NAME?</v>
      </c>
      <c r="D120" s="34" t="str">
        <f t="shared" si="39"/>
        <v/>
      </c>
      <c r="E120" s="33">
        <f>ROWS($E$4:E120)</f>
        <v>117</v>
      </c>
      <c r="F120" s="33">
        <f t="shared" si="40"/>
        <v>0</v>
      </c>
      <c r="G120" s="33">
        <f>IF(OR(Report!$C$7="",Report!$C$7="All Levels"),1,IF(Report!$C$7=Data!Z120,1,0))</f>
        <v>0</v>
      </c>
      <c r="H120" s="33">
        <f t="shared" si="41"/>
        <v>1</v>
      </c>
      <c r="I120" s="33">
        <f t="shared" si="42"/>
        <v>3</v>
      </c>
      <c r="J120" s="33">
        <f>IF(OR(Report!$F$7="",Report!$F$7="All AMs"),1,IF(Report!$F$7=Data!W120,1,0))</f>
        <v>1</v>
      </c>
      <c r="K120" s="33">
        <f>IF(OR(Report!$E$7="",Report!$E$7="All Zones"),1,IF(Report!$E$7=Data!P120,1,0))</f>
        <v>1</v>
      </c>
      <c r="L120" s="33">
        <f>IF(OR(Report!$D$7="",Report!$D$7="All Regions"),1,IF(Report!$D$7=Data!O120,1,0))</f>
        <v>1</v>
      </c>
      <c r="M120" s="67" t="s">
        <v>267</v>
      </c>
      <c r="N120" s="67" t="s">
        <v>918</v>
      </c>
      <c r="O120" s="68" t="s">
        <v>20</v>
      </c>
      <c r="P120" s="68" t="s">
        <v>20</v>
      </c>
      <c r="Q120" s="68" t="s">
        <v>795</v>
      </c>
      <c r="R120" s="67" t="s">
        <v>777</v>
      </c>
      <c r="S120" s="67" t="s">
        <v>747</v>
      </c>
      <c r="T120" s="67" t="s">
        <v>748</v>
      </c>
      <c r="U120" s="67"/>
      <c r="V120" s="67" t="s">
        <v>794</v>
      </c>
      <c r="W120" s="67" t="s">
        <v>694</v>
      </c>
      <c r="X120" s="67"/>
      <c r="Y120" s="68" t="s">
        <v>362</v>
      </c>
      <c r="Z120" s="68" t="s">
        <v>13</v>
      </c>
      <c r="AA120" s="68" t="s">
        <v>70</v>
      </c>
      <c r="AB120" s="18">
        <f>IF(Z120="TM",IF(AA120="H",(COUNTIFS(Orders!AD:AD,Data!M120,Orders!W:W,0,Orders!X:X,0)+COUNTIFS(Orders!AD:AD,Data!M120,Orders!W:W,1,Orders!X:X,1)),0),IF(Data!Z120="AAM",SUMIFS(Data!AB:AB,Data!Z:Z,"TM",Data!X:X,Data!M120,AA:AA,"H"),IF(Data!Z120="AM",SUMIFS(Data!AB:AB,Data!Z:Z,"TM",Data!V:V,Data!M120,AA:AA,"H"),IF(Data!Z120="AZM",SUMIFS(Data!AB:AB,Data!Z:Z,"TM",Data!U:U,Data!M120,AA:AA,"H"),IF(Data!Z120="ZM",SUMIFS(Data!AB:AB,Data!Z:Z,"TM",Data!T:T,Data!M120,AA:AA,"H"),IF(Data!Z120="RM",SUMIFS(Data!AB:AB,Data!Z:Z,"TM",Data!S:S,Data!M120,AA:AA,"H"),IF(Data!Z120="CM",SUMIFS(Data!AB:AB,Data!Z:Z,"TM",Data!R:R,Data!M120,AA:AA,"H"),"")))))))</f>
        <v>0</v>
      </c>
      <c r="AC120" s="28">
        <f>IF(Z120="TM",IF(AA120="H",(SUMIFS(Orders!AG:AG,Orders!AD:AD,Data!M120,Orders!W:W,0,Orders!X:X,0)+SUMIFS(Orders!AG:AG,Orders!AD:AD,Data!M120,Orders!W:W,1,Orders!X:X,1))/12000,0),IF(Data!Z120="AAM",SUMIFS(Data!AC:AC,Data!Z:Z,"TM",Data!X:X,Data!M120,AA:AA,"H"),IF(Data!Z120="AM",SUMIFS(Data!AC:AC,Data!Z:Z,"TM",Data!V:V,Data!M120,AA:AA,"H"),IF(Data!Z120="AZM",SUMIFS(Data!AC:AC,Data!Z:Z,"TM",Data!U:U,Data!M120,AA:AA,"H"),IF(Data!Z120="Zone",SUMIFS(Data!AC:AC,Data!Z:Z,"TM",Data!T:T,Data!M120,AA:AA,"H"),IF(Data!Z120="Region",SUMIFS(Data!AC:AC,Data!Z:Z,"TM",Data!S:S,Data!M120,AA:AA,"H"),IF(Data!Z120="Country",SUMIFS(Data!AC:AC,Data!Z:Z,"TM",Data!R:R,Data!M120,AA:AA,"H"),"")))))))</f>
        <v>0</v>
      </c>
      <c r="AD120" s="18">
        <f>IF(Z120="TM",0,IF(Data!Z120="AAM",SUMIFS(Data!AD:AD,Data!Z:Z,"TM",Data!X:X,Data!M120,AA:AA,"H"),IF(Data!Z120="AM",SUMIFS(Data!AD:AD,Data!Z:Z,"TM",Data!V:V,Data!M120,AA:AA,"H"),IF(Data!Z120="AZM",SUMIFS(Data!AD:AD,Data!Z:Z,"TM",Data!U:U,Data!M120,AA:AA,"H"),IF(Data!Z120="Zone",SUMIFS(Data!AD:AD,Data!Z:Z,"TM",Data!T:T,Data!M120,AA:AA,"H"),IF(Data!Z120="Region",SUMIFS(Data!AD:AD,Data!Z:Z,"TM",Data!S:S,Data!M120,AA:AA,"H"),IF(Data!Z120="Country",SUMIFS(Data!AD:AD,Data!Z:Z,"TM",Data!R:R,Data!M120,AA:AA,"H"),"")))))))</f>
        <v>0</v>
      </c>
      <c r="AE120" s="27">
        <f t="shared" si="26"/>
        <v>0</v>
      </c>
      <c r="AF120" s="26">
        <f t="shared" si="27"/>
        <v>0</v>
      </c>
      <c r="AG120" s="26">
        <f t="shared" si="28"/>
        <v>0</v>
      </c>
      <c r="AH120" s="26">
        <f t="shared" si="29"/>
        <v>0</v>
      </c>
      <c r="AJ120" s="28">
        <f>IF(Z120="TM",IF(AA120="U",(SUMIFS(Orders!AG:AG,Orders!AD:AD,Data!M120,Orders!W:W,0,Orders!X:X,0)+SUMIFS(Orders!AG:AG,Orders!AD:AD,Data!M120,Orders!W:W,1,Orders!X:X,1))/12000,0),IF(Data!Z120="AAM",SUMIFS(Data!AJ:AJ,Data!Z:Z,"TM",Data!X:X,Data!M120,AA:AA,"U"),IF(Data!Z120="AM",SUMIFS(Data!AJ:AJ,Data!Z:Z,"TM",Data!V:V,Data!M120,AA:AA,"U"),IF(Data!Z120="AZM",SUMIFS(Data!AJ:AJ,Data!Z:Z,"TM",Data!U:U,Data!M120,AA:AA,"U"),IF(Data!Z120="Zone",SUMIFS(Data!AJ:AJ,Data!Z:Z,"TM",Data!T:T,Data!M120,AA:AA,"U"),IF(Data!Z120="Region",SUMIFS(Data!AJ:AJ,Data!Z:Z,"TM",Data!S:S,Data!M120,AA:AA,"U"),IF(Data!Z120="Country",SUMIFS(Data!AJ:AJ,Data!Z:Z,"TM",Data!R:R,Data!M120,AA:AA,"U"),"")))))))</f>
        <v>0</v>
      </c>
      <c r="AK120" s="18">
        <f>IF(Z120="TM",IF(AA120="U",(SUMIFS(Orders!AG:AG,Orders!AD:AD,Data!M120,Orders!W:W,0,Orders!X:X,0)+SUMIFS(Orders!AG:AG,Orders!AD:AD,Data!M120,Orders!W:W,1,Orders!X:X,1)),0),IF(Data!Z120="AAM",SUMIFS(Data!AK:AK,Data!Z:Z,"TM",Data!X:X,Data!M120,AA:AA,"U"),IF(Data!Z120="AM",SUMIFS(Data!AK:AK,Data!Z:Z,"TM",Data!V:V,Data!M120,AA:AA,"U"),IF(Data!Z120="AZM",SUMIFS(Data!AK:AK,Data!Z:Z,"TM",Data!U:U,Data!M120,AA:AA,"U"),IF(Data!Z120="Zone",SUMIFS(Data!AK:AK,Data!Z:Z,"TM",Data!T:T,Data!M120,AA:AA,"U"),IF(Data!Z120="Region",SUMIFS(Data!AK:AK,Data!Z:Z,"TM",Data!S:S,Data!M120,AA:AA,"U"),IF(Data!Z120="Country",SUMIFS(Data!AK:AK,Data!Z:Z,"TM",Data!R:R,Data!M120,AA:AA,"U"),"")))))))</f>
        <v>0</v>
      </c>
      <c r="AL120" s="18">
        <f>IF(Z120="TM",12000*0,IF(Data!Z120="AAM",SUMIFS(Data!AL:AL,Data!Z:Z,"TM",Data!X:X,Data!M120,AA:AA,"H"),IF(Data!Z120="AM",SUMIFS(Data!AL:AL,Data!Z:Z,"TM",Data!V:V,Data!M120,AA:AA,"H"),IF(Data!Z120="AZM",SUMIFS(Data!AL:AL,Data!Z:Z,"TM",Data!U:U,Data!M120,AA:AA,"H"),IF(Data!Z120="Zone",SUMIFS(Data!AL:AL,Data!Z:Z,"TM",Data!T:T,Data!M120,AA:AA,"H"),IF(Data!Z120="Region",SUMIFS(Data!AL:AL,Data!Z:Z,"TM",Data!S:S,Data!M120,AA:AA,"H"),IF(Data!Z120="Country",SUMIFS(Data!AL:AL,Data!Z:Z,"TM",Data!R:R,Data!M120,AA:AA,"H"),"")))))))</f>
        <v>0</v>
      </c>
      <c r="AM120" s="27">
        <f t="shared" si="30"/>
        <v>0</v>
      </c>
      <c r="AN120" s="26">
        <f t="shared" si="31"/>
        <v>0</v>
      </c>
      <c r="AO120" s="26">
        <f t="shared" si="32"/>
        <v>0</v>
      </c>
      <c r="AQ120" s="28">
        <f t="shared" si="33"/>
        <v>0</v>
      </c>
      <c r="AR120" s="18">
        <f t="shared" si="34"/>
        <v>0</v>
      </c>
      <c r="AS120" s="18">
        <f t="shared" si="35"/>
        <v>0</v>
      </c>
      <c r="AT120" s="27">
        <f t="shared" si="36"/>
        <v>0</v>
      </c>
      <c r="AU120" s="27"/>
      <c r="AV120" s="27"/>
      <c r="AW120" s="18">
        <f>IF(Z120="TM",(COUNTIFS(Orders!AD:AD,Data!M120,Orders!W:W,0,Orders!X:X,0,Orders!S:S,"*Ray*")+COUNTIFS(Orders!AD:AD,Data!M120,Orders!W:W,1,Orders!X:X,1,Orders!S:S,"*Ray*")+COUNTIFS(Orders!AD:AD,Data!M120,Orders!W:W,0,Orders!X:X,0,Orders!S:S,"*Fabric*")+COUNTIFS(Orders!AD:AD,Data!M120,Orders!W:W,1,Orders!X:X,1,Orders!S:S,"*Fabric*")),IF(Data!Z120="AAM",SUMIFS(Data!AW:AW,Data!Z:Z,"TM",Data!X:X,Data!M120),IF(Data!Z120="AM",SUMIFS(Data!AW:AW,Data!Z:Z,"TM",Data!V:V,Data!M120),IF(Data!Z120="AZM",SUMIFS(Data!AW:AW,Data!Z:Z,"TM",Data!U:U,Data!M120),IF(Data!Z120="Zone",SUMIFS(Data!AW:AW,Data!Z:Z,"TM",Data!T:T,Data!M120),IF(Data!Z120="Region",SUMIFS(Data!AW:AW,Data!Z:Z,"TM",Data!S:S,Data!M120),IF(Data!Z120="Country",SUMIFS(Data!AW:AW,Data!Z:Z,"TM",Data!R:R,Data!M120),0)))))))</f>
        <v>0</v>
      </c>
      <c r="AX120" s="18">
        <f>IF(Z120="TM",(COUNTIFS(Orders!AD:AD,Data!M120,Orders!W:W,0,Orders!X:X,0,Orders!S:S,"*Starter*")+COUNTIFS(Orders!AD:AD,Data!M120,Orders!W:W,1,Orders!X:X,1,Orders!S:S,"*Starter*")),IF(Data!Z120="AAM",SUMIFS(Data!AX:AX,Data!Z:Z,"TM",Data!X:X,Data!M120),IF(Data!Z120="AM",SUMIFS(Data!AX:AX,Data!Z:Z,"TM",Data!V:V,Data!M120),IF(Data!Z120="AZM",SUMIFS(Data!AX:AX,Data!Z:Z,"TM",Data!U:U,Data!M120),IF(Data!Z120="Zone",SUMIFS(Data!AX:AX,Data!Z:Z,"TM",Data!T:T,Data!M120),IF(Data!Z120="Region",SUMIFS(Data!AX:AX,Data!Z:Z,"TM",Data!S:S,Data!M120),IF(Data!Z120="Country",SUMIFS(Data!AX:AX,Data!Z:Z,"TM",Data!R:R,Data!M120),0)))))))</f>
        <v>0</v>
      </c>
      <c r="AY120" s="18">
        <f>IF(Z120="TM",(COUNTIFS(Orders!AD:AD,Data!M120,Orders!W:W,0,Orders!X:X,0,Orders!S:S,"*Pro*")+COUNTIFS(Orders!AD:AD,Data!M120,Orders!W:W,1,Orders!X:X,1,Orders!S:S,"*Pro*")),IF(Data!Z120="AAM",SUMIFS(Data!AY:AY,Data!Z:Z,"TM",Data!X:X,Data!M120),IF(Data!Z120="AM",SUMIFS(Data!AY:AY,Data!Z:Z,"TM",Data!V:V,Data!M120),IF(Data!Z120="AZM",SUMIFS(Data!AY:AY,Data!Z:Z,"TM",Data!U:U,Data!M120),IF(Data!Z120="Zone",SUMIFS(Data!AY:AY,Data!Z:Z,"TM",Data!T:T,Data!M120),IF(Data!Z120="Region",SUMIFS(Data!AY:AY,Data!Z:Z,"TM",Data!S:S,Data!M120),IF(Data!Z120="Country",SUMIFS(Data!AY:AY,Data!Z:Z,"TM",Data!R:R,Data!M120),0)))))))</f>
        <v>0</v>
      </c>
      <c r="AZ120" s="18">
        <f>IF(Z120="TM",(COUNTIFS(Orders!AD:AD,Data!M120,Orders!W:W,0,Orders!X:X,0,Orders!S:S,"*Tab*")+COUNTIFS(Orders!AD:AD,Data!M120,Orders!W:W,1,Orders!X:X,1,Orders!S:S,"*Tab*")),IF(Data!Z120="AAM",SUMIFS(Data!AZ:AZ,Data!Z:Z,"TM",Data!X:X,Data!M120),IF(Data!Z120="AM",SUMIFS(Data!AZ:AZ,Data!Z:Z,"TM",Data!V:V,Data!M120),IF(Data!Z120="AZM",SUMIFS(Data!AZ:AZ,Data!Z:Z,"TM",Data!U:U,Data!M120),IF(Data!Z120="Zone",SUMIFS(Data!AZ:AZ,Data!Z:Z,"TM",Data!T:T,Data!M120),IF(Data!Z120="Region",SUMIFS(Data!AZ:AZ,Data!Z:Z,"TM",Data!S:S,Data!M120),IF(Data!Z120="Country",SUMIFS(Data!AZ:AZ,Data!Z:Z,"TM",Data!R:R,Data!M120),0)))))))</f>
        <v>0</v>
      </c>
      <c r="BA120" s="18">
        <f>IF(Z120="TM",(COUNTIFS(Orders!AD:AD,Data!M120,Orders!W:W,0,Orders!X:X,0,Orders!S:S,"*Dental*")+COUNTIFS(Orders!AD:AD,Data!M120,Orders!W:W,1,Orders!X:X,1,Orders!S:S,"*Dental*")+COUNTIFS(Orders!AD:AD,Data!M120,Orders!W:W,0,Orders!X:X,0,Orders!S:S,"*Pediatric*")+COUNTIFS(Orders!AD:AD,Data!M120,Orders!W:W,1,Orders!X:X,1,Orders!S:S,"*Pediatric*")),IF(Data!Z120="AAM",SUMIFS(Data!BA:BA,Data!Z:Z,"TM",Data!X:X,Data!M120),IF(Data!Z120="AM",SUMIFS(Data!BA:BA,Data!Z:Z,"TM",Data!V:V,Data!M120),IF(Data!Z120="AZM",SUMIFS(Data!BA:BA,Data!Z:Z,"TM",Data!U:U,Data!M120),IF(Data!Z120="Zone",SUMIFS(Data!BA:BA,Data!Z:Z,"TM",Data!T:T,Data!M120),IF(Data!Z120="Region",SUMIFS(Data!BA:BA,Data!Z:Z,"TM",Data!S:S,Data!M120),IF(Data!Z120="Country",SUMIFS(Data!BA:BA,Data!Z:Z,"TM",Data!R:R,Data!M120),0)))))))</f>
        <v>0</v>
      </c>
      <c r="BB120" s="18">
        <f>IF(Z120="TM",(COUNTIFS(Orders!AD:AD,Data!M120,Orders!W:W,0,Orders!X:X,0,Orders!S:S,"*Fabric*")+COUNTIFS(Orders!AD:AD,Data!M120,Orders!W:W,1,Orders!X:X,1,Orders!S:S,"*Fabric*")),IF(Data!Z120="AAM",SUMIFS(Data!BB:BB,Data!Z:Z,"TM",Data!X:X,Data!M120),IF(Data!Z120="AM",SUMIFS(Data!BB:BB,Data!Z:Z,"TM",Data!V:V,Data!M120),IF(Data!Z120="AZM",SUMIFS(Data!BB:BB,Data!Z:Z,"TM",Data!U:U,Data!M120),IF(Data!Z120="Zone",SUMIFS(Data!BB:BB,Data!Z:Z,"TM",Data!T:T,Data!M120),IF(Data!Z120="Region",SUMIFS(Data!BB:BB,Data!Z:Z,"TM",Data!S:S,Data!M120),IF(Data!Z120="Country",SUMIFS(Data!BB:BB,Data!Z:Z,"TM",Data!R:R,Data!M120),0)))))))</f>
        <v>0</v>
      </c>
    </row>
    <row r="121" spans="1:54" ht="15.75" x14ac:dyDescent="0.3">
      <c r="A121" s="33" t="str">
        <f t="shared" si="37"/>
        <v/>
      </c>
      <c r="B121" s="33" t="b">
        <f t="shared" si="38"/>
        <v>1</v>
      </c>
      <c r="C121" s="33" t="e">
        <f>IF(ISERROR(SMALL($D$4:$D$594,E121)),””,SMALL($D$4:$D$594,E121))</f>
        <v>#NAME?</v>
      </c>
      <c r="D121" s="34" t="str">
        <f t="shared" si="39"/>
        <v/>
      </c>
      <c r="E121" s="33">
        <f>ROWS($E$4:E121)</f>
        <v>118</v>
      </c>
      <c r="F121" s="33">
        <f t="shared" si="40"/>
        <v>0</v>
      </c>
      <c r="G121" s="33">
        <f>IF(OR(Report!$C$7="",Report!$C$7="All Levels"),1,IF(Report!$C$7=Data!Z121,1,0))</f>
        <v>0</v>
      </c>
      <c r="H121" s="33">
        <f t="shared" si="41"/>
        <v>1</v>
      </c>
      <c r="I121" s="33">
        <f t="shared" si="42"/>
        <v>3</v>
      </c>
      <c r="J121" s="33">
        <f>IF(OR(Report!$F$7="",Report!$F$7="All AMs"),1,IF(Report!$F$7=Data!W121,1,0))</f>
        <v>1</v>
      </c>
      <c r="K121" s="33">
        <f>IF(OR(Report!$E$7="",Report!$E$7="All Zones"),1,IF(Report!$E$7=Data!P121,1,0))</f>
        <v>1</v>
      </c>
      <c r="L121" s="33">
        <f>IF(OR(Report!$D$7="",Report!$D$7="All Regions"),1,IF(Report!$D$7=Data!O121,1,0))</f>
        <v>1</v>
      </c>
      <c r="M121" s="67" t="s">
        <v>582</v>
      </c>
      <c r="N121" s="67" t="s">
        <v>919</v>
      </c>
      <c r="O121" s="68" t="s">
        <v>20</v>
      </c>
      <c r="P121" s="68" t="s">
        <v>20</v>
      </c>
      <c r="Q121" s="68" t="s">
        <v>795</v>
      </c>
      <c r="R121" s="67" t="s">
        <v>777</v>
      </c>
      <c r="S121" s="67" t="s">
        <v>747</v>
      </c>
      <c r="T121" s="67" t="s">
        <v>748</v>
      </c>
      <c r="U121" s="67"/>
      <c r="V121" s="67" t="s">
        <v>794</v>
      </c>
      <c r="W121" s="67" t="s">
        <v>694</v>
      </c>
      <c r="X121" s="67"/>
      <c r="Y121" s="68" t="s">
        <v>362</v>
      </c>
      <c r="Z121" s="68" t="s">
        <v>13</v>
      </c>
      <c r="AA121" s="68" t="s">
        <v>70</v>
      </c>
      <c r="AB121" s="18">
        <f>IF(Z121="TM",IF(AA121="H",(COUNTIFS(Orders!AD:AD,Data!M121,Orders!W:W,0,Orders!X:X,0)+COUNTIFS(Orders!AD:AD,Data!M121,Orders!W:W,1,Orders!X:X,1)),0),IF(Data!Z121="AAM",SUMIFS(Data!AB:AB,Data!Z:Z,"TM",Data!X:X,Data!M121,AA:AA,"H"),IF(Data!Z121="AM",SUMIFS(Data!AB:AB,Data!Z:Z,"TM",Data!V:V,Data!M121,AA:AA,"H"),IF(Data!Z121="AZM",SUMIFS(Data!AB:AB,Data!Z:Z,"TM",Data!U:U,Data!M121,AA:AA,"H"),IF(Data!Z121="ZM",SUMIFS(Data!AB:AB,Data!Z:Z,"TM",Data!T:T,Data!M121,AA:AA,"H"),IF(Data!Z121="RM",SUMIFS(Data!AB:AB,Data!Z:Z,"TM",Data!S:S,Data!M121,AA:AA,"H"),IF(Data!Z121="CM",SUMIFS(Data!AB:AB,Data!Z:Z,"TM",Data!R:R,Data!M121,AA:AA,"H"),"")))))))</f>
        <v>0</v>
      </c>
      <c r="AC121" s="28">
        <f>IF(Z121="TM",IF(AA121="H",(SUMIFS(Orders!AG:AG,Orders!AD:AD,Data!M121,Orders!W:W,0,Orders!X:X,0)+SUMIFS(Orders!AG:AG,Orders!AD:AD,Data!M121,Orders!W:W,1,Orders!X:X,1))/12000,0),IF(Data!Z121="AAM",SUMIFS(Data!AC:AC,Data!Z:Z,"TM",Data!X:X,Data!M121,AA:AA,"H"),IF(Data!Z121="AM",SUMIFS(Data!AC:AC,Data!Z:Z,"TM",Data!V:V,Data!M121,AA:AA,"H"),IF(Data!Z121="AZM",SUMIFS(Data!AC:AC,Data!Z:Z,"TM",Data!U:U,Data!M121,AA:AA,"H"),IF(Data!Z121="Zone",SUMIFS(Data!AC:AC,Data!Z:Z,"TM",Data!T:T,Data!M121,AA:AA,"H"),IF(Data!Z121="Region",SUMIFS(Data!AC:AC,Data!Z:Z,"TM",Data!S:S,Data!M121,AA:AA,"H"),IF(Data!Z121="Country",SUMIFS(Data!AC:AC,Data!Z:Z,"TM",Data!R:R,Data!M121,AA:AA,"H"),"")))))))</f>
        <v>0</v>
      </c>
      <c r="AD121" s="18">
        <f>IF(Z121="TM",0,IF(Data!Z121="AAM",SUMIFS(Data!AD:AD,Data!Z:Z,"TM",Data!X:X,Data!M121,AA:AA,"H"),IF(Data!Z121="AM",SUMIFS(Data!AD:AD,Data!Z:Z,"TM",Data!V:V,Data!M121,AA:AA,"H"),IF(Data!Z121="AZM",SUMIFS(Data!AD:AD,Data!Z:Z,"TM",Data!U:U,Data!M121,AA:AA,"H"),IF(Data!Z121="Zone",SUMIFS(Data!AD:AD,Data!Z:Z,"TM",Data!T:T,Data!M121,AA:AA,"H"),IF(Data!Z121="Region",SUMIFS(Data!AD:AD,Data!Z:Z,"TM",Data!S:S,Data!M121,AA:AA,"H"),IF(Data!Z121="Country",SUMIFS(Data!AD:AD,Data!Z:Z,"TM",Data!R:R,Data!M121,AA:AA,"H"),"")))))))</f>
        <v>0</v>
      </c>
      <c r="AE121" s="27">
        <f t="shared" si="26"/>
        <v>0</v>
      </c>
      <c r="AF121" s="26">
        <f t="shared" si="27"/>
        <v>0</v>
      </c>
      <c r="AG121" s="26">
        <f t="shared" si="28"/>
        <v>0</v>
      </c>
      <c r="AH121" s="26">
        <f t="shared" si="29"/>
        <v>0</v>
      </c>
      <c r="AJ121" s="28">
        <f>IF(Z121="TM",IF(AA121="U",(SUMIFS(Orders!AG:AG,Orders!AD:AD,Data!M121,Orders!W:W,0,Orders!X:X,0)+SUMIFS(Orders!AG:AG,Orders!AD:AD,Data!M121,Orders!W:W,1,Orders!X:X,1))/12000,0),IF(Data!Z121="AAM",SUMIFS(Data!AJ:AJ,Data!Z:Z,"TM",Data!X:X,Data!M121,AA:AA,"U"),IF(Data!Z121="AM",SUMIFS(Data!AJ:AJ,Data!Z:Z,"TM",Data!V:V,Data!M121,AA:AA,"U"),IF(Data!Z121="AZM",SUMIFS(Data!AJ:AJ,Data!Z:Z,"TM",Data!U:U,Data!M121,AA:AA,"U"),IF(Data!Z121="Zone",SUMIFS(Data!AJ:AJ,Data!Z:Z,"TM",Data!T:T,Data!M121,AA:AA,"U"),IF(Data!Z121="Region",SUMIFS(Data!AJ:AJ,Data!Z:Z,"TM",Data!S:S,Data!M121,AA:AA,"U"),IF(Data!Z121="Country",SUMIFS(Data!AJ:AJ,Data!Z:Z,"TM",Data!R:R,Data!M121,AA:AA,"U"),"")))))))</f>
        <v>0</v>
      </c>
      <c r="AK121" s="18">
        <f>IF(Z121="TM",IF(AA121="U",(SUMIFS(Orders!AG:AG,Orders!AD:AD,Data!M121,Orders!W:W,0,Orders!X:X,0)+SUMIFS(Orders!AG:AG,Orders!AD:AD,Data!M121,Orders!W:W,1,Orders!X:X,1)),0),IF(Data!Z121="AAM",SUMIFS(Data!AK:AK,Data!Z:Z,"TM",Data!X:X,Data!M121,AA:AA,"U"),IF(Data!Z121="AM",SUMIFS(Data!AK:AK,Data!Z:Z,"TM",Data!V:V,Data!M121,AA:AA,"U"),IF(Data!Z121="AZM",SUMIFS(Data!AK:AK,Data!Z:Z,"TM",Data!U:U,Data!M121,AA:AA,"U"),IF(Data!Z121="Zone",SUMIFS(Data!AK:AK,Data!Z:Z,"TM",Data!T:T,Data!M121,AA:AA,"U"),IF(Data!Z121="Region",SUMIFS(Data!AK:AK,Data!Z:Z,"TM",Data!S:S,Data!M121,AA:AA,"U"),IF(Data!Z121="Country",SUMIFS(Data!AK:AK,Data!Z:Z,"TM",Data!R:R,Data!M121,AA:AA,"U"),"")))))))</f>
        <v>0</v>
      </c>
      <c r="AL121" s="18">
        <f>IF(Z121="TM",12000*0,IF(Data!Z121="AAM",SUMIFS(Data!AL:AL,Data!Z:Z,"TM",Data!X:X,Data!M121,AA:AA,"H"),IF(Data!Z121="AM",SUMIFS(Data!AL:AL,Data!Z:Z,"TM",Data!V:V,Data!M121,AA:AA,"H"),IF(Data!Z121="AZM",SUMIFS(Data!AL:AL,Data!Z:Z,"TM",Data!U:U,Data!M121,AA:AA,"H"),IF(Data!Z121="Zone",SUMIFS(Data!AL:AL,Data!Z:Z,"TM",Data!T:T,Data!M121,AA:AA,"H"),IF(Data!Z121="Region",SUMIFS(Data!AL:AL,Data!Z:Z,"TM",Data!S:S,Data!M121,AA:AA,"H"),IF(Data!Z121="Country",SUMIFS(Data!AL:AL,Data!Z:Z,"TM",Data!R:R,Data!M121,AA:AA,"H"),"")))))))</f>
        <v>0</v>
      </c>
      <c r="AM121" s="27">
        <f t="shared" si="30"/>
        <v>0</v>
      </c>
      <c r="AN121" s="26">
        <f t="shared" si="31"/>
        <v>0</v>
      </c>
      <c r="AO121" s="26">
        <f t="shared" si="32"/>
        <v>0</v>
      </c>
      <c r="AQ121" s="28">
        <f t="shared" si="33"/>
        <v>0</v>
      </c>
      <c r="AR121" s="18">
        <f t="shared" si="34"/>
        <v>0</v>
      </c>
      <c r="AS121" s="18">
        <f t="shared" si="35"/>
        <v>0</v>
      </c>
      <c r="AT121" s="27">
        <f t="shared" si="36"/>
        <v>0</v>
      </c>
      <c r="AU121" s="27"/>
      <c r="AV121" s="27"/>
      <c r="AW121" s="18">
        <f>IF(Z121="TM",(COUNTIFS(Orders!AD:AD,Data!M121,Orders!W:W,0,Orders!X:X,0,Orders!S:S,"*Ray*")+COUNTIFS(Orders!AD:AD,Data!M121,Orders!W:W,1,Orders!X:X,1,Orders!S:S,"*Ray*")+COUNTIFS(Orders!AD:AD,Data!M121,Orders!W:W,0,Orders!X:X,0,Orders!S:S,"*Fabric*")+COUNTIFS(Orders!AD:AD,Data!M121,Orders!W:W,1,Orders!X:X,1,Orders!S:S,"*Fabric*")),IF(Data!Z121="AAM",SUMIFS(Data!AW:AW,Data!Z:Z,"TM",Data!X:X,Data!M121),IF(Data!Z121="AM",SUMIFS(Data!AW:AW,Data!Z:Z,"TM",Data!V:V,Data!M121),IF(Data!Z121="AZM",SUMIFS(Data!AW:AW,Data!Z:Z,"TM",Data!U:U,Data!M121),IF(Data!Z121="Zone",SUMIFS(Data!AW:AW,Data!Z:Z,"TM",Data!T:T,Data!M121),IF(Data!Z121="Region",SUMIFS(Data!AW:AW,Data!Z:Z,"TM",Data!S:S,Data!M121),IF(Data!Z121="Country",SUMIFS(Data!AW:AW,Data!Z:Z,"TM",Data!R:R,Data!M121),0)))))))</f>
        <v>0</v>
      </c>
      <c r="AX121" s="18">
        <f>IF(Z121="TM",(COUNTIFS(Orders!AD:AD,Data!M121,Orders!W:W,0,Orders!X:X,0,Orders!S:S,"*Starter*")+COUNTIFS(Orders!AD:AD,Data!M121,Orders!W:W,1,Orders!X:X,1,Orders!S:S,"*Starter*")),IF(Data!Z121="AAM",SUMIFS(Data!AX:AX,Data!Z:Z,"TM",Data!X:X,Data!M121),IF(Data!Z121="AM",SUMIFS(Data!AX:AX,Data!Z:Z,"TM",Data!V:V,Data!M121),IF(Data!Z121="AZM",SUMIFS(Data!AX:AX,Data!Z:Z,"TM",Data!U:U,Data!M121),IF(Data!Z121="Zone",SUMIFS(Data!AX:AX,Data!Z:Z,"TM",Data!T:T,Data!M121),IF(Data!Z121="Region",SUMIFS(Data!AX:AX,Data!Z:Z,"TM",Data!S:S,Data!M121),IF(Data!Z121="Country",SUMIFS(Data!AX:AX,Data!Z:Z,"TM",Data!R:R,Data!M121),0)))))))</f>
        <v>0</v>
      </c>
      <c r="AY121" s="18">
        <f>IF(Z121="TM",(COUNTIFS(Orders!AD:AD,Data!M121,Orders!W:W,0,Orders!X:X,0,Orders!S:S,"*Pro*")+COUNTIFS(Orders!AD:AD,Data!M121,Orders!W:W,1,Orders!X:X,1,Orders!S:S,"*Pro*")),IF(Data!Z121="AAM",SUMIFS(Data!AY:AY,Data!Z:Z,"TM",Data!X:X,Data!M121),IF(Data!Z121="AM",SUMIFS(Data!AY:AY,Data!Z:Z,"TM",Data!V:V,Data!M121),IF(Data!Z121="AZM",SUMIFS(Data!AY:AY,Data!Z:Z,"TM",Data!U:U,Data!M121),IF(Data!Z121="Zone",SUMIFS(Data!AY:AY,Data!Z:Z,"TM",Data!T:T,Data!M121),IF(Data!Z121="Region",SUMIFS(Data!AY:AY,Data!Z:Z,"TM",Data!S:S,Data!M121),IF(Data!Z121="Country",SUMIFS(Data!AY:AY,Data!Z:Z,"TM",Data!R:R,Data!M121),0)))))))</f>
        <v>0</v>
      </c>
      <c r="AZ121" s="18">
        <f>IF(Z121="TM",(COUNTIFS(Orders!AD:AD,Data!M121,Orders!W:W,0,Orders!X:X,0,Orders!S:S,"*Tab*")+COUNTIFS(Orders!AD:AD,Data!M121,Orders!W:W,1,Orders!X:X,1,Orders!S:S,"*Tab*")),IF(Data!Z121="AAM",SUMIFS(Data!AZ:AZ,Data!Z:Z,"TM",Data!X:X,Data!M121),IF(Data!Z121="AM",SUMIFS(Data!AZ:AZ,Data!Z:Z,"TM",Data!V:V,Data!M121),IF(Data!Z121="AZM",SUMIFS(Data!AZ:AZ,Data!Z:Z,"TM",Data!U:U,Data!M121),IF(Data!Z121="Zone",SUMIFS(Data!AZ:AZ,Data!Z:Z,"TM",Data!T:T,Data!M121),IF(Data!Z121="Region",SUMIFS(Data!AZ:AZ,Data!Z:Z,"TM",Data!S:S,Data!M121),IF(Data!Z121="Country",SUMIFS(Data!AZ:AZ,Data!Z:Z,"TM",Data!R:R,Data!M121),0)))))))</f>
        <v>0</v>
      </c>
      <c r="BA121" s="18">
        <f>IF(Z121="TM",(COUNTIFS(Orders!AD:AD,Data!M121,Orders!W:W,0,Orders!X:X,0,Orders!S:S,"*Dental*")+COUNTIFS(Orders!AD:AD,Data!M121,Orders!W:W,1,Orders!X:X,1,Orders!S:S,"*Dental*")+COUNTIFS(Orders!AD:AD,Data!M121,Orders!W:W,0,Orders!X:X,0,Orders!S:S,"*Pediatric*")+COUNTIFS(Orders!AD:AD,Data!M121,Orders!W:W,1,Orders!X:X,1,Orders!S:S,"*Pediatric*")),IF(Data!Z121="AAM",SUMIFS(Data!BA:BA,Data!Z:Z,"TM",Data!X:X,Data!M121),IF(Data!Z121="AM",SUMIFS(Data!BA:BA,Data!Z:Z,"TM",Data!V:V,Data!M121),IF(Data!Z121="AZM",SUMIFS(Data!BA:BA,Data!Z:Z,"TM",Data!U:U,Data!M121),IF(Data!Z121="Zone",SUMIFS(Data!BA:BA,Data!Z:Z,"TM",Data!T:T,Data!M121),IF(Data!Z121="Region",SUMIFS(Data!BA:BA,Data!Z:Z,"TM",Data!S:S,Data!M121),IF(Data!Z121="Country",SUMIFS(Data!BA:BA,Data!Z:Z,"TM",Data!R:R,Data!M121),0)))))))</f>
        <v>0</v>
      </c>
      <c r="BB121" s="18">
        <f>IF(Z121="TM",(COUNTIFS(Orders!AD:AD,Data!M121,Orders!W:W,0,Orders!X:X,0,Orders!S:S,"*Fabric*")+COUNTIFS(Orders!AD:AD,Data!M121,Orders!W:W,1,Orders!X:X,1,Orders!S:S,"*Fabric*")),IF(Data!Z121="AAM",SUMIFS(Data!BB:BB,Data!Z:Z,"TM",Data!X:X,Data!M121),IF(Data!Z121="AM",SUMIFS(Data!BB:BB,Data!Z:Z,"TM",Data!V:V,Data!M121),IF(Data!Z121="AZM",SUMIFS(Data!BB:BB,Data!Z:Z,"TM",Data!U:U,Data!M121),IF(Data!Z121="Zone",SUMIFS(Data!BB:BB,Data!Z:Z,"TM",Data!T:T,Data!M121),IF(Data!Z121="Region",SUMIFS(Data!BB:BB,Data!Z:Z,"TM",Data!S:S,Data!M121),IF(Data!Z121="Country",SUMIFS(Data!BB:BB,Data!Z:Z,"TM",Data!R:R,Data!M121),0)))))))</f>
        <v>0</v>
      </c>
    </row>
    <row r="122" spans="1:54" ht="15.75" x14ac:dyDescent="0.3">
      <c r="A122" s="33" t="str">
        <f t="shared" si="37"/>
        <v/>
      </c>
      <c r="B122" s="33" t="b">
        <f t="shared" si="38"/>
        <v>1</v>
      </c>
      <c r="C122" s="33" t="e">
        <f>IF(ISERROR(SMALL($D$4:$D$594,E122)),””,SMALL($D$4:$D$594,E122))</f>
        <v>#NAME?</v>
      </c>
      <c r="D122" s="34" t="str">
        <f t="shared" si="39"/>
        <v/>
      </c>
      <c r="E122" s="33">
        <f>ROWS($E$4:E122)</f>
        <v>119</v>
      </c>
      <c r="F122" s="33">
        <f t="shared" si="40"/>
        <v>0</v>
      </c>
      <c r="G122" s="33">
        <f>IF(OR(Report!$C$7="",Report!$C$7="All Levels"),1,IF(Report!$C$7=Data!Z122,1,0))</f>
        <v>0</v>
      </c>
      <c r="H122" s="33">
        <f t="shared" si="41"/>
        <v>1</v>
      </c>
      <c r="I122" s="33">
        <f t="shared" si="42"/>
        <v>3</v>
      </c>
      <c r="J122" s="33">
        <f>IF(OR(Report!$F$7="",Report!$F$7="All AMs"),1,IF(Report!$F$7=Data!W122,1,0))</f>
        <v>1</v>
      </c>
      <c r="K122" s="33">
        <f>IF(OR(Report!$E$7="",Report!$E$7="All Zones"),1,IF(Report!$E$7=Data!P122,1,0))</f>
        <v>1</v>
      </c>
      <c r="L122" s="33">
        <f>IF(OR(Report!$D$7="",Report!$D$7="All Regions"),1,IF(Report!$D$7=Data!O122,1,0))</f>
        <v>1</v>
      </c>
      <c r="M122" s="67" t="s">
        <v>510</v>
      </c>
      <c r="N122" s="67" t="s">
        <v>920</v>
      </c>
      <c r="O122" s="68" t="s">
        <v>20</v>
      </c>
      <c r="P122" s="68" t="s">
        <v>20</v>
      </c>
      <c r="Q122" s="68" t="s">
        <v>795</v>
      </c>
      <c r="R122" s="67" t="s">
        <v>777</v>
      </c>
      <c r="S122" s="67" t="s">
        <v>747</v>
      </c>
      <c r="T122" s="67" t="s">
        <v>748</v>
      </c>
      <c r="U122" s="67"/>
      <c r="V122" s="67" t="s">
        <v>794</v>
      </c>
      <c r="W122" s="67" t="s">
        <v>694</v>
      </c>
      <c r="X122" s="67"/>
      <c r="Y122" s="68" t="s">
        <v>362</v>
      </c>
      <c r="Z122" s="68" t="s">
        <v>13</v>
      </c>
      <c r="AA122" s="68" t="s">
        <v>70</v>
      </c>
      <c r="AB122" s="18">
        <f>IF(Z122="TM",IF(AA122="H",(COUNTIFS(Orders!AD:AD,Data!M122,Orders!W:W,0,Orders!X:X,0)+COUNTIFS(Orders!AD:AD,Data!M122,Orders!W:W,1,Orders!X:X,1)),0),IF(Data!Z122="AAM",SUMIFS(Data!AB:AB,Data!Z:Z,"TM",Data!X:X,Data!M122,AA:AA,"H"),IF(Data!Z122="AM",SUMIFS(Data!AB:AB,Data!Z:Z,"TM",Data!V:V,Data!M122,AA:AA,"H"),IF(Data!Z122="AZM",SUMIFS(Data!AB:AB,Data!Z:Z,"TM",Data!U:U,Data!M122,AA:AA,"H"),IF(Data!Z122="ZM",SUMIFS(Data!AB:AB,Data!Z:Z,"TM",Data!T:T,Data!M122,AA:AA,"H"),IF(Data!Z122="RM",SUMIFS(Data!AB:AB,Data!Z:Z,"TM",Data!S:S,Data!M122,AA:AA,"H"),IF(Data!Z122="CM",SUMIFS(Data!AB:AB,Data!Z:Z,"TM",Data!R:R,Data!M122,AA:AA,"H"),"")))))))</f>
        <v>0</v>
      </c>
      <c r="AC122" s="28">
        <f>IF(Z122="TM",IF(AA122="H",(SUMIFS(Orders!AG:AG,Orders!AD:AD,Data!M122,Orders!W:W,0,Orders!X:X,0)+SUMIFS(Orders!AG:AG,Orders!AD:AD,Data!M122,Orders!W:W,1,Orders!X:X,1))/12000,0),IF(Data!Z122="AAM",SUMIFS(Data!AC:AC,Data!Z:Z,"TM",Data!X:X,Data!M122,AA:AA,"H"),IF(Data!Z122="AM",SUMIFS(Data!AC:AC,Data!Z:Z,"TM",Data!V:V,Data!M122,AA:AA,"H"),IF(Data!Z122="AZM",SUMIFS(Data!AC:AC,Data!Z:Z,"TM",Data!U:U,Data!M122,AA:AA,"H"),IF(Data!Z122="Zone",SUMIFS(Data!AC:AC,Data!Z:Z,"TM",Data!T:T,Data!M122,AA:AA,"H"),IF(Data!Z122="Region",SUMIFS(Data!AC:AC,Data!Z:Z,"TM",Data!S:S,Data!M122,AA:AA,"H"),IF(Data!Z122="Country",SUMIFS(Data!AC:AC,Data!Z:Z,"TM",Data!R:R,Data!M122,AA:AA,"H"),"")))))))</f>
        <v>0</v>
      </c>
      <c r="AD122" s="18">
        <f>IF(Z122="TM",0,IF(Data!Z122="AAM",SUMIFS(Data!AD:AD,Data!Z:Z,"TM",Data!X:X,Data!M122,AA:AA,"H"),IF(Data!Z122="AM",SUMIFS(Data!AD:AD,Data!Z:Z,"TM",Data!V:V,Data!M122,AA:AA,"H"),IF(Data!Z122="AZM",SUMIFS(Data!AD:AD,Data!Z:Z,"TM",Data!U:U,Data!M122,AA:AA,"H"),IF(Data!Z122="Zone",SUMIFS(Data!AD:AD,Data!Z:Z,"TM",Data!T:T,Data!M122,AA:AA,"H"),IF(Data!Z122="Region",SUMIFS(Data!AD:AD,Data!Z:Z,"TM",Data!S:S,Data!M122,AA:AA,"H"),IF(Data!Z122="Country",SUMIFS(Data!AD:AD,Data!Z:Z,"TM",Data!R:R,Data!M122,AA:AA,"H"),"")))))))</f>
        <v>0</v>
      </c>
      <c r="AE122" s="27">
        <f t="shared" si="26"/>
        <v>0</v>
      </c>
      <c r="AF122" s="26">
        <f t="shared" si="27"/>
        <v>0</v>
      </c>
      <c r="AG122" s="26">
        <f t="shared" si="28"/>
        <v>0</v>
      </c>
      <c r="AH122" s="26">
        <f t="shared" si="29"/>
        <v>0</v>
      </c>
      <c r="AJ122" s="28">
        <f>IF(Z122="TM",IF(AA122="U",(SUMIFS(Orders!AG:AG,Orders!AD:AD,Data!M122,Orders!W:W,0,Orders!X:X,0)+SUMIFS(Orders!AG:AG,Orders!AD:AD,Data!M122,Orders!W:W,1,Orders!X:X,1))/12000,0),IF(Data!Z122="AAM",SUMIFS(Data!AJ:AJ,Data!Z:Z,"TM",Data!X:X,Data!M122,AA:AA,"U"),IF(Data!Z122="AM",SUMIFS(Data!AJ:AJ,Data!Z:Z,"TM",Data!V:V,Data!M122,AA:AA,"U"),IF(Data!Z122="AZM",SUMIFS(Data!AJ:AJ,Data!Z:Z,"TM",Data!U:U,Data!M122,AA:AA,"U"),IF(Data!Z122="Zone",SUMIFS(Data!AJ:AJ,Data!Z:Z,"TM",Data!T:T,Data!M122,AA:AA,"U"),IF(Data!Z122="Region",SUMIFS(Data!AJ:AJ,Data!Z:Z,"TM",Data!S:S,Data!M122,AA:AA,"U"),IF(Data!Z122="Country",SUMIFS(Data!AJ:AJ,Data!Z:Z,"TM",Data!R:R,Data!M122,AA:AA,"U"),"")))))))</f>
        <v>0</v>
      </c>
      <c r="AK122" s="18">
        <f>IF(Z122="TM",IF(AA122="U",(SUMIFS(Orders!AG:AG,Orders!AD:AD,Data!M122,Orders!W:W,0,Orders!X:X,0)+SUMIFS(Orders!AG:AG,Orders!AD:AD,Data!M122,Orders!W:W,1,Orders!X:X,1)),0),IF(Data!Z122="AAM",SUMIFS(Data!AK:AK,Data!Z:Z,"TM",Data!X:X,Data!M122,AA:AA,"U"),IF(Data!Z122="AM",SUMIFS(Data!AK:AK,Data!Z:Z,"TM",Data!V:V,Data!M122,AA:AA,"U"),IF(Data!Z122="AZM",SUMIFS(Data!AK:AK,Data!Z:Z,"TM",Data!U:U,Data!M122,AA:AA,"U"),IF(Data!Z122="Zone",SUMIFS(Data!AK:AK,Data!Z:Z,"TM",Data!T:T,Data!M122,AA:AA,"U"),IF(Data!Z122="Region",SUMIFS(Data!AK:AK,Data!Z:Z,"TM",Data!S:S,Data!M122,AA:AA,"U"),IF(Data!Z122="Country",SUMIFS(Data!AK:AK,Data!Z:Z,"TM",Data!R:R,Data!M122,AA:AA,"U"),"")))))))</f>
        <v>0</v>
      </c>
      <c r="AL122" s="18">
        <f>IF(Z122="TM",12000*0,IF(Data!Z122="AAM",SUMIFS(Data!AL:AL,Data!Z:Z,"TM",Data!X:X,Data!M122,AA:AA,"H"),IF(Data!Z122="AM",SUMIFS(Data!AL:AL,Data!Z:Z,"TM",Data!V:V,Data!M122,AA:AA,"H"),IF(Data!Z122="AZM",SUMIFS(Data!AL:AL,Data!Z:Z,"TM",Data!U:U,Data!M122,AA:AA,"H"),IF(Data!Z122="Zone",SUMIFS(Data!AL:AL,Data!Z:Z,"TM",Data!T:T,Data!M122,AA:AA,"H"),IF(Data!Z122="Region",SUMIFS(Data!AL:AL,Data!Z:Z,"TM",Data!S:S,Data!M122,AA:AA,"H"),IF(Data!Z122="Country",SUMIFS(Data!AL:AL,Data!Z:Z,"TM",Data!R:R,Data!M122,AA:AA,"H"),"")))))))</f>
        <v>0</v>
      </c>
      <c r="AM122" s="27">
        <f t="shared" si="30"/>
        <v>0</v>
      </c>
      <c r="AN122" s="26">
        <f t="shared" si="31"/>
        <v>0</v>
      </c>
      <c r="AO122" s="26">
        <f t="shared" si="32"/>
        <v>0</v>
      </c>
      <c r="AQ122" s="28">
        <f t="shared" si="33"/>
        <v>0</v>
      </c>
      <c r="AR122" s="18">
        <f t="shared" si="34"/>
        <v>0</v>
      </c>
      <c r="AS122" s="18">
        <f t="shared" si="35"/>
        <v>0</v>
      </c>
      <c r="AT122" s="27">
        <f t="shared" si="36"/>
        <v>0</v>
      </c>
      <c r="AU122" s="27"/>
      <c r="AV122" s="27"/>
      <c r="AW122" s="18">
        <f>IF(Z122="TM",(COUNTIFS(Orders!AD:AD,Data!M122,Orders!W:W,0,Orders!X:X,0,Orders!S:S,"*Ray*")+COUNTIFS(Orders!AD:AD,Data!M122,Orders!W:W,1,Orders!X:X,1,Orders!S:S,"*Ray*")+COUNTIFS(Orders!AD:AD,Data!M122,Orders!W:W,0,Orders!X:X,0,Orders!S:S,"*Fabric*")+COUNTIFS(Orders!AD:AD,Data!M122,Orders!W:W,1,Orders!X:X,1,Orders!S:S,"*Fabric*")),IF(Data!Z122="AAM",SUMIFS(Data!AW:AW,Data!Z:Z,"TM",Data!X:X,Data!M122),IF(Data!Z122="AM",SUMIFS(Data!AW:AW,Data!Z:Z,"TM",Data!V:V,Data!M122),IF(Data!Z122="AZM",SUMIFS(Data!AW:AW,Data!Z:Z,"TM",Data!U:U,Data!M122),IF(Data!Z122="Zone",SUMIFS(Data!AW:AW,Data!Z:Z,"TM",Data!T:T,Data!M122),IF(Data!Z122="Region",SUMIFS(Data!AW:AW,Data!Z:Z,"TM",Data!S:S,Data!M122),IF(Data!Z122="Country",SUMIFS(Data!AW:AW,Data!Z:Z,"TM",Data!R:R,Data!M122),0)))))))</f>
        <v>0</v>
      </c>
      <c r="AX122" s="18">
        <f>IF(Z122="TM",(COUNTIFS(Orders!AD:AD,Data!M122,Orders!W:W,0,Orders!X:X,0,Orders!S:S,"*Starter*")+COUNTIFS(Orders!AD:AD,Data!M122,Orders!W:W,1,Orders!X:X,1,Orders!S:S,"*Starter*")),IF(Data!Z122="AAM",SUMIFS(Data!AX:AX,Data!Z:Z,"TM",Data!X:X,Data!M122),IF(Data!Z122="AM",SUMIFS(Data!AX:AX,Data!Z:Z,"TM",Data!V:V,Data!M122),IF(Data!Z122="AZM",SUMIFS(Data!AX:AX,Data!Z:Z,"TM",Data!U:U,Data!M122),IF(Data!Z122="Zone",SUMIFS(Data!AX:AX,Data!Z:Z,"TM",Data!T:T,Data!M122),IF(Data!Z122="Region",SUMIFS(Data!AX:AX,Data!Z:Z,"TM",Data!S:S,Data!M122),IF(Data!Z122="Country",SUMIFS(Data!AX:AX,Data!Z:Z,"TM",Data!R:R,Data!M122),0)))))))</f>
        <v>0</v>
      </c>
      <c r="AY122" s="18">
        <f>IF(Z122="TM",(COUNTIFS(Orders!AD:AD,Data!M122,Orders!W:W,0,Orders!X:X,0,Orders!S:S,"*Pro*")+COUNTIFS(Orders!AD:AD,Data!M122,Orders!W:W,1,Orders!X:X,1,Orders!S:S,"*Pro*")),IF(Data!Z122="AAM",SUMIFS(Data!AY:AY,Data!Z:Z,"TM",Data!X:X,Data!M122),IF(Data!Z122="AM",SUMIFS(Data!AY:AY,Data!Z:Z,"TM",Data!V:V,Data!M122),IF(Data!Z122="AZM",SUMIFS(Data!AY:AY,Data!Z:Z,"TM",Data!U:U,Data!M122),IF(Data!Z122="Zone",SUMIFS(Data!AY:AY,Data!Z:Z,"TM",Data!T:T,Data!M122),IF(Data!Z122="Region",SUMIFS(Data!AY:AY,Data!Z:Z,"TM",Data!S:S,Data!M122),IF(Data!Z122="Country",SUMIFS(Data!AY:AY,Data!Z:Z,"TM",Data!R:R,Data!M122),0)))))))</f>
        <v>0</v>
      </c>
      <c r="AZ122" s="18">
        <f>IF(Z122="TM",(COUNTIFS(Orders!AD:AD,Data!M122,Orders!W:W,0,Orders!X:X,0,Orders!S:S,"*Tab*")+COUNTIFS(Orders!AD:AD,Data!M122,Orders!W:W,1,Orders!X:X,1,Orders!S:S,"*Tab*")),IF(Data!Z122="AAM",SUMIFS(Data!AZ:AZ,Data!Z:Z,"TM",Data!X:X,Data!M122),IF(Data!Z122="AM",SUMIFS(Data!AZ:AZ,Data!Z:Z,"TM",Data!V:V,Data!M122),IF(Data!Z122="AZM",SUMIFS(Data!AZ:AZ,Data!Z:Z,"TM",Data!U:U,Data!M122),IF(Data!Z122="Zone",SUMIFS(Data!AZ:AZ,Data!Z:Z,"TM",Data!T:T,Data!M122),IF(Data!Z122="Region",SUMIFS(Data!AZ:AZ,Data!Z:Z,"TM",Data!S:S,Data!M122),IF(Data!Z122="Country",SUMIFS(Data!AZ:AZ,Data!Z:Z,"TM",Data!R:R,Data!M122),0)))))))</f>
        <v>0</v>
      </c>
      <c r="BA122" s="18">
        <f>IF(Z122="TM",(COUNTIFS(Orders!AD:AD,Data!M122,Orders!W:W,0,Orders!X:X,0,Orders!S:S,"*Dental*")+COUNTIFS(Orders!AD:AD,Data!M122,Orders!W:W,1,Orders!X:X,1,Orders!S:S,"*Dental*")+COUNTIFS(Orders!AD:AD,Data!M122,Orders!W:W,0,Orders!X:X,0,Orders!S:S,"*Pediatric*")+COUNTIFS(Orders!AD:AD,Data!M122,Orders!W:W,1,Orders!X:X,1,Orders!S:S,"*Pediatric*")),IF(Data!Z122="AAM",SUMIFS(Data!BA:BA,Data!Z:Z,"TM",Data!X:X,Data!M122),IF(Data!Z122="AM",SUMIFS(Data!BA:BA,Data!Z:Z,"TM",Data!V:V,Data!M122),IF(Data!Z122="AZM",SUMIFS(Data!BA:BA,Data!Z:Z,"TM",Data!U:U,Data!M122),IF(Data!Z122="Zone",SUMIFS(Data!BA:BA,Data!Z:Z,"TM",Data!T:T,Data!M122),IF(Data!Z122="Region",SUMIFS(Data!BA:BA,Data!Z:Z,"TM",Data!S:S,Data!M122),IF(Data!Z122="Country",SUMIFS(Data!BA:BA,Data!Z:Z,"TM",Data!R:R,Data!M122),0)))))))</f>
        <v>0</v>
      </c>
      <c r="BB122" s="18">
        <f>IF(Z122="TM",(COUNTIFS(Orders!AD:AD,Data!M122,Orders!W:W,0,Orders!X:X,0,Orders!S:S,"*Fabric*")+COUNTIFS(Orders!AD:AD,Data!M122,Orders!W:W,1,Orders!X:X,1,Orders!S:S,"*Fabric*")),IF(Data!Z122="AAM",SUMIFS(Data!BB:BB,Data!Z:Z,"TM",Data!X:X,Data!M122),IF(Data!Z122="AM",SUMIFS(Data!BB:BB,Data!Z:Z,"TM",Data!V:V,Data!M122),IF(Data!Z122="AZM",SUMIFS(Data!BB:BB,Data!Z:Z,"TM",Data!U:U,Data!M122),IF(Data!Z122="Zone",SUMIFS(Data!BB:BB,Data!Z:Z,"TM",Data!T:T,Data!M122),IF(Data!Z122="Region",SUMIFS(Data!BB:BB,Data!Z:Z,"TM",Data!S:S,Data!M122),IF(Data!Z122="Country",SUMIFS(Data!BB:BB,Data!Z:Z,"TM",Data!R:R,Data!M122),0)))))))</f>
        <v>0</v>
      </c>
    </row>
    <row r="123" spans="1:54" ht="15.75" x14ac:dyDescent="0.3">
      <c r="A123" s="33" t="str">
        <f t="shared" si="37"/>
        <v/>
      </c>
      <c r="B123" s="33" t="b">
        <f t="shared" si="38"/>
        <v>1</v>
      </c>
      <c r="C123" s="33" t="e">
        <f>IF(ISERROR(SMALL($D$4:$D$594,E123)),””,SMALL($D$4:$D$594,E123))</f>
        <v>#NAME?</v>
      </c>
      <c r="D123" s="34" t="str">
        <f t="shared" si="39"/>
        <v/>
      </c>
      <c r="E123" s="33">
        <f>ROWS($E$4:E123)</f>
        <v>120</v>
      </c>
      <c r="F123" s="33">
        <f t="shared" si="40"/>
        <v>0</v>
      </c>
      <c r="G123" s="33">
        <f>IF(OR(Report!$C$7="",Report!$C$7="All Levels"),1,IF(Report!$C$7=Data!Z123,1,0))</f>
        <v>0</v>
      </c>
      <c r="H123" s="33">
        <f t="shared" si="41"/>
        <v>1</v>
      </c>
      <c r="I123" s="33">
        <f t="shared" si="42"/>
        <v>3</v>
      </c>
      <c r="J123" s="33">
        <f>IF(OR(Report!$F$7="",Report!$F$7="All AMs"),1,IF(Report!$F$7=Data!W123,1,0))</f>
        <v>1</v>
      </c>
      <c r="K123" s="33">
        <f>IF(OR(Report!$E$7="",Report!$E$7="All Zones"),1,IF(Report!$E$7=Data!P123,1,0))</f>
        <v>1</v>
      </c>
      <c r="L123" s="33">
        <f>IF(OR(Report!$D$7="",Report!$D$7="All Regions"),1,IF(Report!$D$7=Data!O123,1,0))</f>
        <v>1</v>
      </c>
      <c r="M123" s="67" t="s">
        <v>308</v>
      </c>
      <c r="N123" s="67" t="s">
        <v>921</v>
      </c>
      <c r="O123" s="68" t="s">
        <v>20</v>
      </c>
      <c r="P123" s="68" t="s">
        <v>20</v>
      </c>
      <c r="Q123" s="68" t="s">
        <v>795</v>
      </c>
      <c r="R123" s="67" t="s">
        <v>777</v>
      </c>
      <c r="S123" s="67" t="s">
        <v>747</v>
      </c>
      <c r="T123" s="67" t="s">
        <v>748</v>
      </c>
      <c r="U123" s="67"/>
      <c r="V123" s="67" t="s">
        <v>794</v>
      </c>
      <c r="W123" s="67" t="s">
        <v>694</v>
      </c>
      <c r="X123" s="67"/>
      <c r="Y123" s="68" t="s">
        <v>361</v>
      </c>
      <c r="Z123" s="68" t="s">
        <v>13</v>
      </c>
      <c r="AA123" s="68" t="s">
        <v>70</v>
      </c>
      <c r="AB123" s="18">
        <f>IF(Z123="TM",IF(AA123="H",(COUNTIFS(Orders!AD:AD,Data!M123,Orders!W:W,0,Orders!X:X,0)+COUNTIFS(Orders!AD:AD,Data!M123,Orders!W:W,1,Orders!X:X,1)),0),IF(Data!Z123="AAM",SUMIFS(Data!AB:AB,Data!Z:Z,"TM",Data!X:X,Data!M123,AA:AA,"H"),IF(Data!Z123="AM",SUMIFS(Data!AB:AB,Data!Z:Z,"TM",Data!V:V,Data!M123,AA:AA,"H"),IF(Data!Z123="AZM",SUMIFS(Data!AB:AB,Data!Z:Z,"TM",Data!U:U,Data!M123,AA:AA,"H"),IF(Data!Z123="ZM",SUMIFS(Data!AB:AB,Data!Z:Z,"TM",Data!T:T,Data!M123,AA:AA,"H"),IF(Data!Z123="RM",SUMIFS(Data!AB:AB,Data!Z:Z,"TM",Data!S:S,Data!M123,AA:AA,"H"),IF(Data!Z123="CM",SUMIFS(Data!AB:AB,Data!Z:Z,"TM",Data!R:R,Data!M123,AA:AA,"H"),"")))))))</f>
        <v>0</v>
      </c>
      <c r="AC123" s="28">
        <f>IF(Z123="TM",IF(AA123="H",(SUMIFS(Orders!AG:AG,Orders!AD:AD,Data!M123,Orders!W:W,0,Orders!X:X,0)+SUMIFS(Orders!AG:AG,Orders!AD:AD,Data!M123,Orders!W:W,1,Orders!X:X,1))/12000,0),IF(Data!Z123="AAM",SUMIFS(Data!AC:AC,Data!Z:Z,"TM",Data!X:X,Data!M123,AA:AA,"H"),IF(Data!Z123="AM",SUMIFS(Data!AC:AC,Data!Z:Z,"TM",Data!V:V,Data!M123,AA:AA,"H"),IF(Data!Z123="AZM",SUMIFS(Data!AC:AC,Data!Z:Z,"TM",Data!U:U,Data!M123,AA:AA,"H"),IF(Data!Z123="Zone",SUMIFS(Data!AC:AC,Data!Z:Z,"TM",Data!T:T,Data!M123,AA:AA,"H"),IF(Data!Z123="Region",SUMIFS(Data!AC:AC,Data!Z:Z,"TM",Data!S:S,Data!M123,AA:AA,"H"),IF(Data!Z123="Country",SUMIFS(Data!AC:AC,Data!Z:Z,"TM",Data!R:R,Data!M123,AA:AA,"H"),"")))))))</f>
        <v>0</v>
      </c>
      <c r="AD123" s="18">
        <f>IF(Z123="TM",0,IF(Data!Z123="AAM",SUMIFS(Data!AD:AD,Data!Z:Z,"TM",Data!X:X,Data!M123,AA:AA,"H"),IF(Data!Z123="AM",SUMIFS(Data!AD:AD,Data!Z:Z,"TM",Data!V:V,Data!M123,AA:AA,"H"),IF(Data!Z123="AZM",SUMIFS(Data!AD:AD,Data!Z:Z,"TM",Data!U:U,Data!M123,AA:AA,"H"),IF(Data!Z123="Zone",SUMIFS(Data!AD:AD,Data!Z:Z,"TM",Data!T:T,Data!M123,AA:AA,"H"),IF(Data!Z123="Region",SUMIFS(Data!AD:AD,Data!Z:Z,"TM",Data!S:S,Data!M123,AA:AA,"H"),IF(Data!Z123="Country",SUMIFS(Data!AD:AD,Data!Z:Z,"TM",Data!R:R,Data!M123,AA:AA,"H"),"")))))))</f>
        <v>0</v>
      </c>
      <c r="AE123" s="27">
        <f t="shared" si="26"/>
        <v>0</v>
      </c>
      <c r="AF123" s="26">
        <f t="shared" si="27"/>
        <v>0</v>
      </c>
      <c r="AG123" s="26">
        <f t="shared" si="28"/>
        <v>0</v>
      </c>
      <c r="AH123" s="26">
        <f t="shared" si="29"/>
        <v>0</v>
      </c>
      <c r="AJ123" s="28">
        <f>IF(Z123="TM",IF(AA123="U",(SUMIFS(Orders!AG:AG,Orders!AD:AD,Data!M123,Orders!W:W,0,Orders!X:X,0)+SUMIFS(Orders!AG:AG,Orders!AD:AD,Data!M123,Orders!W:W,1,Orders!X:X,1))/12000,0),IF(Data!Z123="AAM",SUMIFS(Data!AJ:AJ,Data!Z:Z,"TM",Data!X:X,Data!M123,AA:AA,"U"),IF(Data!Z123="AM",SUMIFS(Data!AJ:AJ,Data!Z:Z,"TM",Data!V:V,Data!M123,AA:AA,"U"),IF(Data!Z123="AZM",SUMIFS(Data!AJ:AJ,Data!Z:Z,"TM",Data!U:U,Data!M123,AA:AA,"U"),IF(Data!Z123="Zone",SUMIFS(Data!AJ:AJ,Data!Z:Z,"TM",Data!T:T,Data!M123,AA:AA,"U"),IF(Data!Z123="Region",SUMIFS(Data!AJ:AJ,Data!Z:Z,"TM",Data!S:S,Data!M123,AA:AA,"U"),IF(Data!Z123="Country",SUMIFS(Data!AJ:AJ,Data!Z:Z,"TM",Data!R:R,Data!M123,AA:AA,"U"),"")))))))</f>
        <v>0</v>
      </c>
      <c r="AK123" s="18">
        <f>IF(Z123="TM",IF(AA123="U",(SUMIFS(Orders!AG:AG,Orders!AD:AD,Data!M123,Orders!W:W,0,Orders!X:X,0)+SUMIFS(Orders!AG:AG,Orders!AD:AD,Data!M123,Orders!W:W,1,Orders!X:X,1)),0),IF(Data!Z123="AAM",SUMIFS(Data!AK:AK,Data!Z:Z,"TM",Data!X:X,Data!M123,AA:AA,"U"),IF(Data!Z123="AM",SUMIFS(Data!AK:AK,Data!Z:Z,"TM",Data!V:V,Data!M123,AA:AA,"U"),IF(Data!Z123="AZM",SUMIFS(Data!AK:AK,Data!Z:Z,"TM",Data!U:U,Data!M123,AA:AA,"U"),IF(Data!Z123="Zone",SUMIFS(Data!AK:AK,Data!Z:Z,"TM",Data!T:T,Data!M123,AA:AA,"U"),IF(Data!Z123="Region",SUMIFS(Data!AK:AK,Data!Z:Z,"TM",Data!S:S,Data!M123,AA:AA,"U"),IF(Data!Z123="Country",SUMIFS(Data!AK:AK,Data!Z:Z,"TM",Data!R:R,Data!M123,AA:AA,"U"),"")))))))</f>
        <v>0</v>
      </c>
      <c r="AL123" s="18">
        <f>IF(Z123="TM",12000*0,IF(Data!Z123="AAM",SUMIFS(Data!AL:AL,Data!Z:Z,"TM",Data!X:X,Data!M123,AA:AA,"H"),IF(Data!Z123="AM",SUMIFS(Data!AL:AL,Data!Z:Z,"TM",Data!V:V,Data!M123,AA:AA,"H"),IF(Data!Z123="AZM",SUMIFS(Data!AL:AL,Data!Z:Z,"TM",Data!U:U,Data!M123,AA:AA,"H"),IF(Data!Z123="Zone",SUMIFS(Data!AL:AL,Data!Z:Z,"TM",Data!T:T,Data!M123,AA:AA,"H"),IF(Data!Z123="Region",SUMIFS(Data!AL:AL,Data!Z:Z,"TM",Data!S:S,Data!M123,AA:AA,"H"),IF(Data!Z123="Country",SUMIFS(Data!AL:AL,Data!Z:Z,"TM",Data!R:R,Data!M123,AA:AA,"H"),"")))))))</f>
        <v>0</v>
      </c>
      <c r="AM123" s="27">
        <f t="shared" si="30"/>
        <v>0</v>
      </c>
      <c r="AN123" s="26">
        <f t="shared" si="31"/>
        <v>0</v>
      </c>
      <c r="AO123" s="26">
        <f t="shared" si="32"/>
        <v>0</v>
      </c>
      <c r="AQ123" s="28">
        <f t="shared" si="33"/>
        <v>0</v>
      </c>
      <c r="AR123" s="18">
        <f t="shared" si="34"/>
        <v>0</v>
      </c>
      <c r="AS123" s="18">
        <f t="shared" si="35"/>
        <v>0</v>
      </c>
      <c r="AT123" s="27">
        <f t="shared" si="36"/>
        <v>0</v>
      </c>
      <c r="AU123" s="27"/>
      <c r="AV123" s="27"/>
      <c r="AW123" s="18">
        <f>IF(Z123="TM",(COUNTIFS(Orders!AD:AD,Data!M123,Orders!W:W,0,Orders!X:X,0,Orders!S:S,"*Ray*")+COUNTIFS(Orders!AD:AD,Data!M123,Orders!W:W,1,Orders!X:X,1,Orders!S:S,"*Ray*")+COUNTIFS(Orders!AD:AD,Data!M123,Orders!W:W,0,Orders!X:X,0,Orders!S:S,"*Fabric*")+COUNTIFS(Orders!AD:AD,Data!M123,Orders!W:W,1,Orders!X:X,1,Orders!S:S,"*Fabric*")),IF(Data!Z123="AAM",SUMIFS(Data!AW:AW,Data!Z:Z,"TM",Data!X:X,Data!M123),IF(Data!Z123="AM",SUMIFS(Data!AW:AW,Data!Z:Z,"TM",Data!V:V,Data!M123),IF(Data!Z123="AZM",SUMIFS(Data!AW:AW,Data!Z:Z,"TM",Data!U:U,Data!M123),IF(Data!Z123="Zone",SUMIFS(Data!AW:AW,Data!Z:Z,"TM",Data!T:T,Data!M123),IF(Data!Z123="Region",SUMIFS(Data!AW:AW,Data!Z:Z,"TM",Data!S:S,Data!M123),IF(Data!Z123="Country",SUMIFS(Data!AW:AW,Data!Z:Z,"TM",Data!R:R,Data!M123),0)))))))</f>
        <v>0</v>
      </c>
      <c r="AX123" s="18">
        <f>IF(Z123="TM",(COUNTIFS(Orders!AD:AD,Data!M123,Orders!W:W,0,Orders!X:X,0,Orders!S:S,"*Starter*")+COUNTIFS(Orders!AD:AD,Data!M123,Orders!W:W,1,Orders!X:X,1,Orders!S:S,"*Starter*")),IF(Data!Z123="AAM",SUMIFS(Data!AX:AX,Data!Z:Z,"TM",Data!X:X,Data!M123),IF(Data!Z123="AM",SUMIFS(Data!AX:AX,Data!Z:Z,"TM",Data!V:V,Data!M123),IF(Data!Z123="AZM",SUMIFS(Data!AX:AX,Data!Z:Z,"TM",Data!U:U,Data!M123),IF(Data!Z123="Zone",SUMIFS(Data!AX:AX,Data!Z:Z,"TM",Data!T:T,Data!M123),IF(Data!Z123="Region",SUMIFS(Data!AX:AX,Data!Z:Z,"TM",Data!S:S,Data!M123),IF(Data!Z123="Country",SUMIFS(Data!AX:AX,Data!Z:Z,"TM",Data!R:R,Data!M123),0)))))))</f>
        <v>0</v>
      </c>
      <c r="AY123" s="18">
        <f>IF(Z123="TM",(COUNTIFS(Orders!AD:AD,Data!M123,Orders!W:W,0,Orders!X:X,0,Orders!S:S,"*Pro*")+COUNTIFS(Orders!AD:AD,Data!M123,Orders!W:W,1,Orders!X:X,1,Orders!S:S,"*Pro*")),IF(Data!Z123="AAM",SUMIFS(Data!AY:AY,Data!Z:Z,"TM",Data!X:X,Data!M123),IF(Data!Z123="AM",SUMIFS(Data!AY:AY,Data!Z:Z,"TM",Data!V:V,Data!M123),IF(Data!Z123="AZM",SUMIFS(Data!AY:AY,Data!Z:Z,"TM",Data!U:U,Data!M123),IF(Data!Z123="Zone",SUMIFS(Data!AY:AY,Data!Z:Z,"TM",Data!T:T,Data!M123),IF(Data!Z123="Region",SUMIFS(Data!AY:AY,Data!Z:Z,"TM",Data!S:S,Data!M123),IF(Data!Z123="Country",SUMIFS(Data!AY:AY,Data!Z:Z,"TM",Data!R:R,Data!M123),0)))))))</f>
        <v>0</v>
      </c>
      <c r="AZ123" s="18">
        <f>IF(Z123="TM",(COUNTIFS(Orders!AD:AD,Data!M123,Orders!W:W,0,Orders!X:X,0,Orders!S:S,"*Tab*")+COUNTIFS(Orders!AD:AD,Data!M123,Orders!W:W,1,Orders!X:X,1,Orders!S:S,"*Tab*")),IF(Data!Z123="AAM",SUMIFS(Data!AZ:AZ,Data!Z:Z,"TM",Data!X:X,Data!M123),IF(Data!Z123="AM",SUMIFS(Data!AZ:AZ,Data!Z:Z,"TM",Data!V:V,Data!M123),IF(Data!Z123="AZM",SUMIFS(Data!AZ:AZ,Data!Z:Z,"TM",Data!U:U,Data!M123),IF(Data!Z123="Zone",SUMIFS(Data!AZ:AZ,Data!Z:Z,"TM",Data!T:T,Data!M123),IF(Data!Z123="Region",SUMIFS(Data!AZ:AZ,Data!Z:Z,"TM",Data!S:S,Data!M123),IF(Data!Z123="Country",SUMIFS(Data!AZ:AZ,Data!Z:Z,"TM",Data!R:R,Data!M123),0)))))))</f>
        <v>0</v>
      </c>
      <c r="BA123" s="18">
        <f>IF(Z123="TM",(COUNTIFS(Orders!AD:AD,Data!M123,Orders!W:W,0,Orders!X:X,0,Orders!S:S,"*Dental*")+COUNTIFS(Orders!AD:AD,Data!M123,Orders!W:W,1,Orders!X:X,1,Orders!S:S,"*Dental*")+COUNTIFS(Orders!AD:AD,Data!M123,Orders!W:W,0,Orders!X:X,0,Orders!S:S,"*Pediatric*")+COUNTIFS(Orders!AD:AD,Data!M123,Orders!W:W,1,Orders!X:X,1,Orders!S:S,"*Pediatric*")),IF(Data!Z123="AAM",SUMIFS(Data!BA:BA,Data!Z:Z,"TM",Data!X:X,Data!M123),IF(Data!Z123="AM",SUMIFS(Data!BA:BA,Data!Z:Z,"TM",Data!V:V,Data!M123),IF(Data!Z123="AZM",SUMIFS(Data!BA:BA,Data!Z:Z,"TM",Data!U:U,Data!M123),IF(Data!Z123="Zone",SUMIFS(Data!BA:BA,Data!Z:Z,"TM",Data!T:T,Data!M123),IF(Data!Z123="Region",SUMIFS(Data!BA:BA,Data!Z:Z,"TM",Data!S:S,Data!M123),IF(Data!Z123="Country",SUMIFS(Data!BA:BA,Data!Z:Z,"TM",Data!R:R,Data!M123),0)))))))</f>
        <v>0</v>
      </c>
      <c r="BB123" s="18">
        <f>IF(Z123="TM",(COUNTIFS(Orders!AD:AD,Data!M123,Orders!W:W,0,Orders!X:X,0,Orders!S:S,"*Fabric*")+COUNTIFS(Orders!AD:AD,Data!M123,Orders!W:W,1,Orders!X:X,1,Orders!S:S,"*Fabric*")),IF(Data!Z123="AAM",SUMIFS(Data!BB:BB,Data!Z:Z,"TM",Data!X:X,Data!M123),IF(Data!Z123="AM",SUMIFS(Data!BB:BB,Data!Z:Z,"TM",Data!V:V,Data!M123),IF(Data!Z123="AZM",SUMIFS(Data!BB:BB,Data!Z:Z,"TM",Data!U:U,Data!M123),IF(Data!Z123="Zone",SUMIFS(Data!BB:BB,Data!Z:Z,"TM",Data!T:T,Data!M123),IF(Data!Z123="Region",SUMIFS(Data!BB:BB,Data!Z:Z,"TM",Data!S:S,Data!M123),IF(Data!Z123="Country",SUMIFS(Data!BB:BB,Data!Z:Z,"TM",Data!R:R,Data!M123),0)))))))</f>
        <v>0</v>
      </c>
    </row>
    <row r="124" spans="1:54" ht="15.75" x14ac:dyDescent="0.3">
      <c r="A124" s="33" t="str">
        <f t="shared" si="37"/>
        <v/>
      </c>
      <c r="B124" s="33" t="b">
        <f t="shared" si="38"/>
        <v>1</v>
      </c>
      <c r="C124" s="33" t="e">
        <f>IF(ISERROR(SMALL($D$4:$D$594,E124)),””,SMALL($D$4:$D$594,E124))</f>
        <v>#NAME?</v>
      </c>
      <c r="D124" s="34" t="str">
        <f t="shared" si="39"/>
        <v/>
      </c>
      <c r="E124" s="33">
        <f>ROWS($E$4:E124)</f>
        <v>121</v>
      </c>
      <c r="F124" s="33">
        <f t="shared" si="40"/>
        <v>0</v>
      </c>
      <c r="G124" s="33">
        <f>IF(OR(Report!$C$7="",Report!$C$7="All Levels"),1,IF(Report!$C$7=Data!Z124,1,0))</f>
        <v>0</v>
      </c>
      <c r="H124" s="33">
        <f t="shared" si="41"/>
        <v>1</v>
      </c>
      <c r="I124" s="33">
        <f t="shared" si="42"/>
        <v>3</v>
      </c>
      <c r="J124" s="33">
        <f>IF(OR(Report!$F$7="",Report!$F$7="All AMs"),1,IF(Report!$F$7=Data!W124,1,0))</f>
        <v>1</v>
      </c>
      <c r="K124" s="33">
        <f>IF(OR(Report!$E$7="",Report!$E$7="All Zones"),1,IF(Report!$E$7=Data!P124,1,0))</f>
        <v>1</v>
      </c>
      <c r="L124" s="33">
        <f>IF(OR(Report!$D$7="",Report!$D$7="All Regions"),1,IF(Report!$D$7=Data!O124,1,0))</f>
        <v>1</v>
      </c>
      <c r="M124" s="67" t="s">
        <v>922</v>
      </c>
      <c r="N124" s="67" t="s">
        <v>923</v>
      </c>
      <c r="O124" s="68" t="s">
        <v>20</v>
      </c>
      <c r="P124" s="68" t="s">
        <v>20</v>
      </c>
      <c r="Q124" s="68" t="s">
        <v>795</v>
      </c>
      <c r="R124" s="67" t="s">
        <v>777</v>
      </c>
      <c r="S124" s="67" t="s">
        <v>747</v>
      </c>
      <c r="T124" s="67" t="s">
        <v>748</v>
      </c>
      <c r="U124" s="67"/>
      <c r="V124" s="67" t="s">
        <v>794</v>
      </c>
      <c r="W124" s="67" t="s">
        <v>694</v>
      </c>
      <c r="X124" s="67"/>
      <c r="Y124" s="68" t="s">
        <v>362</v>
      </c>
      <c r="Z124" s="68" t="s">
        <v>13</v>
      </c>
      <c r="AA124" s="68" t="s">
        <v>70</v>
      </c>
      <c r="AB124" s="18">
        <f>IF(Z124="TM",IF(AA124="H",(COUNTIFS(Orders!AD:AD,Data!M124,Orders!W:W,0,Orders!X:X,0)+COUNTIFS(Orders!AD:AD,Data!M124,Orders!W:W,1,Orders!X:X,1)),0),IF(Data!Z124="AAM",SUMIFS(Data!AB:AB,Data!Z:Z,"TM",Data!X:X,Data!M124,AA:AA,"H"),IF(Data!Z124="AM",SUMIFS(Data!AB:AB,Data!Z:Z,"TM",Data!V:V,Data!M124,AA:AA,"H"),IF(Data!Z124="AZM",SUMIFS(Data!AB:AB,Data!Z:Z,"TM",Data!U:U,Data!M124,AA:AA,"H"),IF(Data!Z124="ZM",SUMIFS(Data!AB:AB,Data!Z:Z,"TM",Data!T:T,Data!M124,AA:AA,"H"),IF(Data!Z124="RM",SUMIFS(Data!AB:AB,Data!Z:Z,"TM",Data!S:S,Data!M124,AA:AA,"H"),IF(Data!Z124="CM",SUMIFS(Data!AB:AB,Data!Z:Z,"TM",Data!R:R,Data!M124,AA:AA,"H"),"")))))))</f>
        <v>0</v>
      </c>
      <c r="AC124" s="28">
        <f>IF(Z124="TM",IF(AA124="H",(SUMIFS(Orders!AG:AG,Orders!AD:AD,Data!M124,Orders!W:W,0,Orders!X:X,0)+SUMIFS(Orders!AG:AG,Orders!AD:AD,Data!M124,Orders!W:W,1,Orders!X:X,1))/12000,0),IF(Data!Z124="AAM",SUMIFS(Data!AC:AC,Data!Z:Z,"TM",Data!X:X,Data!M124,AA:AA,"H"),IF(Data!Z124="AM",SUMIFS(Data!AC:AC,Data!Z:Z,"TM",Data!V:V,Data!M124,AA:AA,"H"),IF(Data!Z124="AZM",SUMIFS(Data!AC:AC,Data!Z:Z,"TM",Data!U:U,Data!M124,AA:AA,"H"),IF(Data!Z124="Zone",SUMIFS(Data!AC:AC,Data!Z:Z,"TM",Data!T:T,Data!M124,AA:AA,"H"),IF(Data!Z124="Region",SUMIFS(Data!AC:AC,Data!Z:Z,"TM",Data!S:S,Data!M124,AA:AA,"H"),IF(Data!Z124="Country",SUMIFS(Data!AC:AC,Data!Z:Z,"TM",Data!R:R,Data!M124,AA:AA,"H"),"")))))))</f>
        <v>0</v>
      </c>
      <c r="AD124" s="18">
        <f>IF(Z124="TM",0,IF(Data!Z124="AAM",SUMIFS(Data!AD:AD,Data!Z:Z,"TM",Data!X:X,Data!M124,AA:AA,"H"),IF(Data!Z124="AM",SUMIFS(Data!AD:AD,Data!Z:Z,"TM",Data!V:V,Data!M124,AA:AA,"H"),IF(Data!Z124="AZM",SUMIFS(Data!AD:AD,Data!Z:Z,"TM",Data!U:U,Data!M124,AA:AA,"H"),IF(Data!Z124="Zone",SUMIFS(Data!AD:AD,Data!Z:Z,"TM",Data!T:T,Data!M124,AA:AA,"H"),IF(Data!Z124="Region",SUMIFS(Data!AD:AD,Data!Z:Z,"TM",Data!S:S,Data!M124,AA:AA,"H"),IF(Data!Z124="Country",SUMIFS(Data!AD:AD,Data!Z:Z,"TM",Data!R:R,Data!M124,AA:AA,"H"),"")))))))</f>
        <v>0</v>
      </c>
      <c r="AE124" s="27">
        <f t="shared" si="26"/>
        <v>0</v>
      </c>
      <c r="AF124" s="26">
        <f t="shared" si="27"/>
        <v>0</v>
      </c>
      <c r="AG124" s="26">
        <f t="shared" si="28"/>
        <v>0</v>
      </c>
      <c r="AH124" s="26">
        <f t="shared" si="29"/>
        <v>0</v>
      </c>
      <c r="AJ124" s="28">
        <f>IF(Z124="TM",IF(AA124="U",(SUMIFS(Orders!AG:AG,Orders!AD:AD,Data!M124,Orders!W:W,0,Orders!X:X,0)+SUMIFS(Orders!AG:AG,Orders!AD:AD,Data!M124,Orders!W:W,1,Orders!X:X,1))/12000,0),IF(Data!Z124="AAM",SUMIFS(Data!AJ:AJ,Data!Z:Z,"TM",Data!X:X,Data!M124,AA:AA,"U"),IF(Data!Z124="AM",SUMIFS(Data!AJ:AJ,Data!Z:Z,"TM",Data!V:V,Data!M124,AA:AA,"U"),IF(Data!Z124="AZM",SUMIFS(Data!AJ:AJ,Data!Z:Z,"TM",Data!U:U,Data!M124,AA:AA,"U"),IF(Data!Z124="Zone",SUMIFS(Data!AJ:AJ,Data!Z:Z,"TM",Data!T:T,Data!M124,AA:AA,"U"),IF(Data!Z124="Region",SUMIFS(Data!AJ:AJ,Data!Z:Z,"TM",Data!S:S,Data!M124,AA:AA,"U"),IF(Data!Z124="Country",SUMIFS(Data!AJ:AJ,Data!Z:Z,"TM",Data!R:R,Data!M124,AA:AA,"U"),"")))))))</f>
        <v>0</v>
      </c>
      <c r="AK124" s="18">
        <f>IF(Z124="TM",IF(AA124="U",(SUMIFS(Orders!AG:AG,Orders!AD:AD,Data!M124,Orders!W:W,0,Orders!X:X,0)+SUMIFS(Orders!AG:AG,Orders!AD:AD,Data!M124,Orders!W:W,1,Orders!X:X,1)),0),IF(Data!Z124="AAM",SUMIFS(Data!AK:AK,Data!Z:Z,"TM",Data!X:X,Data!M124,AA:AA,"U"),IF(Data!Z124="AM",SUMIFS(Data!AK:AK,Data!Z:Z,"TM",Data!V:V,Data!M124,AA:AA,"U"),IF(Data!Z124="AZM",SUMIFS(Data!AK:AK,Data!Z:Z,"TM",Data!U:U,Data!M124,AA:AA,"U"),IF(Data!Z124="Zone",SUMIFS(Data!AK:AK,Data!Z:Z,"TM",Data!T:T,Data!M124,AA:AA,"U"),IF(Data!Z124="Region",SUMIFS(Data!AK:AK,Data!Z:Z,"TM",Data!S:S,Data!M124,AA:AA,"U"),IF(Data!Z124="Country",SUMIFS(Data!AK:AK,Data!Z:Z,"TM",Data!R:R,Data!M124,AA:AA,"U"),"")))))))</f>
        <v>0</v>
      </c>
      <c r="AL124" s="18">
        <f>IF(Z124="TM",12000*0,IF(Data!Z124="AAM",SUMIFS(Data!AL:AL,Data!Z:Z,"TM",Data!X:X,Data!M124,AA:AA,"H"),IF(Data!Z124="AM",SUMIFS(Data!AL:AL,Data!Z:Z,"TM",Data!V:V,Data!M124,AA:AA,"H"),IF(Data!Z124="AZM",SUMIFS(Data!AL:AL,Data!Z:Z,"TM",Data!U:U,Data!M124,AA:AA,"H"),IF(Data!Z124="Zone",SUMIFS(Data!AL:AL,Data!Z:Z,"TM",Data!T:T,Data!M124,AA:AA,"H"),IF(Data!Z124="Region",SUMIFS(Data!AL:AL,Data!Z:Z,"TM",Data!S:S,Data!M124,AA:AA,"H"),IF(Data!Z124="Country",SUMIFS(Data!AL:AL,Data!Z:Z,"TM",Data!R:R,Data!M124,AA:AA,"H"),"")))))))</f>
        <v>0</v>
      </c>
      <c r="AM124" s="27">
        <f t="shared" si="30"/>
        <v>0</v>
      </c>
      <c r="AN124" s="26">
        <f t="shared" si="31"/>
        <v>0</v>
      </c>
      <c r="AO124" s="26">
        <f t="shared" si="32"/>
        <v>0</v>
      </c>
      <c r="AQ124" s="28">
        <f t="shared" si="33"/>
        <v>0</v>
      </c>
      <c r="AR124" s="18">
        <f t="shared" si="34"/>
        <v>0</v>
      </c>
      <c r="AS124" s="18">
        <f t="shared" si="35"/>
        <v>0</v>
      </c>
      <c r="AT124" s="27">
        <f t="shared" si="36"/>
        <v>0</v>
      </c>
      <c r="AU124" s="27"/>
      <c r="AV124" s="27"/>
      <c r="AW124" s="18">
        <f>IF(Z124="TM",(COUNTIFS(Orders!AD:AD,Data!M124,Orders!W:W,0,Orders!X:X,0,Orders!S:S,"*Ray*")+COUNTIFS(Orders!AD:AD,Data!M124,Orders!W:W,1,Orders!X:X,1,Orders!S:S,"*Ray*")+COUNTIFS(Orders!AD:AD,Data!M124,Orders!W:W,0,Orders!X:X,0,Orders!S:S,"*Fabric*")+COUNTIFS(Orders!AD:AD,Data!M124,Orders!W:W,1,Orders!X:X,1,Orders!S:S,"*Fabric*")),IF(Data!Z124="AAM",SUMIFS(Data!AW:AW,Data!Z:Z,"TM",Data!X:X,Data!M124),IF(Data!Z124="AM",SUMIFS(Data!AW:AW,Data!Z:Z,"TM",Data!V:V,Data!M124),IF(Data!Z124="AZM",SUMIFS(Data!AW:AW,Data!Z:Z,"TM",Data!U:U,Data!M124),IF(Data!Z124="Zone",SUMIFS(Data!AW:AW,Data!Z:Z,"TM",Data!T:T,Data!M124),IF(Data!Z124="Region",SUMIFS(Data!AW:AW,Data!Z:Z,"TM",Data!S:S,Data!M124),IF(Data!Z124="Country",SUMIFS(Data!AW:AW,Data!Z:Z,"TM",Data!R:R,Data!M124),0)))))))</f>
        <v>0</v>
      </c>
      <c r="AX124" s="18">
        <f>IF(Z124="TM",(COUNTIFS(Orders!AD:AD,Data!M124,Orders!W:W,0,Orders!X:X,0,Orders!S:S,"*Starter*")+COUNTIFS(Orders!AD:AD,Data!M124,Orders!W:W,1,Orders!X:X,1,Orders!S:S,"*Starter*")),IF(Data!Z124="AAM",SUMIFS(Data!AX:AX,Data!Z:Z,"TM",Data!X:X,Data!M124),IF(Data!Z124="AM",SUMIFS(Data!AX:AX,Data!Z:Z,"TM",Data!V:V,Data!M124),IF(Data!Z124="AZM",SUMIFS(Data!AX:AX,Data!Z:Z,"TM",Data!U:U,Data!M124),IF(Data!Z124="Zone",SUMIFS(Data!AX:AX,Data!Z:Z,"TM",Data!T:T,Data!M124),IF(Data!Z124="Region",SUMIFS(Data!AX:AX,Data!Z:Z,"TM",Data!S:S,Data!M124),IF(Data!Z124="Country",SUMIFS(Data!AX:AX,Data!Z:Z,"TM",Data!R:R,Data!M124),0)))))))</f>
        <v>0</v>
      </c>
      <c r="AY124" s="18">
        <f>IF(Z124="TM",(COUNTIFS(Orders!AD:AD,Data!M124,Orders!W:W,0,Orders!X:X,0,Orders!S:S,"*Pro*")+COUNTIFS(Orders!AD:AD,Data!M124,Orders!W:W,1,Orders!X:X,1,Orders!S:S,"*Pro*")),IF(Data!Z124="AAM",SUMIFS(Data!AY:AY,Data!Z:Z,"TM",Data!X:X,Data!M124),IF(Data!Z124="AM",SUMIFS(Data!AY:AY,Data!Z:Z,"TM",Data!V:V,Data!M124),IF(Data!Z124="AZM",SUMIFS(Data!AY:AY,Data!Z:Z,"TM",Data!U:U,Data!M124),IF(Data!Z124="Zone",SUMIFS(Data!AY:AY,Data!Z:Z,"TM",Data!T:T,Data!M124),IF(Data!Z124="Region",SUMIFS(Data!AY:AY,Data!Z:Z,"TM",Data!S:S,Data!M124),IF(Data!Z124="Country",SUMIFS(Data!AY:AY,Data!Z:Z,"TM",Data!R:R,Data!M124),0)))))))</f>
        <v>0</v>
      </c>
      <c r="AZ124" s="18">
        <f>IF(Z124="TM",(COUNTIFS(Orders!AD:AD,Data!M124,Orders!W:W,0,Orders!X:X,0,Orders!S:S,"*Tab*")+COUNTIFS(Orders!AD:AD,Data!M124,Orders!W:W,1,Orders!X:X,1,Orders!S:S,"*Tab*")),IF(Data!Z124="AAM",SUMIFS(Data!AZ:AZ,Data!Z:Z,"TM",Data!X:X,Data!M124),IF(Data!Z124="AM",SUMIFS(Data!AZ:AZ,Data!Z:Z,"TM",Data!V:V,Data!M124),IF(Data!Z124="AZM",SUMIFS(Data!AZ:AZ,Data!Z:Z,"TM",Data!U:U,Data!M124),IF(Data!Z124="Zone",SUMIFS(Data!AZ:AZ,Data!Z:Z,"TM",Data!T:T,Data!M124),IF(Data!Z124="Region",SUMIFS(Data!AZ:AZ,Data!Z:Z,"TM",Data!S:S,Data!M124),IF(Data!Z124="Country",SUMIFS(Data!AZ:AZ,Data!Z:Z,"TM",Data!R:R,Data!M124),0)))))))</f>
        <v>0</v>
      </c>
      <c r="BA124" s="18">
        <f>IF(Z124="TM",(COUNTIFS(Orders!AD:AD,Data!M124,Orders!W:W,0,Orders!X:X,0,Orders!S:S,"*Dental*")+COUNTIFS(Orders!AD:AD,Data!M124,Orders!W:W,1,Orders!X:X,1,Orders!S:S,"*Dental*")+COUNTIFS(Orders!AD:AD,Data!M124,Orders!W:W,0,Orders!X:X,0,Orders!S:S,"*Pediatric*")+COUNTIFS(Orders!AD:AD,Data!M124,Orders!W:W,1,Orders!X:X,1,Orders!S:S,"*Pediatric*")),IF(Data!Z124="AAM",SUMIFS(Data!BA:BA,Data!Z:Z,"TM",Data!X:X,Data!M124),IF(Data!Z124="AM",SUMIFS(Data!BA:BA,Data!Z:Z,"TM",Data!V:V,Data!M124),IF(Data!Z124="AZM",SUMIFS(Data!BA:BA,Data!Z:Z,"TM",Data!U:U,Data!M124),IF(Data!Z124="Zone",SUMIFS(Data!BA:BA,Data!Z:Z,"TM",Data!T:T,Data!M124),IF(Data!Z124="Region",SUMIFS(Data!BA:BA,Data!Z:Z,"TM",Data!S:S,Data!M124),IF(Data!Z124="Country",SUMIFS(Data!BA:BA,Data!Z:Z,"TM",Data!R:R,Data!M124),0)))))))</f>
        <v>0</v>
      </c>
      <c r="BB124" s="18">
        <f>IF(Z124="TM",(COUNTIFS(Orders!AD:AD,Data!M124,Orders!W:W,0,Orders!X:X,0,Orders!S:S,"*Fabric*")+COUNTIFS(Orders!AD:AD,Data!M124,Orders!W:W,1,Orders!X:X,1,Orders!S:S,"*Fabric*")),IF(Data!Z124="AAM",SUMIFS(Data!BB:BB,Data!Z:Z,"TM",Data!X:X,Data!M124),IF(Data!Z124="AM",SUMIFS(Data!BB:BB,Data!Z:Z,"TM",Data!V:V,Data!M124),IF(Data!Z124="AZM",SUMIFS(Data!BB:BB,Data!Z:Z,"TM",Data!U:U,Data!M124),IF(Data!Z124="Zone",SUMIFS(Data!BB:BB,Data!Z:Z,"TM",Data!T:T,Data!M124),IF(Data!Z124="Region",SUMIFS(Data!BB:BB,Data!Z:Z,"TM",Data!S:S,Data!M124),IF(Data!Z124="Country",SUMIFS(Data!BB:BB,Data!Z:Z,"TM",Data!R:R,Data!M124),0)))))))</f>
        <v>0</v>
      </c>
    </row>
    <row r="125" spans="1:54" ht="15.75" x14ac:dyDescent="0.3">
      <c r="A125" s="33" t="str">
        <f t="shared" si="37"/>
        <v/>
      </c>
      <c r="B125" s="33" t="b">
        <f t="shared" si="38"/>
        <v>1</v>
      </c>
      <c r="C125" s="33" t="e">
        <f>IF(ISERROR(SMALL($D$4:$D$594,E125)),””,SMALL($D$4:$D$594,E125))</f>
        <v>#NAME?</v>
      </c>
      <c r="D125" s="34" t="str">
        <f t="shared" si="39"/>
        <v/>
      </c>
      <c r="E125" s="33">
        <f>ROWS($E$4:E125)</f>
        <v>122</v>
      </c>
      <c r="F125" s="33">
        <f t="shared" si="40"/>
        <v>0</v>
      </c>
      <c r="G125" s="33">
        <f>IF(OR(Report!$C$7="",Report!$C$7="All Levels"),1,IF(Report!$C$7=Data!Z125,1,0))</f>
        <v>0</v>
      </c>
      <c r="H125" s="33">
        <f t="shared" si="41"/>
        <v>1</v>
      </c>
      <c r="I125" s="33">
        <f t="shared" si="42"/>
        <v>3</v>
      </c>
      <c r="J125" s="33">
        <f>IF(OR(Report!$F$7="",Report!$F$7="All AMs"),1,IF(Report!$F$7=Data!W125,1,0))</f>
        <v>1</v>
      </c>
      <c r="K125" s="33">
        <f>IF(OR(Report!$E$7="",Report!$E$7="All Zones"),1,IF(Report!$E$7=Data!P125,1,0))</f>
        <v>1</v>
      </c>
      <c r="L125" s="33">
        <f>IF(OR(Report!$D$7="",Report!$D$7="All Regions"),1,IF(Report!$D$7=Data!O125,1,0))</f>
        <v>1</v>
      </c>
      <c r="M125" s="67" t="s">
        <v>344</v>
      </c>
      <c r="N125" s="67" t="s">
        <v>924</v>
      </c>
      <c r="O125" s="68" t="s">
        <v>20</v>
      </c>
      <c r="P125" s="68" t="s">
        <v>20</v>
      </c>
      <c r="Q125" s="68" t="s">
        <v>796</v>
      </c>
      <c r="R125" s="67" t="s">
        <v>777</v>
      </c>
      <c r="S125" s="67" t="s">
        <v>747</v>
      </c>
      <c r="T125" s="67" t="s">
        <v>748</v>
      </c>
      <c r="U125" s="67"/>
      <c r="V125" s="67" t="s">
        <v>442</v>
      </c>
      <c r="W125" s="67" t="s">
        <v>695</v>
      </c>
      <c r="X125" s="67" t="s">
        <v>460</v>
      </c>
      <c r="Y125" s="68" t="s">
        <v>361</v>
      </c>
      <c r="Z125" s="68" t="s">
        <v>13</v>
      </c>
      <c r="AA125" s="68" t="s">
        <v>925</v>
      </c>
      <c r="AB125" s="18">
        <f>IF(Z125="TM",IF(AA125="H",(COUNTIFS(Orders!AD:AD,Data!M125,Orders!W:W,0,Orders!X:X,0)+COUNTIFS(Orders!AD:AD,Data!M125,Orders!W:W,1,Orders!X:X,1)),0),IF(Data!Z125="AAM",SUMIFS(Data!AB:AB,Data!Z:Z,"TM",Data!X:X,Data!M125,AA:AA,"H"),IF(Data!Z125="AM",SUMIFS(Data!AB:AB,Data!Z:Z,"TM",Data!V:V,Data!M125,AA:AA,"H"),IF(Data!Z125="AZM",SUMIFS(Data!AB:AB,Data!Z:Z,"TM",Data!U:U,Data!M125,AA:AA,"H"),IF(Data!Z125="ZM",SUMIFS(Data!AB:AB,Data!Z:Z,"TM",Data!T:T,Data!M125,AA:AA,"H"),IF(Data!Z125="RM",SUMIFS(Data!AB:AB,Data!Z:Z,"TM",Data!S:S,Data!M125,AA:AA,"H"),IF(Data!Z125="CM",SUMIFS(Data!AB:AB,Data!Z:Z,"TM",Data!R:R,Data!M125,AA:AA,"H"),"")))))))</f>
        <v>0</v>
      </c>
      <c r="AC125" s="28">
        <f>IF(Z125="TM",IF(AA125="H",(SUMIFS(Orders!AG:AG,Orders!AD:AD,Data!M125,Orders!W:W,0,Orders!X:X,0)+SUMIFS(Orders!AG:AG,Orders!AD:AD,Data!M125,Orders!W:W,1,Orders!X:X,1))/12000,0),IF(Data!Z125="AAM",SUMIFS(Data!AC:AC,Data!Z:Z,"TM",Data!X:X,Data!M125,AA:AA,"H"),IF(Data!Z125="AM",SUMIFS(Data!AC:AC,Data!Z:Z,"TM",Data!V:V,Data!M125,AA:AA,"H"),IF(Data!Z125="AZM",SUMIFS(Data!AC:AC,Data!Z:Z,"TM",Data!U:U,Data!M125,AA:AA,"H"),IF(Data!Z125="Zone",SUMIFS(Data!AC:AC,Data!Z:Z,"TM",Data!T:T,Data!M125,AA:AA,"H"),IF(Data!Z125="Region",SUMIFS(Data!AC:AC,Data!Z:Z,"TM",Data!S:S,Data!M125,AA:AA,"H"),IF(Data!Z125="Country",SUMIFS(Data!AC:AC,Data!Z:Z,"TM",Data!R:R,Data!M125,AA:AA,"H"),"")))))))</f>
        <v>0</v>
      </c>
      <c r="AD125" s="18">
        <f>IF(Z125="TM",0,IF(Data!Z125="AAM",SUMIFS(Data!AD:AD,Data!Z:Z,"TM",Data!X:X,Data!M125,AA:AA,"H"),IF(Data!Z125="AM",SUMIFS(Data!AD:AD,Data!Z:Z,"TM",Data!V:V,Data!M125,AA:AA,"H"),IF(Data!Z125="AZM",SUMIFS(Data!AD:AD,Data!Z:Z,"TM",Data!U:U,Data!M125,AA:AA,"H"),IF(Data!Z125="Zone",SUMIFS(Data!AD:AD,Data!Z:Z,"TM",Data!T:T,Data!M125,AA:AA,"H"),IF(Data!Z125="Region",SUMIFS(Data!AD:AD,Data!Z:Z,"TM",Data!S:S,Data!M125,AA:AA,"H"),IF(Data!Z125="Country",SUMIFS(Data!AD:AD,Data!Z:Z,"TM",Data!R:R,Data!M125,AA:AA,"H"),"")))))))</f>
        <v>0</v>
      </c>
      <c r="AE125" s="27">
        <f t="shared" si="26"/>
        <v>0</v>
      </c>
      <c r="AF125" s="26">
        <f t="shared" si="27"/>
        <v>0</v>
      </c>
      <c r="AG125" s="26">
        <f t="shared" si="28"/>
        <v>0</v>
      </c>
      <c r="AH125" s="26">
        <f t="shared" si="29"/>
        <v>0</v>
      </c>
      <c r="AJ125" s="28">
        <f>IF(Z125="TM",IF(AA125="U",(SUMIFS(Orders!AG:AG,Orders!AD:AD,Data!M125,Orders!W:W,0,Orders!X:X,0)+SUMIFS(Orders!AG:AG,Orders!AD:AD,Data!M125,Orders!W:W,1,Orders!X:X,1))/12000,0),IF(Data!Z125="AAM",SUMIFS(Data!AJ:AJ,Data!Z:Z,"TM",Data!X:X,Data!M125,AA:AA,"U"),IF(Data!Z125="AM",SUMIFS(Data!AJ:AJ,Data!Z:Z,"TM",Data!V:V,Data!M125,AA:AA,"U"),IF(Data!Z125="AZM",SUMIFS(Data!AJ:AJ,Data!Z:Z,"TM",Data!U:U,Data!M125,AA:AA,"U"),IF(Data!Z125="Zone",SUMIFS(Data!AJ:AJ,Data!Z:Z,"TM",Data!T:T,Data!M125,AA:AA,"U"),IF(Data!Z125="Region",SUMIFS(Data!AJ:AJ,Data!Z:Z,"TM",Data!S:S,Data!M125,AA:AA,"U"),IF(Data!Z125="Country",SUMIFS(Data!AJ:AJ,Data!Z:Z,"TM",Data!R:R,Data!M125,AA:AA,"U"),"")))))))</f>
        <v>0</v>
      </c>
      <c r="AK125" s="18">
        <f>IF(Z125="TM",IF(AA125="U",(SUMIFS(Orders!AG:AG,Orders!AD:AD,Data!M125,Orders!W:W,0,Orders!X:X,0)+SUMIFS(Orders!AG:AG,Orders!AD:AD,Data!M125,Orders!W:W,1,Orders!X:X,1)),0),IF(Data!Z125="AAM",SUMIFS(Data!AK:AK,Data!Z:Z,"TM",Data!X:X,Data!M125,AA:AA,"U"),IF(Data!Z125="AM",SUMIFS(Data!AK:AK,Data!Z:Z,"TM",Data!V:V,Data!M125,AA:AA,"U"),IF(Data!Z125="AZM",SUMIFS(Data!AK:AK,Data!Z:Z,"TM",Data!U:U,Data!M125,AA:AA,"U"),IF(Data!Z125="Zone",SUMIFS(Data!AK:AK,Data!Z:Z,"TM",Data!T:T,Data!M125,AA:AA,"U"),IF(Data!Z125="Region",SUMIFS(Data!AK:AK,Data!Z:Z,"TM",Data!S:S,Data!M125,AA:AA,"U"),IF(Data!Z125="Country",SUMIFS(Data!AK:AK,Data!Z:Z,"TM",Data!R:R,Data!M125,AA:AA,"U"),"")))))))</f>
        <v>0</v>
      </c>
      <c r="AL125" s="18">
        <f>IF(Z125="TM",12000*0,IF(Data!Z125="AAM",SUMIFS(Data!AL:AL,Data!Z:Z,"TM",Data!X:X,Data!M125,AA:AA,"H"),IF(Data!Z125="AM",SUMIFS(Data!AL:AL,Data!Z:Z,"TM",Data!V:V,Data!M125,AA:AA,"H"),IF(Data!Z125="AZM",SUMIFS(Data!AL:AL,Data!Z:Z,"TM",Data!U:U,Data!M125,AA:AA,"H"),IF(Data!Z125="Zone",SUMIFS(Data!AL:AL,Data!Z:Z,"TM",Data!T:T,Data!M125,AA:AA,"H"),IF(Data!Z125="Region",SUMIFS(Data!AL:AL,Data!Z:Z,"TM",Data!S:S,Data!M125,AA:AA,"H"),IF(Data!Z125="Country",SUMIFS(Data!AL:AL,Data!Z:Z,"TM",Data!R:R,Data!M125,AA:AA,"H"),"")))))))</f>
        <v>0</v>
      </c>
      <c r="AM125" s="27">
        <f t="shared" si="30"/>
        <v>0</v>
      </c>
      <c r="AN125" s="26">
        <f t="shared" si="31"/>
        <v>0</v>
      </c>
      <c r="AO125" s="26">
        <f t="shared" si="32"/>
        <v>0</v>
      </c>
      <c r="AQ125" s="28">
        <f t="shared" si="33"/>
        <v>0</v>
      </c>
      <c r="AR125" s="18">
        <f t="shared" si="34"/>
        <v>0</v>
      </c>
      <c r="AS125" s="18">
        <f t="shared" si="35"/>
        <v>0</v>
      </c>
      <c r="AT125" s="27">
        <f t="shared" si="36"/>
        <v>0</v>
      </c>
      <c r="AU125" s="27"/>
      <c r="AV125" s="27"/>
      <c r="AW125" s="18">
        <f>IF(Z125="TM",(COUNTIFS(Orders!AD:AD,Data!M125,Orders!W:W,0,Orders!X:X,0,Orders!S:S,"*Ray*")+COUNTIFS(Orders!AD:AD,Data!M125,Orders!W:W,1,Orders!X:X,1,Orders!S:S,"*Ray*")+COUNTIFS(Orders!AD:AD,Data!M125,Orders!W:W,0,Orders!X:X,0,Orders!S:S,"*Fabric*")+COUNTIFS(Orders!AD:AD,Data!M125,Orders!W:W,1,Orders!X:X,1,Orders!S:S,"*Fabric*")),IF(Data!Z125="AAM",SUMIFS(Data!AW:AW,Data!Z:Z,"TM",Data!X:X,Data!M125),IF(Data!Z125="AM",SUMIFS(Data!AW:AW,Data!Z:Z,"TM",Data!V:V,Data!M125),IF(Data!Z125="AZM",SUMIFS(Data!AW:AW,Data!Z:Z,"TM",Data!U:U,Data!M125),IF(Data!Z125="Zone",SUMIFS(Data!AW:AW,Data!Z:Z,"TM",Data!T:T,Data!M125),IF(Data!Z125="Region",SUMIFS(Data!AW:AW,Data!Z:Z,"TM",Data!S:S,Data!M125),IF(Data!Z125="Country",SUMIFS(Data!AW:AW,Data!Z:Z,"TM",Data!R:R,Data!M125),0)))))))</f>
        <v>0</v>
      </c>
      <c r="AX125" s="18">
        <f>IF(Z125="TM",(COUNTIFS(Orders!AD:AD,Data!M125,Orders!W:W,0,Orders!X:X,0,Orders!S:S,"*Starter*")+COUNTIFS(Orders!AD:AD,Data!M125,Orders!W:W,1,Orders!X:X,1,Orders!S:S,"*Starter*")),IF(Data!Z125="AAM",SUMIFS(Data!AX:AX,Data!Z:Z,"TM",Data!X:X,Data!M125),IF(Data!Z125="AM",SUMIFS(Data!AX:AX,Data!Z:Z,"TM",Data!V:V,Data!M125),IF(Data!Z125="AZM",SUMIFS(Data!AX:AX,Data!Z:Z,"TM",Data!U:U,Data!M125),IF(Data!Z125="Zone",SUMIFS(Data!AX:AX,Data!Z:Z,"TM",Data!T:T,Data!M125),IF(Data!Z125="Region",SUMIFS(Data!AX:AX,Data!Z:Z,"TM",Data!S:S,Data!M125),IF(Data!Z125="Country",SUMIFS(Data!AX:AX,Data!Z:Z,"TM",Data!R:R,Data!M125),0)))))))</f>
        <v>0</v>
      </c>
      <c r="AY125" s="18">
        <f>IF(Z125="TM",(COUNTIFS(Orders!AD:AD,Data!M125,Orders!W:W,0,Orders!X:X,0,Orders!S:S,"*Pro*")+COUNTIFS(Orders!AD:AD,Data!M125,Orders!W:W,1,Orders!X:X,1,Orders!S:S,"*Pro*")),IF(Data!Z125="AAM",SUMIFS(Data!AY:AY,Data!Z:Z,"TM",Data!X:X,Data!M125),IF(Data!Z125="AM",SUMIFS(Data!AY:AY,Data!Z:Z,"TM",Data!V:V,Data!M125),IF(Data!Z125="AZM",SUMIFS(Data!AY:AY,Data!Z:Z,"TM",Data!U:U,Data!M125),IF(Data!Z125="Zone",SUMIFS(Data!AY:AY,Data!Z:Z,"TM",Data!T:T,Data!M125),IF(Data!Z125="Region",SUMIFS(Data!AY:AY,Data!Z:Z,"TM",Data!S:S,Data!M125),IF(Data!Z125="Country",SUMIFS(Data!AY:AY,Data!Z:Z,"TM",Data!R:R,Data!M125),0)))))))</f>
        <v>0</v>
      </c>
      <c r="AZ125" s="18">
        <f>IF(Z125="TM",(COUNTIFS(Orders!AD:AD,Data!M125,Orders!W:W,0,Orders!X:X,0,Orders!S:S,"*Tab*")+COUNTIFS(Orders!AD:AD,Data!M125,Orders!W:W,1,Orders!X:X,1,Orders!S:S,"*Tab*")),IF(Data!Z125="AAM",SUMIFS(Data!AZ:AZ,Data!Z:Z,"TM",Data!X:X,Data!M125),IF(Data!Z125="AM",SUMIFS(Data!AZ:AZ,Data!Z:Z,"TM",Data!V:V,Data!M125),IF(Data!Z125="AZM",SUMIFS(Data!AZ:AZ,Data!Z:Z,"TM",Data!U:U,Data!M125),IF(Data!Z125="Zone",SUMIFS(Data!AZ:AZ,Data!Z:Z,"TM",Data!T:T,Data!M125),IF(Data!Z125="Region",SUMIFS(Data!AZ:AZ,Data!Z:Z,"TM",Data!S:S,Data!M125),IF(Data!Z125="Country",SUMIFS(Data!AZ:AZ,Data!Z:Z,"TM",Data!R:R,Data!M125),0)))))))</f>
        <v>0</v>
      </c>
      <c r="BA125" s="18">
        <f>IF(Z125="TM",(COUNTIFS(Orders!AD:AD,Data!M125,Orders!W:W,0,Orders!X:X,0,Orders!S:S,"*Dental*")+COUNTIFS(Orders!AD:AD,Data!M125,Orders!W:W,1,Orders!X:X,1,Orders!S:S,"*Dental*")+COUNTIFS(Orders!AD:AD,Data!M125,Orders!W:W,0,Orders!X:X,0,Orders!S:S,"*Pediatric*")+COUNTIFS(Orders!AD:AD,Data!M125,Orders!W:W,1,Orders!X:X,1,Orders!S:S,"*Pediatric*")),IF(Data!Z125="AAM",SUMIFS(Data!BA:BA,Data!Z:Z,"TM",Data!X:X,Data!M125),IF(Data!Z125="AM",SUMIFS(Data!BA:BA,Data!Z:Z,"TM",Data!V:V,Data!M125),IF(Data!Z125="AZM",SUMIFS(Data!BA:BA,Data!Z:Z,"TM",Data!U:U,Data!M125),IF(Data!Z125="Zone",SUMIFS(Data!BA:BA,Data!Z:Z,"TM",Data!T:T,Data!M125),IF(Data!Z125="Region",SUMIFS(Data!BA:BA,Data!Z:Z,"TM",Data!S:S,Data!M125),IF(Data!Z125="Country",SUMIFS(Data!BA:BA,Data!Z:Z,"TM",Data!R:R,Data!M125),0)))))))</f>
        <v>0</v>
      </c>
      <c r="BB125" s="18">
        <f>IF(Z125="TM",(COUNTIFS(Orders!AD:AD,Data!M125,Orders!W:W,0,Orders!X:X,0,Orders!S:S,"*Fabric*")+COUNTIFS(Orders!AD:AD,Data!M125,Orders!W:W,1,Orders!X:X,1,Orders!S:S,"*Fabric*")),IF(Data!Z125="AAM",SUMIFS(Data!BB:BB,Data!Z:Z,"TM",Data!X:X,Data!M125),IF(Data!Z125="AM",SUMIFS(Data!BB:BB,Data!Z:Z,"TM",Data!V:V,Data!M125),IF(Data!Z125="AZM",SUMIFS(Data!BB:BB,Data!Z:Z,"TM",Data!U:U,Data!M125),IF(Data!Z125="Zone",SUMIFS(Data!BB:BB,Data!Z:Z,"TM",Data!T:T,Data!M125),IF(Data!Z125="Region",SUMIFS(Data!BB:BB,Data!Z:Z,"TM",Data!S:S,Data!M125),IF(Data!Z125="Country",SUMIFS(Data!BB:BB,Data!Z:Z,"TM",Data!R:R,Data!M125),0)))))))</f>
        <v>0</v>
      </c>
    </row>
    <row r="126" spans="1:54" ht="15.75" x14ac:dyDescent="0.3">
      <c r="A126" s="33" t="str">
        <f t="shared" si="37"/>
        <v/>
      </c>
      <c r="B126" s="33" t="b">
        <f t="shared" si="38"/>
        <v>1</v>
      </c>
      <c r="C126" s="33" t="e">
        <f>IF(ISERROR(SMALL($D$4:$D$594,E126)),””,SMALL($D$4:$D$594,E126))</f>
        <v>#NAME?</v>
      </c>
      <c r="D126" s="34" t="str">
        <f t="shared" si="39"/>
        <v/>
      </c>
      <c r="E126" s="33">
        <f>ROWS($E$4:E126)</f>
        <v>123</v>
      </c>
      <c r="F126" s="33">
        <f t="shared" si="40"/>
        <v>0</v>
      </c>
      <c r="G126" s="33">
        <f>IF(OR(Report!$C$7="",Report!$C$7="All Levels"),1,IF(Report!$C$7=Data!Z126,1,0))</f>
        <v>0</v>
      </c>
      <c r="H126" s="33">
        <f t="shared" si="41"/>
        <v>1</v>
      </c>
      <c r="I126" s="33">
        <f t="shared" si="42"/>
        <v>3</v>
      </c>
      <c r="J126" s="33">
        <f>IF(OR(Report!$F$7="",Report!$F$7="All AMs"),1,IF(Report!$F$7=Data!W126,1,0))</f>
        <v>1</v>
      </c>
      <c r="K126" s="33">
        <f>IF(OR(Report!$E$7="",Report!$E$7="All Zones"),1,IF(Report!$E$7=Data!P126,1,0))</f>
        <v>1</v>
      </c>
      <c r="L126" s="33">
        <f>IF(OR(Report!$D$7="",Report!$D$7="All Regions"),1,IF(Report!$D$7=Data!O126,1,0))</f>
        <v>1</v>
      </c>
      <c r="M126" s="67" t="s">
        <v>309</v>
      </c>
      <c r="N126" s="67" t="s">
        <v>926</v>
      </c>
      <c r="O126" s="68" t="s">
        <v>20</v>
      </c>
      <c r="P126" s="68" t="s">
        <v>20</v>
      </c>
      <c r="Q126" s="68" t="s">
        <v>796</v>
      </c>
      <c r="R126" s="67" t="s">
        <v>777</v>
      </c>
      <c r="S126" s="67" t="s">
        <v>747</v>
      </c>
      <c r="T126" s="67" t="s">
        <v>748</v>
      </c>
      <c r="U126" s="67"/>
      <c r="V126" s="67" t="s">
        <v>442</v>
      </c>
      <c r="W126" s="67" t="s">
        <v>695</v>
      </c>
      <c r="X126" s="67" t="s">
        <v>460</v>
      </c>
      <c r="Y126" s="68" t="s">
        <v>362</v>
      </c>
      <c r="Z126" s="68" t="s">
        <v>13</v>
      </c>
      <c r="AA126" s="68" t="s">
        <v>925</v>
      </c>
      <c r="AB126" s="18">
        <f>IF(Z126="TM",IF(AA126="H",(COUNTIFS(Orders!AD:AD,Data!M126,Orders!W:W,0,Orders!X:X,0)+COUNTIFS(Orders!AD:AD,Data!M126,Orders!W:W,1,Orders!X:X,1)),0),IF(Data!Z126="AAM",SUMIFS(Data!AB:AB,Data!Z:Z,"TM",Data!X:X,Data!M126,AA:AA,"H"),IF(Data!Z126="AM",SUMIFS(Data!AB:AB,Data!Z:Z,"TM",Data!V:V,Data!M126,AA:AA,"H"),IF(Data!Z126="AZM",SUMIFS(Data!AB:AB,Data!Z:Z,"TM",Data!U:U,Data!M126,AA:AA,"H"),IF(Data!Z126="ZM",SUMIFS(Data!AB:AB,Data!Z:Z,"TM",Data!T:T,Data!M126,AA:AA,"H"),IF(Data!Z126="RM",SUMIFS(Data!AB:AB,Data!Z:Z,"TM",Data!S:S,Data!M126,AA:AA,"H"),IF(Data!Z126="CM",SUMIFS(Data!AB:AB,Data!Z:Z,"TM",Data!R:R,Data!M126,AA:AA,"H"),"")))))))</f>
        <v>0</v>
      </c>
      <c r="AC126" s="28">
        <f>IF(Z126="TM",IF(AA126="H",(SUMIFS(Orders!AG:AG,Orders!AD:AD,Data!M126,Orders!W:W,0,Orders!X:X,0)+SUMIFS(Orders!AG:AG,Orders!AD:AD,Data!M126,Orders!W:W,1,Orders!X:X,1))/12000,0),IF(Data!Z126="AAM",SUMIFS(Data!AC:AC,Data!Z:Z,"TM",Data!X:X,Data!M126,AA:AA,"H"),IF(Data!Z126="AM",SUMIFS(Data!AC:AC,Data!Z:Z,"TM",Data!V:V,Data!M126,AA:AA,"H"),IF(Data!Z126="AZM",SUMIFS(Data!AC:AC,Data!Z:Z,"TM",Data!U:U,Data!M126,AA:AA,"H"),IF(Data!Z126="Zone",SUMIFS(Data!AC:AC,Data!Z:Z,"TM",Data!T:T,Data!M126,AA:AA,"H"),IF(Data!Z126="Region",SUMIFS(Data!AC:AC,Data!Z:Z,"TM",Data!S:S,Data!M126,AA:AA,"H"),IF(Data!Z126="Country",SUMIFS(Data!AC:AC,Data!Z:Z,"TM",Data!R:R,Data!M126,AA:AA,"H"),"")))))))</f>
        <v>0</v>
      </c>
      <c r="AD126" s="18">
        <f>IF(Z126="TM",0,IF(Data!Z126="AAM",SUMIFS(Data!AD:AD,Data!Z:Z,"TM",Data!X:X,Data!M126,AA:AA,"H"),IF(Data!Z126="AM",SUMIFS(Data!AD:AD,Data!Z:Z,"TM",Data!V:V,Data!M126,AA:AA,"H"),IF(Data!Z126="AZM",SUMIFS(Data!AD:AD,Data!Z:Z,"TM",Data!U:U,Data!M126,AA:AA,"H"),IF(Data!Z126="Zone",SUMIFS(Data!AD:AD,Data!Z:Z,"TM",Data!T:T,Data!M126,AA:AA,"H"),IF(Data!Z126="Region",SUMIFS(Data!AD:AD,Data!Z:Z,"TM",Data!S:S,Data!M126,AA:AA,"H"),IF(Data!Z126="Country",SUMIFS(Data!AD:AD,Data!Z:Z,"TM",Data!R:R,Data!M126,AA:AA,"H"),"")))))))</f>
        <v>0</v>
      </c>
      <c r="AE126" s="27">
        <f t="shared" si="26"/>
        <v>0</v>
      </c>
      <c r="AF126" s="26">
        <f t="shared" si="27"/>
        <v>0</v>
      </c>
      <c r="AG126" s="26">
        <f t="shared" si="28"/>
        <v>0</v>
      </c>
      <c r="AH126" s="26">
        <f t="shared" si="29"/>
        <v>0</v>
      </c>
      <c r="AJ126" s="28">
        <f>IF(Z126="TM",IF(AA126="U",(SUMIFS(Orders!AG:AG,Orders!AD:AD,Data!M126,Orders!W:W,0,Orders!X:X,0)+SUMIFS(Orders!AG:AG,Orders!AD:AD,Data!M126,Orders!W:W,1,Orders!X:X,1))/12000,0),IF(Data!Z126="AAM",SUMIFS(Data!AJ:AJ,Data!Z:Z,"TM",Data!X:X,Data!M126,AA:AA,"U"),IF(Data!Z126="AM",SUMIFS(Data!AJ:AJ,Data!Z:Z,"TM",Data!V:V,Data!M126,AA:AA,"U"),IF(Data!Z126="AZM",SUMIFS(Data!AJ:AJ,Data!Z:Z,"TM",Data!U:U,Data!M126,AA:AA,"U"),IF(Data!Z126="Zone",SUMIFS(Data!AJ:AJ,Data!Z:Z,"TM",Data!T:T,Data!M126,AA:AA,"U"),IF(Data!Z126="Region",SUMIFS(Data!AJ:AJ,Data!Z:Z,"TM",Data!S:S,Data!M126,AA:AA,"U"),IF(Data!Z126="Country",SUMIFS(Data!AJ:AJ,Data!Z:Z,"TM",Data!R:R,Data!M126,AA:AA,"U"),"")))))))</f>
        <v>1.85</v>
      </c>
      <c r="AK126" s="18">
        <f>IF(Z126="TM",IF(AA126="U",(SUMIFS(Orders!AG:AG,Orders!AD:AD,Data!M126,Orders!W:W,0,Orders!X:X,0)+SUMIFS(Orders!AG:AG,Orders!AD:AD,Data!M126,Orders!W:W,1,Orders!X:X,1)),0),IF(Data!Z126="AAM",SUMIFS(Data!AK:AK,Data!Z:Z,"TM",Data!X:X,Data!M126,AA:AA,"U"),IF(Data!Z126="AM",SUMIFS(Data!AK:AK,Data!Z:Z,"TM",Data!V:V,Data!M126,AA:AA,"U"),IF(Data!Z126="AZM",SUMIFS(Data!AK:AK,Data!Z:Z,"TM",Data!U:U,Data!M126,AA:AA,"U"),IF(Data!Z126="Zone",SUMIFS(Data!AK:AK,Data!Z:Z,"TM",Data!T:T,Data!M126,AA:AA,"U"),IF(Data!Z126="Region",SUMIFS(Data!AK:AK,Data!Z:Z,"TM",Data!S:S,Data!M126,AA:AA,"U"),IF(Data!Z126="Country",SUMIFS(Data!AK:AK,Data!Z:Z,"TM",Data!R:R,Data!M126,AA:AA,"U"),"")))))))</f>
        <v>22200</v>
      </c>
      <c r="AL126" s="18">
        <f>IF(Z126="TM",12000*0,IF(Data!Z126="AAM",SUMIFS(Data!AL:AL,Data!Z:Z,"TM",Data!X:X,Data!M126,AA:AA,"H"),IF(Data!Z126="AM",SUMIFS(Data!AL:AL,Data!Z:Z,"TM",Data!V:V,Data!M126,AA:AA,"H"),IF(Data!Z126="AZM",SUMIFS(Data!AL:AL,Data!Z:Z,"TM",Data!U:U,Data!M126,AA:AA,"H"),IF(Data!Z126="Zone",SUMIFS(Data!AL:AL,Data!Z:Z,"TM",Data!T:T,Data!M126,AA:AA,"H"),IF(Data!Z126="Region",SUMIFS(Data!AL:AL,Data!Z:Z,"TM",Data!S:S,Data!M126,AA:AA,"H"),IF(Data!Z126="Country",SUMIFS(Data!AL:AL,Data!Z:Z,"TM",Data!R:R,Data!M126,AA:AA,"H"),"")))))))</f>
        <v>0</v>
      </c>
      <c r="AM126" s="27">
        <f t="shared" si="30"/>
        <v>0</v>
      </c>
      <c r="AN126" s="26">
        <f t="shared" si="31"/>
        <v>0</v>
      </c>
      <c r="AO126" s="26">
        <f t="shared" si="32"/>
        <v>0</v>
      </c>
      <c r="AQ126" s="28">
        <f t="shared" si="33"/>
        <v>1.85</v>
      </c>
      <c r="AR126" s="18">
        <f t="shared" si="34"/>
        <v>22200</v>
      </c>
      <c r="AS126" s="18">
        <f t="shared" si="35"/>
        <v>0</v>
      </c>
      <c r="AT126" s="27">
        <f t="shared" si="36"/>
        <v>0</v>
      </c>
      <c r="AU126" s="27"/>
      <c r="AV126" s="27"/>
      <c r="AW126" s="18">
        <f>IF(Z126="TM",(COUNTIFS(Orders!AD:AD,Data!M126,Orders!W:W,0,Orders!X:X,0,Orders!S:S,"*Ray*")+COUNTIFS(Orders!AD:AD,Data!M126,Orders!W:W,1,Orders!X:X,1,Orders!S:S,"*Ray*")+COUNTIFS(Orders!AD:AD,Data!M126,Orders!W:W,0,Orders!X:X,0,Orders!S:S,"*Fabric*")+COUNTIFS(Orders!AD:AD,Data!M126,Orders!W:W,1,Orders!X:X,1,Orders!S:S,"*Fabric*")),IF(Data!Z126="AAM",SUMIFS(Data!AW:AW,Data!Z:Z,"TM",Data!X:X,Data!M126),IF(Data!Z126="AM",SUMIFS(Data!AW:AW,Data!Z:Z,"TM",Data!V:V,Data!M126),IF(Data!Z126="AZM",SUMIFS(Data!AW:AW,Data!Z:Z,"TM",Data!U:U,Data!M126),IF(Data!Z126="Zone",SUMIFS(Data!AW:AW,Data!Z:Z,"TM",Data!T:T,Data!M126),IF(Data!Z126="Region",SUMIFS(Data!AW:AW,Data!Z:Z,"TM",Data!S:S,Data!M126),IF(Data!Z126="Country",SUMIFS(Data!AW:AW,Data!Z:Z,"TM",Data!R:R,Data!M126),0)))))))</f>
        <v>1</v>
      </c>
      <c r="AX126" s="18">
        <f>IF(Z126="TM",(COUNTIFS(Orders!AD:AD,Data!M126,Orders!W:W,0,Orders!X:X,0,Orders!S:S,"*Starter*")+COUNTIFS(Orders!AD:AD,Data!M126,Orders!W:W,1,Orders!X:X,1,Orders!S:S,"*Starter*")),IF(Data!Z126="AAM",SUMIFS(Data!AX:AX,Data!Z:Z,"TM",Data!X:X,Data!M126),IF(Data!Z126="AM",SUMIFS(Data!AX:AX,Data!Z:Z,"TM",Data!V:V,Data!M126),IF(Data!Z126="AZM",SUMIFS(Data!AX:AX,Data!Z:Z,"TM",Data!U:U,Data!M126),IF(Data!Z126="Zone",SUMIFS(Data!AX:AX,Data!Z:Z,"TM",Data!T:T,Data!M126),IF(Data!Z126="Region",SUMIFS(Data!AX:AX,Data!Z:Z,"TM",Data!S:S,Data!M126),IF(Data!Z126="Country",SUMIFS(Data!AX:AX,Data!Z:Z,"TM",Data!R:R,Data!M126),0)))))))</f>
        <v>0</v>
      </c>
      <c r="AY126" s="18">
        <f>IF(Z126="TM",(COUNTIFS(Orders!AD:AD,Data!M126,Orders!W:W,0,Orders!X:X,0,Orders!S:S,"*Pro*")+COUNTIFS(Orders!AD:AD,Data!M126,Orders!W:W,1,Orders!X:X,1,Orders!S:S,"*Pro*")),IF(Data!Z126="AAM",SUMIFS(Data!AY:AY,Data!Z:Z,"TM",Data!X:X,Data!M126),IF(Data!Z126="AM",SUMIFS(Data!AY:AY,Data!Z:Z,"TM",Data!V:V,Data!M126),IF(Data!Z126="AZM",SUMIFS(Data!AY:AY,Data!Z:Z,"TM",Data!U:U,Data!M126),IF(Data!Z126="Zone",SUMIFS(Data!AY:AY,Data!Z:Z,"TM",Data!T:T,Data!M126),IF(Data!Z126="Region",SUMIFS(Data!AY:AY,Data!Z:Z,"TM",Data!S:S,Data!M126),IF(Data!Z126="Country",SUMIFS(Data!AY:AY,Data!Z:Z,"TM",Data!R:R,Data!M126),0)))))))</f>
        <v>0</v>
      </c>
      <c r="AZ126" s="18">
        <f>IF(Z126="TM",(COUNTIFS(Orders!AD:AD,Data!M126,Orders!W:W,0,Orders!X:X,0,Orders!S:S,"*Tab*")+COUNTIFS(Orders!AD:AD,Data!M126,Orders!W:W,1,Orders!X:X,1,Orders!S:S,"*Tab*")),IF(Data!Z126="AAM",SUMIFS(Data!AZ:AZ,Data!Z:Z,"TM",Data!X:X,Data!M126),IF(Data!Z126="AM",SUMIFS(Data!AZ:AZ,Data!Z:Z,"TM",Data!V:V,Data!M126),IF(Data!Z126="AZM",SUMIFS(Data!AZ:AZ,Data!Z:Z,"TM",Data!U:U,Data!M126),IF(Data!Z126="Zone",SUMIFS(Data!AZ:AZ,Data!Z:Z,"TM",Data!T:T,Data!M126),IF(Data!Z126="Region",SUMIFS(Data!AZ:AZ,Data!Z:Z,"TM",Data!S:S,Data!M126),IF(Data!Z126="Country",SUMIFS(Data!AZ:AZ,Data!Z:Z,"TM",Data!R:R,Data!M126),0)))))))</f>
        <v>0</v>
      </c>
      <c r="BA126" s="18">
        <f>IF(Z126="TM",(COUNTIFS(Orders!AD:AD,Data!M126,Orders!W:W,0,Orders!X:X,0,Orders!S:S,"*Dental*")+COUNTIFS(Orders!AD:AD,Data!M126,Orders!W:W,1,Orders!X:X,1,Orders!S:S,"*Dental*")+COUNTIFS(Orders!AD:AD,Data!M126,Orders!W:W,0,Orders!X:X,0,Orders!S:S,"*Pediatric*")+COUNTIFS(Orders!AD:AD,Data!M126,Orders!W:W,1,Orders!X:X,1,Orders!S:S,"*Pediatric*")),IF(Data!Z126="AAM",SUMIFS(Data!BA:BA,Data!Z:Z,"TM",Data!X:X,Data!M126),IF(Data!Z126="AM",SUMIFS(Data!BA:BA,Data!Z:Z,"TM",Data!V:V,Data!M126),IF(Data!Z126="AZM",SUMIFS(Data!BA:BA,Data!Z:Z,"TM",Data!U:U,Data!M126),IF(Data!Z126="Zone",SUMIFS(Data!BA:BA,Data!Z:Z,"TM",Data!T:T,Data!M126),IF(Data!Z126="Region",SUMIFS(Data!BA:BA,Data!Z:Z,"TM",Data!S:S,Data!M126),IF(Data!Z126="Country",SUMIFS(Data!BA:BA,Data!Z:Z,"TM",Data!R:R,Data!M126),0)))))))</f>
        <v>0</v>
      </c>
      <c r="BB126" s="18">
        <f>IF(Z126="TM",(COUNTIFS(Orders!AD:AD,Data!M126,Orders!W:W,0,Orders!X:X,0,Orders!S:S,"*Fabric*")+COUNTIFS(Orders!AD:AD,Data!M126,Orders!W:W,1,Orders!X:X,1,Orders!S:S,"*Fabric*")),IF(Data!Z126="AAM",SUMIFS(Data!BB:BB,Data!Z:Z,"TM",Data!X:X,Data!M126),IF(Data!Z126="AM",SUMIFS(Data!BB:BB,Data!Z:Z,"TM",Data!V:V,Data!M126),IF(Data!Z126="AZM",SUMIFS(Data!BB:BB,Data!Z:Z,"TM",Data!U:U,Data!M126),IF(Data!Z126="Zone",SUMIFS(Data!BB:BB,Data!Z:Z,"TM",Data!T:T,Data!M126),IF(Data!Z126="Region",SUMIFS(Data!BB:BB,Data!Z:Z,"TM",Data!S:S,Data!M126),IF(Data!Z126="Country",SUMIFS(Data!BB:BB,Data!Z:Z,"TM",Data!R:R,Data!M126),0)))))))</f>
        <v>1</v>
      </c>
    </row>
    <row r="127" spans="1:54" ht="15.75" x14ac:dyDescent="0.3">
      <c r="A127" s="33" t="str">
        <f t="shared" si="37"/>
        <v/>
      </c>
      <c r="B127" s="33" t="b">
        <f t="shared" si="38"/>
        <v>1</v>
      </c>
      <c r="C127" s="33" t="e">
        <f>IF(ISERROR(SMALL($D$4:$D$594,E127)),””,SMALL($D$4:$D$594,E127))</f>
        <v>#NAME?</v>
      </c>
      <c r="D127" s="34" t="str">
        <f t="shared" si="39"/>
        <v/>
      </c>
      <c r="E127" s="33">
        <f>ROWS($E$4:E127)</f>
        <v>124</v>
      </c>
      <c r="F127" s="33">
        <f t="shared" si="40"/>
        <v>0</v>
      </c>
      <c r="G127" s="33">
        <f>IF(OR(Report!$C$7="",Report!$C$7="All Levels"),1,IF(Report!$C$7=Data!Z127,1,0))</f>
        <v>0</v>
      </c>
      <c r="H127" s="33">
        <f t="shared" si="41"/>
        <v>1</v>
      </c>
      <c r="I127" s="33">
        <f t="shared" si="42"/>
        <v>3</v>
      </c>
      <c r="J127" s="33">
        <f>IF(OR(Report!$F$7="",Report!$F$7="All AMs"),1,IF(Report!$F$7=Data!W127,1,0))</f>
        <v>1</v>
      </c>
      <c r="K127" s="33">
        <f>IF(OR(Report!$E$7="",Report!$E$7="All Zones"),1,IF(Report!$E$7=Data!P127,1,0))</f>
        <v>1</v>
      </c>
      <c r="L127" s="33">
        <f>IF(OR(Report!$D$7="",Report!$D$7="All Regions"),1,IF(Report!$D$7=Data!O127,1,0))</f>
        <v>1</v>
      </c>
      <c r="M127" s="67" t="s">
        <v>460</v>
      </c>
      <c r="N127" s="67" t="s">
        <v>870</v>
      </c>
      <c r="O127" s="68" t="s">
        <v>20</v>
      </c>
      <c r="P127" s="68" t="s">
        <v>20</v>
      </c>
      <c r="Q127" s="68" t="s">
        <v>796</v>
      </c>
      <c r="R127" s="67" t="s">
        <v>777</v>
      </c>
      <c r="S127" s="67" t="s">
        <v>747</v>
      </c>
      <c r="T127" s="67" t="s">
        <v>748</v>
      </c>
      <c r="U127" s="67"/>
      <c r="V127" s="67" t="s">
        <v>442</v>
      </c>
      <c r="W127" s="67" t="s">
        <v>695</v>
      </c>
      <c r="X127" s="67" t="s">
        <v>460</v>
      </c>
      <c r="Y127" s="68" t="s">
        <v>361</v>
      </c>
      <c r="Z127" s="68" t="s">
        <v>13</v>
      </c>
      <c r="AA127" s="68" t="s">
        <v>925</v>
      </c>
      <c r="AB127" s="18">
        <f>IF(Z127="TM",IF(AA127="H",(COUNTIFS(Orders!AD:AD,Data!M127,Orders!W:W,0,Orders!X:X,0)+COUNTIFS(Orders!AD:AD,Data!M127,Orders!W:W,1,Orders!X:X,1)),0),IF(Data!Z127="AAM",SUMIFS(Data!AB:AB,Data!Z:Z,"TM",Data!X:X,Data!M127,AA:AA,"H"),IF(Data!Z127="AM",SUMIFS(Data!AB:AB,Data!Z:Z,"TM",Data!V:V,Data!M127,AA:AA,"H"),IF(Data!Z127="AZM",SUMIFS(Data!AB:AB,Data!Z:Z,"TM",Data!U:U,Data!M127,AA:AA,"H"),IF(Data!Z127="ZM",SUMIFS(Data!AB:AB,Data!Z:Z,"TM",Data!T:T,Data!M127,AA:AA,"H"),IF(Data!Z127="RM",SUMIFS(Data!AB:AB,Data!Z:Z,"TM",Data!S:S,Data!M127,AA:AA,"H"),IF(Data!Z127="CM",SUMIFS(Data!AB:AB,Data!Z:Z,"TM",Data!R:R,Data!M127,AA:AA,"H"),"")))))))</f>
        <v>0</v>
      </c>
      <c r="AC127" s="28">
        <f>IF(Z127="TM",IF(AA127="H",(SUMIFS(Orders!AG:AG,Orders!AD:AD,Data!M127,Orders!W:W,0,Orders!X:X,0)+SUMIFS(Orders!AG:AG,Orders!AD:AD,Data!M127,Orders!W:W,1,Orders!X:X,1))/12000,0),IF(Data!Z127="AAM",SUMIFS(Data!AC:AC,Data!Z:Z,"TM",Data!X:X,Data!M127,AA:AA,"H"),IF(Data!Z127="AM",SUMIFS(Data!AC:AC,Data!Z:Z,"TM",Data!V:V,Data!M127,AA:AA,"H"),IF(Data!Z127="AZM",SUMIFS(Data!AC:AC,Data!Z:Z,"TM",Data!U:U,Data!M127,AA:AA,"H"),IF(Data!Z127="Zone",SUMIFS(Data!AC:AC,Data!Z:Z,"TM",Data!T:T,Data!M127,AA:AA,"H"),IF(Data!Z127="Region",SUMIFS(Data!AC:AC,Data!Z:Z,"TM",Data!S:S,Data!M127,AA:AA,"H"),IF(Data!Z127="Country",SUMIFS(Data!AC:AC,Data!Z:Z,"TM",Data!R:R,Data!M127,AA:AA,"H"),"")))))))</f>
        <v>0</v>
      </c>
      <c r="AD127" s="18">
        <f>IF(Z127="TM",0,IF(Data!Z127="AAM",SUMIFS(Data!AD:AD,Data!Z:Z,"TM",Data!X:X,Data!M127,AA:AA,"H"),IF(Data!Z127="AM",SUMIFS(Data!AD:AD,Data!Z:Z,"TM",Data!V:V,Data!M127,AA:AA,"H"),IF(Data!Z127="AZM",SUMIFS(Data!AD:AD,Data!Z:Z,"TM",Data!U:U,Data!M127,AA:AA,"H"),IF(Data!Z127="Zone",SUMIFS(Data!AD:AD,Data!Z:Z,"TM",Data!T:T,Data!M127,AA:AA,"H"),IF(Data!Z127="Region",SUMIFS(Data!AD:AD,Data!Z:Z,"TM",Data!S:S,Data!M127,AA:AA,"H"),IF(Data!Z127="Country",SUMIFS(Data!AD:AD,Data!Z:Z,"TM",Data!R:R,Data!M127,AA:AA,"H"),"")))))))</f>
        <v>0</v>
      </c>
      <c r="AE127" s="27">
        <f t="shared" si="26"/>
        <v>0</v>
      </c>
      <c r="AF127" s="26">
        <f t="shared" si="27"/>
        <v>0</v>
      </c>
      <c r="AG127" s="26">
        <f t="shared" si="28"/>
        <v>0</v>
      </c>
      <c r="AH127" s="26">
        <f t="shared" si="29"/>
        <v>0</v>
      </c>
      <c r="AJ127" s="28">
        <f>IF(Z127="TM",IF(AA127="U",(SUMIFS(Orders!AG:AG,Orders!AD:AD,Data!M127,Orders!W:W,0,Orders!X:X,0)+SUMIFS(Orders!AG:AG,Orders!AD:AD,Data!M127,Orders!W:W,1,Orders!X:X,1))/12000,0),IF(Data!Z127="AAM",SUMIFS(Data!AJ:AJ,Data!Z:Z,"TM",Data!X:X,Data!M127,AA:AA,"U"),IF(Data!Z127="AM",SUMIFS(Data!AJ:AJ,Data!Z:Z,"TM",Data!V:V,Data!M127,AA:AA,"U"),IF(Data!Z127="AZM",SUMIFS(Data!AJ:AJ,Data!Z:Z,"TM",Data!U:U,Data!M127,AA:AA,"U"),IF(Data!Z127="Zone",SUMIFS(Data!AJ:AJ,Data!Z:Z,"TM",Data!T:T,Data!M127,AA:AA,"U"),IF(Data!Z127="Region",SUMIFS(Data!AJ:AJ,Data!Z:Z,"TM",Data!S:S,Data!M127,AA:AA,"U"),IF(Data!Z127="Country",SUMIFS(Data!AJ:AJ,Data!Z:Z,"TM",Data!R:R,Data!M127,AA:AA,"U"),"")))))))</f>
        <v>0</v>
      </c>
      <c r="AK127" s="18">
        <f>IF(Z127="TM",IF(AA127="U",(SUMIFS(Orders!AG:AG,Orders!AD:AD,Data!M127,Orders!W:W,0,Orders!X:X,0)+SUMIFS(Orders!AG:AG,Orders!AD:AD,Data!M127,Orders!W:W,1,Orders!X:X,1)),0),IF(Data!Z127="AAM",SUMIFS(Data!AK:AK,Data!Z:Z,"TM",Data!X:X,Data!M127,AA:AA,"U"),IF(Data!Z127="AM",SUMIFS(Data!AK:AK,Data!Z:Z,"TM",Data!V:V,Data!M127,AA:AA,"U"),IF(Data!Z127="AZM",SUMIFS(Data!AK:AK,Data!Z:Z,"TM",Data!U:U,Data!M127,AA:AA,"U"),IF(Data!Z127="Zone",SUMIFS(Data!AK:AK,Data!Z:Z,"TM",Data!T:T,Data!M127,AA:AA,"U"),IF(Data!Z127="Region",SUMIFS(Data!AK:AK,Data!Z:Z,"TM",Data!S:S,Data!M127,AA:AA,"U"),IF(Data!Z127="Country",SUMIFS(Data!AK:AK,Data!Z:Z,"TM",Data!R:R,Data!M127,AA:AA,"U"),"")))))))</f>
        <v>0</v>
      </c>
      <c r="AL127" s="18">
        <f>IF(Z127="TM",12000*0,IF(Data!Z127="AAM",SUMIFS(Data!AL:AL,Data!Z:Z,"TM",Data!X:X,Data!M127,AA:AA,"H"),IF(Data!Z127="AM",SUMIFS(Data!AL:AL,Data!Z:Z,"TM",Data!V:V,Data!M127,AA:AA,"H"),IF(Data!Z127="AZM",SUMIFS(Data!AL:AL,Data!Z:Z,"TM",Data!U:U,Data!M127,AA:AA,"H"),IF(Data!Z127="Zone",SUMIFS(Data!AL:AL,Data!Z:Z,"TM",Data!T:T,Data!M127,AA:AA,"H"),IF(Data!Z127="Region",SUMIFS(Data!AL:AL,Data!Z:Z,"TM",Data!S:S,Data!M127,AA:AA,"H"),IF(Data!Z127="Country",SUMIFS(Data!AL:AL,Data!Z:Z,"TM",Data!R:R,Data!M127,AA:AA,"H"),"")))))))</f>
        <v>0</v>
      </c>
      <c r="AM127" s="27">
        <f t="shared" si="30"/>
        <v>0</v>
      </c>
      <c r="AN127" s="26">
        <f t="shared" si="31"/>
        <v>0</v>
      </c>
      <c r="AO127" s="26">
        <f t="shared" si="32"/>
        <v>0</v>
      </c>
      <c r="AQ127" s="28">
        <f t="shared" si="33"/>
        <v>0</v>
      </c>
      <c r="AR127" s="18">
        <f t="shared" si="34"/>
        <v>0</v>
      </c>
      <c r="AS127" s="18">
        <f t="shared" si="35"/>
        <v>0</v>
      </c>
      <c r="AT127" s="27">
        <f t="shared" si="36"/>
        <v>0</v>
      </c>
      <c r="AU127" s="27"/>
      <c r="AV127" s="27"/>
      <c r="AW127" s="18">
        <f>IF(Z127="TM",(COUNTIFS(Orders!AD:AD,Data!M127,Orders!W:W,0,Orders!X:X,0,Orders!S:S,"*Ray*")+COUNTIFS(Orders!AD:AD,Data!M127,Orders!W:W,1,Orders!X:X,1,Orders!S:S,"*Ray*")+COUNTIFS(Orders!AD:AD,Data!M127,Orders!W:W,0,Orders!X:X,0,Orders!S:S,"*Fabric*")+COUNTIFS(Orders!AD:AD,Data!M127,Orders!W:W,1,Orders!X:X,1,Orders!S:S,"*Fabric*")),IF(Data!Z127="AAM",SUMIFS(Data!AW:AW,Data!Z:Z,"TM",Data!X:X,Data!M127),IF(Data!Z127="AM",SUMIFS(Data!AW:AW,Data!Z:Z,"TM",Data!V:V,Data!M127),IF(Data!Z127="AZM",SUMIFS(Data!AW:AW,Data!Z:Z,"TM",Data!U:U,Data!M127),IF(Data!Z127="Zone",SUMIFS(Data!AW:AW,Data!Z:Z,"TM",Data!T:T,Data!M127),IF(Data!Z127="Region",SUMIFS(Data!AW:AW,Data!Z:Z,"TM",Data!S:S,Data!M127),IF(Data!Z127="Country",SUMIFS(Data!AW:AW,Data!Z:Z,"TM",Data!R:R,Data!M127),0)))))))</f>
        <v>0</v>
      </c>
      <c r="AX127" s="18">
        <f>IF(Z127="TM",(COUNTIFS(Orders!AD:AD,Data!M127,Orders!W:W,0,Orders!X:X,0,Orders!S:S,"*Starter*")+COUNTIFS(Orders!AD:AD,Data!M127,Orders!W:W,1,Orders!X:X,1,Orders!S:S,"*Starter*")),IF(Data!Z127="AAM",SUMIFS(Data!AX:AX,Data!Z:Z,"TM",Data!X:X,Data!M127),IF(Data!Z127="AM",SUMIFS(Data!AX:AX,Data!Z:Z,"TM",Data!V:V,Data!M127),IF(Data!Z127="AZM",SUMIFS(Data!AX:AX,Data!Z:Z,"TM",Data!U:U,Data!M127),IF(Data!Z127="Zone",SUMIFS(Data!AX:AX,Data!Z:Z,"TM",Data!T:T,Data!M127),IF(Data!Z127="Region",SUMIFS(Data!AX:AX,Data!Z:Z,"TM",Data!S:S,Data!M127),IF(Data!Z127="Country",SUMIFS(Data!AX:AX,Data!Z:Z,"TM",Data!R:R,Data!M127),0)))))))</f>
        <v>0</v>
      </c>
      <c r="AY127" s="18">
        <f>IF(Z127="TM",(COUNTIFS(Orders!AD:AD,Data!M127,Orders!W:W,0,Orders!X:X,0,Orders!S:S,"*Pro*")+COUNTIFS(Orders!AD:AD,Data!M127,Orders!W:W,1,Orders!X:X,1,Orders!S:S,"*Pro*")),IF(Data!Z127="AAM",SUMIFS(Data!AY:AY,Data!Z:Z,"TM",Data!X:X,Data!M127),IF(Data!Z127="AM",SUMIFS(Data!AY:AY,Data!Z:Z,"TM",Data!V:V,Data!M127),IF(Data!Z127="AZM",SUMIFS(Data!AY:AY,Data!Z:Z,"TM",Data!U:U,Data!M127),IF(Data!Z127="Zone",SUMIFS(Data!AY:AY,Data!Z:Z,"TM",Data!T:T,Data!M127),IF(Data!Z127="Region",SUMIFS(Data!AY:AY,Data!Z:Z,"TM",Data!S:S,Data!M127),IF(Data!Z127="Country",SUMIFS(Data!AY:AY,Data!Z:Z,"TM",Data!R:R,Data!M127),0)))))))</f>
        <v>0</v>
      </c>
      <c r="AZ127" s="18">
        <f>IF(Z127="TM",(COUNTIFS(Orders!AD:AD,Data!M127,Orders!W:W,0,Orders!X:X,0,Orders!S:S,"*Tab*")+COUNTIFS(Orders!AD:AD,Data!M127,Orders!W:W,1,Orders!X:X,1,Orders!S:S,"*Tab*")),IF(Data!Z127="AAM",SUMIFS(Data!AZ:AZ,Data!Z:Z,"TM",Data!X:X,Data!M127),IF(Data!Z127="AM",SUMIFS(Data!AZ:AZ,Data!Z:Z,"TM",Data!V:V,Data!M127),IF(Data!Z127="AZM",SUMIFS(Data!AZ:AZ,Data!Z:Z,"TM",Data!U:U,Data!M127),IF(Data!Z127="Zone",SUMIFS(Data!AZ:AZ,Data!Z:Z,"TM",Data!T:T,Data!M127),IF(Data!Z127="Region",SUMIFS(Data!AZ:AZ,Data!Z:Z,"TM",Data!S:S,Data!M127),IF(Data!Z127="Country",SUMIFS(Data!AZ:AZ,Data!Z:Z,"TM",Data!R:R,Data!M127),0)))))))</f>
        <v>0</v>
      </c>
      <c r="BA127" s="18">
        <f>IF(Z127="TM",(COUNTIFS(Orders!AD:AD,Data!M127,Orders!W:W,0,Orders!X:X,0,Orders!S:S,"*Dental*")+COUNTIFS(Orders!AD:AD,Data!M127,Orders!W:W,1,Orders!X:X,1,Orders!S:S,"*Dental*")+COUNTIFS(Orders!AD:AD,Data!M127,Orders!W:W,0,Orders!X:X,0,Orders!S:S,"*Pediatric*")+COUNTIFS(Orders!AD:AD,Data!M127,Orders!W:W,1,Orders!X:X,1,Orders!S:S,"*Pediatric*")),IF(Data!Z127="AAM",SUMIFS(Data!BA:BA,Data!Z:Z,"TM",Data!X:X,Data!M127),IF(Data!Z127="AM",SUMIFS(Data!BA:BA,Data!Z:Z,"TM",Data!V:V,Data!M127),IF(Data!Z127="AZM",SUMIFS(Data!BA:BA,Data!Z:Z,"TM",Data!U:U,Data!M127),IF(Data!Z127="Zone",SUMIFS(Data!BA:BA,Data!Z:Z,"TM",Data!T:T,Data!M127),IF(Data!Z127="Region",SUMIFS(Data!BA:BA,Data!Z:Z,"TM",Data!S:S,Data!M127),IF(Data!Z127="Country",SUMIFS(Data!BA:BA,Data!Z:Z,"TM",Data!R:R,Data!M127),0)))))))</f>
        <v>0</v>
      </c>
      <c r="BB127" s="18">
        <f>IF(Z127="TM",(COUNTIFS(Orders!AD:AD,Data!M127,Orders!W:W,0,Orders!X:X,0,Orders!S:S,"*Fabric*")+COUNTIFS(Orders!AD:AD,Data!M127,Orders!W:W,1,Orders!X:X,1,Orders!S:S,"*Fabric*")),IF(Data!Z127="AAM",SUMIFS(Data!BB:BB,Data!Z:Z,"TM",Data!X:X,Data!M127),IF(Data!Z127="AM",SUMIFS(Data!BB:BB,Data!Z:Z,"TM",Data!V:V,Data!M127),IF(Data!Z127="AZM",SUMIFS(Data!BB:BB,Data!Z:Z,"TM",Data!U:U,Data!M127),IF(Data!Z127="Zone",SUMIFS(Data!BB:BB,Data!Z:Z,"TM",Data!T:T,Data!M127),IF(Data!Z127="Region",SUMIFS(Data!BB:BB,Data!Z:Z,"TM",Data!S:S,Data!M127),IF(Data!Z127="Country",SUMIFS(Data!BB:BB,Data!Z:Z,"TM",Data!R:R,Data!M127),0)))))))</f>
        <v>0</v>
      </c>
    </row>
    <row r="128" spans="1:54" ht="15.75" x14ac:dyDescent="0.3">
      <c r="A128" s="33" t="str">
        <f t="shared" si="37"/>
        <v/>
      </c>
      <c r="B128" s="33" t="b">
        <f t="shared" si="38"/>
        <v>1</v>
      </c>
      <c r="C128" s="33" t="e">
        <f>IF(ISERROR(SMALL($D$4:$D$594,E128)),””,SMALL($D$4:$D$594,E128))</f>
        <v>#NAME?</v>
      </c>
      <c r="D128" s="34" t="str">
        <f t="shared" si="39"/>
        <v/>
      </c>
      <c r="E128" s="33">
        <f>ROWS($E$4:E128)</f>
        <v>125</v>
      </c>
      <c r="F128" s="33">
        <f t="shared" si="40"/>
        <v>0</v>
      </c>
      <c r="G128" s="33">
        <f>IF(OR(Report!$C$7="",Report!$C$7="All Levels"),1,IF(Report!$C$7=Data!Z128,1,0))</f>
        <v>0</v>
      </c>
      <c r="H128" s="33">
        <f t="shared" si="41"/>
        <v>1</v>
      </c>
      <c r="I128" s="33">
        <f t="shared" si="42"/>
        <v>3</v>
      </c>
      <c r="J128" s="33">
        <f>IF(OR(Report!$F$7="",Report!$F$7="All AMs"),1,IF(Report!$F$7=Data!W128,1,0))</f>
        <v>1</v>
      </c>
      <c r="K128" s="33">
        <f>IF(OR(Report!$E$7="",Report!$E$7="All Zones"),1,IF(Report!$E$7=Data!P128,1,0))</f>
        <v>1</v>
      </c>
      <c r="L128" s="33">
        <f>IF(OR(Report!$D$7="",Report!$D$7="All Regions"),1,IF(Report!$D$7=Data!O128,1,0))</f>
        <v>1</v>
      </c>
      <c r="M128" s="67" t="s">
        <v>240</v>
      </c>
      <c r="N128" s="67" t="s">
        <v>927</v>
      </c>
      <c r="O128" s="68" t="s">
        <v>20</v>
      </c>
      <c r="P128" s="68" t="s">
        <v>20</v>
      </c>
      <c r="Q128" s="68" t="s">
        <v>796</v>
      </c>
      <c r="R128" s="67" t="s">
        <v>777</v>
      </c>
      <c r="S128" s="67" t="s">
        <v>747</v>
      </c>
      <c r="T128" s="67" t="s">
        <v>748</v>
      </c>
      <c r="U128" s="67"/>
      <c r="V128" s="67" t="s">
        <v>442</v>
      </c>
      <c r="W128" s="67" t="s">
        <v>695</v>
      </c>
      <c r="X128" s="67"/>
      <c r="Y128" s="68" t="s">
        <v>362</v>
      </c>
      <c r="Z128" s="68" t="s">
        <v>13</v>
      </c>
      <c r="AA128" s="68" t="s">
        <v>70</v>
      </c>
      <c r="AB128" s="18">
        <f>IF(Z128="TM",IF(AA128="H",(COUNTIFS(Orders!AD:AD,Data!M128,Orders!W:W,0,Orders!X:X,0)+COUNTIFS(Orders!AD:AD,Data!M128,Orders!W:W,1,Orders!X:X,1)),0),IF(Data!Z128="AAM",SUMIFS(Data!AB:AB,Data!Z:Z,"TM",Data!X:X,Data!M128,AA:AA,"H"),IF(Data!Z128="AM",SUMIFS(Data!AB:AB,Data!Z:Z,"TM",Data!V:V,Data!M128,AA:AA,"H"),IF(Data!Z128="AZM",SUMIFS(Data!AB:AB,Data!Z:Z,"TM",Data!U:U,Data!M128,AA:AA,"H"),IF(Data!Z128="ZM",SUMIFS(Data!AB:AB,Data!Z:Z,"TM",Data!T:T,Data!M128,AA:AA,"H"),IF(Data!Z128="RM",SUMIFS(Data!AB:AB,Data!Z:Z,"TM",Data!S:S,Data!M128,AA:AA,"H"),IF(Data!Z128="CM",SUMIFS(Data!AB:AB,Data!Z:Z,"TM",Data!R:R,Data!M128,AA:AA,"H"),"")))))))</f>
        <v>0</v>
      </c>
      <c r="AC128" s="28">
        <f>IF(Z128="TM",IF(AA128="H",(SUMIFS(Orders!AG:AG,Orders!AD:AD,Data!M128,Orders!W:W,0,Orders!X:X,0)+SUMIFS(Orders!AG:AG,Orders!AD:AD,Data!M128,Orders!W:W,1,Orders!X:X,1))/12000,0),IF(Data!Z128="AAM",SUMIFS(Data!AC:AC,Data!Z:Z,"TM",Data!X:X,Data!M128,AA:AA,"H"),IF(Data!Z128="AM",SUMIFS(Data!AC:AC,Data!Z:Z,"TM",Data!V:V,Data!M128,AA:AA,"H"),IF(Data!Z128="AZM",SUMIFS(Data!AC:AC,Data!Z:Z,"TM",Data!U:U,Data!M128,AA:AA,"H"),IF(Data!Z128="Zone",SUMIFS(Data!AC:AC,Data!Z:Z,"TM",Data!T:T,Data!M128,AA:AA,"H"),IF(Data!Z128="Region",SUMIFS(Data!AC:AC,Data!Z:Z,"TM",Data!S:S,Data!M128,AA:AA,"H"),IF(Data!Z128="Country",SUMIFS(Data!AC:AC,Data!Z:Z,"TM",Data!R:R,Data!M128,AA:AA,"H"),"")))))))</f>
        <v>0</v>
      </c>
      <c r="AD128" s="18">
        <f>IF(Z128="TM",0,IF(Data!Z128="AAM",SUMIFS(Data!AD:AD,Data!Z:Z,"TM",Data!X:X,Data!M128,AA:AA,"H"),IF(Data!Z128="AM",SUMIFS(Data!AD:AD,Data!Z:Z,"TM",Data!V:V,Data!M128,AA:AA,"H"),IF(Data!Z128="AZM",SUMIFS(Data!AD:AD,Data!Z:Z,"TM",Data!U:U,Data!M128,AA:AA,"H"),IF(Data!Z128="Zone",SUMIFS(Data!AD:AD,Data!Z:Z,"TM",Data!T:T,Data!M128,AA:AA,"H"),IF(Data!Z128="Region",SUMIFS(Data!AD:AD,Data!Z:Z,"TM",Data!S:S,Data!M128,AA:AA,"H"),IF(Data!Z128="Country",SUMIFS(Data!AD:AD,Data!Z:Z,"TM",Data!R:R,Data!M128,AA:AA,"H"),"")))))))</f>
        <v>0</v>
      </c>
      <c r="AE128" s="27">
        <f t="shared" si="26"/>
        <v>0</v>
      </c>
      <c r="AF128" s="26">
        <f t="shared" si="27"/>
        <v>0</v>
      </c>
      <c r="AG128" s="26">
        <f t="shared" si="28"/>
        <v>0</v>
      </c>
      <c r="AH128" s="26">
        <f t="shared" si="29"/>
        <v>0</v>
      </c>
      <c r="AJ128" s="28">
        <f>IF(Z128="TM",IF(AA128="U",(SUMIFS(Orders!AG:AG,Orders!AD:AD,Data!M128,Orders!W:W,0,Orders!X:X,0)+SUMIFS(Orders!AG:AG,Orders!AD:AD,Data!M128,Orders!W:W,1,Orders!X:X,1))/12000,0),IF(Data!Z128="AAM",SUMIFS(Data!AJ:AJ,Data!Z:Z,"TM",Data!X:X,Data!M128,AA:AA,"U"),IF(Data!Z128="AM",SUMIFS(Data!AJ:AJ,Data!Z:Z,"TM",Data!V:V,Data!M128,AA:AA,"U"),IF(Data!Z128="AZM",SUMIFS(Data!AJ:AJ,Data!Z:Z,"TM",Data!U:U,Data!M128,AA:AA,"U"),IF(Data!Z128="Zone",SUMIFS(Data!AJ:AJ,Data!Z:Z,"TM",Data!T:T,Data!M128,AA:AA,"U"),IF(Data!Z128="Region",SUMIFS(Data!AJ:AJ,Data!Z:Z,"TM",Data!S:S,Data!M128,AA:AA,"U"),IF(Data!Z128="Country",SUMIFS(Data!AJ:AJ,Data!Z:Z,"TM",Data!R:R,Data!M128,AA:AA,"U"),"")))))))</f>
        <v>0</v>
      </c>
      <c r="AK128" s="18">
        <f>IF(Z128="TM",IF(AA128="U",(SUMIFS(Orders!AG:AG,Orders!AD:AD,Data!M128,Orders!W:W,0,Orders!X:X,0)+SUMIFS(Orders!AG:AG,Orders!AD:AD,Data!M128,Orders!W:W,1,Orders!X:X,1)),0),IF(Data!Z128="AAM",SUMIFS(Data!AK:AK,Data!Z:Z,"TM",Data!X:X,Data!M128,AA:AA,"U"),IF(Data!Z128="AM",SUMIFS(Data!AK:AK,Data!Z:Z,"TM",Data!V:V,Data!M128,AA:AA,"U"),IF(Data!Z128="AZM",SUMIFS(Data!AK:AK,Data!Z:Z,"TM",Data!U:U,Data!M128,AA:AA,"U"),IF(Data!Z128="Zone",SUMIFS(Data!AK:AK,Data!Z:Z,"TM",Data!T:T,Data!M128,AA:AA,"U"),IF(Data!Z128="Region",SUMIFS(Data!AK:AK,Data!Z:Z,"TM",Data!S:S,Data!M128,AA:AA,"U"),IF(Data!Z128="Country",SUMIFS(Data!AK:AK,Data!Z:Z,"TM",Data!R:R,Data!M128,AA:AA,"U"),"")))))))</f>
        <v>0</v>
      </c>
      <c r="AL128" s="18">
        <f>IF(Z128="TM",12000*0,IF(Data!Z128="AAM",SUMIFS(Data!AL:AL,Data!Z:Z,"TM",Data!X:X,Data!M128,AA:AA,"H"),IF(Data!Z128="AM",SUMIFS(Data!AL:AL,Data!Z:Z,"TM",Data!V:V,Data!M128,AA:AA,"H"),IF(Data!Z128="AZM",SUMIFS(Data!AL:AL,Data!Z:Z,"TM",Data!U:U,Data!M128,AA:AA,"H"),IF(Data!Z128="Zone",SUMIFS(Data!AL:AL,Data!Z:Z,"TM",Data!T:T,Data!M128,AA:AA,"H"),IF(Data!Z128="Region",SUMIFS(Data!AL:AL,Data!Z:Z,"TM",Data!S:S,Data!M128,AA:AA,"H"),IF(Data!Z128="Country",SUMIFS(Data!AL:AL,Data!Z:Z,"TM",Data!R:R,Data!M128,AA:AA,"H"),"")))))))</f>
        <v>0</v>
      </c>
      <c r="AM128" s="27">
        <f t="shared" si="30"/>
        <v>0</v>
      </c>
      <c r="AN128" s="26">
        <f t="shared" si="31"/>
        <v>0</v>
      </c>
      <c r="AO128" s="26">
        <f t="shared" si="32"/>
        <v>0</v>
      </c>
      <c r="AQ128" s="28">
        <f t="shared" si="33"/>
        <v>0</v>
      </c>
      <c r="AR128" s="18">
        <f t="shared" si="34"/>
        <v>0</v>
      </c>
      <c r="AS128" s="18">
        <f t="shared" si="35"/>
        <v>0</v>
      </c>
      <c r="AT128" s="27">
        <f t="shared" si="36"/>
        <v>0</v>
      </c>
      <c r="AU128" s="27"/>
      <c r="AV128" s="27"/>
      <c r="AW128" s="18">
        <f>IF(Z128="TM",(COUNTIFS(Orders!AD:AD,Data!M128,Orders!W:W,0,Orders!X:X,0,Orders!S:S,"*Ray*")+COUNTIFS(Orders!AD:AD,Data!M128,Orders!W:W,1,Orders!X:X,1,Orders!S:S,"*Ray*")+COUNTIFS(Orders!AD:AD,Data!M128,Orders!W:W,0,Orders!X:X,0,Orders!S:S,"*Fabric*")+COUNTIFS(Orders!AD:AD,Data!M128,Orders!W:W,1,Orders!X:X,1,Orders!S:S,"*Fabric*")),IF(Data!Z128="AAM",SUMIFS(Data!AW:AW,Data!Z:Z,"TM",Data!X:X,Data!M128),IF(Data!Z128="AM",SUMIFS(Data!AW:AW,Data!Z:Z,"TM",Data!V:V,Data!M128),IF(Data!Z128="AZM",SUMIFS(Data!AW:AW,Data!Z:Z,"TM",Data!U:U,Data!M128),IF(Data!Z128="Zone",SUMIFS(Data!AW:AW,Data!Z:Z,"TM",Data!T:T,Data!M128),IF(Data!Z128="Region",SUMIFS(Data!AW:AW,Data!Z:Z,"TM",Data!S:S,Data!M128),IF(Data!Z128="Country",SUMIFS(Data!AW:AW,Data!Z:Z,"TM",Data!R:R,Data!M128),0)))))))</f>
        <v>0</v>
      </c>
      <c r="AX128" s="18">
        <f>IF(Z128="TM",(COUNTIFS(Orders!AD:AD,Data!M128,Orders!W:W,0,Orders!X:X,0,Orders!S:S,"*Starter*")+COUNTIFS(Orders!AD:AD,Data!M128,Orders!W:W,1,Orders!X:X,1,Orders!S:S,"*Starter*")),IF(Data!Z128="AAM",SUMIFS(Data!AX:AX,Data!Z:Z,"TM",Data!X:X,Data!M128),IF(Data!Z128="AM",SUMIFS(Data!AX:AX,Data!Z:Z,"TM",Data!V:V,Data!M128),IF(Data!Z128="AZM",SUMIFS(Data!AX:AX,Data!Z:Z,"TM",Data!U:U,Data!M128),IF(Data!Z128="Zone",SUMIFS(Data!AX:AX,Data!Z:Z,"TM",Data!T:T,Data!M128),IF(Data!Z128="Region",SUMIFS(Data!AX:AX,Data!Z:Z,"TM",Data!S:S,Data!M128),IF(Data!Z128="Country",SUMIFS(Data!AX:AX,Data!Z:Z,"TM",Data!R:R,Data!M128),0)))))))</f>
        <v>0</v>
      </c>
      <c r="AY128" s="18">
        <f>IF(Z128="TM",(COUNTIFS(Orders!AD:AD,Data!M128,Orders!W:W,0,Orders!X:X,0,Orders!S:S,"*Pro*")+COUNTIFS(Orders!AD:AD,Data!M128,Orders!W:W,1,Orders!X:X,1,Orders!S:S,"*Pro*")),IF(Data!Z128="AAM",SUMIFS(Data!AY:AY,Data!Z:Z,"TM",Data!X:X,Data!M128),IF(Data!Z128="AM",SUMIFS(Data!AY:AY,Data!Z:Z,"TM",Data!V:V,Data!M128),IF(Data!Z128="AZM",SUMIFS(Data!AY:AY,Data!Z:Z,"TM",Data!U:U,Data!M128),IF(Data!Z128="Zone",SUMIFS(Data!AY:AY,Data!Z:Z,"TM",Data!T:T,Data!M128),IF(Data!Z128="Region",SUMIFS(Data!AY:AY,Data!Z:Z,"TM",Data!S:S,Data!M128),IF(Data!Z128="Country",SUMIFS(Data!AY:AY,Data!Z:Z,"TM",Data!R:R,Data!M128),0)))))))</f>
        <v>0</v>
      </c>
      <c r="AZ128" s="18">
        <f>IF(Z128="TM",(COUNTIFS(Orders!AD:AD,Data!M128,Orders!W:W,0,Orders!X:X,0,Orders!S:S,"*Tab*")+COUNTIFS(Orders!AD:AD,Data!M128,Orders!W:W,1,Orders!X:X,1,Orders!S:S,"*Tab*")),IF(Data!Z128="AAM",SUMIFS(Data!AZ:AZ,Data!Z:Z,"TM",Data!X:X,Data!M128),IF(Data!Z128="AM",SUMIFS(Data!AZ:AZ,Data!Z:Z,"TM",Data!V:V,Data!M128),IF(Data!Z128="AZM",SUMIFS(Data!AZ:AZ,Data!Z:Z,"TM",Data!U:U,Data!M128),IF(Data!Z128="Zone",SUMIFS(Data!AZ:AZ,Data!Z:Z,"TM",Data!T:T,Data!M128),IF(Data!Z128="Region",SUMIFS(Data!AZ:AZ,Data!Z:Z,"TM",Data!S:S,Data!M128),IF(Data!Z128="Country",SUMIFS(Data!AZ:AZ,Data!Z:Z,"TM",Data!R:R,Data!M128),0)))))))</f>
        <v>0</v>
      </c>
      <c r="BA128" s="18">
        <f>IF(Z128="TM",(COUNTIFS(Orders!AD:AD,Data!M128,Orders!W:W,0,Orders!X:X,0,Orders!S:S,"*Dental*")+COUNTIFS(Orders!AD:AD,Data!M128,Orders!W:W,1,Orders!X:X,1,Orders!S:S,"*Dental*")+COUNTIFS(Orders!AD:AD,Data!M128,Orders!W:W,0,Orders!X:X,0,Orders!S:S,"*Pediatric*")+COUNTIFS(Orders!AD:AD,Data!M128,Orders!W:W,1,Orders!X:X,1,Orders!S:S,"*Pediatric*")),IF(Data!Z128="AAM",SUMIFS(Data!BA:BA,Data!Z:Z,"TM",Data!X:X,Data!M128),IF(Data!Z128="AM",SUMIFS(Data!BA:BA,Data!Z:Z,"TM",Data!V:V,Data!M128),IF(Data!Z128="AZM",SUMIFS(Data!BA:BA,Data!Z:Z,"TM",Data!U:U,Data!M128),IF(Data!Z128="Zone",SUMIFS(Data!BA:BA,Data!Z:Z,"TM",Data!T:T,Data!M128),IF(Data!Z128="Region",SUMIFS(Data!BA:BA,Data!Z:Z,"TM",Data!S:S,Data!M128),IF(Data!Z128="Country",SUMIFS(Data!BA:BA,Data!Z:Z,"TM",Data!R:R,Data!M128),0)))))))</f>
        <v>0</v>
      </c>
      <c r="BB128" s="18">
        <f>IF(Z128="TM",(COUNTIFS(Orders!AD:AD,Data!M128,Orders!W:W,0,Orders!X:X,0,Orders!S:S,"*Fabric*")+COUNTIFS(Orders!AD:AD,Data!M128,Orders!W:W,1,Orders!X:X,1,Orders!S:S,"*Fabric*")),IF(Data!Z128="AAM",SUMIFS(Data!BB:BB,Data!Z:Z,"TM",Data!X:X,Data!M128),IF(Data!Z128="AM",SUMIFS(Data!BB:BB,Data!Z:Z,"TM",Data!V:V,Data!M128),IF(Data!Z128="AZM",SUMIFS(Data!BB:BB,Data!Z:Z,"TM",Data!U:U,Data!M128),IF(Data!Z128="Zone",SUMIFS(Data!BB:BB,Data!Z:Z,"TM",Data!T:T,Data!M128),IF(Data!Z128="Region",SUMIFS(Data!BB:BB,Data!Z:Z,"TM",Data!S:S,Data!M128),IF(Data!Z128="Country",SUMIFS(Data!BB:BB,Data!Z:Z,"TM",Data!R:R,Data!M128),0)))))))</f>
        <v>0</v>
      </c>
    </row>
    <row r="129" spans="1:54" ht="15.75" x14ac:dyDescent="0.3">
      <c r="A129" s="33" t="str">
        <f t="shared" si="37"/>
        <v/>
      </c>
      <c r="B129" s="33" t="b">
        <f t="shared" si="38"/>
        <v>1</v>
      </c>
      <c r="C129" s="33" t="e">
        <f>IF(ISERROR(SMALL($D$4:$D$594,E129)),””,SMALL($D$4:$D$594,E129))</f>
        <v>#NAME?</v>
      </c>
      <c r="D129" s="34" t="str">
        <f t="shared" si="39"/>
        <v/>
      </c>
      <c r="E129" s="33">
        <f>ROWS($E$4:E129)</f>
        <v>126</v>
      </c>
      <c r="F129" s="33">
        <f t="shared" si="40"/>
        <v>0</v>
      </c>
      <c r="G129" s="33">
        <f>IF(OR(Report!$C$7="",Report!$C$7="All Levels"),1,IF(Report!$C$7=Data!Z129,1,0))</f>
        <v>0</v>
      </c>
      <c r="H129" s="33">
        <f t="shared" si="41"/>
        <v>1</v>
      </c>
      <c r="I129" s="33">
        <f t="shared" si="42"/>
        <v>3</v>
      </c>
      <c r="J129" s="33">
        <f>IF(OR(Report!$F$7="",Report!$F$7="All AMs"),1,IF(Report!$F$7=Data!W129,1,0))</f>
        <v>1</v>
      </c>
      <c r="K129" s="33">
        <f>IF(OR(Report!$E$7="",Report!$E$7="All Zones"),1,IF(Report!$E$7=Data!P129,1,0))</f>
        <v>1</v>
      </c>
      <c r="L129" s="33">
        <f>IF(OR(Report!$D$7="",Report!$D$7="All Regions"),1,IF(Report!$D$7=Data!O129,1,0))</f>
        <v>1</v>
      </c>
      <c r="M129" s="67" t="s">
        <v>312</v>
      </c>
      <c r="N129" s="67" t="s">
        <v>928</v>
      </c>
      <c r="O129" s="68" t="s">
        <v>20</v>
      </c>
      <c r="P129" s="68" t="s">
        <v>20</v>
      </c>
      <c r="Q129" s="68" t="s">
        <v>796</v>
      </c>
      <c r="R129" s="67" t="s">
        <v>777</v>
      </c>
      <c r="S129" s="67" t="s">
        <v>747</v>
      </c>
      <c r="T129" s="67" t="s">
        <v>748</v>
      </c>
      <c r="U129" s="67"/>
      <c r="V129" s="67" t="s">
        <v>442</v>
      </c>
      <c r="W129" s="67" t="s">
        <v>695</v>
      </c>
      <c r="X129" s="67"/>
      <c r="Y129" s="68" t="s">
        <v>362</v>
      </c>
      <c r="Z129" s="68" t="s">
        <v>13</v>
      </c>
      <c r="AA129" s="68" t="s">
        <v>70</v>
      </c>
      <c r="AB129" s="18">
        <f>IF(Z129="TM",IF(AA129="H",(COUNTIFS(Orders!AD:AD,Data!M129,Orders!W:W,0,Orders!X:X,0)+COUNTIFS(Orders!AD:AD,Data!M129,Orders!W:W,1,Orders!X:X,1)),0),IF(Data!Z129="AAM",SUMIFS(Data!AB:AB,Data!Z:Z,"TM",Data!X:X,Data!M129,AA:AA,"H"),IF(Data!Z129="AM",SUMIFS(Data!AB:AB,Data!Z:Z,"TM",Data!V:V,Data!M129,AA:AA,"H"),IF(Data!Z129="AZM",SUMIFS(Data!AB:AB,Data!Z:Z,"TM",Data!U:U,Data!M129,AA:AA,"H"),IF(Data!Z129="ZM",SUMIFS(Data!AB:AB,Data!Z:Z,"TM",Data!T:T,Data!M129,AA:AA,"H"),IF(Data!Z129="RM",SUMIFS(Data!AB:AB,Data!Z:Z,"TM",Data!S:S,Data!M129,AA:AA,"H"),IF(Data!Z129="CM",SUMIFS(Data!AB:AB,Data!Z:Z,"TM",Data!R:R,Data!M129,AA:AA,"H"),"")))))))</f>
        <v>0</v>
      </c>
      <c r="AC129" s="28">
        <f>IF(Z129="TM",IF(AA129="H",(SUMIFS(Orders!AG:AG,Orders!AD:AD,Data!M129,Orders!W:W,0,Orders!X:X,0)+SUMIFS(Orders!AG:AG,Orders!AD:AD,Data!M129,Orders!W:W,1,Orders!X:X,1))/12000,0),IF(Data!Z129="AAM",SUMIFS(Data!AC:AC,Data!Z:Z,"TM",Data!X:X,Data!M129,AA:AA,"H"),IF(Data!Z129="AM",SUMIFS(Data!AC:AC,Data!Z:Z,"TM",Data!V:V,Data!M129,AA:AA,"H"),IF(Data!Z129="AZM",SUMIFS(Data!AC:AC,Data!Z:Z,"TM",Data!U:U,Data!M129,AA:AA,"H"),IF(Data!Z129="Zone",SUMIFS(Data!AC:AC,Data!Z:Z,"TM",Data!T:T,Data!M129,AA:AA,"H"),IF(Data!Z129="Region",SUMIFS(Data!AC:AC,Data!Z:Z,"TM",Data!S:S,Data!M129,AA:AA,"H"),IF(Data!Z129="Country",SUMIFS(Data!AC:AC,Data!Z:Z,"TM",Data!R:R,Data!M129,AA:AA,"H"),"")))))))</f>
        <v>0</v>
      </c>
      <c r="AD129" s="18">
        <f>IF(Z129="TM",0,IF(Data!Z129="AAM",SUMIFS(Data!AD:AD,Data!Z:Z,"TM",Data!X:X,Data!M129,AA:AA,"H"),IF(Data!Z129="AM",SUMIFS(Data!AD:AD,Data!Z:Z,"TM",Data!V:V,Data!M129,AA:AA,"H"),IF(Data!Z129="AZM",SUMIFS(Data!AD:AD,Data!Z:Z,"TM",Data!U:U,Data!M129,AA:AA,"H"),IF(Data!Z129="Zone",SUMIFS(Data!AD:AD,Data!Z:Z,"TM",Data!T:T,Data!M129,AA:AA,"H"),IF(Data!Z129="Region",SUMIFS(Data!AD:AD,Data!Z:Z,"TM",Data!S:S,Data!M129,AA:AA,"H"),IF(Data!Z129="Country",SUMIFS(Data!AD:AD,Data!Z:Z,"TM",Data!R:R,Data!M129,AA:AA,"H"),"")))))))</f>
        <v>0</v>
      </c>
      <c r="AE129" s="27">
        <f t="shared" si="26"/>
        <v>0</v>
      </c>
      <c r="AF129" s="26">
        <f t="shared" si="27"/>
        <v>0</v>
      </c>
      <c r="AG129" s="26">
        <f t="shared" si="28"/>
        <v>0</v>
      </c>
      <c r="AH129" s="26">
        <f t="shared" si="29"/>
        <v>0</v>
      </c>
      <c r="AJ129" s="28">
        <f>IF(Z129="TM",IF(AA129="U",(SUMIFS(Orders!AG:AG,Orders!AD:AD,Data!M129,Orders!W:W,0,Orders!X:X,0)+SUMIFS(Orders!AG:AG,Orders!AD:AD,Data!M129,Orders!W:W,1,Orders!X:X,1))/12000,0),IF(Data!Z129="AAM",SUMIFS(Data!AJ:AJ,Data!Z:Z,"TM",Data!X:X,Data!M129,AA:AA,"U"),IF(Data!Z129="AM",SUMIFS(Data!AJ:AJ,Data!Z:Z,"TM",Data!V:V,Data!M129,AA:AA,"U"),IF(Data!Z129="AZM",SUMIFS(Data!AJ:AJ,Data!Z:Z,"TM",Data!U:U,Data!M129,AA:AA,"U"),IF(Data!Z129="Zone",SUMIFS(Data!AJ:AJ,Data!Z:Z,"TM",Data!T:T,Data!M129,AA:AA,"U"),IF(Data!Z129="Region",SUMIFS(Data!AJ:AJ,Data!Z:Z,"TM",Data!S:S,Data!M129,AA:AA,"U"),IF(Data!Z129="Country",SUMIFS(Data!AJ:AJ,Data!Z:Z,"TM",Data!R:R,Data!M129,AA:AA,"U"),"")))))))</f>
        <v>0</v>
      </c>
      <c r="AK129" s="18">
        <f>IF(Z129="TM",IF(AA129="U",(SUMIFS(Orders!AG:AG,Orders!AD:AD,Data!M129,Orders!W:W,0,Orders!X:X,0)+SUMIFS(Orders!AG:AG,Orders!AD:AD,Data!M129,Orders!W:W,1,Orders!X:X,1)),0),IF(Data!Z129="AAM",SUMIFS(Data!AK:AK,Data!Z:Z,"TM",Data!X:X,Data!M129,AA:AA,"U"),IF(Data!Z129="AM",SUMIFS(Data!AK:AK,Data!Z:Z,"TM",Data!V:V,Data!M129,AA:AA,"U"),IF(Data!Z129="AZM",SUMIFS(Data!AK:AK,Data!Z:Z,"TM",Data!U:U,Data!M129,AA:AA,"U"),IF(Data!Z129="Zone",SUMIFS(Data!AK:AK,Data!Z:Z,"TM",Data!T:T,Data!M129,AA:AA,"U"),IF(Data!Z129="Region",SUMIFS(Data!AK:AK,Data!Z:Z,"TM",Data!S:S,Data!M129,AA:AA,"U"),IF(Data!Z129="Country",SUMIFS(Data!AK:AK,Data!Z:Z,"TM",Data!R:R,Data!M129,AA:AA,"U"),"")))))))</f>
        <v>0</v>
      </c>
      <c r="AL129" s="18">
        <f>IF(Z129="TM",12000*0,IF(Data!Z129="AAM",SUMIFS(Data!AL:AL,Data!Z:Z,"TM",Data!X:X,Data!M129,AA:AA,"H"),IF(Data!Z129="AM",SUMIFS(Data!AL:AL,Data!Z:Z,"TM",Data!V:V,Data!M129,AA:AA,"H"),IF(Data!Z129="AZM",SUMIFS(Data!AL:AL,Data!Z:Z,"TM",Data!U:U,Data!M129,AA:AA,"H"),IF(Data!Z129="Zone",SUMIFS(Data!AL:AL,Data!Z:Z,"TM",Data!T:T,Data!M129,AA:AA,"H"),IF(Data!Z129="Region",SUMIFS(Data!AL:AL,Data!Z:Z,"TM",Data!S:S,Data!M129,AA:AA,"H"),IF(Data!Z129="Country",SUMIFS(Data!AL:AL,Data!Z:Z,"TM",Data!R:R,Data!M129,AA:AA,"H"),"")))))))</f>
        <v>0</v>
      </c>
      <c r="AM129" s="27">
        <f t="shared" si="30"/>
        <v>0</v>
      </c>
      <c r="AN129" s="26">
        <f t="shared" si="31"/>
        <v>0</v>
      </c>
      <c r="AO129" s="26">
        <f t="shared" si="32"/>
        <v>0</v>
      </c>
      <c r="AQ129" s="28">
        <f t="shared" si="33"/>
        <v>0</v>
      </c>
      <c r="AR129" s="18">
        <f t="shared" si="34"/>
        <v>0</v>
      </c>
      <c r="AS129" s="18">
        <f t="shared" si="35"/>
        <v>0</v>
      </c>
      <c r="AT129" s="27">
        <f t="shared" si="36"/>
        <v>0</v>
      </c>
      <c r="AU129" s="27"/>
      <c r="AV129" s="27"/>
      <c r="AW129" s="18">
        <f>IF(Z129="TM",(COUNTIFS(Orders!AD:AD,Data!M129,Orders!W:W,0,Orders!X:X,0,Orders!S:S,"*Ray*")+COUNTIFS(Orders!AD:AD,Data!M129,Orders!W:W,1,Orders!X:X,1,Orders!S:S,"*Ray*")+COUNTIFS(Orders!AD:AD,Data!M129,Orders!W:W,0,Orders!X:X,0,Orders!S:S,"*Fabric*")+COUNTIFS(Orders!AD:AD,Data!M129,Orders!W:W,1,Orders!X:X,1,Orders!S:S,"*Fabric*")),IF(Data!Z129="AAM",SUMIFS(Data!AW:AW,Data!Z:Z,"TM",Data!X:X,Data!M129),IF(Data!Z129="AM",SUMIFS(Data!AW:AW,Data!Z:Z,"TM",Data!V:V,Data!M129),IF(Data!Z129="AZM",SUMIFS(Data!AW:AW,Data!Z:Z,"TM",Data!U:U,Data!M129),IF(Data!Z129="Zone",SUMIFS(Data!AW:AW,Data!Z:Z,"TM",Data!T:T,Data!M129),IF(Data!Z129="Region",SUMIFS(Data!AW:AW,Data!Z:Z,"TM",Data!S:S,Data!M129),IF(Data!Z129="Country",SUMIFS(Data!AW:AW,Data!Z:Z,"TM",Data!R:R,Data!M129),0)))))))</f>
        <v>0</v>
      </c>
      <c r="AX129" s="18">
        <f>IF(Z129="TM",(COUNTIFS(Orders!AD:AD,Data!M129,Orders!W:W,0,Orders!X:X,0,Orders!S:S,"*Starter*")+COUNTIFS(Orders!AD:AD,Data!M129,Orders!W:W,1,Orders!X:X,1,Orders!S:S,"*Starter*")),IF(Data!Z129="AAM",SUMIFS(Data!AX:AX,Data!Z:Z,"TM",Data!X:X,Data!M129),IF(Data!Z129="AM",SUMIFS(Data!AX:AX,Data!Z:Z,"TM",Data!V:V,Data!M129),IF(Data!Z129="AZM",SUMIFS(Data!AX:AX,Data!Z:Z,"TM",Data!U:U,Data!M129),IF(Data!Z129="Zone",SUMIFS(Data!AX:AX,Data!Z:Z,"TM",Data!T:T,Data!M129),IF(Data!Z129="Region",SUMIFS(Data!AX:AX,Data!Z:Z,"TM",Data!S:S,Data!M129),IF(Data!Z129="Country",SUMIFS(Data!AX:AX,Data!Z:Z,"TM",Data!R:R,Data!M129),0)))))))</f>
        <v>0</v>
      </c>
      <c r="AY129" s="18">
        <f>IF(Z129="TM",(COUNTIFS(Orders!AD:AD,Data!M129,Orders!W:W,0,Orders!X:X,0,Orders!S:S,"*Pro*")+COUNTIFS(Orders!AD:AD,Data!M129,Orders!W:W,1,Orders!X:X,1,Orders!S:S,"*Pro*")),IF(Data!Z129="AAM",SUMIFS(Data!AY:AY,Data!Z:Z,"TM",Data!X:X,Data!M129),IF(Data!Z129="AM",SUMIFS(Data!AY:AY,Data!Z:Z,"TM",Data!V:V,Data!M129),IF(Data!Z129="AZM",SUMIFS(Data!AY:AY,Data!Z:Z,"TM",Data!U:U,Data!M129),IF(Data!Z129="Zone",SUMIFS(Data!AY:AY,Data!Z:Z,"TM",Data!T:T,Data!M129),IF(Data!Z129="Region",SUMIFS(Data!AY:AY,Data!Z:Z,"TM",Data!S:S,Data!M129),IF(Data!Z129="Country",SUMIFS(Data!AY:AY,Data!Z:Z,"TM",Data!R:R,Data!M129),0)))))))</f>
        <v>0</v>
      </c>
      <c r="AZ129" s="18">
        <f>IF(Z129="TM",(COUNTIFS(Orders!AD:AD,Data!M129,Orders!W:W,0,Orders!X:X,0,Orders!S:S,"*Tab*")+COUNTIFS(Orders!AD:AD,Data!M129,Orders!W:W,1,Orders!X:X,1,Orders!S:S,"*Tab*")),IF(Data!Z129="AAM",SUMIFS(Data!AZ:AZ,Data!Z:Z,"TM",Data!X:X,Data!M129),IF(Data!Z129="AM",SUMIFS(Data!AZ:AZ,Data!Z:Z,"TM",Data!V:V,Data!M129),IF(Data!Z129="AZM",SUMIFS(Data!AZ:AZ,Data!Z:Z,"TM",Data!U:U,Data!M129),IF(Data!Z129="Zone",SUMIFS(Data!AZ:AZ,Data!Z:Z,"TM",Data!T:T,Data!M129),IF(Data!Z129="Region",SUMIFS(Data!AZ:AZ,Data!Z:Z,"TM",Data!S:S,Data!M129),IF(Data!Z129="Country",SUMIFS(Data!AZ:AZ,Data!Z:Z,"TM",Data!R:R,Data!M129),0)))))))</f>
        <v>0</v>
      </c>
      <c r="BA129" s="18">
        <f>IF(Z129="TM",(COUNTIFS(Orders!AD:AD,Data!M129,Orders!W:W,0,Orders!X:X,0,Orders!S:S,"*Dental*")+COUNTIFS(Orders!AD:AD,Data!M129,Orders!W:W,1,Orders!X:X,1,Orders!S:S,"*Dental*")+COUNTIFS(Orders!AD:AD,Data!M129,Orders!W:W,0,Orders!X:X,0,Orders!S:S,"*Pediatric*")+COUNTIFS(Orders!AD:AD,Data!M129,Orders!W:W,1,Orders!X:X,1,Orders!S:S,"*Pediatric*")),IF(Data!Z129="AAM",SUMIFS(Data!BA:BA,Data!Z:Z,"TM",Data!X:X,Data!M129),IF(Data!Z129="AM",SUMIFS(Data!BA:BA,Data!Z:Z,"TM",Data!V:V,Data!M129),IF(Data!Z129="AZM",SUMIFS(Data!BA:BA,Data!Z:Z,"TM",Data!U:U,Data!M129),IF(Data!Z129="Zone",SUMIFS(Data!BA:BA,Data!Z:Z,"TM",Data!T:T,Data!M129),IF(Data!Z129="Region",SUMIFS(Data!BA:BA,Data!Z:Z,"TM",Data!S:S,Data!M129),IF(Data!Z129="Country",SUMIFS(Data!BA:BA,Data!Z:Z,"TM",Data!R:R,Data!M129),0)))))))</f>
        <v>0</v>
      </c>
      <c r="BB129" s="18">
        <f>IF(Z129="TM",(COUNTIFS(Orders!AD:AD,Data!M129,Orders!W:W,0,Orders!X:X,0,Orders!S:S,"*Fabric*")+COUNTIFS(Orders!AD:AD,Data!M129,Orders!W:W,1,Orders!X:X,1,Orders!S:S,"*Fabric*")),IF(Data!Z129="AAM",SUMIFS(Data!BB:BB,Data!Z:Z,"TM",Data!X:X,Data!M129),IF(Data!Z129="AM",SUMIFS(Data!BB:BB,Data!Z:Z,"TM",Data!V:V,Data!M129),IF(Data!Z129="AZM",SUMIFS(Data!BB:BB,Data!Z:Z,"TM",Data!U:U,Data!M129),IF(Data!Z129="Zone",SUMIFS(Data!BB:BB,Data!Z:Z,"TM",Data!T:T,Data!M129),IF(Data!Z129="Region",SUMIFS(Data!BB:BB,Data!Z:Z,"TM",Data!S:S,Data!M129),IF(Data!Z129="Country",SUMIFS(Data!BB:BB,Data!Z:Z,"TM",Data!R:R,Data!M129),0)))))))</f>
        <v>0</v>
      </c>
    </row>
    <row r="130" spans="1:54" ht="15.75" x14ac:dyDescent="0.3">
      <c r="A130" s="33" t="str">
        <f t="shared" si="37"/>
        <v/>
      </c>
      <c r="B130" s="33" t="b">
        <f t="shared" si="38"/>
        <v>1</v>
      </c>
      <c r="C130" s="33" t="e">
        <f>IF(ISERROR(SMALL($D$4:$D$594,E130)),””,SMALL($D$4:$D$594,E130))</f>
        <v>#NAME?</v>
      </c>
      <c r="D130" s="34" t="str">
        <f t="shared" si="39"/>
        <v/>
      </c>
      <c r="E130" s="33">
        <f>ROWS($E$4:E130)</f>
        <v>127</v>
      </c>
      <c r="F130" s="33">
        <f t="shared" si="40"/>
        <v>0</v>
      </c>
      <c r="G130" s="33">
        <f>IF(OR(Report!$C$7="",Report!$C$7="All Levels"),1,IF(Report!$C$7=Data!Z130,1,0))</f>
        <v>0</v>
      </c>
      <c r="H130" s="33">
        <f t="shared" si="41"/>
        <v>1</v>
      </c>
      <c r="I130" s="33">
        <f t="shared" si="42"/>
        <v>3</v>
      </c>
      <c r="J130" s="33">
        <f>IF(OR(Report!$F$7="",Report!$F$7="All AMs"),1,IF(Report!$F$7=Data!W130,1,0))</f>
        <v>1</v>
      </c>
      <c r="K130" s="33">
        <f>IF(OR(Report!$E$7="",Report!$E$7="All Zones"),1,IF(Report!$E$7=Data!P130,1,0))</f>
        <v>1</v>
      </c>
      <c r="L130" s="33">
        <f>IF(OR(Report!$D$7="",Report!$D$7="All Regions"),1,IF(Report!$D$7=Data!O130,1,0))</f>
        <v>1</v>
      </c>
      <c r="M130" s="67" t="s">
        <v>558</v>
      </c>
      <c r="N130" s="67" t="s">
        <v>929</v>
      </c>
      <c r="O130" s="68" t="s">
        <v>20</v>
      </c>
      <c r="P130" s="68" t="s">
        <v>20</v>
      </c>
      <c r="Q130" s="68" t="s">
        <v>796</v>
      </c>
      <c r="R130" s="67" t="s">
        <v>777</v>
      </c>
      <c r="S130" s="67" t="s">
        <v>747</v>
      </c>
      <c r="T130" s="67" t="s">
        <v>748</v>
      </c>
      <c r="U130" s="67"/>
      <c r="V130" s="67" t="s">
        <v>442</v>
      </c>
      <c r="W130" s="67" t="s">
        <v>695</v>
      </c>
      <c r="X130" s="67"/>
      <c r="Y130" s="68" t="s">
        <v>362</v>
      </c>
      <c r="Z130" s="68" t="s">
        <v>13</v>
      </c>
      <c r="AA130" s="68" t="s">
        <v>70</v>
      </c>
      <c r="AB130" s="18">
        <f>IF(Z130="TM",IF(AA130="H",(COUNTIFS(Orders!AD:AD,Data!M130,Orders!W:W,0,Orders!X:X,0)+COUNTIFS(Orders!AD:AD,Data!M130,Orders!W:W,1,Orders!X:X,1)),0),IF(Data!Z130="AAM",SUMIFS(Data!AB:AB,Data!Z:Z,"TM",Data!X:X,Data!M130,AA:AA,"H"),IF(Data!Z130="AM",SUMIFS(Data!AB:AB,Data!Z:Z,"TM",Data!V:V,Data!M130,AA:AA,"H"),IF(Data!Z130="AZM",SUMIFS(Data!AB:AB,Data!Z:Z,"TM",Data!U:U,Data!M130,AA:AA,"H"),IF(Data!Z130="ZM",SUMIFS(Data!AB:AB,Data!Z:Z,"TM",Data!T:T,Data!M130,AA:AA,"H"),IF(Data!Z130="RM",SUMIFS(Data!AB:AB,Data!Z:Z,"TM",Data!S:S,Data!M130,AA:AA,"H"),IF(Data!Z130="CM",SUMIFS(Data!AB:AB,Data!Z:Z,"TM",Data!R:R,Data!M130,AA:AA,"H"),"")))))))</f>
        <v>0</v>
      </c>
      <c r="AC130" s="28">
        <f>IF(Z130="TM",IF(AA130="H",(SUMIFS(Orders!AG:AG,Orders!AD:AD,Data!M130,Orders!W:W,0,Orders!X:X,0)+SUMIFS(Orders!AG:AG,Orders!AD:AD,Data!M130,Orders!W:W,1,Orders!X:X,1))/12000,0),IF(Data!Z130="AAM",SUMIFS(Data!AC:AC,Data!Z:Z,"TM",Data!X:X,Data!M130,AA:AA,"H"),IF(Data!Z130="AM",SUMIFS(Data!AC:AC,Data!Z:Z,"TM",Data!V:V,Data!M130,AA:AA,"H"),IF(Data!Z130="AZM",SUMIFS(Data!AC:AC,Data!Z:Z,"TM",Data!U:U,Data!M130,AA:AA,"H"),IF(Data!Z130="Zone",SUMIFS(Data!AC:AC,Data!Z:Z,"TM",Data!T:T,Data!M130,AA:AA,"H"),IF(Data!Z130="Region",SUMIFS(Data!AC:AC,Data!Z:Z,"TM",Data!S:S,Data!M130,AA:AA,"H"),IF(Data!Z130="Country",SUMIFS(Data!AC:AC,Data!Z:Z,"TM",Data!R:R,Data!M130,AA:AA,"H"),"")))))))</f>
        <v>0</v>
      </c>
      <c r="AD130" s="18">
        <f>IF(Z130="TM",0,IF(Data!Z130="AAM",SUMIFS(Data!AD:AD,Data!Z:Z,"TM",Data!X:X,Data!M130,AA:AA,"H"),IF(Data!Z130="AM",SUMIFS(Data!AD:AD,Data!Z:Z,"TM",Data!V:V,Data!M130,AA:AA,"H"),IF(Data!Z130="AZM",SUMIFS(Data!AD:AD,Data!Z:Z,"TM",Data!U:U,Data!M130,AA:AA,"H"),IF(Data!Z130="Zone",SUMIFS(Data!AD:AD,Data!Z:Z,"TM",Data!T:T,Data!M130,AA:AA,"H"),IF(Data!Z130="Region",SUMIFS(Data!AD:AD,Data!Z:Z,"TM",Data!S:S,Data!M130,AA:AA,"H"),IF(Data!Z130="Country",SUMIFS(Data!AD:AD,Data!Z:Z,"TM",Data!R:R,Data!M130,AA:AA,"H"),"")))))))</f>
        <v>0</v>
      </c>
      <c r="AE130" s="27">
        <f t="shared" si="26"/>
        <v>0</v>
      </c>
      <c r="AF130" s="26">
        <f t="shared" si="27"/>
        <v>0</v>
      </c>
      <c r="AG130" s="26">
        <f t="shared" si="28"/>
        <v>0</v>
      </c>
      <c r="AH130" s="26">
        <f t="shared" si="29"/>
        <v>0</v>
      </c>
      <c r="AJ130" s="28">
        <f>IF(Z130="TM",IF(AA130="U",(SUMIFS(Orders!AG:AG,Orders!AD:AD,Data!M130,Orders!W:W,0,Orders!X:X,0)+SUMIFS(Orders!AG:AG,Orders!AD:AD,Data!M130,Orders!W:W,1,Orders!X:X,1))/12000,0),IF(Data!Z130="AAM",SUMIFS(Data!AJ:AJ,Data!Z:Z,"TM",Data!X:X,Data!M130,AA:AA,"U"),IF(Data!Z130="AM",SUMIFS(Data!AJ:AJ,Data!Z:Z,"TM",Data!V:V,Data!M130,AA:AA,"U"),IF(Data!Z130="AZM",SUMIFS(Data!AJ:AJ,Data!Z:Z,"TM",Data!U:U,Data!M130,AA:AA,"U"),IF(Data!Z130="Zone",SUMIFS(Data!AJ:AJ,Data!Z:Z,"TM",Data!T:T,Data!M130,AA:AA,"U"),IF(Data!Z130="Region",SUMIFS(Data!AJ:AJ,Data!Z:Z,"TM",Data!S:S,Data!M130,AA:AA,"U"),IF(Data!Z130="Country",SUMIFS(Data!AJ:AJ,Data!Z:Z,"TM",Data!R:R,Data!M130,AA:AA,"U"),"")))))))</f>
        <v>0</v>
      </c>
      <c r="AK130" s="18">
        <f>IF(Z130="TM",IF(AA130="U",(SUMIFS(Orders!AG:AG,Orders!AD:AD,Data!M130,Orders!W:W,0,Orders!X:X,0)+SUMIFS(Orders!AG:AG,Orders!AD:AD,Data!M130,Orders!W:W,1,Orders!X:X,1)),0),IF(Data!Z130="AAM",SUMIFS(Data!AK:AK,Data!Z:Z,"TM",Data!X:X,Data!M130,AA:AA,"U"),IF(Data!Z130="AM",SUMIFS(Data!AK:AK,Data!Z:Z,"TM",Data!V:V,Data!M130,AA:AA,"U"),IF(Data!Z130="AZM",SUMIFS(Data!AK:AK,Data!Z:Z,"TM",Data!U:U,Data!M130,AA:AA,"U"),IF(Data!Z130="Zone",SUMIFS(Data!AK:AK,Data!Z:Z,"TM",Data!T:T,Data!M130,AA:AA,"U"),IF(Data!Z130="Region",SUMIFS(Data!AK:AK,Data!Z:Z,"TM",Data!S:S,Data!M130,AA:AA,"U"),IF(Data!Z130="Country",SUMIFS(Data!AK:AK,Data!Z:Z,"TM",Data!R:R,Data!M130,AA:AA,"U"),"")))))))</f>
        <v>0</v>
      </c>
      <c r="AL130" s="18">
        <f>IF(Z130="TM",12000*0,IF(Data!Z130="AAM",SUMIFS(Data!AL:AL,Data!Z:Z,"TM",Data!X:X,Data!M130,AA:AA,"H"),IF(Data!Z130="AM",SUMIFS(Data!AL:AL,Data!Z:Z,"TM",Data!V:V,Data!M130,AA:AA,"H"),IF(Data!Z130="AZM",SUMIFS(Data!AL:AL,Data!Z:Z,"TM",Data!U:U,Data!M130,AA:AA,"H"),IF(Data!Z130="Zone",SUMIFS(Data!AL:AL,Data!Z:Z,"TM",Data!T:T,Data!M130,AA:AA,"H"),IF(Data!Z130="Region",SUMIFS(Data!AL:AL,Data!Z:Z,"TM",Data!S:S,Data!M130,AA:AA,"H"),IF(Data!Z130="Country",SUMIFS(Data!AL:AL,Data!Z:Z,"TM",Data!R:R,Data!M130,AA:AA,"H"),"")))))))</f>
        <v>0</v>
      </c>
      <c r="AM130" s="27">
        <f t="shared" si="30"/>
        <v>0</v>
      </c>
      <c r="AN130" s="26">
        <f t="shared" si="31"/>
        <v>0</v>
      </c>
      <c r="AO130" s="26">
        <f t="shared" si="32"/>
        <v>0</v>
      </c>
      <c r="AQ130" s="28">
        <f t="shared" si="33"/>
        <v>0</v>
      </c>
      <c r="AR130" s="18">
        <f t="shared" si="34"/>
        <v>0</v>
      </c>
      <c r="AS130" s="18">
        <f t="shared" si="35"/>
        <v>0</v>
      </c>
      <c r="AT130" s="27">
        <f t="shared" si="36"/>
        <v>0</v>
      </c>
      <c r="AU130" s="27"/>
      <c r="AV130" s="27"/>
      <c r="AW130" s="18">
        <f>IF(Z130="TM",(COUNTIFS(Orders!AD:AD,Data!M130,Orders!W:W,0,Orders!X:X,0,Orders!S:S,"*Ray*")+COUNTIFS(Orders!AD:AD,Data!M130,Orders!W:W,1,Orders!X:X,1,Orders!S:S,"*Ray*")+COUNTIFS(Orders!AD:AD,Data!M130,Orders!W:W,0,Orders!X:X,0,Orders!S:S,"*Fabric*")+COUNTIFS(Orders!AD:AD,Data!M130,Orders!W:W,1,Orders!X:X,1,Orders!S:S,"*Fabric*")),IF(Data!Z130="AAM",SUMIFS(Data!AW:AW,Data!Z:Z,"TM",Data!X:X,Data!M130),IF(Data!Z130="AM",SUMIFS(Data!AW:AW,Data!Z:Z,"TM",Data!V:V,Data!M130),IF(Data!Z130="AZM",SUMIFS(Data!AW:AW,Data!Z:Z,"TM",Data!U:U,Data!M130),IF(Data!Z130="Zone",SUMIFS(Data!AW:AW,Data!Z:Z,"TM",Data!T:T,Data!M130),IF(Data!Z130="Region",SUMIFS(Data!AW:AW,Data!Z:Z,"TM",Data!S:S,Data!M130),IF(Data!Z130="Country",SUMIFS(Data!AW:AW,Data!Z:Z,"TM",Data!R:R,Data!M130),0)))))))</f>
        <v>0</v>
      </c>
      <c r="AX130" s="18">
        <f>IF(Z130="TM",(COUNTIFS(Orders!AD:AD,Data!M130,Orders!W:W,0,Orders!X:X,0,Orders!S:S,"*Starter*")+COUNTIFS(Orders!AD:AD,Data!M130,Orders!W:W,1,Orders!X:X,1,Orders!S:S,"*Starter*")),IF(Data!Z130="AAM",SUMIFS(Data!AX:AX,Data!Z:Z,"TM",Data!X:X,Data!M130),IF(Data!Z130="AM",SUMIFS(Data!AX:AX,Data!Z:Z,"TM",Data!V:V,Data!M130),IF(Data!Z130="AZM",SUMIFS(Data!AX:AX,Data!Z:Z,"TM",Data!U:U,Data!M130),IF(Data!Z130="Zone",SUMIFS(Data!AX:AX,Data!Z:Z,"TM",Data!T:T,Data!M130),IF(Data!Z130="Region",SUMIFS(Data!AX:AX,Data!Z:Z,"TM",Data!S:S,Data!M130),IF(Data!Z130="Country",SUMIFS(Data!AX:AX,Data!Z:Z,"TM",Data!R:R,Data!M130),0)))))))</f>
        <v>0</v>
      </c>
      <c r="AY130" s="18">
        <f>IF(Z130="TM",(COUNTIFS(Orders!AD:AD,Data!M130,Orders!W:W,0,Orders!X:X,0,Orders!S:S,"*Pro*")+COUNTIFS(Orders!AD:AD,Data!M130,Orders!W:W,1,Orders!X:X,1,Orders!S:S,"*Pro*")),IF(Data!Z130="AAM",SUMIFS(Data!AY:AY,Data!Z:Z,"TM",Data!X:X,Data!M130),IF(Data!Z130="AM",SUMIFS(Data!AY:AY,Data!Z:Z,"TM",Data!V:V,Data!M130),IF(Data!Z130="AZM",SUMIFS(Data!AY:AY,Data!Z:Z,"TM",Data!U:U,Data!M130),IF(Data!Z130="Zone",SUMIFS(Data!AY:AY,Data!Z:Z,"TM",Data!T:T,Data!M130),IF(Data!Z130="Region",SUMIFS(Data!AY:AY,Data!Z:Z,"TM",Data!S:S,Data!M130),IF(Data!Z130="Country",SUMIFS(Data!AY:AY,Data!Z:Z,"TM",Data!R:R,Data!M130),0)))))))</f>
        <v>0</v>
      </c>
      <c r="AZ130" s="18">
        <f>IF(Z130="TM",(COUNTIFS(Orders!AD:AD,Data!M130,Orders!W:W,0,Orders!X:X,0,Orders!S:S,"*Tab*")+COUNTIFS(Orders!AD:AD,Data!M130,Orders!W:W,1,Orders!X:X,1,Orders!S:S,"*Tab*")),IF(Data!Z130="AAM",SUMIFS(Data!AZ:AZ,Data!Z:Z,"TM",Data!X:X,Data!M130),IF(Data!Z130="AM",SUMIFS(Data!AZ:AZ,Data!Z:Z,"TM",Data!V:V,Data!M130),IF(Data!Z130="AZM",SUMIFS(Data!AZ:AZ,Data!Z:Z,"TM",Data!U:U,Data!M130),IF(Data!Z130="Zone",SUMIFS(Data!AZ:AZ,Data!Z:Z,"TM",Data!T:T,Data!M130),IF(Data!Z130="Region",SUMIFS(Data!AZ:AZ,Data!Z:Z,"TM",Data!S:S,Data!M130),IF(Data!Z130="Country",SUMIFS(Data!AZ:AZ,Data!Z:Z,"TM",Data!R:R,Data!M130),0)))))))</f>
        <v>0</v>
      </c>
      <c r="BA130" s="18">
        <f>IF(Z130="TM",(COUNTIFS(Orders!AD:AD,Data!M130,Orders!W:W,0,Orders!X:X,0,Orders!S:S,"*Dental*")+COUNTIFS(Orders!AD:AD,Data!M130,Orders!W:W,1,Orders!X:X,1,Orders!S:S,"*Dental*")+COUNTIFS(Orders!AD:AD,Data!M130,Orders!W:W,0,Orders!X:X,0,Orders!S:S,"*Pediatric*")+COUNTIFS(Orders!AD:AD,Data!M130,Orders!W:W,1,Orders!X:X,1,Orders!S:S,"*Pediatric*")),IF(Data!Z130="AAM",SUMIFS(Data!BA:BA,Data!Z:Z,"TM",Data!X:X,Data!M130),IF(Data!Z130="AM",SUMIFS(Data!BA:BA,Data!Z:Z,"TM",Data!V:V,Data!M130),IF(Data!Z130="AZM",SUMIFS(Data!BA:BA,Data!Z:Z,"TM",Data!U:U,Data!M130),IF(Data!Z130="Zone",SUMIFS(Data!BA:BA,Data!Z:Z,"TM",Data!T:T,Data!M130),IF(Data!Z130="Region",SUMIFS(Data!BA:BA,Data!Z:Z,"TM",Data!S:S,Data!M130),IF(Data!Z130="Country",SUMIFS(Data!BA:BA,Data!Z:Z,"TM",Data!R:R,Data!M130),0)))))))</f>
        <v>0</v>
      </c>
      <c r="BB130" s="18">
        <f>IF(Z130="TM",(COUNTIFS(Orders!AD:AD,Data!M130,Orders!W:W,0,Orders!X:X,0,Orders!S:S,"*Fabric*")+COUNTIFS(Orders!AD:AD,Data!M130,Orders!W:W,1,Orders!X:X,1,Orders!S:S,"*Fabric*")),IF(Data!Z130="AAM",SUMIFS(Data!BB:BB,Data!Z:Z,"TM",Data!X:X,Data!M130),IF(Data!Z130="AM",SUMIFS(Data!BB:BB,Data!Z:Z,"TM",Data!V:V,Data!M130),IF(Data!Z130="AZM",SUMIFS(Data!BB:BB,Data!Z:Z,"TM",Data!U:U,Data!M130),IF(Data!Z130="Zone",SUMIFS(Data!BB:BB,Data!Z:Z,"TM",Data!T:T,Data!M130),IF(Data!Z130="Region",SUMIFS(Data!BB:BB,Data!Z:Z,"TM",Data!S:S,Data!M130),IF(Data!Z130="Country",SUMIFS(Data!BB:BB,Data!Z:Z,"TM",Data!R:R,Data!M130),0)))))))</f>
        <v>0</v>
      </c>
    </row>
    <row r="131" spans="1:54" ht="15.75" x14ac:dyDescent="0.3">
      <c r="A131" s="33" t="str">
        <f t="shared" si="37"/>
        <v/>
      </c>
      <c r="B131" s="33" t="b">
        <f t="shared" si="38"/>
        <v>1</v>
      </c>
      <c r="C131" s="33" t="e">
        <f>IF(ISERROR(SMALL($D$4:$D$594,E131)),””,SMALL($D$4:$D$594,E131))</f>
        <v>#NAME?</v>
      </c>
      <c r="D131" s="34" t="str">
        <f t="shared" si="39"/>
        <v/>
      </c>
      <c r="E131" s="33">
        <f>ROWS($E$4:E131)</f>
        <v>128</v>
      </c>
      <c r="F131" s="33">
        <f t="shared" si="40"/>
        <v>0</v>
      </c>
      <c r="G131" s="33">
        <f>IF(OR(Report!$C$7="",Report!$C$7="All Levels"),1,IF(Report!$C$7=Data!Z131,1,0))</f>
        <v>0</v>
      </c>
      <c r="H131" s="33">
        <f t="shared" si="41"/>
        <v>1</v>
      </c>
      <c r="I131" s="33">
        <f t="shared" si="42"/>
        <v>3</v>
      </c>
      <c r="J131" s="33">
        <f>IF(OR(Report!$F$7="",Report!$F$7="All AMs"),1,IF(Report!$F$7=Data!W131,1,0))</f>
        <v>1</v>
      </c>
      <c r="K131" s="33">
        <f>IF(OR(Report!$E$7="",Report!$E$7="All Zones"),1,IF(Report!$E$7=Data!P131,1,0))</f>
        <v>1</v>
      </c>
      <c r="L131" s="33">
        <f>IF(OR(Report!$D$7="",Report!$D$7="All Regions"),1,IF(Report!$D$7=Data!O131,1,0))</f>
        <v>1</v>
      </c>
      <c r="M131" s="67" t="s">
        <v>326</v>
      </c>
      <c r="N131" s="67" t="s">
        <v>930</v>
      </c>
      <c r="O131" s="68" t="s">
        <v>20</v>
      </c>
      <c r="P131" s="68" t="s">
        <v>20</v>
      </c>
      <c r="Q131" s="68" t="s">
        <v>796</v>
      </c>
      <c r="R131" s="67" t="s">
        <v>777</v>
      </c>
      <c r="S131" s="67" t="s">
        <v>747</v>
      </c>
      <c r="T131" s="67" t="s">
        <v>748</v>
      </c>
      <c r="U131" s="67"/>
      <c r="V131" s="67" t="s">
        <v>442</v>
      </c>
      <c r="W131" s="67" t="s">
        <v>695</v>
      </c>
      <c r="X131" s="67"/>
      <c r="Y131" s="68" t="s">
        <v>362</v>
      </c>
      <c r="Z131" s="68" t="s">
        <v>13</v>
      </c>
      <c r="AA131" s="68" t="s">
        <v>70</v>
      </c>
      <c r="AB131" s="18">
        <f>IF(Z131="TM",IF(AA131="H",(COUNTIFS(Orders!AD:AD,Data!M131,Orders!W:W,0,Orders!X:X,0)+COUNTIFS(Orders!AD:AD,Data!M131,Orders!W:W,1,Orders!X:X,1)),0),IF(Data!Z131="AAM",SUMIFS(Data!AB:AB,Data!Z:Z,"TM",Data!X:X,Data!M131,AA:AA,"H"),IF(Data!Z131="AM",SUMIFS(Data!AB:AB,Data!Z:Z,"TM",Data!V:V,Data!M131,AA:AA,"H"),IF(Data!Z131="AZM",SUMIFS(Data!AB:AB,Data!Z:Z,"TM",Data!U:U,Data!M131,AA:AA,"H"),IF(Data!Z131="ZM",SUMIFS(Data!AB:AB,Data!Z:Z,"TM",Data!T:T,Data!M131,AA:AA,"H"),IF(Data!Z131="RM",SUMIFS(Data!AB:AB,Data!Z:Z,"TM",Data!S:S,Data!M131,AA:AA,"H"),IF(Data!Z131="CM",SUMIFS(Data!AB:AB,Data!Z:Z,"TM",Data!R:R,Data!M131,AA:AA,"H"),"")))))))</f>
        <v>0</v>
      </c>
      <c r="AC131" s="28">
        <f>IF(Z131="TM",IF(AA131="H",(SUMIFS(Orders!AG:AG,Orders!AD:AD,Data!M131,Orders!W:W,0,Orders!X:X,0)+SUMIFS(Orders!AG:AG,Orders!AD:AD,Data!M131,Orders!W:W,1,Orders!X:X,1))/12000,0),IF(Data!Z131="AAM",SUMIFS(Data!AC:AC,Data!Z:Z,"TM",Data!X:X,Data!M131,AA:AA,"H"),IF(Data!Z131="AM",SUMIFS(Data!AC:AC,Data!Z:Z,"TM",Data!V:V,Data!M131,AA:AA,"H"),IF(Data!Z131="AZM",SUMIFS(Data!AC:AC,Data!Z:Z,"TM",Data!U:U,Data!M131,AA:AA,"H"),IF(Data!Z131="Zone",SUMIFS(Data!AC:AC,Data!Z:Z,"TM",Data!T:T,Data!M131,AA:AA,"H"),IF(Data!Z131="Region",SUMIFS(Data!AC:AC,Data!Z:Z,"TM",Data!S:S,Data!M131,AA:AA,"H"),IF(Data!Z131="Country",SUMIFS(Data!AC:AC,Data!Z:Z,"TM",Data!R:R,Data!M131,AA:AA,"H"),"")))))))</f>
        <v>0</v>
      </c>
      <c r="AD131" s="18">
        <f>IF(Z131="TM",0,IF(Data!Z131="AAM",SUMIFS(Data!AD:AD,Data!Z:Z,"TM",Data!X:X,Data!M131,AA:AA,"H"),IF(Data!Z131="AM",SUMIFS(Data!AD:AD,Data!Z:Z,"TM",Data!V:V,Data!M131,AA:AA,"H"),IF(Data!Z131="AZM",SUMIFS(Data!AD:AD,Data!Z:Z,"TM",Data!U:U,Data!M131,AA:AA,"H"),IF(Data!Z131="Zone",SUMIFS(Data!AD:AD,Data!Z:Z,"TM",Data!T:T,Data!M131,AA:AA,"H"),IF(Data!Z131="Region",SUMIFS(Data!AD:AD,Data!Z:Z,"TM",Data!S:S,Data!M131,AA:AA,"H"),IF(Data!Z131="Country",SUMIFS(Data!AD:AD,Data!Z:Z,"TM",Data!R:R,Data!M131,AA:AA,"H"),"")))))))</f>
        <v>0</v>
      </c>
      <c r="AE131" s="27">
        <f t="shared" si="26"/>
        <v>0</v>
      </c>
      <c r="AF131" s="26">
        <f t="shared" si="27"/>
        <v>0</v>
      </c>
      <c r="AG131" s="26">
        <f t="shared" si="28"/>
        <v>0</v>
      </c>
      <c r="AH131" s="26">
        <f t="shared" si="29"/>
        <v>0</v>
      </c>
      <c r="AJ131" s="28">
        <f>IF(Z131="TM",IF(AA131="U",(SUMIFS(Orders!AG:AG,Orders!AD:AD,Data!M131,Orders!W:W,0,Orders!X:X,0)+SUMIFS(Orders!AG:AG,Orders!AD:AD,Data!M131,Orders!W:W,1,Orders!X:X,1))/12000,0),IF(Data!Z131="AAM",SUMIFS(Data!AJ:AJ,Data!Z:Z,"TM",Data!X:X,Data!M131,AA:AA,"U"),IF(Data!Z131="AM",SUMIFS(Data!AJ:AJ,Data!Z:Z,"TM",Data!V:V,Data!M131,AA:AA,"U"),IF(Data!Z131="AZM",SUMIFS(Data!AJ:AJ,Data!Z:Z,"TM",Data!U:U,Data!M131,AA:AA,"U"),IF(Data!Z131="Zone",SUMIFS(Data!AJ:AJ,Data!Z:Z,"TM",Data!T:T,Data!M131,AA:AA,"U"),IF(Data!Z131="Region",SUMIFS(Data!AJ:AJ,Data!Z:Z,"TM",Data!S:S,Data!M131,AA:AA,"U"),IF(Data!Z131="Country",SUMIFS(Data!AJ:AJ,Data!Z:Z,"TM",Data!R:R,Data!M131,AA:AA,"U"),"")))))))</f>
        <v>0</v>
      </c>
      <c r="AK131" s="18">
        <f>IF(Z131="TM",IF(AA131="U",(SUMIFS(Orders!AG:AG,Orders!AD:AD,Data!M131,Orders!W:W,0,Orders!X:X,0)+SUMIFS(Orders!AG:AG,Orders!AD:AD,Data!M131,Orders!W:W,1,Orders!X:X,1)),0),IF(Data!Z131="AAM",SUMIFS(Data!AK:AK,Data!Z:Z,"TM",Data!X:X,Data!M131,AA:AA,"U"),IF(Data!Z131="AM",SUMIFS(Data!AK:AK,Data!Z:Z,"TM",Data!V:V,Data!M131,AA:AA,"U"),IF(Data!Z131="AZM",SUMIFS(Data!AK:AK,Data!Z:Z,"TM",Data!U:U,Data!M131,AA:AA,"U"),IF(Data!Z131="Zone",SUMIFS(Data!AK:AK,Data!Z:Z,"TM",Data!T:T,Data!M131,AA:AA,"U"),IF(Data!Z131="Region",SUMIFS(Data!AK:AK,Data!Z:Z,"TM",Data!S:S,Data!M131,AA:AA,"U"),IF(Data!Z131="Country",SUMIFS(Data!AK:AK,Data!Z:Z,"TM",Data!R:R,Data!M131,AA:AA,"U"),"")))))))</f>
        <v>0</v>
      </c>
      <c r="AL131" s="18">
        <f>IF(Z131="TM",12000*0,IF(Data!Z131="AAM",SUMIFS(Data!AL:AL,Data!Z:Z,"TM",Data!X:X,Data!M131,AA:AA,"H"),IF(Data!Z131="AM",SUMIFS(Data!AL:AL,Data!Z:Z,"TM",Data!V:V,Data!M131,AA:AA,"H"),IF(Data!Z131="AZM",SUMIFS(Data!AL:AL,Data!Z:Z,"TM",Data!U:U,Data!M131,AA:AA,"H"),IF(Data!Z131="Zone",SUMIFS(Data!AL:AL,Data!Z:Z,"TM",Data!T:T,Data!M131,AA:AA,"H"),IF(Data!Z131="Region",SUMIFS(Data!AL:AL,Data!Z:Z,"TM",Data!S:S,Data!M131,AA:AA,"H"),IF(Data!Z131="Country",SUMIFS(Data!AL:AL,Data!Z:Z,"TM",Data!R:R,Data!M131,AA:AA,"H"),"")))))))</f>
        <v>0</v>
      </c>
      <c r="AM131" s="27">
        <f t="shared" si="30"/>
        <v>0</v>
      </c>
      <c r="AN131" s="26">
        <f t="shared" si="31"/>
        <v>0</v>
      </c>
      <c r="AO131" s="26">
        <f t="shared" si="32"/>
        <v>0</v>
      </c>
      <c r="AQ131" s="28">
        <f t="shared" si="33"/>
        <v>0</v>
      </c>
      <c r="AR131" s="18">
        <f t="shared" si="34"/>
        <v>0</v>
      </c>
      <c r="AS131" s="18">
        <f t="shared" si="35"/>
        <v>0</v>
      </c>
      <c r="AT131" s="27">
        <f t="shared" si="36"/>
        <v>0</v>
      </c>
      <c r="AU131" s="27"/>
      <c r="AV131" s="27"/>
      <c r="AW131" s="18">
        <f>IF(Z131="TM",(COUNTIFS(Orders!AD:AD,Data!M131,Orders!W:W,0,Orders!X:X,0,Orders!S:S,"*Ray*")+COUNTIFS(Orders!AD:AD,Data!M131,Orders!W:W,1,Orders!X:X,1,Orders!S:S,"*Ray*")+COUNTIFS(Orders!AD:AD,Data!M131,Orders!W:W,0,Orders!X:X,0,Orders!S:S,"*Fabric*")+COUNTIFS(Orders!AD:AD,Data!M131,Orders!W:W,1,Orders!X:X,1,Orders!S:S,"*Fabric*")),IF(Data!Z131="AAM",SUMIFS(Data!AW:AW,Data!Z:Z,"TM",Data!X:X,Data!M131),IF(Data!Z131="AM",SUMIFS(Data!AW:AW,Data!Z:Z,"TM",Data!V:V,Data!M131),IF(Data!Z131="AZM",SUMIFS(Data!AW:AW,Data!Z:Z,"TM",Data!U:U,Data!M131),IF(Data!Z131="Zone",SUMIFS(Data!AW:AW,Data!Z:Z,"TM",Data!T:T,Data!M131),IF(Data!Z131="Region",SUMIFS(Data!AW:AW,Data!Z:Z,"TM",Data!S:S,Data!M131),IF(Data!Z131="Country",SUMIFS(Data!AW:AW,Data!Z:Z,"TM",Data!R:R,Data!M131),0)))))))</f>
        <v>0</v>
      </c>
      <c r="AX131" s="18">
        <f>IF(Z131="TM",(COUNTIFS(Orders!AD:AD,Data!M131,Orders!W:W,0,Orders!X:X,0,Orders!S:S,"*Starter*")+COUNTIFS(Orders!AD:AD,Data!M131,Orders!W:W,1,Orders!X:X,1,Orders!S:S,"*Starter*")),IF(Data!Z131="AAM",SUMIFS(Data!AX:AX,Data!Z:Z,"TM",Data!X:X,Data!M131),IF(Data!Z131="AM",SUMIFS(Data!AX:AX,Data!Z:Z,"TM",Data!V:V,Data!M131),IF(Data!Z131="AZM",SUMIFS(Data!AX:AX,Data!Z:Z,"TM",Data!U:U,Data!M131),IF(Data!Z131="Zone",SUMIFS(Data!AX:AX,Data!Z:Z,"TM",Data!T:T,Data!M131),IF(Data!Z131="Region",SUMIFS(Data!AX:AX,Data!Z:Z,"TM",Data!S:S,Data!M131),IF(Data!Z131="Country",SUMIFS(Data!AX:AX,Data!Z:Z,"TM",Data!R:R,Data!M131),0)))))))</f>
        <v>0</v>
      </c>
      <c r="AY131" s="18">
        <f>IF(Z131="TM",(COUNTIFS(Orders!AD:AD,Data!M131,Orders!W:W,0,Orders!X:X,0,Orders!S:S,"*Pro*")+COUNTIFS(Orders!AD:AD,Data!M131,Orders!W:W,1,Orders!X:X,1,Orders!S:S,"*Pro*")),IF(Data!Z131="AAM",SUMIFS(Data!AY:AY,Data!Z:Z,"TM",Data!X:X,Data!M131),IF(Data!Z131="AM",SUMIFS(Data!AY:AY,Data!Z:Z,"TM",Data!V:V,Data!M131),IF(Data!Z131="AZM",SUMIFS(Data!AY:AY,Data!Z:Z,"TM",Data!U:U,Data!M131),IF(Data!Z131="Zone",SUMIFS(Data!AY:AY,Data!Z:Z,"TM",Data!T:T,Data!M131),IF(Data!Z131="Region",SUMIFS(Data!AY:AY,Data!Z:Z,"TM",Data!S:S,Data!M131),IF(Data!Z131="Country",SUMIFS(Data!AY:AY,Data!Z:Z,"TM",Data!R:R,Data!M131),0)))))))</f>
        <v>0</v>
      </c>
      <c r="AZ131" s="18">
        <f>IF(Z131="TM",(COUNTIFS(Orders!AD:AD,Data!M131,Orders!W:W,0,Orders!X:X,0,Orders!S:S,"*Tab*")+COUNTIFS(Orders!AD:AD,Data!M131,Orders!W:W,1,Orders!X:X,1,Orders!S:S,"*Tab*")),IF(Data!Z131="AAM",SUMIFS(Data!AZ:AZ,Data!Z:Z,"TM",Data!X:X,Data!M131),IF(Data!Z131="AM",SUMIFS(Data!AZ:AZ,Data!Z:Z,"TM",Data!V:V,Data!M131),IF(Data!Z131="AZM",SUMIFS(Data!AZ:AZ,Data!Z:Z,"TM",Data!U:U,Data!M131),IF(Data!Z131="Zone",SUMIFS(Data!AZ:AZ,Data!Z:Z,"TM",Data!T:T,Data!M131),IF(Data!Z131="Region",SUMIFS(Data!AZ:AZ,Data!Z:Z,"TM",Data!S:S,Data!M131),IF(Data!Z131="Country",SUMIFS(Data!AZ:AZ,Data!Z:Z,"TM",Data!R:R,Data!M131),0)))))))</f>
        <v>0</v>
      </c>
      <c r="BA131" s="18">
        <f>IF(Z131="TM",(COUNTIFS(Orders!AD:AD,Data!M131,Orders!W:W,0,Orders!X:X,0,Orders!S:S,"*Dental*")+COUNTIFS(Orders!AD:AD,Data!M131,Orders!W:W,1,Orders!X:X,1,Orders!S:S,"*Dental*")+COUNTIFS(Orders!AD:AD,Data!M131,Orders!W:W,0,Orders!X:X,0,Orders!S:S,"*Pediatric*")+COUNTIFS(Orders!AD:AD,Data!M131,Orders!W:W,1,Orders!X:X,1,Orders!S:S,"*Pediatric*")),IF(Data!Z131="AAM",SUMIFS(Data!BA:BA,Data!Z:Z,"TM",Data!X:X,Data!M131),IF(Data!Z131="AM",SUMIFS(Data!BA:BA,Data!Z:Z,"TM",Data!V:V,Data!M131),IF(Data!Z131="AZM",SUMIFS(Data!BA:BA,Data!Z:Z,"TM",Data!U:U,Data!M131),IF(Data!Z131="Zone",SUMIFS(Data!BA:BA,Data!Z:Z,"TM",Data!T:T,Data!M131),IF(Data!Z131="Region",SUMIFS(Data!BA:BA,Data!Z:Z,"TM",Data!S:S,Data!M131),IF(Data!Z131="Country",SUMIFS(Data!BA:BA,Data!Z:Z,"TM",Data!R:R,Data!M131),0)))))))</f>
        <v>0</v>
      </c>
      <c r="BB131" s="18">
        <f>IF(Z131="TM",(COUNTIFS(Orders!AD:AD,Data!M131,Orders!W:W,0,Orders!X:X,0,Orders!S:S,"*Fabric*")+COUNTIFS(Orders!AD:AD,Data!M131,Orders!W:W,1,Orders!X:X,1,Orders!S:S,"*Fabric*")),IF(Data!Z131="AAM",SUMIFS(Data!BB:BB,Data!Z:Z,"TM",Data!X:X,Data!M131),IF(Data!Z131="AM",SUMIFS(Data!BB:BB,Data!Z:Z,"TM",Data!V:V,Data!M131),IF(Data!Z131="AZM",SUMIFS(Data!BB:BB,Data!Z:Z,"TM",Data!U:U,Data!M131),IF(Data!Z131="Zone",SUMIFS(Data!BB:BB,Data!Z:Z,"TM",Data!T:T,Data!M131),IF(Data!Z131="Region",SUMIFS(Data!BB:BB,Data!Z:Z,"TM",Data!S:S,Data!M131),IF(Data!Z131="Country",SUMIFS(Data!BB:BB,Data!Z:Z,"TM",Data!R:R,Data!M131),0)))))))</f>
        <v>0</v>
      </c>
    </row>
    <row r="132" spans="1:54" ht="15.75" x14ac:dyDescent="0.3">
      <c r="A132" s="33" t="str">
        <f t="shared" si="37"/>
        <v/>
      </c>
      <c r="B132" s="33" t="b">
        <f t="shared" si="38"/>
        <v>1</v>
      </c>
      <c r="C132" s="33" t="e">
        <f>IF(ISERROR(SMALL($D$4:$D$594,E132)),””,SMALL($D$4:$D$594,E132))</f>
        <v>#NAME?</v>
      </c>
      <c r="D132" s="34" t="str">
        <f t="shared" si="39"/>
        <v/>
      </c>
      <c r="E132" s="33">
        <f>ROWS($E$4:E132)</f>
        <v>129</v>
      </c>
      <c r="F132" s="33">
        <f t="shared" si="40"/>
        <v>0</v>
      </c>
      <c r="G132" s="33">
        <f>IF(OR(Report!$C$7="",Report!$C$7="All Levels"),1,IF(Report!$C$7=Data!Z132,1,0))</f>
        <v>0</v>
      </c>
      <c r="H132" s="33">
        <f t="shared" si="41"/>
        <v>1</v>
      </c>
      <c r="I132" s="33">
        <f t="shared" si="42"/>
        <v>3</v>
      </c>
      <c r="J132" s="33">
        <f>IF(OR(Report!$F$7="",Report!$F$7="All AMs"),1,IF(Report!$F$7=Data!W132,1,0))</f>
        <v>1</v>
      </c>
      <c r="K132" s="33">
        <f>IF(OR(Report!$E$7="",Report!$E$7="All Zones"),1,IF(Report!$E$7=Data!P132,1,0))</f>
        <v>1</v>
      </c>
      <c r="L132" s="33">
        <f>IF(OR(Report!$D$7="",Report!$D$7="All Regions"),1,IF(Report!$D$7=Data!O132,1,0))</f>
        <v>1</v>
      </c>
      <c r="M132" s="67" t="s">
        <v>457</v>
      </c>
      <c r="N132" s="67" t="s">
        <v>931</v>
      </c>
      <c r="O132" s="68" t="s">
        <v>20</v>
      </c>
      <c r="P132" s="68" t="s">
        <v>20</v>
      </c>
      <c r="Q132" s="68" t="s">
        <v>796</v>
      </c>
      <c r="R132" s="67" t="s">
        <v>777</v>
      </c>
      <c r="S132" s="67" t="s">
        <v>747</v>
      </c>
      <c r="T132" s="67" t="s">
        <v>748</v>
      </c>
      <c r="U132" s="67"/>
      <c r="V132" s="67" t="s">
        <v>442</v>
      </c>
      <c r="W132" s="67" t="s">
        <v>695</v>
      </c>
      <c r="X132" s="67"/>
      <c r="Y132" s="68" t="s">
        <v>362</v>
      </c>
      <c r="Z132" s="68" t="s">
        <v>13</v>
      </c>
      <c r="AA132" s="68" t="s">
        <v>70</v>
      </c>
      <c r="AB132" s="18">
        <f>IF(Z132="TM",IF(AA132="H",(COUNTIFS(Orders!AD:AD,Data!M132,Orders!W:W,0,Orders!X:X,0)+COUNTIFS(Orders!AD:AD,Data!M132,Orders!W:W,1,Orders!X:X,1)),0),IF(Data!Z132="AAM",SUMIFS(Data!AB:AB,Data!Z:Z,"TM",Data!X:X,Data!M132,AA:AA,"H"),IF(Data!Z132="AM",SUMIFS(Data!AB:AB,Data!Z:Z,"TM",Data!V:V,Data!M132,AA:AA,"H"),IF(Data!Z132="AZM",SUMIFS(Data!AB:AB,Data!Z:Z,"TM",Data!U:U,Data!M132,AA:AA,"H"),IF(Data!Z132="ZM",SUMIFS(Data!AB:AB,Data!Z:Z,"TM",Data!T:T,Data!M132,AA:AA,"H"),IF(Data!Z132="RM",SUMIFS(Data!AB:AB,Data!Z:Z,"TM",Data!S:S,Data!M132,AA:AA,"H"),IF(Data!Z132="CM",SUMIFS(Data!AB:AB,Data!Z:Z,"TM",Data!R:R,Data!M132,AA:AA,"H"),"")))))))</f>
        <v>0</v>
      </c>
      <c r="AC132" s="28">
        <f>IF(Z132="TM",IF(AA132="H",(SUMIFS(Orders!AG:AG,Orders!AD:AD,Data!M132,Orders!W:W,0,Orders!X:X,0)+SUMIFS(Orders!AG:AG,Orders!AD:AD,Data!M132,Orders!W:W,1,Orders!X:X,1))/12000,0),IF(Data!Z132="AAM",SUMIFS(Data!AC:AC,Data!Z:Z,"TM",Data!X:X,Data!M132,AA:AA,"H"),IF(Data!Z132="AM",SUMIFS(Data!AC:AC,Data!Z:Z,"TM",Data!V:V,Data!M132,AA:AA,"H"),IF(Data!Z132="AZM",SUMIFS(Data!AC:AC,Data!Z:Z,"TM",Data!U:U,Data!M132,AA:AA,"H"),IF(Data!Z132="Zone",SUMIFS(Data!AC:AC,Data!Z:Z,"TM",Data!T:T,Data!M132,AA:AA,"H"),IF(Data!Z132="Region",SUMIFS(Data!AC:AC,Data!Z:Z,"TM",Data!S:S,Data!M132,AA:AA,"H"),IF(Data!Z132="Country",SUMIFS(Data!AC:AC,Data!Z:Z,"TM",Data!R:R,Data!M132,AA:AA,"H"),"")))))))</f>
        <v>0</v>
      </c>
      <c r="AD132" s="18">
        <f>IF(Z132="TM",0,IF(Data!Z132="AAM",SUMIFS(Data!AD:AD,Data!Z:Z,"TM",Data!X:X,Data!M132,AA:AA,"H"),IF(Data!Z132="AM",SUMIFS(Data!AD:AD,Data!Z:Z,"TM",Data!V:V,Data!M132,AA:AA,"H"),IF(Data!Z132="AZM",SUMIFS(Data!AD:AD,Data!Z:Z,"TM",Data!U:U,Data!M132,AA:AA,"H"),IF(Data!Z132="Zone",SUMIFS(Data!AD:AD,Data!Z:Z,"TM",Data!T:T,Data!M132,AA:AA,"H"),IF(Data!Z132="Region",SUMIFS(Data!AD:AD,Data!Z:Z,"TM",Data!S:S,Data!M132,AA:AA,"H"),IF(Data!Z132="Country",SUMIFS(Data!AD:AD,Data!Z:Z,"TM",Data!R:R,Data!M132,AA:AA,"H"),"")))))))</f>
        <v>0</v>
      </c>
      <c r="AE132" s="27">
        <f t="shared" si="26"/>
        <v>0</v>
      </c>
      <c r="AF132" s="26">
        <f t="shared" si="27"/>
        <v>0</v>
      </c>
      <c r="AG132" s="26">
        <f t="shared" si="28"/>
        <v>0</v>
      </c>
      <c r="AH132" s="26">
        <f t="shared" si="29"/>
        <v>0</v>
      </c>
      <c r="AJ132" s="28">
        <f>IF(Z132="TM",IF(AA132="U",(SUMIFS(Orders!AG:AG,Orders!AD:AD,Data!M132,Orders!W:W,0,Orders!X:X,0)+SUMIFS(Orders!AG:AG,Orders!AD:AD,Data!M132,Orders!W:W,1,Orders!X:X,1))/12000,0),IF(Data!Z132="AAM",SUMIFS(Data!AJ:AJ,Data!Z:Z,"TM",Data!X:X,Data!M132,AA:AA,"U"),IF(Data!Z132="AM",SUMIFS(Data!AJ:AJ,Data!Z:Z,"TM",Data!V:V,Data!M132,AA:AA,"U"),IF(Data!Z132="AZM",SUMIFS(Data!AJ:AJ,Data!Z:Z,"TM",Data!U:U,Data!M132,AA:AA,"U"),IF(Data!Z132="Zone",SUMIFS(Data!AJ:AJ,Data!Z:Z,"TM",Data!T:T,Data!M132,AA:AA,"U"),IF(Data!Z132="Region",SUMIFS(Data!AJ:AJ,Data!Z:Z,"TM",Data!S:S,Data!M132,AA:AA,"U"),IF(Data!Z132="Country",SUMIFS(Data!AJ:AJ,Data!Z:Z,"TM",Data!R:R,Data!M132,AA:AA,"U"),"")))))))</f>
        <v>0</v>
      </c>
      <c r="AK132" s="18">
        <f>IF(Z132="TM",IF(AA132="U",(SUMIFS(Orders!AG:AG,Orders!AD:AD,Data!M132,Orders!W:W,0,Orders!X:X,0)+SUMIFS(Orders!AG:AG,Orders!AD:AD,Data!M132,Orders!W:W,1,Orders!X:X,1)),0),IF(Data!Z132="AAM",SUMIFS(Data!AK:AK,Data!Z:Z,"TM",Data!X:X,Data!M132,AA:AA,"U"),IF(Data!Z132="AM",SUMIFS(Data!AK:AK,Data!Z:Z,"TM",Data!V:V,Data!M132,AA:AA,"U"),IF(Data!Z132="AZM",SUMIFS(Data!AK:AK,Data!Z:Z,"TM",Data!U:U,Data!M132,AA:AA,"U"),IF(Data!Z132="Zone",SUMIFS(Data!AK:AK,Data!Z:Z,"TM",Data!T:T,Data!M132,AA:AA,"U"),IF(Data!Z132="Region",SUMIFS(Data!AK:AK,Data!Z:Z,"TM",Data!S:S,Data!M132,AA:AA,"U"),IF(Data!Z132="Country",SUMIFS(Data!AK:AK,Data!Z:Z,"TM",Data!R:R,Data!M132,AA:AA,"U"),"")))))))</f>
        <v>0</v>
      </c>
      <c r="AL132" s="18">
        <f>IF(Z132="TM",12000*0,IF(Data!Z132="AAM",SUMIFS(Data!AL:AL,Data!Z:Z,"TM",Data!X:X,Data!M132,AA:AA,"H"),IF(Data!Z132="AM",SUMIFS(Data!AL:AL,Data!Z:Z,"TM",Data!V:V,Data!M132,AA:AA,"H"),IF(Data!Z132="AZM",SUMIFS(Data!AL:AL,Data!Z:Z,"TM",Data!U:U,Data!M132,AA:AA,"H"),IF(Data!Z132="Zone",SUMIFS(Data!AL:AL,Data!Z:Z,"TM",Data!T:T,Data!M132,AA:AA,"H"),IF(Data!Z132="Region",SUMIFS(Data!AL:AL,Data!Z:Z,"TM",Data!S:S,Data!M132,AA:AA,"H"),IF(Data!Z132="Country",SUMIFS(Data!AL:AL,Data!Z:Z,"TM",Data!R:R,Data!M132,AA:AA,"H"),"")))))))</f>
        <v>0</v>
      </c>
      <c r="AM132" s="27">
        <f t="shared" si="30"/>
        <v>0</v>
      </c>
      <c r="AN132" s="26">
        <f t="shared" si="31"/>
        <v>0</v>
      </c>
      <c r="AO132" s="26">
        <f t="shared" si="32"/>
        <v>0</v>
      </c>
      <c r="AQ132" s="28">
        <f t="shared" si="33"/>
        <v>0</v>
      </c>
      <c r="AR132" s="18">
        <f t="shared" si="34"/>
        <v>0</v>
      </c>
      <c r="AS132" s="18">
        <f t="shared" si="35"/>
        <v>0</v>
      </c>
      <c r="AT132" s="27">
        <f t="shared" si="36"/>
        <v>0</v>
      </c>
      <c r="AU132" s="27"/>
      <c r="AV132" s="27"/>
      <c r="AW132" s="18">
        <f>IF(Z132="TM",(COUNTIFS(Orders!AD:AD,Data!M132,Orders!W:W,0,Orders!X:X,0,Orders!S:S,"*Ray*")+COUNTIFS(Orders!AD:AD,Data!M132,Orders!W:W,1,Orders!X:X,1,Orders!S:S,"*Ray*")+COUNTIFS(Orders!AD:AD,Data!M132,Orders!W:W,0,Orders!X:X,0,Orders!S:S,"*Fabric*")+COUNTIFS(Orders!AD:AD,Data!M132,Orders!W:W,1,Orders!X:X,1,Orders!S:S,"*Fabric*")),IF(Data!Z132="AAM",SUMIFS(Data!AW:AW,Data!Z:Z,"TM",Data!X:X,Data!M132),IF(Data!Z132="AM",SUMIFS(Data!AW:AW,Data!Z:Z,"TM",Data!V:V,Data!M132),IF(Data!Z132="AZM",SUMIFS(Data!AW:AW,Data!Z:Z,"TM",Data!U:U,Data!M132),IF(Data!Z132="Zone",SUMIFS(Data!AW:AW,Data!Z:Z,"TM",Data!T:T,Data!M132),IF(Data!Z132="Region",SUMIFS(Data!AW:AW,Data!Z:Z,"TM",Data!S:S,Data!M132),IF(Data!Z132="Country",SUMIFS(Data!AW:AW,Data!Z:Z,"TM",Data!R:R,Data!M132),0)))))))</f>
        <v>0</v>
      </c>
      <c r="AX132" s="18">
        <f>IF(Z132="TM",(COUNTIFS(Orders!AD:AD,Data!M132,Orders!W:W,0,Orders!X:X,0,Orders!S:S,"*Starter*")+COUNTIFS(Orders!AD:AD,Data!M132,Orders!W:W,1,Orders!X:X,1,Orders!S:S,"*Starter*")),IF(Data!Z132="AAM",SUMIFS(Data!AX:AX,Data!Z:Z,"TM",Data!X:X,Data!M132),IF(Data!Z132="AM",SUMIFS(Data!AX:AX,Data!Z:Z,"TM",Data!V:V,Data!M132),IF(Data!Z132="AZM",SUMIFS(Data!AX:AX,Data!Z:Z,"TM",Data!U:U,Data!M132),IF(Data!Z132="Zone",SUMIFS(Data!AX:AX,Data!Z:Z,"TM",Data!T:T,Data!M132),IF(Data!Z132="Region",SUMIFS(Data!AX:AX,Data!Z:Z,"TM",Data!S:S,Data!M132),IF(Data!Z132="Country",SUMIFS(Data!AX:AX,Data!Z:Z,"TM",Data!R:R,Data!M132),0)))))))</f>
        <v>0</v>
      </c>
      <c r="AY132" s="18">
        <f>IF(Z132="TM",(COUNTIFS(Orders!AD:AD,Data!M132,Orders!W:W,0,Orders!X:X,0,Orders!S:S,"*Pro*")+COUNTIFS(Orders!AD:AD,Data!M132,Orders!W:W,1,Orders!X:X,1,Orders!S:S,"*Pro*")),IF(Data!Z132="AAM",SUMIFS(Data!AY:AY,Data!Z:Z,"TM",Data!X:X,Data!M132),IF(Data!Z132="AM",SUMIFS(Data!AY:AY,Data!Z:Z,"TM",Data!V:V,Data!M132),IF(Data!Z132="AZM",SUMIFS(Data!AY:AY,Data!Z:Z,"TM",Data!U:U,Data!M132),IF(Data!Z132="Zone",SUMIFS(Data!AY:AY,Data!Z:Z,"TM",Data!T:T,Data!M132),IF(Data!Z132="Region",SUMIFS(Data!AY:AY,Data!Z:Z,"TM",Data!S:S,Data!M132),IF(Data!Z132="Country",SUMIFS(Data!AY:AY,Data!Z:Z,"TM",Data!R:R,Data!M132),0)))))))</f>
        <v>0</v>
      </c>
      <c r="AZ132" s="18">
        <f>IF(Z132="TM",(COUNTIFS(Orders!AD:AD,Data!M132,Orders!W:W,0,Orders!X:X,0,Orders!S:S,"*Tab*")+COUNTIFS(Orders!AD:AD,Data!M132,Orders!W:W,1,Orders!X:X,1,Orders!S:S,"*Tab*")),IF(Data!Z132="AAM",SUMIFS(Data!AZ:AZ,Data!Z:Z,"TM",Data!X:X,Data!M132),IF(Data!Z132="AM",SUMIFS(Data!AZ:AZ,Data!Z:Z,"TM",Data!V:V,Data!M132),IF(Data!Z132="AZM",SUMIFS(Data!AZ:AZ,Data!Z:Z,"TM",Data!U:U,Data!M132),IF(Data!Z132="Zone",SUMIFS(Data!AZ:AZ,Data!Z:Z,"TM",Data!T:T,Data!M132),IF(Data!Z132="Region",SUMIFS(Data!AZ:AZ,Data!Z:Z,"TM",Data!S:S,Data!M132),IF(Data!Z132="Country",SUMIFS(Data!AZ:AZ,Data!Z:Z,"TM",Data!R:R,Data!M132),0)))))))</f>
        <v>0</v>
      </c>
      <c r="BA132" s="18">
        <f>IF(Z132="TM",(COUNTIFS(Orders!AD:AD,Data!M132,Orders!W:W,0,Orders!X:X,0,Orders!S:S,"*Dental*")+COUNTIFS(Orders!AD:AD,Data!M132,Orders!W:W,1,Orders!X:X,1,Orders!S:S,"*Dental*")+COUNTIFS(Orders!AD:AD,Data!M132,Orders!W:W,0,Orders!X:X,0,Orders!S:S,"*Pediatric*")+COUNTIFS(Orders!AD:AD,Data!M132,Orders!W:W,1,Orders!X:X,1,Orders!S:S,"*Pediatric*")),IF(Data!Z132="AAM",SUMIFS(Data!BA:BA,Data!Z:Z,"TM",Data!X:X,Data!M132),IF(Data!Z132="AM",SUMIFS(Data!BA:BA,Data!Z:Z,"TM",Data!V:V,Data!M132),IF(Data!Z132="AZM",SUMIFS(Data!BA:BA,Data!Z:Z,"TM",Data!U:U,Data!M132),IF(Data!Z132="Zone",SUMIFS(Data!BA:BA,Data!Z:Z,"TM",Data!T:T,Data!M132),IF(Data!Z132="Region",SUMIFS(Data!BA:BA,Data!Z:Z,"TM",Data!S:S,Data!M132),IF(Data!Z132="Country",SUMIFS(Data!BA:BA,Data!Z:Z,"TM",Data!R:R,Data!M132),0)))))))</f>
        <v>0</v>
      </c>
      <c r="BB132" s="18">
        <f>IF(Z132="TM",(COUNTIFS(Orders!AD:AD,Data!M132,Orders!W:W,0,Orders!X:X,0,Orders!S:S,"*Fabric*")+COUNTIFS(Orders!AD:AD,Data!M132,Orders!W:W,1,Orders!X:X,1,Orders!S:S,"*Fabric*")),IF(Data!Z132="AAM",SUMIFS(Data!BB:BB,Data!Z:Z,"TM",Data!X:X,Data!M132),IF(Data!Z132="AM",SUMIFS(Data!BB:BB,Data!Z:Z,"TM",Data!V:V,Data!M132),IF(Data!Z132="AZM",SUMIFS(Data!BB:BB,Data!Z:Z,"TM",Data!U:U,Data!M132),IF(Data!Z132="Zone",SUMIFS(Data!BB:BB,Data!Z:Z,"TM",Data!T:T,Data!M132),IF(Data!Z132="Region",SUMIFS(Data!BB:BB,Data!Z:Z,"TM",Data!S:S,Data!M132),IF(Data!Z132="Country",SUMIFS(Data!BB:BB,Data!Z:Z,"TM",Data!R:R,Data!M132),0)))))))</f>
        <v>0</v>
      </c>
    </row>
    <row r="133" spans="1:54" ht="15.75" x14ac:dyDescent="0.3">
      <c r="A133" s="33" t="str">
        <f t="shared" si="37"/>
        <v/>
      </c>
      <c r="B133" s="33" t="b">
        <f t="shared" si="38"/>
        <v>1</v>
      </c>
      <c r="C133" s="33" t="e">
        <f>IF(ISERROR(SMALL($D$4:$D$594,E133)),””,SMALL($D$4:$D$594,E133))</f>
        <v>#NAME?</v>
      </c>
      <c r="D133" s="34" t="str">
        <f t="shared" si="39"/>
        <v/>
      </c>
      <c r="E133" s="33">
        <f>ROWS($E$4:E133)</f>
        <v>130</v>
      </c>
      <c r="F133" s="33">
        <f t="shared" si="40"/>
        <v>0</v>
      </c>
      <c r="G133" s="33">
        <f>IF(OR(Report!$C$7="",Report!$C$7="All Levels"),1,IF(Report!$C$7=Data!Z133,1,0))</f>
        <v>0</v>
      </c>
      <c r="H133" s="33">
        <f t="shared" si="41"/>
        <v>1</v>
      </c>
      <c r="I133" s="33">
        <f t="shared" si="42"/>
        <v>3</v>
      </c>
      <c r="J133" s="33">
        <f>IF(OR(Report!$F$7="",Report!$F$7="All AMs"),1,IF(Report!$F$7=Data!W133,1,0))</f>
        <v>1</v>
      </c>
      <c r="K133" s="33">
        <f>IF(OR(Report!$E$7="",Report!$E$7="All Zones"),1,IF(Report!$E$7=Data!P133,1,0))</f>
        <v>1</v>
      </c>
      <c r="L133" s="33">
        <f>IF(OR(Report!$D$7="",Report!$D$7="All Regions"),1,IF(Report!$D$7=Data!O133,1,0))</f>
        <v>1</v>
      </c>
      <c r="M133" s="67" t="s">
        <v>932</v>
      </c>
      <c r="N133" s="67" t="s">
        <v>933</v>
      </c>
      <c r="O133" s="68" t="s">
        <v>20</v>
      </c>
      <c r="P133" s="68" t="s">
        <v>20</v>
      </c>
      <c r="Q133" s="68" t="s">
        <v>796</v>
      </c>
      <c r="R133" s="67" t="s">
        <v>777</v>
      </c>
      <c r="S133" s="67" t="s">
        <v>747</v>
      </c>
      <c r="T133" s="67" t="s">
        <v>748</v>
      </c>
      <c r="U133" s="67"/>
      <c r="V133" s="67" t="s">
        <v>442</v>
      </c>
      <c r="W133" s="67" t="s">
        <v>695</v>
      </c>
      <c r="X133" s="67"/>
      <c r="Y133" s="68" t="s">
        <v>362</v>
      </c>
      <c r="Z133" s="68" t="s">
        <v>13</v>
      </c>
      <c r="AA133" s="68" t="s">
        <v>70</v>
      </c>
      <c r="AB133" s="18">
        <f>IF(Z133="TM",IF(AA133="H",(COUNTIFS(Orders!AD:AD,Data!M133,Orders!W:W,0,Orders!X:X,0)+COUNTIFS(Orders!AD:AD,Data!M133,Orders!W:W,1,Orders!X:X,1)),0),IF(Data!Z133="AAM",SUMIFS(Data!AB:AB,Data!Z:Z,"TM",Data!X:X,Data!M133,AA:AA,"H"),IF(Data!Z133="AM",SUMIFS(Data!AB:AB,Data!Z:Z,"TM",Data!V:V,Data!M133,AA:AA,"H"),IF(Data!Z133="AZM",SUMIFS(Data!AB:AB,Data!Z:Z,"TM",Data!U:U,Data!M133,AA:AA,"H"),IF(Data!Z133="ZM",SUMIFS(Data!AB:AB,Data!Z:Z,"TM",Data!T:T,Data!M133,AA:AA,"H"),IF(Data!Z133="RM",SUMIFS(Data!AB:AB,Data!Z:Z,"TM",Data!S:S,Data!M133,AA:AA,"H"),IF(Data!Z133="CM",SUMIFS(Data!AB:AB,Data!Z:Z,"TM",Data!R:R,Data!M133,AA:AA,"H"),"")))))))</f>
        <v>0</v>
      </c>
      <c r="AC133" s="28">
        <f>IF(Z133="TM",IF(AA133="H",(SUMIFS(Orders!AG:AG,Orders!AD:AD,Data!M133,Orders!W:W,0,Orders!X:X,0)+SUMIFS(Orders!AG:AG,Orders!AD:AD,Data!M133,Orders!W:W,1,Orders!X:X,1))/12000,0),IF(Data!Z133="AAM",SUMIFS(Data!AC:AC,Data!Z:Z,"TM",Data!X:X,Data!M133,AA:AA,"H"),IF(Data!Z133="AM",SUMIFS(Data!AC:AC,Data!Z:Z,"TM",Data!V:V,Data!M133,AA:AA,"H"),IF(Data!Z133="AZM",SUMIFS(Data!AC:AC,Data!Z:Z,"TM",Data!U:U,Data!M133,AA:AA,"H"),IF(Data!Z133="Zone",SUMIFS(Data!AC:AC,Data!Z:Z,"TM",Data!T:T,Data!M133,AA:AA,"H"),IF(Data!Z133="Region",SUMIFS(Data!AC:AC,Data!Z:Z,"TM",Data!S:S,Data!M133,AA:AA,"H"),IF(Data!Z133="Country",SUMIFS(Data!AC:AC,Data!Z:Z,"TM",Data!R:R,Data!M133,AA:AA,"H"),"")))))))</f>
        <v>0</v>
      </c>
      <c r="AD133" s="18">
        <f>IF(Z133="TM",0,IF(Data!Z133="AAM",SUMIFS(Data!AD:AD,Data!Z:Z,"TM",Data!X:X,Data!M133,AA:AA,"H"),IF(Data!Z133="AM",SUMIFS(Data!AD:AD,Data!Z:Z,"TM",Data!V:V,Data!M133,AA:AA,"H"),IF(Data!Z133="AZM",SUMIFS(Data!AD:AD,Data!Z:Z,"TM",Data!U:U,Data!M133,AA:AA,"H"),IF(Data!Z133="Zone",SUMIFS(Data!AD:AD,Data!Z:Z,"TM",Data!T:T,Data!M133,AA:AA,"H"),IF(Data!Z133="Region",SUMIFS(Data!AD:AD,Data!Z:Z,"TM",Data!S:S,Data!M133,AA:AA,"H"),IF(Data!Z133="Country",SUMIFS(Data!AD:AD,Data!Z:Z,"TM",Data!R:R,Data!M133,AA:AA,"H"),"")))))))</f>
        <v>0</v>
      </c>
      <c r="AE133" s="27">
        <f t="shared" ref="AE133:AE196" si="43">IFERROR(AC133/AD133,0)</f>
        <v>0</v>
      </c>
      <c r="AF133" s="26">
        <f t="shared" ref="AF133:AF196" si="44">IFERROR(AC133*1000/AB133,0)</f>
        <v>0</v>
      </c>
      <c r="AG133" s="26">
        <f t="shared" ref="AG133:AG196" si="45">IFERROR(IF(AND(Z133="TM",Y133="Exp"),AC133,IF(Z133="AAM",AVERAGEIFS(AC:AC,X:X,M133,Z:Z,"TM",Y:Y,"Exp",AA:AA,"H"),IF(Z133="AM",AVERAGEIFS(AC:AC,V:V,M133,Z:Z,"TM",Y:Y,"Exp",AA:AA,"H"),IF(Z133="AZM",AVERAGEIFS(AC:AC,U:U,M133,Z:Z,"TM",Y:Y,"Exp",AA:AA,"H"),IF(Z133="Zone",AVERAGEIFS(AC:AC,T:T,M133,Z:Z,"TM",Y:Y,"Exp",AA:AA,"H"),IF(Z133="Region",AVERAGEIFS(AC:AC,S:S,M133,Z:Z,"TM",Y:Y,"Exp",AA:AA,"H"),IF(Z133="Country",AVERAGEIFS(AC:AC,R:R,M133,Z:Z,"TM",Y:Y,"Exp",AA:AA,"H"),0))))))),0)</f>
        <v>0</v>
      </c>
      <c r="AH133" s="26">
        <f t="shared" ref="AH133:AH196" si="46">IFERROR(IF(AND(Z133="TM",Y133="New"),AC133,IF(Z133="AAM",AVERAGEIFS(AC:AC,X:X,M133,Z:Z,"TM",Y:Y,"New",AA:AA,"H"),IF(Z133="AM",AVERAGEIFS(AC:AC,V:V,M133,Z:Z,"TM",Y:Y,"New",AA:AA,"H"),IF(Z133="AZM",AVERAGEIFS(AC:AC,U:U,M133,Z:Z,"TM",Y:Y,"New",AA:AA,"H"),IF(Z133="Zone",AVERAGEIFS(AC:AC,T:T,M133,Z:Z,"TM",Y:Y,"New",AA:AA,"H"),IF(Z133="Region",AVERAGEIFS(AC:AC,S:S,M133,Z:Z,"TM",Y:Y,"New",AA:AA,"H"),IF(Z133="Country",AVERAGEIFS(AC:AC,R:R,M133,Z:Z,"TM",Y:Y,"New",AA:AA,"H"),0))))))),0)</f>
        <v>0</v>
      </c>
      <c r="AJ133" s="28">
        <f>IF(Z133="TM",IF(AA133="U",(SUMIFS(Orders!AG:AG,Orders!AD:AD,Data!M133,Orders!W:W,0,Orders!X:X,0)+SUMIFS(Orders!AG:AG,Orders!AD:AD,Data!M133,Orders!W:W,1,Orders!X:X,1))/12000,0),IF(Data!Z133="AAM",SUMIFS(Data!AJ:AJ,Data!Z:Z,"TM",Data!X:X,Data!M133,AA:AA,"U"),IF(Data!Z133="AM",SUMIFS(Data!AJ:AJ,Data!Z:Z,"TM",Data!V:V,Data!M133,AA:AA,"U"),IF(Data!Z133="AZM",SUMIFS(Data!AJ:AJ,Data!Z:Z,"TM",Data!U:U,Data!M133,AA:AA,"U"),IF(Data!Z133="Zone",SUMIFS(Data!AJ:AJ,Data!Z:Z,"TM",Data!T:T,Data!M133,AA:AA,"U"),IF(Data!Z133="Region",SUMIFS(Data!AJ:AJ,Data!Z:Z,"TM",Data!S:S,Data!M133,AA:AA,"U"),IF(Data!Z133="Country",SUMIFS(Data!AJ:AJ,Data!Z:Z,"TM",Data!R:R,Data!M133,AA:AA,"U"),"")))))))</f>
        <v>0</v>
      </c>
      <c r="AK133" s="18">
        <f>IF(Z133="TM",IF(AA133="U",(SUMIFS(Orders!AG:AG,Orders!AD:AD,Data!M133,Orders!W:W,0,Orders!X:X,0)+SUMIFS(Orders!AG:AG,Orders!AD:AD,Data!M133,Orders!W:W,1,Orders!X:X,1)),0),IF(Data!Z133="AAM",SUMIFS(Data!AK:AK,Data!Z:Z,"TM",Data!X:X,Data!M133,AA:AA,"U"),IF(Data!Z133="AM",SUMIFS(Data!AK:AK,Data!Z:Z,"TM",Data!V:V,Data!M133,AA:AA,"U"),IF(Data!Z133="AZM",SUMIFS(Data!AK:AK,Data!Z:Z,"TM",Data!U:U,Data!M133,AA:AA,"U"),IF(Data!Z133="Zone",SUMIFS(Data!AK:AK,Data!Z:Z,"TM",Data!T:T,Data!M133,AA:AA,"U"),IF(Data!Z133="Region",SUMIFS(Data!AK:AK,Data!Z:Z,"TM",Data!S:S,Data!M133,AA:AA,"U"),IF(Data!Z133="Country",SUMIFS(Data!AK:AK,Data!Z:Z,"TM",Data!R:R,Data!M133,AA:AA,"U"),"")))))))</f>
        <v>0</v>
      </c>
      <c r="AL133" s="18">
        <f>IF(Z133="TM",12000*0,IF(Data!Z133="AAM",SUMIFS(Data!AL:AL,Data!Z:Z,"TM",Data!X:X,Data!M133,AA:AA,"H"),IF(Data!Z133="AM",SUMIFS(Data!AL:AL,Data!Z:Z,"TM",Data!V:V,Data!M133,AA:AA,"H"),IF(Data!Z133="AZM",SUMIFS(Data!AL:AL,Data!Z:Z,"TM",Data!U:U,Data!M133,AA:AA,"H"),IF(Data!Z133="Zone",SUMIFS(Data!AL:AL,Data!Z:Z,"TM",Data!T:T,Data!M133,AA:AA,"H"),IF(Data!Z133="Region",SUMIFS(Data!AL:AL,Data!Z:Z,"TM",Data!S:S,Data!M133,AA:AA,"H"),IF(Data!Z133="Country",SUMIFS(Data!AL:AL,Data!Z:Z,"TM",Data!R:R,Data!M133,AA:AA,"H"),"")))))))</f>
        <v>0</v>
      </c>
      <c r="AM133" s="27">
        <f t="shared" ref="AM133:AM196" si="47">IFERROR(AK133/AL133,0)</f>
        <v>0</v>
      </c>
      <c r="AN133" s="26">
        <f t="shared" ref="AN133:AN196" si="48">IFERROR(IF(AND(Z133="TM",Y133="Exp"),AC133,IF(Z133="AAM",AVERAGEIFS(AJ:AJ,X:X,M133,Z:Z,"TM",Y:Y,"Exp",AA:AA,"U"),IF(Z133="AM",AVERAGEIFS(AJ:AJ,V:V,M133,Z:Z,"TM",Y:Y,"Exp",AA:AA,"U"),IF(Z133="AZM",AVERAGEIFS(AJ:AJ,U:U,M133,Z:Z,"TM",Y:Y,"Exp",AA:AA,"U"),IF(Z133="Zone",AVERAGEIFS(AJ:AJ,T:T,M133,Z:Z,"TM",Y:Y,"Exp",AA:AA,"U"),IF(Z133="Region",AVERAGEIFS(AJ:AJ,S:S,M133,Z:Z,"TM",Y:Y,"Exp",AA:AA,"U"),IF(Z133="Country",AVERAGEIFS(AJ:AJ,R:R,M133,Z:Z,"TM",Y:Y,"Exp",AA:AA,"U"),0))))))),0)</f>
        <v>0</v>
      </c>
      <c r="AO133" s="26">
        <f t="shared" ref="AO133:AO196" si="49">IFERROR(IF(AND(Z133="TM",Y133="New"),AC133,IF(Z133="AAM",AVERAGEIFS(AJ:AJ,X:X,M133,Z:Z,"TM",Y:Y,"New",AA:AA,"U"),IF(Z133="AM",AVERAGEIFS(AJ:AJ,V:V,M133,Z:Z,"TM",Y:Y,"New",AA:AA,"U"),IF(Z133="AZM",AVERAGEIFS(AJ:AJ,U:U,M133,Z:Z,"TM",Y:Y,"New",AA:AA,"U"),IF(Z133="Zone",AVERAGEIFS(AJ:AJ,T:T,M133,Z:Z,"TM",Y:Y,"New",AA:AA,"U"),IF(Z133="Region",AVERAGEIFS(AJ:AJ,S:S,M133,Z:Z,"TM",Y:Y,"New",AA:AA,"U"),IF(Z133="Country",AVERAGEIFS(AJ:AJ,R:R,M133,Z:Z,"TM",Y:Y,"New",AA:AA,"U"),0))))))),0)</f>
        <v>0</v>
      </c>
      <c r="AQ133" s="28">
        <f t="shared" ref="AQ133:AQ196" si="50">SUM(AC133,AJ133)</f>
        <v>0</v>
      </c>
      <c r="AR133" s="18">
        <f t="shared" ref="AR133:AR196" si="51">AK133+AC133*12000</f>
        <v>0</v>
      </c>
      <c r="AS133" s="18">
        <f t="shared" ref="AS133:AS196" si="52">AL133+AD133*12000</f>
        <v>0</v>
      </c>
      <c r="AT133" s="27">
        <f t="shared" ref="AT133:AT196" si="53">IFERROR(AR133/AS133,0)</f>
        <v>0</v>
      </c>
      <c r="AU133" s="27"/>
      <c r="AV133" s="27"/>
      <c r="AW133" s="18">
        <f>IF(Z133="TM",(COUNTIFS(Orders!AD:AD,Data!M133,Orders!W:W,0,Orders!X:X,0,Orders!S:S,"*Ray*")+COUNTIFS(Orders!AD:AD,Data!M133,Orders!W:W,1,Orders!X:X,1,Orders!S:S,"*Ray*")+COUNTIFS(Orders!AD:AD,Data!M133,Orders!W:W,0,Orders!X:X,0,Orders!S:S,"*Fabric*")+COUNTIFS(Orders!AD:AD,Data!M133,Orders!W:W,1,Orders!X:X,1,Orders!S:S,"*Fabric*")),IF(Data!Z133="AAM",SUMIFS(Data!AW:AW,Data!Z:Z,"TM",Data!X:X,Data!M133),IF(Data!Z133="AM",SUMIFS(Data!AW:AW,Data!Z:Z,"TM",Data!V:V,Data!M133),IF(Data!Z133="AZM",SUMIFS(Data!AW:AW,Data!Z:Z,"TM",Data!U:U,Data!M133),IF(Data!Z133="Zone",SUMIFS(Data!AW:AW,Data!Z:Z,"TM",Data!T:T,Data!M133),IF(Data!Z133="Region",SUMIFS(Data!AW:AW,Data!Z:Z,"TM",Data!S:S,Data!M133),IF(Data!Z133="Country",SUMIFS(Data!AW:AW,Data!Z:Z,"TM",Data!R:R,Data!M133),0)))))))</f>
        <v>0</v>
      </c>
      <c r="AX133" s="18">
        <f>IF(Z133="TM",(COUNTIFS(Orders!AD:AD,Data!M133,Orders!W:W,0,Orders!X:X,0,Orders!S:S,"*Starter*")+COUNTIFS(Orders!AD:AD,Data!M133,Orders!W:W,1,Orders!X:X,1,Orders!S:S,"*Starter*")),IF(Data!Z133="AAM",SUMIFS(Data!AX:AX,Data!Z:Z,"TM",Data!X:X,Data!M133),IF(Data!Z133="AM",SUMIFS(Data!AX:AX,Data!Z:Z,"TM",Data!V:V,Data!M133),IF(Data!Z133="AZM",SUMIFS(Data!AX:AX,Data!Z:Z,"TM",Data!U:U,Data!M133),IF(Data!Z133="Zone",SUMIFS(Data!AX:AX,Data!Z:Z,"TM",Data!T:T,Data!M133),IF(Data!Z133="Region",SUMIFS(Data!AX:AX,Data!Z:Z,"TM",Data!S:S,Data!M133),IF(Data!Z133="Country",SUMIFS(Data!AX:AX,Data!Z:Z,"TM",Data!R:R,Data!M133),0)))))))</f>
        <v>0</v>
      </c>
      <c r="AY133" s="18">
        <f>IF(Z133="TM",(COUNTIFS(Orders!AD:AD,Data!M133,Orders!W:W,0,Orders!X:X,0,Orders!S:S,"*Pro*")+COUNTIFS(Orders!AD:AD,Data!M133,Orders!W:W,1,Orders!X:X,1,Orders!S:S,"*Pro*")),IF(Data!Z133="AAM",SUMIFS(Data!AY:AY,Data!Z:Z,"TM",Data!X:X,Data!M133),IF(Data!Z133="AM",SUMIFS(Data!AY:AY,Data!Z:Z,"TM",Data!V:V,Data!M133),IF(Data!Z133="AZM",SUMIFS(Data!AY:AY,Data!Z:Z,"TM",Data!U:U,Data!M133),IF(Data!Z133="Zone",SUMIFS(Data!AY:AY,Data!Z:Z,"TM",Data!T:T,Data!M133),IF(Data!Z133="Region",SUMIFS(Data!AY:AY,Data!Z:Z,"TM",Data!S:S,Data!M133),IF(Data!Z133="Country",SUMIFS(Data!AY:AY,Data!Z:Z,"TM",Data!R:R,Data!M133),0)))))))</f>
        <v>0</v>
      </c>
      <c r="AZ133" s="18">
        <f>IF(Z133="TM",(COUNTIFS(Orders!AD:AD,Data!M133,Orders!W:W,0,Orders!X:X,0,Orders!S:S,"*Tab*")+COUNTIFS(Orders!AD:AD,Data!M133,Orders!W:W,1,Orders!X:X,1,Orders!S:S,"*Tab*")),IF(Data!Z133="AAM",SUMIFS(Data!AZ:AZ,Data!Z:Z,"TM",Data!X:X,Data!M133),IF(Data!Z133="AM",SUMIFS(Data!AZ:AZ,Data!Z:Z,"TM",Data!V:V,Data!M133),IF(Data!Z133="AZM",SUMIFS(Data!AZ:AZ,Data!Z:Z,"TM",Data!U:U,Data!M133),IF(Data!Z133="Zone",SUMIFS(Data!AZ:AZ,Data!Z:Z,"TM",Data!T:T,Data!M133),IF(Data!Z133="Region",SUMIFS(Data!AZ:AZ,Data!Z:Z,"TM",Data!S:S,Data!M133),IF(Data!Z133="Country",SUMIFS(Data!AZ:AZ,Data!Z:Z,"TM",Data!R:R,Data!M133),0)))))))</f>
        <v>0</v>
      </c>
      <c r="BA133" s="18">
        <f>IF(Z133="TM",(COUNTIFS(Orders!AD:AD,Data!M133,Orders!W:W,0,Orders!X:X,0,Orders!S:S,"*Dental*")+COUNTIFS(Orders!AD:AD,Data!M133,Orders!W:W,1,Orders!X:X,1,Orders!S:S,"*Dental*")+COUNTIFS(Orders!AD:AD,Data!M133,Orders!W:W,0,Orders!X:X,0,Orders!S:S,"*Pediatric*")+COUNTIFS(Orders!AD:AD,Data!M133,Orders!W:W,1,Orders!X:X,1,Orders!S:S,"*Pediatric*")),IF(Data!Z133="AAM",SUMIFS(Data!BA:BA,Data!Z:Z,"TM",Data!X:X,Data!M133),IF(Data!Z133="AM",SUMIFS(Data!BA:BA,Data!Z:Z,"TM",Data!V:V,Data!M133),IF(Data!Z133="AZM",SUMIFS(Data!BA:BA,Data!Z:Z,"TM",Data!U:U,Data!M133),IF(Data!Z133="Zone",SUMIFS(Data!BA:BA,Data!Z:Z,"TM",Data!T:T,Data!M133),IF(Data!Z133="Region",SUMIFS(Data!BA:BA,Data!Z:Z,"TM",Data!S:S,Data!M133),IF(Data!Z133="Country",SUMIFS(Data!BA:BA,Data!Z:Z,"TM",Data!R:R,Data!M133),0)))))))</f>
        <v>0</v>
      </c>
      <c r="BB133" s="18">
        <f>IF(Z133="TM",(COUNTIFS(Orders!AD:AD,Data!M133,Orders!W:W,0,Orders!X:X,0,Orders!S:S,"*Fabric*")+COUNTIFS(Orders!AD:AD,Data!M133,Orders!W:W,1,Orders!X:X,1,Orders!S:S,"*Fabric*")),IF(Data!Z133="AAM",SUMIFS(Data!BB:BB,Data!Z:Z,"TM",Data!X:X,Data!M133),IF(Data!Z133="AM",SUMIFS(Data!BB:BB,Data!Z:Z,"TM",Data!V:V,Data!M133),IF(Data!Z133="AZM",SUMIFS(Data!BB:BB,Data!Z:Z,"TM",Data!U:U,Data!M133),IF(Data!Z133="Zone",SUMIFS(Data!BB:BB,Data!Z:Z,"TM",Data!T:T,Data!M133),IF(Data!Z133="Region",SUMIFS(Data!BB:BB,Data!Z:Z,"TM",Data!S:S,Data!M133),IF(Data!Z133="Country",SUMIFS(Data!BB:BB,Data!Z:Z,"TM",Data!R:R,Data!M133),0)))))))</f>
        <v>0</v>
      </c>
    </row>
    <row r="134" spans="1:54" ht="15.75" x14ac:dyDescent="0.3">
      <c r="A134" s="33" t="str">
        <f t="shared" si="37"/>
        <v/>
      </c>
      <c r="B134" s="33" t="b">
        <f t="shared" si="38"/>
        <v>1</v>
      </c>
      <c r="C134" s="33" t="e">
        <f>IF(ISERROR(SMALL($D$4:$D$594,E134)),””,SMALL($D$4:$D$594,E134))</f>
        <v>#NAME?</v>
      </c>
      <c r="D134" s="34" t="str">
        <f t="shared" si="39"/>
        <v/>
      </c>
      <c r="E134" s="33">
        <f>ROWS($E$4:E134)</f>
        <v>131</v>
      </c>
      <c r="F134" s="33">
        <f t="shared" si="40"/>
        <v>0</v>
      </c>
      <c r="G134" s="33">
        <f>IF(OR(Report!$C$7="",Report!$C$7="All Levels"),1,IF(Report!$C$7=Data!Z134,1,0))</f>
        <v>0</v>
      </c>
      <c r="H134" s="33">
        <f t="shared" si="41"/>
        <v>1</v>
      </c>
      <c r="I134" s="33">
        <f t="shared" si="42"/>
        <v>3</v>
      </c>
      <c r="J134" s="33">
        <f>IF(OR(Report!$F$7="",Report!$F$7="All AMs"),1,IF(Report!$F$7=Data!W134,1,0))</f>
        <v>1</v>
      </c>
      <c r="K134" s="33">
        <f>IF(OR(Report!$E$7="",Report!$E$7="All Zones"),1,IF(Report!$E$7=Data!P134,1,0))</f>
        <v>1</v>
      </c>
      <c r="L134" s="33">
        <f>IF(OR(Report!$D$7="",Report!$D$7="All Regions"),1,IF(Report!$D$7=Data!O134,1,0))</f>
        <v>1</v>
      </c>
      <c r="M134" s="67" t="s">
        <v>606</v>
      </c>
      <c r="N134" s="67" t="s">
        <v>934</v>
      </c>
      <c r="O134" s="68" t="s">
        <v>20</v>
      </c>
      <c r="P134" s="68" t="s">
        <v>20</v>
      </c>
      <c r="Q134" s="68" t="s">
        <v>796</v>
      </c>
      <c r="R134" s="67" t="s">
        <v>777</v>
      </c>
      <c r="S134" s="67" t="s">
        <v>747</v>
      </c>
      <c r="T134" s="67" t="s">
        <v>748</v>
      </c>
      <c r="U134" s="67"/>
      <c r="V134" s="67" t="s">
        <v>442</v>
      </c>
      <c r="W134" s="67" t="s">
        <v>695</v>
      </c>
      <c r="X134" s="67"/>
      <c r="Y134" s="68" t="s">
        <v>361</v>
      </c>
      <c r="Z134" s="68" t="s">
        <v>13</v>
      </c>
      <c r="AA134" s="68" t="s">
        <v>925</v>
      </c>
      <c r="AB134" s="18">
        <f>IF(Z134="TM",IF(AA134="H",(COUNTIFS(Orders!AD:AD,Data!M134,Orders!W:W,0,Orders!X:X,0)+COUNTIFS(Orders!AD:AD,Data!M134,Orders!W:W,1,Orders!X:X,1)),0),IF(Data!Z134="AAM",SUMIFS(Data!AB:AB,Data!Z:Z,"TM",Data!X:X,Data!M134,AA:AA,"H"),IF(Data!Z134="AM",SUMIFS(Data!AB:AB,Data!Z:Z,"TM",Data!V:V,Data!M134,AA:AA,"H"),IF(Data!Z134="AZM",SUMIFS(Data!AB:AB,Data!Z:Z,"TM",Data!U:U,Data!M134,AA:AA,"H"),IF(Data!Z134="ZM",SUMIFS(Data!AB:AB,Data!Z:Z,"TM",Data!T:T,Data!M134,AA:AA,"H"),IF(Data!Z134="RM",SUMIFS(Data!AB:AB,Data!Z:Z,"TM",Data!S:S,Data!M134,AA:AA,"H"),IF(Data!Z134="CM",SUMIFS(Data!AB:AB,Data!Z:Z,"TM",Data!R:R,Data!M134,AA:AA,"H"),"")))))))</f>
        <v>0</v>
      </c>
      <c r="AC134" s="28">
        <f>IF(Z134="TM",IF(AA134="H",(SUMIFS(Orders!AG:AG,Orders!AD:AD,Data!M134,Orders!W:W,0,Orders!X:X,0)+SUMIFS(Orders!AG:AG,Orders!AD:AD,Data!M134,Orders!W:W,1,Orders!X:X,1))/12000,0),IF(Data!Z134="AAM",SUMIFS(Data!AC:AC,Data!Z:Z,"TM",Data!X:X,Data!M134,AA:AA,"H"),IF(Data!Z134="AM",SUMIFS(Data!AC:AC,Data!Z:Z,"TM",Data!V:V,Data!M134,AA:AA,"H"),IF(Data!Z134="AZM",SUMIFS(Data!AC:AC,Data!Z:Z,"TM",Data!U:U,Data!M134,AA:AA,"H"),IF(Data!Z134="Zone",SUMIFS(Data!AC:AC,Data!Z:Z,"TM",Data!T:T,Data!M134,AA:AA,"H"),IF(Data!Z134="Region",SUMIFS(Data!AC:AC,Data!Z:Z,"TM",Data!S:S,Data!M134,AA:AA,"H"),IF(Data!Z134="Country",SUMIFS(Data!AC:AC,Data!Z:Z,"TM",Data!R:R,Data!M134,AA:AA,"H"),"")))))))</f>
        <v>0</v>
      </c>
      <c r="AD134" s="18">
        <f>IF(Z134="TM",0,IF(Data!Z134="AAM",SUMIFS(Data!AD:AD,Data!Z:Z,"TM",Data!X:X,Data!M134,AA:AA,"H"),IF(Data!Z134="AM",SUMIFS(Data!AD:AD,Data!Z:Z,"TM",Data!V:V,Data!M134,AA:AA,"H"),IF(Data!Z134="AZM",SUMIFS(Data!AD:AD,Data!Z:Z,"TM",Data!U:U,Data!M134,AA:AA,"H"),IF(Data!Z134="Zone",SUMIFS(Data!AD:AD,Data!Z:Z,"TM",Data!T:T,Data!M134,AA:AA,"H"),IF(Data!Z134="Region",SUMIFS(Data!AD:AD,Data!Z:Z,"TM",Data!S:S,Data!M134,AA:AA,"H"),IF(Data!Z134="Country",SUMIFS(Data!AD:AD,Data!Z:Z,"TM",Data!R:R,Data!M134,AA:AA,"H"),"")))))))</f>
        <v>0</v>
      </c>
      <c r="AE134" s="27">
        <f t="shared" si="43"/>
        <v>0</v>
      </c>
      <c r="AF134" s="26">
        <f t="shared" si="44"/>
        <v>0</v>
      </c>
      <c r="AG134" s="26">
        <f t="shared" si="45"/>
        <v>0</v>
      </c>
      <c r="AH134" s="26">
        <f t="shared" si="46"/>
        <v>0</v>
      </c>
      <c r="AJ134" s="28">
        <f>IF(Z134="TM",IF(AA134="U",(SUMIFS(Orders!AG:AG,Orders!AD:AD,Data!M134,Orders!W:W,0,Orders!X:X,0)+SUMIFS(Orders!AG:AG,Orders!AD:AD,Data!M134,Orders!W:W,1,Orders!X:X,1))/12000,0),IF(Data!Z134="AAM",SUMIFS(Data!AJ:AJ,Data!Z:Z,"TM",Data!X:X,Data!M134,AA:AA,"U"),IF(Data!Z134="AM",SUMIFS(Data!AJ:AJ,Data!Z:Z,"TM",Data!V:V,Data!M134,AA:AA,"U"),IF(Data!Z134="AZM",SUMIFS(Data!AJ:AJ,Data!Z:Z,"TM",Data!U:U,Data!M134,AA:AA,"U"),IF(Data!Z134="Zone",SUMIFS(Data!AJ:AJ,Data!Z:Z,"TM",Data!T:T,Data!M134,AA:AA,"U"),IF(Data!Z134="Region",SUMIFS(Data!AJ:AJ,Data!Z:Z,"TM",Data!S:S,Data!M134,AA:AA,"U"),IF(Data!Z134="Country",SUMIFS(Data!AJ:AJ,Data!Z:Z,"TM",Data!R:R,Data!M134,AA:AA,"U"),"")))))))</f>
        <v>0</v>
      </c>
      <c r="AK134" s="18">
        <f>IF(Z134="TM",IF(AA134="U",(SUMIFS(Orders!AG:AG,Orders!AD:AD,Data!M134,Orders!W:W,0,Orders!X:X,0)+SUMIFS(Orders!AG:AG,Orders!AD:AD,Data!M134,Orders!W:W,1,Orders!X:X,1)),0),IF(Data!Z134="AAM",SUMIFS(Data!AK:AK,Data!Z:Z,"TM",Data!X:X,Data!M134,AA:AA,"U"),IF(Data!Z134="AM",SUMIFS(Data!AK:AK,Data!Z:Z,"TM",Data!V:V,Data!M134,AA:AA,"U"),IF(Data!Z134="AZM",SUMIFS(Data!AK:AK,Data!Z:Z,"TM",Data!U:U,Data!M134,AA:AA,"U"),IF(Data!Z134="Zone",SUMIFS(Data!AK:AK,Data!Z:Z,"TM",Data!T:T,Data!M134,AA:AA,"U"),IF(Data!Z134="Region",SUMIFS(Data!AK:AK,Data!Z:Z,"TM",Data!S:S,Data!M134,AA:AA,"U"),IF(Data!Z134="Country",SUMIFS(Data!AK:AK,Data!Z:Z,"TM",Data!R:R,Data!M134,AA:AA,"U"),"")))))))</f>
        <v>0</v>
      </c>
      <c r="AL134" s="18">
        <f>IF(Z134="TM",12000*0,IF(Data!Z134="AAM",SUMIFS(Data!AL:AL,Data!Z:Z,"TM",Data!X:X,Data!M134,AA:AA,"H"),IF(Data!Z134="AM",SUMIFS(Data!AL:AL,Data!Z:Z,"TM",Data!V:V,Data!M134,AA:AA,"H"),IF(Data!Z134="AZM",SUMIFS(Data!AL:AL,Data!Z:Z,"TM",Data!U:U,Data!M134,AA:AA,"H"),IF(Data!Z134="Zone",SUMIFS(Data!AL:AL,Data!Z:Z,"TM",Data!T:T,Data!M134,AA:AA,"H"),IF(Data!Z134="Region",SUMIFS(Data!AL:AL,Data!Z:Z,"TM",Data!S:S,Data!M134,AA:AA,"H"),IF(Data!Z134="Country",SUMIFS(Data!AL:AL,Data!Z:Z,"TM",Data!R:R,Data!M134,AA:AA,"H"),"")))))))</f>
        <v>0</v>
      </c>
      <c r="AM134" s="27">
        <f t="shared" si="47"/>
        <v>0</v>
      </c>
      <c r="AN134" s="26">
        <f t="shared" si="48"/>
        <v>0</v>
      </c>
      <c r="AO134" s="26">
        <f t="shared" si="49"/>
        <v>0</v>
      </c>
      <c r="AQ134" s="28">
        <f t="shared" si="50"/>
        <v>0</v>
      </c>
      <c r="AR134" s="18">
        <f t="shared" si="51"/>
        <v>0</v>
      </c>
      <c r="AS134" s="18">
        <f t="shared" si="52"/>
        <v>0</v>
      </c>
      <c r="AT134" s="27">
        <f t="shared" si="53"/>
        <v>0</v>
      </c>
      <c r="AU134" s="27"/>
      <c r="AV134" s="27"/>
      <c r="AW134" s="18">
        <f>IF(Z134="TM",(COUNTIFS(Orders!AD:AD,Data!M134,Orders!W:W,0,Orders!X:X,0,Orders!S:S,"*Ray*")+COUNTIFS(Orders!AD:AD,Data!M134,Orders!W:W,1,Orders!X:X,1,Orders!S:S,"*Ray*")+COUNTIFS(Orders!AD:AD,Data!M134,Orders!W:W,0,Orders!X:X,0,Orders!S:S,"*Fabric*")+COUNTIFS(Orders!AD:AD,Data!M134,Orders!W:W,1,Orders!X:X,1,Orders!S:S,"*Fabric*")),IF(Data!Z134="AAM",SUMIFS(Data!AW:AW,Data!Z:Z,"TM",Data!X:X,Data!M134),IF(Data!Z134="AM",SUMIFS(Data!AW:AW,Data!Z:Z,"TM",Data!V:V,Data!M134),IF(Data!Z134="AZM",SUMIFS(Data!AW:AW,Data!Z:Z,"TM",Data!U:U,Data!M134),IF(Data!Z134="Zone",SUMIFS(Data!AW:AW,Data!Z:Z,"TM",Data!T:T,Data!M134),IF(Data!Z134="Region",SUMIFS(Data!AW:AW,Data!Z:Z,"TM",Data!S:S,Data!M134),IF(Data!Z134="Country",SUMIFS(Data!AW:AW,Data!Z:Z,"TM",Data!R:R,Data!M134),0)))))))</f>
        <v>0</v>
      </c>
      <c r="AX134" s="18">
        <f>IF(Z134="TM",(COUNTIFS(Orders!AD:AD,Data!M134,Orders!W:W,0,Orders!X:X,0,Orders!S:S,"*Starter*")+COUNTIFS(Orders!AD:AD,Data!M134,Orders!W:W,1,Orders!X:X,1,Orders!S:S,"*Starter*")),IF(Data!Z134="AAM",SUMIFS(Data!AX:AX,Data!Z:Z,"TM",Data!X:X,Data!M134),IF(Data!Z134="AM",SUMIFS(Data!AX:AX,Data!Z:Z,"TM",Data!V:V,Data!M134),IF(Data!Z134="AZM",SUMIFS(Data!AX:AX,Data!Z:Z,"TM",Data!U:U,Data!M134),IF(Data!Z134="Zone",SUMIFS(Data!AX:AX,Data!Z:Z,"TM",Data!T:T,Data!M134),IF(Data!Z134="Region",SUMIFS(Data!AX:AX,Data!Z:Z,"TM",Data!S:S,Data!M134),IF(Data!Z134="Country",SUMIFS(Data!AX:AX,Data!Z:Z,"TM",Data!R:R,Data!M134),0)))))))</f>
        <v>0</v>
      </c>
      <c r="AY134" s="18">
        <f>IF(Z134="TM",(COUNTIFS(Orders!AD:AD,Data!M134,Orders!W:W,0,Orders!X:X,0,Orders!S:S,"*Pro*")+COUNTIFS(Orders!AD:AD,Data!M134,Orders!W:W,1,Orders!X:X,1,Orders!S:S,"*Pro*")),IF(Data!Z134="AAM",SUMIFS(Data!AY:AY,Data!Z:Z,"TM",Data!X:X,Data!M134),IF(Data!Z134="AM",SUMIFS(Data!AY:AY,Data!Z:Z,"TM",Data!V:V,Data!M134),IF(Data!Z134="AZM",SUMIFS(Data!AY:AY,Data!Z:Z,"TM",Data!U:U,Data!M134),IF(Data!Z134="Zone",SUMIFS(Data!AY:AY,Data!Z:Z,"TM",Data!T:T,Data!M134),IF(Data!Z134="Region",SUMIFS(Data!AY:AY,Data!Z:Z,"TM",Data!S:S,Data!M134),IF(Data!Z134="Country",SUMIFS(Data!AY:AY,Data!Z:Z,"TM",Data!R:R,Data!M134),0)))))))</f>
        <v>0</v>
      </c>
      <c r="AZ134" s="18">
        <f>IF(Z134="TM",(COUNTIFS(Orders!AD:AD,Data!M134,Orders!W:W,0,Orders!X:X,0,Orders!S:S,"*Tab*")+COUNTIFS(Orders!AD:AD,Data!M134,Orders!W:W,1,Orders!X:X,1,Orders!S:S,"*Tab*")),IF(Data!Z134="AAM",SUMIFS(Data!AZ:AZ,Data!Z:Z,"TM",Data!X:X,Data!M134),IF(Data!Z134="AM",SUMIFS(Data!AZ:AZ,Data!Z:Z,"TM",Data!V:V,Data!M134),IF(Data!Z134="AZM",SUMIFS(Data!AZ:AZ,Data!Z:Z,"TM",Data!U:U,Data!M134),IF(Data!Z134="Zone",SUMIFS(Data!AZ:AZ,Data!Z:Z,"TM",Data!T:T,Data!M134),IF(Data!Z134="Region",SUMIFS(Data!AZ:AZ,Data!Z:Z,"TM",Data!S:S,Data!M134),IF(Data!Z134="Country",SUMIFS(Data!AZ:AZ,Data!Z:Z,"TM",Data!R:R,Data!M134),0)))))))</f>
        <v>0</v>
      </c>
      <c r="BA134" s="18">
        <f>IF(Z134="TM",(COUNTIFS(Orders!AD:AD,Data!M134,Orders!W:W,0,Orders!X:X,0,Orders!S:S,"*Dental*")+COUNTIFS(Orders!AD:AD,Data!M134,Orders!W:W,1,Orders!X:X,1,Orders!S:S,"*Dental*")+COUNTIFS(Orders!AD:AD,Data!M134,Orders!W:W,0,Orders!X:X,0,Orders!S:S,"*Pediatric*")+COUNTIFS(Orders!AD:AD,Data!M134,Orders!W:W,1,Orders!X:X,1,Orders!S:S,"*Pediatric*")),IF(Data!Z134="AAM",SUMIFS(Data!BA:BA,Data!Z:Z,"TM",Data!X:X,Data!M134),IF(Data!Z134="AM",SUMIFS(Data!BA:BA,Data!Z:Z,"TM",Data!V:V,Data!M134),IF(Data!Z134="AZM",SUMIFS(Data!BA:BA,Data!Z:Z,"TM",Data!U:U,Data!M134),IF(Data!Z134="Zone",SUMIFS(Data!BA:BA,Data!Z:Z,"TM",Data!T:T,Data!M134),IF(Data!Z134="Region",SUMIFS(Data!BA:BA,Data!Z:Z,"TM",Data!S:S,Data!M134),IF(Data!Z134="Country",SUMIFS(Data!BA:BA,Data!Z:Z,"TM",Data!R:R,Data!M134),0)))))))</f>
        <v>0</v>
      </c>
      <c r="BB134" s="18">
        <f>IF(Z134="TM",(COUNTIFS(Orders!AD:AD,Data!M134,Orders!W:W,0,Orders!X:X,0,Orders!S:S,"*Fabric*")+COUNTIFS(Orders!AD:AD,Data!M134,Orders!W:W,1,Orders!X:X,1,Orders!S:S,"*Fabric*")),IF(Data!Z134="AAM",SUMIFS(Data!BB:BB,Data!Z:Z,"TM",Data!X:X,Data!M134),IF(Data!Z134="AM",SUMIFS(Data!BB:BB,Data!Z:Z,"TM",Data!V:V,Data!M134),IF(Data!Z134="AZM",SUMIFS(Data!BB:BB,Data!Z:Z,"TM",Data!U:U,Data!M134),IF(Data!Z134="Zone",SUMIFS(Data!BB:BB,Data!Z:Z,"TM",Data!T:T,Data!M134),IF(Data!Z134="Region",SUMIFS(Data!BB:BB,Data!Z:Z,"TM",Data!S:S,Data!M134),IF(Data!Z134="Country",SUMIFS(Data!BB:BB,Data!Z:Z,"TM",Data!R:R,Data!M134),0)))))))</f>
        <v>0</v>
      </c>
    </row>
    <row r="135" spans="1:54" ht="15.75" x14ac:dyDescent="0.3">
      <c r="A135" s="33" t="str">
        <f t="shared" si="37"/>
        <v/>
      </c>
      <c r="B135" s="33" t="b">
        <f t="shared" si="38"/>
        <v>1</v>
      </c>
      <c r="C135" s="33" t="e">
        <f>IF(ISERROR(SMALL($D$4:$D$594,E135)),””,SMALL($D$4:$D$594,E135))</f>
        <v>#NAME?</v>
      </c>
      <c r="D135" s="34" t="str">
        <f t="shared" si="39"/>
        <v/>
      </c>
      <c r="E135" s="33">
        <f>ROWS($E$4:E135)</f>
        <v>132</v>
      </c>
      <c r="F135" s="33">
        <f t="shared" si="40"/>
        <v>0</v>
      </c>
      <c r="G135" s="33">
        <f>IF(OR(Report!$C$7="",Report!$C$7="All Levels"),1,IF(Report!$C$7=Data!Z135,1,0))</f>
        <v>0</v>
      </c>
      <c r="H135" s="33">
        <f t="shared" si="41"/>
        <v>1</v>
      </c>
      <c r="I135" s="33">
        <f t="shared" si="42"/>
        <v>3</v>
      </c>
      <c r="J135" s="33">
        <f>IF(OR(Report!$F$7="",Report!$F$7="All AMs"),1,IF(Report!$F$7=Data!W135,1,0))</f>
        <v>1</v>
      </c>
      <c r="K135" s="33">
        <f>IF(OR(Report!$E$7="",Report!$E$7="All Zones"),1,IF(Report!$E$7=Data!P135,1,0))</f>
        <v>1</v>
      </c>
      <c r="L135" s="33">
        <f>IF(OR(Report!$D$7="",Report!$D$7="All Regions"),1,IF(Report!$D$7=Data!O135,1,0))</f>
        <v>1</v>
      </c>
      <c r="M135" s="67" t="s">
        <v>137</v>
      </c>
      <c r="N135" s="67" t="s">
        <v>935</v>
      </c>
      <c r="O135" s="68" t="s">
        <v>20</v>
      </c>
      <c r="P135" s="68" t="s">
        <v>20</v>
      </c>
      <c r="Q135" s="68" t="s">
        <v>796</v>
      </c>
      <c r="R135" s="67" t="s">
        <v>777</v>
      </c>
      <c r="S135" s="67" t="s">
        <v>747</v>
      </c>
      <c r="T135" s="67" t="s">
        <v>748</v>
      </c>
      <c r="U135" s="67"/>
      <c r="V135" s="67" t="s">
        <v>442</v>
      </c>
      <c r="W135" s="67" t="s">
        <v>695</v>
      </c>
      <c r="X135" s="67"/>
      <c r="Y135" s="68" t="s">
        <v>361</v>
      </c>
      <c r="Z135" s="68" t="s">
        <v>13</v>
      </c>
      <c r="AA135" s="68" t="s">
        <v>925</v>
      </c>
      <c r="AB135" s="18">
        <f>IF(Z135="TM",IF(AA135="H",(COUNTIFS(Orders!AD:AD,Data!M135,Orders!W:W,0,Orders!X:X,0)+COUNTIFS(Orders!AD:AD,Data!M135,Orders!W:W,1,Orders!X:X,1)),0),IF(Data!Z135="AAM",SUMIFS(Data!AB:AB,Data!Z:Z,"TM",Data!X:X,Data!M135,AA:AA,"H"),IF(Data!Z135="AM",SUMIFS(Data!AB:AB,Data!Z:Z,"TM",Data!V:V,Data!M135,AA:AA,"H"),IF(Data!Z135="AZM",SUMIFS(Data!AB:AB,Data!Z:Z,"TM",Data!U:U,Data!M135,AA:AA,"H"),IF(Data!Z135="ZM",SUMIFS(Data!AB:AB,Data!Z:Z,"TM",Data!T:T,Data!M135,AA:AA,"H"),IF(Data!Z135="RM",SUMIFS(Data!AB:AB,Data!Z:Z,"TM",Data!S:S,Data!M135,AA:AA,"H"),IF(Data!Z135="CM",SUMIFS(Data!AB:AB,Data!Z:Z,"TM",Data!R:R,Data!M135,AA:AA,"H"),"")))))))</f>
        <v>0</v>
      </c>
      <c r="AC135" s="28">
        <f>IF(Z135="TM",IF(AA135="H",(SUMIFS(Orders!AG:AG,Orders!AD:AD,Data!M135,Orders!W:W,0,Orders!X:X,0)+SUMIFS(Orders!AG:AG,Orders!AD:AD,Data!M135,Orders!W:W,1,Orders!X:X,1))/12000,0),IF(Data!Z135="AAM",SUMIFS(Data!AC:AC,Data!Z:Z,"TM",Data!X:X,Data!M135,AA:AA,"H"),IF(Data!Z135="AM",SUMIFS(Data!AC:AC,Data!Z:Z,"TM",Data!V:V,Data!M135,AA:AA,"H"),IF(Data!Z135="AZM",SUMIFS(Data!AC:AC,Data!Z:Z,"TM",Data!U:U,Data!M135,AA:AA,"H"),IF(Data!Z135="Zone",SUMIFS(Data!AC:AC,Data!Z:Z,"TM",Data!T:T,Data!M135,AA:AA,"H"),IF(Data!Z135="Region",SUMIFS(Data!AC:AC,Data!Z:Z,"TM",Data!S:S,Data!M135,AA:AA,"H"),IF(Data!Z135="Country",SUMIFS(Data!AC:AC,Data!Z:Z,"TM",Data!R:R,Data!M135,AA:AA,"H"),"")))))))</f>
        <v>0</v>
      </c>
      <c r="AD135" s="18">
        <f>IF(Z135="TM",0,IF(Data!Z135="AAM",SUMIFS(Data!AD:AD,Data!Z:Z,"TM",Data!X:X,Data!M135,AA:AA,"H"),IF(Data!Z135="AM",SUMIFS(Data!AD:AD,Data!Z:Z,"TM",Data!V:V,Data!M135,AA:AA,"H"),IF(Data!Z135="AZM",SUMIFS(Data!AD:AD,Data!Z:Z,"TM",Data!U:U,Data!M135,AA:AA,"H"),IF(Data!Z135="Zone",SUMIFS(Data!AD:AD,Data!Z:Z,"TM",Data!T:T,Data!M135,AA:AA,"H"),IF(Data!Z135="Region",SUMIFS(Data!AD:AD,Data!Z:Z,"TM",Data!S:S,Data!M135,AA:AA,"H"),IF(Data!Z135="Country",SUMIFS(Data!AD:AD,Data!Z:Z,"TM",Data!R:R,Data!M135,AA:AA,"H"),"")))))))</f>
        <v>0</v>
      </c>
      <c r="AE135" s="27">
        <f t="shared" si="43"/>
        <v>0</v>
      </c>
      <c r="AF135" s="26">
        <f t="shared" si="44"/>
        <v>0</v>
      </c>
      <c r="AG135" s="26">
        <f t="shared" si="45"/>
        <v>0</v>
      </c>
      <c r="AH135" s="26">
        <f t="shared" si="46"/>
        <v>0</v>
      </c>
      <c r="AJ135" s="28">
        <f>IF(Z135="TM",IF(AA135="U",(SUMIFS(Orders!AG:AG,Orders!AD:AD,Data!M135,Orders!W:W,0,Orders!X:X,0)+SUMIFS(Orders!AG:AG,Orders!AD:AD,Data!M135,Orders!W:W,1,Orders!X:X,1))/12000,0),IF(Data!Z135="AAM",SUMIFS(Data!AJ:AJ,Data!Z:Z,"TM",Data!X:X,Data!M135,AA:AA,"U"),IF(Data!Z135="AM",SUMIFS(Data!AJ:AJ,Data!Z:Z,"TM",Data!V:V,Data!M135,AA:AA,"U"),IF(Data!Z135="AZM",SUMIFS(Data!AJ:AJ,Data!Z:Z,"TM",Data!U:U,Data!M135,AA:AA,"U"),IF(Data!Z135="Zone",SUMIFS(Data!AJ:AJ,Data!Z:Z,"TM",Data!T:T,Data!M135,AA:AA,"U"),IF(Data!Z135="Region",SUMIFS(Data!AJ:AJ,Data!Z:Z,"TM",Data!S:S,Data!M135,AA:AA,"U"),IF(Data!Z135="Country",SUMIFS(Data!AJ:AJ,Data!Z:Z,"TM",Data!R:R,Data!M135,AA:AA,"U"),"")))))))</f>
        <v>0</v>
      </c>
      <c r="AK135" s="18">
        <f>IF(Z135="TM",IF(AA135="U",(SUMIFS(Orders!AG:AG,Orders!AD:AD,Data!M135,Orders!W:W,0,Orders!X:X,0)+SUMIFS(Orders!AG:AG,Orders!AD:AD,Data!M135,Orders!W:W,1,Orders!X:X,1)),0),IF(Data!Z135="AAM",SUMIFS(Data!AK:AK,Data!Z:Z,"TM",Data!X:X,Data!M135,AA:AA,"U"),IF(Data!Z135="AM",SUMIFS(Data!AK:AK,Data!Z:Z,"TM",Data!V:V,Data!M135,AA:AA,"U"),IF(Data!Z135="AZM",SUMIFS(Data!AK:AK,Data!Z:Z,"TM",Data!U:U,Data!M135,AA:AA,"U"),IF(Data!Z135="Zone",SUMIFS(Data!AK:AK,Data!Z:Z,"TM",Data!T:T,Data!M135,AA:AA,"U"),IF(Data!Z135="Region",SUMIFS(Data!AK:AK,Data!Z:Z,"TM",Data!S:S,Data!M135,AA:AA,"U"),IF(Data!Z135="Country",SUMIFS(Data!AK:AK,Data!Z:Z,"TM",Data!R:R,Data!M135,AA:AA,"U"),"")))))))</f>
        <v>0</v>
      </c>
      <c r="AL135" s="18">
        <f>IF(Z135="TM",12000*0,IF(Data!Z135="AAM",SUMIFS(Data!AL:AL,Data!Z:Z,"TM",Data!X:X,Data!M135,AA:AA,"H"),IF(Data!Z135="AM",SUMIFS(Data!AL:AL,Data!Z:Z,"TM",Data!V:V,Data!M135,AA:AA,"H"),IF(Data!Z135="AZM",SUMIFS(Data!AL:AL,Data!Z:Z,"TM",Data!U:U,Data!M135,AA:AA,"H"),IF(Data!Z135="Zone",SUMIFS(Data!AL:AL,Data!Z:Z,"TM",Data!T:T,Data!M135,AA:AA,"H"),IF(Data!Z135="Region",SUMIFS(Data!AL:AL,Data!Z:Z,"TM",Data!S:S,Data!M135,AA:AA,"H"),IF(Data!Z135="Country",SUMIFS(Data!AL:AL,Data!Z:Z,"TM",Data!R:R,Data!M135,AA:AA,"H"),"")))))))</f>
        <v>0</v>
      </c>
      <c r="AM135" s="27">
        <f t="shared" si="47"/>
        <v>0</v>
      </c>
      <c r="AN135" s="26">
        <f t="shared" si="48"/>
        <v>0</v>
      </c>
      <c r="AO135" s="26">
        <f t="shared" si="49"/>
        <v>0</v>
      </c>
      <c r="AQ135" s="28">
        <f t="shared" si="50"/>
        <v>0</v>
      </c>
      <c r="AR135" s="18">
        <f t="shared" si="51"/>
        <v>0</v>
      </c>
      <c r="AS135" s="18">
        <f t="shared" si="52"/>
        <v>0</v>
      </c>
      <c r="AT135" s="27">
        <f t="shared" si="53"/>
        <v>0</v>
      </c>
      <c r="AU135" s="27"/>
      <c r="AV135" s="27"/>
      <c r="AW135" s="18">
        <f>IF(Z135="TM",(COUNTIFS(Orders!AD:AD,Data!M135,Orders!W:W,0,Orders!X:X,0,Orders!S:S,"*Ray*")+COUNTIFS(Orders!AD:AD,Data!M135,Orders!W:W,1,Orders!X:X,1,Orders!S:S,"*Ray*")+COUNTIFS(Orders!AD:AD,Data!M135,Orders!W:W,0,Orders!X:X,0,Orders!S:S,"*Fabric*")+COUNTIFS(Orders!AD:AD,Data!M135,Orders!W:W,1,Orders!X:X,1,Orders!S:S,"*Fabric*")),IF(Data!Z135="AAM",SUMIFS(Data!AW:AW,Data!Z:Z,"TM",Data!X:X,Data!M135),IF(Data!Z135="AM",SUMIFS(Data!AW:AW,Data!Z:Z,"TM",Data!V:V,Data!M135),IF(Data!Z135="AZM",SUMIFS(Data!AW:AW,Data!Z:Z,"TM",Data!U:U,Data!M135),IF(Data!Z135="Zone",SUMIFS(Data!AW:AW,Data!Z:Z,"TM",Data!T:T,Data!M135),IF(Data!Z135="Region",SUMIFS(Data!AW:AW,Data!Z:Z,"TM",Data!S:S,Data!M135),IF(Data!Z135="Country",SUMIFS(Data!AW:AW,Data!Z:Z,"TM",Data!R:R,Data!M135),0)))))))</f>
        <v>0</v>
      </c>
      <c r="AX135" s="18">
        <f>IF(Z135="TM",(COUNTIFS(Orders!AD:AD,Data!M135,Orders!W:W,0,Orders!X:X,0,Orders!S:S,"*Starter*")+COUNTIFS(Orders!AD:AD,Data!M135,Orders!W:W,1,Orders!X:X,1,Orders!S:S,"*Starter*")),IF(Data!Z135="AAM",SUMIFS(Data!AX:AX,Data!Z:Z,"TM",Data!X:X,Data!M135),IF(Data!Z135="AM",SUMIFS(Data!AX:AX,Data!Z:Z,"TM",Data!V:V,Data!M135),IF(Data!Z135="AZM",SUMIFS(Data!AX:AX,Data!Z:Z,"TM",Data!U:U,Data!M135),IF(Data!Z135="Zone",SUMIFS(Data!AX:AX,Data!Z:Z,"TM",Data!T:T,Data!M135),IF(Data!Z135="Region",SUMIFS(Data!AX:AX,Data!Z:Z,"TM",Data!S:S,Data!M135),IF(Data!Z135="Country",SUMIFS(Data!AX:AX,Data!Z:Z,"TM",Data!R:R,Data!M135),0)))))))</f>
        <v>0</v>
      </c>
      <c r="AY135" s="18">
        <f>IF(Z135="TM",(COUNTIFS(Orders!AD:AD,Data!M135,Orders!W:W,0,Orders!X:X,0,Orders!S:S,"*Pro*")+COUNTIFS(Orders!AD:AD,Data!M135,Orders!W:W,1,Orders!X:X,1,Orders!S:S,"*Pro*")),IF(Data!Z135="AAM",SUMIFS(Data!AY:AY,Data!Z:Z,"TM",Data!X:X,Data!M135),IF(Data!Z135="AM",SUMIFS(Data!AY:AY,Data!Z:Z,"TM",Data!V:V,Data!M135),IF(Data!Z135="AZM",SUMIFS(Data!AY:AY,Data!Z:Z,"TM",Data!U:U,Data!M135),IF(Data!Z135="Zone",SUMIFS(Data!AY:AY,Data!Z:Z,"TM",Data!T:T,Data!M135),IF(Data!Z135="Region",SUMIFS(Data!AY:AY,Data!Z:Z,"TM",Data!S:S,Data!M135),IF(Data!Z135="Country",SUMIFS(Data!AY:AY,Data!Z:Z,"TM",Data!R:R,Data!M135),0)))))))</f>
        <v>0</v>
      </c>
      <c r="AZ135" s="18">
        <f>IF(Z135="TM",(COUNTIFS(Orders!AD:AD,Data!M135,Orders!W:W,0,Orders!X:X,0,Orders!S:S,"*Tab*")+COUNTIFS(Orders!AD:AD,Data!M135,Orders!W:W,1,Orders!X:X,1,Orders!S:S,"*Tab*")),IF(Data!Z135="AAM",SUMIFS(Data!AZ:AZ,Data!Z:Z,"TM",Data!X:X,Data!M135),IF(Data!Z135="AM",SUMIFS(Data!AZ:AZ,Data!Z:Z,"TM",Data!V:V,Data!M135),IF(Data!Z135="AZM",SUMIFS(Data!AZ:AZ,Data!Z:Z,"TM",Data!U:U,Data!M135),IF(Data!Z135="Zone",SUMIFS(Data!AZ:AZ,Data!Z:Z,"TM",Data!T:T,Data!M135),IF(Data!Z135="Region",SUMIFS(Data!AZ:AZ,Data!Z:Z,"TM",Data!S:S,Data!M135),IF(Data!Z135="Country",SUMIFS(Data!AZ:AZ,Data!Z:Z,"TM",Data!R:R,Data!M135),0)))))))</f>
        <v>0</v>
      </c>
      <c r="BA135" s="18">
        <f>IF(Z135="TM",(COUNTIFS(Orders!AD:AD,Data!M135,Orders!W:W,0,Orders!X:X,0,Orders!S:S,"*Dental*")+COUNTIFS(Orders!AD:AD,Data!M135,Orders!W:W,1,Orders!X:X,1,Orders!S:S,"*Dental*")+COUNTIFS(Orders!AD:AD,Data!M135,Orders!W:W,0,Orders!X:X,0,Orders!S:S,"*Pediatric*")+COUNTIFS(Orders!AD:AD,Data!M135,Orders!W:W,1,Orders!X:X,1,Orders!S:S,"*Pediatric*")),IF(Data!Z135="AAM",SUMIFS(Data!BA:BA,Data!Z:Z,"TM",Data!X:X,Data!M135),IF(Data!Z135="AM",SUMIFS(Data!BA:BA,Data!Z:Z,"TM",Data!V:V,Data!M135),IF(Data!Z135="AZM",SUMIFS(Data!BA:BA,Data!Z:Z,"TM",Data!U:U,Data!M135),IF(Data!Z135="Zone",SUMIFS(Data!BA:BA,Data!Z:Z,"TM",Data!T:T,Data!M135),IF(Data!Z135="Region",SUMIFS(Data!BA:BA,Data!Z:Z,"TM",Data!S:S,Data!M135),IF(Data!Z135="Country",SUMIFS(Data!BA:BA,Data!Z:Z,"TM",Data!R:R,Data!M135),0)))))))</f>
        <v>0</v>
      </c>
      <c r="BB135" s="18">
        <f>IF(Z135="TM",(COUNTIFS(Orders!AD:AD,Data!M135,Orders!W:W,0,Orders!X:X,0,Orders!S:S,"*Fabric*")+COUNTIFS(Orders!AD:AD,Data!M135,Orders!W:W,1,Orders!X:X,1,Orders!S:S,"*Fabric*")),IF(Data!Z135="AAM",SUMIFS(Data!BB:BB,Data!Z:Z,"TM",Data!X:X,Data!M135),IF(Data!Z135="AM",SUMIFS(Data!BB:BB,Data!Z:Z,"TM",Data!V:V,Data!M135),IF(Data!Z135="AZM",SUMIFS(Data!BB:BB,Data!Z:Z,"TM",Data!U:U,Data!M135),IF(Data!Z135="Zone",SUMIFS(Data!BB:BB,Data!Z:Z,"TM",Data!T:T,Data!M135),IF(Data!Z135="Region",SUMIFS(Data!BB:BB,Data!Z:Z,"TM",Data!S:S,Data!M135),IF(Data!Z135="Country",SUMIFS(Data!BB:BB,Data!Z:Z,"TM",Data!R:R,Data!M135),0)))))))</f>
        <v>0</v>
      </c>
    </row>
    <row r="136" spans="1:54" ht="15.75" x14ac:dyDescent="0.3">
      <c r="A136" s="33" t="str">
        <f t="shared" si="37"/>
        <v/>
      </c>
      <c r="B136" s="33" t="b">
        <f t="shared" si="38"/>
        <v>1</v>
      </c>
      <c r="C136" s="33" t="e">
        <f>IF(ISERROR(SMALL($D$4:$D$594,E136)),””,SMALL($D$4:$D$594,E136))</f>
        <v>#NAME?</v>
      </c>
      <c r="D136" s="34" t="str">
        <f t="shared" si="39"/>
        <v/>
      </c>
      <c r="E136" s="33">
        <f>ROWS($E$4:E136)</f>
        <v>133</v>
      </c>
      <c r="F136" s="33">
        <f t="shared" si="40"/>
        <v>0</v>
      </c>
      <c r="G136" s="33">
        <f>IF(OR(Report!$C$7="",Report!$C$7="All Levels"),1,IF(Report!$C$7=Data!Z136,1,0))</f>
        <v>0</v>
      </c>
      <c r="H136" s="33">
        <f t="shared" si="41"/>
        <v>1</v>
      </c>
      <c r="I136" s="33">
        <f t="shared" si="42"/>
        <v>3</v>
      </c>
      <c r="J136" s="33">
        <f>IF(OR(Report!$F$7="",Report!$F$7="All AMs"),1,IF(Report!$F$7=Data!W136,1,0))</f>
        <v>1</v>
      </c>
      <c r="K136" s="33">
        <f>IF(OR(Report!$E$7="",Report!$E$7="All Zones"),1,IF(Report!$E$7=Data!P136,1,0))</f>
        <v>1</v>
      </c>
      <c r="L136" s="33">
        <f>IF(OR(Report!$D$7="",Report!$D$7="All Regions"),1,IF(Report!$D$7=Data!O136,1,0))</f>
        <v>1</v>
      </c>
      <c r="M136" s="67" t="s">
        <v>322</v>
      </c>
      <c r="N136" s="67" t="s">
        <v>936</v>
      </c>
      <c r="O136" s="68" t="s">
        <v>20</v>
      </c>
      <c r="P136" s="68" t="s">
        <v>20</v>
      </c>
      <c r="Q136" s="68" t="s">
        <v>798</v>
      </c>
      <c r="R136" s="67" t="s">
        <v>777</v>
      </c>
      <c r="S136" s="67" t="s">
        <v>747</v>
      </c>
      <c r="T136" s="67" t="s">
        <v>748</v>
      </c>
      <c r="U136" s="67"/>
      <c r="V136" s="67" t="s">
        <v>797</v>
      </c>
      <c r="W136" s="67" t="s">
        <v>696</v>
      </c>
      <c r="X136" s="67"/>
      <c r="Y136" s="68" t="s">
        <v>362</v>
      </c>
      <c r="Z136" s="68" t="s">
        <v>13</v>
      </c>
      <c r="AA136" s="68" t="s">
        <v>70</v>
      </c>
      <c r="AB136" s="18">
        <f>IF(Z136="TM",IF(AA136="H",(COUNTIFS(Orders!AD:AD,Data!M136,Orders!W:W,0,Orders!X:X,0)+COUNTIFS(Orders!AD:AD,Data!M136,Orders!W:W,1,Orders!X:X,1)),0),IF(Data!Z136="AAM",SUMIFS(Data!AB:AB,Data!Z:Z,"TM",Data!X:X,Data!M136,AA:AA,"H"),IF(Data!Z136="AM",SUMIFS(Data!AB:AB,Data!Z:Z,"TM",Data!V:V,Data!M136,AA:AA,"H"),IF(Data!Z136="AZM",SUMIFS(Data!AB:AB,Data!Z:Z,"TM",Data!U:U,Data!M136,AA:AA,"H"),IF(Data!Z136="ZM",SUMIFS(Data!AB:AB,Data!Z:Z,"TM",Data!T:T,Data!M136,AA:AA,"H"),IF(Data!Z136="RM",SUMIFS(Data!AB:AB,Data!Z:Z,"TM",Data!S:S,Data!M136,AA:AA,"H"),IF(Data!Z136="CM",SUMIFS(Data!AB:AB,Data!Z:Z,"TM",Data!R:R,Data!M136,AA:AA,"H"),"")))))))</f>
        <v>0</v>
      </c>
      <c r="AC136" s="28">
        <f>IF(Z136="TM",IF(AA136="H",(SUMIFS(Orders!AG:AG,Orders!AD:AD,Data!M136,Orders!W:W,0,Orders!X:X,0)+SUMIFS(Orders!AG:AG,Orders!AD:AD,Data!M136,Orders!W:W,1,Orders!X:X,1))/12000,0),IF(Data!Z136="AAM",SUMIFS(Data!AC:AC,Data!Z:Z,"TM",Data!X:X,Data!M136,AA:AA,"H"),IF(Data!Z136="AM",SUMIFS(Data!AC:AC,Data!Z:Z,"TM",Data!V:V,Data!M136,AA:AA,"H"),IF(Data!Z136="AZM",SUMIFS(Data!AC:AC,Data!Z:Z,"TM",Data!U:U,Data!M136,AA:AA,"H"),IF(Data!Z136="Zone",SUMIFS(Data!AC:AC,Data!Z:Z,"TM",Data!T:T,Data!M136,AA:AA,"H"),IF(Data!Z136="Region",SUMIFS(Data!AC:AC,Data!Z:Z,"TM",Data!S:S,Data!M136,AA:AA,"H"),IF(Data!Z136="Country",SUMIFS(Data!AC:AC,Data!Z:Z,"TM",Data!R:R,Data!M136,AA:AA,"H"),"")))))))</f>
        <v>0</v>
      </c>
      <c r="AD136" s="18">
        <f>IF(Z136="TM",0,IF(Data!Z136="AAM",SUMIFS(Data!AD:AD,Data!Z:Z,"TM",Data!X:X,Data!M136,AA:AA,"H"),IF(Data!Z136="AM",SUMIFS(Data!AD:AD,Data!Z:Z,"TM",Data!V:V,Data!M136,AA:AA,"H"),IF(Data!Z136="AZM",SUMIFS(Data!AD:AD,Data!Z:Z,"TM",Data!U:U,Data!M136,AA:AA,"H"),IF(Data!Z136="Zone",SUMIFS(Data!AD:AD,Data!Z:Z,"TM",Data!T:T,Data!M136,AA:AA,"H"),IF(Data!Z136="Region",SUMIFS(Data!AD:AD,Data!Z:Z,"TM",Data!S:S,Data!M136,AA:AA,"H"),IF(Data!Z136="Country",SUMIFS(Data!AD:AD,Data!Z:Z,"TM",Data!R:R,Data!M136,AA:AA,"H"),"")))))))</f>
        <v>0</v>
      </c>
      <c r="AE136" s="27">
        <f t="shared" si="43"/>
        <v>0</v>
      </c>
      <c r="AF136" s="26">
        <f t="shared" si="44"/>
        <v>0</v>
      </c>
      <c r="AG136" s="26">
        <f t="shared" si="45"/>
        <v>0</v>
      </c>
      <c r="AH136" s="26">
        <f t="shared" si="46"/>
        <v>0</v>
      </c>
      <c r="AJ136" s="28">
        <f>IF(Z136="TM",IF(AA136="U",(SUMIFS(Orders!AG:AG,Orders!AD:AD,Data!M136,Orders!W:W,0,Orders!X:X,0)+SUMIFS(Orders!AG:AG,Orders!AD:AD,Data!M136,Orders!W:W,1,Orders!X:X,1))/12000,0),IF(Data!Z136="AAM",SUMIFS(Data!AJ:AJ,Data!Z:Z,"TM",Data!X:X,Data!M136,AA:AA,"U"),IF(Data!Z136="AM",SUMIFS(Data!AJ:AJ,Data!Z:Z,"TM",Data!V:V,Data!M136,AA:AA,"U"),IF(Data!Z136="AZM",SUMIFS(Data!AJ:AJ,Data!Z:Z,"TM",Data!U:U,Data!M136,AA:AA,"U"),IF(Data!Z136="Zone",SUMIFS(Data!AJ:AJ,Data!Z:Z,"TM",Data!T:T,Data!M136,AA:AA,"U"),IF(Data!Z136="Region",SUMIFS(Data!AJ:AJ,Data!Z:Z,"TM",Data!S:S,Data!M136,AA:AA,"U"),IF(Data!Z136="Country",SUMIFS(Data!AJ:AJ,Data!Z:Z,"TM",Data!R:R,Data!M136,AA:AA,"U"),"")))))))</f>
        <v>0</v>
      </c>
      <c r="AK136" s="18">
        <f>IF(Z136="TM",IF(AA136="U",(SUMIFS(Orders!AG:AG,Orders!AD:AD,Data!M136,Orders!W:W,0,Orders!X:X,0)+SUMIFS(Orders!AG:AG,Orders!AD:AD,Data!M136,Orders!W:W,1,Orders!X:X,1)),0),IF(Data!Z136="AAM",SUMIFS(Data!AK:AK,Data!Z:Z,"TM",Data!X:X,Data!M136,AA:AA,"U"),IF(Data!Z136="AM",SUMIFS(Data!AK:AK,Data!Z:Z,"TM",Data!V:V,Data!M136,AA:AA,"U"),IF(Data!Z136="AZM",SUMIFS(Data!AK:AK,Data!Z:Z,"TM",Data!U:U,Data!M136,AA:AA,"U"),IF(Data!Z136="Zone",SUMIFS(Data!AK:AK,Data!Z:Z,"TM",Data!T:T,Data!M136,AA:AA,"U"),IF(Data!Z136="Region",SUMIFS(Data!AK:AK,Data!Z:Z,"TM",Data!S:S,Data!M136,AA:AA,"U"),IF(Data!Z136="Country",SUMIFS(Data!AK:AK,Data!Z:Z,"TM",Data!R:R,Data!M136,AA:AA,"U"),"")))))))</f>
        <v>0</v>
      </c>
      <c r="AL136" s="18">
        <f>IF(Z136="TM",12000*0,IF(Data!Z136="AAM",SUMIFS(Data!AL:AL,Data!Z:Z,"TM",Data!X:X,Data!M136,AA:AA,"H"),IF(Data!Z136="AM",SUMIFS(Data!AL:AL,Data!Z:Z,"TM",Data!V:V,Data!M136,AA:AA,"H"),IF(Data!Z136="AZM",SUMIFS(Data!AL:AL,Data!Z:Z,"TM",Data!U:U,Data!M136,AA:AA,"H"),IF(Data!Z136="Zone",SUMIFS(Data!AL:AL,Data!Z:Z,"TM",Data!T:T,Data!M136,AA:AA,"H"),IF(Data!Z136="Region",SUMIFS(Data!AL:AL,Data!Z:Z,"TM",Data!S:S,Data!M136,AA:AA,"H"),IF(Data!Z136="Country",SUMIFS(Data!AL:AL,Data!Z:Z,"TM",Data!R:R,Data!M136,AA:AA,"H"),"")))))))</f>
        <v>0</v>
      </c>
      <c r="AM136" s="27">
        <f t="shared" si="47"/>
        <v>0</v>
      </c>
      <c r="AN136" s="26">
        <f t="shared" si="48"/>
        <v>0</v>
      </c>
      <c r="AO136" s="26">
        <f t="shared" si="49"/>
        <v>0</v>
      </c>
      <c r="AQ136" s="28">
        <f t="shared" si="50"/>
        <v>0</v>
      </c>
      <c r="AR136" s="18">
        <f t="shared" si="51"/>
        <v>0</v>
      </c>
      <c r="AS136" s="18">
        <f t="shared" si="52"/>
        <v>0</v>
      </c>
      <c r="AT136" s="27">
        <f t="shared" si="53"/>
        <v>0</v>
      </c>
      <c r="AU136" s="27"/>
      <c r="AV136" s="27"/>
      <c r="AW136" s="18">
        <f>IF(Z136="TM",(COUNTIFS(Orders!AD:AD,Data!M136,Orders!W:W,0,Orders!X:X,0,Orders!S:S,"*Ray*")+COUNTIFS(Orders!AD:AD,Data!M136,Orders!W:W,1,Orders!X:X,1,Orders!S:S,"*Ray*")+COUNTIFS(Orders!AD:AD,Data!M136,Orders!W:W,0,Orders!X:X,0,Orders!S:S,"*Fabric*")+COUNTIFS(Orders!AD:AD,Data!M136,Orders!W:W,1,Orders!X:X,1,Orders!S:S,"*Fabric*")),IF(Data!Z136="AAM",SUMIFS(Data!AW:AW,Data!Z:Z,"TM",Data!X:X,Data!M136),IF(Data!Z136="AM",SUMIFS(Data!AW:AW,Data!Z:Z,"TM",Data!V:V,Data!M136),IF(Data!Z136="AZM",SUMIFS(Data!AW:AW,Data!Z:Z,"TM",Data!U:U,Data!M136),IF(Data!Z136="Zone",SUMIFS(Data!AW:AW,Data!Z:Z,"TM",Data!T:T,Data!M136),IF(Data!Z136="Region",SUMIFS(Data!AW:AW,Data!Z:Z,"TM",Data!S:S,Data!M136),IF(Data!Z136="Country",SUMIFS(Data!AW:AW,Data!Z:Z,"TM",Data!R:R,Data!M136),0)))))))</f>
        <v>0</v>
      </c>
      <c r="AX136" s="18">
        <f>IF(Z136="TM",(COUNTIFS(Orders!AD:AD,Data!M136,Orders!W:W,0,Orders!X:X,0,Orders!S:S,"*Starter*")+COUNTIFS(Orders!AD:AD,Data!M136,Orders!W:W,1,Orders!X:X,1,Orders!S:S,"*Starter*")),IF(Data!Z136="AAM",SUMIFS(Data!AX:AX,Data!Z:Z,"TM",Data!X:X,Data!M136),IF(Data!Z136="AM",SUMIFS(Data!AX:AX,Data!Z:Z,"TM",Data!V:V,Data!M136),IF(Data!Z136="AZM",SUMIFS(Data!AX:AX,Data!Z:Z,"TM",Data!U:U,Data!M136),IF(Data!Z136="Zone",SUMIFS(Data!AX:AX,Data!Z:Z,"TM",Data!T:T,Data!M136),IF(Data!Z136="Region",SUMIFS(Data!AX:AX,Data!Z:Z,"TM",Data!S:S,Data!M136),IF(Data!Z136="Country",SUMIFS(Data!AX:AX,Data!Z:Z,"TM",Data!R:R,Data!M136),0)))))))</f>
        <v>0</v>
      </c>
      <c r="AY136" s="18">
        <f>IF(Z136="TM",(COUNTIFS(Orders!AD:AD,Data!M136,Orders!W:W,0,Orders!X:X,0,Orders!S:S,"*Pro*")+COUNTIFS(Orders!AD:AD,Data!M136,Orders!W:W,1,Orders!X:X,1,Orders!S:S,"*Pro*")),IF(Data!Z136="AAM",SUMIFS(Data!AY:AY,Data!Z:Z,"TM",Data!X:X,Data!M136),IF(Data!Z136="AM",SUMIFS(Data!AY:AY,Data!Z:Z,"TM",Data!V:V,Data!M136),IF(Data!Z136="AZM",SUMIFS(Data!AY:AY,Data!Z:Z,"TM",Data!U:U,Data!M136),IF(Data!Z136="Zone",SUMIFS(Data!AY:AY,Data!Z:Z,"TM",Data!T:T,Data!M136),IF(Data!Z136="Region",SUMIFS(Data!AY:AY,Data!Z:Z,"TM",Data!S:S,Data!M136),IF(Data!Z136="Country",SUMIFS(Data!AY:AY,Data!Z:Z,"TM",Data!R:R,Data!M136),0)))))))</f>
        <v>0</v>
      </c>
      <c r="AZ136" s="18">
        <f>IF(Z136="TM",(COUNTIFS(Orders!AD:AD,Data!M136,Orders!W:W,0,Orders!X:X,0,Orders!S:S,"*Tab*")+COUNTIFS(Orders!AD:AD,Data!M136,Orders!W:W,1,Orders!X:X,1,Orders!S:S,"*Tab*")),IF(Data!Z136="AAM",SUMIFS(Data!AZ:AZ,Data!Z:Z,"TM",Data!X:X,Data!M136),IF(Data!Z136="AM",SUMIFS(Data!AZ:AZ,Data!Z:Z,"TM",Data!V:V,Data!M136),IF(Data!Z136="AZM",SUMIFS(Data!AZ:AZ,Data!Z:Z,"TM",Data!U:U,Data!M136),IF(Data!Z136="Zone",SUMIFS(Data!AZ:AZ,Data!Z:Z,"TM",Data!T:T,Data!M136),IF(Data!Z136="Region",SUMIFS(Data!AZ:AZ,Data!Z:Z,"TM",Data!S:S,Data!M136),IF(Data!Z136="Country",SUMIFS(Data!AZ:AZ,Data!Z:Z,"TM",Data!R:R,Data!M136),0)))))))</f>
        <v>0</v>
      </c>
      <c r="BA136" s="18">
        <f>IF(Z136="TM",(COUNTIFS(Orders!AD:AD,Data!M136,Orders!W:W,0,Orders!X:X,0,Orders!S:S,"*Dental*")+COUNTIFS(Orders!AD:AD,Data!M136,Orders!W:W,1,Orders!X:X,1,Orders!S:S,"*Dental*")+COUNTIFS(Orders!AD:AD,Data!M136,Orders!W:W,0,Orders!X:X,0,Orders!S:S,"*Pediatric*")+COUNTIFS(Orders!AD:AD,Data!M136,Orders!W:W,1,Orders!X:X,1,Orders!S:S,"*Pediatric*")),IF(Data!Z136="AAM",SUMIFS(Data!BA:BA,Data!Z:Z,"TM",Data!X:X,Data!M136),IF(Data!Z136="AM",SUMIFS(Data!BA:BA,Data!Z:Z,"TM",Data!V:V,Data!M136),IF(Data!Z136="AZM",SUMIFS(Data!BA:BA,Data!Z:Z,"TM",Data!U:U,Data!M136),IF(Data!Z136="Zone",SUMIFS(Data!BA:BA,Data!Z:Z,"TM",Data!T:T,Data!M136),IF(Data!Z136="Region",SUMIFS(Data!BA:BA,Data!Z:Z,"TM",Data!S:S,Data!M136),IF(Data!Z136="Country",SUMIFS(Data!BA:BA,Data!Z:Z,"TM",Data!R:R,Data!M136),0)))))))</f>
        <v>0</v>
      </c>
      <c r="BB136" s="18">
        <f>IF(Z136="TM",(COUNTIFS(Orders!AD:AD,Data!M136,Orders!W:W,0,Orders!X:X,0,Orders!S:S,"*Fabric*")+COUNTIFS(Orders!AD:AD,Data!M136,Orders!W:W,1,Orders!X:X,1,Orders!S:S,"*Fabric*")),IF(Data!Z136="AAM",SUMIFS(Data!BB:BB,Data!Z:Z,"TM",Data!X:X,Data!M136),IF(Data!Z136="AM",SUMIFS(Data!BB:BB,Data!Z:Z,"TM",Data!V:V,Data!M136),IF(Data!Z136="AZM",SUMIFS(Data!BB:BB,Data!Z:Z,"TM",Data!U:U,Data!M136),IF(Data!Z136="Zone",SUMIFS(Data!BB:BB,Data!Z:Z,"TM",Data!T:T,Data!M136),IF(Data!Z136="Region",SUMIFS(Data!BB:BB,Data!Z:Z,"TM",Data!S:S,Data!M136),IF(Data!Z136="Country",SUMIFS(Data!BB:BB,Data!Z:Z,"TM",Data!R:R,Data!M136),0)))))))</f>
        <v>0</v>
      </c>
    </row>
    <row r="137" spans="1:54" ht="15.75" x14ac:dyDescent="0.3">
      <c r="A137" s="33" t="str">
        <f t="shared" si="37"/>
        <v/>
      </c>
      <c r="B137" s="33" t="b">
        <f t="shared" si="38"/>
        <v>1</v>
      </c>
      <c r="C137" s="33" t="e">
        <f>IF(ISERROR(SMALL($D$4:$D$594,E137)),””,SMALL($D$4:$D$594,E137))</f>
        <v>#NAME?</v>
      </c>
      <c r="D137" s="34" t="str">
        <f t="shared" si="39"/>
        <v/>
      </c>
      <c r="E137" s="33">
        <f>ROWS($E$4:E137)</f>
        <v>134</v>
      </c>
      <c r="F137" s="33">
        <f t="shared" si="40"/>
        <v>0</v>
      </c>
      <c r="G137" s="33">
        <f>IF(OR(Report!$C$7="",Report!$C$7="All Levels"),1,IF(Report!$C$7=Data!Z137,1,0))</f>
        <v>0</v>
      </c>
      <c r="H137" s="33">
        <f t="shared" si="41"/>
        <v>1</v>
      </c>
      <c r="I137" s="33">
        <f t="shared" si="42"/>
        <v>3</v>
      </c>
      <c r="J137" s="33">
        <f>IF(OR(Report!$F$7="",Report!$F$7="All AMs"),1,IF(Report!$F$7=Data!W137,1,0))</f>
        <v>1</v>
      </c>
      <c r="K137" s="33">
        <f>IF(OR(Report!$E$7="",Report!$E$7="All Zones"),1,IF(Report!$E$7=Data!P137,1,0))</f>
        <v>1</v>
      </c>
      <c r="L137" s="33">
        <f>IF(OR(Report!$D$7="",Report!$D$7="All Regions"),1,IF(Report!$D$7=Data!O137,1,0))</f>
        <v>1</v>
      </c>
      <c r="M137" s="67" t="s">
        <v>365</v>
      </c>
      <c r="N137" s="67" t="s">
        <v>937</v>
      </c>
      <c r="O137" s="68" t="s">
        <v>20</v>
      </c>
      <c r="P137" s="68" t="s">
        <v>20</v>
      </c>
      <c r="Q137" s="68" t="s">
        <v>798</v>
      </c>
      <c r="R137" s="67" t="s">
        <v>777</v>
      </c>
      <c r="S137" s="67" t="s">
        <v>747</v>
      </c>
      <c r="T137" s="67" t="s">
        <v>748</v>
      </c>
      <c r="U137" s="67"/>
      <c r="V137" s="67" t="s">
        <v>797</v>
      </c>
      <c r="W137" s="67" t="s">
        <v>696</v>
      </c>
      <c r="X137" s="67"/>
      <c r="Y137" s="68" t="s">
        <v>361</v>
      </c>
      <c r="Z137" s="68" t="s">
        <v>13</v>
      </c>
      <c r="AA137" s="68" t="s">
        <v>70</v>
      </c>
      <c r="AB137" s="18">
        <f>IF(Z137="TM",IF(AA137="H",(COUNTIFS(Orders!AD:AD,Data!M137,Orders!W:W,0,Orders!X:X,0)+COUNTIFS(Orders!AD:AD,Data!M137,Orders!W:W,1,Orders!X:X,1)),0),IF(Data!Z137="AAM",SUMIFS(Data!AB:AB,Data!Z:Z,"TM",Data!X:X,Data!M137,AA:AA,"H"),IF(Data!Z137="AM",SUMIFS(Data!AB:AB,Data!Z:Z,"TM",Data!V:V,Data!M137,AA:AA,"H"),IF(Data!Z137="AZM",SUMIFS(Data!AB:AB,Data!Z:Z,"TM",Data!U:U,Data!M137,AA:AA,"H"),IF(Data!Z137="ZM",SUMIFS(Data!AB:AB,Data!Z:Z,"TM",Data!T:T,Data!M137,AA:AA,"H"),IF(Data!Z137="RM",SUMIFS(Data!AB:AB,Data!Z:Z,"TM",Data!S:S,Data!M137,AA:AA,"H"),IF(Data!Z137="CM",SUMIFS(Data!AB:AB,Data!Z:Z,"TM",Data!R:R,Data!M137,AA:AA,"H"),"")))))))</f>
        <v>1</v>
      </c>
      <c r="AC137" s="28">
        <f>IF(Z137="TM",IF(AA137="H",(SUMIFS(Orders!AG:AG,Orders!AD:AD,Data!M137,Orders!W:W,0,Orders!X:X,0)+SUMIFS(Orders!AG:AG,Orders!AD:AD,Data!M137,Orders!W:W,1,Orders!X:X,1))/12000,0),IF(Data!Z137="AAM",SUMIFS(Data!AC:AC,Data!Z:Z,"TM",Data!X:X,Data!M137,AA:AA,"H"),IF(Data!Z137="AM",SUMIFS(Data!AC:AC,Data!Z:Z,"TM",Data!V:V,Data!M137,AA:AA,"H"),IF(Data!Z137="AZM",SUMIFS(Data!AC:AC,Data!Z:Z,"TM",Data!U:U,Data!M137,AA:AA,"H"),IF(Data!Z137="Zone",SUMIFS(Data!AC:AC,Data!Z:Z,"TM",Data!T:T,Data!M137,AA:AA,"H"),IF(Data!Z137="Region",SUMIFS(Data!AC:AC,Data!Z:Z,"TM",Data!S:S,Data!M137,AA:AA,"H"),IF(Data!Z137="Country",SUMIFS(Data!AC:AC,Data!Z:Z,"TM",Data!R:R,Data!M137,AA:AA,"H"),"")))))))</f>
        <v>0.999</v>
      </c>
      <c r="AD137" s="18">
        <f>IF(Z137="TM",0,IF(Data!Z137="AAM",SUMIFS(Data!AD:AD,Data!Z:Z,"TM",Data!X:X,Data!M137,AA:AA,"H"),IF(Data!Z137="AM",SUMIFS(Data!AD:AD,Data!Z:Z,"TM",Data!V:V,Data!M137,AA:AA,"H"),IF(Data!Z137="AZM",SUMIFS(Data!AD:AD,Data!Z:Z,"TM",Data!U:U,Data!M137,AA:AA,"H"),IF(Data!Z137="Zone",SUMIFS(Data!AD:AD,Data!Z:Z,"TM",Data!T:T,Data!M137,AA:AA,"H"),IF(Data!Z137="Region",SUMIFS(Data!AD:AD,Data!Z:Z,"TM",Data!S:S,Data!M137,AA:AA,"H"),IF(Data!Z137="Country",SUMIFS(Data!AD:AD,Data!Z:Z,"TM",Data!R:R,Data!M137,AA:AA,"H"),"")))))))</f>
        <v>0</v>
      </c>
      <c r="AE137" s="27">
        <f t="shared" si="43"/>
        <v>0</v>
      </c>
      <c r="AF137" s="26">
        <f t="shared" si="44"/>
        <v>999</v>
      </c>
      <c r="AG137" s="26">
        <f t="shared" si="45"/>
        <v>0.999</v>
      </c>
      <c r="AH137" s="26">
        <f t="shared" si="46"/>
        <v>0</v>
      </c>
      <c r="AJ137" s="28">
        <f>IF(Z137="TM",IF(AA137="U",(SUMIFS(Orders!AG:AG,Orders!AD:AD,Data!M137,Orders!W:W,0,Orders!X:X,0)+SUMIFS(Orders!AG:AG,Orders!AD:AD,Data!M137,Orders!W:W,1,Orders!X:X,1))/12000,0),IF(Data!Z137="AAM",SUMIFS(Data!AJ:AJ,Data!Z:Z,"TM",Data!X:X,Data!M137,AA:AA,"U"),IF(Data!Z137="AM",SUMIFS(Data!AJ:AJ,Data!Z:Z,"TM",Data!V:V,Data!M137,AA:AA,"U"),IF(Data!Z137="AZM",SUMIFS(Data!AJ:AJ,Data!Z:Z,"TM",Data!U:U,Data!M137,AA:AA,"U"),IF(Data!Z137="Zone",SUMIFS(Data!AJ:AJ,Data!Z:Z,"TM",Data!T:T,Data!M137,AA:AA,"U"),IF(Data!Z137="Region",SUMIFS(Data!AJ:AJ,Data!Z:Z,"TM",Data!S:S,Data!M137,AA:AA,"U"),IF(Data!Z137="Country",SUMIFS(Data!AJ:AJ,Data!Z:Z,"TM",Data!R:R,Data!M137,AA:AA,"U"),"")))))))</f>
        <v>0</v>
      </c>
      <c r="AK137" s="18">
        <f>IF(Z137="TM",IF(AA137="U",(SUMIFS(Orders!AG:AG,Orders!AD:AD,Data!M137,Orders!W:W,0,Orders!X:X,0)+SUMIFS(Orders!AG:AG,Orders!AD:AD,Data!M137,Orders!W:W,1,Orders!X:X,1)),0),IF(Data!Z137="AAM",SUMIFS(Data!AK:AK,Data!Z:Z,"TM",Data!X:X,Data!M137,AA:AA,"U"),IF(Data!Z137="AM",SUMIFS(Data!AK:AK,Data!Z:Z,"TM",Data!V:V,Data!M137,AA:AA,"U"),IF(Data!Z137="AZM",SUMIFS(Data!AK:AK,Data!Z:Z,"TM",Data!U:U,Data!M137,AA:AA,"U"),IF(Data!Z137="Zone",SUMIFS(Data!AK:AK,Data!Z:Z,"TM",Data!T:T,Data!M137,AA:AA,"U"),IF(Data!Z137="Region",SUMIFS(Data!AK:AK,Data!Z:Z,"TM",Data!S:S,Data!M137,AA:AA,"U"),IF(Data!Z137="Country",SUMIFS(Data!AK:AK,Data!Z:Z,"TM",Data!R:R,Data!M137,AA:AA,"U"),"")))))))</f>
        <v>0</v>
      </c>
      <c r="AL137" s="18">
        <f>IF(Z137="TM",12000*0,IF(Data!Z137="AAM",SUMIFS(Data!AL:AL,Data!Z:Z,"TM",Data!X:X,Data!M137,AA:AA,"H"),IF(Data!Z137="AM",SUMIFS(Data!AL:AL,Data!Z:Z,"TM",Data!V:V,Data!M137,AA:AA,"H"),IF(Data!Z137="AZM",SUMIFS(Data!AL:AL,Data!Z:Z,"TM",Data!U:U,Data!M137,AA:AA,"H"),IF(Data!Z137="Zone",SUMIFS(Data!AL:AL,Data!Z:Z,"TM",Data!T:T,Data!M137,AA:AA,"H"),IF(Data!Z137="Region",SUMIFS(Data!AL:AL,Data!Z:Z,"TM",Data!S:S,Data!M137,AA:AA,"H"),IF(Data!Z137="Country",SUMIFS(Data!AL:AL,Data!Z:Z,"TM",Data!R:R,Data!M137,AA:AA,"H"),"")))))))</f>
        <v>0</v>
      </c>
      <c r="AM137" s="27">
        <f t="shared" si="47"/>
        <v>0</v>
      </c>
      <c r="AN137" s="26">
        <f t="shared" si="48"/>
        <v>0.999</v>
      </c>
      <c r="AO137" s="26">
        <f t="shared" si="49"/>
        <v>0</v>
      </c>
      <c r="AQ137" s="28">
        <f t="shared" si="50"/>
        <v>0.999</v>
      </c>
      <c r="AR137" s="18">
        <f t="shared" si="51"/>
        <v>11988</v>
      </c>
      <c r="AS137" s="18">
        <f t="shared" si="52"/>
        <v>0</v>
      </c>
      <c r="AT137" s="27">
        <f t="shared" si="53"/>
        <v>0</v>
      </c>
      <c r="AU137" s="27"/>
      <c r="AV137" s="27"/>
      <c r="AW137" s="18">
        <f>IF(Z137="TM",(COUNTIFS(Orders!AD:AD,Data!M137,Orders!W:W,0,Orders!X:X,0,Orders!S:S,"*Ray*")+COUNTIFS(Orders!AD:AD,Data!M137,Orders!W:W,1,Orders!X:X,1,Orders!S:S,"*Ray*")+COUNTIFS(Orders!AD:AD,Data!M137,Orders!W:W,0,Orders!X:X,0,Orders!S:S,"*Fabric*")+COUNTIFS(Orders!AD:AD,Data!M137,Orders!W:W,1,Orders!X:X,1,Orders!S:S,"*Fabric*")),IF(Data!Z137="AAM",SUMIFS(Data!AW:AW,Data!Z:Z,"TM",Data!X:X,Data!M137),IF(Data!Z137="AM",SUMIFS(Data!AW:AW,Data!Z:Z,"TM",Data!V:V,Data!M137),IF(Data!Z137="AZM",SUMIFS(Data!AW:AW,Data!Z:Z,"TM",Data!U:U,Data!M137),IF(Data!Z137="Zone",SUMIFS(Data!AW:AW,Data!Z:Z,"TM",Data!T:T,Data!M137),IF(Data!Z137="Region",SUMIFS(Data!AW:AW,Data!Z:Z,"TM",Data!S:S,Data!M137),IF(Data!Z137="Country",SUMIFS(Data!AW:AW,Data!Z:Z,"TM",Data!R:R,Data!M137),0)))))))</f>
        <v>1</v>
      </c>
      <c r="AX137" s="18">
        <f>IF(Z137="TM",(COUNTIFS(Orders!AD:AD,Data!M137,Orders!W:W,0,Orders!X:X,0,Orders!S:S,"*Starter*")+COUNTIFS(Orders!AD:AD,Data!M137,Orders!W:W,1,Orders!X:X,1,Orders!S:S,"*Starter*")),IF(Data!Z137="AAM",SUMIFS(Data!AX:AX,Data!Z:Z,"TM",Data!X:X,Data!M137),IF(Data!Z137="AM",SUMIFS(Data!AX:AX,Data!Z:Z,"TM",Data!V:V,Data!M137),IF(Data!Z137="AZM",SUMIFS(Data!AX:AX,Data!Z:Z,"TM",Data!U:U,Data!M137),IF(Data!Z137="Zone",SUMIFS(Data!AX:AX,Data!Z:Z,"TM",Data!T:T,Data!M137),IF(Data!Z137="Region",SUMIFS(Data!AX:AX,Data!Z:Z,"TM",Data!S:S,Data!M137),IF(Data!Z137="Country",SUMIFS(Data!AX:AX,Data!Z:Z,"TM",Data!R:R,Data!M137),0)))))))</f>
        <v>1</v>
      </c>
      <c r="AY137" s="18">
        <f>IF(Z137="TM",(COUNTIFS(Orders!AD:AD,Data!M137,Orders!W:W,0,Orders!X:X,0,Orders!S:S,"*Pro*")+COUNTIFS(Orders!AD:AD,Data!M137,Orders!W:W,1,Orders!X:X,1,Orders!S:S,"*Pro*")),IF(Data!Z137="AAM",SUMIFS(Data!AY:AY,Data!Z:Z,"TM",Data!X:X,Data!M137),IF(Data!Z137="AM",SUMIFS(Data!AY:AY,Data!Z:Z,"TM",Data!V:V,Data!M137),IF(Data!Z137="AZM",SUMIFS(Data!AY:AY,Data!Z:Z,"TM",Data!U:U,Data!M137),IF(Data!Z137="Zone",SUMIFS(Data!AY:AY,Data!Z:Z,"TM",Data!T:T,Data!M137),IF(Data!Z137="Region",SUMIFS(Data!AY:AY,Data!Z:Z,"TM",Data!S:S,Data!M137),IF(Data!Z137="Country",SUMIFS(Data!AY:AY,Data!Z:Z,"TM",Data!R:R,Data!M137),0)))))))</f>
        <v>0</v>
      </c>
      <c r="AZ137" s="18">
        <f>IF(Z137="TM",(COUNTIFS(Orders!AD:AD,Data!M137,Orders!W:W,0,Orders!X:X,0,Orders!S:S,"*Tab*")+COUNTIFS(Orders!AD:AD,Data!M137,Orders!W:W,1,Orders!X:X,1,Orders!S:S,"*Tab*")),IF(Data!Z137="AAM",SUMIFS(Data!AZ:AZ,Data!Z:Z,"TM",Data!X:X,Data!M137),IF(Data!Z137="AM",SUMIFS(Data!AZ:AZ,Data!Z:Z,"TM",Data!V:V,Data!M137),IF(Data!Z137="AZM",SUMIFS(Data!AZ:AZ,Data!Z:Z,"TM",Data!U:U,Data!M137),IF(Data!Z137="Zone",SUMIFS(Data!AZ:AZ,Data!Z:Z,"TM",Data!T:T,Data!M137),IF(Data!Z137="Region",SUMIFS(Data!AZ:AZ,Data!Z:Z,"TM",Data!S:S,Data!M137),IF(Data!Z137="Country",SUMIFS(Data!AZ:AZ,Data!Z:Z,"TM",Data!R:R,Data!M137),0)))))))</f>
        <v>0</v>
      </c>
      <c r="BA137" s="18">
        <f>IF(Z137="TM",(COUNTIFS(Orders!AD:AD,Data!M137,Orders!W:W,0,Orders!X:X,0,Orders!S:S,"*Dental*")+COUNTIFS(Orders!AD:AD,Data!M137,Orders!W:W,1,Orders!X:X,1,Orders!S:S,"*Dental*")+COUNTIFS(Orders!AD:AD,Data!M137,Orders!W:W,0,Orders!X:X,0,Orders!S:S,"*Pediatric*")+COUNTIFS(Orders!AD:AD,Data!M137,Orders!W:W,1,Orders!X:X,1,Orders!S:S,"*Pediatric*")),IF(Data!Z137="AAM",SUMIFS(Data!BA:BA,Data!Z:Z,"TM",Data!X:X,Data!M137),IF(Data!Z137="AM",SUMIFS(Data!BA:BA,Data!Z:Z,"TM",Data!V:V,Data!M137),IF(Data!Z137="AZM",SUMIFS(Data!BA:BA,Data!Z:Z,"TM",Data!U:U,Data!M137),IF(Data!Z137="Zone",SUMIFS(Data!BA:BA,Data!Z:Z,"TM",Data!T:T,Data!M137),IF(Data!Z137="Region",SUMIFS(Data!BA:BA,Data!Z:Z,"TM",Data!S:S,Data!M137),IF(Data!Z137="Country",SUMIFS(Data!BA:BA,Data!Z:Z,"TM",Data!R:R,Data!M137),0)))))))</f>
        <v>0</v>
      </c>
      <c r="BB137" s="18">
        <f>IF(Z137="TM",(COUNTIFS(Orders!AD:AD,Data!M137,Orders!W:W,0,Orders!X:X,0,Orders!S:S,"*Fabric*")+COUNTIFS(Orders!AD:AD,Data!M137,Orders!W:W,1,Orders!X:X,1,Orders!S:S,"*Fabric*")),IF(Data!Z137="AAM",SUMIFS(Data!BB:BB,Data!Z:Z,"TM",Data!X:X,Data!M137),IF(Data!Z137="AM",SUMIFS(Data!BB:BB,Data!Z:Z,"TM",Data!V:V,Data!M137),IF(Data!Z137="AZM",SUMIFS(Data!BB:BB,Data!Z:Z,"TM",Data!U:U,Data!M137),IF(Data!Z137="Zone",SUMIFS(Data!BB:BB,Data!Z:Z,"TM",Data!T:T,Data!M137),IF(Data!Z137="Region",SUMIFS(Data!BB:BB,Data!Z:Z,"TM",Data!S:S,Data!M137),IF(Data!Z137="Country",SUMIFS(Data!BB:BB,Data!Z:Z,"TM",Data!R:R,Data!M137),0)))))))</f>
        <v>0</v>
      </c>
    </row>
    <row r="138" spans="1:54" ht="15.75" x14ac:dyDescent="0.3">
      <c r="A138" s="33" t="str">
        <f t="shared" si="37"/>
        <v/>
      </c>
      <c r="B138" s="33" t="b">
        <f t="shared" si="38"/>
        <v>1</v>
      </c>
      <c r="C138" s="33" t="e">
        <f>IF(ISERROR(SMALL($D$4:$D$594,E138)),””,SMALL($D$4:$D$594,E138))</f>
        <v>#NAME?</v>
      </c>
      <c r="D138" s="34" t="str">
        <f t="shared" si="39"/>
        <v/>
      </c>
      <c r="E138" s="33">
        <f>ROWS($E$4:E138)</f>
        <v>135</v>
      </c>
      <c r="F138" s="33">
        <f t="shared" si="40"/>
        <v>0</v>
      </c>
      <c r="G138" s="33">
        <f>IF(OR(Report!$C$7="",Report!$C$7="All Levels"),1,IF(Report!$C$7=Data!Z138,1,0))</f>
        <v>0</v>
      </c>
      <c r="H138" s="33">
        <f t="shared" si="41"/>
        <v>1</v>
      </c>
      <c r="I138" s="33">
        <f t="shared" si="42"/>
        <v>3</v>
      </c>
      <c r="J138" s="33">
        <f>IF(OR(Report!$F$7="",Report!$F$7="All AMs"),1,IF(Report!$F$7=Data!W138,1,0))</f>
        <v>1</v>
      </c>
      <c r="K138" s="33">
        <f>IF(OR(Report!$E$7="",Report!$E$7="All Zones"),1,IF(Report!$E$7=Data!P138,1,0))</f>
        <v>1</v>
      </c>
      <c r="L138" s="33">
        <f>IF(OR(Report!$D$7="",Report!$D$7="All Regions"),1,IF(Report!$D$7=Data!O138,1,0))</f>
        <v>1</v>
      </c>
      <c r="M138" s="67" t="s">
        <v>427</v>
      </c>
      <c r="N138" s="67" t="s">
        <v>938</v>
      </c>
      <c r="O138" s="68" t="s">
        <v>20</v>
      </c>
      <c r="P138" s="68" t="s">
        <v>20</v>
      </c>
      <c r="Q138" s="68" t="s">
        <v>798</v>
      </c>
      <c r="R138" s="67" t="s">
        <v>777</v>
      </c>
      <c r="S138" s="67" t="s">
        <v>747</v>
      </c>
      <c r="T138" s="67" t="s">
        <v>748</v>
      </c>
      <c r="U138" s="67"/>
      <c r="V138" s="67" t="s">
        <v>797</v>
      </c>
      <c r="W138" s="67" t="s">
        <v>696</v>
      </c>
      <c r="X138" s="67"/>
      <c r="Y138" s="68" t="s">
        <v>362</v>
      </c>
      <c r="Z138" s="68" t="s">
        <v>13</v>
      </c>
      <c r="AA138" s="68" t="s">
        <v>70</v>
      </c>
      <c r="AB138" s="18">
        <f>IF(Z138="TM",IF(AA138="H",(COUNTIFS(Orders!AD:AD,Data!M138,Orders!W:W,0,Orders!X:X,0)+COUNTIFS(Orders!AD:AD,Data!M138,Orders!W:W,1,Orders!X:X,1)),0),IF(Data!Z138="AAM",SUMIFS(Data!AB:AB,Data!Z:Z,"TM",Data!X:X,Data!M138,AA:AA,"H"),IF(Data!Z138="AM",SUMIFS(Data!AB:AB,Data!Z:Z,"TM",Data!V:V,Data!M138,AA:AA,"H"),IF(Data!Z138="AZM",SUMIFS(Data!AB:AB,Data!Z:Z,"TM",Data!U:U,Data!M138,AA:AA,"H"),IF(Data!Z138="ZM",SUMIFS(Data!AB:AB,Data!Z:Z,"TM",Data!T:T,Data!M138,AA:AA,"H"),IF(Data!Z138="RM",SUMIFS(Data!AB:AB,Data!Z:Z,"TM",Data!S:S,Data!M138,AA:AA,"H"),IF(Data!Z138="CM",SUMIFS(Data!AB:AB,Data!Z:Z,"TM",Data!R:R,Data!M138,AA:AA,"H"),"")))))))</f>
        <v>0</v>
      </c>
      <c r="AC138" s="28">
        <f>IF(Z138="TM",IF(AA138="H",(SUMIFS(Orders!AG:AG,Orders!AD:AD,Data!M138,Orders!W:W,0,Orders!X:X,0)+SUMIFS(Orders!AG:AG,Orders!AD:AD,Data!M138,Orders!W:W,1,Orders!X:X,1))/12000,0),IF(Data!Z138="AAM",SUMIFS(Data!AC:AC,Data!Z:Z,"TM",Data!X:X,Data!M138,AA:AA,"H"),IF(Data!Z138="AM",SUMIFS(Data!AC:AC,Data!Z:Z,"TM",Data!V:V,Data!M138,AA:AA,"H"),IF(Data!Z138="AZM",SUMIFS(Data!AC:AC,Data!Z:Z,"TM",Data!U:U,Data!M138,AA:AA,"H"),IF(Data!Z138="Zone",SUMIFS(Data!AC:AC,Data!Z:Z,"TM",Data!T:T,Data!M138,AA:AA,"H"),IF(Data!Z138="Region",SUMIFS(Data!AC:AC,Data!Z:Z,"TM",Data!S:S,Data!M138,AA:AA,"H"),IF(Data!Z138="Country",SUMIFS(Data!AC:AC,Data!Z:Z,"TM",Data!R:R,Data!M138,AA:AA,"H"),"")))))))</f>
        <v>0</v>
      </c>
      <c r="AD138" s="18">
        <f>IF(Z138="TM",0,IF(Data!Z138="AAM",SUMIFS(Data!AD:AD,Data!Z:Z,"TM",Data!X:X,Data!M138,AA:AA,"H"),IF(Data!Z138="AM",SUMIFS(Data!AD:AD,Data!Z:Z,"TM",Data!V:V,Data!M138,AA:AA,"H"),IF(Data!Z138="AZM",SUMIFS(Data!AD:AD,Data!Z:Z,"TM",Data!U:U,Data!M138,AA:AA,"H"),IF(Data!Z138="Zone",SUMIFS(Data!AD:AD,Data!Z:Z,"TM",Data!T:T,Data!M138,AA:AA,"H"),IF(Data!Z138="Region",SUMIFS(Data!AD:AD,Data!Z:Z,"TM",Data!S:S,Data!M138,AA:AA,"H"),IF(Data!Z138="Country",SUMIFS(Data!AD:AD,Data!Z:Z,"TM",Data!R:R,Data!M138,AA:AA,"H"),"")))))))</f>
        <v>0</v>
      </c>
      <c r="AE138" s="27">
        <f t="shared" si="43"/>
        <v>0</v>
      </c>
      <c r="AF138" s="26">
        <f t="shared" si="44"/>
        <v>0</v>
      </c>
      <c r="AG138" s="26">
        <f t="shared" si="45"/>
        <v>0</v>
      </c>
      <c r="AH138" s="26">
        <f t="shared" si="46"/>
        <v>0</v>
      </c>
      <c r="AJ138" s="28">
        <f>IF(Z138="TM",IF(AA138="U",(SUMIFS(Orders!AG:AG,Orders!AD:AD,Data!M138,Orders!W:W,0,Orders!X:X,0)+SUMIFS(Orders!AG:AG,Orders!AD:AD,Data!M138,Orders!W:W,1,Orders!X:X,1))/12000,0),IF(Data!Z138="AAM",SUMIFS(Data!AJ:AJ,Data!Z:Z,"TM",Data!X:X,Data!M138,AA:AA,"U"),IF(Data!Z138="AM",SUMIFS(Data!AJ:AJ,Data!Z:Z,"TM",Data!V:V,Data!M138,AA:AA,"U"),IF(Data!Z138="AZM",SUMIFS(Data!AJ:AJ,Data!Z:Z,"TM",Data!U:U,Data!M138,AA:AA,"U"),IF(Data!Z138="Zone",SUMIFS(Data!AJ:AJ,Data!Z:Z,"TM",Data!T:T,Data!M138,AA:AA,"U"),IF(Data!Z138="Region",SUMIFS(Data!AJ:AJ,Data!Z:Z,"TM",Data!S:S,Data!M138,AA:AA,"U"),IF(Data!Z138="Country",SUMIFS(Data!AJ:AJ,Data!Z:Z,"TM",Data!R:R,Data!M138,AA:AA,"U"),"")))))))</f>
        <v>0</v>
      </c>
      <c r="AK138" s="18">
        <f>IF(Z138="TM",IF(AA138="U",(SUMIFS(Orders!AG:AG,Orders!AD:AD,Data!M138,Orders!W:W,0,Orders!X:X,0)+SUMIFS(Orders!AG:AG,Orders!AD:AD,Data!M138,Orders!W:W,1,Orders!X:X,1)),0),IF(Data!Z138="AAM",SUMIFS(Data!AK:AK,Data!Z:Z,"TM",Data!X:X,Data!M138,AA:AA,"U"),IF(Data!Z138="AM",SUMIFS(Data!AK:AK,Data!Z:Z,"TM",Data!V:V,Data!M138,AA:AA,"U"),IF(Data!Z138="AZM",SUMIFS(Data!AK:AK,Data!Z:Z,"TM",Data!U:U,Data!M138,AA:AA,"U"),IF(Data!Z138="Zone",SUMIFS(Data!AK:AK,Data!Z:Z,"TM",Data!T:T,Data!M138,AA:AA,"U"),IF(Data!Z138="Region",SUMIFS(Data!AK:AK,Data!Z:Z,"TM",Data!S:S,Data!M138,AA:AA,"U"),IF(Data!Z138="Country",SUMIFS(Data!AK:AK,Data!Z:Z,"TM",Data!R:R,Data!M138,AA:AA,"U"),"")))))))</f>
        <v>0</v>
      </c>
      <c r="AL138" s="18">
        <f>IF(Z138="TM",12000*0,IF(Data!Z138="AAM",SUMIFS(Data!AL:AL,Data!Z:Z,"TM",Data!X:X,Data!M138,AA:AA,"H"),IF(Data!Z138="AM",SUMIFS(Data!AL:AL,Data!Z:Z,"TM",Data!V:V,Data!M138,AA:AA,"H"),IF(Data!Z138="AZM",SUMIFS(Data!AL:AL,Data!Z:Z,"TM",Data!U:U,Data!M138,AA:AA,"H"),IF(Data!Z138="Zone",SUMIFS(Data!AL:AL,Data!Z:Z,"TM",Data!T:T,Data!M138,AA:AA,"H"),IF(Data!Z138="Region",SUMIFS(Data!AL:AL,Data!Z:Z,"TM",Data!S:S,Data!M138,AA:AA,"H"),IF(Data!Z138="Country",SUMIFS(Data!AL:AL,Data!Z:Z,"TM",Data!R:R,Data!M138,AA:AA,"H"),"")))))))</f>
        <v>0</v>
      </c>
      <c r="AM138" s="27">
        <f t="shared" si="47"/>
        <v>0</v>
      </c>
      <c r="AN138" s="26">
        <f t="shared" si="48"/>
        <v>0</v>
      </c>
      <c r="AO138" s="26">
        <f t="shared" si="49"/>
        <v>0</v>
      </c>
      <c r="AQ138" s="28">
        <f t="shared" si="50"/>
        <v>0</v>
      </c>
      <c r="AR138" s="18">
        <f t="shared" si="51"/>
        <v>0</v>
      </c>
      <c r="AS138" s="18">
        <f t="shared" si="52"/>
        <v>0</v>
      </c>
      <c r="AT138" s="27">
        <f t="shared" si="53"/>
        <v>0</v>
      </c>
      <c r="AU138" s="27"/>
      <c r="AV138" s="27"/>
      <c r="AW138" s="18">
        <f>IF(Z138="TM",(COUNTIFS(Orders!AD:AD,Data!M138,Orders!W:W,0,Orders!X:X,0,Orders!S:S,"*Ray*")+COUNTIFS(Orders!AD:AD,Data!M138,Orders!W:W,1,Orders!X:X,1,Orders!S:S,"*Ray*")+COUNTIFS(Orders!AD:AD,Data!M138,Orders!W:W,0,Orders!X:X,0,Orders!S:S,"*Fabric*")+COUNTIFS(Orders!AD:AD,Data!M138,Orders!W:W,1,Orders!X:X,1,Orders!S:S,"*Fabric*")),IF(Data!Z138="AAM",SUMIFS(Data!AW:AW,Data!Z:Z,"TM",Data!X:X,Data!M138),IF(Data!Z138="AM",SUMIFS(Data!AW:AW,Data!Z:Z,"TM",Data!V:V,Data!M138),IF(Data!Z138="AZM",SUMIFS(Data!AW:AW,Data!Z:Z,"TM",Data!U:U,Data!M138),IF(Data!Z138="Zone",SUMIFS(Data!AW:AW,Data!Z:Z,"TM",Data!T:T,Data!M138),IF(Data!Z138="Region",SUMIFS(Data!AW:AW,Data!Z:Z,"TM",Data!S:S,Data!M138),IF(Data!Z138="Country",SUMIFS(Data!AW:AW,Data!Z:Z,"TM",Data!R:R,Data!M138),0)))))))</f>
        <v>0</v>
      </c>
      <c r="AX138" s="18">
        <f>IF(Z138="TM",(COUNTIFS(Orders!AD:AD,Data!M138,Orders!W:W,0,Orders!X:X,0,Orders!S:S,"*Starter*")+COUNTIFS(Orders!AD:AD,Data!M138,Orders!W:W,1,Orders!X:X,1,Orders!S:S,"*Starter*")),IF(Data!Z138="AAM",SUMIFS(Data!AX:AX,Data!Z:Z,"TM",Data!X:X,Data!M138),IF(Data!Z138="AM",SUMIFS(Data!AX:AX,Data!Z:Z,"TM",Data!V:V,Data!M138),IF(Data!Z138="AZM",SUMIFS(Data!AX:AX,Data!Z:Z,"TM",Data!U:U,Data!M138),IF(Data!Z138="Zone",SUMIFS(Data!AX:AX,Data!Z:Z,"TM",Data!T:T,Data!M138),IF(Data!Z138="Region",SUMIFS(Data!AX:AX,Data!Z:Z,"TM",Data!S:S,Data!M138),IF(Data!Z138="Country",SUMIFS(Data!AX:AX,Data!Z:Z,"TM",Data!R:R,Data!M138),0)))))))</f>
        <v>0</v>
      </c>
      <c r="AY138" s="18">
        <f>IF(Z138="TM",(COUNTIFS(Orders!AD:AD,Data!M138,Orders!W:W,0,Orders!X:X,0,Orders!S:S,"*Pro*")+COUNTIFS(Orders!AD:AD,Data!M138,Orders!W:W,1,Orders!X:X,1,Orders!S:S,"*Pro*")),IF(Data!Z138="AAM",SUMIFS(Data!AY:AY,Data!Z:Z,"TM",Data!X:X,Data!M138),IF(Data!Z138="AM",SUMIFS(Data!AY:AY,Data!Z:Z,"TM",Data!V:V,Data!M138),IF(Data!Z138="AZM",SUMIFS(Data!AY:AY,Data!Z:Z,"TM",Data!U:U,Data!M138),IF(Data!Z138="Zone",SUMIFS(Data!AY:AY,Data!Z:Z,"TM",Data!T:T,Data!M138),IF(Data!Z138="Region",SUMIFS(Data!AY:AY,Data!Z:Z,"TM",Data!S:S,Data!M138),IF(Data!Z138="Country",SUMIFS(Data!AY:AY,Data!Z:Z,"TM",Data!R:R,Data!M138),0)))))))</f>
        <v>0</v>
      </c>
      <c r="AZ138" s="18">
        <f>IF(Z138="TM",(COUNTIFS(Orders!AD:AD,Data!M138,Orders!W:W,0,Orders!X:X,0,Orders!S:S,"*Tab*")+COUNTIFS(Orders!AD:AD,Data!M138,Orders!W:W,1,Orders!X:X,1,Orders!S:S,"*Tab*")),IF(Data!Z138="AAM",SUMIFS(Data!AZ:AZ,Data!Z:Z,"TM",Data!X:X,Data!M138),IF(Data!Z138="AM",SUMIFS(Data!AZ:AZ,Data!Z:Z,"TM",Data!V:V,Data!M138),IF(Data!Z138="AZM",SUMIFS(Data!AZ:AZ,Data!Z:Z,"TM",Data!U:U,Data!M138),IF(Data!Z138="Zone",SUMIFS(Data!AZ:AZ,Data!Z:Z,"TM",Data!T:T,Data!M138),IF(Data!Z138="Region",SUMIFS(Data!AZ:AZ,Data!Z:Z,"TM",Data!S:S,Data!M138),IF(Data!Z138="Country",SUMIFS(Data!AZ:AZ,Data!Z:Z,"TM",Data!R:R,Data!M138),0)))))))</f>
        <v>0</v>
      </c>
      <c r="BA138" s="18">
        <f>IF(Z138="TM",(COUNTIFS(Orders!AD:AD,Data!M138,Orders!W:W,0,Orders!X:X,0,Orders!S:S,"*Dental*")+COUNTIFS(Orders!AD:AD,Data!M138,Orders!W:W,1,Orders!X:X,1,Orders!S:S,"*Dental*")+COUNTIFS(Orders!AD:AD,Data!M138,Orders!W:W,0,Orders!X:X,0,Orders!S:S,"*Pediatric*")+COUNTIFS(Orders!AD:AD,Data!M138,Orders!W:W,1,Orders!X:X,1,Orders!S:S,"*Pediatric*")),IF(Data!Z138="AAM",SUMIFS(Data!BA:BA,Data!Z:Z,"TM",Data!X:X,Data!M138),IF(Data!Z138="AM",SUMIFS(Data!BA:BA,Data!Z:Z,"TM",Data!V:V,Data!M138),IF(Data!Z138="AZM",SUMIFS(Data!BA:BA,Data!Z:Z,"TM",Data!U:U,Data!M138),IF(Data!Z138="Zone",SUMIFS(Data!BA:BA,Data!Z:Z,"TM",Data!T:T,Data!M138),IF(Data!Z138="Region",SUMIFS(Data!BA:BA,Data!Z:Z,"TM",Data!S:S,Data!M138),IF(Data!Z138="Country",SUMIFS(Data!BA:BA,Data!Z:Z,"TM",Data!R:R,Data!M138),0)))))))</f>
        <v>0</v>
      </c>
      <c r="BB138" s="18">
        <f>IF(Z138="TM",(COUNTIFS(Orders!AD:AD,Data!M138,Orders!W:W,0,Orders!X:X,0,Orders!S:S,"*Fabric*")+COUNTIFS(Orders!AD:AD,Data!M138,Orders!W:W,1,Orders!X:X,1,Orders!S:S,"*Fabric*")),IF(Data!Z138="AAM",SUMIFS(Data!BB:BB,Data!Z:Z,"TM",Data!X:X,Data!M138),IF(Data!Z138="AM",SUMIFS(Data!BB:BB,Data!Z:Z,"TM",Data!V:V,Data!M138),IF(Data!Z138="AZM",SUMIFS(Data!BB:BB,Data!Z:Z,"TM",Data!U:U,Data!M138),IF(Data!Z138="Zone",SUMIFS(Data!BB:BB,Data!Z:Z,"TM",Data!T:T,Data!M138),IF(Data!Z138="Region",SUMIFS(Data!BB:BB,Data!Z:Z,"TM",Data!S:S,Data!M138),IF(Data!Z138="Country",SUMIFS(Data!BB:BB,Data!Z:Z,"TM",Data!R:R,Data!M138),0)))))))</f>
        <v>0</v>
      </c>
    </row>
    <row r="139" spans="1:54" ht="15.75" x14ac:dyDescent="0.3">
      <c r="A139" s="33" t="str">
        <f t="shared" si="37"/>
        <v/>
      </c>
      <c r="B139" s="33" t="b">
        <f t="shared" si="38"/>
        <v>1</v>
      </c>
      <c r="C139" s="33" t="e">
        <f>IF(ISERROR(SMALL($D$4:$D$594,E139)),””,SMALL($D$4:$D$594,E139))</f>
        <v>#NAME?</v>
      </c>
      <c r="D139" s="34" t="str">
        <f t="shared" si="39"/>
        <v/>
      </c>
      <c r="E139" s="33">
        <f>ROWS($E$4:E139)</f>
        <v>136</v>
      </c>
      <c r="F139" s="33">
        <f t="shared" si="40"/>
        <v>0</v>
      </c>
      <c r="G139" s="33">
        <f>IF(OR(Report!$C$7="",Report!$C$7="All Levels"),1,IF(Report!$C$7=Data!Z139,1,0))</f>
        <v>0</v>
      </c>
      <c r="H139" s="33">
        <f t="shared" si="41"/>
        <v>1</v>
      </c>
      <c r="I139" s="33">
        <f t="shared" si="42"/>
        <v>3</v>
      </c>
      <c r="J139" s="33">
        <f>IF(OR(Report!$F$7="",Report!$F$7="All AMs"),1,IF(Report!$F$7=Data!W139,1,0))</f>
        <v>1</v>
      </c>
      <c r="K139" s="33">
        <f>IF(OR(Report!$E$7="",Report!$E$7="All Zones"),1,IF(Report!$E$7=Data!P139,1,0))</f>
        <v>1</v>
      </c>
      <c r="L139" s="33">
        <f>IF(OR(Report!$D$7="",Report!$D$7="All Regions"),1,IF(Report!$D$7=Data!O139,1,0))</f>
        <v>1</v>
      </c>
      <c r="M139" s="67" t="s">
        <v>939</v>
      </c>
      <c r="N139" s="67" t="s">
        <v>940</v>
      </c>
      <c r="O139" s="68" t="s">
        <v>20</v>
      </c>
      <c r="P139" s="68" t="s">
        <v>20</v>
      </c>
      <c r="Q139" s="68" t="s">
        <v>798</v>
      </c>
      <c r="R139" s="67" t="s">
        <v>777</v>
      </c>
      <c r="S139" s="67" t="s">
        <v>747</v>
      </c>
      <c r="T139" s="67" t="s">
        <v>748</v>
      </c>
      <c r="U139" s="67"/>
      <c r="V139" s="67" t="s">
        <v>797</v>
      </c>
      <c r="W139" s="67" t="s">
        <v>696</v>
      </c>
      <c r="X139" s="67"/>
      <c r="Y139" s="68" t="s">
        <v>362</v>
      </c>
      <c r="Z139" s="68" t="s">
        <v>13</v>
      </c>
      <c r="AA139" s="68" t="s">
        <v>70</v>
      </c>
      <c r="AB139" s="18">
        <f>IF(Z139="TM",IF(AA139="H",(COUNTIFS(Orders!AD:AD,Data!M139,Orders!W:W,0,Orders!X:X,0)+COUNTIFS(Orders!AD:AD,Data!M139,Orders!W:W,1,Orders!X:X,1)),0),IF(Data!Z139="AAM",SUMIFS(Data!AB:AB,Data!Z:Z,"TM",Data!X:X,Data!M139,AA:AA,"H"),IF(Data!Z139="AM",SUMIFS(Data!AB:AB,Data!Z:Z,"TM",Data!V:V,Data!M139,AA:AA,"H"),IF(Data!Z139="AZM",SUMIFS(Data!AB:AB,Data!Z:Z,"TM",Data!U:U,Data!M139,AA:AA,"H"),IF(Data!Z139="ZM",SUMIFS(Data!AB:AB,Data!Z:Z,"TM",Data!T:T,Data!M139,AA:AA,"H"),IF(Data!Z139="RM",SUMIFS(Data!AB:AB,Data!Z:Z,"TM",Data!S:S,Data!M139,AA:AA,"H"),IF(Data!Z139="CM",SUMIFS(Data!AB:AB,Data!Z:Z,"TM",Data!R:R,Data!M139,AA:AA,"H"),"")))))))</f>
        <v>0</v>
      </c>
      <c r="AC139" s="28">
        <f>IF(Z139="TM",IF(AA139="H",(SUMIFS(Orders!AG:AG,Orders!AD:AD,Data!M139,Orders!W:W,0,Orders!X:X,0)+SUMIFS(Orders!AG:AG,Orders!AD:AD,Data!M139,Orders!W:W,1,Orders!X:X,1))/12000,0),IF(Data!Z139="AAM",SUMIFS(Data!AC:AC,Data!Z:Z,"TM",Data!X:X,Data!M139,AA:AA,"H"),IF(Data!Z139="AM",SUMIFS(Data!AC:AC,Data!Z:Z,"TM",Data!V:V,Data!M139,AA:AA,"H"),IF(Data!Z139="AZM",SUMIFS(Data!AC:AC,Data!Z:Z,"TM",Data!U:U,Data!M139,AA:AA,"H"),IF(Data!Z139="Zone",SUMIFS(Data!AC:AC,Data!Z:Z,"TM",Data!T:T,Data!M139,AA:AA,"H"),IF(Data!Z139="Region",SUMIFS(Data!AC:AC,Data!Z:Z,"TM",Data!S:S,Data!M139,AA:AA,"H"),IF(Data!Z139="Country",SUMIFS(Data!AC:AC,Data!Z:Z,"TM",Data!R:R,Data!M139,AA:AA,"H"),"")))))))</f>
        <v>0</v>
      </c>
      <c r="AD139" s="18">
        <f>IF(Z139="TM",0,IF(Data!Z139="AAM",SUMIFS(Data!AD:AD,Data!Z:Z,"TM",Data!X:X,Data!M139,AA:AA,"H"),IF(Data!Z139="AM",SUMIFS(Data!AD:AD,Data!Z:Z,"TM",Data!V:V,Data!M139,AA:AA,"H"),IF(Data!Z139="AZM",SUMIFS(Data!AD:AD,Data!Z:Z,"TM",Data!U:U,Data!M139,AA:AA,"H"),IF(Data!Z139="Zone",SUMIFS(Data!AD:AD,Data!Z:Z,"TM",Data!T:T,Data!M139,AA:AA,"H"),IF(Data!Z139="Region",SUMIFS(Data!AD:AD,Data!Z:Z,"TM",Data!S:S,Data!M139,AA:AA,"H"),IF(Data!Z139="Country",SUMIFS(Data!AD:AD,Data!Z:Z,"TM",Data!R:R,Data!M139,AA:AA,"H"),"")))))))</f>
        <v>0</v>
      </c>
      <c r="AE139" s="27">
        <f t="shared" si="43"/>
        <v>0</v>
      </c>
      <c r="AF139" s="26">
        <f t="shared" si="44"/>
        <v>0</v>
      </c>
      <c r="AG139" s="26">
        <f t="shared" si="45"/>
        <v>0</v>
      </c>
      <c r="AH139" s="26">
        <f t="shared" si="46"/>
        <v>0</v>
      </c>
      <c r="AJ139" s="28">
        <f>IF(Z139="TM",IF(AA139="U",(SUMIFS(Orders!AG:AG,Orders!AD:AD,Data!M139,Orders!W:W,0,Orders!X:X,0)+SUMIFS(Orders!AG:AG,Orders!AD:AD,Data!M139,Orders!W:W,1,Orders!X:X,1))/12000,0),IF(Data!Z139="AAM",SUMIFS(Data!AJ:AJ,Data!Z:Z,"TM",Data!X:X,Data!M139,AA:AA,"U"),IF(Data!Z139="AM",SUMIFS(Data!AJ:AJ,Data!Z:Z,"TM",Data!V:V,Data!M139,AA:AA,"U"),IF(Data!Z139="AZM",SUMIFS(Data!AJ:AJ,Data!Z:Z,"TM",Data!U:U,Data!M139,AA:AA,"U"),IF(Data!Z139="Zone",SUMIFS(Data!AJ:AJ,Data!Z:Z,"TM",Data!T:T,Data!M139,AA:AA,"U"),IF(Data!Z139="Region",SUMIFS(Data!AJ:AJ,Data!Z:Z,"TM",Data!S:S,Data!M139,AA:AA,"U"),IF(Data!Z139="Country",SUMIFS(Data!AJ:AJ,Data!Z:Z,"TM",Data!R:R,Data!M139,AA:AA,"U"),"")))))))</f>
        <v>0</v>
      </c>
      <c r="AK139" s="18">
        <f>IF(Z139="TM",IF(AA139="U",(SUMIFS(Orders!AG:AG,Orders!AD:AD,Data!M139,Orders!W:W,0,Orders!X:X,0)+SUMIFS(Orders!AG:AG,Orders!AD:AD,Data!M139,Orders!W:W,1,Orders!X:X,1)),0),IF(Data!Z139="AAM",SUMIFS(Data!AK:AK,Data!Z:Z,"TM",Data!X:X,Data!M139,AA:AA,"U"),IF(Data!Z139="AM",SUMIFS(Data!AK:AK,Data!Z:Z,"TM",Data!V:V,Data!M139,AA:AA,"U"),IF(Data!Z139="AZM",SUMIFS(Data!AK:AK,Data!Z:Z,"TM",Data!U:U,Data!M139,AA:AA,"U"),IF(Data!Z139="Zone",SUMIFS(Data!AK:AK,Data!Z:Z,"TM",Data!T:T,Data!M139,AA:AA,"U"),IF(Data!Z139="Region",SUMIFS(Data!AK:AK,Data!Z:Z,"TM",Data!S:S,Data!M139,AA:AA,"U"),IF(Data!Z139="Country",SUMIFS(Data!AK:AK,Data!Z:Z,"TM",Data!R:R,Data!M139,AA:AA,"U"),"")))))))</f>
        <v>0</v>
      </c>
      <c r="AL139" s="18">
        <f>IF(Z139="TM",12000*0,IF(Data!Z139="AAM",SUMIFS(Data!AL:AL,Data!Z:Z,"TM",Data!X:X,Data!M139,AA:AA,"H"),IF(Data!Z139="AM",SUMIFS(Data!AL:AL,Data!Z:Z,"TM",Data!V:V,Data!M139,AA:AA,"H"),IF(Data!Z139="AZM",SUMIFS(Data!AL:AL,Data!Z:Z,"TM",Data!U:U,Data!M139,AA:AA,"H"),IF(Data!Z139="Zone",SUMIFS(Data!AL:AL,Data!Z:Z,"TM",Data!T:T,Data!M139,AA:AA,"H"),IF(Data!Z139="Region",SUMIFS(Data!AL:AL,Data!Z:Z,"TM",Data!S:S,Data!M139,AA:AA,"H"),IF(Data!Z139="Country",SUMIFS(Data!AL:AL,Data!Z:Z,"TM",Data!R:R,Data!M139,AA:AA,"H"),"")))))))</f>
        <v>0</v>
      </c>
      <c r="AM139" s="27">
        <f t="shared" si="47"/>
        <v>0</v>
      </c>
      <c r="AN139" s="26">
        <f t="shared" si="48"/>
        <v>0</v>
      </c>
      <c r="AO139" s="26">
        <f t="shared" si="49"/>
        <v>0</v>
      </c>
      <c r="AQ139" s="28">
        <f t="shared" si="50"/>
        <v>0</v>
      </c>
      <c r="AR139" s="18">
        <f t="shared" si="51"/>
        <v>0</v>
      </c>
      <c r="AS139" s="18">
        <f t="shared" si="52"/>
        <v>0</v>
      </c>
      <c r="AT139" s="27">
        <f t="shared" si="53"/>
        <v>0</v>
      </c>
      <c r="AU139" s="27"/>
      <c r="AV139" s="27"/>
      <c r="AW139" s="18">
        <f>IF(Z139="TM",(COUNTIFS(Orders!AD:AD,Data!M139,Orders!W:W,0,Orders!X:X,0,Orders!S:S,"*Ray*")+COUNTIFS(Orders!AD:AD,Data!M139,Orders!W:W,1,Orders!X:X,1,Orders!S:S,"*Ray*")+COUNTIFS(Orders!AD:AD,Data!M139,Orders!W:W,0,Orders!X:X,0,Orders!S:S,"*Fabric*")+COUNTIFS(Orders!AD:AD,Data!M139,Orders!W:W,1,Orders!X:X,1,Orders!S:S,"*Fabric*")),IF(Data!Z139="AAM",SUMIFS(Data!AW:AW,Data!Z:Z,"TM",Data!X:X,Data!M139),IF(Data!Z139="AM",SUMIFS(Data!AW:AW,Data!Z:Z,"TM",Data!V:V,Data!M139),IF(Data!Z139="AZM",SUMIFS(Data!AW:AW,Data!Z:Z,"TM",Data!U:U,Data!M139),IF(Data!Z139="Zone",SUMIFS(Data!AW:AW,Data!Z:Z,"TM",Data!T:T,Data!M139),IF(Data!Z139="Region",SUMIFS(Data!AW:AW,Data!Z:Z,"TM",Data!S:S,Data!M139),IF(Data!Z139="Country",SUMIFS(Data!AW:AW,Data!Z:Z,"TM",Data!R:R,Data!M139),0)))))))</f>
        <v>0</v>
      </c>
      <c r="AX139" s="18">
        <f>IF(Z139="TM",(COUNTIFS(Orders!AD:AD,Data!M139,Orders!W:W,0,Orders!X:X,0,Orders!S:S,"*Starter*")+COUNTIFS(Orders!AD:AD,Data!M139,Orders!W:W,1,Orders!X:X,1,Orders!S:S,"*Starter*")),IF(Data!Z139="AAM",SUMIFS(Data!AX:AX,Data!Z:Z,"TM",Data!X:X,Data!M139),IF(Data!Z139="AM",SUMIFS(Data!AX:AX,Data!Z:Z,"TM",Data!V:V,Data!M139),IF(Data!Z139="AZM",SUMIFS(Data!AX:AX,Data!Z:Z,"TM",Data!U:U,Data!M139),IF(Data!Z139="Zone",SUMIFS(Data!AX:AX,Data!Z:Z,"TM",Data!T:T,Data!M139),IF(Data!Z139="Region",SUMIFS(Data!AX:AX,Data!Z:Z,"TM",Data!S:S,Data!M139),IF(Data!Z139="Country",SUMIFS(Data!AX:AX,Data!Z:Z,"TM",Data!R:R,Data!M139),0)))))))</f>
        <v>0</v>
      </c>
      <c r="AY139" s="18">
        <f>IF(Z139="TM",(COUNTIFS(Orders!AD:AD,Data!M139,Orders!W:W,0,Orders!X:X,0,Orders!S:S,"*Pro*")+COUNTIFS(Orders!AD:AD,Data!M139,Orders!W:W,1,Orders!X:X,1,Orders!S:S,"*Pro*")),IF(Data!Z139="AAM",SUMIFS(Data!AY:AY,Data!Z:Z,"TM",Data!X:X,Data!M139),IF(Data!Z139="AM",SUMIFS(Data!AY:AY,Data!Z:Z,"TM",Data!V:V,Data!M139),IF(Data!Z139="AZM",SUMIFS(Data!AY:AY,Data!Z:Z,"TM",Data!U:U,Data!M139),IF(Data!Z139="Zone",SUMIFS(Data!AY:AY,Data!Z:Z,"TM",Data!T:T,Data!M139),IF(Data!Z139="Region",SUMIFS(Data!AY:AY,Data!Z:Z,"TM",Data!S:S,Data!M139),IF(Data!Z139="Country",SUMIFS(Data!AY:AY,Data!Z:Z,"TM",Data!R:R,Data!M139),0)))))))</f>
        <v>0</v>
      </c>
      <c r="AZ139" s="18">
        <f>IF(Z139="TM",(COUNTIFS(Orders!AD:AD,Data!M139,Orders!W:W,0,Orders!X:X,0,Orders!S:S,"*Tab*")+COUNTIFS(Orders!AD:AD,Data!M139,Orders!W:W,1,Orders!X:X,1,Orders!S:S,"*Tab*")),IF(Data!Z139="AAM",SUMIFS(Data!AZ:AZ,Data!Z:Z,"TM",Data!X:X,Data!M139),IF(Data!Z139="AM",SUMIFS(Data!AZ:AZ,Data!Z:Z,"TM",Data!V:V,Data!M139),IF(Data!Z139="AZM",SUMIFS(Data!AZ:AZ,Data!Z:Z,"TM",Data!U:U,Data!M139),IF(Data!Z139="Zone",SUMIFS(Data!AZ:AZ,Data!Z:Z,"TM",Data!T:T,Data!M139),IF(Data!Z139="Region",SUMIFS(Data!AZ:AZ,Data!Z:Z,"TM",Data!S:S,Data!M139),IF(Data!Z139="Country",SUMIFS(Data!AZ:AZ,Data!Z:Z,"TM",Data!R:R,Data!M139),0)))))))</f>
        <v>0</v>
      </c>
      <c r="BA139" s="18">
        <f>IF(Z139="TM",(COUNTIFS(Orders!AD:AD,Data!M139,Orders!W:W,0,Orders!X:X,0,Orders!S:S,"*Dental*")+COUNTIFS(Orders!AD:AD,Data!M139,Orders!W:W,1,Orders!X:X,1,Orders!S:S,"*Dental*")+COUNTIFS(Orders!AD:AD,Data!M139,Orders!W:W,0,Orders!X:X,0,Orders!S:S,"*Pediatric*")+COUNTIFS(Orders!AD:AD,Data!M139,Orders!W:W,1,Orders!X:X,1,Orders!S:S,"*Pediatric*")),IF(Data!Z139="AAM",SUMIFS(Data!BA:BA,Data!Z:Z,"TM",Data!X:X,Data!M139),IF(Data!Z139="AM",SUMIFS(Data!BA:BA,Data!Z:Z,"TM",Data!V:V,Data!M139),IF(Data!Z139="AZM",SUMIFS(Data!BA:BA,Data!Z:Z,"TM",Data!U:U,Data!M139),IF(Data!Z139="Zone",SUMIFS(Data!BA:BA,Data!Z:Z,"TM",Data!T:T,Data!M139),IF(Data!Z139="Region",SUMIFS(Data!BA:BA,Data!Z:Z,"TM",Data!S:S,Data!M139),IF(Data!Z139="Country",SUMIFS(Data!BA:BA,Data!Z:Z,"TM",Data!R:R,Data!M139),0)))))))</f>
        <v>0</v>
      </c>
      <c r="BB139" s="18">
        <f>IF(Z139="TM",(COUNTIFS(Orders!AD:AD,Data!M139,Orders!W:W,0,Orders!X:X,0,Orders!S:S,"*Fabric*")+COUNTIFS(Orders!AD:AD,Data!M139,Orders!W:W,1,Orders!X:X,1,Orders!S:S,"*Fabric*")),IF(Data!Z139="AAM",SUMIFS(Data!BB:BB,Data!Z:Z,"TM",Data!X:X,Data!M139),IF(Data!Z139="AM",SUMIFS(Data!BB:BB,Data!Z:Z,"TM",Data!V:V,Data!M139),IF(Data!Z139="AZM",SUMIFS(Data!BB:BB,Data!Z:Z,"TM",Data!U:U,Data!M139),IF(Data!Z139="Zone",SUMIFS(Data!BB:BB,Data!Z:Z,"TM",Data!T:T,Data!M139),IF(Data!Z139="Region",SUMIFS(Data!BB:BB,Data!Z:Z,"TM",Data!S:S,Data!M139),IF(Data!Z139="Country",SUMIFS(Data!BB:BB,Data!Z:Z,"TM",Data!R:R,Data!M139),0)))))))</f>
        <v>0</v>
      </c>
    </row>
    <row r="140" spans="1:54" ht="15.75" x14ac:dyDescent="0.3">
      <c r="A140" s="33" t="str">
        <f t="shared" ref="A140:A203" si="54">IF(B140=FALSE,C140,"")</f>
        <v/>
      </c>
      <c r="B140" s="33" t="b">
        <f t="shared" ref="B140:B203" si="55">ISERROR(C140)</f>
        <v>1</v>
      </c>
      <c r="C140" s="33" t="e">
        <f>IF(ISERROR(SMALL($D$4:$D$594,E140)),””,SMALL($D$4:$D$594,E140))</f>
        <v>#NAME?</v>
      </c>
      <c r="D140" s="34" t="str">
        <f t="shared" ref="D140:D203" si="56">IF(F140=0,"",E140)</f>
        <v/>
      </c>
      <c r="E140" s="33">
        <f>ROWS($E$4:E140)</f>
        <v>137</v>
      </c>
      <c r="F140" s="33">
        <f t="shared" ref="F140:F203" si="57">IF(G140=0,0,IF(H140=0,0,1))</f>
        <v>0</v>
      </c>
      <c r="G140" s="33">
        <f>IF(OR(Report!$C$7="",Report!$C$7="All Levels"),1,IF(Report!$C$7=Data!Z140,1,0))</f>
        <v>0</v>
      </c>
      <c r="H140" s="33">
        <f t="shared" ref="H140:H203" si="58">IF(I140=3,1,0)</f>
        <v>1</v>
      </c>
      <c r="I140" s="33">
        <f t="shared" ref="I140:I203" si="59">SUM(J140:L140)</f>
        <v>3</v>
      </c>
      <c r="J140" s="33">
        <f>IF(OR(Report!$F$7="",Report!$F$7="All AMs"),1,IF(Report!$F$7=Data!W140,1,0))</f>
        <v>1</v>
      </c>
      <c r="K140" s="33">
        <f>IF(OR(Report!$E$7="",Report!$E$7="All Zones"),1,IF(Report!$E$7=Data!P140,1,0))</f>
        <v>1</v>
      </c>
      <c r="L140" s="33">
        <f>IF(OR(Report!$D$7="",Report!$D$7="All Regions"),1,IF(Report!$D$7=Data!O140,1,0))</f>
        <v>1</v>
      </c>
      <c r="M140" s="67" t="s">
        <v>941</v>
      </c>
      <c r="N140" s="67" t="s">
        <v>942</v>
      </c>
      <c r="O140" s="68" t="s">
        <v>20</v>
      </c>
      <c r="P140" s="68" t="s">
        <v>20</v>
      </c>
      <c r="Q140" s="68" t="s">
        <v>798</v>
      </c>
      <c r="R140" s="67" t="s">
        <v>777</v>
      </c>
      <c r="S140" s="67" t="s">
        <v>747</v>
      </c>
      <c r="T140" s="67" t="s">
        <v>748</v>
      </c>
      <c r="U140" s="67"/>
      <c r="V140" s="67" t="s">
        <v>797</v>
      </c>
      <c r="W140" s="67" t="s">
        <v>696</v>
      </c>
      <c r="X140" s="67"/>
      <c r="Y140" s="68" t="s">
        <v>362</v>
      </c>
      <c r="Z140" s="68" t="s">
        <v>13</v>
      </c>
      <c r="AA140" s="68" t="s">
        <v>70</v>
      </c>
      <c r="AB140" s="18">
        <f>IF(Z140="TM",IF(AA140="H",(COUNTIFS(Orders!AD:AD,Data!M140,Orders!W:W,0,Orders!X:X,0)+COUNTIFS(Orders!AD:AD,Data!M140,Orders!W:W,1,Orders!X:X,1)),0),IF(Data!Z140="AAM",SUMIFS(Data!AB:AB,Data!Z:Z,"TM",Data!X:X,Data!M140,AA:AA,"H"),IF(Data!Z140="AM",SUMIFS(Data!AB:AB,Data!Z:Z,"TM",Data!V:V,Data!M140,AA:AA,"H"),IF(Data!Z140="AZM",SUMIFS(Data!AB:AB,Data!Z:Z,"TM",Data!U:U,Data!M140,AA:AA,"H"),IF(Data!Z140="ZM",SUMIFS(Data!AB:AB,Data!Z:Z,"TM",Data!T:T,Data!M140,AA:AA,"H"),IF(Data!Z140="RM",SUMIFS(Data!AB:AB,Data!Z:Z,"TM",Data!S:S,Data!M140,AA:AA,"H"),IF(Data!Z140="CM",SUMIFS(Data!AB:AB,Data!Z:Z,"TM",Data!R:R,Data!M140,AA:AA,"H"),"")))))))</f>
        <v>0</v>
      </c>
      <c r="AC140" s="28">
        <f>IF(Z140="TM",IF(AA140="H",(SUMIFS(Orders!AG:AG,Orders!AD:AD,Data!M140,Orders!W:W,0,Orders!X:X,0)+SUMIFS(Orders!AG:AG,Orders!AD:AD,Data!M140,Orders!W:W,1,Orders!X:X,1))/12000,0),IF(Data!Z140="AAM",SUMIFS(Data!AC:AC,Data!Z:Z,"TM",Data!X:X,Data!M140,AA:AA,"H"),IF(Data!Z140="AM",SUMIFS(Data!AC:AC,Data!Z:Z,"TM",Data!V:V,Data!M140,AA:AA,"H"),IF(Data!Z140="AZM",SUMIFS(Data!AC:AC,Data!Z:Z,"TM",Data!U:U,Data!M140,AA:AA,"H"),IF(Data!Z140="Zone",SUMIFS(Data!AC:AC,Data!Z:Z,"TM",Data!T:T,Data!M140,AA:AA,"H"),IF(Data!Z140="Region",SUMIFS(Data!AC:AC,Data!Z:Z,"TM",Data!S:S,Data!M140,AA:AA,"H"),IF(Data!Z140="Country",SUMIFS(Data!AC:AC,Data!Z:Z,"TM",Data!R:R,Data!M140,AA:AA,"H"),"")))))))</f>
        <v>0</v>
      </c>
      <c r="AD140" s="18">
        <f>IF(Z140="TM",0,IF(Data!Z140="AAM",SUMIFS(Data!AD:AD,Data!Z:Z,"TM",Data!X:X,Data!M140,AA:AA,"H"),IF(Data!Z140="AM",SUMIFS(Data!AD:AD,Data!Z:Z,"TM",Data!V:V,Data!M140,AA:AA,"H"),IF(Data!Z140="AZM",SUMIFS(Data!AD:AD,Data!Z:Z,"TM",Data!U:U,Data!M140,AA:AA,"H"),IF(Data!Z140="Zone",SUMIFS(Data!AD:AD,Data!Z:Z,"TM",Data!T:T,Data!M140,AA:AA,"H"),IF(Data!Z140="Region",SUMIFS(Data!AD:AD,Data!Z:Z,"TM",Data!S:S,Data!M140,AA:AA,"H"),IF(Data!Z140="Country",SUMIFS(Data!AD:AD,Data!Z:Z,"TM",Data!R:R,Data!M140,AA:AA,"H"),"")))))))</f>
        <v>0</v>
      </c>
      <c r="AE140" s="27">
        <f t="shared" si="43"/>
        <v>0</v>
      </c>
      <c r="AF140" s="26">
        <f t="shared" si="44"/>
        <v>0</v>
      </c>
      <c r="AG140" s="26">
        <f t="shared" si="45"/>
        <v>0</v>
      </c>
      <c r="AH140" s="26">
        <f t="shared" si="46"/>
        <v>0</v>
      </c>
      <c r="AJ140" s="28">
        <f>IF(Z140="TM",IF(AA140="U",(SUMIFS(Orders!AG:AG,Orders!AD:AD,Data!M140,Orders!W:W,0,Orders!X:X,0)+SUMIFS(Orders!AG:AG,Orders!AD:AD,Data!M140,Orders!W:W,1,Orders!X:X,1))/12000,0),IF(Data!Z140="AAM",SUMIFS(Data!AJ:AJ,Data!Z:Z,"TM",Data!X:X,Data!M140,AA:AA,"U"),IF(Data!Z140="AM",SUMIFS(Data!AJ:AJ,Data!Z:Z,"TM",Data!V:V,Data!M140,AA:AA,"U"),IF(Data!Z140="AZM",SUMIFS(Data!AJ:AJ,Data!Z:Z,"TM",Data!U:U,Data!M140,AA:AA,"U"),IF(Data!Z140="Zone",SUMIFS(Data!AJ:AJ,Data!Z:Z,"TM",Data!T:T,Data!M140,AA:AA,"U"),IF(Data!Z140="Region",SUMIFS(Data!AJ:AJ,Data!Z:Z,"TM",Data!S:S,Data!M140,AA:AA,"U"),IF(Data!Z140="Country",SUMIFS(Data!AJ:AJ,Data!Z:Z,"TM",Data!R:R,Data!M140,AA:AA,"U"),"")))))))</f>
        <v>0</v>
      </c>
      <c r="AK140" s="18">
        <f>IF(Z140="TM",IF(AA140="U",(SUMIFS(Orders!AG:AG,Orders!AD:AD,Data!M140,Orders!W:W,0,Orders!X:X,0)+SUMIFS(Orders!AG:AG,Orders!AD:AD,Data!M140,Orders!W:W,1,Orders!X:X,1)),0),IF(Data!Z140="AAM",SUMIFS(Data!AK:AK,Data!Z:Z,"TM",Data!X:X,Data!M140,AA:AA,"U"),IF(Data!Z140="AM",SUMIFS(Data!AK:AK,Data!Z:Z,"TM",Data!V:V,Data!M140,AA:AA,"U"),IF(Data!Z140="AZM",SUMIFS(Data!AK:AK,Data!Z:Z,"TM",Data!U:U,Data!M140,AA:AA,"U"),IF(Data!Z140="Zone",SUMIFS(Data!AK:AK,Data!Z:Z,"TM",Data!T:T,Data!M140,AA:AA,"U"),IF(Data!Z140="Region",SUMIFS(Data!AK:AK,Data!Z:Z,"TM",Data!S:S,Data!M140,AA:AA,"U"),IF(Data!Z140="Country",SUMIFS(Data!AK:AK,Data!Z:Z,"TM",Data!R:R,Data!M140,AA:AA,"U"),"")))))))</f>
        <v>0</v>
      </c>
      <c r="AL140" s="18">
        <f>IF(Z140="TM",12000*0,IF(Data!Z140="AAM",SUMIFS(Data!AL:AL,Data!Z:Z,"TM",Data!X:X,Data!M140,AA:AA,"H"),IF(Data!Z140="AM",SUMIFS(Data!AL:AL,Data!Z:Z,"TM",Data!V:V,Data!M140,AA:AA,"H"),IF(Data!Z140="AZM",SUMIFS(Data!AL:AL,Data!Z:Z,"TM",Data!U:U,Data!M140,AA:AA,"H"),IF(Data!Z140="Zone",SUMIFS(Data!AL:AL,Data!Z:Z,"TM",Data!T:T,Data!M140,AA:AA,"H"),IF(Data!Z140="Region",SUMIFS(Data!AL:AL,Data!Z:Z,"TM",Data!S:S,Data!M140,AA:AA,"H"),IF(Data!Z140="Country",SUMIFS(Data!AL:AL,Data!Z:Z,"TM",Data!R:R,Data!M140,AA:AA,"H"),"")))))))</f>
        <v>0</v>
      </c>
      <c r="AM140" s="27">
        <f t="shared" si="47"/>
        <v>0</v>
      </c>
      <c r="AN140" s="26">
        <f t="shared" si="48"/>
        <v>0</v>
      </c>
      <c r="AO140" s="26">
        <f t="shared" si="49"/>
        <v>0</v>
      </c>
      <c r="AQ140" s="28">
        <f t="shared" si="50"/>
        <v>0</v>
      </c>
      <c r="AR140" s="18">
        <f t="shared" si="51"/>
        <v>0</v>
      </c>
      <c r="AS140" s="18">
        <f t="shared" si="52"/>
        <v>0</v>
      </c>
      <c r="AT140" s="27">
        <f t="shared" si="53"/>
        <v>0</v>
      </c>
      <c r="AU140" s="27"/>
      <c r="AV140" s="27"/>
      <c r="AW140" s="18">
        <f>IF(Z140="TM",(COUNTIFS(Orders!AD:AD,Data!M140,Orders!W:W,0,Orders!X:X,0,Orders!S:S,"*Ray*")+COUNTIFS(Orders!AD:AD,Data!M140,Orders!W:W,1,Orders!X:X,1,Orders!S:S,"*Ray*")+COUNTIFS(Orders!AD:AD,Data!M140,Orders!W:W,0,Orders!X:X,0,Orders!S:S,"*Fabric*")+COUNTIFS(Orders!AD:AD,Data!M140,Orders!W:W,1,Orders!X:X,1,Orders!S:S,"*Fabric*")),IF(Data!Z140="AAM",SUMIFS(Data!AW:AW,Data!Z:Z,"TM",Data!X:X,Data!M140),IF(Data!Z140="AM",SUMIFS(Data!AW:AW,Data!Z:Z,"TM",Data!V:V,Data!M140),IF(Data!Z140="AZM",SUMIFS(Data!AW:AW,Data!Z:Z,"TM",Data!U:U,Data!M140),IF(Data!Z140="Zone",SUMIFS(Data!AW:AW,Data!Z:Z,"TM",Data!T:T,Data!M140),IF(Data!Z140="Region",SUMIFS(Data!AW:AW,Data!Z:Z,"TM",Data!S:S,Data!M140),IF(Data!Z140="Country",SUMIFS(Data!AW:AW,Data!Z:Z,"TM",Data!R:R,Data!M140),0)))))))</f>
        <v>0</v>
      </c>
      <c r="AX140" s="18">
        <f>IF(Z140="TM",(COUNTIFS(Orders!AD:AD,Data!M140,Orders!W:W,0,Orders!X:X,0,Orders!S:S,"*Starter*")+COUNTIFS(Orders!AD:AD,Data!M140,Orders!W:W,1,Orders!X:X,1,Orders!S:S,"*Starter*")),IF(Data!Z140="AAM",SUMIFS(Data!AX:AX,Data!Z:Z,"TM",Data!X:X,Data!M140),IF(Data!Z140="AM",SUMIFS(Data!AX:AX,Data!Z:Z,"TM",Data!V:V,Data!M140),IF(Data!Z140="AZM",SUMIFS(Data!AX:AX,Data!Z:Z,"TM",Data!U:U,Data!M140),IF(Data!Z140="Zone",SUMIFS(Data!AX:AX,Data!Z:Z,"TM",Data!T:T,Data!M140),IF(Data!Z140="Region",SUMIFS(Data!AX:AX,Data!Z:Z,"TM",Data!S:S,Data!M140),IF(Data!Z140="Country",SUMIFS(Data!AX:AX,Data!Z:Z,"TM",Data!R:R,Data!M140),0)))))))</f>
        <v>0</v>
      </c>
      <c r="AY140" s="18">
        <f>IF(Z140="TM",(COUNTIFS(Orders!AD:AD,Data!M140,Orders!W:W,0,Orders!X:X,0,Orders!S:S,"*Pro*")+COUNTIFS(Orders!AD:AD,Data!M140,Orders!W:W,1,Orders!X:X,1,Orders!S:S,"*Pro*")),IF(Data!Z140="AAM",SUMIFS(Data!AY:AY,Data!Z:Z,"TM",Data!X:X,Data!M140),IF(Data!Z140="AM",SUMIFS(Data!AY:AY,Data!Z:Z,"TM",Data!V:V,Data!M140),IF(Data!Z140="AZM",SUMIFS(Data!AY:AY,Data!Z:Z,"TM",Data!U:U,Data!M140),IF(Data!Z140="Zone",SUMIFS(Data!AY:AY,Data!Z:Z,"TM",Data!T:T,Data!M140),IF(Data!Z140="Region",SUMIFS(Data!AY:AY,Data!Z:Z,"TM",Data!S:S,Data!M140),IF(Data!Z140="Country",SUMIFS(Data!AY:AY,Data!Z:Z,"TM",Data!R:R,Data!M140),0)))))))</f>
        <v>0</v>
      </c>
      <c r="AZ140" s="18">
        <f>IF(Z140="TM",(COUNTIFS(Orders!AD:AD,Data!M140,Orders!W:W,0,Orders!X:X,0,Orders!S:S,"*Tab*")+COUNTIFS(Orders!AD:AD,Data!M140,Orders!W:W,1,Orders!X:X,1,Orders!S:S,"*Tab*")),IF(Data!Z140="AAM",SUMIFS(Data!AZ:AZ,Data!Z:Z,"TM",Data!X:X,Data!M140),IF(Data!Z140="AM",SUMIFS(Data!AZ:AZ,Data!Z:Z,"TM",Data!V:V,Data!M140),IF(Data!Z140="AZM",SUMIFS(Data!AZ:AZ,Data!Z:Z,"TM",Data!U:U,Data!M140),IF(Data!Z140="Zone",SUMIFS(Data!AZ:AZ,Data!Z:Z,"TM",Data!T:T,Data!M140),IF(Data!Z140="Region",SUMIFS(Data!AZ:AZ,Data!Z:Z,"TM",Data!S:S,Data!M140),IF(Data!Z140="Country",SUMIFS(Data!AZ:AZ,Data!Z:Z,"TM",Data!R:R,Data!M140),0)))))))</f>
        <v>0</v>
      </c>
      <c r="BA140" s="18">
        <f>IF(Z140="TM",(COUNTIFS(Orders!AD:AD,Data!M140,Orders!W:W,0,Orders!X:X,0,Orders!S:S,"*Dental*")+COUNTIFS(Orders!AD:AD,Data!M140,Orders!W:W,1,Orders!X:X,1,Orders!S:S,"*Dental*")+COUNTIFS(Orders!AD:AD,Data!M140,Orders!W:W,0,Orders!X:X,0,Orders!S:S,"*Pediatric*")+COUNTIFS(Orders!AD:AD,Data!M140,Orders!W:W,1,Orders!X:X,1,Orders!S:S,"*Pediatric*")),IF(Data!Z140="AAM",SUMIFS(Data!BA:BA,Data!Z:Z,"TM",Data!X:X,Data!M140),IF(Data!Z140="AM",SUMIFS(Data!BA:BA,Data!Z:Z,"TM",Data!V:V,Data!M140),IF(Data!Z140="AZM",SUMIFS(Data!BA:BA,Data!Z:Z,"TM",Data!U:U,Data!M140),IF(Data!Z140="Zone",SUMIFS(Data!BA:BA,Data!Z:Z,"TM",Data!T:T,Data!M140),IF(Data!Z140="Region",SUMIFS(Data!BA:BA,Data!Z:Z,"TM",Data!S:S,Data!M140),IF(Data!Z140="Country",SUMIFS(Data!BA:BA,Data!Z:Z,"TM",Data!R:R,Data!M140),0)))))))</f>
        <v>0</v>
      </c>
      <c r="BB140" s="18">
        <f>IF(Z140="TM",(COUNTIFS(Orders!AD:AD,Data!M140,Orders!W:W,0,Orders!X:X,0,Orders!S:S,"*Fabric*")+COUNTIFS(Orders!AD:AD,Data!M140,Orders!W:W,1,Orders!X:X,1,Orders!S:S,"*Fabric*")),IF(Data!Z140="AAM",SUMIFS(Data!BB:BB,Data!Z:Z,"TM",Data!X:X,Data!M140),IF(Data!Z140="AM",SUMIFS(Data!BB:BB,Data!Z:Z,"TM",Data!V:V,Data!M140),IF(Data!Z140="AZM",SUMIFS(Data!BB:BB,Data!Z:Z,"TM",Data!U:U,Data!M140),IF(Data!Z140="Zone",SUMIFS(Data!BB:BB,Data!Z:Z,"TM",Data!T:T,Data!M140),IF(Data!Z140="Region",SUMIFS(Data!BB:BB,Data!Z:Z,"TM",Data!S:S,Data!M140),IF(Data!Z140="Country",SUMIFS(Data!BB:BB,Data!Z:Z,"TM",Data!R:R,Data!M140),0)))))))</f>
        <v>0</v>
      </c>
    </row>
    <row r="141" spans="1:54" ht="15.75" x14ac:dyDescent="0.3">
      <c r="A141" s="33" t="str">
        <f t="shared" si="54"/>
        <v/>
      </c>
      <c r="B141" s="33" t="b">
        <f t="shared" si="55"/>
        <v>1</v>
      </c>
      <c r="C141" s="33" t="e">
        <f>IF(ISERROR(SMALL($D$4:$D$594,E141)),””,SMALL($D$4:$D$594,E141))</f>
        <v>#NAME?</v>
      </c>
      <c r="D141" s="34" t="str">
        <f t="shared" si="56"/>
        <v/>
      </c>
      <c r="E141" s="33">
        <f>ROWS($E$4:E141)</f>
        <v>138</v>
      </c>
      <c r="F141" s="33">
        <f t="shared" si="57"/>
        <v>0</v>
      </c>
      <c r="G141" s="33">
        <f>IF(OR(Report!$C$7="",Report!$C$7="All Levels"),1,IF(Report!$C$7=Data!Z141,1,0))</f>
        <v>0</v>
      </c>
      <c r="H141" s="33">
        <f t="shared" si="58"/>
        <v>1</v>
      </c>
      <c r="I141" s="33">
        <f t="shared" si="59"/>
        <v>3</v>
      </c>
      <c r="J141" s="33">
        <f>IF(OR(Report!$F$7="",Report!$F$7="All AMs"),1,IF(Report!$F$7=Data!W141,1,0))</f>
        <v>1</v>
      </c>
      <c r="K141" s="33">
        <f>IF(OR(Report!$E$7="",Report!$E$7="All Zones"),1,IF(Report!$E$7=Data!P141,1,0))</f>
        <v>1</v>
      </c>
      <c r="L141" s="33">
        <f>IF(OR(Report!$D$7="",Report!$D$7="All Regions"),1,IF(Report!$D$7=Data!O141,1,0))</f>
        <v>1</v>
      </c>
      <c r="M141" s="67" t="s">
        <v>943</v>
      </c>
      <c r="N141" s="67" t="s">
        <v>944</v>
      </c>
      <c r="O141" s="68" t="s">
        <v>20</v>
      </c>
      <c r="P141" s="68" t="s">
        <v>20</v>
      </c>
      <c r="Q141" s="68" t="s">
        <v>796</v>
      </c>
      <c r="R141" s="67" t="s">
        <v>777</v>
      </c>
      <c r="S141" s="67" t="s">
        <v>747</v>
      </c>
      <c r="T141" s="67" t="s">
        <v>748</v>
      </c>
      <c r="U141" s="67"/>
      <c r="V141" s="67" t="s">
        <v>945</v>
      </c>
      <c r="W141" s="67" t="s">
        <v>697</v>
      </c>
      <c r="X141" s="67"/>
      <c r="Y141" s="68" t="s">
        <v>362</v>
      </c>
      <c r="Z141" s="68" t="s">
        <v>13</v>
      </c>
      <c r="AA141" s="68" t="s">
        <v>70</v>
      </c>
      <c r="AB141" s="18">
        <f>IF(Z141="TM",IF(AA141="H",(COUNTIFS(Orders!AD:AD,Data!M141,Orders!W:W,0,Orders!X:X,0)+COUNTIFS(Orders!AD:AD,Data!M141,Orders!W:W,1,Orders!X:X,1)),0),IF(Data!Z141="AAM",SUMIFS(Data!AB:AB,Data!Z:Z,"TM",Data!X:X,Data!M141,AA:AA,"H"),IF(Data!Z141="AM",SUMIFS(Data!AB:AB,Data!Z:Z,"TM",Data!V:V,Data!M141,AA:AA,"H"),IF(Data!Z141="AZM",SUMIFS(Data!AB:AB,Data!Z:Z,"TM",Data!U:U,Data!M141,AA:AA,"H"),IF(Data!Z141="ZM",SUMIFS(Data!AB:AB,Data!Z:Z,"TM",Data!T:T,Data!M141,AA:AA,"H"),IF(Data!Z141="RM",SUMIFS(Data!AB:AB,Data!Z:Z,"TM",Data!S:S,Data!M141,AA:AA,"H"),IF(Data!Z141="CM",SUMIFS(Data!AB:AB,Data!Z:Z,"TM",Data!R:R,Data!M141,AA:AA,"H"),"")))))))</f>
        <v>1</v>
      </c>
      <c r="AC141" s="28">
        <f>IF(Z141="TM",IF(AA141="H",(SUMIFS(Orders!AG:AG,Orders!AD:AD,Data!M141,Orders!W:W,0,Orders!X:X,0)+SUMIFS(Orders!AG:AG,Orders!AD:AD,Data!M141,Orders!W:W,1,Orders!X:X,1))/12000,0),IF(Data!Z141="AAM",SUMIFS(Data!AC:AC,Data!Z:Z,"TM",Data!X:X,Data!M141,AA:AA,"H"),IF(Data!Z141="AM",SUMIFS(Data!AC:AC,Data!Z:Z,"TM",Data!V:V,Data!M141,AA:AA,"H"),IF(Data!Z141="AZM",SUMIFS(Data!AC:AC,Data!Z:Z,"TM",Data!U:U,Data!M141,AA:AA,"H"),IF(Data!Z141="Zone",SUMIFS(Data!AC:AC,Data!Z:Z,"TM",Data!T:T,Data!M141,AA:AA,"H"),IF(Data!Z141="Region",SUMIFS(Data!AC:AC,Data!Z:Z,"TM",Data!S:S,Data!M141,AA:AA,"H"),IF(Data!Z141="Country",SUMIFS(Data!AC:AC,Data!Z:Z,"TM",Data!R:R,Data!M141,AA:AA,"H"),"")))))))</f>
        <v>2.4990000000000001</v>
      </c>
      <c r="AD141" s="18">
        <f>IF(Z141="TM",0,IF(Data!Z141="AAM",SUMIFS(Data!AD:AD,Data!Z:Z,"TM",Data!X:X,Data!M141,AA:AA,"H"),IF(Data!Z141="AM",SUMIFS(Data!AD:AD,Data!Z:Z,"TM",Data!V:V,Data!M141,AA:AA,"H"),IF(Data!Z141="AZM",SUMIFS(Data!AD:AD,Data!Z:Z,"TM",Data!U:U,Data!M141,AA:AA,"H"),IF(Data!Z141="Zone",SUMIFS(Data!AD:AD,Data!Z:Z,"TM",Data!T:T,Data!M141,AA:AA,"H"),IF(Data!Z141="Region",SUMIFS(Data!AD:AD,Data!Z:Z,"TM",Data!S:S,Data!M141,AA:AA,"H"),IF(Data!Z141="Country",SUMIFS(Data!AD:AD,Data!Z:Z,"TM",Data!R:R,Data!M141,AA:AA,"H"),"")))))))</f>
        <v>0</v>
      </c>
      <c r="AE141" s="27">
        <f t="shared" si="43"/>
        <v>0</v>
      </c>
      <c r="AF141" s="26">
        <f t="shared" si="44"/>
        <v>2499</v>
      </c>
      <c r="AG141" s="26">
        <f t="shared" si="45"/>
        <v>0</v>
      </c>
      <c r="AH141" s="26">
        <f t="shared" si="46"/>
        <v>2.4990000000000001</v>
      </c>
      <c r="AJ141" s="28">
        <f>IF(Z141="TM",IF(AA141="U",(SUMIFS(Orders!AG:AG,Orders!AD:AD,Data!M141,Orders!W:W,0,Orders!X:X,0)+SUMIFS(Orders!AG:AG,Orders!AD:AD,Data!M141,Orders!W:W,1,Orders!X:X,1))/12000,0),IF(Data!Z141="AAM",SUMIFS(Data!AJ:AJ,Data!Z:Z,"TM",Data!X:X,Data!M141,AA:AA,"U"),IF(Data!Z141="AM",SUMIFS(Data!AJ:AJ,Data!Z:Z,"TM",Data!V:V,Data!M141,AA:AA,"U"),IF(Data!Z141="AZM",SUMIFS(Data!AJ:AJ,Data!Z:Z,"TM",Data!U:U,Data!M141,AA:AA,"U"),IF(Data!Z141="Zone",SUMIFS(Data!AJ:AJ,Data!Z:Z,"TM",Data!T:T,Data!M141,AA:AA,"U"),IF(Data!Z141="Region",SUMIFS(Data!AJ:AJ,Data!Z:Z,"TM",Data!S:S,Data!M141,AA:AA,"U"),IF(Data!Z141="Country",SUMIFS(Data!AJ:AJ,Data!Z:Z,"TM",Data!R:R,Data!M141,AA:AA,"U"),"")))))))</f>
        <v>0</v>
      </c>
      <c r="AK141" s="18">
        <f>IF(Z141="TM",IF(AA141="U",(SUMIFS(Orders!AG:AG,Orders!AD:AD,Data!M141,Orders!W:W,0,Orders!X:X,0)+SUMIFS(Orders!AG:AG,Orders!AD:AD,Data!M141,Orders!W:W,1,Orders!X:X,1)),0),IF(Data!Z141="AAM",SUMIFS(Data!AK:AK,Data!Z:Z,"TM",Data!X:X,Data!M141,AA:AA,"U"),IF(Data!Z141="AM",SUMIFS(Data!AK:AK,Data!Z:Z,"TM",Data!V:V,Data!M141,AA:AA,"U"),IF(Data!Z141="AZM",SUMIFS(Data!AK:AK,Data!Z:Z,"TM",Data!U:U,Data!M141,AA:AA,"U"),IF(Data!Z141="Zone",SUMIFS(Data!AK:AK,Data!Z:Z,"TM",Data!T:T,Data!M141,AA:AA,"U"),IF(Data!Z141="Region",SUMIFS(Data!AK:AK,Data!Z:Z,"TM",Data!S:S,Data!M141,AA:AA,"U"),IF(Data!Z141="Country",SUMIFS(Data!AK:AK,Data!Z:Z,"TM",Data!R:R,Data!M141,AA:AA,"U"),"")))))))</f>
        <v>0</v>
      </c>
      <c r="AL141" s="18">
        <f>IF(Z141="TM",12000*0,IF(Data!Z141="AAM",SUMIFS(Data!AL:AL,Data!Z:Z,"TM",Data!X:X,Data!M141,AA:AA,"H"),IF(Data!Z141="AM",SUMIFS(Data!AL:AL,Data!Z:Z,"TM",Data!V:V,Data!M141,AA:AA,"H"),IF(Data!Z141="AZM",SUMIFS(Data!AL:AL,Data!Z:Z,"TM",Data!U:U,Data!M141,AA:AA,"H"),IF(Data!Z141="Zone",SUMIFS(Data!AL:AL,Data!Z:Z,"TM",Data!T:T,Data!M141,AA:AA,"H"),IF(Data!Z141="Region",SUMIFS(Data!AL:AL,Data!Z:Z,"TM",Data!S:S,Data!M141,AA:AA,"H"),IF(Data!Z141="Country",SUMIFS(Data!AL:AL,Data!Z:Z,"TM",Data!R:R,Data!M141,AA:AA,"H"),"")))))))</f>
        <v>0</v>
      </c>
      <c r="AM141" s="27">
        <f t="shared" si="47"/>
        <v>0</v>
      </c>
      <c r="AN141" s="26">
        <f t="shared" si="48"/>
        <v>0</v>
      </c>
      <c r="AO141" s="26">
        <f t="shared" si="49"/>
        <v>2.4990000000000001</v>
      </c>
      <c r="AQ141" s="28">
        <f t="shared" si="50"/>
        <v>2.4990000000000001</v>
      </c>
      <c r="AR141" s="18">
        <f t="shared" si="51"/>
        <v>29988</v>
      </c>
      <c r="AS141" s="18">
        <f t="shared" si="52"/>
        <v>0</v>
      </c>
      <c r="AT141" s="27">
        <f t="shared" si="53"/>
        <v>0</v>
      </c>
      <c r="AU141" s="27"/>
      <c r="AV141" s="27"/>
      <c r="AW141" s="18">
        <f>IF(Z141="TM",(COUNTIFS(Orders!AD:AD,Data!M141,Orders!W:W,0,Orders!X:X,0,Orders!S:S,"*Ray*")+COUNTIFS(Orders!AD:AD,Data!M141,Orders!W:W,1,Orders!X:X,1,Orders!S:S,"*Ray*")+COUNTIFS(Orders!AD:AD,Data!M141,Orders!W:W,0,Orders!X:X,0,Orders!S:S,"*Fabric*")+COUNTIFS(Orders!AD:AD,Data!M141,Orders!W:W,1,Orders!X:X,1,Orders!S:S,"*Fabric*")),IF(Data!Z141="AAM",SUMIFS(Data!AW:AW,Data!Z:Z,"TM",Data!X:X,Data!M141),IF(Data!Z141="AM",SUMIFS(Data!AW:AW,Data!Z:Z,"TM",Data!V:V,Data!M141),IF(Data!Z141="AZM",SUMIFS(Data!AW:AW,Data!Z:Z,"TM",Data!U:U,Data!M141),IF(Data!Z141="Zone",SUMIFS(Data!AW:AW,Data!Z:Z,"TM",Data!T:T,Data!M141),IF(Data!Z141="Region",SUMIFS(Data!AW:AW,Data!Z:Z,"TM",Data!S:S,Data!M141),IF(Data!Z141="Country",SUMIFS(Data!AW:AW,Data!Z:Z,"TM",Data!R:R,Data!M141),0)))))))</f>
        <v>1</v>
      </c>
      <c r="AX141" s="18">
        <f>IF(Z141="TM",(COUNTIFS(Orders!AD:AD,Data!M141,Orders!W:W,0,Orders!X:X,0,Orders!S:S,"*Starter*")+COUNTIFS(Orders!AD:AD,Data!M141,Orders!W:W,1,Orders!X:X,1,Orders!S:S,"*Starter*")),IF(Data!Z141="AAM",SUMIFS(Data!AX:AX,Data!Z:Z,"TM",Data!X:X,Data!M141),IF(Data!Z141="AM",SUMIFS(Data!AX:AX,Data!Z:Z,"TM",Data!V:V,Data!M141),IF(Data!Z141="AZM",SUMIFS(Data!AX:AX,Data!Z:Z,"TM",Data!U:U,Data!M141),IF(Data!Z141="Zone",SUMIFS(Data!AX:AX,Data!Z:Z,"TM",Data!T:T,Data!M141),IF(Data!Z141="Region",SUMIFS(Data!AX:AX,Data!Z:Z,"TM",Data!S:S,Data!M141),IF(Data!Z141="Country",SUMIFS(Data!AX:AX,Data!Z:Z,"TM",Data!R:R,Data!M141),0)))))))</f>
        <v>0</v>
      </c>
      <c r="AY141" s="18">
        <f>IF(Z141="TM",(COUNTIFS(Orders!AD:AD,Data!M141,Orders!W:W,0,Orders!X:X,0,Orders!S:S,"*Pro*")+COUNTIFS(Orders!AD:AD,Data!M141,Orders!W:W,1,Orders!X:X,1,Orders!S:S,"*Pro*")),IF(Data!Z141="AAM",SUMIFS(Data!AY:AY,Data!Z:Z,"TM",Data!X:X,Data!M141),IF(Data!Z141="AM",SUMIFS(Data!AY:AY,Data!Z:Z,"TM",Data!V:V,Data!M141),IF(Data!Z141="AZM",SUMIFS(Data!AY:AY,Data!Z:Z,"TM",Data!U:U,Data!M141),IF(Data!Z141="Zone",SUMIFS(Data!AY:AY,Data!Z:Z,"TM",Data!T:T,Data!M141),IF(Data!Z141="Region",SUMIFS(Data!AY:AY,Data!Z:Z,"TM",Data!S:S,Data!M141),IF(Data!Z141="Country",SUMIFS(Data!AY:AY,Data!Z:Z,"TM",Data!R:R,Data!M141),0)))))))</f>
        <v>1</v>
      </c>
      <c r="AZ141" s="18">
        <f>IF(Z141="TM",(COUNTIFS(Orders!AD:AD,Data!M141,Orders!W:W,0,Orders!X:X,0,Orders!S:S,"*Tab*")+COUNTIFS(Orders!AD:AD,Data!M141,Orders!W:W,1,Orders!X:X,1,Orders!S:S,"*Tab*")),IF(Data!Z141="AAM",SUMIFS(Data!AZ:AZ,Data!Z:Z,"TM",Data!X:X,Data!M141),IF(Data!Z141="AM",SUMIFS(Data!AZ:AZ,Data!Z:Z,"TM",Data!V:V,Data!M141),IF(Data!Z141="AZM",SUMIFS(Data!AZ:AZ,Data!Z:Z,"TM",Data!U:U,Data!M141),IF(Data!Z141="Zone",SUMIFS(Data!AZ:AZ,Data!Z:Z,"TM",Data!T:T,Data!M141),IF(Data!Z141="Region",SUMIFS(Data!AZ:AZ,Data!Z:Z,"TM",Data!S:S,Data!M141),IF(Data!Z141="Country",SUMIFS(Data!AZ:AZ,Data!Z:Z,"TM",Data!R:R,Data!M141),0)))))))</f>
        <v>0</v>
      </c>
      <c r="BA141" s="18">
        <f>IF(Z141="TM",(COUNTIFS(Orders!AD:AD,Data!M141,Orders!W:W,0,Orders!X:X,0,Orders!S:S,"*Dental*")+COUNTIFS(Orders!AD:AD,Data!M141,Orders!W:W,1,Orders!X:X,1,Orders!S:S,"*Dental*")+COUNTIFS(Orders!AD:AD,Data!M141,Orders!W:W,0,Orders!X:X,0,Orders!S:S,"*Pediatric*")+COUNTIFS(Orders!AD:AD,Data!M141,Orders!W:W,1,Orders!X:X,1,Orders!S:S,"*Pediatric*")),IF(Data!Z141="AAM",SUMIFS(Data!BA:BA,Data!Z:Z,"TM",Data!X:X,Data!M141),IF(Data!Z141="AM",SUMIFS(Data!BA:BA,Data!Z:Z,"TM",Data!V:V,Data!M141),IF(Data!Z141="AZM",SUMIFS(Data!BA:BA,Data!Z:Z,"TM",Data!U:U,Data!M141),IF(Data!Z141="Zone",SUMIFS(Data!BA:BA,Data!Z:Z,"TM",Data!T:T,Data!M141),IF(Data!Z141="Region",SUMIFS(Data!BA:BA,Data!Z:Z,"TM",Data!S:S,Data!M141),IF(Data!Z141="Country",SUMIFS(Data!BA:BA,Data!Z:Z,"TM",Data!R:R,Data!M141),0)))))))</f>
        <v>1</v>
      </c>
      <c r="BB141" s="18">
        <f>IF(Z141="TM",(COUNTIFS(Orders!AD:AD,Data!M141,Orders!W:W,0,Orders!X:X,0,Orders!S:S,"*Fabric*")+COUNTIFS(Orders!AD:AD,Data!M141,Orders!W:W,1,Orders!X:X,1,Orders!S:S,"*Fabric*")),IF(Data!Z141="AAM",SUMIFS(Data!BB:BB,Data!Z:Z,"TM",Data!X:X,Data!M141),IF(Data!Z141="AM",SUMIFS(Data!BB:BB,Data!Z:Z,"TM",Data!V:V,Data!M141),IF(Data!Z141="AZM",SUMIFS(Data!BB:BB,Data!Z:Z,"TM",Data!U:U,Data!M141),IF(Data!Z141="Zone",SUMIFS(Data!BB:BB,Data!Z:Z,"TM",Data!T:T,Data!M141),IF(Data!Z141="Region",SUMIFS(Data!BB:BB,Data!Z:Z,"TM",Data!S:S,Data!M141),IF(Data!Z141="Country",SUMIFS(Data!BB:BB,Data!Z:Z,"TM",Data!R:R,Data!M141),0)))))))</f>
        <v>0</v>
      </c>
    </row>
    <row r="142" spans="1:54" ht="15.75" x14ac:dyDescent="0.3">
      <c r="A142" s="33" t="str">
        <f t="shared" si="54"/>
        <v/>
      </c>
      <c r="B142" s="33" t="b">
        <f t="shared" si="55"/>
        <v>1</v>
      </c>
      <c r="C142" s="33" t="e">
        <f>IF(ISERROR(SMALL($D$4:$D$594,E142)),””,SMALL($D$4:$D$594,E142))</f>
        <v>#NAME?</v>
      </c>
      <c r="D142" s="34" t="str">
        <f t="shared" si="56"/>
        <v/>
      </c>
      <c r="E142" s="33">
        <f>ROWS($E$4:E142)</f>
        <v>139</v>
      </c>
      <c r="F142" s="33">
        <f t="shared" si="57"/>
        <v>0</v>
      </c>
      <c r="G142" s="33">
        <f>IF(OR(Report!$C$7="",Report!$C$7="All Levels"),1,IF(Report!$C$7=Data!Z142,1,0))</f>
        <v>0</v>
      </c>
      <c r="H142" s="33">
        <f t="shared" si="58"/>
        <v>1</v>
      </c>
      <c r="I142" s="33">
        <f t="shared" si="59"/>
        <v>3</v>
      </c>
      <c r="J142" s="33">
        <f>IF(OR(Report!$F$7="",Report!$F$7="All AMs"),1,IF(Report!$F$7=Data!W142,1,0))</f>
        <v>1</v>
      </c>
      <c r="K142" s="33">
        <f>IF(OR(Report!$E$7="",Report!$E$7="All Zones"),1,IF(Report!$E$7=Data!P142,1,0))</f>
        <v>1</v>
      </c>
      <c r="L142" s="33">
        <f>IF(OR(Report!$D$7="",Report!$D$7="All Regions"),1,IF(Report!$D$7=Data!O142,1,0))</f>
        <v>1</v>
      </c>
      <c r="M142" s="67" t="s">
        <v>572</v>
      </c>
      <c r="N142" s="67" t="s">
        <v>946</v>
      </c>
      <c r="O142" s="68" t="s">
        <v>20</v>
      </c>
      <c r="P142" s="68" t="s">
        <v>20</v>
      </c>
      <c r="Q142" s="68" t="s">
        <v>796</v>
      </c>
      <c r="R142" s="67" t="s">
        <v>777</v>
      </c>
      <c r="S142" s="67" t="s">
        <v>747</v>
      </c>
      <c r="T142" s="67" t="s">
        <v>748</v>
      </c>
      <c r="U142" s="67"/>
      <c r="V142" s="67" t="s">
        <v>945</v>
      </c>
      <c r="W142" s="67" t="s">
        <v>697</v>
      </c>
      <c r="X142" s="67"/>
      <c r="Y142" s="68" t="s">
        <v>362</v>
      </c>
      <c r="Z142" s="68" t="s">
        <v>13</v>
      </c>
      <c r="AA142" s="68" t="s">
        <v>70</v>
      </c>
      <c r="AB142" s="18">
        <f>IF(Z142="TM",IF(AA142="H",(COUNTIFS(Orders!AD:AD,Data!M142,Orders!W:W,0,Orders!X:X,0)+COUNTIFS(Orders!AD:AD,Data!M142,Orders!W:W,1,Orders!X:X,1)),0),IF(Data!Z142="AAM",SUMIFS(Data!AB:AB,Data!Z:Z,"TM",Data!X:X,Data!M142,AA:AA,"H"),IF(Data!Z142="AM",SUMIFS(Data!AB:AB,Data!Z:Z,"TM",Data!V:V,Data!M142,AA:AA,"H"),IF(Data!Z142="AZM",SUMIFS(Data!AB:AB,Data!Z:Z,"TM",Data!U:U,Data!M142,AA:AA,"H"),IF(Data!Z142="ZM",SUMIFS(Data!AB:AB,Data!Z:Z,"TM",Data!T:T,Data!M142,AA:AA,"H"),IF(Data!Z142="RM",SUMIFS(Data!AB:AB,Data!Z:Z,"TM",Data!S:S,Data!M142,AA:AA,"H"),IF(Data!Z142="CM",SUMIFS(Data!AB:AB,Data!Z:Z,"TM",Data!R:R,Data!M142,AA:AA,"H"),"")))))))</f>
        <v>0</v>
      </c>
      <c r="AC142" s="28">
        <f>IF(Z142="TM",IF(AA142="H",(SUMIFS(Orders!AG:AG,Orders!AD:AD,Data!M142,Orders!W:W,0,Orders!X:X,0)+SUMIFS(Orders!AG:AG,Orders!AD:AD,Data!M142,Orders!W:W,1,Orders!X:X,1))/12000,0),IF(Data!Z142="AAM",SUMIFS(Data!AC:AC,Data!Z:Z,"TM",Data!X:X,Data!M142,AA:AA,"H"),IF(Data!Z142="AM",SUMIFS(Data!AC:AC,Data!Z:Z,"TM",Data!V:V,Data!M142,AA:AA,"H"),IF(Data!Z142="AZM",SUMIFS(Data!AC:AC,Data!Z:Z,"TM",Data!U:U,Data!M142,AA:AA,"H"),IF(Data!Z142="Zone",SUMIFS(Data!AC:AC,Data!Z:Z,"TM",Data!T:T,Data!M142,AA:AA,"H"),IF(Data!Z142="Region",SUMIFS(Data!AC:AC,Data!Z:Z,"TM",Data!S:S,Data!M142,AA:AA,"H"),IF(Data!Z142="Country",SUMIFS(Data!AC:AC,Data!Z:Z,"TM",Data!R:R,Data!M142,AA:AA,"H"),"")))))))</f>
        <v>0</v>
      </c>
      <c r="AD142" s="18">
        <f>IF(Z142="TM",0,IF(Data!Z142="AAM",SUMIFS(Data!AD:AD,Data!Z:Z,"TM",Data!X:X,Data!M142,AA:AA,"H"),IF(Data!Z142="AM",SUMIFS(Data!AD:AD,Data!Z:Z,"TM",Data!V:V,Data!M142,AA:AA,"H"),IF(Data!Z142="AZM",SUMIFS(Data!AD:AD,Data!Z:Z,"TM",Data!U:U,Data!M142,AA:AA,"H"),IF(Data!Z142="Zone",SUMIFS(Data!AD:AD,Data!Z:Z,"TM",Data!T:T,Data!M142,AA:AA,"H"),IF(Data!Z142="Region",SUMIFS(Data!AD:AD,Data!Z:Z,"TM",Data!S:S,Data!M142,AA:AA,"H"),IF(Data!Z142="Country",SUMIFS(Data!AD:AD,Data!Z:Z,"TM",Data!R:R,Data!M142,AA:AA,"H"),"")))))))</f>
        <v>0</v>
      </c>
      <c r="AE142" s="27">
        <f t="shared" si="43"/>
        <v>0</v>
      </c>
      <c r="AF142" s="26">
        <f t="shared" si="44"/>
        <v>0</v>
      </c>
      <c r="AG142" s="26">
        <f t="shared" si="45"/>
        <v>0</v>
      </c>
      <c r="AH142" s="26">
        <f t="shared" si="46"/>
        <v>0</v>
      </c>
      <c r="AJ142" s="28">
        <f>IF(Z142="TM",IF(AA142="U",(SUMIFS(Orders!AG:AG,Orders!AD:AD,Data!M142,Orders!W:W,0,Orders!X:X,0)+SUMIFS(Orders!AG:AG,Orders!AD:AD,Data!M142,Orders!W:W,1,Orders!X:X,1))/12000,0),IF(Data!Z142="AAM",SUMIFS(Data!AJ:AJ,Data!Z:Z,"TM",Data!X:X,Data!M142,AA:AA,"U"),IF(Data!Z142="AM",SUMIFS(Data!AJ:AJ,Data!Z:Z,"TM",Data!V:V,Data!M142,AA:AA,"U"),IF(Data!Z142="AZM",SUMIFS(Data!AJ:AJ,Data!Z:Z,"TM",Data!U:U,Data!M142,AA:AA,"U"),IF(Data!Z142="Zone",SUMIFS(Data!AJ:AJ,Data!Z:Z,"TM",Data!T:T,Data!M142,AA:AA,"U"),IF(Data!Z142="Region",SUMIFS(Data!AJ:AJ,Data!Z:Z,"TM",Data!S:S,Data!M142,AA:AA,"U"),IF(Data!Z142="Country",SUMIFS(Data!AJ:AJ,Data!Z:Z,"TM",Data!R:R,Data!M142,AA:AA,"U"),"")))))))</f>
        <v>0</v>
      </c>
      <c r="AK142" s="18">
        <f>IF(Z142="TM",IF(AA142="U",(SUMIFS(Orders!AG:AG,Orders!AD:AD,Data!M142,Orders!W:W,0,Orders!X:X,0)+SUMIFS(Orders!AG:AG,Orders!AD:AD,Data!M142,Orders!W:W,1,Orders!X:X,1)),0),IF(Data!Z142="AAM",SUMIFS(Data!AK:AK,Data!Z:Z,"TM",Data!X:X,Data!M142,AA:AA,"U"),IF(Data!Z142="AM",SUMIFS(Data!AK:AK,Data!Z:Z,"TM",Data!V:V,Data!M142,AA:AA,"U"),IF(Data!Z142="AZM",SUMIFS(Data!AK:AK,Data!Z:Z,"TM",Data!U:U,Data!M142,AA:AA,"U"),IF(Data!Z142="Zone",SUMIFS(Data!AK:AK,Data!Z:Z,"TM",Data!T:T,Data!M142,AA:AA,"U"),IF(Data!Z142="Region",SUMIFS(Data!AK:AK,Data!Z:Z,"TM",Data!S:S,Data!M142,AA:AA,"U"),IF(Data!Z142="Country",SUMIFS(Data!AK:AK,Data!Z:Z,"TM",Data!R:R,Data!M142,AA:AA,"U"),"")))))))</f>
        <v>0</v>
      </c>
      <c r="AL142" s="18">
        <f>IF(Z142="TM",12000*0,IF(Data!Z142="AAM",SUMIFS(Data!AL:AL,Data!Z:Z,"TM",Data!X:X,Data!M142,AA:AA,"H"),IF(Data!Z142="AM",SUMIFS(Data!AL:AL,Data!Z:Z,"TM",Data!V:V,Data!M142,AA:AA,"H"),IF(Data!Z142="AZM",SUMIFS(Data!AL:AL,Data!Z:Z,"TM",Data!U:U,Data!M142,AA:AA,"H"),IF(Data!Z142="Zone",SUMIFS(Data!AL:AL,Data!Z:Z,"TM",Data!T:T,Data!M142,AA:AA,"H"),IF(Data!Z142="Region",SUMIFS(Data!AL:AL,Data!Z:Z,"TM",Data!S:S,Data!M142,AA:AA,"H"),IF(Data!Z142="Country",SUMIFS(Data!AL:AL,Data!Z:Z,"TM",Data!R:R,Data!M142,AA:AA,"H"),"")))))))</f>
        <v>0</v>
      </c>
      <c r="AM142" s="27">
        <f t="shared" si="47"/>
        <v>0</v>
      </c>
      <c r="AN142" s="26">
        <f t="shared" si="48"/>
        <v>0</v>
      </c>
      <c r="AO142" s="26">
        <f t="shared" si="49"/>
        <v>0</v>
      </c>
      <c r="AQ142" s="28">
        <f t="shared" si="50"/>
        <v>0</v>
      </c>
      <c r="AR142" s="18">
        <f t="shared" si="51"/>
        <v>0</v>
      </c>
      <c r="AS142" s="18">
        <f t="shared" si="52"/>
        <v>0</v>
      </c>
      <c r="AT142" s="27">
        <f t="shared" si="53"/>
        <v>0</v>
      </c>
      <c r="AU142" s="27"/>
      <c r="AV142" s="27"/>
      <c r="AW142" s="18">
        <f>IF(Z142="TM",(COUNTIFS(Orders!AD:AD,Data!M142,Orders!W:W,0,Orders!X:X,0,Orders!S:S,"*Ray*")+COUNTIFS(Orders!AD:AD,Data!M142,Orders!W:W,1,Orders!X:X,1,Orders!S:S,"*Ray*")+COUNTIFS(Orders!AD:AD,Data!M142,Orders!W:W,0,Orders!X:X,0,Orders!S:S,"*Fabric*")+COUNTIFS(Orders!AD:AD,Data!M142,Orders!W:W,1,Orders!X:X,1,Orders!S:S,"*Fabric*")),IF(Data!Z142="AAM",SUMIFS(Data!AW:AW,Data!Z:Z,"TM",Data!X:X,Data!M142),IF(Data!Z142="AM",SUMIFS(Data!AW:AW,Data!Z:Z,"TM",Data!V:V,Data!M142),IF(Data!Z142="AZM",SUMIFS(Data!AW:AW,Data!Z:Z,"TM",Data!U:U,Data!M142),IF(Data!Z142="Zone",SUMIFS(Data!AW:AW,Data!Z:Z,"TM",Data!T:T,Data!M142),IF(Data!Z142="Region",SUMIFS(Data!AW:AW,Data!Z:Z,"TM",Data!S:S,Data!M142),IF(Data!Z142="Country",SUMIFS(Data!AW:AW,Data!Z:Z,"TM",Data!R:R,Data!M142),0)))))))</f>
        <v>0</v>
      </c>
      <c r="AX142" s="18">
        <f>IF(Z142="TM",(COUNTIFS(Orders!AD:AD,Data!M142,Orders!W:W,0,Orders!X:X,0,Orders!S:S,"*Starter*")+COUNTIFS(Orders!AD:AD,Data!M142,Orders!W:W,1,Orders!X:X,1,Orders!S:S,"*Starter*")),IF(Data!Z142="AAM",SUMIFS(Data!AX:AX,Data!Z:Z,"TM",Data!X:X,Data!M142),IF(Data!Z142="AM",SUMIFS(Data!AX:AX,Data!Z:Z,"TM",Data!V:V,Data!M142),IF(Data!Z142="AZM",SUMIFS(Data!AX:AX,Data!Z:Z,"TM",Data!U:U,Data!M142),IF(Data!Z142="Zone",SUMIFS(Data!AX:AX,Data!Z:Z,"TM",Data!T:T,Data!M142),IF(Data!Z142="Region",SUMIFS(Data!AX:AX,Data!Z:Z,"TM",Data!S:S,Data!M142),IF(Data!Z142="Country",SUMIFS(Data!AX:AX,Data!Z:Z,"TM",Data!R:R,Data!M142),0)))))))</f>
        <v>0</v>
      </c>
      <c r="AY142" s="18">
        <f>IF(Z142="TM",(COUNTIFS(Orders!AD:AD,Data!M142,Orders!W:W,0,Orders!X:X,0,Orders!S:S,"*Pro*")+COUNTIFS(Orders!AD:AD,Data!M142,Orders!W:W,1,Orders!X:X,1,Orders!S:S,"*Pro*")),IF(Data!Z142="AAM",SUMIFS(Data!AY:AY,Data!Z:Z,"TM",Data!X:X,Data!M142),IF(Data!Z142="AM",SUMIFS(Data!AY:AY,Data!Z:Z,"TM",Data!V:V,Data!M142),IF(Data!Z142="AZM",SUMIFS(Data!AY:AY,Data!Z:Z,"TM",Data!U:U,Data!M142),IF(Data!Z142="Zone",SUMIFS(Data!AY:AY,Data!Z:Z,"TM",Data!T:T,Data!M142),IF(Data!Z142="Region",SUMIFS(Data!AY:AY,Data!Z:Z,"TM",Data!S:S,Data!M142),IF(Data!Z142="Country",SUMIFS(Data!AY:AY,Data!Z:Z,"TM",Data!R:R,Data!M142),0)))))))</f>
        <v>0</v>
      </c>
      <c r="AZ142" s="18">
        <f>IF(Z142="TM",(COUNTIFS(Orders!AD:AD,Data!M142,Orders!W:W,0,Orders!X:X,0,Orders!S:S,"*Tab*")+COUNTIFS(Orders!AD:AD,Data!M142,Orders!W:W,1,Orders!X:X,1,Orders!S:S,"*Tab*")),IF(Data!Z142="AAM",SUMIFS(Data!AZ:AZ,Data!Z:Z,"TM",Data!X:X,Data!M142),IF(Data!Z142="AM",SUMIFS(Data!AZ:AZ,Data!Z:Z,"TM",Data!V:V,Data!M142),IF(Data!Z142="AZM",SUMIFS(Data!AZ:AZ,Data!Z:Z,"TM",Data!U:U,Data!M142),IF(Data!Z142="Zone",SUMIFS(Data!AZ:AZ,Data!Z:Z,"TM",Data!T:T,Data!M142),IF(Data!Z142="Region",SUMIFS(Data!AZ:AZ,Data!Z:Z,"TM",Data!S:S,Data!M142),IF(Data!Z142="Country",SUMIFS(Data!AZ:AZ,Data!Z:Z,"TM",Data!R:R,Data!M142),0)))))))</f>
        <v>0</v>
      </c>
      <c r="BA142" s="18">
        <f>IF(Z142="TM",(COUNTIFS(Orders!AD:AD,Data!M142,Orders!W:W,0,Orders!X:X,0,Orders!S:S,"*Dental*")+COUNTIFS(Orders!AD:AD,Data!M142,Orders!W:W,1,Orders!X:X,1,Orders!S:S,"*Dental*")+COUNTIFS(Orders!AD:AD,Data!M142,Orders!W:W,0,Orders!X:X,0,Orders!S:S,"*Pediatric*")+COUNTIFS(Orders!AD:AD,Data!M142,Orders!W:W,1,Orders!X:X,1,Orders!S:S,"*Pediatric*")),IF(Data!Z142="AAM",SUMIFS(Data!BA:BA,Data!Z:Z,"TM",Data!X:X,Data!M142),IF(Data!Z142="AM",SUMIFS(Data!BA:BA,Data!Z:Z,"TM",Data!V:V,Data!M142),IF(Data!Z142="AZM",SUMIFS(Data!BA:BA,Data!Z:Z,"TM",Data!U:U,Data!M142),IF(Data!Z142="Zone",SUMIFS(Data!BA:BA,Data!Z:Z,"TM",Data!T:T,Data!M142),IF(Data!Z142="Region",SUMIFS(Data!BA:BA,Data!Z:Z,"TM",Data!S:S,Data!M142),IF(Data!Z142="Country",SUMIFS(Data!BA:BA,Data!Z:Z,"TM",Data!R:R,Data!M142),0)))))))</f>
        <v>0</v>
      </c>
      <c r="BB142" s="18">
        <f>IF(Z142="TM",(COUNTIFS(Orders!AD:AD,Data!M142,Orders!W:W,0,Orders!X:X,0,Orders!S:S,"*Fabric*")+COUNTIFS(Orders!AD:AD,Data!M142,Orders!W:W,1,Orders!X:X,1,Orders!S:S,"*Fabric*")),IF(Data!Z142="AAM",SUMIFS(Data!BB:BB,Data!Z:Z,"TM",Data!X:X,Data!M142),IF(Data!Z142="AM",SUMIFS(Data!BB:BB,Data!Z:Z,"TM",Data!V:V,Data!M142),IF(Data!Z142="AZM",SUMIFS(Data!BB:BB,Data!Z:Z,"TM",Data!U:U,Data!M142),IF(Data!Z142="Zone",SUMIFS(Data!BB:BB,Data!Z:Z,"TM",Data!T:T,Data!M142),IF(Data!Z142="Region",SUMIFS(Data!BB:BB,Data!Z:Z,"TM",Data!S:S,Data!M142),IF(Data!Z142="Country",SUMIFS(Data!BB:BB,Data!Z:Z,"TM",Data!R:R,Data!M142),0)))))))</f>
        <v>0</v>
      </c>
    </row>
    <row r="143" spans="1:54" ht="15.75" x14ac:dyDescent="0.3">
      <c r="A143" s="33" t="str">
        <f t="shared" si="54"/>
        <v/>
      </c>
      <c r="B143" s="33" t="b">
        <f t="shared" si="55"/>
        <v>1</v>
      </c>
      <c r="C143" s="33" t="e">
        <f>IF(ISERROR(SMALL($D$4:$D$594,E143)),””,SMALL($D$4:$D$594,E143))</f>
        <v>#NAME?</v>
      </c>
      <c r="D143" s="34" t="str">
        <f t="shared" si="56"/>
        <v/>
      </c>
      <c r="E143" s="33">
        <f>ROWS($E$4:E143)</f>
        <v>140</v>
      </c>
      <c r="F143" s="33">
        <f t="shared" si="57"/>
        <v>0</v>
      </c>
      <c r="G143" s="33">
        <f>IF(OR(Report!$C$7="",Report!$C$7="All Levels"),1,IF(Report!$C$7=Data!Z143,1,0))</f>
        <v>0</v>
      </c>
      <c r="H143" s="33">
        <f t="shared" si="58"/>
        <v>1</v>
      </c>
      <c r="I143" s="33">
        <f t="shared" si="59"/>
        <v>3</v>
      </c>
      <c r="J143" s="33">
        <f>IF(OR(Report!$F$7="",Report!$F$7="All AMs"),1,IF(Report!$F$7=Data!W143,1,0))</f>
        <v>1</v>
      </c>
      <c r="K143" s="33">
        <f>IF(OR(Report!$E$7="",Report!$E$7="All Zones"),1,IF(Report!$E$7=Data!P143,1,0))</f>
        <v>1</v>
      </c>
      <c r="L143" s="33">
        <f>IF(OR(Report!$D$7="",Report!$D$7="All Regions"),1,IF(Report!$D$7=Data!O143,1,0))</f>
        <v>1</v>
      </c>
      <c r="M143" s="67" t="s">
        <v>515</v>
      </c>
      <c r="N143" s="67" t="s">
        <v>947</v>
      </c>
      <c r="O143" s="68" t="s">
        <v>20</v>
      </c>
      <c r="P143" s="68" t="s">
        <v>20</v>
      </c>
      <c r="Q143" s="68" t="s">
        <v>796</v>
      </c>
      <c r="R143" s="67" t="s">
        <v>777</v>
      </c>
      <c r="S143" s="67" t="s">
        <v>747</v>
      </c>
      <c r="T143" s="67" t="s">
        <v>748</v>
      </c>
      <c r="U143" s="67"/>
      <c r="V143" s="67" t="s">
        <v>945</v>
      </c>
      <c r="W143" s="67" t="s">
        <v>697</v>
      </c>
      <c r="X143" s="67"/>
      <c r="Y143" s="68" t="s">
        <v>362</v>
      </c>
      <c r="Z143" s="68" t="s">
        <v>13</v>
      </c>
      <c r="AA143" s="68" t="s">
        <v>70</v>
      </c>
      <c r="AB143" s="18">
        <f>IF(Z143="TM",IF(AA143="H",(COUNTIFS(Orders!AD:AD,Data!M143,Orders!W:W,0,Orders!X:X,0)+COUNTIFS(Orders!AD:AD,Data!M143,Orders!W:W,1,Orders!X:X,1)),0),IF(Data!Z143="AAM",SUMIFS(Data!AB:AB,Data!Z:Z,"TM",Data!X:X,Data!M143,AA:AA,"H"),IF(Data!Z143="AM",SUMIFS(Data!AB:AB,Data!Z:Z,"TM",Data!V:V,Data!M143,AA:AA,"H"),IF(Data!Z143="AZM",SUMIFS(Data!AB:AB,Data!Z:Z,"TM",Data!U:U,Data!M143,AA:AA,"H"),IF(Data!Z143="ZM",SUMIFS(Data!AB:AB,Data!Z:Z,"TM",Data!T:T,Data!M143,AA:AA,"H"),IF(Data!Z143="RM",SUMIFS(Data!AB:AB,Data!Z:Z,"TM",Data!S:S,Data!M143,AA:AA,"H"),IF(Data!Z143="CM",SUMIFS(Data!AB:AB,Data!Z:Z,"TM",Data!R:R,Data!M143,AA:AA,"H"),"")))))))</f>
        <v>0</v>
      </c>
      <c r="AC143" s="28">
        <f>IF(Z143="TM",IF(AA143="H",(SUMIFS(Orders!AG:AG,Orders!AD:AD,Data!M143,Orders!W:W,0,Orders!X:X,0)+SUMIFS(Orders!AG:AG,Orders!AD:AD,Data!M143,Orders!W:W,1,Orders!X:X,1))/12000,0),IF(Data!Z143="AAM",SUMIFS(Data!AC:AC,Data!Z:Z,"TM",Data!X:X,Data!M143,AA:AA,"H"),IF(Data!Z143="AM",SUMIFS(Data!AC:AC,Data!Z:Z,"TM",Data!V:V,Data!M143,AA:AA,"H"),IF(Data!Z143="AZM",SUMIFS(Data!AC:AC,Data!Z:Z,"TM",Data!U:U,Data!M143,AA:AA,"H"),IF(Data!Z143="Zone",SUMIFS(Data!AC:AC,Data!Z:Z,"TM",Data!T:T,Data!M143,AA:AA,"H"),IF(Data!Z143="Region",SUMIFS(Data!AC:AC,Data!Z:Z,"TM",Data!S:S,Data!M143,AA:AA,"H"),IF(Data!Z143="Country",SUMIFS(Data!AC:AC,Data!Z:Z,"TM",Data!R:R,Data!M143,AA:AA,"H"),"")))))))</f>
        <v>0</v>
      </c>
      <c r="AD143" s="18">
        <f>IF(Z143="TM",0,IF(Data!Z143="AAM",SUMIFS(Data!AD:AD,Data!Z:Z,"TM",Data!X:X,Data!M143,AA:AA,"H"),IF(Data!Z143="AM",SUMIFS(Data!AD:AD,Data!Z:Z,"TM",Data!V:V,Data!M143,AA:AA,"H"),IF(Data!Z143="AZM",SUMIFS(Data!AD:AD,Data!Z:Z,"TM",Data!U:U,Data!M143,AA:AA,"H"),IF(Data!Z143="Zone",SUMIFS(Data!AD:AD,Data!Z:Z,"TM",Data!T:T,Data!M143,AA:AA,"H"),IF(Data!Z143="Region",SUMIFS(Data!AD:AD,Data!Z:Z,"TM",Data!S:S,Data!M143,AA:AA,"H"),IF(Data!Z143="Country",SUMIFS(Data!AD:AD,Data!Z:Z,"TM",Data!R:R,Data!M143,AA:AA,"H"),"")))))))</f>
        <v>0</v>
      </c>
      <c r="AE143" s="27">
        <f t="shared" si="43"/>
        <v>0</v>
      </c>
      <c r="AF143" s="26">
        <f t="shared" si="44"/>
        <v>0</v>
      </c>
      <c r="AG143" s="26">
        <f t="shared" si="45"/>
        <v>0</v>
      </c>
      <c r="AH143" s="26">
        <f t="shared" si="46"/>
        <v>0</v>
      </c>
      <c r="AJ143" s="28">
        <f>IF(Z143="TM",IF(AA143="U",(SUMIFS(Orders!AG:AG,Orders!AD:AD,Data!M143,Orders!W:W,0,Orders!X:X,0)+SUMIFS(Orders!AG:AG,Orders!AD:AD,Data!M143,Orders!W:W,1,Orders!X:X,1))/12000,0),IF(Data!Z143="AAM",SUMIFS(Data!AJ:AJ,Data!Z:Z,"TM",Data!X:X,Data!M143,AA:AA,"U"),IF(Data!Z143="AM",SUMIFS(Data!AJ:AJ,Data!Z:Z,"TM",Data!V:V,Data!M143,AA:AA,"U"),IF(Data!Z143="AZM",SUMIFS(Data!AJ:AJ,Data!Z:Z,"TM",Data!U:U,Data!M143,AA:AA,"U"),IF(Data!Z143="Zone",SUMIFS(Data!AJ:AJ,Data!Z:Z,"TM",Data!T:T,Data!M143,AA:AA,"U"),IF(Data!Z143="Region",SUMIFS(Data!AJ:AJ,Data!Z:Z,"TM",Data!S:S,Data!M143,AA:AA,"U"),IF(Data!Z143="Country",SUMIFS(Data!AJ:AJ,Data!Z:Z,"TM",Data!R:R,Data!M143,AA:AA,"U"),"")))))))</f>
        <v>0</v>
      </c>
      <c r="AK143" s="18">
        <f>IF(Z143="TM",IF(AA143="U",(SUMIFS(Orders!AG:AG,Orders!AD:AD,Data!M143,Orders!W:W,0,Orders!X:X,0)+SUMIFS(Orders!AG:AG,Orders!AD:AD,Data!M143,Orders!W:W,1,Orders!X:X,1)),0),IF(Data!Z143="AAM",SUMIFS(Data!AK:AK,Data!Z:Z,"TM",Data!X:X,Data!M143,AA:AA,"U"),IF(Data!Z143="AM",SUMIFS(Data!AK:AK,Data!Z:Z,"TM",Data!V:V,Data!M143,AA:AA,"U"),IF(Data!Z143="AZM",SUMIFS(Data!AK:AK,Data!Z:Z,"TM",Data!U:U,Data!M143,AA:AA,"U"),IF(Data!Z143="Zone",SUMIFS(Data!AK:AK,Data!Z:Z,"TM",Data!T:T,Data!M143,AA:AA,"U"),IF(Data!Z143="Region",SUMIFS(Data!AK:AK,Data!Z:Z,"TM",Data!S:S,Data!M143,AA:AA,"U"),IF(Data!Z143="Country",SUMIFS(Data!AK:AK,Data!Z:Z,"TM",Data!R:R,Data!M143,AA:AA,"U"),"")))))))</f>
        <v>0</v>
      </c>
      <c r="AL143" s="18">
        <f>IF(Z143="TM",12000*0,IF(Data!Z143="AAM",SUMIFS(Data!AL:AL,Data!Z:Z,"TM",Data!X:X,Data!M143,AA:AA,"H"),IF(Data!Z143="AM",SUMIFS(Data!AL:AL,Data!Z:Z,"TM",Data!V:V,Data!M143,AA:AA,"H"),IF(Data!Z143="AZM",SUMIFS(Data!AL:AL,Data!Z:Z,"TM",Data!U:U,Data!M143,AA:AA,"H"),IF(Data!Z143="Zone",SUMIFS(Data!AL:AL,Data!Z:Z,"TM",Data!T:T,Data!M143,AA:AA,"H"),IF(Data!Z143="Region",SUMIFS(Data!AL:AL,Data!Z:Z,"TM",Data!S:S,Data!M143,AA:AA,"H"),IF(Data!Z143="Country",SUMIFS(Data!AL:AL,Data!Z:Z,"TM",Data!R:R,Data!M143,AA:AA,"H"),"")))))))</f>
        <v>0</v>
      </c>
      <c r="AM143" s="27">
        <f t="shared" si="47"/>
        <v>0</v>
      </c>
      <c r="AN143" s="26">
        <f t="shared" si="48"/>
        <v>0</v>
      </c>
      <c r="AO143" s="26">
        <f t="shared" si="49"/>
        <v>0</v>
      </c>
      <c r="AQ143" s="28">
        <f t="shared" si="50"/>
        <v>0</v>
      </c>
      <c r="AR143" s="18">
        <f t="shared" si="51"/>
        <v>0</v>
      </c>
      <c r="AS143" s="18">
        <f t="shared" si="52"/>
        <v>0</v>
      </c>
      <c r="AT143" s="27">
        <f t="shared" si="53"/>
        <v>0</v>
      </c>
      <c r="AU143" s="27"/>
      <c r="AV143" s="27"/>
      <c r="AW143" s="18">
        <f>IF(Z143="TM",(COUNTIFS(Orders!AD:AD,Data!M143,Orders!W:W,0,Orders!X:X,0,Orders!S:S,"*Ray*")+COUNTIFS(Orders!AD:AD,Data!M143,Orders!W:W,1,Orders!X:X,1,Orders!S:S,"*Ray*")+COUNTIFS(Orders!AD:AD,Data!M143,Orders!W:W,0,Orders!X:X,0,Orders!S:S,"*Fabric*")+COUNTIFS(Orders!AD:AD,Data!M143,Orders!W:W,1,Orders!X:X,1,Orders!S:S,"*Fabric*")),IF(Data!Z143="AAM",SUMIFS(Data!AW:AW,Data!Z:Z,"TM",Data!X:X,Data!M143),IF(Data!Z143="AM",SUMIFS(Data!AW:AW,Data!Z:Z,"TM",Data!V:V,Data!M143),IF(Data!Z143="AZM",SUMIFS(Data!AW:AW,Data!Z:Z,"TM",Data!U:U,Data!M143),IF(Data!Z143="Zone",SUMIFS(Data!AW:AW,Data!Z:Z,"TM",Data!T:T,Data!M143),IF(Data!Z143="Region",SUMIFS(Data!AW:AW,Data!Z:Z,"TM",Data!S:S,Data!M143),IF(Data!Z143="Country",SUMIFS(Data!AW:AW,Data!Z:Z,"TM",Data!R:R,Data!M143),0)))))))</f>
        <v>0</v>
      </c>
      <c r="AX143" s="18">
        <f>IF(Z143="TM",(COUNTIFS(Orders!AD:AD,Data!M143,Orders!W:W,0,Orders!X:X,0,Orders!S:S,"*Starter*")+COUNTIFS(Orders!AD:AD,Data!M143,Orders!W:W,1,Orders!X:X,1,Orders!S:S,"*Starter*")),IF(Data!Z143="AAM",SUMIFS(Data!AX:AX,Data!Z:Z,"TM",Data!X:X,Data!M143),IF(Data!Z143="AM",SUMIFS(Data!AX:AX,Data!Z:Z,"TM",Data!V:V,Data!M143),IF(Data!Z143="AZM",SUMIFS(Data!AX:AX,Data!Z:Z,"TM",Data!U:U,Data!M143),IF(Data!Z143="Zone",SUMIFS(Data!AX:AX,Data!Z:Z,"TM",Data!T:T,Data!M143),IF(Data!Z143="Region",SUMIFS(Data!AX:AX,Data!Z:Z,"TM",Data!S:S,Data!M143),IF(Data!Z143="Country",SUMIFS(Data!AX:AX,Data!Z:Z,"TM",Data!R:R,Data!M143),0)))))))</f>
        <v>0</v>
      </c>
      <c r="AY143" s="18">
        <f>IF(Z143="TM",(COUNTIFS(Orders!AD:AD,Data!M143,Orders!W:W,0,Orders!X:X,0,Orders!S:S,"*Pro*")+COUNTIFS(Orders!AD:AD,Data!M143,Orders!W:W,1,Orders!X:X,1,Orders!S:S,"*Pro*")),IF(Data!Z143="AAM",SUMIFS(Data!AY:AY,Data!Z:Z,"TM",Data!X:X,Data!M143),IF(Data!Z143="AM",SUMIFS(Data!AY:AY,Data!Z:Z,"TM",Data!V:V,Data!M143),IF(Data!Z143="AZM",SUMIFS(Data!AY:AY,Data!Z:Z,"TM",Data!U:U,Data!M143),IF(Data!Z143="Zone",SUMIFS(Data!AY:AY,Data!Z:Z,"TM",Data!T:T,Data!M143),IF(Data!Z143="Region",SUMIFS(Data!AY:AY,Data!Z:Z,"TM",Data!S:S,Data!M143),IF(Data!Z143="Country",SUMIFS(Data!AY:AY,Data!Z:Z,"TM",Data!R:R,Data!M143),0)))))))</f>
        <v>0</v>
      </c>
      <c r="AZ143" s="18">
        <f>IF(Z143="TM",(COUNTIFS(Orders!AD:AD,Data!M143,Orders!W:W,0,Orders!X:X,0,Orders!S:S,"*Tab*")+COUNTIFS(Orders!AD:AD,Data!M143,Orders!W:W,1,Orders!X:X,1,Orders!S:S,"*Tab*")),IF(Data!Z143="AAM",SUMIFS(Data!AZ:AZ,Data!Z:Z,"TM",Data!X:X,Data!M143),IF(Data!Z143="AM",SUMIFS(Data!AZ:AZ,Data!Z:Z,"TM",Data!V:V,Data!M143),IF(Data!Z143="AZM",SUMIFS(Data!AZ:AZ,Data!Z:Z,"TM",Data!U:U,Data!M143),IF(Data!Z143="Zone",SUMIFS(Data!AZ:AZ,Data!Z:Z,"TM",Data!T:T,Data!M143),IF(Data!Z143="Region",SUMIFS(Data!AZ:AZ,Data!Z:Z,"TM",Data!S:S,Data!M143),IF(Data!Z143="Country",SUMIFS(Data!AZ:AZ,Data!Z:Z,"TM",Data!R:R,Data!M143),0)))))))</f>
        <v>0</v>
      </c>
      <c r="BA143" s="18">
        <f>IF(Z143="TM",(COUNTIFS(Orders!AD:AD,Data!M143,Orders!W:W,0,Orders!X:X,0,Orders!S:S,"*Dental*")+COUNTIFS(Orders!AD:AD,Data!M143,Orders!W:W,1,Orders!X:X,1,Orders!S:S,"*Dental*")+COUNTIFS(Orders!AD:AD,Data!M143,Orders!W:W,0,Orders!X:X,0,Orders!S:S,"*Pediatric*")+COUNTIFS(Orders!AD:AD,Data!M143,Orders!W:W,1,Orders!X:X,1,Orders!S:S,"*Pediatric*")),IF(Data!Z143="AAM",SUMIFS(Data!BA:BA,Data!Z:Z,"TM",Data!X:X,Data!M143),IF(Data!Z143="AM",SUMIFS(Data!BA:BA,Data!Z:Z,"TM",Data!V:V,Data!M143),IF(Data!Z143="AZM",SUMIFS(Data!BA:BA,Data!Z:Z,"TM",Data!U:U,Data!M143),IF(Data!Z143="Zone",SUMIFS(Data!BA:BA,Data!Z:Z,"TM",Data!T:T,Data!M143),IF(Data!Z143="Region",SUMIFS(Data!BA:BA,Data!Z:Z,"TM",Data!S:S,Data!M143),IF(Data!Z143="Country",SUMIFS(Data!BA:BA,Data!Z:Z,"TM",Data!R:R,Data!M143),0)))))))</f>
        <v>0</v>
      </c>
      <c r="BB143" s="18">
        <f>IF(Z143="TM",(COUNTIFS(Orders!AD:AD,Data!M143,Orders!W:W,0,Orders!X:X,0,Orders!S:S,"*Fabric*")+COUNTIFS(Orders!AD:AD,Data!M143,Orders!W:W,1,Orders!X:X,1,Orders!S:S,"*Fabric*")),IF(Data!Z143="AAM",SUMIFS(Data!BB:BB,Data!Z:Z,"TM",Data!X:X,Data!M143),IF(Data!Z143="AM",SUMIFS(Data!BB:BB,Data!Z:Z,"TM",Data!V:V,Data!M143),IF(Data!Z143="AZM",SUMIFS(Data!BB:BB,Data!Z:Z,"TM",Data!U:U,Data!M143),IF(Data!Z143="Zone",SUMIFS(Data!BB:BB,Data!Z:Z,"TM",Data!T:T,Data!M143),IF(Data!Z143="Region",SUMIFS(Data!BB:BB,Data!Z:Z,"TM",Data!S:S,Data!M143),IF(Data!Z143="Country",SUMIFS(Data!BB:BB,Data!Z:Z,"TM",Data!R:R,Data!M143),0)))))))</f>
        <v>0</v>
      </c>
    </row>
    <row r="144" spans="1:54" ht="15.75" x14ac:dyDescent="0.3">
      <c r="A144" s="33" t="str">
        <f t="shared" si="54"/>
        <v/>
      </c>
      <c r="B144" s="33" t="b">
        <f t="shared" si="55"/>
        <v>1</v>
      </c>
      <c r="C144" s="33" t="e">
        <f>IF(ISERROR(SMALL($D$4:$D$594,E144)),””,SMALL($D$4:$D$594,E144))</f>
        <v>#NAME?</v>
      </c>
      <c r="D144" s="34" t="str">
        <f t="shared" si="56"/>
        <v/>
      </c>
      <c r="E144" s="33">
        <f>ROWS($E$4:E144)</f>
        <v>141</v>
      </c>
      <c r="F144" s="33">
        <f t="shared" si="57"/>
        <v>0</v>
      </c>
      <c r="G144" s="33">
        <f>IF(OR(Report!$C$7="",Report!$C$7="All Levels"),1,IF(Report!$C$7=Data!Z144,1,0))</f>
        <v>0</v>
      </c>
      <c r="H144" s="33">
        <f t="shared" si="58"/>
        <v>1</v>
      </c>
      <c r="I144" s="33">
        <f t="shared" si="59"/>
        <v>3</v>
      </c>
      <c r="J144" s="33">
        <f>IF(OR(Report!$F$7="",Report!$F$7="All AMs"),1,IF(Report!$F$7=Data!W144,1,0))</f>
        <v>1</v>
      </c>
      <c r="K144" s="33">
        <f>IF(OR(Report!$E$7="",Report!$E$7="All Zones"),1,IF(Report!$E$7=Data!P144,1,0))</f>
        <v>1</v>
      </c>
      <c r="L144" s="33">
        <f>IF(OR(Report!$D$7="",Report!$D$7="All Regions"),1,IF(Report!$D$7=Data!O144,1,0))</f>
        <v>1</v>
      </c>
      <c r="M144" s="67" t="s">
        <v>298</v>
      </c>
      <c r="N144" s="67" t="s">
        <v>948</v>
      </c>
      <c r="O144" s="68" t="s">
        <v>20</v>
      </c>
      <c r="P144" s="68" t="s">
        <v>20</v>
      </c>
      <c r="Q144" s="68" t="s">
        <v>796</v>
      </c>
      <c r="R144" s="67" t="s">
        <v>777</v>
      </c>
      <c r="S144" s="67" t="s">
        <v>747</v>
      </c>
      <c r="T144" s="67" t="s">
        <v>748</v>
      </c>
      <c r="U144" s="67"/>
      <c r="V144" s="67" t="s">
        <v>945</v>
      </c>
      <c r="W144" s="67" t="s">
        <v>697</v>
      </c>
      <c r="X144" s="67"/>
      <c r="Y144" s="68" t="s">
        <v>362</v>
      </c>
      <c r="Z144" s="68" t="s">
        <v>13</v>
      </c>
      <c r="AA144" s="68" t="s">
        <v>70</v>
      </c>
      <c r="AB144" s="18">
        <f>IF(Z144="TM",IF(AA144="H",(COUNTIFS(Orders!AD:AD,Data!M144,Orders!W:W,0,Orders!X:X,0)+COUNTIFS(Orders!AD:AD,Data!M144,Orders!W:W,1,Orders!X:X,1)),0),IF(Data!Z144="AAM",SUMIFS(Data!AB:AB,Data!Z:Z,"TM",Data!X:X,Data!M144,AA:AA,"H"),IF(Data!Z144="AM",SUMIFS(Data!AB:AB,Data!Z:Z,"TM",Data!V:V,Data!M144,AA:AA,"H"),IF(Data!Z144="AZM",SUMIFS(Data!AB:AB,Data!Z:Z,"TM",Data!U:U,Data!M144,AA:AA,"H"),IF(Data!Z144="ZM",SUMIFS(Data!AB:AB,Data!Z:Z,"TM",Data!T:T,Data!M144,AA:AA,"H"),IF(Data!Z144="RM",SUMIFS(Data!AB:AB,Data!Z:Z,"TM",Data!S:S,Data!M144,AA:AA,"H"),IF(Data!Z144="CM",SUMIFS(Data!AB:AB,Data!Z:Z,"TM",Data!R:R,Data!M144,AA:AA,"H"),"")))))))</f>
        <v>0</v>
      </c>
      <c r="AC144" s="28">
        <f>IF(Z144="TM",IF(AA144="H",(SUMIFS(Orders!AG:AG,Orders!AD:AD,Data!M144,Orders!W:W,0,Orders!X:X,0)+SUMIFS(Orders!AG:AG,Orders!AD:AD,Data!M144,Orders!W:W,1,Orders!X:X,1))/12000,0),IF(Data!Z144="AAM",SUMIFS(Data!AC:AC,Data!Z:Z,"TM",Data!X:X,Data!M144,AA:AA,"H"),IF(Data!Z144="AM",SUMIFS(Data!AC:AC,Data!Z:Z,"TM",Data!V:V,Data!M144,AA:AA,"H"),IF(Data!Z144="AZM",SUMIFS(Data!AC:AC,Data!Z:Z,"TM",Data!U:U,Data!M144,AA:AA,"H"),IF(Data!Z144="Zone",SUMIFS(Data!AC:AC,Data!Z:Z,"TM",Data!T:T,Data!M144,AA:AA,"H"),IF(Data!Z144="Region",SUMIFS(Data!AC:AC,Data!Z:Z,"TM",Data!S:S,Data!M144,AA:AA,"H"),IF(Data!Z144="Country",SUMIFS(Data!AC:AC,Data!Z:Z,"TM",Data!R:R,Data!M144,AA:AA,"H"),"")))))))</f>
        <v>0</v>
      </c>
      <c r="AD144" s="18">
        <f>IF(Z144="TM",0,IF(Data!Z144="AAM",SUMIFS(Data!AD:AD,Data!Z:Z,"TM",Data!X:X,Data!M144,AA:AA,"H"),IF(Data!Z144="AM",SUMIFS(Data!AD:AD,Data!Z:Z,"TM",Data!V:V,Data!M144,AA:AA,"H"),IF(Data!Z144="AZM",SUMIFS(Data!AD:AD,Data!Z:Z,"TM",Data!U:U,Data!M144,AA:AA,"H"),IF(Data!Z144="Zone",SUMIFS(Data!AD:AD,Data!Z:Z,"TM",Data!T:T,Data!M144,AA:AA,"H"),IF(Data!Z144="Region",SUMIFS(Data!AD:AD,Data!Z:Z,"TM",Data!S:S,Data!M144,AA:AA,"H"),IF(Data!Z144="Country",SUMIFS(Data!AD:AD,Data!Z:Z,"TM",Data!R:R,Data!M144,AA:AA,"H"),"")))))))</f>
        <v>0</v>
      </c>
      <c r="AE144" s="27">
        <f t="shared" si="43"/>
        <v>0</v>
      </c>
      <c r="AF144" s="26">
        <f t="shared" si="44"/>
        <v>0</v>
      </c>
      <c r="AG144" s="26">
        <f t="shared" si="45"/>
        <v>0</v>
      </c>
      <c r="AH144" s="26">
        <f t="shared" si="46"/>
        <v>0</v>
      </c>
      <c r="AJ144" s="28">
        <f>IF(Z144="TM",IF(AA144="U",(SUMIFS(Orders!AG:AG,Orders!AD:AD,Data!M144,Orders!W:W,0,Orders!X:X,0)+SUMIFS(Orders!AG:AG,Orders!AD:AD,Data!M144,Orders!W:W,1,Orders!X:X,1))/12000,0),IF(Data!Z144="AAM",SUMIFS(Data!AJ:AJ,Data!Z:Z,"TM",Data!X:X,Data!M144,AA:AA,"U"),IF(Data!Z144="AM",SUMIFS(Data!AJ:AJ,Data!Z:Z,"TM",Data!V:V,Data!M144,AA:AA,"U"),IF(Data!Z144="AZM",SUMIFS(Data!AJ:AJ,Data!Z:Z,"TM",Data!U:U,Data!M144,AA:AA,"U"),IF(Data!Z144="Zone",SUMIFS(Data!AJ:AJ,Data!Z:Z,"TM",Data!T:T,Data!M144,AA:AA,"U"),IF(Data!Z144="Region",SUMIFS(Data!AJ:AJ,Data!Z:Z,"TM",Data!S:S,Data!M144,AA:AA,"U"),IF(Data!Z144="Country",SUMIFS(Data!AJ:AJ,Data!Z:Z,"TM",Data!R:R,Data!M144,AA:AA,"U"),"")))))))</f>
        <v>0</v>
      </c>
      <c r="AK144" s="18">
        <f>IF(Z144="TM",IF(AA144="U",(SUMIFS(Orders!AG:AG,Orders!AD:AD,Data!M144,Orders!W:W,0,Orders!X:X,0)+SUMIFS(Orders!AG:AG,Orders!AD:AD,Data!M144,Orders!W:W,1,Orders!X:X,1)),0),IF(Data!Z144="AAM",SUMIFS(Data!AK:AK,Data!Z:Z,"TM",Data!X:X,Data!M144,AA:AA,"U"),IF(Data!Z144="AM",SUMIFS(Data!AK:AK,Data!Z:Z,"TM",Data!V:V,Data!M144,AA:AA,"U"),IF(Data!Z144="AZM",SUMIFS(Data!AK:AK,Data!Z:Z,"TM",Data!U:U,Data!M144,AA:AA,"U"),IF(Data!Z144="Zone",SUMIFS(Data!AK:AK,Data!Z:Z,"TM",Data!T:T,Data!M144,AA:AA,"U"),IF(Data!Z144="Region",SUMIFS(Data!AK:AK,Data!Z:Z,"TM",Data!S:S,Data!M144,AA:AA,"U"),IF(Data!Z144="Country",SUMIFS(Data!AK:AK,Data!Z:Z,"TM",Data!R:R,Data!M144,AA:AA,"U"),"")))))))</f>
        <v>0</v>
      </c>
      <c r="AL144" s="18">
        <f>IF(Z144="TM",12000*0,IF(Data!Z144="AAM",SUMIFS(Data!AL:AL,Data!Z:Z,"TM",Data!X:X,Data!M144,AA:AA,"H"),IF(Data!Z144="AM",SUMIFS(Data!AL:AL,Data!Z:Z,"TM",Data!V:V,Data!M144,AA:AA,"H"),IF(Data!Z144="AZM",SUMIFS(Data!AL:AL,Data!Z:Z,"TM",Data!U:U,Data!M144,AA:AA,"H"),IF(Data!Z144="Zone",SUMIFS(Data!AL:AL,Data!Z:Z,"TM",Data!T:T,Data!M144,AA:AA,"H"),IF(Data!Z144="Region",SUMIFS(Data!AL:AL,Data!Z:Z,"TM",Data!S:S,Data!M144,AA:AA,"H"),IF(Data!Z144="Country",SUMIFS(Data!AL:AL,Data!Z:Z,"TM",Data!R:R,Data!M144,AA:AA,"H"),"")))))))</f>
        <v>0</v>
      </c>
      <c r="AM144" s="27">
        <f t="shared" si="47"/>
        <v>0</v>
      </c>
      <c r="AN144" s="26">
        <f t="shared" si="48"/>
        <v>0</v>
      </c>
      <c r="AO144" s="26">
        <f t="shared" si="49"/>
        <v>0</v>
      </c>
      <c r="AQ144" s="28">
        <f t="shared" si="50"/>
        <v>0</v>
      </c>
      <c r="AR144" s="18">
        <f t="shared" si="51"/>
        <v>0</v>
      </c>
      <c r="AS144" s="18">
        <f t="shared" si="52"/>
        <v>0</v>
      </c>
      <c r="AT144" s="27">
        <f t="shared" si="53"/>
        <v>0</v>
      </c>
      <c r="AU144" s="27"/>
      <c r="AV144" s="27"/>
      <c r="AW144" s="18">
        <f>IF(Z144="TM",(COUNTIFS(Orders!AD:AD,Data!M144,Orders!W:W,0,Orders!X:X,0,Orders!S:S,"*Ray*")+COUNTIFS(Orders!AD:AD,Data!M144,Orders!W:W,1,Orders!X:X,1,Orders!S:S,"*Ray*")+COUNTIFS(Orders!AD:AD,Data!M144,Orders!W:W,0,Orders!X:X,0,Orders!S:S,"*Fabric*")+COUNTIFS(Orders!AD:AD,Data!M144,Orders!W:W,1,Orders!X:X,1,Orders!S:S,"*Fabric*")),IF(Data!Z144="AAM",SUMIFS(Data!AW:AW,Data!Z:Z,"TM",Data!X:X,Data!M144),IF(Data!Z144="AM",SUMIFS(Data!AW:AW,Data!Z:Z,"TM",Data!V:V,Data!M144),IF(Data!Z144="AZM",SUMIFS(Data!AW:AW,Data!Z:Z,"TM",Data!U:U,Data!M144),IF(Data!Z144="Zone",SUMIFS(Data!AW:AW,Data!Z:Z,"TM",Data!T:T,Data!M144),IF(Data!Z144="Region",SUMIFS(Data!AW:AW,Data!Z:Z,"TM",Data!S:S,Data!M144),IF(Data!Z144="Country",SUMIFS(Data!AW:AW,Data!Z:Z,"TM",Data!R:R,Data!M144),0)))))))</f>
        <v>0</v>
      </c>
      <c r="AX144" s="18">
        <f>IF(Z144="TM",(COUNTIFS(Orders!AD:AD,Data!M144,Orders!W:W,0,Orders!X:X,0,Orders!S:S,"*Starter*")+COUNTIFS(Orders!AD:AD,Data!M144,Orders!W:W,1,Orders!X:X,1,Orders!S:S,"*Starter*")),IF(Data!Z144="AAM",SUMIFS(Data!AX:AX,Data!Z:Z,"TM",Data!X:X,Data!M144),IF(Data!Z144="AM",SUMIFS(Data!AX:AX,Data!Z:Z,"TM",Data!V:V,Data!M144),IF(Data!Z144="AZM",SUMIFS(Data!AX:AX,Data!Z:Z,"TM",Data!U:U,Data!M144),IF(Data!Z144="Zone",SUMIFS(Data!AX:AX,Data!Z:Z,"TM",Data!T:T,Data!M144),IF(Data!Z144="Region",SUMIFS(Data!AX:AX,Data!Z:Z,"TM",Data!S:S,Data!M144),IF(Data!Z144="Country",SUMIFS(Data!AX:AX,Data!Z:Z,"TM",Data!R:R,Data!M144),0)))))))</f>
        <v>0</v>
      </c>
      <c r="AY144" s="18">
        <f>IF(Z144="TM",(COUNTIFS(Orders!AD:AD,Data!M144,Orders!W:W,0,Orders!X:X,0,Orders!S:S,"*Pro*")+COUNTIFS(Orders!AD:AD,Data!M144,Orders!W:W,1,Orders!X:X,1,Orders!S:S,"*Pro*")),IF(Data!Z144="AAM",SUMIFS(Data!AY:AY,Data!Z:Z,"TM",Data!X:X,Data!M144),IF(Data!Z144="AM",SUMIFS(Data!AY:AY,Data!Z:Z,"TM",Data!V:V,Data!M144),IF(Data!Z144="AZM",SUMIFS(Data!AY:AY,Data!Z:Z,"TM",Data!U:U,Data!M144),IF(Data!Z144="Zone",SUMIFS(Data!AY:AY,Data!Z:Z,"TM",Data!T:T,Data!M144),IF(Data!Z144="Region",SUMIFS(Data!AY:AY,Data!Z:Z,"TM",Data!S:S,Data!M144),IF(Data!Z144="Country",SUMIFS(Data!AY:AY,Data!Z:Z,"TM",Data!R:R,Data!M144),0)))))))</f>
        <v>0</v>
      </c>
      <c r="AZ144" s="18">
        <f>IF(Z144="TM",(COUNTIFS(Orders!AD:AD,Data!M144,Orders!W:W,0,Orders!X:X,0,Orders!S:S,"*Tab*")+COUNTIFS(Orders!AD:AD,Data!M144,Orders!W:W,1,Orders!X:X,1,Orders!S:S,"*Tab*")),IF(Data!Z144="AAM",SUMIFS(Data!AZ:AZ,Data!Z:Z,"TM",Data!X:X,Data!M144),IF(Data!Z144="AM",SUMIFS(Data!AZ:AZ,Data!Z:Z,"TM",Data!V:V,Data!M144),IF(Data!Z144="AZM",SUMIFS(Data!AZ:AZ,Data!Z:Z,"TM",Data!U:U,Data!M144),IF(Data!Z144="Zone",SUMIFS(Data!AZ:AZ,Data!Z:Z,"TM",Data!T:T,Data!M144),IF(Data!Z144="Region",SUMIFS(Data!AZ:AZ,Data!Z:Z,"TM",Data!S:S,Data!M144),IF(Data!Z144="Country",SUMIFS(Data!AZ:AZ,Data!Z:Z,"TM",Data!R:R,Data!M144),0)))))))</f>
        <v>0</v>
      </c>
      <c r="BA144" s="18">
        <f>IF(Z144="TM",(COUNTIFS(Orders!AD:AD,Data!M144,Orders!W:W,0,Orders!X:X,0,Orders!S:S,"*Dental*")+COUNTIFS(Orders!AD:AD,Data!M144,Orders!W:W,1,Orders!X:X,1,Orders!S:S,"*Dental*")+COUNTIFS(Orders!AD:AD,Data!M144,Orders!W:W,0,Orders!X:X,0,Orders!S:S,"*Pediatric*")+COUNTIFS(Orders!AD:AD,Data!M144,Orders!W:W,1,Orders!X:X,1,Orders!S:S,"*Pediatric*")),IF(Data!Z144="AAM",SUMIFS(Data!BA:BA,Data!Z:Z,"TM",Data!X:X,Data!M144),IF(Data!Z144="AM",SUMIFS(Data!BA:BA,Data!Z:Z,"TM",Data!V:V,Data!M144),IF(Data!Z144="AZM",SUMIFS(Data!BA:BA,Data!Z:Z,"TM",Data!U:U,Data!M144),IF(Data!Z144="Zone",SUMIFS(Data!BA:BA,Data!Z:Z,"TM",Data!T:T,Data!M144),IF(Data!Z144="Region",SUMIFS(Data!BA:BA,Data!Z:Z,"TM",Data!S:S,Data!M144),IF(Data!Z144="Country",SUMIFS(Data!BA:BA,Data!Z:Z,"TM",Data!R:R,Data!M144),0)))))))</f>
        <v>0</v>
      </c>
      <c r="BB144" s="18">
        <f>IF(Z144="TM",(COUNTIFS(Orders!AD:AD,Data!M144,Orders!W:W,0,Orders!X:X,0,Orders!S:S,"*Fabric*")+COUNTIFS(Orders!AD:AD,Data!M144,Orders!W:W,1,Orders!X:X,1,Orders!S:S,"*Fabric*")),IF(Data!Z144="AAM",SUMIFS(Data!BB:BB,Data!Z:Z,"TM",Data!X:X,Data!M144),IF(Data!Z144="AM",SUMIFS(Data!BB:BB,Data!Z:Z,"TM",Data!V:V,Data!M144),IF(Data!Z144="AZM",SUMIFS(Data!BB:BB,Data!Z:Z,"TM",Data!U:U,Data!M144),IF(Data!Z144="Zone",SUMIFS(Data!BB:BB,Data!Z:Z,"TM",Data!T:T,Data!M144),IF(Data!Z144="Region",SUMIFS(Data!BB:BB,Data!Z:Z,"TM",Data!S:S,Data!M144),IF(Data!Z144="Country",SUMIFS(Data!BB:BB,Data!Z:Z,"TM",Data!R:R,Data!M144),0)))))))</f>
        <v>0</v>
      </c>
    </row>
    <row r="145" spans="1:54" ht="15.75" x14ac:dyDescent="0.3">
      <c r="A145" s="33" t="str">
        <f t="shared" si="54"/>
        <v/>
      </c>
      <c r="B145" s="33" t="b">
        <f t="shared" si="55"/>
        <v>1</v>
      </c>
      <c r="C145" s="33" t="e">
        <f>IF(ISERROR(SMALL($D$4:$D$594,E145)),””,SMALL($D$4:$D$594,E145))</f>
        <v>#NAME?</v>
      </c>
      <c r="D145" s="34" t="str">
        <f t="shared" si="56"/>
        <v/>
      </c>
      <c r="E145" s="33">
        <f>ROWS($E$4:E145)</f>
        <v>142</v>
      </c>
      <c r="F145" s="33">
        <f t="shared" si="57"/>
        <v>0</v>
      </c>
      <c r="G145" s="33">
        <f>IF(OR(Report!$C$7="",Report!$C$7="All Levels"),1,IF(Report!$C$7=Data!Z145,1,0))</f>
        <v>0</v>
      </c>
      <c r="H145" s="33">
        <f t="shared" si="58"/>
        <v>1</v>
      </c>
      <c r="I145" s="33">
        <f t="shared" si="59"/>
        <v>3</v>
      </c>
      <c r="J145" s="33">
        <f>IF(OR(Report!$F$7="",Report!$F$7="All AMs"),1,IF(Report!$F$7=Data!W145,1,0))</f>
        <v>1</v>
      </c>
      <c r="K145" s="33">
        <f>IF(OR(Report!$E$7="",Report!$E$7="All Zones"),1,IF(Report!$E$7=Data!P145,1,0))</f>
        <v>1</v>
      </c>
      <c r="L145" s="33">
        <f>IF(OR(Report!$D$7="",Report!$D$7="All Regions"),1,IF(Report!$D$7=Data!O145,1,0))</f>
        <v>1</v>
      </c>
      <c r="M145" s="67" t="s">
        <v>203</v>
      </c>
      <c r="N145" s="67" t="s">
        <v>949</v>
      </c>
      <c r="O145" s="68" t="s">
        <v>20</v>
      </c>
      <c r="P145" s="68" t="s">
        <v>20</v>
      </c>
      <c r="Q145" s="68" t="s">
        <v>796</v>
      </c>
      <c r="R145" s="67" t="s">
        <v>777</v>
      </c>
      <c r="S145" s="67" t="s">
        <v>747</v>
      </c>
      <c r="T145" s="67" t="s">
        <v>748</v>
      </c>
      <c r="U145" s="67"/>
      <c r="V145" s="67" t="s">
        <v>945</v>
      </c>
      <c r="W145" s="67" t="s">
        <v>697</v>
      </c>
      <c r="X145" s="67"/>
      <c r="Y145" s="68" t="s">
        <v>362</v>
      </c>
      <c r="Z145" s="68" t="s">
        <v>13</v>
      </c>
      <c r="AA145" s="68" t="s">
        <v>70</v>
      </c>
      <c r="AB145" s="18">
        <f>IF(Z145="TM",IF(AA145="H",(COUNTIFS(Orders!AD:AD,Data!M145,Orders!W:W,0,Orders!X:X,0)+COUNTIFS(Orders!AD:AD,Data!M145,Orders!W:W,1,Orders!X:X,1)),0),IF(Data!Z145="AAM",SUMIFS(Data!AB:AB,Data!Z:Z,"TM",Data!X:X,Data!M145,AA:AA,"H"),IF(Data!Z145="AM",SUMIFS(Data!AB:AB,Data!Z:Z,"TM",Data!V:V,Data!M145,AA:AA,"H"),IF(Data!Z145="AZM",SUMIFS(Data!AB:AB,Data!Z:Z,"TM",Data!U:U,Data!M145,AA:AA,"H"),IF(Data!Z145="ZM",SUMIFS(Data!AB:AB,Data!Z:Z,"TM",Data!T:T,Data!M145,AA:AA,"H"),IF(Data!Z145="RM",SUMIFS(Data!AB:AB,Data!Z:Z,"TM",Data!S:S,Data!M145,AA:AA,"H"),IF(Data!Z145="CM",SUMIFS(Data!AB:AB,Data!Z:Z,"TM",Data!R:R,Data!M145,AA:AA,"H"),"")))))))</f>
        <v>1</v>
      </c>
      <c r="AC145" s="28">
        <f>IF(Z145="TM",IF(AA145="H",(SUMIFS(Orders!AG:AG,Orders!AD:AD,Data!M145,Orders!W:W,0,Orders!X:X,0)+SUMIFS(Orders!AG:AG,Orders!AD:AD,Data!M145,Orders!W:W,1,Orders!X:X,1))/12000,0),IF(Data!Z145="AAM",SUMIFS(Data!AC:AC,Data!Z:Z,"TM",Data!X:X,Data!M145,AA:AA,"H"),IF(Data!Z145="AM",SUMIFS(Data!AC:AC,Data!Z:Z,"TM",Data!V:V,Data!M145,AA:AA,"H"),IF(Data!Z145="AZM",SUMIFS(Data!AC:AC,Data!Z:Z,"TM",Data!U:U,Data!M145,AA:AA,"H"),IF(Data!Z145="Zone",SUMIFS(Data!AC:AC,Data!Z:Z,"TM",Data!T:T,Data!M145,AA:AA,"H"),IF(Data!Z145="Region",SUMIFS(Data!AC:AC,Data!Z:Z,"TM",Data!S:S,Data!M145,AA:AA,"H"),IF(Data!Z145="Country",SUMIFS(Data!AC:AC,Data!Z:Z,"TM",Data!R:R,Data!M145,AA:AA,"H"),"")))))))</f>
        <v>2.4990000000000001</v>
      </c>
      <c r="AD145" s="18">
        <f>IF(Z145="TM",0,IF(Data!Z145="AAM",SUMIFS(Data!AD:AD,Data!Z:Z,"TM",Data!X:X,Data!M145,AA:AA,"H"),IF(Data!Z145="AM",SUMIFS(Data!AD:AD,Data!Z:Z,"TM",Data!V:V,Data!M145,AA:AA,"H"),IF(Data!Z145="AZM",SUMIFS(Data!AD:AD,Data!Z:Z,"TM",Data!U:U,Data!M145,AA:AA,"H"),IF(Data!Z145="Zone",SUMIFS(Data!AD:AD,Data!Z:Z,"TM",Data!T:T,Data!M145,AA:AA,"H"),IF(Data!Z145="Region",SUMIFS(Data!AD:AD,Data!Z:Z,"TM",Data!S:S,Data!M145,AA:AA,"H"),IF(Data!Z145="Country",SUMIFS(Data!AD:AD,Data!Z:Z,"TM",Data!R:R,Data!M145,AA:AA,"H"),"")))))))</f>
        <v>0</v>
      </c>
      <c r="AE145" s="27">
        <f t="shared" si="43"/>
        <v>0</v>
      </c>
      <c r="AF145" s="26">
        <f t="shared" si="44"/>
        <v>2499</v>
      </c>
      <c r="AG145" s="26">
        <f t="shared" si="45"/>
        <v>0</v>
      </c>
      <c r="AH145" s="26">
        <f t="shared" si="46"/>
        <v>2.4990000000000001</v>
      </c>
      <c r="AJ145" s="28">
        <f>IF(Z145="TM",IF(AA145="U",(SUMIFS(Orders!AG:AG,Orders!AD:AD,Data!M145,Orders!W:W,0,Orders!X:X,0)+SUMIFS(Orders!AG:AG,Orders!AD:AD,Data!M145,Orders!W:W,1,Orders!X:X,1))/12000,0),IF(Data!Z145="AAM",SUMIFS(Data!AJ:AJ,Data!Z:Z,"TM",Data!X:X,Data!M145,AA:AA,"U"),IF(Data!Z145="AM",SUMIFS(Data!AJ:AJ,Data!Z:Z,"TM",Data!V:V,Data!M145,AA:AA,"U"),IF(Data!Z145="AZM",SUMIFS(Data!AJ:AJ,Data!Z:Z,"TM",Data!U:U,Data!M145,AA:AA,"U"),IF(Data!Z145="Zone",SUMIFS(Data!AJ:AJ,Data!Z:Z,"TM",Data!T:T,Data!M145,AA:AA,"U"),IF(Data!Z145="Region",SUMIFS(Data!AJ:AJ,Data!Z:Z,"TM",Data!S:S,Data!M145,AA:AA,"U"),IF(Data!Z145="Country",SUMIFS(Data!AJ:AJ,Data!Z:Z,"TM",Data!R:R,Data!M145,AA:AA,"U"),"")))))))</f>
        <v>0</v>
      </c>
      <c r="AK145" s="18">
        <f>IF(Z145="TM",IF(AA145="U",(SUMIFS(Orders!AG:AG,Orders!AD:AD,Data!M145,Orders!W:W,0,Orders!X:X,0)+SUMIFS(Orders!AG:AG,Orders!AD:AD,Data!M145,Orders!W:W,1,Orders!X:X,1)),0),IF(Data!Z145="AAM",SUMIFS(Data!AK:AK,Data!Z:Z,"TM",Data!X:X,Data!M145,AA:AA,"U"),IF(Data!Z145="AM",SUMIFS(Data!AK:AK,Data!Z:Z,"TM",Data!V:V,Data!M145,AA:AA,"U"),IF(Data!Z145="AZM",SUMIFS(Data!AK:AK,Data!Z:Z,"TM",Data!U:U,Data!M145,AA:AA,"U"),IF(Data!Z145="Zone",SUMIFS(Data!AK:AK,Data!Z:Z,"TM",Data!T:T,Data!M145,AA:AA,"U"),IF(Data!Z145="Region",SUMIFS(Data!AK:AK,Data!Z:Z,"TM",Data!S:S,Data!M145,AA:AA,"U"),IF(Data!Z145="Country",SUMIFS(Data!AK:AK,Data!Z:Z,"TM",Data!R:R,Data!M145,AA:AA,"U"),"")))))))</f>
        <v>0</v>
      </c>
      <c r="AL145" s="18">
        <f>IF(Z145="TM",12000*0,IF(Data!Z145="AAM",SUMIFS(Data!AL:AL,Data!Z:Z,"TM",Data!X:X,Data!M145,AA:AA,"H"),IF(Data!Z145="AM",SUMIFS(Data!AL:AL,Data!Z:Z,"TM",Data!V:V,Data!M145,AA:AA,"H"),IF(Data!Z145="AZM",SUMIFS(Data!AL:AL,Data!Z:Z,"TM",Data!U:U,Data!M145,AA:AA,"H"),IF(Data!Z145="Zone",SUMIFS(Data!AL:AL,Data!Z:Z,"TM",Data!T:T,Data!M145,AA:AA,"H"),IF(Data!Z145="Region",SUMIFS(Data!AL:AL,Data!Z:Z,"TM",Data!S:S,Data!M145,AA:AA,"H"),IF(Data!Z145="Country",SUMIFS(Data!AL:AL,Data!Z:Z,"TM",Data!R:R,Data!M145,AA:AA,"H"),"")))))))</f>
        <v>0</v>
      </c>
      <c r="AM145" s="27">
        <f t="shared" si="47"/>
        <v>0</v>
      </c>
      <c r="AN145" s="26">
        <f t="shared" si="48"/>
        <v>0</v>
      </c>
      <c r="AO145" s="26">
        <f t="shared" si="49"/>
        <v>2.4990000000000001</v>
      </c>
      <c r="AQ145" s="28">
        <f t="shared" si="50"/>
        <v>2.4990000000000001</v>
      </c>
      <c r="AR145" s="18">
        <f t="shared" si="51"/>
        <v>29988</v>
      </c>
      <c r="AS145" s="18">
        <f t="shared" si="52"/>
        <v>0</v>
      </c>
      <c r="AT145" s="27">
        <f t="shared" si="53"/>
        <v>0</v>
      </c>
      <c r="AU145" s="27"/>
      <c r="AV145" s="27"/>
      <c r="AW145" s="18">
        <f>IF(Z145="TM",(COUNTIFS(Orders!AD:AD,Data!M145,Orders!W:W,0,Orders!X:X,0,Orders!S:S,"*Ray*")+COUNTIFS(Orders!AD:AD,Data!M145,Orders!W:W,1,Orders!X:X,1,Orders!S:S,"*Ray*")+COUNTIFS(Orders!AD:AD,Data!M145,Orders!W:W,0,Orders!X:X,0,Orders!S:S,"*Fabric*")+COUNTIFS(Orders!AD:AD,Data!M145,Orders!W:W,1,Orders!X:X,1,Orders!S:S,"*Fabric*")),IF(Data!Z145="AAM",SUMIFS(Data!AW:AW,Data!Z:Z,"TM",Data!X:X,Data!M145),IF(Data!Z145="AM",SUMIFS(Data!AW:AW,Data!Z:Z,"TM",Data!V:V,Data!M145),IF(Data!Z145="AZM",SUMIFS(Data!AW:AW,Data!Z:Z,"TM",Data!U:U,Data!M145),IF(Data!Z145="Zone",SUMIFS(Data!AW:AW,Data!Z:Z,"TM",Data!T:T,Data!M145),IF(Data!Z145="Region",SUMIFS(Data!AW:AW,Data!Z:Z,"TM",Data!S:S,Data!M145),IF(Data!Z145="Country",SUMIFS(Data!AW:AW,Data!Z:Z,"TM",Data!R:R,Data!M145),0)))))))</f>
        <v>1</v>
      </c>
      <c r="AX145" s="18">
        <f>IF(Z145="TM",(COUNTIFS(Orders!AD:AD,Data!M145,Orders!W:W,0,Orders!X:X,0,Orders!S:S,"*Starter*")+COUNTIFS(Orders!AD:AD,Data!M145,Orders!W:W,1,Orders!X:X,1,Orders!S:S,"*Starter*")),IF(Data!Z145="AAM",SUMIFS(Data!AX:AX,Data!Z:Z,"TM",Data!X:X,Data!M145),IF(Data!Z145="AM",SUMIFS(Data!AX:AX,Data!Z:Z,"TM",Data!V:V,Data!M145),IF(Data!Z145="AZM",SUMIFS(Data!AX:AX,Data!Z:Z,"TM",Data!U:U,Data!M145),IF(Data!Z145="Zone",SUMIFS(Data!AX:AX,Data!Z:Z,"TM",Data!T:T,Data!M145),IF(Data!Z145="Region",SUMIFS(Data!AX:AX,Data!Z:Z,"TM",Data!S:S,Data!M145),IF(Data!Z145="Country",SUMIFS(Data!AX:AX,Data!Z:Z,"TM",Data!R:R,Data!M145),0)))))))</f>
        <v>1</v>
      </c>
      <c r="AY145" s="18">
        <f>IF(Z145="TM",(COUNTIFS(Orders!AD:AD,Data!M145,Orders!W:W,0,Orders!X:X,0,Orders!S:S,"*Pro*")+COUNTIFS(Orders!AD:AD,Data!M145,Orders!W:W,1,Orders!X:X,1,Orders!S:S,"*Pro*")),IF(Data!Z145="AAM",SUMIFS(Data!AY:AY,Data!Z:Z,"TM",Data!X:X,Data!M145),IF(Data!Z145="AM",SUMIFS(Data!AY:AY,Data!Z:Z,"TM",Data!V:V,Data!M145),IF(Data!Z145="AZM",SUMIFS(Data!AY:AY,Data!Z:Z,"TM",Data!U:U,Data!M145),IF(Data!Z145="Zone",SUMIFS(Data!AY:AY,Data!Z:Z,"TM",Data!T:T,Data!M145),IF(Data!Z145="Region",SUMIFS(Data!AY:AY,Data!Z:Z,"TM",Data!S:S,Data!M145),IF(Data!Z145="Country",SUMIFS(Data!AY:AY,Data!Z:Z,"TM",Data!R:R,Data!M145),0)))))))</f>
        <v>0</v>
      </c>
      <c r="AZ145" s="18">
        <f>IF(Z145="TM",(COUNTIFS(Orders!AD:AD,Data!M145,Orders!W:W,0,Orders!X:X,0,Orders!S:S,"*Tab*")+COUNTIFS(Orders!AD:AD,Data!M145,Orders!W:W,1,Orders!X:X,1,Orders!S:S,"*Tab*")),IF(Data!Z145="AAM",SUMIFS(Data!AZ:AZ,Data!Z:Z,"TM",Data!X:X,Data!M145),IF(Data!Z145="AM",SUMIFS(Data!AZ:AZ,Data!Z:Z,"TM",Data!V:V,Data!M145),IF(Data!Z145="AZM",SUMIFS(Data!AZ:AZ,Data!Z:Z,"TM",Data!U:U,Data!M145),IF(Data!Z145="Zone",SUMIFS(Data!AZ:AZ,Data!Z:Z,"TM",Data!T:T,Data!M145),IF(Data!Z145="Region",SUMIFS(Data!AZ:AZ,Data!Z:Z,"TM",Data!S:S,Data!M145),IF(Data!Z145="Country",SUMIFS(Data!AZ:AZ,Data!Z:Z,"TM",Data!R:R,Data!M145),0)))))))</f>
        <v>1</v>
      </c>
      <c r="BA145" s="18">
        <f>IF(Z145="TM",(COUNTIFS(Orders!AD:AD,Data!M145,Orders!W:W,0,Orders!X:X,0,Orders!S:S,"*Dental*")+COUNTIFS(Orders!AD:AD,Data!M145,Orders!W:W,1,Orders!X:X,1,Orders!S:S,"*Dental*")+COUNTIFS(Orders!AD:AD,Data!M145,Orders!W:W,0,Orders!X:X,0,Orders!S:S,"*Pediatric*")+COUNTIFS(Orders!AD:AD,Data!M145,Orders!W:W,1,Orders!X:X,1,Orders!S:S,"*Pediatric*")),IF(Data!Z145="AAM",SUMIFS(Data!BA:BA,Data!Z:Z,"TM",Data!X:X,Data!M145),IF(Data!Z145="AM",SUMIFS(Data!BA:BA,Data!Z:Z,"TM",Data!V:V,Data!M145),IF(Data!Z145="AZM",SUMIFS(Data!BA:BA,Data!Z:Z,"TM",Data!U:U,Data!M145),IF(Data!Z145="Zone",SUMIFS(Data!BA:BA,Data!Z:Z,"TM",Data!T:T,Data!M145),IF(Data!Z145="Region",SUMIFS(Data!BA:BA,Data!Z:Z,"TM",Data!S:S,Data!M145),IF(Data!Z145="Country",SUMIFS(Data!BA:BA,Data!Z:Z,"TM",Data!R:R,Data!M145),0)))))))</f>
        <v>0</v>
      </c>
      <c r="BB145" s="18">
        <f>IF(Z145="TM",(COUNTIFS(Orders!AD:AD,Data!M145,Orders!W:W,0,Orders!X:X,0,Orders!S:S,"*Fabric*")+COUNTIFS(Orders!AD:AD,Data!M145,Orders!W:W,1,Orders!X:X,1,Orders!S:S,"*Fabric*")),IF(Data!Z145="AAM",SUMIFS(Data!BB:BB,Data!Z:Z,"TM",Data!X:X,Data!M145),IF(Data!Z145="AM",SUMIFS(Data!BB:BB,Data!Z:Z,"TM",Data!V:V,Data!M145),IF(Data!Z145="AZM",SUMIFS(Data!BB:BB,Data!Z:Z,"TM",Data!U:U,Data!M145),IF(Data!Z145="Zone",SUMIFS(Data!BB:BB,Data!Z:Z,"TM",Data!T:T,Data!M145),IF(Data!Z145="Region",SUMIFS(Data!BB:BB,Data!Z:Z,"TM",Data!S:S,Data!M145),IF(Data!Z145="Country",SUMIFS(Data!BB:BB,Data!Z:Z,"TM",Data!R:R,Data!M145),0)))))))</f>
        <v>0</v>
      </c>
    </row>
    <row r="146" spans="1:54" ht="15.75" x14ac:dyDescent="0.3">
      <c r="A146" s="33" t="str">
        <f t="shared" si="54"/>
        <v/>
      </c>
      <c r="B146" s="33" t="b">
        <f t="shared" si="55"/>
        <v>1</v>
      </c>
      <c r="C146" s="33" t="e">
        <f>IF(ISERROR(SMALL($D$4:$D$594,E146)),””,SMALL($D$4:$D$594,E146))</f>
        <v>#NAME?</v>
      </c>
      <c r="D146" s="34" t="str">
        <f t="shared" si="56"/>
        <v/>
      </c>
      <c r="E146" s="33">
        <f>ROWS($E$4:E146)</f>
        <v>143</v>
      </c>
      <c r="F146" s="33">
        <f t="shared" si="57"/>
        <v>0</v>
      </c>
      <c r="G146" s="33">
        <f>IF(OR(Report!$C$7="",Report!$C$7="All Levels"),1,IF(Report!$C$7=Data!Z146,1,0))</f>
        <v>0</v>
      </c>
      <c r="H146" s="33">
        <f t="shared" si="58"/>
        <v>1</v>
      </c>
      <c r="I146" s="33">
        <f t="shared" si="59"/>
        <v>3</v>
      </c>
      <c r="J146" s="33">
        <f>IF(OR(Report!$F$7="",Report!$F$7="All AMs"),1,IF(Report!$F$7=Data!W146,1,0))</f>
        <v>1</v>
      </c>
      <c r="K146" s="33">
        <f>IF(OR(Report!$E$7="",Report!$E$7="All Zones"),1,IF(Report!$E$7=Data!P146,1,0))</f>
        <v>1</v>
      </c>
      <c r="L146" s="33">
        <f>IF(OR(Report!$D$7="",Report!$D$7="All Regions"),1,IF(Report!$D$7=Data!O146,1,0))</f>
        <v>1</v>
      </c>
      <c r="M146" s="67" t="s">
        <v>243</v>
      </c>
      <c r="N146" s="67" t="s">
        <v>950</v>
      </c>
      <c r="O146" s="68" t="s">
        <v>20</v>
      </c>
      <c r="P146" s="68" t="s">
        <v>20</v>
      </c>
      <c r="Q146" s="68" t="s">
        <v>796</v>
      </c>
      <c r="R146" s="67" t="s">
        <v>777</v>
      </c>
      <c r="S146" s="67" t="s">
        <v>747</v>
      </c>
      <c r="T146" s="67" t="s">
        <v>748</v>
      </c>
      <c r="U146" s="67"/>
      <c r="V146" s="67" t="s">
        <v>945</v>
      </c>
      <c r="W146" s="67" t="s">
        <v>697</v>
      </c>
      <c r="X146" s="67"/>
      <c r="Y146" s="68" t="s">
        <v>362</v>
      </c>
      <c r="Z146" s="68" t="s">
        <v>13</v>
      </c>
      <c r="AA146" s="68" t="s">
        <v>70</v>
      </c>
      <c r="AB146" s="18">
        <f>IF(Z146="TM",IF(AA146="H",(COUNTIFS(Orders!AD:AD,Data!M146,Orders!W:W,0,Orders!X:X,0)+COUNTIFS(Orders!AD:AD,Data!M146,Orders!W:W,1,Orders!X:X,1)),0),IF(Data!Z146="AAM",SUMIFS(Data!AB:AB,Data!Z:Z,"TM",Data!X:X,Data!M146,AA:AA,"H"),IF(Data!Z146="AM",SUMIFS(Data!AB:AB,Data!Z:Z,"TM",Data!V:V,Data!M146,AA:AA,"H"),IF(Data!Z146="AZM",SUMIFS(Data!AB:AB,Data!Z:Z,"TM",Data!U:U,Data!M146,AA:AA,"H"),IF(Data!Z146="ZM",SUMIFS(Data!AB:AB,Data!Z:Z,"TM",Data!T:T,Data!M146,AA:AA,"H"),IF(Data!Z146="RM",SUMIFS(Data!AB:AB,Data!Z:Z,"TM",Data!S:S,Data!M146,AA:AA,"H"),IF(Data!Z146="CM",SUMIFS(Data!AB:AB,Data!Z:Z,"TM",Data!R:R,Data!M146,AA:AA,"H"),"")))))))</f>
        <v>0</v>
      </c>
      <c r="AC146" s="28">
        <f>IF(Z146="TM",IF(AA146="H",(SUMIFS(Orders!AG:AG,Orders!AD:AD,Data!M146,Orders!W:W,0,Orders!X:X,0)+SUMIFS(Orders!AG:AG,Orders!AD:AD,Data!M146,Orders!W:W,1,Orders!X:X,1))/12000,0),IF(Data!Z146="AAM",SUMIFS(Data!AC:AC,Data!Z:Z,"TM",Data!X:X,Data!M146,AA:AA,"H"),IF(Data!Z146="AM",SUMIFS(Data!AC:AC,Data!Z:Z,"TM",Data!V:V,Data!M146,AA:AA,"H"),IF(Data!Z146="AZM",SUMIFS(Data!AC:AC,Data!Z:Z,"TM",Data!U:U,Data!M146,AA:AA,"H"),IF(Data!Z146="Zone",SUMIFS(Data!AC:AC,Data!Z:Z,"TM",Data!T:T,Data!M146,AA:AA,"H"),IF(Data!Z146="Region",SUMIFS(Data!AC:AC,Data!Z:Z,"TM",Data!S:S,Data!M146,AA:AA,"H"),IF(Data!Z146="Country",SUMIFS(Data!AC:AC,Data!Z:Z,"TM",Data!R:R,Data!M146,AA:AA,"H"),"")))))))</f>
        <v>0</v>
      </c>
      <c r="AD146" s="18">
        <f>IF(Z146="TM",0,IF(Data!Z146="AAM",SUMIFS(Data!AD:AD,Data!Z:Z,"TM",Data!X:X,Data!M146,AA:AA,"H"),IF(Data!Z146="AM",SUMIFS(Data!AD:AD,Data!Z:Z,"TM",Data!V:V,Data!M146,AA:AA,"H"),IF(Data!Z146="AZM",SUMIFS(Data!AD:AD,Data!Z:Z,"TM",Data!U:U,Data!M146,AA:AA,"H"),IF(Data!Z146="Zone",SUMIFS(Data!AD:AD,Data!Z:Z,"TM",Data!T:T,Data!M146,AA:AA,"H"),IF(Data!Z146="Region",SUMIFS(Data!AD:AD,Data!Z:Z,"TM",Data!S:S,Data!M146,AA:AA,"H"),IF(Data!Z146="Country",SUMIFS(Data!AD:AD,Data!Z:Z,"TM",Data!R:R,Data!M146,AA:AA,"H"),"")))))))</f>
        <v>0</v>
      </c>
      <c r="AE146" s="27">
        <f t="shared" si="43"/>
        <v>0</v>
      </c>
      <c r="AF146" s="26">
        <f t="shared" si="44"/>
        <v>0</v>
      </c>
      <c r="AG146" s="26">
        <f t="shared" si="45"/>
        <v>0</v>
      </c>
      <c r="AH146" s="26">
        <f t="shared" si="46"/>
        <v>0</v>
      </c>
      <c r="AJ146" s="28">
        <f>IF(Z146="TM",IF(AA146="U",(SUMIFS(Orders!AG:AG,Orders!AD:AD,Data!M146,Orders!W:W,0,Orders!X:X,0)+SUMIFS(Orders!AG:AG,Orders!AD:AD,Data!M146,Orders!W:W,1,Orders!X:X,1))/12000,0),IF(Data!Z146="AAM",SUMIFS(Data!AJ:AJ,Data!Z:Z,"TM",Data!X:X,Data!M146,AA:AA,"U"),IF(Data!Z146="AM",SUMIFS(Data!AJ:AJ,Data!Z:Z,"TM",Data!V:V,Data!M146,AA:AA,"U"),IF(Data!Z146="AZM",SUMIFS(Data!AJ:AJ,Data!Z:Z,"TM",Data!U:U,Data!M146,AA:AA,"U"),IF(Data!Z146="Zone",SUMIFS(Data!AJ:AJ,Data!Z:Z,"TM",Data!T:T,Data!M146,AA:AA,"U"),IF(Data!Z146="Region",SUMIFS(Data!AJ:AJ,Data!Z:Z,"TM",Data!S:S,Data!M146,AA:AA,"U"),IF(Data!Z146="Country",SUMIFS(Data!AJ:AJ,Data!Z:Z,"TM",Data!R:R,Data!M146,AA:AA,"U"),"")))))))</f>
        <v>0</v>
      </c>
      <c r="AK146" s="18">
        <f>IF(Z146="TM",IF(AA146="U",(SUMIFS(Orders!AG:AG,Orders!AD:AD,Data!M146,Orders!W:W,0,Orders!X:X,0)+SUMIFS(Orders!AG:AG,Orders!AD:AD,Data!M146,Orders!W:W,1,Orders!X:X,1)),0),IF(Data!Z146="AAM",SUMIFS(Data!AK:AK,Data!Z:Z,"TM",Data!X:X,Data!M146,AA:AA,"U"),IF(Data!Z146="AM",SUMIFS(Data!AK:AK,Data!Z:Z,"TM",Data!V:V,Data!M146,AA:AA,"U"),IF(Data!Z146="AZM",SUMIFS(Data!AK:AK,Data!Z:Z,"TM",Data!U:U,Data!M146,AA:AA,"U"),IF(Data!Z146="Zone",SUMIFS(Data!AK:AK,Data!Z:Z,"TM",Data!T:T,Data!M146,AA:AA,"U"),IF(Data!Z146="Region",SUMIFS(Data!AK:AK,Data!Z:Z,"TM",Data!S:S,Data!M146,AA:AA,"U"),IF(Data!Z146="Country",SUMIFS(Data!AK:AK,Data!Z:Z,"TM",Data!R:R,Data!M146,AA:AA,"U"),"")))))))</f>
        <v>0</v>
      </c>
      <c r="AL146" s="18">
        <f>IF(Z146="TM",12000*0,IF(Data!Z146="AAM",SUMIFS(Data!AL:AL,Data!Z:Z,"TM",Data!X:X,Data!M146,AA:AA,"H"),IF(Data!Z146="AM",SUMIFS(Data!AL:AL,Data!Z:Z,"TM",Data!V:V,Data!M146,AA:AA,"H"),IF(Data!Z146="AZM",SUMIFS(Data!AL:AL,Data!Z:Z,"TM",Data!U:U,Data!M146,AA:AA,"H"),IF(Data!Z146="Zone",SUMIFS(Data!AL:AL,Data!Z:Z,"TM",Data!T:T,Data!M146,AA:AA,"H"),IF(Data!Z146="Region",SUMIFS(Data!AL:AL,Data!Z:Z,"TM",Data!S:S,Data!M146,AA:AA,"H"),IF(Data!Z146="Country",SUMIFS(Data!AL:AL,Data!Z:Z,"TM",Data!R:R,Data!M146,AA:AA,"H"),"")))))))</f>
        <v>0</v>
      </c>
      <c r="AM146" s="27">
        <f t="shared" si="47"/>
        <v>0</v>
      </c>
      <c r="AN146" s="26">
        <f t="shared" si="48"/>
        <v>0</v>
      </c>
      <c r="AO146" s="26">
        <f t="shared" si="49"/>
        <v>0</v>
      </c>
      <c r="AQ146" s="28">
        <f t="shared" si="50"/>
        <v>0</v>
      </c>
      <c r="AR146" s="18">
        <f t="shared" si="51"/>
        <v>0</v>
      </c>
      <c r="AS146" s="18">
        <f t="shared" si="52"/>
        <v>0</v>
      </c>
      <c r="AT146" s="27">
        <f t="shared" si="53"/>
        <v>0</v>
      </c>
      <c r="AU146" s="27"/>
      <c r="AV146" s="27"/>
      <c r="AW146" s="18">
        <f>IF(Z146="TM",(COUNTIFS(Orders!AD:AD,Data!M146,Orders!W:W,0,Orders!X:X,0,Orders!S:S,"*Ray*")+COUNTIFS(Orders!AD:AD,Data!M146,Orders!W:W,1,Orders!X:X,1,Orders!S:S,"*Ray*")+COUNTIFS(Orders!AD:AD,Data!M146,Orders!W:W,0,Orders!X:X,0,Orders!S:S,"*Fabric*")+COUNTIFS(Orders!AD:AD,Data!M146,Orders!W:W,1,Orders!X:X,1,Orders!S:S,"*Fabric*")),IF(Data!Z146="AAM",SUMIFS(Data!AW:AW,Data!Z:Z,"TM",Data!X:X,Data!M146),IF(Data!Z146="AM",SUMIFS(Data!AW:AW,Data!Z:Z,"TM",Data!V:V,Data!M146),IF(Data!Z146="AZM",SUMIFS(Data!AW:AW,Data!Z:Z,"TM",Data!U:U,Data!M146),IF(Data!Z146="Zone",SUMIFS(Data!AW:AW,Data!Z:Z,"TM",Data!T:T,Data!M146),IF(Data!Z146="Region",SUMIFS(Data!AW:AW,Data!Z:Z,"TM",Data!S:S,Data!M146),IF(Data!Z146="Country",SUMIFS(Data!AW:AW,Data!Z:Z,"TM",Data!R:R,Data!M146),0)))))))</f>
        <v>0</v>
      </c>
      <c r="AX146" s="18">
        <f>IF(Z146="TM",(COUNTIFS(Orders!AD:AD,Data!M146,Orders!W:W,0,Orders!X:X,0,Orders!S:S,"*Starter*")+COUNTIFS(Orders!AD:AD,Data!M146,Orders!W:W,1,Orders!X:X,1,Orders!S:S,"*Starter*")),IF(Data!Z146="AAM",SUMIFS(Data!AX:AX,Data!Z:Z,"TM",Data!X:X,Data!M146),IF(Data!Z146="AM",SUMIFS(Data!AX:AX,Data!Z:Z,"TM",Data!V:V,Data!M146),IF(Data!Z146="AZM",SUMIFS(Data!AX:AX,Data!Z:Z,"TM",Data!U:U,Data!M146),IF(Data!Z146="Zone",SUMIFS(Data!AX:AX,Data!Z:Z,"TM",Data!T:T,Data!M146),IF(Data!Z146="Region",SUMIFS(Data!AX:AX,Data!Z:Z,"TM",Data!S:S,Data!M146),IF(Data!Z146="Country",SUMIFS(Data!AX:AX,Data!Z:Z,"TM",Data!R:R,Data!M146),0)))))))</f>
        <v>0</v>
      </c>
      <c r="AY146" s="18">
        <f>IF(Z146="TM",(COUNTIFS(Orders!AD:AD,Data!M146,Orders!W:W,0,Orders!X:X,0,Orders!S:S,"*Pro*")+COUNTIFS(Orders!AD:AD,Data!M146,Orders!W:W,1,Orders!X:X,1,Orders!S:S,"*Pro*")),IF(Data!Z146="AAM",SUMIFS(Data!AY:AY,Data!Z:Z,"TM",Data!X:X,Data!M146),IF(Data!Z146="AM",SUMIFS(Data!AY:AY,Data!Z:Z,"TM",Data!V:V,Data!M146),IF(Data!Z146="AZM",SUMIFS(Data!AY:AY,Data!Z:Z,"TM",Data!U:U,Data!M146),IF(Data!Z146="Zone",SUMIFS(Data!AY:AY,Data!Z:Z,"TM",Data!T:T,Data!M146),IF(Data!Z146="Region",SUMIFS(Data!AY:AY,Data!Z:Z,"TM",Data!S:S,Data!M146),IF(Data!Z146="Country",SUMIFS(Data!AY:AY,Data!Z:Z,"TM",Data!R:R,Data!M146),0)))))))</f>
        <v>0</v>
      </c>
      <c r="AZ146" s="18">
        <f>IF(Z146="TM",(COUNTIFS(Orders!AD:AD,Data!M146,Orders!W:W,0,Orders!X:X,0,Orders!S:S,"*Tab*")+COUNTIFS(Orders!AD:AD,Data!M146,Orders!W:W,1,Orders!X:X,1,Orders!S:S,"*Tab*")),IF(Data!Z146="AAM",SUMIFS(Data!AZ:AZ,Data!Z:Z,"TM",Data!X:X,Data!M146),IF(Data!Z146="AM",SUMIFS(Data!AZ:AZ,Data!Z:Z,"TM",Data!V:V,Data!M146),IF(Data!Z146="AZM",SUMIFS(Data!AZ:AZ,Data!Z:Z,"TM",Data!U:U,Data!M146),IF(Data!Z146="Zone",SUMIFS(Data!AZ:AZ,Data!Z:Z,"TM",Data!T:T,Data!M146),IF(Data!Z146="Region",SUMIFS(Data!AZ:AZ,Data!Z:Z,"TM",Data!S:S,Data!M146),IF(Data!Z146="Country",SUMIFS(Data!AZ:AZ,Data!Z:Z,"TM",Data!R:R,Data!M146),0)))))))</f>
        <v>0</v>
      </c>
      <c r="BA146" s="18">
        <f>IF(Z146="TM",(COUNTIFS(Orders!AD:AD,Data!M146,Orders!W:W,0,Orders!X:X,0,Orders!S:S,"*Dental*")+COUNTIFS(Orders!AD:AD,Data!M146,Orders!W:W,1,Orders!X:X,1,Orders!S:S,"*Dental*")+COUNTIFS(Orders!AD:AD,Data!M146,Orders!W:W,0,Orders!X:X,0,Orders!S:S,"*Pediatric*")+COUNTIFS(Orders!AD:AD,Data!M146,Orders!W:W,1,Orders!X:X,1,Orders!S:S,"*Pediatric*")),IF(Data!Z146="AAM",SUMIFS(Data!BA:BA,Data!Z:Z,"TM",Data!X:X,Data!M146),IF(Data!Z146="AM",SUMIFS(Data!BA:BA,Data!Z:Z,"TM",Data!V:V,Data!M146),IF(Data!Z146="AZM",SUMIFS(Data!BA:BA,Data!Z:Z,"TM",Data!U:U,Data!M146),IF(Data!Z146="Zone",SUMIFS(Data!BA:BA,Data!Z:Z,"TM",Data!T:T,Data!M146),IF(Data!Z146="Region",SUMIFS(Data!BA:BA,Data!Z:Z,"TM",Data!S:S,Data!M146),IF(Data!Z146="Country",SUMIFS(Data!BA:BA,Data!Z:Z,"TM",Data!R:R,Data!M146),0)))))))</f>
        <v>0</v>
      </c>
      <c r="BB146" s="18">
        <f>IF(Z146="TM",(COUNTIFS(Orders!AD:AD,Data!M146,Orders!W:W,0,Orders!X:X,0,Orders!S:S,"*Fabric*")+COUNTIFS(Orders!AD:AD,Data!M146,Orders!W:W,1,Orders!X:X,1,Orders!S:S,"*Fabric*")),IF(Data!Z146="AAM",SUMIFS(Data!BB:BB,Data!Z:Z,"TM",Data!X:X,Data!M146),IF(Data!Z146="AM",SUMIFS(Data!BB:BB,Data!Z:Z,"TM",Data!V:V,Data!M146),IF(Data!Z146="AZM",SUMIFS(Data!BB:BB,Data!Z:Z,"TM",Data!U:U,Data!M146),IF(Data!Z146="Zone",SUMIFS(Data!BB:BB,Data!Z:Z,"TM",Data!T:T,Data!M146),IF(Data!Z146="Region",SUMIFS(Data!BB:BB,Data!Z:Z,"TM",Data!S:S,Data!M146),IF(Data!Z146="Country",SUMIFS(Data!BB:BB,Data!Z:Z,"TM",Data!R:R,Data!M146),0)))))))</f>
        <v>0</v>
      </c>
    </row>
    <row r="147" spans="1:54" ht="15.75" x14ac:dyDescent="0.3">
      <c r="A147" s="33" t="str">
        <f t="shared" si="54"/>
        <v/>
      </c>
      <c r="B147" s="33" t="b">
        <f t="shared" si="55"/>
        <v>1</v>
      </c>
      <c r="C147" s="33" t="e">
        <f>IF(ISERROR(SMALL($D$4:$D$594,E147)),””,SMALL($D$4:$D$594,E147))</f>
        <v>#NAME?</v>
      </c>
      <c r="D147" s="34" t="str">
        <f t="shared" si="56"/>
        <v/>
      </c>
      <c r="E147" s="33">
        <f>ROWS($E$4:E147)</f>
        <v>144</v>
      </c>
      <c r="F147" s="33">
        <f t="shared" si="57"/>
        <v>0</v>
      </c>
      <c r="G147" s="33">
        <f>IF(OR(Report!$C$7="",Report!$C$7="All Levels"),1,IF(Report!$C$7=Data!Z147,1,0))</f>
        <v>0</v>
      </c>
      <c r="H147" s="33">
        <f t="shared" si="58"/>
        <v>1</v>
      </c>
      <c r="I147" s="33">
        <f t="shared" si="59"/>
        <v>3</v>
      </c>
      <c r="J147" s="33">
        <f>IF(OR(Report!$F$7="",Report!$F$7="All AMs"),1,IF(Report!$F$7=Data!W147,1,0))</f>
        <v>1</v>
      </c>
      <c r="K147" s="33">
        <f>IF(OR(Report!$E$7="",Report!$E$7="All Zones"),1,IF(Report!$E$7=Data!P147,1,0))</f>
        <v>1</v>
      </c>
      <c r="L147" s="33">
        <f>IF(OR(Report!$D$7="",Report!$D$7="All Regions"),1,IF(Report!$D$7=Data!O147,1,0))</f>
        <v>1</v>
      </c>
      <c r="M147" s="67" t="s">
        <v>314</v>
      </c>
      <c r="N147" s="67" t="s">
        <v>951</v>
      </c>
      <c r="O147" s="68" t="s">
        <v>20</v>
      </c>
      <c r="P147" s="68" t="s">
        <v>20</v>
      </c>
      <c r="Q147" s="68" t="s">
        <v>796</v>
      </c>
      <c r="R147" s="67" t="s">
        <v>777</v>
      </c>
      <c r="S147" s="67" t="s">
        <v>747</v>
      </c>
      <c r="T147" s="67" t="s">
        <v>748</v>
      </c>
      <c r="U147" s="67"/>
      <c r="V147" s="67" t="s">
        <v>945</v>
      </c>
      <c r="W147" s="67" t="s">
        <v>697</v>
      </c>
      <c r="X147" s="67"/>
      <c r="Y147" s="68" t="s">
        <v>361</v>
      </c>
      <c r="Z147" s="68" t="s">
        <v>13</v>
      </c>
      <c r="AA147" s="68" t="s">
        <v>925</v>
      </c>
      <c r="AB147" s="18">
        <f>IF(Z147="TM",IF(AA147="H",(COUNTIFS(Orders!AD:AD,Data!M147,Orders!W:W,0,Orders!X:X,0)+COUNTIFS(Orders!AD:AD,Data!M147,Orders!W:W,1,Orders!X:X,1)),0),IF(Data!Z147="AAM",SUMIFS(Data!AB:AB,Data!Z:Z,"TM",Data!X:X,Data!M147,AA:AA,"H"),IF(Data!Z147="AM",SUMIFS(Data!AB:AB,Data!Z:Z,"TM",Data!V:V,Data!M147,AA:AA,"H"),IF(Data!Z147="AZM",SUMIFS(Data!AB:AB,Data!Z:Z,"TM",Data!U:U,Data!M147,AA:AA,"H"),IF(Data!Z147="ZM",SUMIFS(Data!AB:AB,Data!Z:Z,"TM",Data!T:T,Data!M147,AA:AA,"H"),IF(Data!Z147="RM",SUMIFS(Data!AB:AB,Data!Z:Z,"TM",Data!S:S,Data!M147,AA:AA,"H"),IF(Data!Z147="CM",SUMIFS(Data!AB:AB,Data!Z:Z,"TM",Data!R:R,Data!M147,AA:AA,"H"),"")))))))</f>
        <v>0</v>
      </c>
      <c r="AC147" s="28">
        <f>IF(Z147="TM",IF(AA147="H",(SUMIFS(Orders!AG:AG,Orders!AD:AD,Data!M147,Orders!W:W,0,Orders!X:X,0)+SUMIFS(Orders!AG:AG,Orders!AD:AD,Data!M147,Orders!W:W,1,Orders!X:X,1))/12000,0),IF(Data!Z147="AAM",SUMIFS(Data!AC:AC,Data!Z:Z,"TM",Data!X:X,Data!M147,AA:AA,"H"),IF(Data!Z147="AM",SUMIFS(Data!AC:AC,Data!Z:Z,"TM",Data!V:V,Data!M147,AA:AA,"H"),IF(Data!Z147="AZM",SUMIFS(Data!AC:AC,Data!Z:Z,"TM",Data!U:U,Data!M147,AA:AA,"H"),IF(Data!Z147="Zone",SUMIFS(Data!AC:AC,Data!Z:Z,"TM",Data!T:T,Data!M147,AA:AA,"H"),IF(Data!Z147="Region",SUMIFS(Data!AC:AC,Data!Z:Z,"TM",Data!S:S,Data!M147,AA:AA,"H"),IF(Data!Z147="Country",SUMIFS(Data!AC:AC,Data!Z:Z,"TM",Data!R:R,Data!M147,AA:AA,"H"),"")))))))</f>
        <v>0</v>
      </c>
      <c r="AD147" s="18">
        <f>IF(Z147="TM",0,IF(Data!Z147="AAM",SUMIFS(Data!AD:AD,Data!Z:Z,"TM",Data!X:X,Data!M147,AA:AA,"H"),IF(Data!Z147="AM",SUMIFS(Data!AD:AD,Data!Z:Z,"TM",Data!V:V,Data!M147,AA:AA,"H"),IF(Data!Z147="AZM",SUMIFS(Data!AD:AD,Data!Z:Z,"TM",Data!U:U,Data!M147,AA:AA,"H"),IF(Data!Z147="Zone",SUMIFS(Data!AD:AD,Data!Z:Z,"TM",Data!T:T,Data!M147,AA:AA,"H"),IF(Data!Z147="Region",SUMIFS(Data!AD:AD,Data!Z:Z,"TM",Data!S:S,Data!M147,AA:AA,"H"),IF(Data!Z147="Country",SUMIFS(Data!AD:AD,Data!Z:Z,"TM",Data!R:R,Data!M147,AA:AA,"H"),"")))))))</f>
        <v>0</v>
      </c>
      <c r="AE147" s="27">
        <f t="shared" si="43"/>
        <v>0</v>
      </c>
      <c r="AF147" s="26">
        <f t="shared" si="44"/>
        <v>0</v>
      </c>
      <c r="AG147" s="26">
        <f t="shared" si="45"/>
        <v>0</v>
      </c>
      <c r="AH147" s="26">
        <f t="shared" si="46"/>
        <v>0</v>
      </c>
      <c r="AJ147" s="28">
        <f>IF(Z147="TM",IF(AA147="U",(SUMIFS(Orders!AG:AG,Orders!AD:AD,Data!M147,Orders!W:W,0,Orders!X:X,0)+SUMIFS(Orders!AG:AG,Orders!AD:AD,Data!M147,Orders!W:W,1,Orders!X:X,1))/12000,0),IF(Data!Z147="AAM",SUMIFS(Data!AJ:AJ,Data!Z:Z,"TM",Data!X:X,Data!M147,AA:AA,"U"),IF(Data!Z147="AM",SUMIFS(Data!AJ:AJ,Data!Z:Z,"TM",Data!V:V,Data!M147,AA:AA,"U"),IF(Data!Z147="AZM",SUMIFS(Data!AJ:AJ,Data!Z:Z,"TM",Data!U:U,Data!M147,AA:AA,"U"),IF(Data!Z147="Zone",SUMIFS(Data!AJ:AJ,Data!Z:Z,"TM",Data!T:T,Data!M147,AA:AA,"U"),IF(Data!Z147="Region",SUMIFS(Data!AJ:AJ,Data!Z:Z,"TM",Data!S:S,Data!M147,AA:AA,"U"),IF(Data!Z147="Country",SUMIFS(Data!AJ:AJ,Data!Z:Z,"TM",Data!R:R,Data!M147,AA:AA,"U"),"")))))))</f>
        <v>0</v>
      </c>
      <c r="AK147" s="18">
        <f>IF(Z147="TM",IF(AA147="U",(SUMIFS(Orders!AG:AG,Orders!AD:AD,Data!M147,Orders!W:W,0,Orders!X:X,0)+SUMIFS(Orders!AG:AG,Orders!AD:AD,Data!M147,Orders!W:W,1,Orders!X:X,1)),0),IF(Data!Z147="AAM",SUMIFS(Data!AK:AK,Data!Z:Z,"TM",Data!X:X,Data!M147,AA:AA,"U"),IF(Data!Z147="AM",SUMIFS(Data!AK:AK,Data!Z:Z,"TM",Data!V:V,Data!M147,AA:AA,"U"),IF(Data!Z147="AZM",SUMIFS(Data!AK:AK,Data!Z:Z,"TM",Data!U:U,Data!M147,AA:AA,"U"),IF(Data!Z147="Zone",SUMIFS(Data!AK:AK,Data!Z:Z,"TM",Data!T:T,Data!M147,AA:AA,"U"),IF(Data!Z147="Region",SUMIFS(Data!AK:AK,Data!Z:Z,"TM",Data!S:S,Data!M147,AA:AA,"U"),IF(Data!Z147="Country",SUMIFS(Data!AK:AK,Data!Z:Z,"TM",Data!R:R,Data!M147,AA:AA,"U"),"")))))))</f>
        <v>0</v>
      </c>
      <c r="AL147" s="18">
        <f>IF(Z147="TM",12000*0,IF(Data!Z147="AAM",SUMIFS(Data!AL:AL,Data!Z:Z,"TM",Data!X:X,Data!M147,AA:AA,"H"),IF(Data!Z147="AM",SUMIFS(Data!AL:AL,Data!Z:Z,"TM",Data!V:V,Data!M147,AA:AA,"H"),IF(Data!Z147="AZM",SUMIFS(Data!AL:AL,Data!Z:Z,"TM",Data!U:U,Data!M147,AA:AA,"H"),IF(Data!Z147="Zone",SUMIFS(Data!AL:AL,Data!Z:Z,"TM",Data!T:T,Data!M147,AA:AA,"H"),IF(Data!Z147="Region",SUMIFS(Data!AL:AL,Data!Z:Z,"TM",Data!S:S,Data!M147,AA:AA,"H"),IF(Data!Z147="Country",SUMIFS(Data!AL:AL,Data!Z:Z,"TM",Data!R:R,Data!M147,AA:AA,"H"),"")))))))</f>
        <v>0</v>
      </c>
      <c r="AM147" s="27">
        <f t="shared" si="47"/>
        <v>0</v>
      </c>
      <c r="AN147" s="26">
        <f t="shared" si="48"/>
        <v>0</v>
      </c>
      <c r="AO147" s="26">
        <f t="shared" si="49"/>
        <v>0</v>
      </c>
      <c r="AQ147" s="28">
        <f t="shared" si="50"/>
        <v>0</v>
      </c>
      <c r="AR147" s="18">
        <f t="shared" si="51"/>
        <v>0</v>
      </c>
      <c r="AS147" s="18">
        <f t="shared" si="52"/>
        <v>0</v>
      </c>
      <c r="AT147" s="27">
        <f t="shared" si="53"/>
        <v>0</v>
      </c>
      <c r="AU147" s="27"/>
      <c r="AV147" s="27"/>
      <c r="AW147" s="18">
        <f>IF(Z147="TM",(COUNTIFS(Orders!AD:AD,Data!M147,Orders!W:W,0,Orders!X:X,0,Orders!S:S,"*Ray*")+COUNTIFS(Orders!AD:AD,Data!M147,Orders!W:W,1,Orders!X:X,1,Orders!S:S,"*Ray*")+COUNTIFS(Orders!AD:AD,Data!M147,Orders!W:W,0,Orders!X:X,0,Orders!S:S,"*Fabric*")+COUNTIFS(Orders!AD:AD,Data!M147,Orders!W:W,1,Orders!X:X,1,Orders!S:S,"*Fabric*")),IF(Data!Z147="AAM",SUMIFS(Data!AW:AW,Data!Z:Z,"TM",Data!X:X,Data!M147),IF(Data!Z147="AM",SUMIFS(Data!AW:AW,Data!Z:Z,"TM",Data!V:V,Data!M147),IF(Data!Z147="AZM",SUMIFS(Data!AW:AW,Data!Z:Z,"TM",Data!U:U,Data!M147),IF(Data!Z147="Zone",SUMIFS(Data!AW:AW,Data!Z:Z,"TM",Data!T:T,Data!M147),IF(Data!Z147="Region",SUMIFS(Data!AW:AW,Data!Z:Z,"TM",Data!S:S,Data!M147),IF(Data!Z147="Country",SUMIFS(Data!AW:AW,Data!Z:Z,"TM",Data!R:R,Data!M147),0)))))))</f>
        <v>0</v>
      </c>
      <c r="AX147" s="18">
        <f>IF(Z147="TM",(COUNTIFS(Orders!AD:AD,Data!M147,Orders!W:W,0,Orders!X:X,0,Orders!S:S,"*Starter*")+COUNTIFS(Orders!AD:AD,Data!M147,Orders!W:W,1,Orders!X:X,1,Orders!S:S,"*Starter*")),IF(Data!Z147="AAM",SUMIFS(Data!AX:AX,Data!Z:Z,"TM",Data!X:X,Data!M147),IF(Data!Z147="AM",SUMIFS(Data!AX:AX,Data!Z:Z,"TM",Data!V:V,Data!M147),IF(Data!Z147="AZM",SUMIFS(Data!AX:AX,Data!Z:Z,"TM",Data!U:U,Data!M147),IF(Data!Z147="Zone",SUMIFS(Data!AX:AX,Data!Z:Z,"TM",Data!T:T,Data!M147),IF(Data!Z147="Region",SUMIFS(Data!AX:AX,Data!Z:Z,"TM",Data!S:S,Data!M147),IF(Data!Z147="Country",SUMIFS(Data!AX:AX,Data!Z:Z,"TM",Data!R:R,Data!M147),0)))))))</f>
        <v>0</v>
      </c>
      <c r="AY147" s="18">
        <f>IF(Z147="TM",(COUNTIFS(Orders!AD:AD,Data!M147,Orders!W:W,0,Orders!X:X,0,Orders!S:S,"*Pro*")+COUNTIFS(Orders!AD:AD,Data!M147,Orders!W:W,1,Orders!X:X,1,Orders!S:S,"*Pro*")),IF(Data!Z147="AAM",SUMIFS(Data!AY:AY,Data!Z:Z,"TM",Data!X:X,Data!M147),IF(Data!Z147="AM",SUMIFS(Data!AY:AY,Data!Z:Z,"TM",Data!V:V,Data!M147),IF(Data!Z147="AZM",SUMIFS(Data!AY:AY,Data!Z:Z,"TM",Data!U:U,Data!M147),IF(Data!Z147="Zone",SUMIFS(Data!AY:AY,Data!Z:Z,"TM",Data!T:T,Data!M147),IF(Data!Z147="Region",SUMIFS(Data!AY:AY,Data!Z:Z,"TM",Data!S:S,Data!M147),IF(Data!Z147="Country",SUMIFS(Data!AY:AY,Data!Z:Z,"TM",Data!R:R,Data!M147),0)))))))</f>
        <v>0</v>
      </c>
      <c r="AZ147" s="18">
        <f>IF(Z147="TM",(COUNTIFS(Orders!AD:AD,Data!M147,Orders!W:W,0,Orders!X:X,0,Orders!S:S,"*Tab*")+COUNTIFS(Orders!AD:AD,Data!M147,Orders!W:W,1,Orders!X:X,1,Orders!S:S,"*Tab*")),IF(Data!Z147="AAM",SUMIFS(Data!AZ:AZ,Data!Z:Z,"TM",Data!X:X,Data!M147),IF(Data!Z147="AM",SUMIFS(Data!AZ:AZ,Data!Z:Z,"TM",Data!V:V,Data!M147),IF(Data!Z147="AZM",SUMIFS(Data!AZ:AZ,Data!Z:Z,"TM",Data!U:U,Data!M147),IF(Data!Z147="Zone",SUMIFS(Data!AZ:AZ,Data!Z:Z,"TM",Data!T:T,Data!M147),IF(Data!Z147="Region",SUMIFS(Data!AZ:AZ,Data!Z:Z,"TM",Data!S:S,Data!M147),IF(Data!Z147="Country",SUMIFS(Data!AZ:AZ,Data!Z:Z,"TM",Data!R:R,Data!M147),0)))))))</f>
        <v>0</v>
      </c>
      <c r="BA147" s="18">
        <f>IF(Z147="TM",(COUNTIFS(Orders!AD:AD,Data!M147,Orders!W:W,0,Orders!X:X,0,Orders!S:S,"*Dental*")+COUNTIFS(Orders!AD:AD,Data!M147,Orders!W:W,1,Orders!X:X,1,Orders!S:S,"*Dental*")+COUNTIFS(Orders!AD:AD,Data!M147,Orders!W:W,0,Orders!X:X,0,Orders!S:S,"*Pediatric*")+COUNTIFS(Orders!AD:AD,Data!M147,Orders!W:W,1,Orders!X:X,1,Orders!S:S,"*Pediatric*")),IF(Data!Z147="AAM",SUMIFS(Data!BA:BA,Data!Z:Z,"TM",Data!X:X,Data!M147),IF(Data!Z147="AM",SUMIFS(Data!BA:BA,Data!Z:Z,"TM",Data!V:V,Data!M147),IF(Data!Z147="AZM",SUMIFS(Data!BA:BA,Data!Z:Z,"TM",Data!U:U,Data!M147),IF(Data!Z147="Zone",SUMIFS(Data!BA:BA,Data!Z:Z,"TM",Data!T:T,Data!M147),IF(Data!Z147="Region",SUMIFS(Data!BA:BA,Data!Z:Z,"TM",Data!S:S,Data!M147),IF(Data!Z147="Country",SUMIFS(Data!BA:BA,Data!Z:Z,"TM",Data!R:R,Data!M147),0)))))))</f>
        <v>0</v>
      </c>
      <c r="BB147" s="18">
        <f>IF(Z147="TM",(COUNTIFS(Orders!AD:AD,Data!M147,Orders!W:W,0,Orders!X:X,0,Orders!S:S,"*Fabric*")+COUNTIFS(Orders!AD:AD,Data!M147,Orders!W:W,1,Orders!X:X,1,Orders!S:S,"*Fabric*")),IF(Data!Z147="AAM",SUMIFS(Data!BB:BB,Data!Z:Z,"TM",Data!X:X,Data!M147),IF(Data!Z147="AM",SUMIFS(Data!BB:BB,Data!Z:Z,"TM",Data!V:V,Data!M147),IF(Data!Z147="AZM",SUMIFS(Data!BB:BB,Data!Z:Z,"TM",Data!U:U,Data!M147),IF(Data!Z147="Zone",SUMIFS(Data!BB:BB,Data!Z:Z,"TM",Data!T:T,Data!M147),IF(Data!Z147="Region",SUMIFS(Data!BB:BB,Data!Z:Z,"TM",Data!S:S,Data!M147),IF(Data!Z147="Country",SUMIFS(Data!BB:BB,Data!Z:Z,"TM",Data!R:R,Data!M147),0)))))))</f>
        <v>0</v>
      </c>
    </row>
    <row r="148" spans="1:54" ht="15.75" x14ac:dyDescent="0.3">
      <c r="A148" s="33" t="str">
        <f t="shared" si="54"/>
        <v/>
      </c>
      <c r="B148" s="33" t="b">
        <f t="shared" si="55"/>
        <v>1</v>
      </c>
      <c r="C148" s="33" t="e">
        <f>IF(ISERROR(SMALL($D$4:$D$594,E148)),””,SMALL($D$4:$D$594,E148))</f>
        <v>#NAME?</v>
      </c>
      <c r="D148" s="34" t="str">
        <f t="shared" si="56"/>
        <v/>
      </c>
      <c r="E148" s="33">
        <f>ROWS($E$4:E148)</f>
        <v>145</v>
      </c>
      <c r="F148" s="33">
        <f t="shared" si="57"/>
        <v>0</v>
      </c>
      <c r="G148" s="33">
        <f>IF(OR(Report!$C$7="",Report!$C$7="All Levels"),1,IF(Report!$C$7=Data!Z148,1,0))</f>
        <v>0</v>
      </c>
      <c r="H148" s="33">
        <f t="shared" si="58"/>
        <v>1</v>
      </c>
      <c r="I148" s="33">
        <f t="shared" si="59"/>
        <v>3</v>
      </c>
      <c r="J148" s="33">
        <f>IF(OR(Report!$F$7="",Report!$F$7="All AMs"),1,IF(Report!$F$7=Data!W148,1,0))</f>
        <v>1</v>
      </c>
      <c r="K148" s="33">
        <f>IF(OR(Report!$E$7="",Report!$E$7="All Zones"),1,IF(Report!$E$7=Data!P148,1,0))</f>
        <v>1</v>
      </c>
      <c r="L148" s="33">
        <f>IF(OR(Report!$D$7="",Report!$D$7="All Regions"),1,IF(Report!$D$7=Data!O148,1,0))</f>
        <v>1</v>
      </c>
      <c r="M148" s="67" t="s">
        <v>578</v>
      </c>
      <c r="N148" s="67" t="s">
        <v>952</v>
      </c>
      <c r="O148" s="68" t="s">
        <v>20</v>
      </c>
      <c r="P148" s="68" t="s">
        <v>20</v>
      </c>
      <c r="Q148" s="68" t="s">
        <v>796</v>
      </c>
      <c r="R148" s="67" t="s">
        <v>777</v>
      </c>
      <c r="S148" s="67" t="s">
        <v>747</v>
      </c>
      <c r="T148" s="67" t="s">
        <v>748</v>
      </c>
      <c r="U148" s="67"/>
      <c r="V148" s="67" t="s">
        <v>945</v>
      </c>
      <c r="W148" s="67" t="s">
        <v>697</v>
      </c>
      <c r="X148" s="67"/>
      <c r="Y148" s="68" t="s">
        <v>361</v>
      </c>
      <c r="Z148" s="68" t="s">
        <v>13</v>
      </c>
      <c r="AA148" s="68" t="s">
        <v>925</v>
      </c>
      <c r="AB148" s="18">
        <f>IF(Z148="TM",IF(AA148="H",(COUNTIFS(Orders!AD:AD,Data!M148,Orders!W:W,0,Orders!X:X,0)+COUNTIFS(Orders!AD:AD,Data!M148,Orders!W:W,1,Orders!X:X,1)),0),IF(Data!Z148="AAM",SUMIFS(Data!AB:AB,Data!Z:Z,"TM",Data!X:X,Data!M148,AA:AA,"H"),IF(Data!Z148="AM",SUMIFS(Data!AB:AB,Data!Z:Z,"TM",Data!V:V,Data!M148,AA:AA,"H"),IF(Data!Z148="AZM",SUMIFS(Data!AB:AB,Data!Z:Z,"TM",Data!U:U,Data!M148,AA:AA,"H"),IF(Data!Z148="ZM",SUMIFS(Data!AB:AB,Data!Z:Z,"TM",Data!T:T,Data!M148,AA:AA,"H"),IF(Data!Z148="RM",SUMIFS(Data!AB:AB,Data!Z:Z,"TM",Data!S:S,Data!M148,AA:AA,"H"),IF(Data!Z148="CM",SUMIFS(Data!AB:AB,Data!Z:Z,"TM",Data!R:R,Data!M148,AA:AA,"H"),"")))))))</f>
        <v>0</v>
      </c>
      <c r="AC148" s="28">
        <f>IF(Z148="TM",IF(AA148="H",(SUMIFS(Orders!AG:AG,Orders!AD:AD,Data!M148,Orders!W:W,0,Orders!X:X,0)+SUMIFS(Orders!AG:AG,Orders!AD:AD,Data!M148,Orders!W:W,1,Orders!X:X,1))/12000,0),IF(Data!Z148="AAM",SUMIFS(Data!AC:AC,Data!Z:Z,"TM",Data!X:X,Data!M148,AA:AA,"H"),IF(Data!Z148="AM",SUMIFS(Data!AC:AC,Data!Z:Z,"TM",Data!V:V,Data!M148,AA:AA,"H"),IF(Data!Z148="AZM",SUMIFS(Data!AC:AC,Data!Z:Z,"TM",Data!U:U,Data!M148,AA:AA,"H"),IF(Data!Z148="Zone",SUMIFS(Data!AC:AC,Data!Z:Z,"TM",Data!T:T,Data!M148,AA:AA,"H"),IF(Data!Z148="Region",SUMIFS(Data!AC:AC,Data!Z:Z,"TM",Data!S:S,Data!M148,AA:AA,"H"),IF(Data!Z148="Country",SUMIFS(Data!AC:AC,Data!Z:Z,"TM",Data!R:R,Data!M148,AA:AA,"H"),"")))))))</f>
        <v>0</v>
      </c>
      <c r="AD148" s="18">
        <f>IF(Z148="TM",0,IF(Data!Z148="AAM",SUMIFS(Data!AD:AD,Data!Z:Z,"TM",Data!X:X,Data!M148,AA:AA,"H"),IF(Data!Z148="AM",SUMIFS(Data!AD:AD,Data!Z:Z,"TM",Data!V:V,Data!M148,AA:AA,"H"),IF(Data!Z148="AZM",SUMIFS(Data!AD:AD,Data!Z:Z,"TM",Data!U:U,Data!M148,AA:AA,"H"),IF(Data!Z148="Zone",SUMIFS(Data!AD:AD,Data!Z:Z,"TM",Data!T:T,Data!M148,AA:AA,"H"),IF(Data!Z148="Region",SUMIFS(Data!AD:AD,Data!Z:Z,"TM",Data!S:S,Data!M148,AA:AA,"H"),IF(Data!Z148="Country",SUMIFS(Data!AD:AD,Data!Z:Z,"TM",Data!R:R,Data!M148,AA:AA,"H"),"")))))))</f>
        <v>0</v>
      </c>
      <c r="AE148" s="27">
        <f t="shared" si="43"/>
        <v>0</v>
      </c>
      <c r="AF148" s="26">
        <f t="shared" si="44"/>
        <v>0</v>
      </c>
      <c r="AG148" s="26">
        <f t="shared" si="45"/>
        <v>0</v>
      </c>
      <c r="AH148" s="26">
        <f t="shared" si="46"/>
        <v>0</v>
      </c>
      <c r="AJ148" s="28">
        <f>IF(Z148="TM",IF(AA148="U",(SUMIFS(Orders!AG:AG,Orders!AD:AD,Data!M148,Orders!W:W,0,Orders!X:X,0)+SUMIFS(Orders!AG:AG,Orders!AD:AD,Data!M148,Orders!W:W,1,Orders!X:X,1))/12000,0),IF(Data!Z148="AAM",SUMIFS(Data!AJ:AJ,Data!Z:Z,"TM",Data!X:X,Data!M148,AA:AA,"U"),IF(Data!Z148="AM",SUMIFS(Data!AJ:AJ,Data!Z:Z,"TM",Data!V:V,Data!M148,AA:AA,"U"),IF(Data!Z148="AZM",SUMIFS(Data!AJ:AJ,Data!Z:Z,"TM",Data!U:U,Data!M148,AA:AA,"U"),IF(Data!Z148="Zone",SUMIFS(Data!AJ:AJ,Data!Z:Z,"TM",Data!T:T,Data!M148,AA:AA,"U"),IF(Data!Z148="Region",SUMIFS(Data!AJ:AJ,Data!Z:Z,"TM",Data!S:S,Data!M148,AA:AA,"U"),IF(Data!Z148="Country",SUMIFS(Data!AJ:AJ,Data!Z:Z,"TM",Data!R:R,Data!M148,AA:AA,"U"),"")))))))</f>
        <v>0</v>
      </c>
      <c r="AK148" s="18">
        <f>IF(Z148="TM",IF(AA148="U",(SUMIFS(Orders!AG:AG,Orders!AD:AD,Data!M148,Orders!W:W,0,Orders!X:X,0)+SUMIFS(Orders!AG:AG,Orders!AD:AD,Data!M148,Orders!W:W,1,Orders!X:X,1)),0),IF(Data!Z148="AAM",SUMIFS(Data!AK:AK,Data!Z:Z,"TM",Data!X:X,Data!M148,AA:AA,"U"),IF(Data!Z148="AM",SUMIFS(Data!AK:AK,Data!Z:Z,"TM",Data!V:V,Data!M148,AA:AA,"U"),IF(Data!Z148="AZM",SUMIFS(Data!AK:AK,Data!Z:Z,"TM",Data!U:U,Data!M148,AA:AA,"U"),IF(Data!Z148="Zone",SUMIFS(Data!AK:AK,Data!Z:Z,"TM",Data!T:T,Data!M148,AA:AA,"U"),IF(Data!Z148="Region",SUMIFS(Data!AK:AK,Data!Z:Z,"TM",Data!S:S,Data!M148,AA:AA,"U"),IF(Data!Z148="Country",SUMIFS(Data!AK:AK,Data!Z:Z,"TM",Data!R:R,Data!M148,AA:AA,"U"),"")))))))</f>
        <v>0</v>
      </c>
      <c r="AL148" s="18">
        <f>IF(Z148="TM",12000*0,IF(Data!Z148="AAM",SUMIFS(Data!AL:AL,Data!Z:Z,"TM",Data!X:X,Data!M148,AA:AA,"H"),IF(Data!Z148="AM",SUMIFS(Data!AL:AL,Data!Z:Z,"TM",Data!V:V,Data!M148,AA:AA,"H"),IF(Data!Z148="AZM",SUMIFS(Data!AL:AL,Data!Z:Z,"TM",Data!U:U,Data!M148,AA:AA,"H"),IF(Data!Z148="Zone",SUMIFS(Data!AL:AL,Data!Z:Z,"TM",Data!T:T,Data!M148,AA:AA,"H"),IF(Data!Z148="Region",SUMIFS(Data!AL:AL,Data!Z:Z,"TM",Data!S:S,Data!M148,AA:AA,"H"),IF(Data!Z148="Country",SUMIFS(Data!AL:AL,Data!Z:Z,"TM",Data!R:R,Data!M148,AA:AA,"H"),"")))))))</f>
        <v>0</v>
      </c>
      <c r="AM148" s="27">
        <f t="shared" si="47"/>
        <v>0</v>
      </c>
      <c r="AN148" s="26">
        <f t="shared" si="48"/>
        <v>0</v>
      </c>
      <c r="AO148" s="26">
        <f t="shared" si="49"/>
        <v>0</v>
      </c>
      <c r="AQ148" s="28">
        <f t="shared" si="50"/>
        <v>0</v>
      </c>
      <c r="AR148" s="18">
        <f t="shared" si="51"/>
        <v>0</v>
      </c>
      <c r="AS148" s="18">
        <f t="shared" si="52"/>
        <v>0</v>
      </c>
      <c r="AT148" s="27">
        <f t="shared" si="53"/>
        <v>0</v>
      </c>
      <c r="AU148" s="27"/>
      <c r="AV148" s="27"/>
      <c r="AW148" s="18">
        <f>IF(Z148="TM",(COUNTIFS(Orders!AD:AD,Data!M148,Orders!W:W,0,Orders!X:X,0,Orders!S:S,"*Ray*")+COUNTIFS(Orders!AD:AD,Data!M148,Orders!W:W,1,Orders!X:X,1,Orders!S:S,"*Ray*")+COUNTIFS(Orders!AD:AD,Data!M148,Orders!W:W,0,Orders!X:X,0,Orders!S:S,"*Fabric*")+COUNTIFS(Orders!AD:AD,Data!M148,Orders!W:W,1,Orders!X:X,1,Orders!S:S,"*Fabric*")),IF(Data!Z148="AAM",SUMIFS(Data!AW:AW,Data!Z:Z,"TM",Data!X:X,Data!M148),IF(Data!Z148="AM",SUMIFS(Data!AW:AW,Data!Z:Z,"TM",Data!V:V,Data!M148),IF(Data!Z148="AZM",SUMIFS(Data!AW:AW,Data!Z:Z,"TM",Data!U:U,Data!M148),IF(Data!Z148="Zone",SUMIFS(Data!AW:AW,Data!Z:Z,"TM",Data!T:T,Data!M148),IF(Data!Z148="Region",SUMIFS(Data!AW:AW,Data!Z:Z,"TM",Data!S:S,Data!M148),IF(Data!Z148="Country",SUMIFS(Data!AW:AW,Data!Z:Z,"TM",Data!R:R,Data!M148),0)))))))</f>
        <v>0</v>
      </c>
      <c r="AX148" s="18">
        <f>IF(Z148="TM",(COUNTIFS(Orders!AD:AD,Data!M148,Orders!W:W,0,Orders!X:X,0,Orders!S:S,"*Starter*")+COUNTIFS(Orders!AD:AD,Data!M148,Orders!W:W,1,Orders!X:X,1,Orders!S:S,"*Starter*")),IF(Data!Z148="AAM",SUMIFS(Data!AX:AX,Data!Z:Z,"TM",Data!X:X,Data!M148),IF(Data!Z148="AM",SUMIFS(Data!AX:AX,Data!Z:Z,"TM",Data!V:V,Data!M148),IF(Data!Z148="AZM",SUMIFS(Data!AX:AX,Data!Z:Z,"TM",Data!U:U,Data!M148),IF(Data!Z148="Zone",SUMIFS(Data!AX:AX,Data!Z:Z,"TM",Data!T:T,Data!M148),IF(Data!Z148="Region",SUMIFS(Data!AX:AX,Data!Z:Z,"TM",Data!S:S,Data!M148),IF(Data!Z148="Country",SUMIFS(Data!AX:AX,Data!Z:Z,"TM",Data!R:R,Data!M148),0)))))))</f>
        <v>0</v>
      </c>
      <c r="AY148" s="18">
        <f>IF(Z148="TM",(COUNTIFS(Orders!AD:AD,Data!M148,Orders!W:W,0,Orders!X:X,0,Orders!S:S,"*Pro*")+COUNTIFS(Orders!AD:AD,Data!M148,Orders!W:W,1,Orders!X:X,1,Orders!S:S,"*Pro*")),IF(Data!Z148="AAM",SUMIFS(Data!AY:AY,Data!Z:Z,"TM",Data!X:X,Data!M148),IF(Data!Z148="AM",SUMIFS(Data!AY:AY,Data!Z:Z,"TM",Data!V:V,Data!M148),IF(Data!Z148="AZM",SUMIFS(Data!AY:AY,Data!Z:Z,"TM",Data!U:U,Data!M148),IF(Data!Z148="Zone",SUMIFS(Data!AY:AY,Data!Z:Z,"TM",Data!T:T,Data!M148),IF(Data!Z148="Region",SUMIFS(Data!AY:AY,Data!Z:Z,"TM",Data!S:S,Data!M148),IF(Data!Z148="Country",SUMIFS(Data!AY:AY,Data!Z:Z,"TM",Data!R:R,Data!M148),0)))))))</f>
        <v>0</v>
      </c>
      <c r="AZ148" s="18">
        <f>IF(Z148="TM",(COUNTIFS(Orders!AD:AD,Data!M148,Orders!W:W,0,Orders!X:X,0,Orders!S:S,"*Tab*")+COUNTIFS(Orders!AD:AD,Data!M148,Orders!W:W,1,Orders!X:X,1,Orders!S:S,"*Tab*")),IF(Data!Z148="AAM",SUMIFS(Data!AZ:AZ,Data!Z:Z,"TM",Data!X:X,Data!M148),IF(Data!Z148="AM",SUMIFS(Data!AZ:AZ,Data!Z:Z,"TM",Data!V:V,Data!M148),IF(Data!Z148="AZM",SUMIFS(Data!AZ:AZ,Data!Z:Z,"TM",Data!U:U,Data!M148),IF(Data!Z148="Zone",SUMIFS(Data!AZ:AZ,Data!Z:Z,"TM",Data!T:T,Data!M148),IF(Data!Z148="Region",SUMIFS(Data!AZ:AZ,Data!Z:Z,"TM",Data!S:S,Data!M148),IF(Data!Z148="Country",SUMIFS(Data!AZ:AZ,Data!Z:Z,"TM",Data!R:R,Data!M148),0)))))))</f>
        <v>0</v>
      </c>
      <c r="BA148" s="18">
        <f>IF(Z148="TM",(COUNTIFS(Orders!AD:AD,Data!M148,Orders!W:W,0,Orders!X:X,0,Orders!S:S,"*Dental*")+COUNTIFS(Orders!AD:AD,Data!M148,Orders!W:W,1,Orders!X:X,1,Orders!S:S,"*Dental*")+COUNTIFS(Orders!AD:AD,Data!M148,Orders!W:W,0,Orders!X:X,0,Orders!S:S,"*Pediatric*")+COUNTIFS(Orders!AD:AD,Data!M148,Orders!W:W,1,Orders!X:X,1,Orders!S:S,"*Pediatric*")),IF(Data!Z148="AAM",SUMIFS(Data!BA:BA,Data!Z:Z,"TM",Data!X:X,Data!M148),IF(Data!Z148="AM",SUMIFS(Data!BA:BA,Data!Z:Z,"TM",Data!V:V,Data!M148),IF(Data!Z148="AZM",SUMIFS(Data!BA:BA,Data!Z:Z,"TM",Data!U:U,Data!M148),IF(Data!Z148="Zone",SUMIFS(Data!BA:BA,Data!Z:Z,"TM",Data!T:T,Data!M148),IF(Data!Z148="Region",SUMIFS(Data!BA:BA,Data!Z:Z,"TM",Data!S:S,Data!M148),IF(Data!Z148="Country",SUMIFS(Data!BA:BA,Data!Z:Z,"TM",Data!R:R,Data!M148),0)))))))</f>
        <v>0</v>
      </c>
      <c r="BB148" s="18">
        <f>IF(Z148="TM",(COUNTIFS(Orders!AD:AD,Data!M148,Orders!W:W,0,Orders!X:X,0,Orders!S:S,"*Fabric*")+COUNTIFS(Orders!AD:AD,Data!M148,Orders!W:W,1,Orders!X:X,1,Orders!S:S,"*Fabric*")),IF(Data!Z148="AAM",SUMIFS(Data!BB:BB,Data!Z:Z,"TM",Data!X:X,Data!M148),IF(Data!Z148="AM",SUMIFS(Data!BB:BB,Data!Z:Z,"TM",Data!V:V,Data!M148),IF(Data!Z148="AZM",SUMIFS(Data!BB:BB,Data!Z:Z,"TM",Data!U:U,Data!M148),IF(Data!Z148="Zone",SUMIFS(Data!BB:BB,Data!Z:Z,"TM",Data!T:T,Data!M148),IF(Data!Z148="Region",SUMIFS(Data!BB:BB,Data!Z:Z,"TM",Data!S:S,Data!M148),IF(Data!Z148="Country",SUMIFS(Data!BB:BB,Data!Z:Z,"TM",Data!R:R,Data!M148),0)))))))</f>
        <v>0</v>
      </c>
    </row>
    <row r="149" spans="1:54" ht="15.75" x14ac:dyDescent="0.3">
      <c r="A149" s="33" t="str">
        <f t="shared" si="54"/>
        <v/>
      </c>
      <c r="B149" s="33" t="b">
        <f t="shared" si="55"/>
        <v>1</v>
      </c>
      <c r="C149" s="33" t="e">
        <f>IF(ISERROR(SMALL($D$4:$D$594,E149)),””,SMALL($D$4:$D$594,E149))</f>
        <v>#NAME?</v>
      </c>
      <c r="D149" s="34" t="str">
        <f t="shared" si="56"/>
        <v/>
      </c>
      <c r="E149" s="33">
        <f>ROWS($E$4:E149)</f>
        <v>146</v>
      </c>
      <c r="F149" s="33">
        <f t="shared" si="57"/>
        <v>0</v>
      </c>
      <c r="G149" s="33">
        <f>IF(OR(Report!$C$7="",Report!$C$7="All Levels"),1,IF(Report!$C$7=Data!Z149,1,0))</f>
        <v>0</v>
      </c>
      <c r="H149" s="33">
        <f t="shared" si="58"/>
        <v>1</v>
      </c>
      <c r="I149" s="33">
        <f t="shared" si="59"/>
        <v>3</v>
      </c>
      <c r="J149" s="33">
        <f>IF(OR(Report!$F$7="",Report!$F$7="All AMs"),1,IF(Report!$F$7=Data!W149,1,0))</f>
        <v>1</v>
      </c>
      <c r="K149" s="33">
        <f>IF(OR(Report!$E$7="",Report!$E$7="All Zones"),1,IF(Report!$E$7=Data!P149,1,0))</f>
        <v>1</v>
      </c>
      <c r="L149" s="33">
        <f>IF(OR(Report!$D$7="",Report!$D$7="All Regions"),1,IF(Report!$D$7=Data!O149,1,0))</f>
        <v>1</v>
      </c>
      <c r="M149" s="67" t="s">
        <v>570</v>
      </c>
      <c r="N149" s="67" t="s">
        <v>953</v>
      </c>
      <c r="O149" s="68" t="s">
        <v>20</v>
      </c>
      <c r="P149" s="68" t="s">
        <v>20</v>
      </c>
      <c r="Q149" s="68" t="s">
        <v>796</v>
      </c>
      <c r="R149" s="67" t="s">
        <v>777</v>
      </c>
      <c r="S149" s="67" t="s">
        <v>747</v>
      </c>
      <c r="T149" s="67" t="s">
        <v>748</v>
      </c>
      <c r="U149" s="67"/>
      <c r="V149" s="67" t="s">
        <v>945</v>
      </c>
      <c r="W149" s="67" t="s">
        <v>697</v>
      </c>
      <c r="X149" s="67"/>
      <c r="Y149" s="68" t="s">
        <v>361</v>
      </c>
      <c r="Z149" s="68" t="s">
        <v>13</v>
      </c>
      <c r="AA149" s="68" t="s">
        <v>925</v>
      </c>
      <c r="AB149" s="18">
        <f>IF(Z149="TM",IF(AA149="H",(COUNTIFS(Orders!AD:AD,Data!M149,Orders!W:W,0,Orders!X:X,0)+COUNTIFS(Orders!AD:AD,Data!M149,Orders!W:W,1,Orders!X:X,1)),0),IF(Data!Z149="AAM",SUMIFS(Data!AB:AB,Data!Z:Z,"TM",Data!X:X,Data!M149,AA:AA,"H"),IF(Data!Z149="AM",SUMIFS(Data!AB:AB,Data!Z:Z,"TM",Data!V:V,Data!M149,AA:AA,"H"),IF(Data!Z149="AZM",SUMIFS(Data!AB:AB,Data!Z:Z,"TM",Data!U:U,Data!M149,AA:AA,"H"),IF(Data!Z149="ZM",SUMIFS(Data!AB:AB,Data!Z:Z,"TM",Data!T:T,Data!M149,AA:AA,"H"),IF(Data!Z149="RM",SUMIFS(Data!AB:AB,Data!Z:Z,"TM",Data!S:S,Data!M149,AA:AA,"H"),IF(Data!Z149="CM",SUMIFS(Data!AB:AB,Data!Z:Z,"TM",Data!R:R,Data!M149,AA:AA,"H"),"")))))))</f>
        <v>0</v>
      </c>
      <c r="AC149" s="28">
        <f>IF(Z149="TM",IF(AA149="H",(SUMIFS(Orders!AG:AG,Orders!AD:AD,Data!M149,Orders!W:W,0,Orders!X:X,0)+SUMIFS(Orders!AG:AG,Orders!AD:AD,Data!M149,Orders!W:W,1,Orders!X:X,1))/12000,0),IF(Data!Z149="AAM",SUMIFS(Data!AC:AC,Data!Z:Z,"TM",Data!X:X,Data!M149,AA:AA,"H"),IF(Data!Z149="AM",SUMIFS(Data!AC:AC,Data!Z:Z,"TM",Data!V:V,Data!M149,AA:AA,"H"),IF(Data!Z149="AZM",SUMIFS(Data!AC:AC,Data!Z:Z,"TM",Data!U:U,Data!M149,AA:AA,"H"),IF(Data!Z149="Zone",SUMIFS(Data!AC:AC,Data!Z:Z,"TM",Data!T:T,Data!M149,AA:AA,"H"),IF(Data!Z149="Region",SUMIFS(Data!AC:AC,Data!Z:Z,"TM",Data!S:S,Data!M149,AA:AA,"H"),IF(Data!Z149="Country",SUMIFS(Data!AC:AC,Data!Z:Z,"TM",Data!R:R,Data!M149,AA:AA,"H"),"")))))))</f>
        <v>0</v>
      </c>
      <c r="AD149" s="18">
        <f>IF(Z149="TM",0,IF(Data!Z149="AAM",SUMIFS(Data!AD:AD,Data!Z:Z,"TM",Data!X:X,Data!M149,AA:AA,"H"),IF(Data!Z149="AM",SUMIFS(Data!AD:AD,Data!Z:Z,"TM",Data!V:V,Data!M149,AA:AA,"H"),IF(Data!Z149="AZM",SUMIFS(Data!AD:AD,Data!Z:Z,"TM",Data!U:U,Data!M149,AA:AA,"H"),IF(Data!Z149="Zone",SUMIFS(Data!AD:AD,Data!Z:Z,"TM",Data!T:T,Data!M149,AA:AA,"H"),IF(Data!Z149="Region",SUMIFS(Data!AD:AD,Data!Z:Z,"TM",Data!S:S,Data!M149,AA:AA,"H"),IF(Data!Z149="Country",SUMIFS(Data!AD:AD,Data!Z:Z,"TM",Data!R:R,Data!M149,AA:AA,"H"),"")))))))</f>
        <v>0</v>
      </c>
      <c r="AE149" s="27">
        <f t="shared" si="43"/>
        <v>0</v>
      </c>
      <c r="AF149" s="26">
        <f t="shared" si="44"/>
        <v>0</v>
      </c>
      <c r="AG149" s="26">
        <f t="shared" si="45"/>
        <v>0</v>
      </c>
      <c r="AH149" s="26">
        <f t="shared" si="46"/>
        <v>0</v>
      </c>
      <c r="AJ149" s="28">
        <f>IF(Z149="TM",IF(AA149="U",(SUMIFS(Orders!AG:AG,Orders!AD:AD,Data!M149,Orders!W:W,0,Orders!X:X,0)+SUMIFS(Orders!AG:AG,Orders!AD:AD,Data!M149,Orders!W:W,1,Orders!X:X,1))/12000,0),IF(Data!Z149="AAM",SUMIFS(Data!AJ:AJ,Data!Z:Z,"TM",Data!X:X,Data!M149,AA:AA,"U"),IF(Data!Z149="AM",SUMIFS(Data!AJ:AJ,Data!Z:Z,"TM",Data!V:V,Data!M149,AA:AA,"U"),IF(Data!Z149="AZM",SUMIFS(Data!AJ:AJ,Data!Z:Z,"TM",Data!U:U,Data!M149,AA:AA,"U"),IF(Data!Z149="Zone",SUMIFS(Data!AJ:AJ,Data!Z:Z,"TM",Data!T:T,Data!M149,AA:AA,"U"),IF(Data!Z149="Region",SUMIFS(Data!AJ:AJ,Data!Z:Z,"TM",Data!S:S,Data!M149,AA:AA,"U"),IF(Data!Z149="Country",SUMIFS(Data!AJ:AJ,Data!Z:Z,"TM",Data!R:R,Data!M149,AA:AA,"U"),"")))))))</f>
        <v>0</v>
      </c>
      <c r="AK149" s="18">
        <f>IF(Z149="TM",IF(AA149="U",(SUMIFS(Orders!AG:AG,Orders!AD:AD,Data!M149,Orders!W:W,0,Orders!X:X,0)+SUMIFS(Orders!AG:AG,Orders!AD:AD,Data!M149,Orders!W:W,1,Orders!X:X,1)),0),IF(Data!Z149="AAM",SUMIFS(Data!AK:AK,Data!Z:Z,"TM",Data!X:X,Data!M149,AA:AA,"U"),IF(Data!Z149="AM",SUMIFS(Data!AK:AK,Data!Z:Z,"TM",Data!V:V,Data!M149,AA:AA,"U"),IF(Data!Z149="AZM",SUMIFS(Data!AK:AK,Data!Z:Z,"TM",Data!U:U,Data!M149,AA:AA,"U"),IF(Data!Z149="Zone",SUMIFS(Data!AK:AK,Data!Z:Z,"TM",Data!T:T,Data!M149,AA:AA,"U"),IF(Data!Z149="Region",SUMIFS(Data!AK:AK,Data!Z:Z,"TM",Data!S:S,Data!M149,AA:AA,"U"),IF(Data!Z149="Country",SUMIFS(Data!AK:AK,Data!Z:Z,"TM",Data!R:R,Data!M149,AA:AA,"U"),"")))))))</f>
        <v>0</v>
      </c>
      <c r="AL149" s="18">
        <f>IF(Z149="TM",12000*0,IF(Data!Z149="AAM",SUMIFS(Data!AL:AL,Data!Z:Z,"TM",Data!X:X,Data!M149,AA:AA,"H"),IF(Data!Z149="AM",SUMIFS(Data!AL:AL,Data!Z:Z,"TM",Data!V:V,Data!M149,AA:AA,"H"),IF(Data!Z149="AZM",SUMIFS(Data!AL:AL,Data!Z:Z,"TM",Data!U:U,Data!M149,AA:AA,"H"),IF(Data!Z149="Zone",SUMIFS(Data!AL:AL,Data!Z:Z,"TM",Data!T:T,Data!M149,AA:AA,"H"),IF(Data!Z149="Region",SUMIFS(Data!AL:AL,Data!Z:Z,"TM",Data!S:S,Data!M149,AA:AA,"H"),IF(Data!Z149="Country",SUMIFS(Data!AL:AL,Data!Z:Z,"TM",Data!R:R,Data!M149,AA:AA,"H"),"")))))))</f>
        <v>0</v>
      </c>
      <c r="AM149" s="27">
        <f t="shared" si="47"/>
        <v>0</v>
      </c>
      <c r="AN149" s="26">
        <f t="shared" si="48"/>
        <v>0</v>
      </c>
      <c r="AO149" s="26">
        <f t="shared" si="49"/>
        <v>0</v>
      </c>
      <c r="AQ149" s="28">
        <f t="shared" si="50"/>
        <v>0</v>
      </c>
      <c r="AR149" s="18">
        <f t="shared" si="51"/>
        <v>0</v>
      </c>
      <c r="AS149" s="18">
        <f t="shared" si="52"/>
        <v>0</v>
      </c>
      <c r="AT149" s="27">
        <f t="shared" si="53"/>
        <v>0</v>
      </c>
      <c r="AU149" s="27"/>
      <c r="AV149" s="27"/>
      <c r="AW149" s="18">
        <f>IF(Z149="TM",(COUNTIFS(Orders!AD:AD,Data!M149,Orders!W:W,0,Orders!X:X,0,Orders!S:S,"*Ray*")+COUNTIFS(Orders!AD:AD,Data!M149,Orders!W:W,1,Orders!X:X,1,Orders!S:S,"*Ray*")+COUNTIFS(Orders!AD:AD,Data!M149,Orders!W:W,0,Orders!X:X,0,Orders!S:S,"*Fabric*")+COUNTIFS(Orders!AD:AD,Data!M149,Orders!W:W,1,Orders!X:X,1,Orders!S:S,"*Fabric*")),IF(Data!Z149="AAM",SUMIFS(Data!AW:AW,Data!Z:Z,"TM",Data!X:X,Data!M149),IF(Data!Z149="AM",SUMIFS(Data!AW:AW,Data!Z:Z,"TM",Data!V:V,Data!M149),IF(Data!Z149="AZM",SUMIFS(Data!AW:AW,Data!Z:Z,"TM",Data!U:U,Data!M149),IF(Data!Z149="Zone",SUMIFS(Data!AW:AW,Data!Z:Z,"TM",Data!T:T,Data!M149),IF(Data!Z149="Region",SUMIFS(Data!AW:AW,Data!Z:Z,"TM",Data!S:S,Data!M149),IF(Data!Z149="Country",SUMIFS(Data!AW:AW,Data!Z:Z,"TM",Data!R:R,Data!M149),0)))))))</f>
        <v>0</v>
      </c>
      <c r="AX149" s="18">
        <f>IF(Z149="TM",(COUNTIFS(Orders!AD:AD,Data!M149,Orders!W:W,0,Orders!X:X,0,Orders!S:S,"*Starter*")+COUNTIFS(Orders!AD:AD,Data!M149,Orders!W:W,1,Orders!X:X,1,Orders!S:S,"*Starter*")),IF(Data!Z149="AAM",SUMIFS(Data!AX:AX,Data!Z:Z,"TM",Data!X:X,Data!M149),IF(Data!Z149="AM",SUMIFS(Data!AX:AX,Data!Z:Z,"TM",Data!V:V,Data!M149),IF(Data!Z149="AZM",SUMIFS(Data!AX:AX,Data!Z:Z,"TM",Data!U:U,Data!M149),IF(Data!Z149="Zone",SUMIFS(Data!AX:AX,Data!Z:Z,"TM",Data!T:T,Data!M149),IF(Data!Z149="Region",SUMIFS(Data!AX:AX,Data!Z:Z,"TM",Data!S:S,Data!M149),IF(Data!Z149="Country",SUMIFS(Data!AX:AX,Data!Z:Z,"TM",Data!R:R,Data!M149),0)))))))</f>
        <v>0</v>
      </c>
      <c r="AY149" s="18">
        <f>IF(Z149="TM",(COUNTIFS(Orders!AD:AD,Data!M149,Orders!W:W,0,Orders!X:X,0,Orders!S:S,"*Pro*")+COUNTIFS(Orders!AD:AD,Data!M149,Orders!W:W,1,Orders!X:X,1,Orders!S:S,"*Pro*")),IF(Data!Z149="AAM",SUMIFS(Data!AY:AY,Data!Z:Z,"TM",Data!X:X,Data!M149),IF(Data!Z149="AM",SUMIFS(Data!AY:AY,Data!Z:Z,"TM",Data!V:V,Data!M149),IF(Data!Z149="AZM",SUMIFS(Data!AY:AY,Data!Z:Z,"TM",Data!U:U,Data!M149),IF(Data!Z149="Zone",SUMIFS(Data!AY:AY,Data!Z:Z,"TM",Data!T:T,Data!M149),IF(Data!Z149="Region",SUMIFS(Data!AY:AY,Data!Z:Z,"TM",Data!S:S,Data!M149),IF(Data!Z149="Country",SUMIFS(Data!AY:AY,Data!Z:Z,"TM",Data!R:R,Data!M149),0)))))))</f>
        <v>0</v>
      </c>
      <c r="AZ149" s="18">
        <f>IF(Z149="TM",(COUNTIFS(Orders!AD:AD,Data!M149,Orders!W:W,0,Orders!X:X,0,Orders!S:S,"*Tab*")+COUNTIFS(Orders!AD:AD,Data!M149,Orders!W:W,1,Orders!X:X,1,Orders!S:S,"*Tab*")),IF(Data!Z149="AAM",SUMIFS(Data!AZ:AZ,Data!Z:Z,"TM",Data!X:X,Data!M149),IF(Data!Z149="AM",SUMIFS(Data!AZ:AZ,Data!Z:Z,"TM",Data!V:V,Data!M149),IF(Data!Z149="AZM",SUMIFS(Data!AZ:AZ,Data!Z:Z,"TM",Data!U:U,Data!M149),IF(Data!Z149="Zone",SUMIFS(Data!AZ:AZ,Data!Z:Z,"TM",Data!T:T,Data!M149),IF(Data!Z149="Region",SUMIFS(Data!AZ:AZ,Data!Z:Z,"TM",Data!S:S,Data!M149),IF(Data!Z149="Country",SUMIFS(Data!AZ:AZ,Data!Z:Z,"TM",Data!R:R,Data!M149),0)))))))</f>
        <v>0</v>
      </c>
      <c r="BA149" s="18">
        <f>IF(Z149="TM",(COUNTIFS(Orders!AD:AD,Data!M149,Orders!W:W,0,Orders!X:X,0,Orders!S:S,"*Dental*")+COUNTIFS(Orders!AD:AD,Data!M149,Orders!W:W,1,Orders!X:X,1,Orders!S:S,"*Dental*")+COUNTIFS(Orders!AD:AD,Data!M149,Orders!W:W,0,Orders!X:X,0,Orders!S:S,"*Pediatric*")+COUNTIFS(Orders!AD:AD,Data!M149,Orders!W:W,1,Orders!X:X,1,Orders!S:S,"*Pediatric*")),IF(Data!Z149="AAM",SUMIFS(Data!BA:BA,Data!Z:Z,"TM",Data!X:X,Data!M149),IF(Data!Z149="AM",SUMIFS(Data!BA:BA,Data!Z:Z,"TM",Data!V:V,Data!M149),IF(Data!Z149="AZM",SUMIFS(Data!BA:BA,Data!Z:Z,"TM",Data!U:U,Data!M149),IF(Data!Z149="Zone",SUMIFS(Data!BA:BA,Data!Z:Z,"TM",Data!T:T,Data!M149),IF(Data!Z149="Region",SUMIFS(Data!BA:BA,Data!Z:Z,"TM",Data!S:S,Data!M149),IF(Data!Z149="Country",SUMIFS(Data!BA:BA,Data!Z:Z,"TM",Data!R:R,Data!M149),0)))))))</f>
        <v>0</v>
      </c>
      <c r="BB149" s="18">
        <f>IF(Z149="TM",(COUNTIFS(Orders!AD:AD,Data!M149,Orders!W:W,0,Orders!X:X,0,Orders!S:S,"*Fabric*")+COUNTIFS(Orders!AD:AD,Data!M149,Orders!W:W,1,Orders!X:X,1,Orders!S:S,"*Fabric*")),IF(Data!Z149="AAM",SUMIFS(Data!BB:BB,Data!Z:Z,"TM",Data!X:X,Data!M149),IF(Data!Z149="AM",SUMIFS(Data!BB:BB,Data!Z:Z,"TM",Data!V:V,Data!M149),IF(Data!Z149="AZM",SUMIFS(Data!BB:BB,Data!Z:Z,"TM",Data!U:U,Data!M149),IF(Data!Z149="Zone",SUMIFS(Data!BB:BB,Data!Z:Z,"TM",Data!T:T,Data!M149),IF(Data!Z149="Region",SUMIFS(Data!BB:BB,Data!Z:Z,"TM",Data!S:S,Data!M149),IF(Data!Z149="Country",SUMIFS(Data!BB:BB,Data!Z:Z,"TM",Data!R:R,Data!M149),0)))))))</f>
        <v>0</v>
      </c>
    </row>
    <row r="150" spans="1:54" ht="15.75" x14ac:dyDescent="0.3">
      <c r="A150" s="33" t="str">
        <f t="shared" si="54"/>
        <v/>
      </c>
      <c r="B150" s="33" t="b">
        <f t="shared" si="55"/>
        <v>1</v>
      </c>
      <c r="C150" s="33" t="e">
        <f>IF(ISERROR(SMALL($D$4:$D$594,E150)),””,SMALL($D$4:$D$594,E150))</f>
        <v>#NAME?</v>
      </c>
      <c r="D150" s="34" t="str">
        <f t="shared" si="56"/>
        <v/>
      </c>
      <c r="E150" s="33">
        <f>ROWS($E$4:E150)</f>
        <v>147</v>
      </c>
      <c r="F150" s="33">
        <f t="shared" si="57"/>
        <v>0</v>
      </c>
      <c r="G150" s="33">
        <f>IF(OR(Report!$C$7="",Report!$C$7="All Levels"),1,IF(Report!$C$7=Data!Z150,1,0))</f>
        <v>0</v>
      </c>
      <c r="H150" s="33">
        <f t="shared" si="58"/>
        <v>1</v>
      </c>
      <c r="I150" s="33">
        <f t="shared" si="59"/>
        <v>3</v>
      </c>
      <c r="J150" s="33">
        <f>IF(OR(Report!$F$7="",Report!$F$7="All AMs"),1,IF(Report!$F$7=Data!W150,1,0))</f>
        <v>1</v>
      </c>
      <c r="K150" s="33">
        <f>IF(OR(Report!$E$7="",Report!$E$7="All Zones"),1,IF(Report!$E$7=Data!P150,1,0))</f>
        <v>1</v>
      </c>
      <c r="L150" s="33">
        <f>IF(OR(Report!$D$7="",Report!$D$7="All Regions"),1,IF(Report!$D$7=Data!O150,1,0))</f>
        <v>1</v>
      </c>
      <c r="M150" s="67" t="s">
        <v>954</v>
      </c>
      <c r="N150" s="67" t="s">
        <v>955</v>
      </c>
      <c r="O150" s="68" t="s">
        <v>20</v>
      </c>
      <c r="P150" s="68" t="s">
        <v>20</v>
      </c>
      <c r="Q150" s="68" t="s">
        <v>796</v>
      </c>
      <c r="R150" s="67" t="s">
        <v>777</v>
      </c>
      <c r="S150" s="67" t="s">
        <v>747</v>
      </c>
      <c r="T150" s="67" t="s">
        <v>748</v>
      </c>
      <c r="U150" s="67"/>
      <c r="V150" s="67" t="s">
        <v>945</v>
      </c>
      <c r="W150" s="67" t="s">
        <v>697</v>
      </c>
      <c r="X150" s="67"/>
      <c r="Y150" s="68" t="s">
        <v>361</v>
      </c>
      <c r="Z150" s="68" t="s">
        <v>13</v>
      </c>
      <c r="AA150" s="68" t="s">
        <v>925</v>
      </c>
      <c r="AB150" s="18">
        <f>IF(Z150="TM",IF(AA150="H",(COUNTIFS(Orders!AD:AD,Data!M150,Orders!W:W,0,Orders!X:X,0)+COUNTIFS(Orders!AD:AD,Data!M150,Orders!W:W,1,Orders!X:X,1)),0),IF(Data!Z150="AAM",SUMIFS(Data!AB:AB,Data!Z:Z,"TM",Data!X:X,Data!M150,AA:AA,"H"),IF(Data!Z150="AM",SUMIFS(Data!AB:AB,Data!Z:Z,"TM",Data!V:V,Data!M150,AA:AA,"H"),IF(Data!Z150="AZM",SUMIFS(Data!AB:AB,Data!Z:Z,"TM",Data!U:U,Data!M150,AA:AA,"H"),IF(Data!Z150="ZM",SUMIFS(Data!AB:AB,Data!Z:Z,"TM",Data!T:T,Data!M150,AA:AA,"H"),IF(Data!Z150="RM",SUMIFS(Data!AB:AB,Data!Z:Z,"TM",Data!S:S,Data!M150,AA:AA,"H"),IF(Data!Z150="CM",SUMIFS(Data!AB:AB,Data!Z:Z,"TM",Data!R:R,Data!M150,AA:AA,"H"),"")))))))</f>
        <v>0</v>
      </c>
      <c r="AC150" s="28">
        <f>IF(Z150="TM",IF(AA150="H",(SUMIFS(Orders!AG:AG,Orders!AD:AD,Data!M150,Orders!W:W,0,Orders!X:X,0)+SUMIFS(Orders!AG:AG,Orders!AD:AD,Data!M150,Orders!W:W,1,Orders!X:X,1))/12000,0),IF(Data!Z150="AAM",SUMIFS(Data!AC:AC,Data!Z:Z,"TM",Data!X:X,Data!M150,AA:AA,"H"),IF(Data!Z150="AM",SUMIFS(Data!AC:AC,Data!Z:Z,"TM",Data!V:V,Data!M150,AA:AA,"H"),IF(Data!Z150="AZM",SUMIFS(Data!AC:AC,Data!Z:Z,"TM",Data!U:U,Data!M150,AA:AA,"H"),IF(Data!Z150="Zone",SUMIFS(Data!AC:AC,Data!Z:Z,"TM",Data!T:T,Data!M150,AA:AA,"H"),IF(Data!Z150="Region",SUMIFS(Data!AC:AC,Data!Z:Z,"TM",Data!S:S,Data!M150,AA:AA,"H"),IF(Data!Z150="Country",SUMIFS(Data!AC:AC,Data!Z:Z,"TM",Data!R:R,Data!M150,AA:AA,"H"),"")))))))</f>
        <v>0</v>
      </c>
      <c r="AD150" s="18">
        <f>IF(Z150="TM",0,IF(Data!Z150="AAM",SUMIFS(Data!AD:AD,Data!Z:Z,"TM",Data!X:X,Data!M150,AA:AA,"H"),IF(Data!Z150="AM",SUMIFS(Data!AD:AD,Data!Z:Z,"TM",Data!V:V,Data!M150,AA:AA,"H"),IF(Data!Z150="AZM",SUMIFS(Data!AD:AD,Data!Z:Z,"TM",Data!U:U,Data!M150,AA:AA,"H"),IF(Data!Z150="Zone",SUMIFS(Data!AD:AD,Data!Z:Z,"TM",Data!T:T,Data!M150,AA:AA,"H"),IF(Data!Z150="Region",SUMIFS(Data!AD:AD,Data!Z:Z,"TM",Data!S:S,Data!M150,AA:AA,"H"),IF(Data!Z150="Country",SUMIFS(Data!AD:AD,Data!Z:Z,"TM",Data!R:R,Data!M150,AA:AA,"H"),"")))))))</f>
        <v>0</v>
      </c>
      <c r="AE150" s="27">
        <f t="shared" si="43"/>
        <v>0</v>
      </c>
      <c r="AF150" s="26">
        <f t="shared" si="44"/>
        <v>0</v>
      </c>
      <c r="AG150" s="26">
        <f t="shared" si="45"/>
        <v>0</v>
      </c>
      <c r="AH150" s="26">
        <f t="shared" si="46"/>
        <v>0</v>
      </c>
      <c r="AJ150" s="28">
        <f>IF(Z150="TM",IF(AA150="U",(SUMIFS(Orders!AG:AG,Orders!AD:AD,Data!M150,Orders!W:W,0,Orders!X:X,0)+SUMIFS(Orders!AG:AG,Orders!AD:AD,Data!M150,Orders!W:W,1,Orders!X:X,1))/12000,0),IF(Data!Z150="AAM",SUMIFS(Data!AJ:AJ,Data!Z:Z,"TM",Data!X:X,Data!M150,AA:AA,"U"),IF(Data!Z150="AM",SUMIFS(Data!AJ:AJ,Data!Z:Z,"TM",Data!V:V,Data!M150,AA:AA,"U"),IF(Data!Z150="AZM",SUMIFS(Data!AJ:AJ,Data!Z:Z,"TM",Data!U:U,Data!M150,AA:AA,"U"),IF(Data!Z150="Zone",SUMIFS(Data!AJ:AJ,Data!Z:Z,"TM",Data!T:T,Data!M150,AA:AA,"U"),IF(Data!Z150="Region",SUMIFS(Data!AJ:AJ,Data!Z:Z,"TM",Data!S:S,Data!M150,AA:AA,"U"),IF(Data!Z150="Country",SUMIFS(Data!AJ:AJ,Data!Z:Z,"TM",Data!R:R,Data!M150,AA:AA,"U"),"")))))))</f>
        <v>0</v>
      </c>
      <c r="AK150" s="18">
        <f>IF(Z150="TM",IF(AA150="U",(SUMIFS(Orders!AG:AG,Orders!AD:AD,Data!M150,Orders!W:W,0,Orders!X:X,0)+SUMIFS(Orders!AG:AG,Orders!AD:AD,Data!M150,Orders!W:W,1,Orders!X:X,1)),0),IF(Data!Z150="AAM",SUMIFS(Data!AK:AK,Data!Z:Z,"TM",Data!X:X,Data!M150,AA:AA,"U"),IF(Data!Z150="AM",SUMIFS(Data!AK:AK,Data!Z:Z,"TM",Data!V:V,Data!M150,AA:AA,"U"),IF(Data!Z150="AZM",SUMIFS(Data!AK:AK,Data!Z:Z,"TM",Data!U:U,Data!M150,AA:AA,"U"),IF(Data!Z150="Zone",SUMIFS(Data!AK:AK,Data!Z:Z,"TM",Data!T:T,Data!M150,AA:AA,"U"),IF(Data!Z150="Region",SUMIFS(Data!AK:AK,Data!Z:Z,"TM",Data!S:S,Data!M150,AA:AA,"U"),IF(Data!Z150="Country",SUMIFS(Data!AK:AK,Data!Z:Z,"TM",Data!R:R,Data!M150,AA:AA,"U"),"")))))))</f>
        <v>0</v>
      </c>
      <c r="AL150" s="18">
        <f>IF(Z150="TM",12000*0,IF(Data!Z150="AAM",SUMIFS(Data!AL:AL,Data!Z:Z,"TM",Data!X:X,Data!M150,AA:AA,"H"),IF(Data!Z150="AM",SUMIFS(Data!AL:AL,Data!Z:Z,"TM",Data!V:V,Data!M150,AA:AA,"H"),IF(Data!Z150="AZM",SUMIFS(Data!AL:AL,Data!Z:Z,"TM",Data!U:U,Data!M150,AA:AA,"H"),IF(Data!Z150="Zone",SUMIFS(Data!AL:AL,Data!Z:Z,"TM",Data!T:T,Data!M150,AA:AA,"H"),IF(Data!Z150="Region",SUMIFS(Data!AL:AL,Data!Z:Z,"TM",Data!S:S,Data!M150,AA:AA,"H"),IF(Data!Z150="Country",SUMIFS(Data!AL:AL,Data!Z:Z,"TM",Data!R:R,Data!M150,AA:AA,"H"),"")))))))</f>
        <v>0</v>
      </c>
      <c r="AM150" s="27">
        <f t="shared" si="47"/>
        <v>0</v>
      </c>
      <c r="AN150" s="26">
        <f t="shared" si="48"/>
        <v>0</v>
      </c>
      <c r="AO150" s="26">
        <f t="shared" si="49"/>
        <v>0</v>
      </c>
      <c r="AQ150" s="28">
        <f t="shared" si="50"/>
        <v>0</v>
      </c>
      <c r="AR150" s="18">
        <f t="shared" si="51"/>
        <v>0</v>
      </c>
      <c r="AS150" s="18">
        <f t="shared" si="52"/>
        <v>0</v>
      </c>
      <c r="AT150" s="27">
        <f t="shared" si="53"/>
        <v>0</v>
      </c>
      <c r="AU150" s="27"/>
      <c r="AV150" s="27"/>
      <c r="AW150" s="18">
        <f>IF(Z150="TM",(COUNTIFS(Orders!AD:AD,Data!M150,Orders!W:W,0,Orders!X:X,0,Orders!S:S,"*Ray*")+COUNTIFS(Orders!AD:AD,Data!M150,Orders!W:W,1,Orders!X:X,1,Orders!S:S,"*Ray*")+COUNTIFS(Orders!AD:AD,Data!M150,Orders!W:W,0,Orders!X:X,0,Orders!S:S,"*Fabric*")+COUNTIFS(Orders!AD:AD,Data!M150,Orders!W:W,1,Orders!X:X,1,Orders!S:S,"*Fabric*")),IF(Data!Z150="AAM",SUMIFS(Data!AW:AW,Data!Z:Z,"TM",Data!X:X,Data!M150),IF(Data!Z150="AM",SUMIFS(Data!AW:AW,Data!Z:Z,"TM",Data!V:V,Data!M150),IF(Data!Z150="AZM",SUMIFS(Data!AW:AW,Data!Z:Z,"TM",Data!U:U,Data!M150),IF(Data!Z150="Zone",SUMIFS(Data!AW:AW,Data!Z:Z,"TM",Data!T:T,Data!M150),IF(Data!Z150="Region",SUMIFS(Data!AW:AW,Data!Z:Z,"TM",Data!S:S,Data!M150),IF(Data!Z150="Country",SUMIFS(Data!AW:AW,Data!Z:Z,"TM",Data!R:R,Data!M150),0)))))))</f>
        <v>0</v>
      </c>
      <c r="AX150" s="18">
        <f>IF(Z150="TM",(COUNTIFS(Orders!AD:AD,Data!M150,Orders!W:W,0,Orders!X:X,0,Orders!S:S,"*Starter*")+COUNTIFS(Orders!AD:AD,Data!M150,Orders!W:W,1,Orders!X:X,1,Orders!S:S,"*Starter*")),IF(Data!Z150="AAM",SUMIFS(Data!AX:AX,Data!Z:Z,"TM",Data!X:X,Data!M150),IF(Data!Z150="AM",SUMIFS(Data!AX:AX,Data!Z:Z,"TM",Data!V:V,Data!M150),IF(Data!Z150="AZM",SUMIFS(Data!AX:AX,Data!Z:Z,"TM",Data!U:U,Data!M150),IF(Data!Z150="Zone",SUMIFS(Data!AX:AX,Data!Z:Z,"TM",Data!T:T,Data!M150),IF(Data!Z150="Region",SUMIFS(Data!AX:AX,Data!Z:Z,"TM",Data!S:S,Data!M150),IF(Data!Z150="Country",SUMIFS(Data!AX:AX,Data!Z:Z,"TM",Data!R:R,Data!M150),0)))))))</f>
        <v>0</v>
      </c>
      <c r="AY150" s="18">
        <f>IF(Z150="TM",(COUNTIFS(Orders!AD:AD,Data!M150,Orders!W:W,0,Orders!X:X,0,Orders!S:S,"*Pro*")+COUNTIFS(Orders!AD:AD,Data!M150,Orders!W:W,1,Orders!X:X,1,Orders!S:S,"*Pro*")),IF(Data!Z150="AAM",SUMIFS(Data!AY:AY,Data!Z:Z,"TM",Data!X:X,Data!M150),IF(Data!Z150="AM",SUMIFS(Data!AY:AY,Data!Z:Z,"TM",Data!V:V,Data!M150),IF(Data!Z150="AZM",SUMIFS(Data!AY:AY,Data!Z:Z,"TM",Data!U:U,Data!M150),IF(Data!Z150="Zone",SUMIFS(Data!AY:AY,Data!Z:Z,"TM",Data!T:T,Data!M150),IF(Data!Z150="Region",SUMIFS(Data!AY:AY,Data!Z:Z,"TM",Data!S:S,Data!M150),IF(Data!Z150="Country",SUMIFS(Data!AY:AY,Data!Z:Z,"TM",Data!R:R,Data!M150),0)))))))</f>
        <v>0</v>
      </c>
      <c r="AZ150" s="18">
        <f>IF(Z150="TM",(COUNTIFS(Orders!AD:AD,Data!M150,Orders!W:W,0,Orders!X:X,0,Orders!S:S,"*Tab*")+COUNTIFS(Orders!AD:AD,Data!M150,Orders!W:W,1,Orders!X:X,1,Orders!S:S,"*Tab*")),IF(Data!Z150="AAM",SUMIFS(Data!AZ:AZ,Data!Z:Z,"TM",Data!X:X,Data!M150),IF(Data!Z150="AM",SUMIFS(Data!AZ:AZ,Data!Z:Z,"TM",Data!V:V,Data!M150),IF(Data!Z150="AZM",SUMIFS(Data!AZ:AZ,Data!Z:Z,"TM",Data!U:U,Data!M150),IF(Data!Z150="Zone",SUMIFS(Data!AZ:AZ,Data!Z:Z,"TM",Data!T:T,Data!M150),IF(Data!Z150="Region",SUMIFS(Data!AZ:AZ,Data!Z:Z,"TM",Data!S:S,Data!M150),IF(Data!Z150="Country",SUMIFS(Data!AZ:AZ,Data!Z:Z,"TM",Data!R:R,Data!M150),0)))))))</f>
        <v>0</v>
      </c>
      <c r="BA150" s="18">
        <f>IF(Z150="TM",(COUNTIFS(Orders!AD:AD,Data!M150,Orders!W:W,0,Orders!X:X,0,Orders!S:S,"*Dental*")+COUNTIFS(Orders!AD:AD,Data!M150,Orders!W:W,1,Orders!X:X,1,Orders!S:S,"*Dental*")+COUNTIFS(Orders!AD:AD,Data!M150,Orders!W:W,0,Orders!X:X,0,Orders!S:S,"*Pediatric*")+COUNTIFS(Orders!AD:AD,Data!M150,Orders!W:W,1,Orders!X:X,1,Orders!S:S,"*Pediatric*")),IF(Data!Z150="AAM",SUMIFS(Data!BA:BA,Data!Z:Z,"TM",Data!X:X,Data!M150),IF(Data!Z150="AM",SUMIFS(Data!BA:BA,Data!Z:Z,"TM",Data!V:V,Data!M150),IF(Data!Z150="AZM",SUMIFS(Data!BA:BA,Data!Z:Z,"TM",Data!U:U,Data!M150),IF(Data!Z150="Zone",SUMIFS(Data!BA:BA,Data!Z:Z,"TM",Data!T:T,Data!M150),IF(Data!Z150="Region",SUMIFS(Data!BA:BA,Data!Z:Z,"TM",Data!S:S,Data!M150),IF(Data!Z150="Country",SUMIFS(Data!BA:BA,Data!Z:Z,"TM",Data!R:R,Data!M150),0)))))))</f>
        <v>0</v>
      </c>
      <c r="BB150" s="18">
        <f>IF(Z150="TM",(COUNTIFS(Orders!AD:AD,Data!M150,Orders!W:W,0,Orders!X:X,0,Orders!S:S,"*Fabric*")+COUNTIFS(Orders!AD:AD,Data!M150,Orders!W:W,1,Orders!X:X,1,Orders!S:S,"*Fabric*")),IF(Data!Z150="AAM",SUMIFS(Data!BB:BB,Data!Z:Z,"TM",Data!X:X,Data!M150),IF(Data!Z150="AM",SUMIFS(Data!BB:BB,Data!Z:Z,"TM",Data!V:V,Data!M150),IF(Data!Z150="AZM",SUMIFS(Data!BB:BB,Data!Z:Z,"TM",Data!U:U,Data!M150),IF(Data!Z150="Zone",SUMIFS(Data!BB:BB,Data!Z:Z,"TM",Data!T:T,Data!M150),IF(Data!Z150="Region",SUMIFS(Data!BB:BB,Data!Z:Z,"TM",Data!S:S,Data!M150),IF(Data!Z150="Country",SUMIFS(Data!BB:BB,Data!Z:Z,"TM",Data!R:R,Data!M150),0)))))))</f>
        <v>0</v>
      </c>
    </row>
    <row r="151" spans="1:54" ht="15.75" x14ac:dyDescent="0.3">
      <c r="A151" s="33" t="str">
        <f t="shared" si="54"/>
        <v/>
      </c>
      <c r="B151" s="33" t="b">
        <f t="shared" si="55"/>
        <v>1</v>
      </c>
      <c r="C151" s="33" t="e">
        <f>IF(ISERROR(SMALL($D$4:$D$594,E151)),””,SMALL($D$4:$D$594,E151))</f>
        <v>#NAME?</v>
      </c>
      <c r="D151" s="34" t="str">
        <f t="shared" si="56"/>
        <v/>
      </c>
      <c r="E151" s="33">
        <f>ROWS($E$4:E151)</f>
        <v>148</v>
      </c>
      <c r="F151" s="33">
        <f t="shared" si="57"/>
        <v>0</v>
      </c>
      <c r="G151" s="33">
        <f>IF(OR(Report!$C$7="",Report!$C$7="All Levels"),1,IF(Report!$C$7=Data!Z151,1,0))</f>
        <v>0</v>
      </c>
      <c r="H151" s="33">
        <f t="shared" si="58"/>
        <v>1</v>
      </c>
      <c r="I151" s="33">
        <f t="shared" si="59"/>
        <v>3</v>
      </c>
      <c r="J151" s="33">
        <f>IF(OR(Report!$F$7="",Report!$F$7="All AMs"),1,IF(Report!$F$7=Data!W151,1,0))</f>
        <v>1</v>
      </c>
      <c r="K151" s="33">
        <f>IF(OR(Report!$E$7="",Report!$E$7="All Zones"),1,IF(Report!$E$7=Data!P151,1,0))</f>
        <v>1</v>
      </c>
      <c r="L151" s="33">
        <f>IF(OR(Report!$D$7="",Report!$D$7="All Regions"),1,IF(Report!$D$7=Data!O151,1,0))</f>
        <v>1</v>
      </c>
      <c r="M151" s="67" t="s">
        <v>680</v>
      </c>
      <c r="N151" s="67" t="s">
        <v>956</v>
      </c>
      <c r="O151" s="68" t="s">
        <v>20</v>
      </c>
      <c r="P151" s="68" t="s">
        <v>20</v>
      </c>
      <c r="Q151" s="68" t="s">
        <v>796</v>
      </c>
      <c r="R151" s="67" t="s">
        <v>777</v>
      </c>
      <c r="S151" s="67" t="s">
        <v>747</v>
      </c>
      <c r="T151" s="67" t="s">
        <v>748</v>
      </c>
      <c r="U151" s="67"/>
      <c r="V151" s="67" t="s">
        <v>945</v>
      </c>
      <c r="W151" s="67" t="s">
        <v>697</v>
      </c>
      <c r="X151" s="67"/>
      <c r="Y151" s="68" t="s">
        <v>361</v>
      </c>
      <c r="Z151" s="68" t="s">
        <v>13</v>
      </c>
      <c r="AA151" s="68" t="s">
        <v>925</v>
      </c>
      <c r="AB151" s="18">
        <f>IF(Z151="TM",IF(AA151="H",(COUNTIFS(Orders!AD:AD,Data!M151,Orders!W:W,0,Orders!X:X,0)+COUNTIFS(Orders!AD:AD,Data!M151,Orders!W:W,1,Orders!X:X,1)),0),IF(Data!Z151="AAM",SUMIFS(Data!AB:AB,Data!Z:Z,"TM",Data!X:X,Data!M151,AA:AA,"H"),IF(Data!Z151="AM",SUMIFS(Data!AB:AB,Data!Z:Z,"TM",Data!V:V,Data!M151,AA:AA,"H"),IF(Data!Z151="AZM",SUMIFS(Data!AB:AB,Data!Z:Z,"TM",Data!U:U,Data!M151,AA:AA,"H"),IF(Data!Z151="ZM",SUMIFS(Data!AB:AB,Data!Z:Z,"TM",Data!T:T,Data!M151,AA:AA,"H"),IF(Data!Z151="RM",SUMIFS(Data!AB:AB,Data!Z:Z,"TM",Data!S:S,Data!M151,AA:AA,"H"),IF(Data!Z151="CM",SUMIFS(Data!AB:AB,Data!Z:Z,"TM",Data!R:R,Data!M151,AA:AA,"H"),"")))))))</f>
        <v>0</v>
      </c>
      <c r="AC151" s="28">
        <f>IF(Z151="TM",IF(AA151="H",(SUMIFS(Orders!AG:AG,Orders!AD:AD,Data!M151,Orders!W:W,0,Orders!X:X,0)+SUMIFS(Orders!AG:AG,Orders!AD:AD,Data!M151,Orders!W:W,1,Orders!X:X,1))/12000,0),IF(Data!Z151="AAM",SUMIFS(Data!AC:AC,Data!Z:Z,"TM",Data!X:X,Data!M151,AA:AA,"H"),IF(Data!Z151="AM",SUMIFS(Data!AC:AC,Data!Z:Z,"TM",Data!V:V,Data!M151,AA:AA,"H"),IF(Data!Z151="AZM",SUMIFS(Data!AC:AC,Data!Z:Z,"TM",Data!U:U,Data!M151,AA:AA,"H"),IF(Data!Z151="Zone",SUMIFS(Data!AC:AC,Data!Z:Z,"TM",Data!T:T,Data!M151,AA:AA,"H"),IF(Data!Z151="Region",SUMIFS(Data!AC:AC,Data!Z:Z,"TM",Data!S:S,Data!M151,AA:AA,"H"),IF(Data!Z151="Country",SUMIFS(Data!AC:AC,Data!Z:Z,"TM",Data!R:R,Data!M151,AA:AA,"H"),"")))))))</f>
        <v>0</v>
      </c>
      <c r="AD151" s="18">
        <f>IF(Z151="TM",0,IF(Data!Z151="AAM",SUMIFS(Data!AD:AD,Data!Z:Z,"TM",Data!X:X,Data!M151,AA:AA,"H"),IF(Data!Z151="AM",SUMIFS(Data!AD:AD,Data!Z:Z,"TM",Data!V:V,Data!M151,AA:AA,"H"),IF(Data!Z151="AZM",SUMIFS(Data!AD:AD,Data!Z:Z,"TM",Data!U:U,Data!M151,AA:AA,"H"),IF(Data!Z151="Zone",SUMIFS(Data!AD:AD,Data!Z:Z,"TM",Data!T:T,Data!M151,AA:AA,"H"),IF(Data!Z151="Region",SUMIFS(Data!AD:AD,Data!Z:Z,"TM",Data!S:S,Data!M151,AA:AA,"H"),IF(Data!Z151="Country",SUMIFS(Data!AD:AD,Data!Z:Z,"TM",Data!R:R,Data!M151,AA:AA,"H"),"")))))))</f>
        <v>0</v>
      </c>
      <c r="AE151" s="27">
        <f t="shared" si="43"/>
        <v>0</v>
      </c>
      <c r="AF151" s="26">
        <f t="shared" si="44"/>
        <v>0</v>
      </c>
      <c r="AG151" s="26">
        <f t="shared" si="45"/>
        <v>0</v>
      </c>
      <c r="AH151" s="26">
        <f t="shared" si="46"/>
        <v>0</v>
      </c>
      <c r="AJ151" s="28">
        <f>IF(Z151="TM",IF(AA151="U",(SUMIFS(Orders!AG:AG,Orders!AD:AD,Data!M151,Orders!W:W,0,Orders!X:X,0)+SUMIFS(Orders!AG:AG,Orders!AD:AD,Data!M151,Orders!W:W,1,Orders!X:X,1))/12000,0),IF(Data!Z151="AAM",SUMIFS(Data!AJ:AJ,Data!Z:Z,"TM",Data!X:X,Data!M151,AA:AA,"U"),IF(Data!Z151="AM",SUMIFS(Data!AJ:AJ,Data!Z:Z,"TM",Data!V:V,Data!M151,AA:AA,"U"),IF(Data!Z151="AZM",SUMIFS(Data!AJ:AJ,Data!Z:Z,"TM",Data!U:U,Data!M151,AA:AA,"U"),IF(Data!Z151="Zone",SUMIFS(Data!AJ:AJ,Data!Z:Z,"TM",Data!T:T,Data!M151,AA:AA,"U"),IF(Data!Z151="Region",SUMIFS(Data!AJ:AJ,Data!Z:Z,"TM",Data!S:S,Data!M151,AA:AA,"U"),IF(Data!Z151="Country",SUMIFS(Data!AJ:AJ,Data!Z:Z,"TM",Data!R:R,Data!M151,AA:AA,"U"),"")))))))</f>
        <v>0</v>
      </c>
      <c r="AK151" s="18">
        <f>IF(Z151="TM",IF(AA151="U",(SUMIFS(Orders!AG:AG,Orders!AD:AD,Data!M151,Orders!W:W,0,Orders!X:X,0)+SUMIFS(Orders!AG:AG,Orders!AD:AD,Data!M151,Orders!W:W,1,Orders!X:X,1)),0),IF(Data!Z151="AAM",SUMIFS(Data!AK:AK,Data!Z:Z,"TM",Data!X:X,Data!M151,AA:AA,"U"),IF(Data!Z151="AM",SUMIFS(Data!AK:AK,Data!Z:Z,"TM",Data!V:V,Data!M151,AA:AA,"U"),IF(Data!Z151="AZM",SUMIFS(Data!AK:AK,Data!Z:Z,"TM",Data!U:U,Data!M151,AA:AA,"U"),IF(Data!Z151="Zone",SUMIFS(Data!AK:AK,Data!Z:Z,"TM",Data!T:T,Data!M151,AA:AA,"U"),IF(Data!Z151="Region",SUMIFS(Data!AK:AK,Data!Z:Z,"TM",Data!S:S,Data!M151,AA:AA,"U"),IF(Data!Z151="Country",SUMIFS(Data!AK:AK,Data!Z:Z,"TM",Data!R:R,Data!M151,AA:AA,"U"),"")))))))</f>
        <v>0</v>
      </c>
      <c r="AL151" s="18">
        <f>IF(Z151="TM",12000*0,IF(Data!Z151="AAM",SUMIFS(Data!AL:AL,Data!Z:Z,"TM",Data!X:X,Data!M151,AA:AA,"H"),IF(Data!Z151="AM",SUMIFS(Data!AL:AL,Data!Z:Z,"TM",Data!V:V,Data!M151,AA:AA,"H"),IF(Data!Z151="AZM",SUMIFS(Data!AL:AL,Data!Z:Z,"TM",Data!U:U,Data!M151,AA:AA,"H"),IF(Data!Z151="Zone",SUMIFS(Data!AL:AL,Data!Z:Z,"TM",Data!T:T,Data!M151,AA:AA,"H"),IF(Data!Z151="Region",SUMIFS(Data!AL:AL,Data!Z:Z,"TM",Data!S:S,Data!M151,AA:AA,"H"),IF(Data!Z151="Country",SUMIFS(Data!AL:AL,Data!Z:Z,"TM",Data!R:R,Data!M151,AA:AA,"H"),"")))))))</f>
        <v>0</v>
      </c>
      <c r="AM151" s="27">
        <f t="shared" si="47"/>
        <v>0</v>
      </c>
      <c r="AN151" s="26">
        <f t="shared" si="48"/>
        <v>0</v>
      </c>
      <c r="AO151" s="26">
        <f t="shared" si="49"/>
        <v>0</v>
      </c>
      <c r="AQ151" s="28">
        <f t="shared" si="50"/>
        <v>0</v>
      </c>
      <c r="AR151" s="18">
        <f t="shared" si="51"/>
        <v>0</v>
      </c>
      <c r="AS151" s="18">
        <f t="shared" si="52"/>
        <v>0</v>
      </c>
      <c r="AT151" s="27">
        <f t="shared" si="53"/>
        <v>0</v>
      </c>
      <c r="AU151" s="27"/>
      <c r="AV151" s="27"/>
      <c r="AW151" s="18">
        <f>IF(Z151="TM",(COUNTIFS(Orders!AD:AD,Data!M151,Orders!W:W,0,Orders!X:X,0,Orders!S:S,"*Ray*")+COUNTIFS(Orders!AD:AD,Data!M151,Orders!W:W,1,Orders!X:X,1,Orders!S:S,"*Ray*")+COUNTIFS(Orders!AD:AD,Data!M151,Orders!W:W,0,Orders!X:X,0,Orders!S:S,"*Fabric*")+COUNTIFS(Orders!AD:AD,Data!M151,Orders!W:W,1,Orders!X:X,1,Orders!S:S,"*Fabric*")),IF(Data!Z151="AAM",SUMIFS(Data!AW:AW,Data!Z:Z,"TM",Data!X:X,Data!M151),IF(Data!Z151="AM",SUMIFS(Data!AW:AW,Data!Z:Z,"TM",Data!V:V,Data!M151),IF(Data!Z151="AZM",SUMIFS(Data!AW:AW,Data!Z:Z,"TM",Data!U:U,Data!M151),IF(Data!Z151="Zone",SUMIFS(Data!AW:AW,Data!Z:Z,"TM",Data!T:T,Data!M151),IF(Data!Z151="Region",SUMIFS(Data!AW:AW,Data!Z:Z,"TM",Data!S:S,Data!M151),IF(Data!Z151="Country",SUMIFS(Data!AW:AW,Data!Z:Z,"TM",Data!R:R,Data!M151),0)))))))</f>
        <v>0</v>
      </c>
      <c r="AX151" s="18">
        <f>IF(Z151="TM",(COUNTIFS(Orders!AD:AD,Data!M151,Orders!W:W,0,Orders!X:X,0,Orders!S:S,"*Starter*")+COUNTIFS(Orders!AD:AD,Data!M151,Orders!W:W,1,Orders!X:X,1,Orders!S:S,"*Starter*")),IF(Data!Z151="AAM",SUMIFS(Data!AX:AX,Data!Z:Z,"TM",Data!X:X,Data!M151),IF(Data!Z151="AM",SUMIFS(Data!AX:AX,Data!Z:Z,"TM",Data!V:V,Data!M151),IF(Data!Z151="AZM",SUMIFS(Data!AX:AX,Data!Z:Z,"TM",Data!U:U,Data!M151),IF(Data!Z151="Zone",SUMIFS(Data!AX:AX,Data!Z:Z,"TM",Data!T:T,Data!M151),IF(Data!Z151="Region",SUMIFS(Data!AX:AX,Data!Z:Z,"TM",Data!S:S,Data!M151),IF(Data!Z151="Country",SUMIFS(Data!AX:AX,Data!Z:Z,"TM",Data!R:R,Data!M151),0)))))))</f>
        <v>0</v>
      </c>
      <c r="AY151" s="18">
        <f>IF(Z151="TM",(COUNTIFS(Orders!AD:AD,Data!M151,Orders!W:W,0,Orders!X:X,0,Orders!S:S,"*Pro*")+COUNTIFS(Orders!AD:AD,Data!M151,Orders!W:W,1,Orders!X:X,1,Orders!S:S,"*Pro*")),IF(Data!Z151="AAM",SUMIFS(Data!AY:AY,Data!Z:Z,"TM",Data!X:X,Data!M151),IF(Data!Z151="AM",SUMIFS(Data!AY:AY,Data!Z:Z,"TM",Data!V:V,Data!M151),IF(Data!Z151="AZM",SUMIFS(Data!AY:AY,Data!Z:Z,"TM",Data!U:U,Data!M151),IF(Data!Z151="Zone",SUMIFS(Data!AY:AY,Data!Z:Z,"TM",Data!T:T,Data!M151),IF(Data!Z151="Region",SUMIFS(Data!AY:AY,Data!Z:Z,"TM",Data!S:S,Data!M151),IF(Data!Z151="Country",SUMIFS(Data!AY:AY,Data!Z:Z,"TM",Data!R:R,Data!M151),0)))))))</f>
        <v>0</v>
      </c>
      <c r="AZ151" s="18">
        <f>IF(Z151="TM",(COUNTIFS(Orders!AD:AD,Data!M151,Orders!W:W,0,Orders!X:X,0,Orders!S:S,"*Tab*")+COUNTIFS(Orders!AD:AD,Data!M151,Orders!W:W,1,Orders!X:X,1,Orders!S:S,"*Tab*")),IF(Data!Z151="AAM",SUMIFS(Data!AZ:AZ,Data!Z:Z,"TM",Data!X:X,Data!M151),IF(Data!Z151="AM",SUMIFS(Data!AZ:AZ,Data!Z:Z,"TM",Data!V:V,Data!M151),IF(Data!Z151="AZM",SUMIFS(Data!AZ:AZ,Data!Z:Z,"TM",Data!U:U,Data!M151),IF(Data!Z151="Zone",SUMIFS(Data!AZ:AZ,Data!Z:Z,"TM",Data!T:T,Data!M151),IF(Data!Z151="Region",SUMIFS(Data!AZ:AZ,Data!Z:Z,"TM",Data!S:S,Data!M151),IF(Data!Z151="Country",SUMIFS(Data!AZ:AZ,Data!Z:Z,"TM",Data!R:R,Data!M151),0)))))))</f>
        <v>0</v>
      </c>
      <c r="BA151" s="18">
        <f>IF(Z151="TM",(COUNTIFS(Orders!AD:AD,Data!M151,Orders!W:W,0,Orders!X:X,0,Orders!S:S,"*Dental*")+COUNTIFS(Orders!AD:AD,Data!M151,Orders!W:W,1,Orders!X:X,1,Orders!S:S,"*Dental*")+COUNTIFS(Orders!AD:AD,Data!M151,Orders!W:W,0,Orders!X:X,0,Orders!S:S,"*Pediatric*")+COUNTIFS(Orders!AD:AD,Data!M151,Orders!W:W,1,Orders!X:X,1,Orders!S:S,"*Pediatric*")),IF(Data!Z151="AAM",SUMIFS(Data!BA:BA,Data!Z:Z,"TM",Data!X:X,Data!M151),IF(Data!Z151="AM",SUMIFS(Data!BA:BA,Data!Z:Z,"TM",Data!V:V,Data!M151),IF(Data!Z151="AZM",SUMIFS(Data!BA:BA,Data!Z:Z,"TM",Data!U:U,Data!M151),IF(Data!Z151="Zone",SUMIFS(Data!BA:BA,Data!Z:Z,"TM",Data!T:T,Data!M151),IF(Data!Z151="Region",SUMIFS(Data!BA:BA,Data!Z:Z,"TM",Data!S:S,Data!M151),IF(Data!Z151="Country",SUMIFS(Data!BA:BA,Data!Z:Z,"TM",Data!R:R,Data!M151),0)))))))</f>
        <v>0</v>
      </c>
      <c r="BB151" s="18">
        <f>IF(Z151="TM",(COUNTIFS(Orders!AD:AD,Data!M151,Orders!W:W,0,Orders!X:X,0,Orders!S:S,"*Fabric*")+COUNTIFS(Orders!AD:AD,Data!M151,Orders!W:W,1,Orders!X:X,1,Orders!S:S,"*Fabric*")),IF(Data!Z151="AAM",SUMIFS(Data!BB:BB,Data!Z:Z,"TM",Data!X:X,Data!M151),IF(Data!Z151="AM",SUMIFS(Data!BB:BB,Data!Z:Z,"TM",Data!V:V,Data!M151),IF(Data!Z151="AZM",SUMIFS(Data!BB:BB,Data!Z:Z,"TM",Data!U:U,Data!M151),IF(Data!Z151="Zone",SUMIFS(Data!BB:BB,Data!Z:Z,"TM",Data!T:T,Data!M151),IF(Data!Z151="Region",SUMIFS(Data!BB:BB,Data!Z:Z,"TM",Data!S:S,Data!M151),IF(Data!Z151="Country",SUMIFS(Data!BB:BB,Data!Z:Z,"TM",Data!R:R,Data!M151),0)))))))</f>
        <v>0</v>
      </c>
    </row>
    <row r="152" spans="1:54" ht="15.75" x14ac:dyDescent="0.3">
      <c r="A152" s="33" t="str">
        <f t="shared" si="54"/>
        <v/>
      </c>
      <c r="B152" s="33" t="b">
        <f t="shared" si="55"/>
        <v>1</v>
      </c>
      <c r="C152" s="33" t="e">
        <f>IF(ISERROR(SMALL($D$4:$D$594,E152)),””,SMALL($D$4:$D$594,E152))</f>
        <v>#NAME?</v>
      </c>
      <c r="D152" s="34" t="str">
        <f t="shared" si="56"/>
        <v/>
      </c>
      <c r="E152" s="33">
        <f>ROWS($E$4:E152)</f>
        <v>149</v>
      </c>
      <c r="F152" s="33">
        <f t="shared" si="57"/>
        <v>0</v>
      </c>
      <c r="G152" s="33">
        <f>IF(OR(Report!$C$7="",Report!$C$7="All Levels"),1,IF(Report!$C$7=Data!Z152,1,0))</f>
        <v>0</v>
      </c>
      <c r="H152" s="33">
        <f t="shared" si="58"/>
        <v>1</v>
      </c>
      <c r="I152" s="33">
        <f t="shared" si="59"/>
        <v>3</v>
      </c>
      <c r="J152" s="33">
        <f>IF(OR(Report!$F$7="",Report!$F$7="All AMs"),1,IF(Report!$F$7=Data!W152,1,0))</f>
        <v>1</v>
      </c>
      <c r="K152" s="33">
        <f>IF(OR(Report!$E$7="",Report!$E$7="All Zones"),1,IF(Report!$E$7=Data!P152,1,0))</f>
        <v>1</v>
      </c>
      <c r="L152" s="33">
        <f>IF(OR(Report!$D$7="",Report!$D$7="All Regions"),1,IF(Report!$D$7=Data!O152,1,0))</f>
        <v>1</v>
      </c>
      <c r="M152" s="67" t="s">
        <v>659</v>
      </c>
      <c r="N152" s="67" t="s">
        <v>957</v>
      </c>
      <c r="O152" s="68" t="s">
        <v>18</v>
      </c>
      <c r="P152" s="68" t="s">
        <v>682</v>
      </c>
      <c r="Q152" s="68" t="s">
        <v>801</v>
      </c>
      <c r="R152" s="67" t="s">
        <v>777</v>
      </c>
      <c r="S152" s="67" t="s">
        <v>749</v>
      </c>
      <c r="T152" s="67" t="s">
        <v>750</v>
      </c>
      <c r="U152" s="67" t="s">
        <v>781</v>
      </c>
      <c r="V152" s="67" t="s">
        <v>800</v>
      </c>
      <c r="W152" s="67" t="s">
        <v>698</v>
      </c>
      <c r="X152" s="67"/>
      <c r="Y152" s="68" t="s">
        <v>362</v>
      </c>
      <c r="Z152" s="68" t="s">
        <v>13</v>
      </c>
      <c r="AA152" s="68" t="s">
        <v>925</v>
      </c>
      <c r="AB152" s="18">
        <f>IF(Z152="TM",IF(AA152="H",(COUNTIFS(Orders!AD:AD,Data!M152,Orders!W:W,0,Orders!X:X,0)+COUNTIFS(Orders!AD:AD,Data!M152,Orders!W:W,1,Orders!X:X,1)),0),IF(Data!Z152="AAM",SUMIFS(Data!AB:AB,Data!Z:Z,"TM",Data!X:X,Data!M152,AA:AA,"H"),IF(Data!Z152="AM",SUMIFS(Data!AB:AB,Data!Z:Z,"TM",Data!V:V,Data!M152,AA:AA,"H"),IF(Data!Z152="AZM",SUMIFS(Data!AB:AB,Data!Z:Z,"TM",Data!U:U,Data!M152,AA:AA,"H"),IF(Data!Z152="ZM",SUMIFS(Data!AB:AB,Data!Z:Z,"TM",Data!T:T,Data!M152,AA:AA,"H"),IF(Data!Z152="RM",SUMIFS(Data!AB:AB,Data!Z:Z,"TM",Data!S:S,Data!M152,AA:AA,"H"),IF(Data!Z152="CM",SUMIFS(Data!AB:AB,Data!Z:Z,"TM",Data!R:R,Data!M152,AA:AA,"H"),"")))))))</f>
        <v>0</v>
      </c>
      <c r="AC152" s="28">
        <f>IF(Z152="TM",IF(AA152="H",(SUMIFS(Orders!AG:AG,Orders!AD:AD,Data!M152,Orders!W:W,0,Orders!X:X,0)+SUMIFS(Orders!AG:AG,Orders!AD:AD,Data!M152,Orders!W:W,1,Orders!X:X,1))/12000,0),IF(Data!Z152="AAM",SUMIFS(Data!AC:AC,Data!Z:Z,"TM",Data!X:X,Data!M152,AA:AA,"H"),IF(Data!Z152="AM",SUMIFS(Data!AC:AC,Data!Z:Z,"TM",Data!V:V,Data!M152,AA:AA,"H"),IF(Data!Z152="AZM",SUMIFS(Data!AC:AC,Data!Z:Z,"TM",Data!U:U,Data!M152,AA:AA,"H"),IF(Data!Z152="Zone",SUMIFS(Data!AC:AC,Data!Z:Z,"TM",Data!T:T,Data!M152,AA:AA,"H"),IF(Data!Z152="Region",SUMIFS(Data!AC:AC,Data!Z:Z,"TM",Data!S:S,Data!M152,AA:AA,"H"),IF(Data!Z152="Country",SUMIFS(Data!AC:AC,Data!Z:Z,"TM",Data!R:R,Data!M152,AA:AA,"H"),"")))))))</f>
        <v>0</v>
      </c>
      <c r="AD152" s="18">
        <f>IF(Z152="TM",0,IF(Data!Z152="AAM",SUMIFS(Data!AD:AD,Data!Z:Z,"TM",Data!X:X,Data!M152,AA:AA,"H"),IF(Data!Z152="AM",SUMIFS(Data!AD:AD,Data!Z:Z,"TM",Data!V:V,Data!M152,AA:AA,"H"),IF(Data!Z152="AZM",SUMIFS(Data!AD:AD,Data!Z:Z,"TM",Data!U:U,Data!M152,AA:AA,"H"),IF(Data!Z152="Zone",SUMIFS(Data!AD:AD,Data!Z:Z,"TM",Data!T:T,Data!M152,AA:AA,"H"),IF(Data!Z152="Region",SUMIFS(Data!AD:AD,Data!Z:Z,"TM",Data!S:S,Data!M152,AA:AA,"H"),IF(Data!Z152="Country",SUMIFS(Data!AD:AD,Data!Z:Z,"TM",Data!R:R,Data!M152,AA:AA,"H"),"")))))))</f>
        <v>0</v>
      </c>
      <c r="AE152" s="27">
        <f t="shared" si="43"/>
        <v>0</v>
      </c>
      <c r="AF152" s="26">
        <f t="shared" si="44"/>
        <v>0</v>
      </c>
      <c r="AG152" s="26">
        <f t="shared" si="45"/>
        <v>0</v>
      </c>
      <c r="AH152" s="26">
        <f t="shared" si="46"/>
        <v>0</v>
      </c>
      <c r="AJ152" s="28">
        <f>IF(Z152="TM",IF(AA152="U",(SUMIFS(Orders!AG:AG,Orders!AD:AD,Data!M152,Orders!W:W,0,Orders!X:X,0)+SUMIFS(Orders!AG:AG,Orders!AD:AD,Data!M152,Orders!W:W,1,Orders!X:X,1))/12000,0),IF(Data!Z152="AAM",SUMIFS(Data!AJ:AJ,Data!Z:Z,"TM",Data!X:X,Data!M152,AA:AA,"U"),IF(Data!Z152="AM",SUMIFS(Data!AJ:AJ,Data!Z:Z,"TM",Data!V:V,Data!M152,AA:AA,"U"),IF(Data!Z152="AZM",SUMIFS(Data!AJ:AJ,Data!Z:Z,"TM",Data!U:U,Data!M152,AA:AA,"U"),IF(Data!Z152="Zone",SUMIFS(Data!AJ:AJ,Data!Z:Z,"TM",Data!T:T,Data!M152,AA:AA,"U"),IF(Data!Z152="Region",SUMIFS(Data!AJ:AJ,Data!Z:Z,"TM",Data!S:S,Data!M152,AA:AA,"U"),IF(Data!Z152="Country",SUMIFS(Data!AJ:AJ,Data!Z:Z,"TM",Data!R:R,Data!M152,AA:AA,"U"),"")))))))</f>
        <v>0</v>
      </c>
      <c r="AK152" s="18">
        <f>IF(Z152="TM",IF(AA152="U",(SUMIFS(Orders!AG:AG,Orders!AD:AD,Data!M152,Orders!W:W,0,Orders!X:X,0)+SUMIFS(Orders!AG:AG,Orders!AD:AD,Data!M152,Orders!W:W,1,Orders!X:X,1)),0),IF(Data!Z152="AAM",SUMIFS(Data!AK:AK,Data!Z:Z,"TM",Data!X:X,Data!M152,AA:AA,"U"),IF(Data!Z152="AM",SUMIFS(Data!AK:AK,Data!Z:Z,"TM",Data!V:V,Data!M152,AA:AA,"U"),IF(Data!Z152="AZM",SUMIFS(Data!AK:AK,Data!Z:Z,"TM",Data!U:U,Data!M152,AA:AA,"U"),IF(Data!Z152="Zone",SUMIFS(Data!AK:AK,Data!Z:Z,"TM",Data!T:T,Data!M152,AA:AA,"U"),IF(Data!Z152="Region",SUMIFS(Data!AK:AK,Data!Z:Z,"TM",Data!S:S,Data!M152,AA:AA,"U"),IF(Data!Z152="Country",SUMIFS(Data!AK:AK,Data!Z:Z,"TM",Data!R:R,Data!M152,AA:AA,"U"),"")))))))</f>
        <v>0</v>
      </c>
      <c r="AL152" s="18">
        <f>IF(Z152="TM",12000*0,IF(Data!Z152="AAM",SUMIFS(Data!AL:AL,Data!Z:Z,"TM",Data!X:X,Data!M152,AA:AA,"H"),IF(Data!Z152="AM",SUMIFS(Data!AL:AL,Data!Z:Z,"TM",Data!V:V,Data!M152,AA:AA,"H"),IF(Data!Z152="AZM",SUMIFS(Data!AL:AL,Data!Z:Z,"TM",Data!U:U,Data!M152,AA:AA,"H"),IF(Data!Z152="Zone",SUMIFS(Data!AL:AL,Data!Z:Z,"TM",Data!T:T,Data!M152,AA:AA,"H"),IF(Data!Z152="Region",SUMIFS(Data!AL:AL,Data!Z:Z,"TM",Data!S:S,Data!M152,AA:AA,"H"),IF(Data!Z152="Country",SUMIFS(Data!AL:AL,Data!Z:Z,"TM",Data!R:R,Data!M152,AA:AA,"H"),"")))))))</f>
        <v>0</v>
      </c>
      <c r="AM152" s="27">
        <f t="shared" si="47"/>
        <v>0</v>
      </c>
      <c r="AN152" s="26">
        <f t="shared" si="48"/>
        <v>0</v>
      </c>
      <c r="AO152" s="26">
        <f t="shared" si="49"/>
        <v>0</v>
      </c>
      <c r="AQ152" s="28">
        <f t="shared" si="50"/>
        <v>0</v>
      </c>
      <c r="AR152" s="18">
        <f t="shared" si="51"/>
        <v>0</v>
      </c>
      <c r="AS152" s="18">
        <f t="shared" si="52"/>
        <v>0</v>
      </c>
      <c r="AT152" s="27">
        <f t="shared" si="53"/>
        <v>0</v>
      </c>
      <c r="AU152" s="27"/>
      <c r="AV152" s="27"/>
      <c r="AW152" s="18">
        <f>IF(Z152="TM",(COUNTIFS(Orders!AD:AD,Data!M152,Orders!W:W,0,Orders!X:X,0,Orders!S:S,"*Ray*")+COUNTIFS(Orders!AD:AD,Data!M152,Orders!W:W,1,Orders!X:X,1,Orders!S:S,"*Ray*")+COUNTIFS(Orders!AD:AD,Data!M152,Orders!W:W,0,Orders!X:X,0,Orders!S:S,"*Fabric*")+COUNTIFS(Orders!AD:AD,Data!M152,Orders!W:W,1,Orders!X:X,1,Orders!S:S,"*Fabric*")),IF(Data!Z152="AAM",SUMIFS(Data!AW:AW,Data!Z:Z,"TM",Data!X:X,Data!M152),IF(Data!Z152="AM",SUMIFS(Data!AW:AW,Data!Z:Z,"TM",Data!V:V,Data!M152),IF(Data!Z152="AZM",SUMIFS(Data!AW:AW,Data!Z:Z,"TM",Data!U:U,Data!M152),IF(Data!Z152="Zone",SUMIFS(Data!AW:AW,Data!Z:Z,"TM",Data!T:T,Data!M152),IF(Data!Z152="Region",SUMIFS(Data!AW:AW,Data!Z:Z,"TM",Data!S:S,Data!M152),IF(Data!Z152="Country",SUMIFS(Data!AW:AW,Data!Z:Z,"TM",Data!R:R,Data!M152),0)))))))</f>
        <v>0</v>
      </c>
      <c r="AX152" s="18">
        <f>IF(Z152="TM",(COUNTIFS(Orders!AD:AD,Data!M152,Orders!W:W,0,Orders!X:X,0,Orders!S:S,"*Starter*")+COUNTIFS(Orders!AD:AD,Data!M152,Orders!W:W,1,Orders!X:X,1,Orders!S:S,"*Starter*")),IF(Data!Z152="AAM",SUMIFS(Data!AX:AX,Data!Z:Z,"TM",Data!X:X,Data!M152),IF(Data!Z152="AM",SUMIFS(Data!AX:AX,Data!Z:Z,"TM",Data!V:V,Data!M152),IF(Data!Z152="AZM",SUMIFS(Data!AX:AX,Data!Z:Z,"TM",Data!U:U,Data!M152),IF(Data!Z152="Zone",SUMIFS(Data!AX:AX,Data!Z:Z,"TM",Data!T:T,Data!M152),IF(Data!Z152="Region",SUMIFS(Data!AX:AX,Data!Z:Z,"TM",Data!S:S,Data!M152),IF(Data!Z152="Country",SUMIFS(Data!AX:AX,Data!Z:Z,"TM",Data!R:R,Data!M152),0)))))))</f>
        <v>0</v>
      </c>
      <c r="AY152" s="18">
        <f>IF(Z152="TM",(COUNTIFS(Orders!AD:AD,Data!M152,Orders!W:W,0,Orders!X:X,0,Orders!S:S,"*Pro*")+COUNTIFS(Orders!AD:AD,Data!M152,Orders!W:W,1,Orders!X:X,1,Orders!S:S,"*Pro*")),IF(Data!Z152="AAM",SUMIFS(Data!AY:AY,Data!Z:Z,"TM",Data!X:X,Data!M152),IF(Data!Z152="AM",SUMIFS(Data!AY:AY,Data!Z:Z,"TM",Data!V:V,Data!M152),IF(Data!Z152="AZM",SUMIFS(Data!AY:AY,Data!Z:Z,"TM",Data!U:U,Data!M152),IF(Data!Z152="Zone",SUMIFS(Data!AY:AY,Data!Z:Z,"TM",Data!T:T,Data!M152),IF(Data!Z152="Region",SUMIFS(Data!AY:AY,Data!Z:Z,"TM",Data!S:S,Data!M152),IF(Data!Z152="Country",SUMIFS(Data!AY:AY,Data!Z:Z,"TM",Data!R:R,Data!M152),0)))))))</f>
        <v>0</v>
      </c>
      <c r="AZ152" s="18">
        <f>IF(Z152="TM",(COUNTIFS(Orders!AD:AD,Data!M152,Orders!W:W,0,Orders!X:X,0,Orders!S:S,"*Tab*")+COUNTIFS(Orders!AD:AD,Data!M152,Orders!W:W,1,Orders!X:X,1,Orders!S:S,"*Tab*")),IF(Data!Z152="AAM",SUMIFS(Data!AZ:AZ,Data!Z:Z,"TM",Data!X:X,Data!M152),IF(Data!Z152="AM",SUMIFS(Data!AZ:AZ,Data!Z:Z,"TM",Data!V:V,Data!M152),IF(Data!Z152="AZM",SUMIFS(Data!AZ:AZ,Data!Z:Z,"TM",Data!U:U,Data!M152),IF(Data!Z152="Zone",SUMIFS(Data!AZ:AZ,Data!Z:Z,"TM",Data!T:T,Data!M152),IF(Data!Z152="Region",SUMIFS(Data!AZ:AZ,Data!Z:Z,"TM",Data!S:S,Data!M152),IF(Data!Z152="Country",SUMIFS(Data!AZ:AZ,Data!Z:Z,"TM",Data!R:R,Data!M152),0)))))))</f>
        <v>0</v>
      </c>
      <c r="BA152" s="18">
        <f>IF(Z152="TM",(COUNTIFS(Orders!AD:AD,Data!M152,Orders!W:W,0,Orders!X:X,0,Orders!S:S,"*Dental*")+COUNTIFS(Orders!AD:AD,Data!M152,Orders!W:W,1,Orders!X:X,1,Orders!S:S,"*Dental*")+COUNTIFS(Orders!AD:AD,Data!M152,Orders!W:W,0,Orders!X:X,0,Orders!S:S,"*Pediatric*")+COUNTIFS(Orders!AD:AD,Data!M152,Orders!W:W,1,Orders!X:X,1,Orders!S:S,"*Pediatric*")),IF(Data!Z152="AAM",SUMIFS(Data!BA:BA,Data!Z:Z,"TM",Data!X:X,Data!M152),IF(Data!Z152="AM",SUMIFS(Data!BA:BA,Data!Z:Z,"TM",Data!V:V,Data!M152),IF(Data!Z152="AZM",SUMIFS(Data!BA:BA,Data!Z:Z,"TM",Data!U:U,Data!M152),IF(Data!Z152="Zone",SUMIFS(Data!BA:BA,Data!Z:Z,"TM",Data!T:T,Data!M152),IF(Data!Z152="Region",SUMIFS(Data!BA:BA,Data!Z:Z,"TM",Data!S:S,Data!M152),IF(Data!Z152="Country",SUMIFS(Data!BA:BA,Data!Z:Z,"TM",Data!R:R,Data!M152),0)))))))</f>
        <v>0</v>
      </c>
      <c r="BB152" s="18">
        <f>IF(Z152="TM",(COUNTIFS(Orders!AD:AD,Data!M152,Orders!W:W,0,Orders!X:X,0,Orders!S:S,"*Fabric*")+COUNTIFS(Orders!AD:AD,Data!M152,Orders!W:W,1,Orders!X:X,1,Orders!S:S,"*Fabric*")),IF(Data!Z152="AAM",SUMIFS(Data!BB:BB,Data!Z:Z,"TM",Data!X:X,Data!M152),IF(Data!Z152="AM",SUMIFS(Data!BB:BB,Data!Z:Z,"TM",Data!V:V,Data!M152),IF(Data!Z152="AZM",SUMIFS(Data!BB:BB,Data!Z:Z,"TM",Data!U:U,Data!M152),IF(Data!Z152="Zone",SUMIFS(Data!BB:BB,Data!Z:Z,"TM",Data!T:T,Data!M152),IF(Data!Z152="Region",SUMIFS(Data!BB:BB,Data!Z:Z,"TM",Data!S:S,Data!M152),IF(Data!Z152="Country",SUMIFS(Data!BB:BB,Data!Z:Z,"TM",Data!R:R,Data!M152),0)))))))</f>
        <v>0</v>
      </c>
    </row>
    <row r="153" spans="1:54" ht="15.75" x14ac:dyDescent="0.3">
      <c r="A153" s="33" t="str">
        <f t="shared" si="54"/>
        <v/>
      </c>
      <c r="B153" s="33" t="b">
        <f t="shared" si="55"/>
        <v>1</v>
      </c>
      <c r="C153" s="33" t="e">
        <f>IF(ISERROR(SMALL($D$4:$D$594,E153)),””,SMALL($D$4:$D$594,E153))</f>
        <v>#NAME?</v>
      </c>
      <c r="D153" s="34" t="str">
        <f t="shared" si="56"/>
        <v/>
      </c>
      <c r="E153" s="33">
        <f>ROWS($E$4:E153)</f>
        <v>150</v>
      </c>
      <c r="F153" s="33">
        <f t="shared" si="57"/>
        <v>0</v>
      </c>
      <c r="G153" s="33">
        <f>IF(OR(Report!$C$7="",Report!$C$7="All Levels"),1,IF(Report!$C$7=Data!Z153,1,0))</f>
        <v>0</v>
      </c>
      <c r="H153" s="33">
        <f t="shared" si="58"/>
        <v>1</v>
      </c>
      <c r="I153" s="33">
        <f t="shared" si="59"/>
        <v>3</v>
      </c>
      <c r="J153" s="33">
        <f>IF(OR(Report!$F$7="",Report!$F$7="All AMs"),1,IF(Report!$F$7=Data!W153,1,0))</f>
        <v>1</v>
      </c>
      <c r="K153" s="33">
        <f>IF(OR(Report!$E$7="",Report!$E$7="All Zones"),1,IF(Report!$E$7=Data!P153,1,0))</f>
        <v>1</v>
      </c>
      <c r="L153" s="33">
        <f>IF(OR(Report!$D$7="",Report!$D$7="All Regions"),1,IF(Report!$D$7=Data!O153,1,0))</f>
        <v>1</v>
      </c>
      <c r="M153" s="67" t="s">
        <v>958</v>
      </c>
      <c r="N153" s="67" t="s">
        <v>959</v>
      </c>
      <c r="O153" s="68" t="s">
        <v>18</v>
      </c>
      <c r="P153" s="68" t="s">
        <v>682</v>
      </c>
      <c r="Q153" s="68" t="s">
        <v>803</v>
      </c>
      <c r="R153" s="67" t="s">
        <v>777</v>
      </c>
      <c r="S153" s="67" t="s">
        <v>749</v>
      </c>
      <c r="T153" s="67" t="s">
        <v>750</v>
      </c>
      <c r="U153" s="67" t="s">
        <v>781</v>
      </c>
      <c r="V153" s="67" t="s">
        <v>802</v>
      </c>
      <c r="W153" s="67" t="s">
        <v>699</v>
      </c>
      <c r="X153" s="67" t="s">
        <v>871</v>
      </c>
      <c r="Y153" s="68" t="s">
        <v>361</v>
      </c>
      <c r="Z153" s="68" t="s">
        <v>13</v>
      </c>
      <c r="AA153" s="68" t="s">
        <v>70</v>
      </c>
      <c r="AB153" s="18">
        <f>IF(Z153="TM",IF(AA153="H",(COUNTIFS(Orders!AD:AD,Data!M153,Orders!W:W,0,Orders!X:X,0)+COUNTIFS(Orders!AD:AD,Data!M153,Orders!W:W,1,Orders!X:X,1)),0),IF(Data!Z153="AAM",SUMIFS(Data!AB:AB,Data!Z:Z,"TM",Data!X:X,Data!M153,AA:AA,"H"),IF(Data!Z153="AM",SUMIFS(Data!AB:AB,Data!Z:Z,"TM",Data!V:V,Data!M153,AA:AA,"H"),IF(Data!Z153="AZM",SUMIFS(Data!AB:AB,Data!Z:Z,"TM",Data!U:U,Data!M153,AA:AA,"H"),IF(Data!Z153="ZM",SUMIFS(Data!AB:AB,Data!Z:Z,"TM",Data!T:T,Data!M153,AA:AA,"H"),IF(Data!Z153="RM",SUMIFS(Data!AB:AB,Data!Z:Z,"TM",Data!S:S,Data!M153,AA:AA,"H"),IF(Data!Z153="CM",SUMIFS(Data!AB:AB,Data!Z:Z,"TM",Data!R:R,Data!M153,AA:AA,"H"),"")))))))</f>
        <v>0</v>
      </c>
      <c r="AC153" s="28">
        <f>IF(Z153="TM",IF(AA153="H",(SUMIFS(Orders!AG:AG,Orders!AD:AD,Data!M153,Orders!W:W,0,Orders!X:X,0)+SUMIFS(Orders!AG:AG,Orders!AD:AD,Data!M153,Orders!W:W,1,Orders!X:X,1))/12000,0),IF(Data!Z153="AAM",SUMIFS(Data!AC:AC,Data!Z:Z,"TM",Data!X:X,Data!M153,AA:AA,"H"),IF(Data!Z153="AM",SUMIFS(Data!AC:AC,Data!Z:Z,"TM",Data!V:V,Data!M153,AA:AA,"H"),IF(Data!Z153="AZM",SUMIFS(Data!AC:AC,Data!Z:Z,"TM",Data!U:U,Data!M153,AA:AA,"H"),IF(Data!Z153="Zone",SUMIFS(Data!AC:AC,Data!Z:Z,"TM",Data!T:T,Data!M153,AA:AA,"H"),IF(Data!Z153="Region",SUMIFS(Data!AC:AC,Data!Z:Z,"TM",Data!S:S,Data!M153,AA:AA,"H"),IF(Data!Z153="Country",SUMIFS(Data!AC:AC,Data!Z:Z,"TM",Data!R:R,Data!M153,AA:AA,"H"),"")))))))</f>
        <v>0</v>
      </c>
      <c r="AD153" s="18">
        <f>IF(Z153="TM",0,IF(Data!Z153="AAM",SUMIFS(Data!AD:AD,Data!Z:Z,"TM",Data!X:X,Data!M153,AA:AA,"H"),IF(Data!Z153="AM",SUMIFS(Data!AD:AD,Data!Z:Z,"TM",Data!V:V,Data!M153,AA:AA,"H"),IF(Data!Z153="AZM",SUMIFS(Data!AD:AD,Data!Z:Z,"TM",Data!U:U,Data!M153,AA:AA,"H"),IF(Data!Z153="Zone",SUMIFS(Data!AD:AD,Data!Z:Z,"TM",Data!T:T,Data!M153,AA:AA,"H"),IF(Data!Z153="Region",SUMIFS(Data!AD:AD,Data!Z:Z,"TM",Data!S:S,Data!M153,AA:AA,"H"),IF(Data!Z153="Country",SUMIFS(Data!AD:AD,Data!Z:Z,"TM",Data!R:R,Data!M153,AA:AA,"H"),"")))))))</f>
        <v>0</v>
      </c>
      <c r="AE153" s="27">
        <f t="shared" si="43"/>
        <v>0</v>
      </c>
      <c r="AF153" s="26">
        <f t="shared" si="44"/>
        <v>0</v>
      </c>
      <c r="AG153" s="26">
        <f t="shared" si="45"/>
        <v>0</v>
      </c>
      <c r="AH153" s="26">
        <f t="shared" si="46"/>
        <v>0</v>
      </c>
      <c r="AJ153" s="28">
        <f>IF(Z153="TM",IF(AA153="U",(SUMIFS(Orders!AG:AG,Orders!AD:AD,Data!M153,Orders!W:W,0,Orders!X:X,0)+SUMIFS(Orders!AG:AG,Orders!AD:AD,Data!M153,Orders!W:W,1,Orders!X:X,1))/12000,0),IF(Data!Z153="AAM",SUMIFS(Data!AJ:AJ,Data!Z:Z,"TM",Data!X:X,Data!M153,AA:AA,"U"),IF(Data!Z153="AM",SUMIFS(Data!AJ:AJ,Data!Z:Z,"TM",Data!V:V,Data!M153,AA:AA,"U"),IF(Data!Z153="AZM",SUMIFS(Data!AJ:AJ,Data!Z:Z,"TM",Data!U:U,Data!M153,AA:AA,"U"),IF(Data!Z153="Zone",SUMIFS(Data!AJ:AJ,Data!Z:Z,"TM",Data!T:T,Data!M153,AA:AA,"U"),IF(Data!Z153="Region",SUMIFS(Data!AJ:AJ,Data!Z:Z,"TM",Data!S:S,Data!M153,AA:AA,"U"),IF(Data!Z153="Country",SUMIFS(Data!AJ:AJ,Data!Z:Z,"TM",Data!R:R,Data!M153,AA:AA,"U"),"")))))))</f>
        <v>0</v>
      </c>
      <c r="AK153" s="18">
        <f>IF(Z153="TM",IF(AA153="U",(SUMIFS(Orders!AG:AG,Orders!AD:AD,Data!M153,Orders!W:W,0,Orders!X:X,0)+SUMIFS(Orders!AG:AG,Orders!AD:AD,Data!M153,Orders!W:W,1,Orders!X:X,1)),0),IF(Data!Z153="AAM",SUMIFS(Data!AK:AK,Data!Z:Z,"TM",Data!X:X,Data!M153,AA:AA,"U"),IF(Data!Z153="AM",SUMIFS(Data!AK:AK,Data!Z:Z,"TM",Data!V:V,Data!M153,AA:AA,"U"),IF(Data!Z153="AZM",SUMIFS(Data!AK:AK,Data!Z:Z,"TM",Data!U:U,Data!M153,AA:AA,"U"),IF(Data!Z153="Zone",SUMIFS(Data!AK:AK,Data!Z:Z,"TM",Data!T:T,Data!M153,AA:AA,"U"),IF(Data!Z153="Region",SUMIFS(Data!AK:AK,Data!Z:Z,"TM",Data!S:S,Data!M153,AA:AA,"U"),IF(Data!Z153="Country",SUMIFS(Data!AK:AK,Data!Z:Z,"TM",Data!R:R,Data!M153,AA:AA,"U"),"")))))))</f>
        <v>0</v>
      </c>
      <c r="AL153" s="18">
        <f>IF(Z153="TM",12000*0,IF(Data!Z153="AAM",SUMIFS(Data!AL:AL,Data!Z:Z,"TM",Data!X:X,Data!M153,AA:AA,"H"),IF(Data!Z153="AM",SUMIFS(Data!AL:AL,Data!Z:Z,"TM",Data!V:V,Data!M153,AA:AA,"H"),IF(Data!Z153="AZM",SUMIFS(Data!AL:AL,Data!Z:Z,"TM",Data!U:U,Data!M153,AA:AA,"H"),IF(Data!Z153="Zone",SUMIFS(Data!AL:AL,Data!Z:Z,"TM",Data!T:T,Data!M153,AA:AA,"H"),IF(Data!Z153="Region",SUMIFS(Data!AL:AL,Data!Z:Z,"TM",Data!S:S,Data!M153,AA:AA,"H"),IF(Data!Z153="Country",SUMIFS(Data!AL:AL,Data!Z:Z,"TM",Data!R:R,Data!M153,AA:AA,"H"),"")))))))</f>
        <v>0</v>
      </c>
      <c r="AM153" s="27">
        <f t="shared" si="47"/>
        <v>0</v>
      </c>
      <c r="AN153" s="26">
        <f t="shared" si="48"/>
        <v>0</v>
      </c>
      <c r="AO153" s="26">
        <f t="shared" si="49"/>
        <v>0</v>
      </c>
      <c r="AQ153" s="28">
        <f t="shared" si="50"/>
        <v>0</v>
      </c>
      <c r="AR153" s="18">
        <f t="shared" si="51"/>
        <v>0</v>
      </c>
      <c r="AS153" s="18">
        <f t="shared" si="52"/>
        <v>0</v>
      </c>
      <c r="AT153" s="27">
        <f t="shared" si="53"/>
        <v>0</v>
      </c>
      <c r="AU153" s="27"/>
      <c r="AV153" s="27"/>
      <c r="AW153" s="18">
        <f>IF(Z153="TM",(COUNTIFS(Orders!AD:AD,Data!M153,Orders!W:W,0,Orders!X:X,0,Orders!S:S,"*Ray*")+COUNTIFS(Orders!AD:AD,Data!M153,Orders!W:W,1,Orders!X:X,1,Orders!S:S,"*Ray*")+COUNTIFS(Orders!AD:AD,Data!M153,Orders!W:W,0,Orders!X:X,0,Orders!S:S,"*Fabric*")+COUNTIFS(Orders!AD:AD,Data!M153,Orders!W:W,1,Orders!X:X,1,Orders!S:S,"*Fabric*")),IF(Data!Z153="AAM",SUMIFS(Data!AW:AW,Data!Z:Z,"TM",Data!X:X,Data!M153),IF(Data!Z153="AM",SUMIFS(Data!AW:AW,Data!Z:Z,"TM",Data!V:V,Data!M153),IF(Data!Z153="AZM",SUMIFS(Data!AW:AW,Data!Z:Z,"TM",Data!U:U,Data!M153),IF(Data!Z153="Zone",SUMIFS(Data!AW:AW,Data!Z:Z,"TM",Data!T:T,Data!M153),IF(Data!Z153="Region",SUMIFS(Data!AW:AW,Data!Z:Z,"TM",Data!S:S,Data!M153),IF(Data!Z153="Country",SUMIFS(Data!AW:AW,Data!Z:Z,"TM",Data!R:R,Data!M153),0)))))))</f>
        <v>0</v>
      </c>
      <c r="AX153" s="18">
        <f>IF(Z153="TM",(COUNTIFS(Orders!AD:AD,Data!M153,Orders!W:W,0,Orders!X:X,0,Orders!S:S,"*Starter*")+COUNTIFS(Orders!AD:AD,Data!M153,Orders!W:W,1,Orders!X:X,1,Orders!S:S,"*Starter*")),IF(Data!Z153="AAM",SUMIFS(Data!AX:AX,Data!Z:Z,"TM",Data!X:X,Data!M153),IF(Data!Z153="AM",SUMIFS(Data!AX:AX,Data!Z:Z,"TM",Data!V:V,Data!M153),IF(Data!Z153="AZM",SUMIFS(Data!AX:AX,Data!Z:Z,"TM",Data!U:U,Data!M153),IF(Data!Z153="Zone",SUMIFS(Data!AX:AX,Data!Z:Z,"TM",Data!T:T,Data!M153),IF(Data!Z153="Region",SUMIFS(Data!AX:AX,Data!Z:Z,"TM",Data!S:S,Data!M153),IF(Data!Z153="Country",SUMIFS(Data!AX:AX,Data!Z:Z,"TM",Data!R:R,Data!M153),0)))))))</f>
        <v>0</v>
      </c>
      <c r="AY153" s="18">
        <f>IF(Z153="TM",(COUNTIFS(Orders!AD:AD,Data!M153,Orders!W:W,0,Orders!X:X,0,Orders!S:S,"*Pro*")+COUNTIFS(Orders!AD:AD,Data!M153,Orders!W:W,1,Orders!X:X,1,Orders!S:S,"*Pro*")),IF(Data!Z153="AAM",SUMIFS(Data!AY:AY,Data!Z:Z,"TM",Data!X:X,Data!M153),IF(Data!Z153="AM",SUMIFS(Data!AY:AY,Data!Z:Z,"TM",Data!V:V,Data!M153),IF(Data!Z153="AZM",SUMIFS(Data!AY:AY,Data!Z:Z,"TM",Data!U:U,Data!M153),IF(Data!Z153="Zone",SUMIFS(Data!AY:AY,Data!Z:Z,"TM",Data!T:T,Data!M153),IF(Data!Z153="Region",SUMIFS(Data!AY:AY,Data!Z:Z,"TM",Data!S:S,Data!M153),IF(Data!Z153="Country",SUMIFS(Data!AY:AY,Data!Z:Z,"TM",Data!R:R,Data!M153),0)))))))</f>
        <v>0</v>
      </c>
      <c r="AZ153" s="18">
        <f>IF(Z153="TM",(COUNTIFS(Orders!AD:AD,Data!M153,Orders!W:W,0,Orders!X:X,0,Orders!S:S,"*Tab*")+COUNTIFS(Orders!AD:AD,Data!M153,Orders!W:W,1,Orders!X:X,1,Orders!S:S,"*Tab*")),IF(Data!Z153="AAM",SUMIFS(Data!AZ:AZ,Data!Z:Z,"TM",Data!X:X,Data!M153),IF(Data!Z153="AM",SUMIFS(Data!AZ:AZ,Data!Z:Z,"TM",Data!V:V,Data!M153),IF(Data!Z153="AZM",SUMIFS(Data!AZ:AZ,Data!Z:Z,"TM",Data!U:U,Data!M153),IF(Data!Z153="Zone",SUMIFS(Data!AZ:AZ,Data!Z:Z,"TM",Data!T:T,Data!M153),IF(Data!Z153="Region",SUMIFS(Data!AZ:AZ,Data!Z:Z,"TM",Data!S:S,Data!M153),IF(Data!Z153="Country",SUMIFS(Data!AZ:AZ,Data!Z:Z,"TM",Data!R:R,Data!M153),0)))))))</f>
        <v>0</v>
      </c>
      <c r="BA153" s="18">
        <f>IF(Z153="TM",(COUNTIFS(Orders!AD:AD,Data!M153,Orders!W:W,0,Orders!X:X,0,Orders!S:S,"*Dental*")+COUNTIFS(Orders!AD:AD,Data!M153,Orders!W:W,1,Orders!X:X,1,Orders!S:S,"*Dental*")+COUNTIFS(Orders!AD:AD,Data!M153,Orders!W:W,0,Orders!X:X,0,Orders!S:S,"*Pediatric*")+COUNTIFS(Orders!AD:AD,Data!M153,Orders!W:W,1,Orders!X:X,1,Orders!S:S,"*Pediatric*")),IF(Data!Z153="AAM",SUMIFS(Data!BA:BA,Data!Z:Z,"TM",Data!X:X,Data!M153),IF(Data!Z153="AM",SUMIFS(Data!BA:BA,Data!Z:Z,"TM",Data!V:V,Data!M153),IF(Data!Z153="AZM",SUMIFS(Data!BA:BA,Data!Z:Z,"TM",Data!U:U,Data!M153),IF(Data!Z153="Zone",SUMIFS(Data!BA:BA,Data!Z:Z,"TM",Data!T:T,Data!M153),IF(Data!Z153="Region",SUMIFS(Data!BA:BA,Data!Z:Z,"TM",Data!S:S,Data!M153),IF(Data!Z153="Country",SUMIFS(Data!BA:BA,Data!Z:Z,"TM",Data!R:R,Data!M153),0)))))))</f>
        <v>0</v>
      </c>
      <c r="BB153" s="18">
        <f>IF(Z153="TM",(COUNTIFS(Orders!AD:AD,Data!M153,Orders!W:W,0,Orders!X:X,0,Orders!S:S,"*Fabric*")+COUNTIFS(Orders!AD:AD,Data!M153,Orders!W:W,1,Orders!X:X,1,Orders!S:S,"*Fabric*")),IF(Data!Z153="AAM",SUMIFS(Data!BB:BB,Data!Z:Z,"TM",Data!X:X,Data!M153),IF(Data!Z153="AM",SUMIFS(Data!BB:BB,Data!Z:Z,"TM",Data!V:V,Data!M153),IF(Data!Z153="AZM",SUMIFS(Data!BB:BB,Data!Z:Z,"TM",Data!U:U,Data!M153),IF(Data!Z153="Zone",SUMIFS(Data!BB:BB,Data!Z:Z,"TM",Data!T:T,Data!M153),IF(Data!Z153="Region",SUMIFS(Data!BB:BB,Data!Z:Z,"TM",Data!S:S,Data!M153),IF(Data!Z153="Country",SUMIFS(Data!BB:BB,Data!Z:Z,"TM",Data!R:R,Data!M153),0)))))))</f>
        <v>0</v>
      </c>
    </row>
    <row r="154" spans="1:54" ht="15.75" x14ac:dyDescent="0.3">
      <c r="A154" s="33" t="str">
        <f t="shared" si="54"/>
        <v/>
      </c>
      <c r="B154" s="33" t="b">
        <f t="shared" si="55"/>
        <v>1</v>
      </c>
      <c r="C154" s="33" t="e">
        <f>IF(ISERROR(SMALL($D$4:$D$594,E154)),””,SMALL($D$4:$D$594,E154))</f>
        <v>#NAME?</v>
      </c>
      <c r="D154" s="34" t="str">
        <f t="shared" si="56"/>
        <v/>
      </c>
      <c r="E154" s="33">
        <f>ROWS($E$4:E154)</f>
        <v>151</v>
      </c>
      <c r="F154" s="33">
        <f t="shared" si="57"/>
        <v>0</v>
      </c>
      <c r="G154" s="33">
        <f>IF(OR(Report!$C$7="",Report!$C$7="All Levels"),1,IF(Report!$C$7=Data!Z154,1,0))</f>
        <v>0</v>
      </c>
      <c r="H154" s="33">
        <f t="shared" si="58"/>
        <v>1</v>
      </c>
      <c r="I154" s="33">
        <f t="shared" si="59"/>
        <v>3</v>
      </c>
      <c r="J154" s="33">
        <f>IF(OR(Report!$F$7="",Report!$F$7="All AMs"),1,IF(Report!$F$7=Data!W154,1,0))</f>
        <v>1</v>
      </c>
      <c r="K154" s="33">
        <f>IF(OR(Report!$E$7="",Report!$E$7="All Zones"),1,IF(Report!$E$7=Data!P154,1,0))</f>
        <v>1</v>
      </c>
      <c r="L154" s="33">
        <f>IF(OR(Report!$D$7="",Report!$D$7="All Regions"),1,IF(Report!$D$7=Data!O154,1,0))</f>
        <v>1</v>
      </c>
      <c r="M154" s="67" t="s">
        <v>960</v>
      </c>
      <c r="N154" s="67" t="s">
        <v>961</v>
      </c>
      <c r="O154" s="68" t="s">
        <v>18</v>
      </c>
      <c r="P154" s="68" t="s">
        <v>682</v>
      </c>
      <c r="Q154" s="68" t="s">
        <v>803</v>
      </c>
      <c r="R154" s="67" t="s">
        <v>777</v>
      </c>
      <c r="S154" s="67" t="s">
        <v>749</v>
      </c>
      <c r="T154" s="67" t="s">
        <v>750</v>
      </c>
      <c r="U154" s="67" t="s">
        <v>781</v>
      </c>
      <c r="V154" s="67" t="s">
        <v>802</v>
      </c>
      <c r="W154" s="67" t="s">
        <v>699</v>
      </c>
      <c r="X154" s="67" t="s">
        <v>871</v>
      </c>
      <c r="Y154" s="68" t="s">
        <v>361</v>
      </c>
      <c r="Z154" s="68" t="s">
        <v>13</v>
      </c>
      <c r="AA154" s="68" t="s">
        <v>70</v>
      </c>
      <c r="AB154" s="18">
        <f>IF(Z154="TM",IF(AA154="H",(COUNTIFS(Orders!AD:AD,Data!M154,Orders!W:W,0,Orders!X:X,0)+COUNTIFS(Orders!AD:AD,Data!M154,Orders!W:W,1,Orders!X:X,1)),0),IF(Data!Z154="AAM",SUMIFS(Data!AB:AB,Data!Z:Z,"TM",Data!X:X,Data!M154,AA:AA,"H"),IF(Data!Z154="AM",SUMIFS(Data!AB:AB,Data!Z:Z,"TM",Data!V:V,Data!M154,AA:AA,"H"),IF(Data!Z154="AZM",SUMIFS(Data!AB:AB,Data!Z:Z,"TM",Data!U:U,Data!M154,AA:AA,"H"),IF(Data!Z154="ZM",SUMIFS(Data!AB:AB,Data!Z:Z,"TM",Data!T:T,Data!M154,AA:AA,"H"),IF(Data!Z154="RM",SUMIFS(Data!AB:AB,Data!Z:Z,"TM",Data!S:S,Data!M154,AA:AA,"H"),IF(Data!Z154="CM",SUMIFS(Data!AB:AB,Data!Z:Z,"TM",Data!R:R,Data!M154,AA:AA,"H"),"")))))))</f>
        <v>0</v>
      </c>
      <c r="AC154" s="28">
        <f>IF(Z154="TM",IF(AA154="H",(SUMIFS(Orders!AG:AG,Orders!AD:AD,Data!M154,Orders!W:W,0,Orders!X:X,0)+SUMIFS(Orders!AG:AG,Orders!AD:AD,Data!M154,Orders!W:W,1,Orders!X:X,1))/12000,0),IF(Data!Z154="AAM",SUMIFS(Data!AC:AC,Data!Z:Z,"TM",Data!X:X,Data!M154,AA:AA,"H"),IF(Data!Z154="AM",SUMIFS(Data!AC:AC,Data!Z:Z,"TM",Data!V:V,Data!M154,AA:AA,"H"),IF(Data!Z154="AZM",SUMIFS(Data!AC:AC,Data!Z:Z,"TM",Data!U:U,Data!M154,AA:AA,"H"),IF(Data!Z154="Zone",SUMIFS(Data!AC:AC,Data!Z:Z,"TM",Data!T:T,Data!M154,AA:AA,"H"),IF(Data!Z154="Region",SUMIFS(Data!AC:AC,Data!Z:Z,"TM",Data!S:S,Data!M154,AA:AA,"H"),IF(Data!Z154="Country",SUMIFS(Data!AC:AC,Data!Z:Z,"TM",Data!R:R,Data!M154,AA:AA,"H"),"")))))))</f>
        <v>0</v>
      </c>
      <c r="AD154" s="18">
        <f>IF(Z154="TM",0,IF(Data!Z154="AAM",SUMIFS(Data!AD:AD,Data!Z:Z,"TM",Data!X:X,Data!M154,AA:AA,"H"),IF(Data!Z154="AM",SUMIFS(Data!AD:AD,Data!Z:Z,"TM",Data!V:V,Data!M154,AA:AA,"H"),IF(Data!Z154="AZM",SUMIFS(Data!AD:AD,Data!Z:Z,"TM",Data!U:U,Data!M154,AA:AA,"H"),IF(Data!Z154="Zone",SUMIFS(Data!AD:AD,Data!Z:Z,"TM",Data!T:T,Data!M154,AA:AA,"H"),IF(Data!Z154="Region",SUMIFS(Data!AD:AD,Data!Z:Z,"TM",Data!S:S,Data!M154,AA:AA,"H"),IF(Data!Z154="Country",SUMIFS(Data!AD:AD,Data!Z:Z,"TM",Data!R:R,Data!M154,AA:AA,"H"),"")))))))</f>
        <v>0</v>
      </c>
      <c r="AE154" s="27">
        <f t="shared" si="43"/>
        <v>0</v>
      </c>
      <c r="AF154" s="26">
        <f t="shared" si="44"/>
        <v>0</v>
      </c>
      <c r="AG154" s="26">
        <f t="shared" si="45"/>
        <v>0</v>
      </c>
      <c r="AH154" s="26">
        <f t="shared" si="46"/>
        <v>0</v>
      </c>
      <c r="AJ154" s="28">
        <f>IF(Z154="TM",IF(AA154="U",(SUMIFS(Orders!AG:AG,Orders!AD:AD,Data!M154,Orders!W:W,0,Orders!X:X,0)+SUMIFS(Orders!AG:AG,Orders!AD:AD,Data!M154,Orders!W:W,1,Orders!X:X,1))/12000,0),IF(Data!Z154="AAM",SUMIFS(Data!AJ:AJ,Data!Z:Z,"TM",Data!X:X,Data!M154,AA:AA,"U"),IF(Data!Z154="AM",SUMIFS(Data!AJ:AJ,Data!Z:Z,"TM",Data!V:V,Data!M154,AA:AA,"U"),IF(Data!Z154="AZM",SUMIFS(Data!AJ:AJ,Data!Z:Z,"TM",Data!U:U,Data!M154,AA:AA,"U"),IF(Data!Z154="Zone",SUMIFS(Data!AJ:AJ,Data!Z:Z,"TM",Data!T:T,Data!M154,AA:AA,"U"),IF(Data!Z154="Region",SUMIFS(Data!AJ:AJ,Data!Z:Z,"TM",Data!S:S,Data!M154,AA:AA,"U"),IF(Data!Z154="Country",SUMIFS(Data!AJ:AJ,Data!Z:Z,"TM",Data!R:R,Data!M154,AA:AA,"U"),"")))))))</f>
        <v>0</v>
      </c>
      <c r="AK154" s="18">
        <f>IF(Z154="TM",IF(AA154="U",(SUMIFS(Orders!AG:AG,Orders!AD:AD,Data!M154,Orders!W:W,0,Orders!X:X,0)+SUMIFS(Orders!AG:AG,Orders!AD:AD,Data!M154,Orders!W:W,1,Orders!X:X,1)),0),IF(Data!Z154="AAM",SUMIFS(Data!AK:AK,Data!Z:Z,"TM",Data!X:X,Data!M154,AA:AA,"U"),IF(Data!Z154="AM",SUMIFS(Data!AK:AK,Data!Z:Z,"TM",Data!V:V,Data!M154,AA:AA,"U"),IF(Data!Z154="AZM",SUMIFS(Data!AK:AK,Data!Z:Z,"TM",Data!U:U,Data!M154,AA:AA,"U"),IF(Data!Z154="Zone",SUMIFS(Data!AK:AK,Data!Z:Z,"TM",Data!T:T,Data!M154,AA:AA,"U"),IF(Data!Z154="Region",SUMIFS(Data!AK:AK,Data!Z:Z,"TM",Data!S:S,Data!M154,AA:AA,"U"),IF(Data!Z154="Country",SUMIFS(Data!AK:AK,Data!Z:Z,"TM",Data!R:R,Data!M154,AA:AA,"U"),"")))))))</f>
        <v>0</v>
      </c>
      <c r="AL154" s="18">
        <f>IF(Z154="TM",12000*0,IF(Data!Z154="AAM",SUMIFS(Data!AL:AL,Data!Z:Z,"TM",Data!X:X,Data!M154,AA:AA,"H"),IF(Data!Z154="AM",SUMIFS(Data!AL:AL,Data!Z:Z,"TM",Data!V:V,Data!M154,AA:AA,"H"),IF(Data!Z154="AZM",SUMIFS(Data!AL:AL,Data!Z:Z,"TM",Data!U:U,Data!M154,AA:AA,"H"),IF(Data!Z154="Zone",SUMIFS(Data!AL:AL,Data!Z:Z,"TM",Data!T:T,Data!M154,AA:AA,"H"),IF(Data!Z154="Region",SUMIFS(Data!AL:AL,Data!Z:Z,"TM",Data!S:S,Data!M154,AA:AA,"H"),IF(Data!Z154="Country",SUMIFS(Data!AL:AL,Data!Z:Z,"TM",Data!R:R,Data!M154,AA:AA,"H"),"")))))))</f>
        <v>0</v>
      </c>
      <c r="AM154" s="27">
        <f t="shared" si="47"/>
        <v>0</v>
      </c>
      <c r="AN154" s="26">
        <f t="shared" si="48"/>
        <v>0</v>
      </c>
      <c r="AO154" s="26">
        <f t="shared" si="49"/>
        <v>0</v>
      </c>
      <c r="AQ154" s="28">
        <f t="shared" si="50"/>
        <v>0</v>
      </c>
      <c r="AR154" s="18">
        <f t="shared" si="51"/>
        <v>0</v>
      </c>
      <c r="AS154" s="18">
        <f t="shared" si="52"/>
        <v>0</v>
      </c>
      <c r="AT154" s="27">
        <f t="shared" si="53"/>
        <v>0</v>
      </c>
      <c r="AU154" s="27"/>
      <c r="AV154" s="27"/>
      <c r="AW154" s="18">
        <f>IF(Z154="TM",(COUNTIFS(Orders!AD:AD,Data!M154,Orders!W:W,0,Orders!X:X,0,Orders!S:S,"*Ray*")+COUNTIFS(Orders!AD:AD,Data!M154,Orders!W:W,1,Orders!X:X,1,Orders!S:S,"*Ray*")+COUNTIFS(Orders!AD:AD,Data!M154,Orders!W:W,0,Orders!X:X,0,Orders!S:S,"*Fabric*")+COUNTIFS(Orders!AD:AD,Data!M154,Orders!W:W,1,Orders!X:X,1,Orders!S:S,"*Fabric*")),IF(Data!Z154="AAM",SUMIFS(Data!AW:AW,Data!Z:Z,"TM",Data!X:X,Data!M154),IF(Data!Z154="AM",SUMIFS(Data!AW:AW,Data!Z:Z,"TM",Data!V:V,Data!M154),IF(Data!Z154="AZM",SUMIFS(Data!AW:AW,Data!Z:Z,"TM",Data!U:U,Data!M154),IF(Data!Z154="Zone",SUMIFS(Data!AW:AW,Data!Z:Z,"TM",Data!T:T,Data!M154),IF(Data!Z154="Region",SUMIFS(Data!AW:AW,Data!Z:Z,"TM",Data!S:S,Data!M154),IF(Data!Z154="Country",SUMIFS(Data!AW:AW,Data!Z:Z,"TM",Data!R:R,Data!M154),0)))))))</f>
        <v>0</v>
      </c>
      <c r="AX154" s="18">
        <f>IF(Z154="TM",(COUNTIFS(Orders!AD:AD,Data!M154,Orders!W:W,0,Orders!X:X,0,Orders!S:S,"*Starter*")+COUNTIFS(Orders!AD:AD,Data!M154,Orders!W:W,1,Orders!X:X,1,Orders!S:S,"*Starter*")),IF(Data!Z154="AAM",SUMIFS(Data!AX:AX,Data!Z:Z,"TM",Data!X:X,Data!M154),IF(Data!Z154="AM",SUMIFS(Data!AX:AX,Data!Z:Z,"TM",Data!V:V,Data!M154),IF(Data!Z154="AZM",SUMIFS(Data!AX:AX,Data!Z:Z,"TM",Data!U:U,Data!M154),IF(Data!Z154="Zone",SUMIFS(Data!AX:AX,Data!Z:Z,"TM",Data!T:T,Data!M154),IF(Data!Z154="Region",SUMIFS(Data!AX:AX,Data!Z:Z,"TM",Data!S:S,Data!M154),IF(Data!Z154="Country",SUMIFS(Data!AX:AX,Data!Z:Z,"TM",Data!R:R,Data!M154),0)))))))</f>
        <v>0</v>
      </c>
      <c r="AY154" s="18">
        <f>IF(Z154="TM",(COUNTIFS(Orders!AD:AD,Data!M154,Orders!W:W,0,Orders!X:X,0,Orders!S:S,"*Pro*")+COUNTIFS(Orders!AD:AD,Data!M154,Orders!W:W,1,Orders!X:X,1,Orders!S:S,"*Pro*")),IF(Data!Z154="AAM",SUMIFS(Data!AY:AY,Data!Z:Z,"TM",Data!X:X,Data!M154),IF(Data!Z154="AM",SUMIFS(Data!AY:AY,Data!Z:Z,"TM",Data!V:V,Data!M154),IF(Data!Z154="AZM",SUMIFS(Data!AY:AY,Data!Z:Z,"TM",Data!U:U,Data!M154),IF(Data!Z154="Zone",SUMIFS(Data!AY:AY,Data!Z:Z,"TM",Data!T:T,Data!M154),IF(Data!Z154="Region",SUMIFS(Data!AY:AY,Data!Z:Z,"TM",Data!S:S,Data!M154),IF(Data!Z154="Country",SUMIFS(Data!AY:AY,Data!Z:Z,"TM",Data!R:R,Data!M154),0)))))))</f>
        <v>0</v>
      </c>
      <c r="AZ154" s="18">
        <f>IF(Z154="TM",(COUNTIFS(Orders!AD:AD,Data!M154,Orders!W:W,0,Orders!X:X,0,Orders!S:S,"*Tab*")+COUNTIFS(Orders!AD:AD,Data!M154,Orders!W:W,1,Orders!X:X,1,Orders!S:S,"*Tab*")),IF(Data!Z154="AAM",SUMIFS(Data!AZ:AZ,Data!Z:Z,"TM",Data!X:X,Data!M154),IF(Data!Z154="AM",SUMIFS(Data!AZ:AZ,Data!Z:Z,"TM",Data!V:V,Data!M154),IF(Data!Z154="AZM",SUMIFS(Data!AZ:AZ,Data!Z:Z,"TM",Data!U:U,Data!M154),IF(Data!Z154="Zone",SUMIFS(Data!AZ:AZ,Data!Z:Z,"TM",Data!T:T,Data!M154),IF(Data!Z154="Region",SUMIFS(Data!AZ:AZ,Data!Z:Z,"TM",Data!S:S,Data!M154),IF(Data!Z154="Country",SUMIFS(Data!AZ:AZ,Data!Z:Z,"TM",Data!R:R,Data!M154),0)))))))</f>
        <v>0</v>
      </c>
      <c r="BA154" s="18">
        <f>IF(Z154="TM",(COUNTIFS(Orders!AD:AD,Data!M154,Orders!W:W,0,Orders!X:X,0,Orders!S:S,"*Dental*")+COUNTIFS(Orders!AD:AD,Data!M154,Orders!W:W,1,Orders!X:X,1,Orders!S:S,"*Dental*")+COUNTIFS(Orders!AD:AD,Data!M154,Orders!W:W,0,Orders!X:X,0,Orders!S:S,"*Pediatric*")+COUNTIFS(Orders!AD:AD,Data!M154,Orders!W:W,1,Orders!X:X,1,Orders!S:S,"*Pediatric*")),IF(Data!Z154="AAM",SUMIFS(Data!BA:BA,Data!Z:Z,"TM",Data!X:X,Data!M154),IF(Data!Z154="AM",SUMIFS(Data!BA:BA,Data!Z:Z,"TM",Data!V:V,Data!M154),IF(Data!Z154="AZM",SUMIFS(Data!BA:BA,Data!Z:Z,"TM",Data!U:U,Data!M154),IF(Data!Z154="Zone",SUMIFS(Data!BA:BA,Data!Z:Z,"TM",Data!T:T,Data!M154),IF(Data!Z154="Region",SUMIFS(Data!BA:BA,Data!Z:Z,"TM",Data!S:S,Data!M154),IF(Data!Z154="Country",SUMIFS(Data!BA:BA,Data!Z:Z,"TM",Data!R:R,Data!M154),0)))))))</f>
        <v>0</v>
      </c>
      <c r="BB154" s="18">
        <f>IF(Z154="TM",(COUNTIFS(Orders!AD:AD,Data!M154,Orders!W:W,0,Orders!X:X,0,Orders!S:S,"*Fabric*")+COUNTIFS(Orders!AD:AD,Data!M154,Orders!W:W,1,Orders!X:X,1,Orders!S:S,"*Fabric*")),IF(Data!Z154="AAM",SUMIFS(Data!BB:BB,Data!Z:Z,"TM",Data!X:X,Data!M154),IF(Data!Z154="AM",SUMIFS(Data!BB:BB,Data!Z:Z,"TM",Data!V:V,Data!M154),IF(Data!Z154="AZM",SUMIFS(Data!BB:BB,Data!Z:Z,"TM",Data!U:U,Data!M154),IF(Data!Z154="Zone",SUMIFS(Data!BB:BB,Data!Z:Z,"TM",Data!T:T,Data!M154),IF(Data!Z154="Region",SUMIFS(Data!BB:BB,Data!Z:Z,"TM",Data!S:S,Data!M154),IF(Data!Z154="Country",SUMIFS(Data!BB:BB,Data!Z:Z,"TM",Data!R:R,Data!M154),0)))))))</f>
        <v>0</v>
      </c>
    </row>
    <row r="155" spans="1:54" ht="15.75" x14ac:dyDescent="0.3">
      <c r="A155" s="33" t="str">
        <f t="shared" si="54"/>
        <v/>
      </c>
      <c r="B155" s="33" t="b">
        <f t="shared" si="55"/>
        <v>1</v>
      </c>
      <c r="C155" s="33" t="e">
        <f>IF(ISERROR(SMALL($D$4:$D$594,E155)),””,SMALL($D$4:$D$594,E155))</f>
        <v>#NAME?</v>
      </c>
      <c r="D155" s="34" t="str">
        <f t="shared" si="56"/>
        <v/>
      </c>
      <c r="E155" s="33">
        <f>ROWS($E$4:E155)</f>
        <v>152</v>
      </c>
      <c r="F155" s="33">
        <f t="shared" si="57"/>
        <v>0</v>
      </c>
      <c r="G155" s="33">
        <f>IF(OR(Report!$C$7="",Report!$C$7="All Levels"),1,IF(Report!$C$7=Data!Z155,1,0))</f>
        <v>0</v>
      </c>
      <c r="H155" s="33">
        <f t="shared" si="58"/>
        <v>1</v>
      </c>
      <c r="I155" s="33">
        <f t="shared" si="59"/>
        <v>3</v>
      </c>
      <c r="J155" s="33">
        <f>IF(OR(Report!$F$7="",Report!$F$7="All AMs"),1,IF(Report!$F$7=Data!W155,1,0))</f>
        <v>1</v>
      </c>
      <c r="K155" s="33">
        <f>IF(OR(Report!$E$7="",Report!$E$7="All Zones"),1,IF(Report!$E$7=Data!P155,1,0))</f>
        <v>1</v>
      </c>
      <c r="L155" s="33">
        <f>IF(OR(Report!$D$7="",Report!$D$7="All Regions"),1,IF(Report!$D$7=Data!O155,1,0))</f>
        <v>1</v>
      </c>
      <c r="M155" s="67" t="s">
        <v>871</v>
      </c>
      <c r="N155" s="67" t="s">
        <v>872</v>
      </c>
      <c r="O155" s="68" t="s">
        <v>18</v>
      </c>
      <c r="P155" s="68" t="s">
        <v>682</v>
      </c>
      <c r="Q155" s="68" t="s">
        <v>803</v>
      </c>
      <c r="R155" s="67" t="s">
        <v>777</v>
      </c>
      <c r="S155" s="67" t="s">
        <v>749</v>
      </c>
      <c r="T155" s="67" t="s">
        <v>750</v>
      </c>
      <c r="U155" s="67" t="s">
        <v>781</v>
      </c>
      <c r="V155" s="67" t="s">
        <v>802</v>
      </c>
      <c r="W155" s="67" t="s">
        <v>699</v>
      </c>
      <c r="X155" s="67" t="s">
        <v>871</v>
      </c>
      <c r="Y155" s="68" t="s">
        <v>361</v>
      </c>
      <c r="Z155" s="68" t="s">
        <v>13</v>
      </c>
      <c r="AA155" s="68" t="s">
        <v>70</v>
      </c>
      <c r="AB155" s="18">
        <f>IF(Z155="TM",IF(AA155="H",(COUNTIFS(Orders!AD:AD,Data!M155,Orders!W:W,0,Orders!X:X,0)+COUNTIFS(Orders!AD:AD,Data!M155,Orders!W:W,1,Orders!X:X,1)),0),IF(Data!Z155="AAM",SUMIFS(Data!AB:AB,Data!Z:Z,"TM",Data!X:X,Data!M155,AA:AA,"H"),IF(Data!Z155="AM",SUMIFS(Data!AB:AB,Data!Z:Z,"TM",Data!V:V,Data!M155,AA:AA,"H"),IF(Data!Z155="AZM",SUMIFS(Data!AB:AB,Data!Z:Z,"TM",Data!U:U,Data!M155,AA:AA,"H"),IF(Data!Z155="ZM",SUMIFS(Data!AB:AB,Data!Z:Z,"TM",Data!T:T,Data!M155,AA:AA,"H"),IF(Data!Z155="RM",SUMIFS(Data!AB:AB,Data!Z:Z,"TM",Data!S:S,Data!M155,AA:AA,"H"),IF(Data!Z155="CM",SUMIFS(Data!AB:AB,Data!Z:Z,"TM",Data!R:R,Data!M155,AA:AA,"H"),"")))))))</f>
        <v>0</v>
      </c>
      <c r="AC155" s="28">
        <f>IF(Z155="TM",IF(AA155="H",(SUMIFS(Orders!AG:AG,Orders!AD:AD,Data!M155,Orders!W:W,0,Orders!X:X,0)+SUMIFS(Orders!AG:AG,Orders!AD:AD,Data!M155,Orders!W:W,1,Orders!X:X,1))/12000,0),IF(Data!Z155="AAM",SUMIFS(Data!AC:AC,Data!Z:Z,"TM",Data!X:X,Data!M155,AA:AA,"H"),IF(Data!Z155="AM",SUMIFS(Data!AC:AC,Data!Z:Z,"TM",Data!V:V,Data!M155,AA:AA,"H"),IF(Data!Z155="AZM",SUMIFS(Data!AC:AC,Data!Z:Z,"TM",Data!U:U,Data!M155,AA:AA,"H"),IF(Data!Z155="Zone",SUMIFS(Data!AC:AC,Data!Z:Z,"TM",Data!T:T,Data!M155,AA:AA,"H"),IF(Data!Z155="Region",SUMIFS(Data!AC:AC,Data!Z:Z,"TM",Data!S:S,Data!M155,AA:AA,"H"),IF(Data!Z155="Country",SUMIFS(Data!AC:AC,Data!Z:Z,"TM",Data!R:R,Data!M155,AA:AA,"H"),"")))))))</f>
        <v>0</v>
      </c>
      <c r="AD155" s="18">
        <f>IF(Z155="TM",0,IF(Data!Z155="AAM",SUMIFS(Data!AD:AD,Data!Z:Z,"TM",Data!X:X,Data!M155,AA:AA,"H"),IF(Data!Z155="AM",SUMIFS(Data!AD:AD,Data!Z:Z,"TM",Data!V:V,Data!M155,AA:AA,"H"),IF(Data!Z155="AZM",SUMIFS(Data!AD:AD,Data!Z:Z,"TM",Data!U:U,Data!M155,AA:AA,"H"),IF(Data!Z155="Zone",SUMIFS(Data!AD:AD,Data!Z:Z,"TM",Data!T:T,Data!M155,AA:AA,"H"),IF(Data!Z155="Region",SUMIFS(Data!AD:AD,Data!Z:Z,"TM",Data!S:S,Data!M155,AA:AA,"H"),IF(Data!Z155="Country",SUMIFS(Data!AD:AD,Data!Z:Z,"TM",Data!R:R,Data!M155,AA:AA,"H"),"")))))))</f>
        <v>0</v>
      </c>
      <c r="AE155" s="27">
        <f t="shared" si="43"/>
        <v>0</v>
      </c>
      <c r="AF155" s="26">
        <f t="shared" si="44"/>
        <v>0</v>
      </c>
      <c r="AG155" s="26">
        <f t="shared" si="45"/>
        <v>0</v>
      </c>
      <c r="AH155" s="26">
        <f t="shared" si="46"/>
        <v>0</v>
      </c>
      <c r="AJ155" s="28">
        <f>IF(Z155="TM",IF(AA155="U",(SUMIFS(Orders!AG:AG,Orders!AD:AD,Data!M155,Orders!W:W,0,Orders!X:X,0)+SUMIFS(Orders!AG:AG,Orders!AD:AD,Data!M155,Orders!W:W,1,Orders!X:X,1))/12000,0),IF(Data!Z155="AAM",SUMIFS(Data!AJ:AJ,Data!Z:Z,"TM",Data!X:X,Data!M155,AA:AA,"U"),IF(Data!Z155="AM",SUMIFS(Data!AJ:AJ,Data!Z:Z,"TM",Data!V:V,Data!M155,AA:AA,"U"),IF(Data!Z155="AZM",SUMIFS(Data!AJ:AJ,Data!Z:Z,"TM",Data!U:U,Data!M155,AA:AA,"U"),IF(Data!Z155="Zone",SUMIFS(Data!AJ:AJ,Data!Z:Z,"TM",Data!T:T,Data!M155,AA:AA,"U"),IF(Data!Z155="Region",SUMIFS(Data!AJ:AJ,Data!Z:Z,"TM",Data!S:S,Data!M155,AA:AA,"U"),IF(Data!Z155="Country",SUMIFS(Data!AJ:AJ,Data!Z:Z,"TM",Data!R:R,Data!M155,AA:AA,"U"),"")))))))</f>
        <v>0</v>
      </c>
      <c r="AK155" s="18">
        <f>IF(Z155="TM",IF(AA155="U",(SUMIFS(Orders!AG:AG,Orders!AD:AD,Data!M155,Orders!W:W,0,Orders!X:X,0)+SUMIFS(Orders!AG:AG,Orders!AD:AD,Data!M155,Orders!W:W,1,Orders!X:X,1)),0),IF(Data!Z155="AAM",SUMIFS(Data!AK:AK,Data!Z:Z,"TM",Data!X:X,Data!M155,AA:AA,"U"),IF(Data!Z155="AM",SUMIFS(Data!AK:AK,Data!Z:Z,"TM",Data!V:V,Data!M155,AA:AA,"U"),IF(Data!Z155="AZM",SUMIFS(Data!AK:AK,Data!Z:Z,"TM",Data!U:U,Data!M155,AA:AA,"U"),IF(Data!Z155="Zone",SUMIFS(Data!AK:AK,Data!Z:Z,"TM",Data!T:T,Data!M155,AA:AA,"U"),IF(Data!Z155="Region",SUMIFS(Data!AK:AK,Data!Z:Z,"TM",Data!S:S,Data!M155,AA:AA,"U"),IF(Data!Z155="Country",SUMIFS(Data!AK:AK,Data!Z:Z,"TM",Data!R:R,Data!M155,AA:AA,"U"),"")))))))</f>
        <v>0</v>
      </c>
      <c r="AL155" s="18">
        <f>IF(Z155="TM",12000*0,IF(Data!Z155="AAM",SUMIFS(Data!AL:AL,Data!Z:Z,"TM",Data!X:X,Data!M155,AA:AA,"H"),IF(Data!Z155="AM",SUMIFS(Data!AL:AL,Data!Z:Z,"TM",Data!V:V,Data!M155,AA:AA,"H"),IF(Data!Z155="AZM",SUMIFS(Data!AL:AL,Data!Z:Z,"TM",Data!U:U,Data!M155,AA:AA,"H"),IF(Data!Z155="Zone",SUMIFS(Data!AL:AL,Data!Z:Z,"TM",Data!T:T,Data!M155,AA:AA,"H"),IF(Data!Z155="Region",SUMIFS(Data!AL:AL,Data!Z:Z,"TM",Data!S:S,Data!M155,AA:AA,"H"),IF(Data!Z155="Country",SUMIFS(Data!AL:AL,Data!Z:Z,"TM",Data!R:R,Data!M155,AA:AA,"H"),"")))))))</f>
        <v>0</v>
      </c>
      <c r="AM155" s="27">
        <f t="shared" si="47"/>
        <v>0</v>
      </c>
      <c r="AN155" s="26">
        <f t="shared" si="48"/>
        <v>0</v>
      </c>
      <c r="AO155" s="26">
        <f t="shared" si="49"/>
        <v>0</v>
      </c>
      <c r="AQ155" s="28">
        <f t="shared" si="50"/>
        <v>0</v>
      </c>
      <c r="AR155" s="18">
        <f t="shared" si="51"/>
        <v>0</v>
      </c>
      <c r="AS155" s="18">
        <f t="shared" si="52"/>
        <v>0</v>
      </c>
      <c r="AT155" s="27">
        <f t="shared" si="53"/>
        <v>0</v>
      </c>
      <c r="AU155" s="27"/>
      <c r="AV155" s="27"/>
      <c r="AW155" s="18">
        <f>IF(Z155="TM",(COUNTIFS(Orders!AD:AD,Data!M155,Orders!W:W,0,Orders!X:X,0,Orders!S:S,"*Ray*")+COUNTIFS(Orders!AD:AD,Data!M155,Orders!W:W,1,Orders!X:X,1,Orders!S:S,"*Ray*")+COUNTIFS(Orders!AD:AD,Data!M155,Orders!W:W,0,Orders!X:X,0,Orders!S:S,"*Fabric*")+COUNTIFS(Orders!AD:AD,Data!M155,Orders!W:W,1,Orders!X:X,1,Orders!S:S,"*Fabric*")),IF(Data!Z155="AAM",SUMIFS(Data!AW:AW,Data!Z:Z,"TM",Data!X:X,Data!M155),IF(Data!Z155="AM",SUMIFS(Data!AW:AW,Data!Z:Z,"TM",Data!V:V,Data!M155),IF(Data!Z155="AZM",SUMIFS(Data!AW:AW,Data!Z:Z,"TM",Data!U:U,Data!M155),IF(Data!Z155="Zone",SUMIFS(Data!AW:AW,Data!Z:Z,"TM",Data!T:T,Data!M155),IF(Data!Z155="Region",SUMIFS(Data!AW:AW,Data!Z:Z,"TM",Data!S:S,Data!M155),IF(Data!Z155="Country",SUMIFS(Data!AW:AW,Data!Z:Z,"TM",Data!R:R,Data!M155),0)))))))</f>
        <v>0</v>
      </c>
      <c r="AX155" s="18">
        <f>IF(Z155="TM",(COUNTIFS(Orders!AD:AD,Data!M155,Orders!W:W,0,Orders!X:X,0,Orders!S:S,"*Starter*")+COUNTIFS(Orders!AD:AD,Data!M155,Orders!W:W,1,Orders!X:X,1,Orders!S:S,"*Starter*")),IF(Data!Z155="AAM",SUMIFS(Data!AX:AX,Data!Z:Z,"TM",Data!X:X,Data!M155),IF(Data!Z155="AM",SUMIFS(Data!AX:AX,Data!Z:Z,"TM",Data!V:V,Data!M155),IF(Data!Z155="AZM",SUMIFS(Data!AX:AX,Data!Z:Z,"TM",Data!U:U,Data!M155),IF(Data!Z155="Zone",SUMIFS(Data!AX:AX,Data!Z:Z,"TM",Data!T:T,Data!M155),IF(Data!Z155="Region",SUMIFS(Data!AX:AX,Data!Z:Z,"TM",Data!S:S,Data!M155),IF(Data!Z155="Country",SUMIFS(Data!AX:AX,Data!Z:Z,"TM",Data!R:R,Data!M155),0)))))))</f>
        <v>0</v>
      </c>
      <c r="AY155" s="18">
        <f>IF(Z155="TM",(COUNTIFS(Orders!AD:AD,Data!M155,Orders!W:W,0,Orders!X:X,0,Orders!S:S,"*Pro*")+COUNTIFS(Orders!AD:AD,Data!M155,Orders!W:W,1,Orders!X:X,1,Orders!S:S,"*Pro*")),IF(Data!Z155="AAM",SUMIFS(Data!AY:AY,Data!Z:Z,"TM",Data!X:X,Data!M155),IF(Data!Z155="AM",SUMIFS(Data!AY:AY,Data!Z:Z,"TM",Data!V:V,Data!M155),IF(Data!Z155="AZM",SUMIFS(Data!AY:AY,Data!Z:Z,"TM",Data!U:U,Data!M155),IF(Data!Z155="Zone",SUMIFS(Data!AY:AY,Data!Z:Z,"TM",Data!T:T,Data!M155),IF(Data!Z155="Region",SUMIFS(Data!AY:AY,Data!Z:Z,"TM",Data!S:S,Data!M155),IF(Data!Z155="Country",SUMIFS(Data!AY:AY,Data!Z:Z,"TM",Data!R:R,Data!M155),0)))))))</f>
        <v>0</v>
      </c>
      <c r="AZ155" s="18">
        <f>IF(Z155="TM",(COUNTIFS(Orders!AD:AD,Data!M155,Orders!W:W,0,Orders!X:X,0,Orders!S:S,"*Tab*")+COUNTIFS(Orders!AD:AD,Data!M155,Orders!W:W,1,Orders!X:X,1,Orders!S:S,"*Tab*")),IF(Data!Z155="AAM",SUMIFS(Data!AZ:AZ,Data!Z:Z,"TM",Data!X:X,Data!M155),IF(Data!Z155="AM",SUMIFS(Data!AZ:AZ,Data!Z:Z,"TM",Data!V:V,Data!M155),IF(Data!Z155="AZM",SUMIFS(Data!AZ:AZ,Data!Z:Z,"TM",Data!U:U,Data!M155),IF(Data!Z155="Zone",SUMIFS(Data!AZ:AZ,Data!Z:Z,"TM",Data!T:T,Data!M155),IF(Data!Z155="Region",SUMIFS(Data!AZ:AZ,Data!Z:Z,"TM",Data!S:S,Data!M155),IF(Data!Z155="Country",SUMIFS(Data!AZ:AZ,Data!Z:Z,"TM",Data!R:R,Data!M155),0)))))))</f>
        <v>0</v>
      </c>
      <c r="BA155" s="18">
        <f>IF(Z155="TM",(COUNTIFS(Orders!AD:AD,Data!M155,Orders!W:W,0,Orders!X:X,0,Orders!S:S,"*Dental*")+COUNTIFS(Orders!AD:AD,Data!M155,Orders!W:W,1,Orders!X:X,1,Orders!S:S,"*Dental*")+COUNTIFS(Orders!AD:AD,Data!M155,Orders!W:W,0,Orders!X:X,0,Orders!S:S,"*Pediatric*")+COUNTIFS(Orders!AD:AD,Data!M155,Orders!W:W,1,Orders!X:X,1,Orders!S:S,"*Pediatric*")),IF(Data!Z155="AAM",SUMIFS(Data!BA:BA,Data!Z:Z,"TM",Data!X:X,Data!M155),IF(Data!Z155="AM",SUMIFS(Data!BA:BA,Data!Z:Z,"TM",Data!V:V,Data!M155),IF(Data!Z155="AZM",SUMIFS(Data!BA:BA,Data!Z:Z,"TM",Data!U:U,Data!M155),IF(Data!Z155="Zone",SUMIFS(Data!BA:BA,Data!Z:Z,"TM",Data!T:T,Data!M155),IF(Data!Z155="Region",SUMIFS(Data!BA:BA,Data!Z:Z,"TM",Data!S:S,Data!M155),IF(Data!Z155="Country",SUMIFS(Data!BA:BA,Data!Z:Z,"TM",Data!R:R,Data!M155),0)))))))</f>
        <v>0</v>
      </c>
      <c r="BB155" s="18">
        <f>IF(Z155="TM",(COUNTIFS(Orders!AD:AD,Data!M155,Orders!W:W,0,Orders!X:X,0,Orders!S:S,"*Fabric*")+COUNTIFS(Orders!AD:AD,Data!M155,Orders!W:W,1,Orders!X:X,1,Orders!S:S,"*Fabric*")),IF(Data!Z155="AAM",SUMIFS(Data!BB:BB,Data!Z:Z,"TM",Data!X:X,Data!M155),IF(Data!Z155="AM",SUMIFS(Data!BB:BB,Data!Z:Z,"TM",Data!V:V,Data!M155),IF(Data!Z155="AZM",SUMIFS(Data!BB:BB,Data!Z:Z,"TM",Data!U:U,Data!M155),IF(Data!Z155="Zone",SUMIFS(Data!BB:BB,Data!Z:Z,"TM",Data!T:T,Data!M155),IF(Data!Z155="Region",SUMIFS(Data!BB:BB,Data!Z:Z,"TM",Data!S:S,Data!M155),IF(Data!Z155="Country",SUMIFS(Data!BB:BB,Data!Z:Z,"TM",Data!R:R,Data!M155),0)))))))</f>
        <v>0</v>
      </c>
    </row>
    <row r="156" spans="1:54" ht="15.75" x14ac:dyDescent="0.3">
      <c r="A156" s="33" t="str">
        <f t="shared" si="54"/>
        <v/>
      </c>
      <c r="B156" s="33" t="b">
        <f t="shared" si="55"/>
        <v>1</v>
      </c>
      <c r="C156" s="33" t="e">
        <f>IF(ISERROR(SMALL($D$4:$D$594,E156)),””,SMALL($D$4:$D$594,E156))</f>
        <v>#NAME?</v>
      </c>
      <c r="D156" s="34" t="str">
        <f t="shared" si="56"/>
        <v/>
      </c>
      <c r="E156" s="33">
        <f>ROWS($E$4:E156)</f>
        <v>153</v>
      </c>
      <c r="F156" s="33">
        <f t="shared" si="57"/>
        <v>0</v>
      </c>
      <c r="G156" s="33">
        <f>IF(OR(Report!$C$7="",Report!$C$7="All Levels"),1,IF(Report!$C$7=Data!Z156,1,0))</f>
        <v>0</v>
      </c>
      <c r="H156" s="33">
        <f t="shared" si="58"/>
        <v>1</v>
      </c>
      <c r="I156" s="33">
        <f t="shared" si="59"/>
        <v>3</v>
      </c>
      <c r="J156" s="33">
        <f>IF(OR(Report!$F$7="",Report!$F$7="All AMs"),1,IF(Report!$F$7=Data!W156,1,0))</f>
        <v>1</v>
      </c>
      <c r="K156" s="33">
        <f>IF(OR(Report!$E$7="",Report!$E$7="All Zones"),1,IF(Report!$E$7=Data!P156,1,0))</f>
        <v>1</v>
      </c>
      <c r="L156" s="33">
        <f>IF(OR(Report!$D$7="",Report!$D$7="All Regions"),1,IF(Report!$D$7=Data!O156,1,0))</f>
        <v>1</v>
      </c>
      <c r="M156" s="67" t="s">
        <v>962</v>
      </c>
      <c r="N156" s="67" t="s">
        <v>963</v>
      </c>
      <c r="O156" s="68" t="s">
        <v>18</v>
      </c>
      <c r="P156" s="68" t="s">
        <v>682</v>
      </c>
      <c r="Q156" s="68" t="s">
        <v>803</v>
      </c>
      <c r="R156" s="67" t="s">
        <v>777</v>
      </c>
      <c r="S156" s="67" t="s">
        <v>749</v>
      </c>
      <c r="T156" s="67" t="s">
        <v>750</v>
      </c>
      <c r="U156" s="67" t="s">
        <v>781</v>
      </c>
      <c r="V156" s="67" t="s">
        <v>802</v>
      </c>
      <c r="W156" s="67" t="s">
        <v>699</v>
      </c>
      <c r="X156" s="67"/>
      <c r="Y156" s="68" t="s">
        <v>361</v>
      </c>
      <c r="Z156" s="68" t="s">
        <v>13</v>
      </c>
      <c r="AA156" s="68" t="s">
        <v>925</v>
      </c>
      <c r="AB156" s="18">
        <f>IF(Z156="TM",IF(AA156="H",(COUNTIFS(Orders!AD:AD,Data!M156,Orders!W:W,0,Orders!X:X,0)+COUNTIFS(Orders!AD:AD,Data!M156,Orders!W:W,1,Orders!X:X,1)),0),IF(Data!Z156="AAM",SUMIFS(Data!AB:AB,Data!Z:Z,"TM",Data!X:X,Data!M156,AA:AA,"H"),IF(Data!Z156="AM",SUMIFS(Data!AB:AB,Data!Z:Z,"TM",Data!V:V,Data!M156,AA:AA,"H"),IF(Data!Z156="AZM",SUMIFS(Data!AB:AB,Data!Z:Z,"TM",Data!U:U,Data!M156,AA:AA,"H"),IF(Data!Z156="ZM",SUMIFS(Data!AB:AB,Data!Z:Z,"TM",Data!T:T,Data!M156,AA:AA,"H"),IF(Data!Z156="RM",SUMIFS(Data!AB:AB,Data!Z:Z,"TM",Data!S:S,Data!M156,AA:AA,"H"),IF(Data!Z156="CM",SUMIFS(Data!AB:AB,Data!Z:Z,"TM",Data!R:R,Data!M156,AA:AA,"H"),"")))))))</f>
        <v>0</v>
      </c>
      <c r="AC156" s="28">
        <f>IF(Z156="TM",IF(AA156="H",(SUMIFS(Orders!AG:AG,Orders!AD:AD,Data!M156,Orders!W:W,0,Orders!X:X,0)+SUMIFS(Orders!AG:AG,Orders!AD:AD,Data!M156,Orders!W:W,1,Orders!X:X,1))/12000,0),IF(Data!Z156="AAM",SUMIFS(Data!AC:AC,Data!Z:Z,"TM",Data!X:X,Data!M156,AA:AA,"H"),IF(Data!Z156="AM",SUMIFS(Data!AC:AC,Data!Z:Z,"TM",Data!V:V,Data!M156,AA:AA,"H"),IF(Data!Z156="AZM",SUMIFS(Data!AC:AC,Data!Z:Z,"TM",Data!U:U,Data!M156,AA:AA,"H"),IF(Data!Z156="Zone",SUMIFS(Data!AC:AC,Data!Z:Z,"TM",Data!T:T,Data!M156,AA:AA,"H"),IF(Data!Z156="Region",SUMIFS(Data!AC:AC,Data!Z:Z,"TM",Data!S:S,Data!M156,AA:AA,"H"),IF(Data!Z156="Country",SUMIFS(Data!AC:AC,Data!Z:Z,"TM",Data!R:R,Data!M156,AA:AA,"H"),"")))))))</f>
        <v>0</v>
      </c>
      <c r="AD156" s="18">
        <f>IF(Z156="TM",0,IF(Data!Z156="AAM",SUMIFS(Data!AD:AD,Data!Z:Z,"TM",Data!X:X,Data!M156,AA:AA,"H"),IF(Data!Z156="AM",SUMIFS(Data!AD:AD,Data!Z:Z,"TM",Data!V:V,Data!M156,AA:AA,"H"),IF(Data!Z156="AZM",SUMIFS(Data!AD:AD,Data!Z:Z,"TM",Data!U:U,Data!M156,AA:AA,"H"),IF(Data!Z156="Zone",SUMIFS(Data!AD:AD,Data!Z:Z,"TM",Data!T:T,Data!M156,AA:AA,"H"),IF(Data!Z156="Region",SUMIFS(Data!AD:AD,Data!Z:Z,"TM",Data!S:S,Data!M156,AA:AA,"H"),IF(Data!Z156="Country",SUMIFS(Data!AD:AD,Data!Z:Z,"TM",Data!R:R,Data!M156,AA:AA,"H"),"")))))))</f>
        <v>0</v>
      </c>
      <c r="AE156" s="27">
        <f t="shared" si="43"/>
        <v>0</v>
      </c>
      <c r="AF156" s="26">
        <f t="shared" si="44"/>
        <v>0</v>
      </c>
      <c r="AG156" s="26">
        <f t="shared" si="45"/>
        <v>0</v>
      </c>
      <c r="AH156" s="26">
        <f t="shared" si="46"/>
        <v>0</v>
      </c>
      <c r="AJ156" s="28">
        <f>IF(Z156="TM",IF(AA156="U",(SUMIFS(Orders!AG:AG,Orders!AD:AD,Data!M156,Orders!W:W,0,Orders!X:X,0)+SUMIFS(Orders!AG:AG,Orders!AD:AD,Data!M156,Orders!W:W,1,Orders!X:X,1))/12000,0),IF(Data!Z156="AAM",SUMIFS(Data!AJ:AJ,Data!Z:Z,"TM",Data!X:X,Data!M156,AA:AA,"U"),IF(Data!Z156="AM",SUMIFS(Data!AJ:AJ,Data!Z:Z,"TM",Data!V:V,Data!M156,AA:AA,"U"),IF(Data!Z156="AZM",SUMIFS(Data!AJ:AJ,Data!Z:Z,"TM",Data!U:U,Data!M156,AA:AA,"U"),IF(Data!Z156="Zone",SUMIFS(Data!AJ:AJ,Data!Z:Z,"TM",Data!T:T,Data!M156,AA:AA,"U"),IF(Data!Z156="Region",SUMIFS(Data!AJ:AJ,Data!Z:Z,"TM",Data!S:S,Data!M156,AA:AA,"U"),IF(Data!Z156="Country",SUMIFS(Data!AJ:AJ,Data!Z:Z,"TM",Data!R:R,Data!M156,AA:AA,"U"),"")))))))</f>
        <v>2.2156666666666665</v>
      </c>
      <c r="AK156" s="18">
        <f>IF(Z156="TM",IF(AA156="U",(SUMIFS(Orders!AG:AG,Orders!AD:AD,Data!M156,Orders!W:W,0,Orders!X:X,0)+SUMIFS(Orders!AG:AG,Orders!AD:AD,Data!M156,Orders!W:W,1,Orders!X:X,1)),0),IF(Data!Z156="AAM",SUMIFS(Data!AK:AK,Data!Z:Z,"TM",Data!X:X,Data!M156,AA:AA,"U"),IF(Data!Z156="AM",SUMIFS(Data!AK:AK,Data!Z:Z,"TM",Data!V:V,Data!M156,AA:AA,"U"),IF(Data!Z156="AZM",SUMIFS(Data!AK:AK,Data!Z:Z,"TM",Data!U:U,Data!M156,AA:AA,"U"),IF(Data!Z156="Zone",SUMIFS(Data!AK:AK,Data!Z:Z,"TM",Data!T:T,Data!M156,AA:AA,"U"),IF(Data!Z156="Region",SUMIFS(Data!AK:AK,Data!Z:Z,"TM",Data!S:S,Data!M156,AA:AA,"U"),IF(Data!Z156="Country",SUMIFS(Data!AK:AK,Data!Z:Z,"TM",Data!R:R,Data!M156,AA:AA,"U"),"")))))))</f>
        <v>26588</v>
      </c>
      <c r="AL156" s="18">
        <f>IF(Z156="TM",12000*0,IF(Data!Z156="AAM",SUMIFS(Data!AL:AL,Data!Z:Z,"TM",Data!X:X,Data!M156,AA:AA,"H"),IF(Data!Z156="AM",SUMIFS(Data!AL:AL,Data!Z:Z,"TM",Data!V:V,Data!M156,AA:AA,"H"),IF(Data!Z156="AZM",SUMIFS(Data!AL:AL,Data!Z:Z,"TM",Data!U:U,Data!M156,AA:AA,"H"),IF(Data!Z156="Zone",SUMIFS(Data!AL:AL,Data!Z:Z,"TM",Data!T:T,Data!M156,AA:AA,"H"),IF(Data!Z156="Region",SUMIFS(Data!AL:AL,Data!Z:Z,"TM",Data!S:S,Data!M156,AA:AA,"H"),IF(Data!Z156="Country",SUMIFS(Data!AL:AL,Data!Z:Z,"TM",Data!R:R,Data!M156,AA:AA,"H"),"")))))))</f>
        <v>0</v>
      </c>
      <c r="AM156" s="27">
        <f t="shared" si="47"/>
        <v>0</v>
      </c>
      <c r="AN156" s="26">
        <f t="shared" si="48"/>
        <v>0</v>
      </c>
      <c r="AO156" s="26">
        <f t="shared" si="49"/>
        <v>0</v>
      </c>
      <c r="AQ156" s="28">
        <f t="shared" si="50"/>
        <v>2.2156666666666665</v>
      </c>
      <c r="AR156" s="18">
        <f t="shared" si="51"/>
        <v>26588</v>
      </c>
      <c r="AS156" s="18">
        <f t="shared" si="52"/>
        <v>0</v>
      </c>
      <c r="AT156" s="27">
        <f t="shared" si="53"/>
        <v>0</v>
      </c>
      <c r="AU156" s="27"/>
      <c r="AV156" s="27"/>
      <c r="AW156" s="18">
        <f>IF(Z156="TM",(COUNTIFS(Orders!AD:AD,Data!M156,Orders!W:W,0,Orders!X:X,0,Orders!S:S,"*Ray*")+COUNTIFS(Orders!AD:AD,Data!M156,Orders!W:W,1,Orders!X:X,1,Orders!S:S,"*Ray*")+COUNTIFS(Orders!AD:AD,Data!M156,Orders!W:W,0,Orders!X:X,0,Orders!S:S,"*Fabric*")+COUNTIFS(Orders!AD:AD,Data!M156,Orders!W:W,1,Orders!X:X,1,Orders!S:S,"*Fabric*")),IF(Data!Z156="AAM",SUMIFS(Data!AW:AW,Data!Z:Z,"TM",Data!X:X,Data!M156),IF(Data!Z156="AM",SUMIFS(Data!AW:AW,Data!Z:Z,"TM",Data!V:V,Data!M156),IF(Data!Z156="AZM",SUMIFS(Data!AW:AW,Data!Z:Z,"TM",Data!U:U,Data!M156),IF(Data!Z156="Zone",SUMIFS(Data!AW:AW,Data!Z:Z,"TM",Data!T:T,Data!M156),IF(Data!Z156="Region",SUMIFS(Data!AW:AW,Data!Z:Z,"TM",Data!S:S,Data!M156),IF(Data!Z156="Country",SUMIFS(Data!AW:AW,Data!Z:Z,"TM",Data!R:R,Data!M156),0)))))))</f>
        <v>1</v>
      </c>
      <c r="AX156" s="18">
        <f>IF(Z156="TM",(COUNTIFS(Orders!AD:AD,Data!M156,Orders!W:W,0,Orders!X:X,0,Orders!S:S,"*Starter*")+COUNTIFS(Orders!AD:AD,Data!M156,Orders!W:W,1,Orders!X:X,1,Orders!S:S,"*Starter*")),IF(Data!Z156="AAM",SUMIFS(Data!AX:AX,Data!Z:Z,"TM",Data!X:X,Data!M156),IF(Data!Z156="AM",SUMIFS(Data!AX:AX,Data!Z:Z,"TM",Data!V:V,Data!M156),IF(Data!Z156="AZM",SUMIFS(Data!AX:AX,Data!Z:Z,"TM",Data!U:U,Data!M156),IF(Data!Z156="Zone",SUMIFS(Data!AX:AX,Data!Z:Z,"TM",Data!T:T,Data!M156),IF(Data!Z156="Region",SUMIFS(Data!AX:AX,Data!Z:Z,"TM",Data!S:S,Data!M156),IF(Data!Z156="Country",SUMIFS(Data!AX:AX,Data!Z:Z,"TM",Data!R:R,Data!M156),0)))))))</f>
        <v>0</v>
      </c>
      <c r="AY156" s="18">
        <f>IF(Z156="TM",(COUNTIFS(Orders!AD:AD,Data!M156,Orders!W:W,0,Orders!X:X,0,Orders!S:S,"*Pro*")+COUNTIFS(Orders!AD:AD,Data!M156,Orders!W:W,1,Orders!X:X,1,Orders!S:S,"*Pro*")),IF(Data!Z156="AAM",SUMIFS(Data!AY:AY,Data!Z:Z,"TM",Data!X:X,Data!M156),IF(Data!Z156="AM",SUMIFS(Data!AY:AY,Data!Z:Z,"TM",Data!V:V,Data!M156),IF(Data!Z156="AZM",SUMIFS(Data!AY:AY,Data!Z:Z,"TM",Data!U:U,Data!M156),IF(Data!Z156="Zone",SUMIFS(Data!AY:AY,Data!Z:Z,"TM",Data!T:T,Data!M156),IF(Data!Z156="Region",SUMIFS(Data!AY:AY,Data!Z:Z,"TM",Data!S:S,Data!M156),IF(Data!Z156="Country",SUMIFS(Data!AY:AY,Data!Z:Z,"TM",Data!R:R,Data!M156),0)))))))</f>
        <v>0</v>
      </c>
      <c r="AZ156" s="18">
        <f>IF(Z156="TM",(COUNTIFS(Orders!AD:AD,Data!M156,Orders!W:W,0,Orders!X:X,0,Orders!S:S,"*Tab*")+COUNTIFS(Orders!AD:AD,Data!M156,Orders!W:W,1,Orders!X:X,1,Orders!S:S,"*Tab*")),IF(Data!Z156="AAM",SUMIFS(Data!AZ:AZ,Data!Z:Z,"TM",Data!X:X,Data!M156),IF(Data!Z156="AM",SUMIFS(Data!AZ:AZ,Data!Z:Z,"TM",Data!V:V,Data!M156),IF(Data!Z156="AZM",SUMIFS(Data!AZ:AZ,Data!Z:Z,"TM",Data!U:U,Data!M156),IF(Data!Z156="Zone",SUMIFS(Data!AZ:AZ,Data!Z:Z,"TM",Data!T:T,Data!M156),IF(Data!Z156="Region",SUMIFS(Data!AZ:AZ,Data!Z:Z,"TM",Data!S:S,Data!M156),IF(Data!Z156="Country",SUMIFS(Data!AZ:AZ,Data!Z:Z,"TM",Data!R:R,Data!M156),0)))))))</f>
        <v>2</v>
      </c>
      <c r="BA156" s="18">
        <f>IF(Z156="TM",(COUNTIFS(Orders!AD:AD,Data!M156,Orders!W:W,0,Orders!X:X,0,Orders!S:S,"*Dental*")+COUNTIFS(Orders!AD:AD,Data!M156,Orders!W:W,1,Orders!X:X,1,Orders!S:S,"*Dental*")+COUNTIFS(Orders!AD:AD,Data!M156,Orders!W:W,0,Orders!X:X,0,Orders!S:S,"*Pediatric*")+COUNTIFS(Orders!AD:AD,Data!M156,Orders!W:W,1,Orders!X:X,1,Orders!S:S,"*Pediatric*")),IF(Data!Z156="AAM",SUMIFS(Data!BA:BA,Data!Z:Z,"TM",Data!X:X,Data!M156),IF(Data!Z156="AM",SUMIFS(Data!BA:BA,Data!Z:Z,"TM",Data!V:V,Data!M156),IF(Data!Z156="AZM",SUMIFS(Data!BA:BA,Data!Z:Z,"TM",Data!U:U,Data!M156),IF(Data!Z156="Zone",SUMIFS(Data!BA:BA,Data!Z:Z,"TM",Data!T:T,Data!M156),IF(Data!Z156="Region",SUMIFS(Data!BA:BA,Data!Z:Z,"TM",Data!S:S,Data!M156),IF(Data!Z156="Country",SUMIFS(Data!BA:BA,Data!Z:Z,"TM",Data!R:R,Data!M156),0)))))))</f>
        <v>0</v>
      </c>
      <c r="BB156" s="18">
        <f>IF(Z156="TM",(COUNTIFS(Orders!AD:AD,Data!M156,Orders!W:W,0,Orders!X:X,0,Orders!S:S,"*Fabric*")+COUNTIFS(Orders!AD:AD,Data!M156,Orders!W:W,1,Orders!X:X,1,Orders!S:S,"*Fabric*")),IF(Data!Z156="AAM",SUMIFS(Data!BB:BB,Data!Z:Z,"TM",Data!X:X,Data!M156),IF(Data!Z156="AM",SUMIFS(Data!BB:BB,Data!Z:Z,"TM",Data!V:V,Data!M156),IF(Data!Z156="AZM",SUMIFS(Data!BB:BB,Data!Z:Z,"TM",Data!U:U,Data!M156),IF(Data!Z156="Zone",SUMIFS(Data!BB:BB,Data!Z:Z,"TM",Data!T:T,Data!M156),IF(Data!Z156="Region",SUMIFS(Data!BB:BB,Data!Z:Z,"TM",Data!S:S,Data!M156),IF(Data!Z156="Country",SUMIFS(Data!BB:BB,Data!Z:Z,"TM",Data!R:R,Data!M156),0)))))))</f>
        <v>0</v>
      </c>
    </row>
    <row r="157" spans="1:54" ht="15.75" x14ac:dyDescent="0.3">
      <c r="A157" s="33" t="str">
        <f t="shared" si="54"/>
        <v/>
      </c>
      <c r="B157" s="33" t="b">
        <f t="shared" si="55"/>
        <v>1</v>
      </c>
      <c r="C157" s="33" t="e">
        <f>IF(ISERROR(SMALL($D$4:$D$594,E157)),””,SMALL($D$4:$D$594,E157))</f>
        <v>#NAME?</v>
      </c>
      <c r="D157" s="34" t="str">
        <f t="shared" si="56"/>
        <v/>
      </c>
      <c r="E157" s="33">
        <f>ROWS($E$4:E157)</f>
        <v>154</v>
      </c>
      <c r="F157" s="33">
        <f t="shared" si="57"/>
        <v>0</v>
      </c>
      <c r="G157" s="33">
        <f>IF(OR(Report!$C$7="",Report!$C$7="All Levels"),1,IF(Report!$C$7=Data!Z157,1,0))</f>
        <v>0</v>
      </c>
      <c r="H157" s="33">
        <f t="shared" si="58"/>
        <v>1</v>
      </c>
      <c r="I157" s="33">
        <f t="shared" si="59"/>
        <v>3</v>
      </c>
      <c r="J157" s="33">
        <f>IF(OR(Report!$F$7="",Report!$F$7="All AMs"),1,IF(Report!$F$7=Data!W157,1,0))</f>
        <v>1</v>
      </c>
      <c r="K157" s="33">
        <f>IF(OR(Report!$E$7="",Report!$E$7="All Zones"),1,IF(Report!$E$7=Data!P157,1,0))</f>
        <v>1</v>
      </c>
      <c r="L157" s="33">
        <f>IF(OR(Report!$D$7="",Report!$D$7="All Regions"),1,IF(Report!$D$7=Data!O157,1,0))</f>
        <v>1</v>
      </c>
      <c r="M157" s="67" t="s">
        <v>964</v>
      </c>
      <c r="N157" s="67" t="s">
        <v>965</v>
      </c>
      <c r="O157" s="68" t="s">
        <v>18</v>
      </c>
      <c r="P157" s="68" t="s">
        <v>682</v>
      </c>
      <c r="Q157" s="68" t="s">
        <v>803</v>
      </c>
      <c r="R157" s="67" t="s">
        <v>777</v>
      </c>
      <c r="S157" s="67" t="s">
        <v>749</v>
      </c>
      <c r="T157" s="67" t="s">
        <v>750</v>
      </c>
      <c r="U157" s="67" t="s">
        <v>781</v>
      </c>
      <c r="V157" s="67" t="s">
        <v>802</v>
      </c>
      <c r="W157" s="67" t="s">
        <v>699</v>
      </c>
      <c r="X157" s="67"/>
      <c r="Y157" s="68" t="s">
        <v>361</v>
      </c>
      <c r="Z157" s="68" t="s">
        <v>13</v>
      </c>
      <c r="AA157" s="68" t="s">
        <v>925</v>
      </c>
      <c r="AB157" s="18">
        <f>IF(Z157="TM",IF(AA157="H",(COUNTIFS(Orders!AD:AD,Data!M157,Orders!W:W,0,Orders!X:X,0)+COUNTIFS(Orders!AD:AD,Data!M157,Orders!W:W,1,Orders!X:X,1)),0),IF(Data!Z157="AAM",SUMIFS(Data!AB:AB,Data!Z:Z,"TM",Data!X:X,Data!M157,AA:AA,"H"),IF(Data!Z157="AM",SUMIFS(Data!AB:AB,Data!Z:Z,"TM",Data!V:V,Data!M157,AA:AA,"H"),IF(Data!Z157="AZM",SUMIFS(Data!AB:AB,Data!Z:Z,"TM",Data!U:U,Data!M157,AA:AA,"H"),IF(Data!Z157="ZM",SUMIFS(Data!AB:AB,Data!Z:Z,"TM",Data!T:T,Data!M157,AA:AA,"H"),IF(Data!Z157="RM",SUMIFS(Data!AB:AB,Data!Z:Z,"TM",Data!S:S,Data!M157,AA:AA,"H"),IF(Data!Z157="CM",SUMIFS(Data!AB:AB,Data!Z:Z,"TM",Data!R:R,Data!M157,AA:AA,"H"),"")))))))</f>
        <v>0</v>
      </c>
      <c r="AC157" s="28">
        <f>IF(Z157="TM",IF(AA157="H",(SUMIFS(Orders!AG:AG,Orders!AD:AD,Data!M157,Orders!W:W,0,Orders!X:X,0)+SUMIFS(Orders!AG:AG,Orders!AD:AD,Data!M157,Orders!W:W,1,Orders!X:X,1))/12000,0),IF(Data!Z157="AAM",SUMIFS(Data!AC:AC,Data!Z:Z,"TM",Data!X:X,Data!M157,AA:AA,"H"),IF(Data!Z157="AM",SUMIFS(Data!AC:AC,Data!Z:Z,"TM",Data!V:V,Data!M157,AA:AA,"H"),IF(Data!Z157="AZM",SUMIFS(Data!AC:AC,Data!Z:Z,"TM",Data!U:U,Data!M157,AA:AA,"H"),IF(Data!Z157="Zone",SUMIFS(Data!AC:AC,Data!Z:Z,"TM",Data!T:T,Data!M157,AA:AA,"H"),IF(Data!Z157="Region",SUMIFS(Data!AC:AC,Data!Z:Z,"TM",Data!S:S,Data!M157,AA:AA,"H"),IF(Data!Z157="Country",SUMIFS(Data!AC:AC,Data!Z:Z,"TM",Data!R:R,Data!M157,AA:AA,"H"),"")))))))</f>
        <v>0</v>
      </c>
      <c r="AD157" s="18">
        <f>IF(Z157="TM",0,IF(Data!Z157="AAM",SUMIFS(Data!AD:AD,Data!Z:Z,"TM",Data!X:X,Data!M157,AA:AA,"H"),IF(Data!Z157="AM",SUMIFS(Data!AD:AD,Data!Z:Z,"TM",Data!V:V,Data!M157,AA:AA,"H"),IF(Data!Z157="AZM",SUMIFS(Data!AD:AD,Data!Z:Z,"TM",Data!U:U,Data!M157,AA:AA,"H"),IF(Data!Z157="Zone",SUMIFS(Data!AD:AD,Data!Z:Z,"TM",Data!T:T,Data!M157,AA:AA,"H"),IF(Data!Z157="Region",SUMIFS(Data!AD:AD,Data!Z:Z,"TM",Data!S:S,Data!M157,AA:AA,"H"),IF(Data!Z157="Country",SUMIFS(Data!AD:AD,Data!Z:Z,"TM",Data!R:R,Data!M157,AA:AA,"H"),"")))))))</f>
        <v>0</v>
      </c>
      <c r="AE157" s="27">
        <f t="shared" si="43"/>
        <v>0</v>
      </c>
      <c r="AF157" s="26">
        <f t="shared" si="44"/>
        <v>0</v>
      </c>
      <c r="AG157" s="26">
        <f t="shared" si="45"/>
        <v>0</v>
      </c>
      <c r="AH157" s="26">
        <f t="shared" si="46"/>
        <v>0</v>
      </c>
      <c r="AJ157" s="28">
        <f>IF(Z157="TM",IF(AA157="U",(SUMIFS(Orders!AG:AG,Orders!AD:AD,Data!M157,Orders!W:W,0,Orders!X:X,0)+SUMIFS(Orders!AG:AG,Orders!AD:AD,Data!M157,Orders!W:W,1,Orders!X:X,1))/12000,0),IF(Data!Z157="AAM",SUMIFS(Data!AJ:AJ,Data!Z:Z,"TM",Data!X:X,Data!M157,AA:AA,"U"),IF(Data!Z157="AM",SUMIFS(Data!AJ:AJ,Data!Z:Z,"TM",Data!V:V,Data!M157,AA:AA,"U"),IF(Data!Z157="AZM",SUMIFS(Data!AJ:AJ,Data!Z:Z,"TM",Data!U:U,Data!M157,AA:AA,"U"),IF(Data!Z157="Zone",SUMIFS(Data!AJ:AJ,Data!Z:Z,"TM",Data!T:T,Data!M157,AA:AA,"U"),IF(Data!Z157="Region",SUMIFS(Data!AJ:AJ,Data!Z:Z,"TM",Data!S:S,Data!M157,AA:AA,"U"),IF(Data!Z157="Country",SUMIFS(Data!AJ:AJ,Data!Z:Z,"TM",Data!R:R,Data!M157,AA:AA,"U"),"")))))))</f>
        <v>0</v>
      </c>
      <c r="AK157" s="18">
        <f>IF(Z157="TM",IF(AA157="U",(SUMIFS(Orders!AG:AG,Orders!AD:AD,Data!M157,Orders!W:W,0,Orders!X:X,0)+SUMIFS(Orders!AG:AG,Orders!AD:AD,Data!M157,Orders!W:W,1,Orders!X:X,1)),0),IF(Data!Z157="AAM",SUMIFS(Data!AK:AK,Data!Z:Z,"TM",Data!X:X,Data!M157,AA:AA,"U"),IF(Data!Z157="AM",SUMIFS(Data!AK:AK,Data!Z:Z,"TM",Data!V:V,Data!M157,AA:AA,"U"),IF(Data!Z157="AZM",SUMIFS(Data!AK:AK,Data!Z:Z,"TM",Data!U:U,Data!M157,AA:AA,"U"),IF(Data!Z157="Zone",SUMIFS(Data!AK:AK,Data!Z:Z,"TM",Data!T:T,Data!M157,AA:AA,"U"),IF(Data!Z157="Region",SUMIFS(Data!AK:AK,Data!Z:Z,"TM",Data!S:S,Data!M157,AA:AA,"U"),IF(Data!Z157="Country",SUMIFS(Data!AK:AK,Data!Z:Z,"TM",Data!R:R,Data!M157,AA:AA,"U"),"")))))))</f>
        <v>0</v>
      </c>
      <c r="AL157" s="18">
        <f>IF(Z157="TM",12000*0,IF(Data!Z157="AAM",SUMIFS(Data!AL:AL,Data!Z:Z,"TM",Data!X:X,Data!M157,AA:AA,"H"),IF(Data!Z157="AM",SUMIFS(Data!AL:AL,Data!Z:Z,"TM",Data!V:V,Data!M157,AA:AA,"H"),IF(Data!Z157="AZM",SUMIFS(Data!AL:AL,Data!Z:Z,"TM",Data!U:U,Data!M157,AA:AA,"H"),IF(Data!Z157="Zone",SUMIFS(Data!AL:AL,Data!Z:Z,"TM",Data!T:T,Data!M157,AA:AA,"H"),IF(Data!Z157="Region",SUMIFS(Data!AL:AL,Data!Z:Z,"TM",Data!S:S,Data!M157,AA:AA,"H"),IF(Data!Z157="Country",SUMIFS(Data!AL:AL,Data!Z:Z,"TM",Data!R:R,Data!M157,AA:AA,"H"),"")))))))</f>
        <v>0</v>
      </c>
      <c r="AM157" s="27">
        <f t="shared" si="47"/>
        <v>0</v>
      </c>
      <c r="AN157" s="26">
        <f t="shared" si="48"/>
        <v>0</v>
      </c>
      <c r="AO157" s="26">
        <f t="shared" si="49"/>
        <v>0</v>
      </c>
      <c r="AQ157" s="28">
        <f t="shared" si="50"/>
        <v>0</v>
      </c>
      <c r="AR157" s="18">
        <f t="shared" si="51"/>
        <v>0</v>
      </c>
      <c r="AS157" s="18">
        <f t="shared" si="52"/>
        <v>0</v>
      </c>
      <c r="AT157" s="27">
        <f t="shared" si="53"/>
        <v>0</v>
      </c>
      <c r="AU157" s="27"/>
      <c r="AV157" s="27"/>
      <c r="AW157" s="18">
        <f>IF(Z157="TM",(COUNTIFS(Orders!AD:AD,Data!M157,Orders!W:W,0,Orders!X:X,0,Orders!S:S,"*Ray*")+COUNTIFS(Orders!AD:AD,Data!M157,Orders!W:W,1,Orders!X:X,1,Orders!S:S,"*Ray*")+COUNTIFS(Orders!AD:AD,Data!M157,Orders!W:W,0,Orders!X:X,0,Orders!S:S,"*Fabric*")+COUNTIFS(Orders!AD:AD,Data!M157,Orders!W:W,1,Orders!X:X,1,Orders!S:S,"*Fabric*")),IF(Data!Z157="AAM",SUMIFS(Data!AW:AW,Data!Z:Z,"TM",Data!X:X,Data!M157),IF(Data!Z157="AM",SUMIFS(Data!AW:AW,Data!Z:Z,"TM",Data!V:V,Data!M157),IF(Data!Z157="AZM",SUMIFS(Data!AW:AW,Data!Z:Z,"TM",Data!U:U,Data!M157),IF(Data!Z157="Zone",SUMIFS(Data!AW:AW,Data!Z:Z,"TM",Data!T:T,Data!M157),IF(Data!Z157="Region",SUMIFS(Data!AW:AW,Data!Z:Z,"TM",Data!S:S,Data!M157),IF(Data!Z157="Country",SUMIFS(Data!AW:AW,Data!Z:Z,"TM",Data!R:R,Data!M157),0)))))))</f>
        <v>0</v>
      </c>
      <c r="AX157" s="18">
        <f>IF(Z157="TM",(COUNTIFS(Orders!AD:AD,Data!M157,Orders!W:W,0,Orders!X:X,0,Orders!S:S,"*Starter*")+COUNTIFS(Orders!AD:AD,Data!M157,Orders!W:W,1,Orders!X:X,1,Orders!S:S,"*Starter*")),IF(Data!Z157="AAM",SUMIFS(Data!AX:AX,Data!Z:Z,"TM",Data!X:X,Data!M157),IF(Data!Z157="AM",SUMIFS(Data!AX:AX,Data!Z:Z,"TM",Data!V:V,Data!M157),IF(Data!Z157="AZM",SUMIFS(Data!AX:AX,Data!Z:Z,"TM",Data!U:U,Data!M157),IF(Data!Z157="Zone",SUMIFS(Data!AX:AX,Data!Z:Z,"TM",Data!T:T,Data!M157),IF(Data!Z157="Region",SUMIFS(Data!AX:AX,Data!Z:Z,"TM",Data!S:S,Data!M157),IF(Data!Z157="Country",SUMIFS(Data!AX:AX,Data!Z:Z,"TM",Data!R:R,Data!M157),0)))))))</f>
        <v>0</v>
      </c>
      <c r="AY157" s="18">
        <f>IF(Z157="TM",(COUNTIFS(Orders!AD:AD,Data!M157,Orders!W:W,0,Orders!X:X,0,Orders!S:S,"*Pro*")+COUNTIFS(Orders!AD:AD,Data!M157,Orders!W:W,1,Orders!X:X,1,Orders!S:S,"*Pro*")),IF(Data!Z157="AAM",SUMIFS(Data!AY:AY,Data!Z:Z,"TM",Data!X:X,Data!M157),IF(Data!Z157="AM",SUMIFS(Data!AY:AY,Data!Z:Z,"TM",Data!V:V,Data!M157),IF(Data!Z157="AZM",SUMIFS(Data!AY:AY,Data!Z:Z,"TM",Data!U:U,Data!M157),IF(Data!Z157="Zone",SUMIFS(Data!AY:AY,Data!Z:Z,"TM",Data!T:T,Data!M157),IF(Data!Z157="Region",SUMIFS(Data!AY:AY,Data!Z:Z,"TM",Data!S:S,Data!M157),IF(Data!Z157="Country",SUMIFS(Data!AY:AY,Data!Z:Z,"TM",Data!R:R,Data!M157),0)))))))</f>
        <v>0</v>
      </c>
      <c r="AZ157" s="18">
        <f>IF(Z157="TM",(COUNTIFS(Orders!AD:AD,Data!M157,Orders!W:W,0,Orders!X:X,0,Orders!S:S,"*Tab*")+COUNTIFS(Orders!AD:AD,Data!M157,Orders!W:W,1,Orders!X:X,1,Orders!S:S,"*Tab*")),IF(Data!Z157="AAM",SUMIFS(Data!AZ:AZ,Data!Z:Z,"TM",Data!X:X,Data!M157),IF(Data!Z157="AM",SUMIFS(Data!AZ:AZ,Data!Z:Z,"TM",Data!V:V,Data!M157),IF(Data!Z157="AZM",SUMIFS(Data!AZ:AZ,Data!Z:Z,"TM",Data!U:U,Data!M157),IF(Data!Z157="Zone",SUMIFS(Data!AZ:AZ,Data!Z:Z,"TM",Data!T:T,Data!M157),IF(Data!Z157="Region",SUMIFS(Data!AZ:AZ,Data!Z:Z,"TM",Data!S:S,Data!M157),IF(Data!Z157="Country",SUMIFS(Data!AZ:AZ,Data!Z:Z,"TM",Data!R:R,Data!M157),0)))))))</f>
        <v>0</v>
      </c>
      <c r="BA157" s="18">
        <f>IF(Z157="TM",(COUNTIFS(Orders!AD:AD,Data!M157,Orders!W:W,0,Orders!X:X,0,Orders!S:S,"*Dental*")+COUNTIFS(Orders!AD:AD,Data!M157,Orders!W:W,1,Orders!X:X,1,Orders!S:S,"*Dental*")+COUNTIFS(Orders!AD:AD,Data!M157,Orders!W:W,0,Orders!X:X,0,Orders!S:S,"*Pediatric*")+COUNTIFS(Orders!AD:AD,Data!M157,Orders!W:W,1,Orders!X:X,1,Orders!S:S,"*Pediatric*")),IF(Data!Z157="AAM",SUMIFS(Data!BA:BA,Data!Z:Z,"TM",Data!X:X,Data!M157),IF(Data!Z157="AM",SUMIFS(Data!BA:BA,Data!Z:Z,"TM",Data!V:V,Data!M157),IF(Data!Z157="AZM",SUMIFS(Data!BA:BA,Data!Z:Z,"TM",Data!U:U,Data!M157),IF(Data!Z157="Zone",SUMIFS(Data!BA:BA,Data!Z:Z,"TM",Data!T:T,Data!M157),IF(Data!Z157="Region",SUMIFS(Data!BA:BA,Data!Z:Z,"TM",Data!S:S,Data!M157),IF(Data!Z157="Country",SUMIFS(Data!BA:BA,Data!Z:Z,"TM",Data!R:R,Data!M157),0)))))))</f>
        <v>0</v>
      </c>
      <c r="BB157" s="18">
        <f>IF(Z157="TM",(COUNTIFS(Orders!AD:AD,Data!M157,Orders!W:W,0,Orders!X:X,0,Orders!S:S,"*Fabric*")+COUNTIFS(Orders!AD:AD,Data!M157,Orders!W:W,1,Orders!X:X,1,Orders!S:S,"*Fabric*")),IF(Data!Z157="AAM",SUMIFS(Data!BB:BB,Data!Z:Z,"TM",Data!X:X,Data!M157),IF(Data!Z157="AM",SUMIFS(Data!BB:BB,Data!Z:Z,"TM",Data!V:V,Data!M157),IF(Data!Z157="AZM",SUMIFS(Data!BB:BB,Data!Z:Z,"TM",Data!U:U,Data!M157),IF(Data!Z157="Zone",SUMIFS(Data!BB:BB,Data!Z:Z,"TM",Data!T:T,Data!M157),IF(Data!Z157="Region",SUMIFS(Data!BB:BB,Data!Z:Z,"TM",Data!S:S,Data!M157),IF(Data!Z157="Country",SUMIFS(Data!BB:BB,Data!Z:Z,"TM",Data!R:R,Data!M157),0)))))))</f>
        <v>0</v>
      </c>
    </row>
    <row r="158" spans="1:54" ht="15.75" x14ac:dyDescent="0.3">
      <c r="A158" s="33" t="str">
        <f t="shared" si="54"/>
        <v/>
      </c>
      <c r="B158" s="33" t="b">
        <f t="shared" si="55"/>
        <v>1</v>
      </c>
      <c r="C158" s="33" t="e">
        <f>IF(ISERROR(SMALL($D$4:$D$594,E158)),””,SMALL($D$4:$D$594,E158))</f>
        <v>#NAME?</v>
      </c>
      <c r="D158" s="34" t="str">
        <f t="shared" si="56"/>
        <v/>
      </c>
      <c r="E158" s="33">
        <f>ROWS($E$4:E158)</f>
        <v>155</v>
      </c>
      <c r="F158" s="33">
        <f t="shared" si="57"/>
        <v>0</v>
      </c>
      <c r="G158" s="33">
        <f>IF(OR(Report!$C$7="",Report!$C$7="All Levels"),1,IF(Report!$C$7=Data!Z158,1,0))</f>
        <v>0</v>
      </c>
      <c r="H158" s="33">
        <f t="shared" si="58"/>
        <v>1</v>
      </c>
      <c r="I158" s="33">
        <f t="shared" si="59"/>
        <v>3</v>
      </c>
      <c r="J158" s="33">
        <f>IF(OR(Report!$F$7="",Report!$F$7="All AMs"),1,IF(Report!$F$7=Data!W158,1,0))</f>
        <v>1</v>
      </c>
      <c r="K158" s="33">
        <f>IF(OR(Report!$E$7="",Report!$E$7="All Zones"),1,IF(Report!$E$7=Data!P158,1,0))</f>
        <v>1</v>
      </c>
      <c r="L158" s="33">
        <f>IF(OR(Report!$D$7="",Report!$D$7="All Regions"),1,IF(Report!$D$7=Data!O158,1,0))</f>
        <v>1</v>
      </c>
      <c r="M158" s="67" t="s">
        <v>966</v>
      </c>
      <c r="N158" s="67" t="s">
        <v>967</v>
      </c>
      <c r="O158" s="68" t="s">
        <v>18</v>
      </c>
      <c r="P158" s="68" t="s">
        <v>682</v>
      </c>
      <c r="Q158" s="68" t="s">
        <v>803</v>
      </c>
      <c r="R158" s="67" t="s">
        <v>777</v>
      </c>
      <c r="S158" s="67" t="s">
        <v>749</v>
      </c>
      <c r="T158" s="67" t="s">
        <v>750</v>
      </c>
      <c r="U158" s="67" t="s">
        <v>781</v>
      </c>
      <c r="V158" s="67" t="s">
        <v>802</v>
      </c>
      <c r="W158" s="67" t="s">
        <v>699</v>
      </c>
      <c r="X158" s="67"/>
      <c r="Y158" s="68" t="s">
        <v>362</v>
      </c>
      <c r="Z158" s="68" t="s">
        <v>13</v>
      </c>
      <c r="AA158" s="68" t="s">
        <v>925</v>
      </c>
      <c r="AB158" s="18">
        <f>IF(Z158="TM",IF(AA158="H",(COUNTIFS(Orders!AD:AD,Data!M158,Orders!W:W,0,Orders!X:X,0)+COUNTIFS(Orders!AD:AD,Data!M158,Orders!W:W,1,Orders!X:X,1)),0),IF(Data!Z158="AAM",SUMIFS(Data!AB:AB,Data!Z:Z,"TM",Data!X:X,Data!M158,AA:AA,"H"),IF(Data!Z158="AM",SUMIFS(Data!AB:AB,Data!Z:Z,"TM",Data!V:V,Data!M158,AA:AA,"H"),IF(Data!Z158="AZM",SUMIFS(Data!AB:AB,Data!Z:Z,"TM",Data!U:U,Data!M158,AA:AA,"H"),IF(Data!Z158="ZM",SUMIFS(Data!AB:AB,Data!Z:Z,"TM",Data!T:T,Data!M158,AA:AA,"H"),IF(Data!Z158="RM",SUMIFS(Data!AB:AB,Data!Z:Z,"TM",Data!S:S,Data!M158,AA:AA,"H"),IF(Data!Z158="CM",SUMIFS(Data!AB:AB,Data!Z:Z,"TM",Data!R:R,Data!M158,AA:AA,"H"),"")))))))</f>
        <v>0</v>
      </c>
      <c r="AC158" s="28">
        <f>IF(Z158="TM",IF(AA158="H",(SUMIFS(Orders!AG:AG,Orders!AD:AD,Data!M158,Orders!W:W,0,Orders!X:X,0)+SUMIFS(Orders!AG:AG,Orders!AD:AD,Data!M158,Orders!W:W,1,Orders!X:X,1))/12000,0),IF(Data!Z158="AAM",SUMIFS(Data!AC:AC,Data!Z:Z,"TM",Data!X:X,Data!M158,AA:AA,"H"),IF(Data!Z158="AM",SUMIFS(Data!AC:AC,Data!Z:Z,"TM",Data!V:V,Data!M158,AA:AA,"H"),IF(Data!Z158="AZM",SUMIFS(Data!AC:AC,Data!Z:Z,"TM",Data!U:U,Data!M158,AA:AA,"H"),IF(Data!Z158="Zone",SUMIFS(Data!AC:AC,Data!Z:Z,"TM",Data!T:T,Data!M158,AA:AA,"H"),IF(Data!Z158="Region",SUMIFS(Data!AC:AC,Data!Z:Z,"TM",Data!S:S,Data!M158,AA:AA,"H"),IF(Data!Z158="Country",SUMIFS(Data!AC:AC,Data!Z:Z,"TM",Data!R:R,Data!M158,AA:AA,"H"),"")))))))</f>
        <v>0</v>
      </c>
      <c r="AD158" s="18">
        <f>IF(Z158="TM",0,IF(Data!Z158="AAM",SUMIFS(Data!AD:AD,Data!Z:Z,"TM",Data!X:X,Data!M158,AA:AA,"H"),IF(Data!Z158="AM",SUMIFS(Data!AD:AD,Data!Z:Z,"TM",Data!V:V,Data!M158,AA:AA,"H"),IF(Data!Z158="AZM",SUMIFS(Data!AD:AD,Data!Z:Z,"TM",Data!U:U,Data!M158,AA:AA,"H"),IF(Data!Z158="Zone",SUMIFS(Data!AD:AD,Data!Z:Z,"TM",Data!T:T,Data!M158,AA:AA,"H"),IF(Data!Z158="Region",SUMIFS(Data!AD:AD,Data!Z:Z,"TM",Data!S:S,Data!M158,AA:AA,"H"),IF(Data!Z158="Country",SUMIFS(Data!AD:AD,Data!Z:Z,"TM",Data!R:R,Data!M158,AA:AA,"H"),"")))))))</f>
        <v>0</v>
      </c>
      <c r="AE158" s="27">
        <f t="shared" si="43"/>
        <v>0</v>
      </c>
      <c r="AF158" s="26">
        <f t="shared" si="44"/>
        <v>0</v>
      </c>
      <c r="AG158" s="26">
        <f t="shared" si="45"/>
        <v>0</v>
      </c>
      <c r="AH158" s="26">
        <f t="shared" si="46"/>
        <v>0</v>
      </c>
      <c r="AJ158" s="28">
        <f>IF(Z158="TM",IF(AA158="U",(SUMIFS(Orders!AG:AG,Orders!AD:AD,Data!M158,Orders!W:W,0,Orders!X:X,0)+SUMIFS(Orders!AG:AG,Orders!AD:AD,Data!M158,Orders!W:W,1,Orders!X:X,1))/12000,0),IF(Data!Z158="AAM",SUMIFS(Data!AJ:AJ,Data!Z:Z,"TM",Data!X:X,Data!M158,AA:AA,"U"),IF(Data!Z158="AM",SUMIFS(Data!AJ:AJ,Data!Z:Z,"TM",Data!V:V,Data!M158,AA:AA,"U"),IF(Data!Z158="AZM",SUMIFS(Data!AJ:AJ,Data!Z:Z,"TM",Data!U:U,Data!M158,AA:AA,"U"),IF(Data!Z158="Zone",SUMIFS(Data!AJ:AJ,Data!Z:Z,"TM",Data!T:T,Data!M158,AA:AA,"U"),IF(Data!Z158="Region",SUMIFS(Data!AJ:AJ,Data!Z:Z,"TM",Data!S:S,Data!M158,AA:AA,"U"),IF(Data!Z158="Country",SUMIFS(Data!AJ:AJ,Data!Z:Z,"TM",Data!R:R,Data!M158,AA:AA,"U"),"")))))))</f>
        <v>0</v>
      </c>
      <c r="AK158" s="18">
        <f>IF(Z158="TM",IF(AA158="U",(SUMIFS(Orders!AG:AG,Orders!AD:AD,Data!M158,Orders!W:W,0,Orders!X:X,0)+SUMIFS(Orders!AG:AG,Orders!AD:AD,Data!M158,Orders!W:W,1,Orders!X:X,1)),0),IF(Data!Z158="AAM",SUMIFS(Data!AK:AK,Data!Z:Z,"TM",Data!X:X,Data!M158,AA:AA,"U"),IF(Data!Z158="AM",SUMIFS(Data!AK:AK,Data!Z:Z,"TM",Data!V:V,Data!M158,AA:AA,"U"),IF(Data!Z158="AZM",SUMIFS(Data!AK:AK,Data!Z:Z,"TM",Data!U:U,Data!M158,AA:AA,"U"),IF(Data!Z158="Zone",SUMIFS(Data!AK:AK,Data!Z:Z,"TM",Data!T:T,Data!M158,AA:AA,"U"),IF(Data!Z158="Region",SUMIFS(Data!AK:AK,Data!Z:Z,"TM",Data!S:S,Data!M158,AA:AA,"U"),IF(Data!Z158="Country",SUMIFS(Data!AK:AK,Data!Z:Z,"TM",Data!R:R,Data!M158,AA:AA,"U"),"")))))))</f>
        <v>0</v>
      </c>
      <c r="AL158" s="18">
        <f>IF(Z158="TM",12000*0,IF(Data!Z158="AAM",SUMIFS(Data!AL:AL,Data!Z:Z,"TM",Data!X:X,Data!M158,AA:AA,"H"),IF(Data!Z158="AM",SUMIFS(Data!AL:AL,Data!Z:Z,"TM",Data!V:V,Data!M158,AA:AA,"H"),IF(Data!Z158="AZM",SUMIFS(Data!AL:AL,Data!Z:Z,"TM",Data!U:U,Data!M158,AA:AA,"H"),IF(Data!Z158="Zone",SUMIFS(Data!AL:AL,Data!Z:Z,"TM",Data!T:T,Data!M158,AA:AA,"H"),IF(Data!Z158="Region",SUMIFS(Data!AL:AL,Data!Z:Z,"TM",Data!S:S,Data!M158,AA:AA,"H"),IF(Data!Z158="Country",SUMIFS(Data!AL:AL,Data!Z:Z,"TM",Data!R:R,Data!M158,AA:AA,"H"),"")))))))</f>
        <v>0</v>
      </c>
      <c r="AM158" s="27">
        <f t="shared" si="47"/>
        <v>0</v>
      </c>
      <c r="AN158" s="26">
        <f t="shared" si="48"/>
        <v>0</v>
      </c>
      <c r="AO158" s="26">
        <f t="shared" si="49"/>
        <v>0</v>
      </c>
      <c r="AQ158" s="28">
        <f t="shared" si="50"/>
        <v>0</v>
      </c>
      <c r="AR158" s="18">
        <f t="shared" si="51"/>
        <v>0</v>
      </c>
      <c r="AS158" s="18">
        <f t="shared" si="52"/>
        <v>0</v>
      </c>
      <c r="AT158" s="27">
        <f t="shared" si="53"/>
        <v>0</v>
      </c>
      <c r="AU158" s="27"/>
      <c r="AV158" s="27"/>
      <c r="AW158" s="18">
        <f>IF(Z158="TM",(COUNTIFS(Orders!AD:AD,Data!M158,Orders!W:W,0,Orders!X:X,0,Orders!S:S,"*Ray*")+COUNTIFS(Orders!AD:AD,Data!M158,Orders!W:W,1,Orders!X:X,1,Orders!S:S,"*Ray*")+COUNTIFS(Orders!AD:AD,Data!M158,Orders!W:W,0,Orders!X:X,0,Orders!S:S,"*Fabric*")+COUNTIFS(Orders!AD:AD,Data!M158,Orders!W:W,1,Orders!X:X,1,Orders!S:S,"*Fabric*")),IF(Data!Z158="AAM",SUMIFS(Data!AW:AW,Data!Z:Z,"TM",Data!X:X,Data!M158),IF(Data!Z158="AM",SUMIFS(Data!AW:AW,Data!Z:Z,"TM",Data!V:V,Data!M158),IF(Data!Z158="AZM",SUMIFS(Data!AW:AW,Data!Z:Z,"TM",Data!U:U,Data!M158),IF(Data!Z158="Zone",SUMIFS(Data!AW:AW,Data!Z:Z,"TM",Data!T:T,Data!M158),IF(Data!Z158="Region",SUMIFS(Data!AW:AW,Data!Z:Z,"TM",Data!S:S,Data!M158),IF(Data!Z158="Country",SUMIFS(Data!AW:AW,Data!Z:Z,"TM",Data!R:R,Data!M158),0)))))))</f>
        <v>0</v>
      </c>
      <c r="AX158" s="18">
        <f>IF(Z158="TM",(COUNTIFS(Orders!AD:AD,Data!M158,Orders!W:W,0,Orders!X:X,0,Orders!S:S,"*Starter*")+COUNTIFS(Orders!AD:AD,Data!M158,Orders!W:W,1,Orders!X:X,1,Orders!S:S,"*Starter*")),IF(Data!Z158="AAM",SUMIFS(Data!AX:AX,Data!Z:Z,"TM",Data!X:X,Data!M158),IF(Data!Z158="AM",SUMIFS(Data!AX:AX,Data!Z:Z,"TM",Data!V:V,Data!M158),IF(Data!Z158="AZM",SUMIFS(Data!AX:AX,Data!Z:Z,"TM",Data!U:U,Data!M158),IF(Data!Z158="Zone",SUMIFS(Data!AX:AX,Data!Z:Z,"TM",Data!T:T,Data!M158),IF(Data!Z158="Region",SUMIFS(Data!AX:AX,Data!Z:Z,"TM",Data!S:S,Data!M158),IF(Data!Z158="Country",SUMIFS(Data!AX:AX,Data!Z:Z,"TM",Data!R:R,Data!M158),0)))))))</f>
        <v>0</v>
      </c>
      <c r="AY158" s="18">
        <f>IF(Z158="TM",(COUNTIFS(Orders!AD:AD,Data!M158,Orders!W:W,0,Orders!X:X,0,Orders!S:S,"*Pro*")+COUNTIFS(Orders!AD:AD,Data!M158,Orders!W:W,1,Orders!X:X,1,Orders!S:S,"*Pro*")),IF(Data!Z158="AAM",SUMIFS(Data!AY:AY,Data!Z:Z,"TM",Data!X:X,Data!M158),IF(Data!Z158="AM",SUMIFS(Data!AY:AY,Data!Z:Z,"TM",Data!V:V,Data!M158),IF(Data!Z158="AZM",SUMIFS(Data!AY:AY,Data!Z:Z,"TM",Data!U:U,Data!M158),IF(Data!Z158="Zone",SUMIFS(Data!AY:AY,Data!Z:Z,"TM",Data!T:T,Data!M158),IF(Data!Z158="Region",SUMIFS(Data!AY:AY,Data!Z:Z,"TM",Data!S:S,Data!M158),IF(Data!Z158="Country",SUMIFS(Data!AY:AY,Data!Z:Z,"TM",Data!R:R,Data!M158),0)))))))</f>
        <v>0</v>
      </c>
      <c r="AZ158" s="18">
        <f>IF(Z158="TM",(COUNTIFS(Orders!AD:AD,Data!M158,Orders!W:W,0,Orders!X:X,0,Orders!S:S,"*Tab*")+COUNTIFS(Orders!AD:AD,Data!M158,Orders!W:W,1,Orders!X:X,1,Orders!S:S,"*Tab*")),IF(Data!Z158="AAM",SUMIFS(Data!AZ:AZ,Data!Z:Z,"TM",Data!X:X,Data!M158),IF(Data!Z158="AM",SUMIFS(Data!AZ:AZ,Data!Z:Z,"TM",Data!V:V,Data!M158),IF(Data!Z158="AZM",SUMIFS(Data!AZ:AZ,Data!Z:Z,"TM",Data!U:U,Data!M158),IF(Data!Z158="Zone",SUMIFS(Data!AZ:AZ,Data!Z:Z,"TM",Data!T:T,Data!M158),IF(Data!Z158="Region",SUMIFS(Data!AZ:AZ,Data!Z:Z,"TM",Data!S:S,Data!M158),IF(Data!Z158="Country",SUMIFS(Data!AZ:AZ,Data!Z:Z,"TM",Data!R:R,Data!M158),0)))))))</f>
        <v>0</v>
      </c>
      <c r="BA158" s="18">
        <f>IF(Z158="TM",(COUNTIFS(Orders!AD:AD,Data!M158,Orders!W:W,0,Orders!X:X,0,Orders!S:S,"*Dental*")+COUNTIFS(Orders!AD:AD,Data!M158,Orders!W:W,1,Orders!X:X,1,Orders!S:S,"*Dental*")+COUNTIFS(Orders!AD:AD,Data!M158,Orders!W:W,0,Orders!X:X,0,Orders!S:S,"*Pediatric*")+COUNTIFS(Orders!AD:AD,Data!M158,Orders!W:W,1,Orders!X:X,1,Orders!S:S,"*Pediatric*")),IF(Data!Z158="AAM",SUMIFS(Data!BA:BA,Data!Z:Z,"TM",Data!X:X,Data!M158),IF(Data!Z158="AM",SUMIFS(Data!BA:BA,Data!Z:Z,"TM",Data!V:V,Data!M158),IF(Data!Z158="AZM",SUMIFS(Data!BA:BA,Data!Z:Z,"TM",Data!U:U,Data!M158),IF(Data!Z158="Zone",SUMIFS(Data!BA:BA,Data!Z:Z,"TM",Data!T:T,Data!M158),IF(Data!Z158="Region",SUMIFS(Data!BA:BA,Data!Z:Z,"TM",Data!S:S,Data!M158),IF(Data!Z158="Country",SUMIFS(Data!BA:BA,Data!Z:Z,"TM",Data!R:R,Data!M158),0)))))))</f>
        <v>0</v>
      </c>
      <c r="BB158" s="18">
        <f>IF(Z158="TM",(COUNTIFS(Orders!AD:AD,Data!M158,Orders!W:W,0,Orders!X:X,0,Orders!S:S,"*Fabric*")+COUNTIFS(Orders!AD:AD,Data!M158,Orders!W:W,1,Orders!X:X,1,Orders!S:S,"*Fabric*")),IF(Data!Z158="AAM",SUMIFS(Data!BB:BB,Data!Z:Z,"TM",Data!X:X,Data!M158),IF(Data!Z158="AM",SUMIFS(Data!BB:BB,Data!Z:Z,"TM",Data!V:V,Data!M158),IF(Data!Z158="AZM",SUMIFS(Data!BB:BB,Data!Z:Z,"TM",Data!U:U,Data!M158),IF(Data!Z158="Zone",SUMIFS(Data!BB:BB,Data!Z:Z,"TM",Data!T:T,Data!M158),IF(Data!Z158="Region",SUMIFS(Data!BB:BB,Data!Z:Z,"TM",Data!S:S,Data!M158),IF(Data!Z158="Country",SUMIFS(Data!BB:BB,Data!Z:Z,"TM",Data!R:R,Data!M158),0)))))))</f>
        <v>0</v>
      </c>
    </row>
    <row r="159" spans="1:54" ht="15.75" x14ac:dyDescent="0.3">
      <c r="A159" s="33" t="str">
        <f t="shared" si="54"/>
        <v/>
      </c>
      <c r="B159" s="33" t="b">
        <f t="shared" si="55"/>
        <v>1</v>
      </c>
      <c r="C159" s="33" t="e">
        <f>IF(ISERROR(SMALL($D$4:$D$594,E159)),””,SMALL($D$4:$D$594,E159))</f>
        <v>#NAME?</v>
      </c>
      <c r="D159" s="34" t="str">
        <f t="shared" si="56"/>
        <v/>
      </c>
      <c r="E159" s="33">
        <f>ROWS($E$4:E159)</f>
        <v>156</v>
      </c>
      <c r="F159" s="33">
        <f t="shared" si="57"/>
        <v>0</v>
      </c>
      <c r="G159" s="33">
        <f>IF(OR(Report!$C$7="",Report!$C$7="All Levels"),1,IF(Report!$C$7=Data!Z159,1,0))</f>
        <v>0</v>
      </c>
      <c r="H159" s="33">
        <f t="shared" si="58"/>
        <v>1</v>
      </c>
      <c r="I159" s="33">
        <f t="shared" si="59"/>
        <v>3</v>
      </c>
      <c r="J159" s="33">
        <f>IF(OR(Report!$F$7="",Report!$F$7="All AMs"),1,IF(Report!$F$7=Data!W159,1,0))</f>
        <v>1</v>
      </c>
      <c r="K159" s="33">
        <f>IF(OR(Report!$E$7="",Report!$E$7="All Zones"),1,IF(Report!$E$7=Data!P159,1,0))</f>
        <v>1</v>
      </c>
      <c r="L159" s="33">
        <f>IF(OR(Report!$D$7="",Report!$D$7="All Regions"),1,IF(Report!$D$7=Data!O159,1,0))</f>
        <v>1</v>
      </c>
      <c r="M159" s="67" t="s">
        <v>281</v>
      </c>
      <c r="N159" s="67" t="s">
        <v>968</v>
      </c>
      <c r="O159" s="68" t="s">
        <v>18</v>
      </c>
      <c r="P159" s="68" t="s">
        <v>682</v>
      </c>
      <c r="Q159" s="68" t="s">
        <v>803</v>
      </c>
      <c r="R159" s="67" t="s">
        <v>777</v>
      </c>
      <c r="S159" s="67" t="s">
        <v>749</v>
      </c>
      <c r="T159" s="67" t="s">
        <v>750</v>
      </c>
      <c r="U159" s="67" t="s">
        <v>781</v>
      </c>
      <c r="V159" s="67" t="s">
        <v>802</v>
      </c>
      <c r="W159" s="67" t="s">
        <v>699</v>
      </c>
      <c r="X159" s="67"/>
      <c r="Y159" s="68" t="s">
        <v>361</v>
      </c>
      <c r="Z159" s="68" t="s">
        <v>13</v>
      </c>
      <c r="AA159" s="68" t="s">
        <v>925</v>
      </c>
      <c r="AB159" s="18">
        <f>IF(Z159="TM",IF(AA159="H",(COUNTIFS(Orders!AD:AD,Data!M159,Orders!W:W,0,Orders!X:X,0)+COUNTIFS(Orders!AD:AD,Data!M159,Orders!W:W,1,Orders!X:X,1)),0),IF(Data!Z159="AAM",SUMIFS(Data!AB:AB,Data!Z:Z,"TM",Data!X:X,Data!M159,AA:AA,"H"),IF(Data!Z159="AM",SUMIFS(Data!AB:AB,Data!Z:Z,"TM",Data!V:V,Data!M159,AA:AA,"H"),IF(Data!Z159="AZM",SUMIFS(Data!AB:AB,Data!Z:Z,"TM",Data!U:U,Data!M159,AA:AA,"H"),IF(Data!Z159="ZM",SUMIFS(Data!AB:AB,Data!Z:Z,"TM",Data!T:T,Data!M159,AA:AA,"H"),IF(Data!Z159="RM",SUMIFS(Data!AB:AB,Data!Z:Z,"TM",Data!S:S,Data!M159,AA:AA,"H"),IF(Data!Z159="CM",SUMIFS(Data!AB:AB,Data!Z:Z,"TM",Data!R:R,Data!M159,AA:AA,"H"),"")))))))</f>
        <v>0</v>
      </c>
      <c r="AC159" s="28">
        <f>IF(Z159="TM",IF(AA159="H",(SUMIFS(Orders!AG:AG,Orders!AD:AD,Data!M159,Orders!W:W,0,Orders!X:X,0)+SUMIFS(Orders!AG:AG,Orders!AD:AD,Data!M159,Orders!W:W,1,Orders!X:X,1))/12000,0),IF(Data!Z159="AAM",SUMIFS(Data!AC:AC,Data!Z:Z,"TM",Data!X:X,Data!M159,AA:AA,"H"),IF(Data!Z159="AM",SUMIFS(Data!AC:AC,Data!Z:Z,"TM",Data!V:V,Data!M159,AA:AA,"H"),IF(Data!Z159="AZM",SUMIFS(Data!AC:AC,Data!Z:Z,"TM",Data!U:U,Data!M159,AA:AA,"H"),IF(Data!Z159="Zone",SUMIFS(Data!AC:AC,Data!Z:Z,"TM",Data!T:T,Data!M159,AA:AA,"H"),IF(Data!Z159="Region",SUMIFS(Data!AC:AC,Data!Z:Z,"TM",Data!S:S,Data!M159,AA:AA,"H"),IF(Data!Z159="Country",SUMIFS(Data!AC:AC,Data!Z:Z,"TM",Data!R:R,Data!M159,AA:AA,"H"),"")))))))</f>
        <v>0</v>
      </c>
      <c r="AD159" s="18">
        <f>IF(Z159="TM",0,IF(Data!Z159="AAM",SUMIFS(Data!AD:AD,Data!Z:Z,"TM",Data!X:X,Data!M159,AA:AA,"H"),IF(Data!Z159="AM",SUMIFS(Data!AD:AD,Data!Z:Z,"TM",Data!V:V,Data!M159,AA:AA,"H"),IF(Data!Z159="AZM",SUMIFS(Data!AD:AD,Data!Z:Z,"TM",Data!U:U,Data!M159,AA:AA,"H"),IF(Data!Z159="Zone",SUMIFS(Data!AD:AD,Data!Z:Z,"TM",Data!T:T,Data!M159,AA:AA,"H"),IF(Data!Z159="Region",SUMIFS(Data!AD:AD,Data!Z:Z,"TM",Data!S:S,Data!M159,AA:AA,"H"),IF(Data!Z159="Country",SUMIFS(Data!AD:AD,Data!Z:Z,"TM",Data!R:R,Data!M159,AA:AA,"H"),"")))))))</f>
        <v>0</v>
      </c>
      <c r="AE159" s="27">
        <f t="shared" si="43"/>
        <v>0</v>
      </c>
      <c r="AF159" s="26">
        <f t="shared" si="44"/>
        <v>0</v>
      </c>
      <c r="AG159" s="26">
        <f t="shared" si="45"/>
        <v>0</v>
      </c>
      <c r="AH159" s="26">
        <f t="shared" si="46"/>
        <v>0</v>
      </c>
      <c r="AJ159" s="28">
        <f>IF(Z159="TM",IF(AA159="U",(SUMIFS(Orders!AG:AG,Orders!AD:AD,Data!M159,Orders!W:W,0,Orders!X:X,0)+SUMIFS(Orders!AG:AG,Orders!AD:AD,Data!M159,Orders!W:W,1,Orders!X:X,1))/12000,0),IF(Data!Z159="AAM",SUMIFS(Data!AJ:AJ,Data!Z:Z,"TM",Data!X:X,Data!M159,AA:AA,"U"),IF(Data!Z159="AM",SUMIFS(Data!AJ:AJ,Data!Z:Z,"TM",Data!V:V,Data!M159,AA:AA,"U"),IF(Data!Z159="AZM",SUMIFS(Data!AJ:AJ,Data!Z:Z,"TM",Data!U:U,Data!M159,AA:AA,"U"),IF(Data!Z159="Zone",SUMIFS(Data!AJ:AJ,Data!Z:Z,"TM",Data!T:T,Data!M159,AA:AA,"U"),IF(Data!Z159="Region",SUMIFS(Data!AJ:AJ,Data!Z:Z,"TM",Data!S:S,Data!M159,AA:AA,"U"),IF(Data!Z159="Country",SUMIFS(Data!AJ:AJ,Data!Z:Z,"TM",Data!R:R,Data!M159,AA:AA,"U"),"")))))))</f>
        <v>0</v>
      </c>
      <c r="AK159" s="18">
        <f>IF(Z159="TM",IF(AA159="U",(SUMIFS(Orders!AG:AG,Orders!AD:AD,Data!M159,Orders!W:W,0,Orders!X:X,0)+SUMIFS(Orders!AG:AG,Orders!AD:AD,Data!M159,Orders!W:W,1,Orders!X:X,1)),0),IF(Data!Z159="AAM",SUMIFS(Data!AK:AK,Data!Z:Z,"TM",Data!X:X,Data!M159,AA:AA,"U"),IF(Data!Z159="AM",SUMIFS(Data!AK:AK,Data!Z:Z,"TM",Data!V:V,Data!M159,AA:AA,"U"),IF(Data!Z159="AZM",SUMIFS(Data!AK:AK,Data!Z:Z,"TM",Data!U:U,Data!M159,AA:AA,"U"),IF(Data!Z159="Zone",SUMIFS(Data!AK:AK,Data!Z:Z,"TM",Data!T:T,Data!M159,AA:AA,"U"),IF(Data!Z159="Region",SUMIFS(Data!AK:AK,Data!Z:Z,"TM",Data!S:S,Data!M159,AA:AA,"U"),IF(Data!Z159="Country",SUMIFS(Data!AK:AK,Data!Z:Z,"TM",Data!R:R,Data!M159,AA:AA,"U"),"")))))))</f>
        <v>0</v>
      </c>
      <c r="AL159" s="18">
        <f>IF(Z159="TM",12000*0,IF(Data!Z159="AAM",SUMIFS(Data!AL:AL,Data!Z:Z,"TM",Data!X:X,Data!M159,AA:AA,"H"),IF(Data!Z159="AM",SUMIFS(Data!AL:AL,Data!Z:Z,"TM",Data!V:V,Data!M159,AA:AA,"H"),IF(Data!Z159="AZM",SUMIFS(Data!AL:AL,Data!Z:Z,"TM",Data!U:U,Data!M159,AA:AA,"H"),IF(Data!Z159="Zone",SUMIFS(Data!AL:AL,Data!Z:Z,"TM",Data!T:T,Data!M159,AA:AA,"H"),IF(Data!Z159="Region",SUMIFS(Data!AL:AL,Data!Z:Z,"TM",Data!S:S,Data!M159,AA:AA,"H"),IF(Data!Z159="Country",SUMIFS(Data!AL:AL,Data!Z:Z,"TM",Data!R:R,Data!M159,AA:AA,"H"),"")))))))</f>
        <v>0</v>
      </c>
      <c r="AM159" s="27">
        <f t="shared" si="47"/>
        <v>0</v>
      </c>
      <c r="AN159" s="26">
        <f t="shared" si="48"/>
        <v>0</v>
      </c>
      <c r="AO159" s="26">
        <f t="shared" si="49"/>
        <v>0</v>
      </c>
      <c r="AQ159" s="28">
        <f t="shared" si="50"/>
        <v>0</v>
      </c>
      <c r="AR159" s="18">
        <f t="shared" si="51"/>
        <v>0</v>
      </c>
      <c r="AS159" s="18">
        <f t="shared" si="52"/>
        <v>0</v>
      </c>
      <c r="AT159" s="27">
        <f t="shared" si="53"/>
        <v>0</v>
      </c>
      <c r="AU159" s="27"/>
      <c r="AV159" s="27"/>
      <c r="AW159" s="18">
        <f>IF(Z159="TM",(COUNTIFS(Orders!AD:AD,Data!M159,Orders!W:W,0,Orders!X:X,0,Orders!S:S,"*Ray*")+COUNTIFS(Orders!AD:AD,Data!M159,Orders!W:W,1,Orders!X:X,1,Orders!S:S,"*Ray*")+COUNTIFS(Orders!AD:AD,Data!M159,Orders!W:W,0,Orders!X:X,0,Orders!S:S,"*Fabric*")+COUNTIFS(Orders!AD:AD,Data!M159,Orders!W:W,1,Orders!X:X,1,Orders!S:S,"*Fabric*")),IF(Data!Z159="AAM",SUMIFS(Data!AW:AW,Data!Z:Z,"TM",Data!X:X,Data!M159),IF(Data!Z159="AM",SUMIFS(Data!AW:AW,Data!Z:Z,"TM",Data!V:V,Data!M159),IF(Data!Z159="AZM",SUMIFS(Data!AW:AW,Data!Z:Z,"TM",Data!U:U,Data!M159),IF(Data!Z159="Zone",SUMIFS(Data!AW:AW,Data!Z:Z,"TM",Data!T:T,Data!M159),IF(Data!Z159="Region",SUMIFS(Data!AW:AW,Data!Z:Z,"TM",Data!S:S,Data!M159),IF(Data!Z159="Country",SUMIFS(Data!AW:AW,Data!Z:Z,"TM",Data!R:R,Data!M159),0)))))))</f>
        <v>0</v>
      </c>
      <c r="AX159" s="18">
        <f>IF(Z159="TM",(COUNTIFS(Orders!AD:AD,Data!M159,Orders!W:W,0,Orders!X:X,0,Orders!S:S,"*Starter*")+COUNTIFS(Orders!AD:AD,Data!M159,Orders!W:W,1,Orders!X:X,1,Orders!S:S,"*Starter*")),IF(Data!Z159="AAM",SUMIFS(Data!AX:AX,Data!Z:Z,"TM",Data!X:X,Data!M159),IF(Data!Z159="AM",SUMIFS(Data!AX:AX,Data!Z:Z,"TM",Data!V:V,Data!M159),IF(Data!Z159="AZM",SUMIFS(Data!AX:AX,Data!Z:Z,"TM",Data!U:U,Data!M159),IF(Data!Z159="Zone",SUMIFS(Data!AX:AX,Data!Z:Z,"TM",Data!T:T,Data!M159),IF(Data!Z159="Region",SUMIFS(Data!AX:AX,Data!Z:Z,"TM",Data!S:S,Data!M159),IF(Data!Z159="Country",SUMIFS(Data!AX:AX,Data!Z:Z,"TM",Data!R:R,Data!M159),0)))))))</f>
        <v>0</v>
      </c>
      <c r="AY159" s="18">
        <f>IF(Z159="TM",(COUNTIFS(Orders!AD:AD,Data!M159,Orders!W:W,0,Orders!X:X,0,Orders!S:S,"*Pro*")+COUNTIFS(Orders!AD:AD,Data!M159,Orders!W:W,1,Orders!X:X,1,Orders!S:S,"*Pro*")),IF(Data!Z159="AAM",SUMIFS(Data!AY:AY,Data!Z:Z,"TM",Data!X:X,Data!M159),IF(Data!Z159="AM",SUMIFS(Data!AY:AY,Data!Z:Z,"TM",Data!V:V,Data!M159),IF(Data!Z159="AZM",SUMIFS(Data!AY:AY,Data!Z:Z,"TM",Data!U:U,Data!M159),IF(Data!Z159="Zone",SUMIFS(Data!AY:AY,Data!Z:Z,"TM",Data!T:T,Data!M159),IF(Data!Z159="Region",SUMIFS(Data!AY:AY,Data!Z:Z,"TM",Data!S:S,Data!M159),IF(Data!Z159="Country",SUMIFS(Data!AY:AY,Data!Z:Z,"TM",Data!R:R,Data!M159),0)))))))</f>
        <v>0</v>
      </c>
      <c r="AZ159" s="18">
        <f>IF(Z159="TM",(COUNTIFS(Orders!AD:AD,Data!M159,Orders!W:W,0,Orders!X:X,0,Orders!S:S,"*Tab*")+COUNTIFS(Orders!AD:AD,Data!M159,Orders!W:W,1,Orders!X:X,1,Orders!S:S,"*Tab*")),IF(Data!Z159="AAM",SUMIFS(Data!AZ:AZ,Data!Z:Z,"TM",Data!X:X,Data!M159),IF(Data!Z159="AM",SUMIFS(Data!AZ:AZ,Data!Z:Z,"TM",Data!V:V,Data!M159),IF(Data!Z159="AZM",SUMIFS(Data!AZ:AZ,Data!Z:Z,"TM",Data!U:U,Data!M159),IF(Data!Z159="Zone",SUMIFS(Data!AZ:AZ,Data!Z:Z,"TM",Data!T:T,Data!M159),IF(Data!Z159="Region",SUMIFS(Data!AZ:AZ,Data!Z:Z,"TM",Data!S:S,Data!M159),IF(Data!Z159="Country",SUMIFS(Data!AZ:AZ,Data!Z:Z,"TM",Data!R:R,Data!M159),0)))))))</f>
        <v>0</v>
      </c>
      <c r="BA159" s="18">
        <f>IF(Z159="TM",(COUNTIFS(Orders!AD:AD,Data!M159,Orders!W:W,0,Orders!X:X,0,Orders!S:S,"*Dental*")+COUNTIFS(Orders!AD:AD,Data!M159,Orders!W:W,1,Orders!X:X,1,Orders!S:S,"*Dental*")+COUNTIFS(Orders!AD:AD,Data!M159,Orders!W:W,0,Orders!X:X,0,Orders!S:S,"*Pediatric*")+COUNTIFS(Orders!AD:AD,Data!M159,Orders!W:W,1,Orders!X:X,1,Orders!S:S,"*Pediatric*")),IF(Data!Z159="AAM",SUMIFS(Data!BA:BA,Data!Z:Z,"TM",Data!X:X,Data!M159),IF(Data!Z159="AM",SUMIFS(Data!BA:BA,Data!Z:Z,"TM",Data!V:V,Data!M159),IF(Data!Z159="AZM",SUMIFS(Data!BA:BA,Data!Z:Z,"TM",Data!U:U,Data!M159),IF(Data!Z159="Zone",SUMIFS(Data!BA:BA,Data!Z:Z,"TM",Data!T:T,Data!M159),IF(Data!Z159="Region",SUMIFS(Data!BA:BA,Data!Z:Z,"TM",Data!S:S,Data!M159),IF(Data!Z159="Country",SUMIFS(Data!BA:BA,Data!Z:Z,"TM",Data!R:R,Data!M159),0)))))))</f>
        <v>0</v>
      </c>
      <c r="BB159" s="18">
        <f>IF(Z159="TM",(COUNTIFS(Orders!AD:AD,Data!M159,Orders!W:W,0,Orders!X:X,0,Orders!S:S,"*Fabric*")+COUNTIFS(Orders!AD:AD,Data!M159,Orders!W:W,1,Orders!X:X,1,Orders!S:S,"*Fabric*")),IF(Data!Z159="AAM",SUMIFS(Data!BB:BB,Data!Z:Z,"TM",Data!X:X,Data!M159),IF(Data!Z159="AM",SUMIFS(Data!BB:BB,Data!Z:Z,"TM",Data!V:V,Data!M159),IF(Data!Z159="AZM",SUMIFS(Data!BB:BB,Data!Z:Z,"TM",Data!U:U,Data!M159),IF(Data!Z159="Zone",SUMIFS(Data!BB:BB,Data!Z:Z,"TM",Data!T:T,Data!M159),IF(Data!Z159="Region",SUMIFS(Data!BB:BB,Data!Z:Z,"TM",Data!S:S,Data!M159),IF(Data!Z159="Country",SUMIFS(Data!BB:BB,Data!Z:Z,"TM",Data!R:R,Data!M159),0)))))))</f>
        <v>0</v>
      </c>
    </row>
    <row r="160" spans="1:54" ht="15.75" x14ac:dyDescent="0.3">
      <c r="A160" s="33" t="str">
        <f t="shared" si="54"/>
        <v/>
      </c>
      <c r="B160" s="33" t="b">
        <f t="shared" si="55"/>
        <v>1</v>
      </c>
      <c r="C160" s="33" t="e">
        <f>IF(ISERROR(SMALL($D$4:$D$594,E160)),””,SMALL($D$4:$D$594,E160))</f>
        <v>#NAME?</v>
      </c>
      <c r="D160" s="34" t="str">
        <f t="shared" si="56"/>
        <v/>
      </c>
      <c r="E160" s="33">
        <f>ROWS($E$4:E160)</f>
        <v>157</v>
      </c>
      <c r="F160" s="33">
        <f t="shared" si="57"/>
        <v>0</v>
      </c>
      <c r="G160" s="33">
        <f>IF(OR(Report!$C$7="",Report!$C$7="All Levels"),1,IF(Report!$C$7=Data!Z160,1,0))</f>
        <v>0</v>
      </c>
      <c r="H160" s="33">
        <f t="shared" si="58"/>
        <v>1</v>
      </c>
      <c r="I160" s="33">
        <f t="shared" si="59"/>
        <v>3</v>
      </c>
      <c r="J160" s="33">
        <f>IF(OR(Report!$F$7="",Report!$F$7="All AMs"),1,IF(Report!$F$7=Data!W160,1,0))</f>
        <v>1</v>
      </c>
      <c r="K160" s="33">
        <f>IF(OR(Report!$E$7="",Report!$E$7="All Zones"),1,IF(Report!$E$7=Data!P160,1,0))</f>
        <v>1</v>
      </c>
      <c r="L160" s="33">
        <f>IF(OR(Report!$D$7="",Report!$D$7="All Regions"),1,IF(Report!$D$7=Data!O160,1,0))</f>
        <v>1</v>
      </c>
      <c r="M160" s="67" t="s">
        <v>969</v>
      </c>
      <c r="N160" s="67" t="s">
        <v>970</v>
      </c>
      <c r="O160" s="68" t="s">
        <v>18</v>
      </c>
      <c r="P160" s="68" t="s">
        <v>682</v>
      </c>
      <c r="Q160" s="68" t="s">
        <v>803</v>
      </c>
      <c r="R160" s="67" t="s">
        <v>777</v>
      </c>
      <c r="S160" s="67" t="s">
        <v>749</v>
      </c>
      <c r="T160" s="67" t="s">
        <v>750</v>
      </c>
      <c r="U160" s="67" t="s">
        <v>781</v>
      </c>
      <c r="V160" s="67" t="s">
        <v>398</v>
      </c>
      <c r="W160" s="67" t="s">
        <v>700</v>
      </c>
      <c r="X160" s="67"/>
      <c r="Y160" s="68" t="s">
        <v>361</v>
      </c>
      <c r="Z160" s="68" t="s">
        <v>13</v>
      </c>
      <c r="AA160" s="68" t="s">
        <v>70</v>
      </c>
      <c r="AB160" s="18">
        <f>IF(Z160="TM",IF(AA160="H",(COUNTIFS(Orders!AD:AD,Data!M160,Orders!W:W,0,Orders!X:X,0)+COUNTIFS(Orders!AD:AD,Data!M160,Orders!W:W,1,Orders!X:X,1)),0),IF(Data!Z160="AAM",SUMIFS(Data!AB:AB,Data!Z:Z,"TM",Data!X:X,Data!M160,AA:AA,"H"),IF(Data!Z160="AM",SUMIFS(Data!AB:AB,Data!Z:Z,"TM",Data!V:V,Data!M160,AA:AA,"H"),IF(Data!Z160="AZM",SUMIFS(Data!AB:AB,Data!Z:Z,"TM",Data!U:U,Data!M160,AA:AA,"H"),IF(Data!Z160="ZM",SUMIFS(Data!AB:AB,Data!Z:Z,"TM",Data!T:T,Data!M160,AA:AA,"H"),IF(Data!Z160="RM",SUMIFS(Data!AB:AB,Data!Z:Z,"TM",Data!S:S,Data!M160,AA:AA,"H"),IF(Data!Z160="CM",SUMIFS(Data!AB:AB,Data!Z:Z,"TM",Data!R:R,Data!M160,AA:AA,"H"),"")))))))</f>
        <v>0</v>
      </c>
      <c r="AC160" s="28">
        <f>IF(Z160="TM",IF(AA160="H",(SUMIFS(Orders!AG:AG,Orders!AD:AD,Data!M160,Orders!W:W,0,Orders!X:X,0)+SUMIFS(Orders!AG:AG,Orders!AD:AD,Data!M160,Orders!W:W,1,Orders!X:X,1))/12000,0),IF(Data!Z160="AAM",SUMIFS(Data!AC:AC,Data!Z:Z,"TM",Data!X:X,Data!M160,AA:AA,"H"),IF(Data!Z160="AM",SUMIFS(Data!AC:AC,Data!Z:Z,"TM",Data!V:V,Data!M160,AA:AA,"H"),IF(Data!Z160="AZM",SUMIFS(Data!AC:AC,Data!Z:Z,"TM",Data!U:U,Data!M160,AA:AA,"H"),IF(Data!Z160="Zone",SUMIFS(Data!AC:AC,Data!Z:Z,"TM",Data!T:T,Data!M160,AA:AA,"H"),IF(Data!Z160="Region",SUMIFS(Data!AC:AC,Data!Z:Z,"TM",Data!S:S,Data!M160,AA:AA,"H"),IF(Data!Z160="Country",SUMIFS(Data!AC:AC,Data!Z:Z,"TM",Data!R:R,Data!M160,AA:AA,"H"),"")))))))</f>
        <v>0</v>
      </c>
      <c r="AD160" s="18">
        <f>IF(Z160="TM",0,IF(Data!Z160="AAM",SUMIFS(Data!AD:AD,Data!Z:Z,"TM",Data!X:X,Data!M160,AA:AA,"H"),IF(Data!Z160="AM",SUMIFS(Data!AD:AD,Data!Z:Z,"TM",Data!V:V,Data!M160,AA:AA,"H"),IF(Data!Z160="AZM",SUMIFS(Data!AD:AD,Data!Z:Z,"TM",Data!U:U,Data!M160,AA:AA,"H"),IF(Data!Z160="Zone",SUMIFS(Data!AD:AD,Data!Z:Z,"TM",Data!T:T,Data!M160,AA:AA,"H"),IF(Data!Z160="Region",SUMIFS(Data!AD:AD,Data!Z:Z,"TM",Data!S:S,Data!M160,AA:AA,"H"),IF(Data!Z160="Country",SUMIFS(Data!AD:AD,Data!Z:Z,"TM",Data!R:R,Data!M160,AA:AA,"H"),"")))))))</f>
        <v>0</v>
      </c>
      <c r="AE160" s="27">
        <f t="shared" si="43"/>
        <v>0</v>
      </c>
      <c r="AF160" s="26">
        <f t="shared" si="44"/>
        <v>0</v>
      </c>
      <c r="AG160" s="26">
        <f t="shared" si="45"/>
        <v>0</v>
      </c>
      <c r="AH160" s="26">
        <f t="shared" si="46"/>
        <v>0</v>
      </c>
      <c r="AJ160" s="28">
        <f>IF(Z160="TM",IF(AA160="U",(SUMIFS(Orders!AG:AG,Orders!AD:AD,Data!M160,Orders!W:W,0,Orders!X:X,0)+SUMIFS(Orders!AG:AG,Orders!AD:AD,Data!M160,Orders!W:W,1,Orders!X:X,1))/12000,0),IF(Data!Z160="AAM",SUMIFS(Data!AJ:AJ,Data!Z:Z,"TM",Data!X:X,Data!M160,AA:AA,"U"),IF(Data!Z160="AM",SUMIFS(Data!AJ:AJ,Data!Z:Z,"TM",Data!V:V,Data!M160,AA:AA,"U"),IF(Data!Z160="AZM",SUMIFS(Data!AJ:AJ,Data!Z:Z,"TM",Data!U:U,Data!M160,AA:AA,"U"),IF(Data!Z160="Zone",SUMIFS(Data!AJ:AJ,Data!Z:Z,"TM",Data!T:T,Data!M160,AA:AA,"U"),IF(Data!Z160="Region",SUMIFS(Data!AJ:AJ,Data!Z:Z,"TM",Data!S:S,Data!M160,AA:AA,"U"),IF(Data!Z160="Country",SUMIFS(Data!AJ:AJ,Data!Z:Z,"TM",Data!R:R,Data!M160,AA:AA,"U"),"")))))))</f>
        <v>0</v>
      </c>
      <c r="AK160" s="18">
        <f>IF(Z160="TM",IF(AA160="U",(SUMIFS(Orders!AG:AG,Orders!AD:AD,Data!M160,Orders!W:W,0,Orders!X:X,0)+SUMIFS(Orders!AG:AG,Orders!AD:AD,Data!M160,Orders!W:W,1,Orders!X:X,1)),0),IF(Data!Z160="AAM",SUMIFS(Data!AK:AK,Data!Z:Z,"TM",Data!X:X,Data!M160,AA:AA,"U"),IF(Data!Z160="AM",SUMIFS(Data!AK:AK,Data!Z:Z,"TM",Data!V:V,Data!M160,AA:AA,"U"),IF(Data!Z160="AZM",SUMIFS(Data!AK:AK,Data!Z:Z,"TM",Data!U:U,Data!M160,AA:AA,"U"),IF(Data!Z160="Zone",SUMIFS(Data!AK:AK,Data!Z:Z,"TM",Data!T:T,Data!M160,AA:AA,"U"),IF(Data!Z160="Region",SUMIFS(Data!AK:AK,Data!Z:Z,"TM",Data!S:S,Data!M160,AA:AA,"U"),IF(Data!Z160="Country",SUMIFS(Data!AK:AK,Data!Z:Z,"TM",Data!R:R,Data!M160,AA:AA,"U"),"")))))))</f>
        <v>0</v>
      </c>
      <c r="AL160" s="18">
        <f>IF(Z160="TM",12000*0,IF(Data!Z160="AAM",SUMIFS(Data!AL:AL,Data!Z:Z,"TM",Data!X:X,Data!M160,AA:AA,"H"),IF(Data!Z160="AM",SUMIFS(Data!AL:AL,Data!Z:Z,"TM",Data!V:V,Data!M160,AA:AA,"H"),IF(Data!Z160="AZM",SUMIFS(Data!AL:AL,Data!Z:Z,"TM",Data!U:U,Data!M160,AA:AA,"H"),IF(Data!Z160="Zone",SUMIFS(Data!AL:AL,Data!Z:Z,"TM",Data!T:T,Data!M160,AA:AA,"H"),IF(Data!Z160="Region",SUMIFS(Data!AL:AL,Data!Z:Z,"TM",Data!S:S,Data!M160,AA:AA,"H"),IF(Data!Z160="Country",SUMIFS(Data!AL:AL,Data!Z:Z,"TM",Data!R:R,Data!M160,AA:AA,"H"),"")))))))</f>
        <v>0</v>
      </c>
      <c r="AM160" s="27">
        <f t="shared" si="47"/>
        <v>0</v>
      </c>
      <c r="AN160" s="26">
        <f t="shared" si="48"/>
        <v>0</v>
      </c>
      <c r="AO160" s="26">
        <f t="shared" si="49"/>
        <v>0</v>
      </c>
      <c r="AQ160" s="28">
        <f t="shared" si="50"/>
        <v>0</v>
      </c>
      <c r="AR160" s="18">
        <f t="shared" si="51"/>
        <v>0</v>
      </c>
      <c r="AS160" s="18">
        <f t="shared" si="52"/>
        <v>0</v>
      </c>
      <c r="AT160" s="27">
        <f t="shared" si="53"/>
        <v>0</v>
      </c>
      <c r="AU160" s="27"/>
      <c r="AV160" s="27"/>
      <c r="AW160" s="18">
        <f>IF(Z160="TM",(COUNTIFS(Orders!AD:AD,Data!M160,Orders!W:W,0,Orders!X:X,0,Orders!S:S,"*Ray*")+COUNTIFS(Orders!AD:AD,Data!M160,Orders!W:W,1,Orders!X:X,1,Orders!S:S,"*Ray*")+COUNTIFS(Orders!AD:AD,Data!M160,Orders!W:W,0,Orders!X:X,0,Orders!S:S,"*Fabric*")+COUNTIFS(Orders!AD:AD,Data!M160,Orders!W:W,1,Orders!X:X,1,Orders!S:S,"*Fabric*")),IF(Data!Z160="AAM",SUMIFS(Data!AW:AW,Data!Z:Z,"TM",Data!X:X,Data!M160),IF(Data!Z160="AM",SUMIFS(Data!AW:AW,Data!Z:Z,"TM",Data!V:V,Data!M160),IF(Data!Z160="AZM",SUMIFS(Data!AW:AW,Data!Z:Z,"TM",Data!U:U,Data!M160),IF(Data!Z160="Zone",SUMIFS(Data!AW:AW,Data!Z:Z,"TM",Data!T:T,Data!M160),IF(Data!Z160="Region",SUMIFS(Data!AW:AW,Data!Z:Z,"TM",Data!S:S,Data!M160),IF(Data!Z160="Country",SUMIFS(Data!AW:AW,Data!Z:Z,"TM",Data!R:R,Data!M160),0)))))))</f>
        <v>0</v>
      </c>
      <c r="AX160" s="18">
        <f>IF(Z160="TM",(COUNTIFS(Orders!AD:AD,Data!M160,Orders!W:W,0,Orders!X:X,0,Orders!S:S,"*Starter*")+COUNTIFS(Orders!AD:AD,Data!M160,Orders!W:W,1,Orders!X:X,1,Orders!S:S,"*Starter*")),IF(Data!Z160="AAM",SUMIFS(Data!AX:AX,Data!Z:Z,"TM",Data!X:X,Data!M160),IF(Data!Z160="AM",SUMIFS(Data!AX:AX,Data!Z:Z,"TM",Data!V:V,Data!M160),IF(Data!Z160="AZM",SUMIFS(Data!AX:AX,Data!Z:Z,"TM",Data!U:U,Data!M160),IF(Data!Z160="Zone",SUMIFS(Data!AX:AX,Data!Z:Z,"TM",Data!T:T,Data!M160),IF(Data!Z160="Region",SUMIFS(Data!AX:AX,Data!Z:Z,"TM",Data!S:S,Data!M160),IF(Data!Z160="Country",SUMIFS(Data!AX:AX,Data!Z:Z,"TM",Data!R:R,Data!M160),0)))))))</f>
        <v>0</v>
      </c>
      <c r="AY160" s="18">
        <f>IF(Z160="TM",(COUNTIFS(Orders!AD:AD,Data!M160,Orders!W:W,0,Orders!X:X,0,Orders!S:S,"*Pro*")+COUNTIFS(Orders!AD:AD,Data!M160,Orders!W:W,1,Orders!X:X,1,Orders!S:S,"*Pro*")),IF(Data!Z160="AAM",SUMIFS(Data!AY:AY,Data!Z:Z,"TM",Data!X:X,Data!M160),IF(Data!Z160="AM",SUMIFS(Data!AY:AY,Data!Z:Z,"TM",Data!V:V,Data!M160),IF(Data!Z160="AZM",SUMIFS(Data!AY:AY,Data!Z:Z,"TM",Data!U:U,Data!M160),IF(Data!Z160="Zone",SUMIFS(Data!AY:AY,Data!Z:Z,"TM",Data!T:T,Data!M160),IF(Data!Z160="Region",SUMIFS(Data!AY:AY,Data!Z:Z,"TM",Data!S:S,Data!M160),IF(Data!Z160="Country",SUMIFS(Data!AY:AY,Data!Z:Z,"TM",Data!R:R,Data!M160),0)))))))</f>
        <v>0</v>
      </c>
      <c r="AZ160" s="18">
        <f>IF(Z160="TM",(COUNTIFS(Orders!AD:AD,Data!M160,Orders!W:W,0,Orders!X:X,0,Orders!S:S,"*Tab*")+COUNTIFS(Orders!AD:AD,Data!M160,Orders!W:W,1,Orders!X:X,1,Orders!S:S,"*Tab*")),IF(Data!Z160="AAM",SUMIFS(Data!AZ:AZ,Data!Z:Z,"TM",Data!X:X,Data!M160),IF(Data!Z160="AM",SUMIFS(Data!AZ:AZ,Data!Z:Z,"TM",Data!V:V,Data!M160),IF(Data!Z160="AZM",SUMIFS(Data!AZ:AZ,Data!Z:Z,"TM",Data!U:U,Data!M160),IF(Data!Z160="Zone",SUMIFS(Data!AZ:AZ,Data!Z:Z,"TM",Data!T:T,Data!M160),IF(Data!Z160="Region",SUMIFS(Data!AZ:AZ,Data!Z:Z,"TM",Data!S:S,Data!M160),IF(Data!Z160="Country",SUMIFS(Data!AZ:AZ,Data!Z:Z,"TM",Data!R:R,Data!M160),0)))))))</f>
        <v>0</v>
      </c>
      <c r="BA160" s="18">
        <f>IF(Z160="TM",(COUNTIFS(Orders!AD:AD,Data!M160,Orders!W:W,0,Orders!X:X,0,Orders!S:S,"*Dental*")+COUNTIFS(Orders!AD:AD,Data!M160,Orders!W:W,1,Orders!X:X,1,Orders!S:S,"*Dental*")+COUNTIFS(Orders!AD:AD,Data!M160,Orders!W:W,0,Orders!X:X,0,Orders!S:S,"*Pediatric*")+COUNTIFS(Orders!AD:AD,Data!M160,Orders!W:W,1,Orders!X:X,1,Orders!S:S,"*Pediatric*")),IF(Data!Z160="AAM",SUMIFS(Data!BA:BA,Data!Z:Z,"TM",Data!X:X,Data!M160),IF(Data!Z160="AM",SUMIFS(Data!BA:BA,Data!Z:Z,"TM",Data!V:V,Data!M160),IF(Data!Z160="AZM",SUMIFS(Data!BA:BA,Data!Z:Z,"TM",Data!U:U,Data!M160),IF(Data!Z160="Zone",SUMIFS(Data!BA:BA,Data!Z:Z,"TM",Data!T:T,Data!M160),IF(Data!Z160="Region",SUMIFS(Data!BA:BA,Data!Z:Z,"TM",Data!S:S,Data!M160),IF(Data!Z160="Country",SUMIFS(Data!BA:BA,Data!Z:Z,"TM",Data!R:R,Data!M160),0)))))))</f>
        <v>0</v>
      </c>
      <c r="BB160" s="18">
        <f>IF(Z160="TM",(COUNTIFS(Orders!AD:AD,Data!M160,Orders!W:W,0,Orders!X:X,0,Orders!S:S,"*Fabric*")+COUNTIFS(Orders!AD:AD,Data!M160,Orders!W:W,1,Orders!X:X,1,Orders!S:S,"*Fabric*")),IF(Data!Z160="AAM",SUMIFS(Data!BB:BB,Data!Z:Z,"TM",Data!X:X,Data!M160),IF(Data!Z160="AM",SUMIFS(Data!BB:BB,Data!Z:Z,"TM",Data!V:V,Data!M160),IF(Data!Z160="AZM",SUMIFS(Data!BB:BB,Data!Z:Z,"TM",Data!U:U,Data!M160),IF(Data!Z160="Zone",SUMIFS(Data!BB:BB,Data!Z:Z,"TM",Data!T:T,Data!M160),IF(Data!Z160="Region",SUMIFS(Data!BB:BB,Data!Z:Z,"TM",Data!S:S,Data!M160),IF(Data!Z160="Country",SUMIFS(Data!BB:BB,Data!Z:Z,"TM",Data!R:R,Data!M160),0)))))))</f>
        <v>0</v>
      </c>
    </row>
    <row r="161" spans="1:54" ht="15.75" x14ac:dyDescent="0.3">
      <c r="A161" s="33" t="str">
        <f t="shared" si="54"/>
        <v/>
      </c>
      <c r="B161" s="33" t="b">
        <f t="shared" si="55"/>
        <v>1</v>
      </c>
      <c r="C161" s="33" t="e">
        <f>IF(ISERROR(SMALL($D$4:$D$594,E161)),””,SMALL($D$4:$D$594,E161))</f>
        <v>#NAME?</v>
      </c>
      <c r="D161" s="34" t="str">
        <f t="shared" si="56"/>
        <v/>
      </c>
      <c r="E161" s="33">
        <f>ROWS($E$4:E161)</f>
        <v>158</v>
      </c>
      <c r="F161" s="33">
        <f t="shared" si="57"/>
        <v>0</v>
      </c>
      <c r="G161" s="33">
        <f>IF(OR(Report!$C$7="",Report!$C$7="All Levels"),1,IF(Report!$C$7=Data!Z161,1,0))</f>
        <v>0</v>
      </c>
      <c r="H161" s="33">
        <f t="shared" si="58"/>
        <v>1</v>
      </c>
      <c r="I161" s="33">
        <f t="shared" si="59"/>
        <v>3</v>
      </c>
      <c r="J161" s="33">
        <f>IF(OR(Report!$F$7="",Report!$F$7="All AMs"),1,IF(Report!$F$7=Data!W161,1,0))</f>
        <v>1</v>
      </c>
      <c r="K161" s="33">
        <f>IF(OR(Report!$E$7="",Report!$E$7="All Zones"),1,IF(Report!$E$7=Data!P161,1,0))</f>
        <v>1</v>
      </c>
      <c r="L161" s="33">
        <f>IF(OR(Report!$D$7="",Report!$D$7="All Regions"),1,IF(Report!$D$7=Data!O161,1,0))</f>
        <v>1</v>
      </c>
      <c r="M161" s="67" t="s">
        <v>351</v>
      </c>
      <c r="N161" s="67" t="s">
        <v>971</v>
      </c>
      <c r="O161" s="68" t="s">
        <v>18</v>
      </c>
      <c r="P161" s="68" t="s">
        <v>682</v>
      </c>
      <c r="Q161" s="68" t="s">
        <v>803</v>
      </c>
      <c r="R161" s="67" t="s">
        <v>777</v>
      </c>
      <c r="S161" s="67" t="s">
        <v>749</v>
      </c>
      <c r="T161" s="67" t="s">
        <v>750</v>
      </c>
      <c r="U161" s="67" t="s">
        <v>781</v>
      </c>
      <c r="V161" s="67" t="s">
        <v>398</v>
      </c>
      <c r="W161" s="67" t="s">
        <v>700</v>
      </c>
      <c r="X161" s="67"/>
      <c r="Y161" s="68" t="s">
        <v>361</v>
      </c>
      <c r="Z161" s="68" t="s">
        <v>13</v>
      </c>
      <c r="AA161" s="68" t="s">
        <v>925</v>
      </c>
      <c r="AB161" s="18">
        <f>IF(Z161="TM",IF(AA161="H",(COUNTIFS(Orders!AD:AD,Data!M161,Orders!W:W,0,Orders!X:X,0)+COUNTIFS(Orders!AD:AD,Data!M161,Orders!W:W,1,Orders!X:X,1)),0),IF(Data!Z161="AAM",SUMIFS(Data!AB:AB,Data!Z:Z,"TM",Data!X:X,Data!M161,AA:AA,"H"),IF(Data!Z161="AM",SUMIFS(Data!AB:AB,Data!Z:Z,"TM",Data!V:V,Data!M161,AA:AA,"H"),IF(Data!Z161="AZM",SUMIFS(Data!AB:AB,Data!Z:Z,"TM",Data!U:U,Data!M161,AA:AA,"H"),IF(Data!Z161="ZM",SUMIFS(Data!AB:AB,Data!Z:Z,"TM",Data!T:T,Data!M161,AA:AA,"H"),IF(Data!Z161="RM",SUMIFS(Data!AB:AB,Data!Z:Z,"TM",Data!S:S,Data!M161,AA:AA,"H"),IF(Data!Z161="CM",SUMIFS(Data!AB:AB,Data!Z:Z,"TM",Data!R:R,Data!M161,AA:AA,"H"),"")))))))</f>
        <v>0</v>
      </c>
      <c r="AC161" s="28">
        <f>IF(Z161="TM",IF(AA161="H",(SUMIFS(Orders!AG:AG,Orders!AD:AD,Data!M161,Orders!W:W,0,Orders!X:X,0)+SUMIFS(Orders!AG:AG,Orders!AD:AD,Data!M161,Orders!W:W,1,Orders!X:X,1))/12000,0),IF(Data!Z161="AAM",SUMIFS(Data!AC:AC,Data!Z:Z,"TM",Data!X:X,Data!M161,AA:AA,"H"),IF(Data!Z161="AM",SUMIFS(Data!AC:AC,Data!Z:Z,"TM",Data!V:V,Data!M161,AA:AA,"H"),IF(Data!Z161="AZM",SUMIFS(Data!AC:AC,Data!Z:Z,"TM",Data!U:U,Data!M161,AA:AA,"H"),IF(Data!Z161="Zone",SUMIFS(Data!AC:AC,Data!Z:Z,"TM",Data!T:T,Data!M161,AA:AA,"H"),IF(Data!Z161="Region",SUMIFS(Data!AC:AC,Data!Z:Z,"TM",Data!S:S,Data!M161,AA:AA,"H"),IF(Data!Z161="Country",SUMIFS(Data!AC:AC,Data!Z:Z,"TM",Data!R:R,Data!M161,AA:AA,"H"),"")))))))</f>
        <v>0</v>
      </c>
      <c r="AD161" s="18">
        <f>IF(Z161="TM",0,IF(Data!Z161="AAM",SUMIFS(Data!AD:AD,Data!Z:Z,"TM",Data!X:X,Data!M161,AA:AA,"H"),IF(Data!Z161="AM",SUMIFS(Data!AD:AD,Data!Z:Z,"TM",Data!V:V,Data!M161,AA:AA,"H"),IF(Data!Z161="AZM",SUMIFS(Data!AD:AD,Data!Z:Z,"TM",Data!U:U,Data!M161,AA:AA,"H"),IF(Data!Z161="Zone",SUMIFS(Data!AD:AD,Data!Z:Z,"TM",Data!T:T,Data!M161,AA:AA,"H"),IF(Data!Z161="Region",SUMIFS(Data!AD:AD,Data!Z:Z,"TM",Data!S:S,Data!M161,AA:AA,"H"),IF(Data!Z161="Country",SUMIFS(Data!AD:AD,Data!Z:Z,"TM",Data!R:R,Data!M161,AA:AA,"H"),"")))))))</f>
        <v>0</v>
      </c>
      <c r="AE161" s="27">
        <f t="shared" si="43"/>
        <v>0</v>
      </c>
      <c r="AF161" s="26">
        <f t="shared" si="44"/>
        <v>0</v>
      </c>
      <c r="AG161" s="26">
        <f t="shared" si="45"/>
        <v>0</v>
      </c>
      <c r="AH161" s="26">
        <f t="shared" si="46"/>
        <v>0</v>
      </c>
      <c r="AJ161" s="28">
        <f>IF(Z161="TM",IF(AA161="U",(SUMIFS(Orders!AG:AG,Orders!AD:AD,Data!M161,Orders!W:W,0,Orders!X:X,0)+SUMIFS(Orders!AG:AG,Orders!AD:AD,Data!M161,Orders!W:W,1,Orders!X:X,1))/12000,0),IF(Data!Z161="AAM",SUMIFS(Data!AJ:AJ,Data!Z:Z,"TM",Data!X:X,Data!M161,AA:AA,"U"),IF(Data!Z161="AM",SUMIFS(Data!AJ:AJ,Data!Z:Z,"TM",Data!V:V,Data!M161,AA:AA,"U"),IF(Data!Z161="AZM",SUMIFS(Data!AJ:AJ,Data!Z:Z,"TM",Data!U:U,Data!M161,AA:AA,"U"),IF(Data!Z161="Zone",SUMIFS(Data!AJ:AJ,Data!Z:Z,"TM",Data!T:T,Data!M161,AA:AA,"U"),IF(Data!Z161="Region",SUMIFS(Data!AJ:AJ,Data!Z:Z,"TM",Data!S:S,Data!M161,AA:AA,"U"),IF(Data!Z161="Country",SUMIFS(Data!AJ:AJ,Data!Z:Z,"TM",Data!R:R,Data!M161,AA:AA,"U"),"")))))))</f>
        <v>0</v>
      </c>
      <c r="AK161" s="18">
        <f>IF(Z161="TM",IF(AA161="U",(SUMIFS(Orders!AG:AG,Orders!AD:AD,Data!M161,Orders!W:W,0,Orders!X:X,0)+SUMIFS(Orders!AG:AG,Orders!AD:AD,Data!M161,Orders!W:W,1,Orders!X:X,1)),0),IF(Data!Z161="AAM",SUMIFS(Data!AK:AK,Data!Z:Z,"TM",Data!X:X,Data!M161,AA:AA,"U"),IF(Data!Z161="AM",SUMIFS(Data!AK:AK,Data!Z:Z,"TM",Data!V:V,Data!M161,AA:AA,"U"),IF(Data!Z161="AZM",SUMIFS(Data!AK:AK,Data!Z:Z,"TM",Data!U:U,Data!M161,AA:AA,"U"),IF(Data!Z161="Zone",SUMIFS(Data!AK:AK,Data!Z:Z,"TM",Data!T:T,Data!M161,AA:AA,"U"),IF(Data!Z161="Region",SUMIFS(Data!AK:AK,Data!Z:Z,"TM",Data!S:S,Data!M161,AA:AA,"U"),IF(Data!Z161="Country",SUMIFS(Data!AK:AK,Data!Z:Z,"TM",Data!R:R,Data!M161,AA:AA,"U"),"")))))))</f>
        <v>0</v>
      </c>
      <c r="AL161" s="18">
        <f>IF(Z161="TM",12000*0,IF(Data!Z161="AAM",SUMIFS(Data!AL:AL,Data!Z:Z,"TM",Data!X:X,Data!M161,AA:AA,"H"),IF(Data!Z161="AM",SUMIFS(Data!AL:AL,Data!Z:Z,"TM",Data!V:V,Data!M161,AA:AA,"H"),IF(Data!Z161="AZM",SUMIFS(Data!AL:AL,Data!Z:Z,"TM",Data!U:U,Data!M161,AA:AA,"H"),IF(Data!Z161="Zone",SUMIFS(Data!AL:AL,Data!Z:Z,"TM",Data!T:T,Data!M161,AA:AA,"H"),IF(Data!Z161="Region",SUMIFS(Data!AL:AL,Data!Z:Z,"TM",Data!S:S,Data!M161,AA:AA,"H"),IF(Data!Z161="Country",SUMIFS(Data!AL:AL,Data!Z:Z,"TM",Data!R:R,Data!M161,AA:AA,"H"),"")))))))</f>
        <v>0</v>
      </c>
      <c r="AM161" s="27">
        <f t="shared" si="47"/>
        <v>0</v>
      </c>
      <c r="AN161" s="26">
        <f t="shared" si="48"/>
        <v>0</v>
      </c>
      <c r="AO161" s="26">
        <f t="shared" si="49"/>
        <v>0</v>
      </c>
      <c r="AQ161" s="28">
        <f t="shared" si="50"/>
        <v>0</v>
      </c>
      <c r="AR161" s="18">
        <f t="shared" si="51"/>
        <v>0</v>
      </c>
      <c r="AS161" s="18">
        <f t="shared" si="52"/>
        <v>0</v>
      </c>
      <c r="AT161" s="27">
        <f t="shared" si="53"/>
        <v>0</v>
      </c>
      <c r="AU161" s="27"/>
      <c r="AV161" s="27"/>
      <c r="AW161" s="18">
        <f>IF(Z161="TM",(COUNTIFS(Orders!AD:AD,Data!M161,Orders!W:W,0,Orders!X:X,0,Orders!S:S,"*Ray*")+COUNTIFS(Orders!AD:AD,Data!M161,Orders!W:W,1,Orders!X:X,1,Orders!S:S,"*Ray*")+COUNTIFS(Orders!AD:AD,Data!M161,Orders!W:W,0,Orders!X:X,0,Orders!S:S,"*Fabric*")+COUNTIFS(Orders!AD:AD,Data!M161,Orders!W:W,1,Orders!X:X,1,Orders!S:S,"*Fabric*")),IF(Data!Z161="AAM",SUMIFS(Data!AW:AW,Data!Z:Z,"TM",Data!X:X,Data!M161),IF(Data!Z161="AM",SUMIFS(Data!AW:AW,Data!Z:Z,"TM",Data!V:V,Data!M161),IF(Data!Z161="AZM",SUMIFS(Data!AW:AW,Data!Z:Z,"TM",Data!U:U,Data!M161),IF(Data!Z161="Zone",SUMIFS(Data!AW:AW,Data!Z:Z,"TM",Data!T:T,Data!M161),IF(Data!Z161="Region",SUMIFS(Data!AW:AW,Data!Z:Z,"TM",Data!S:S,Data!M161),IF(Data!Z161="Country",SUMIFS(Data!AW:AW,Data!Z:Z,"TM",Data!R:R,Data!M161),0)))))))</f>
        <v>0</v>
      </c>
      <c r="AX161" s="18">
        <f>IF(Z161="TM",(COUNTIFS(Orders!AD:AD,Data!M161,Orders!W:W,0,Orders!X:X,0,Orders!S:S,"*Starter*")+COUNTIFS(Orders!AD:AD,Data!M161,Orders!W:W,1,Orders!X:X,1,Orders!S:S,"*Starter*")),IF(Data!Z161="AAM",SUMIFS(Data!AX:AX,Data!Z:Z,"TM",Data!X:X,Data!M161),IF(Data!Z161="AM",SUMIFS(Data!AX:AX,Data!Z:Z,"TM",Data!V:V,Data!M161),IF(Data!Z161="AZM",SUMIFS(Data!AX:AX,Data!Z:Z,"TM",Data!U:U,Data!M161),IF(Data!Z161="Zone",SUMIFS(Data!AX:AX,Data!Z:Z,"TM",Data!T:T,Data!M161),IF(Data!Z161="Region",SUMIFS(Data!AX:AX,Data!Z:Z,"TM",Data!S:S,Data!M161),IF(Data!Z161="Country",SUMIFS(Data!AX:AX,Data!Z:Z,"TM",Data!R:R,Data!M161),0)))))))</f>
        <v>0</v>
      </c>
      <c r="AY161" s="18">
        <f>IF(Z161="TM",(COUNTIFS(Orders!AD:AD,Data!M161,Orders!W:W,0,Orders!X:X,0,Orders!S:S,"*Pro*")+COUNTIFS(Orders!AD:AD,Data!M161,Orders!W:W,1,Orders!X:X,1,Orders!S:S,"*Pro*")),IF(Data!Z161="AAM",SUMIFS(Data!AY:AY,Data!Z:Z,"TM",Data!X:X,Data!M161),IF(Data!Z161="AM",SUMIFS(Data!AY:AY,Data!Z:Z,"TM",Data!V:V,Data!M161),IF(Data!Z161="AZM",SUMIFS(Data!AY:AY,Data!Z:Z,"TM",Data!U:U,Data!M161),IF(Data!Z161="Zone",SUMIFS(Data!AY:AY,Data!Z:Z,"TM",Data!T:T,Data!M161),IF(Data!Z161="Region",SUMIFS(Data!AY:AY,Data!Z:Z,"TM",Data!S:S,Data!M161),IF(Data!Z161="Country",SUMIFS(Data!AY:AY,Data!Z:Z,"TM",Data!R:R,Data!M161),0)))))))</f>
        <v>0</v>
      </c>
      <c r="AZ161" s="18">
        <f>IF(Z161="TM",(COUNTIFS(Orders!AD:AD,Data!M161,Orders!W:W,0,Orders!X:X,0,Orders!S:S,"*Tab*")+COUNTIFS(Orders!AD:AD,Data!M161,Orders!W:W,1,Orders!X:X,1,Orders!S:S,"*Tab*")),IF(Data!Z161="AAM",SUMIFS(Data!AZ:AZ,Data!Z:Z,"TM",Data!X:X,Data!M161),IF(Data!Z161="AM",SUMIFS(Data!AZ:AZ,Data!Z:Z,"TM",Data!V:V,Data!M161),IF(Data!Z161="AZM",SUMIFS(Data!AZ:AZ,Data!Z:Z,"TM",Data!U:U,Data!M161),IF(Data!Z161="Zone",SUMIFS(Data!AZ:AZ,Data!Z:Z,"TM",Data!T:T,Data!M161),IF(Data!Z161="Region",SUMIFS(Data!AZ:AZ,Data!Z:Z,"TM",Data!S:S,Data!M161),IF(Data!Z161="Country",SUMIFS(Data!AZ:AZ,Data!Z:Z,"TM",Data!R:R,Data!M161),0)))))))</f>
        <v>0</v>
      </c>
      <c r="BA161" s="18">
        <f>IF(Z161="TM",(COUNTIFS(Orders!AD:AD,Data!M161,Orders!W:W,0,Orders!X:X,0,Orders!S:S,"*Dental*")+COUNTIFS(Orders!AD:AD,Data!M161,Orders!W:W,1,Orders!X:X,1,Orders!S:S,"*Dental*")+COUNTIFS(Orders!AD:AD,Data!M161,Orders!W:W,0,Orders!X:X,0,Orders!S:S,"*Pediatric*")+COUNTIFS(Orders!AD:AD,Data!M161,Orders!W:W,1,Orders!X:X,1,Orders!S:S,"*Pediatric*")),IF(Data!Z161="AAM",SUMIFS(Data!BA:BA,Data!Z:Z,"TM",Data!X:X,Data!M161),IF(Data!Z161="AM",SUMIFS(Data!BA:BA,Data!Z:Z,"TM",Data!V:V,Data!M161),IF(Data!Z161="AZM",SUMIFS(Data!BA:BA,Data!Z:Z,"TM",Data!U:U,Data!M161),IF(Data!Z161="Zone",SUMIFS(Data!BA:BA,Data!Z:Z,"TM",Data!T:T,Data!M161),IF(Data!Z161="Region",SUMIFS(Data!BA:BA,Data!Z:Z,"TM",Data!S:S,Data!M161),IF(Data!Z161="Country",SUMIFS(Data!BA:BA,Data!Z:Z,"TM",Data!R:R,Data!M161),0)))))))</f>
        <v>0</v>
      </c>
      <c r="BB161" s="18">
        <f>IF(Z161="TM",(COUNTIFS(Orders!AD:AD,Data!M161,Orders!W:W,0,Orders!X:X,0,Orders!S:S,"*Fabric*")+COUNTIFS(Orders!AD:AD,Data!M161,Orders!W:W,1,Orders!X:X,1,Orders!S:S,"*Fabric*")),IF(Data!Z161="AAM",SUMIFS(Data!BB:BB,Data!Z:Z,"TM",Data!X:X,Data!M161),IF(Data!Z161="AM",SUMIFS(Data!BB:BB,Data!Z:Z,"TM",Data!V:V,Data!M161),IF(Data!Z161="AZM",SUMIFS(Data!BB:BB,Data!Z:Z,"TM",Data!U:U,Data!M161),IF(Data!Z161="Zone",SUMIFS(Data!BB:BB,Data!Z:Z,"TM",Data!T:T,Data!M161),IF(Data!Z161="Region",SUMIFS(Data!BB:BB,Data!Z:Z,"TM",Data!S:S,Data!M161),IF(Data!Z161="Country",SUMIFS(Data!BB:BB,Data!Z:Z,"TM",Data!R:R,Data!M161),0)))))))</f>
        <v>0</v>
      </c>
    </row>
    <row r="162" spans="1:54" ht="15.75" x14ac:dyDescent="0.3">
      <c r="A162" s="33" t="str">
        <f t="shared" si="54"/>
        <v/>
      </c>
      <c r="B162" s="33" t="b">
        <f t="shared" si="55"/>
        <v>1</v>
      </c>
      <c r="C162" s="33" t="e">
        <f>IF(ISERROR(SMALL($D$4:$D$594,E162)),””,SMALL($D$4:$D$594,E162))</f>
        <v>#NAME?</v>
      </c>
      <c r="D162" s="34" t="str">
        <f t="shared" si="56"/>
        <v/>
      </c>
      <c r="E162" s="33">
        <f>ROWS($E$4:E162)</f>
        <v>159</v>
      </c>
      <c r="F162" s="33">
        <f t="shared" si="57"/>
        <v>0</v>
      </c>
      <c r="G162" s="33">
        <f>IF(OR(Report!$C$7="",Report!$C$7="All Levels"),1,IF(Report!$C$7=Data!Z162,1,0))</f>
        <v>0</v>
      </c>
      <c r="H162" s="33">
        <f t="shared" si="58"/>
        <v>1</v>
      </c>
      <c r="I162" s="33">
        <f t="shared" si="59"/>
        <v>3</v>
      </c>
      <c r="J162" s="33">
        <f>IF(OR(Report!$F$7="",Report!$F$7="All AMs"),1,IF(Report!$F$7=Data!W162,1,0))</f>
        <v>1</v>
      </c>
      <c r="K162" s="33">
        <f>IF(OR(Report!$E$7="",Report!$E$7="All Zones"),1,IF(Report!$E$7=Data!P162,1,0))</f>
        <v>1</v>
      </c>
      <c r="L162" s="33">
        <f>IF(OR(Report!$D$7="",Report!$D$7="All Regions"),1,IF(Report!$D$7=Data!O162,1,0))</f>
        <v>1</v>
      </c>
      <c r="M162" s="67" t="s">
        <v>650</v>
      </c>
      <c r="N162" s="67" t="s">
        <v>972</v>
      </c>
      <c r="O162" s="68" t="s">
        <v>18</v>
      </c>
      <c r="P162" s="68" t="s">
        <v>682</v>
      </c>
      <c r="Q162" s="68" t="s">
        <v>803</v>
      </c>
      <c r="R162" s="67" t="s">
        <v>777</v>
      </c>
      <c r="S162" s="67" t="s">
        <v>749</v>
      </c>
      <c r="T162" s="67" t="s">
        <v>750</v>
      </c>
      <c r="U162" s="67" t="s">
        <v>781</v>
      </c>
      <c r="V162" s="67" t="s">
        <v>398</v>
      </c>
      <c r="W162" s="67" t="s">
        <v>700</v>
      </c>
      <c r="X162" s="67"/>
      <c r="Y162" s="68" t="s">
        <v>362</v>
      </c>
      <c r="Z162" s="68" t="s">
        <v>13</v>
      </c>
      <c r="AA162" s="68" t="s">
        <v>925</v>
      </c>
      <c r="AB162" s="18">
        <f>IF(Z162="TM",IF(AA162="H",(COUNTIFS(Orders!AD:AD,Data!M162,Orders!W:W,0,Orders!X:X,0)+COUNTIFS(Orders!AD:AD,Data!M162,Orders!W:W,1,Orders!X:X,1)),0),IF(Data!Z162="AAM",SUMIFS(Data!AB:AB,Data!Z:Z,"TM",Data!X:X,Data!M162,AA:AA,"H"),IF(Data!Z162="AM",SUMIFS(Data!AB:AB,Data!Z:Z,"TM",Data!V:V,Data!M162,AA:AA,"H"),IF(Data!Z162="AZM",SUMIFS(Data!AB:AB,Data!Z:Z,"TM",Data!U:U,Data!M162,AA:AA,"H"),IF(Data!Z162="ZM",SUMIFS(Data!AB:AB,Data!Z:Z,"TM",Data!T:T,Data!M162,AA:AA,"H"),IF(Data!Z162="RM",SUMIFS(Data!AB:AB,Data!Z:Z,"TM",Data!S:S,Data!M162,AA:AA,"H"),IF(Data!Z162="CM",SUMIFS(Data!AB:AB,Data!Z:Z,"TM",Data!R:R,Data!M162,AA:AA,"H"),"")))))))</f>
        <v>0</v>
      </c>
      <c r="AC162" s="28">
        <f>IF(Z162="TM",IF(AA162="H",(SUMIFS(Orders!AG:AG,Orders!AD:AD,Data!M162,Orders!W:W,0,Orders!X:X,0)+SUMIFS(Orders!AG:AG,Orders!AD:AD,Data!M162,Orders!W:W,1,Orders!X:X,1))/12000,0),IF(Data!Z162="AAM",SUMIFS(Data!AC:AC,Data!Z:Z,"TM",Data!X:X,Data!M162,AA:AA,"H"),IF(Data!Z162="AM",SUMIFS(Data!AC:AC,Data!Z:Z,"TM",Data!V:V,Data!M162,AA:AA,"H"),IF(Data!Z162="AZM",SUMIFS(Data!AC:AC,Data!Z:Z,"TM",Data!U:U,Data!M162,AA:AA,"H"),IF(Data!Z162="Zone",SUMIFS(Data!AC:AC,Data!Z:Z,"TM",Data!T:T,Data!M162,AA:AA,"H"),IF(Data!Z162="Region",SUMIFS(Data!AC:AC,Data!Z:Z,"TM",Data!S:S,Data!M162,AA:AA,"H"),IF(Data!Z162="Country",SUMIFS(Data!AC:AC,Data!Z:Z,"TM",Data!R:R,Data!M162,AA:AA,"H"),"")))))))</f>
        <v>0</v>
      </c>
      <c r="AD162" s="18">
        <f>IF(Z162="TM",0,IF(Data!Z162="AAM",SUMIFS(Data!AD:AD,Data!Z:Z,"TM",Data!X:X,Data!M162,AA:AA,"H"),IF(Data!Z162="AM",SUMIFS(Data!AD:AD,Data!Z:Z,"TM",Data!V:V,Data!M162,AA:AA,"H"),IF(Data!Z162="AZM",SUMIFS(Data!AD:AD,Data!Z:Z,"TM",Data!U:U,Data!M162,AA:AA,"H"),IF(Data!Z162="Zone",SUMIFS(Data!AD:AD,Data!Z:Z,"TM",Data!T:T,Data!M162,AA:AA,"H"),IF(Data!Z162="Region",SUMIFS(Data!AD:AD,Data!Z:Z,"TM",Data!S:S,Data!M162,AA:AA,"H"),IF(Data!Z162="Country",SUMIFS(Data!AD:AD,Data!Z:Z,"TM",Data!R:R,Data!M162,AA:AA,"H"),"")))))))</f>
        <v>0</v>
      </c>
      <c r="AE162" s="27">
        <f t="shared" si="43"/>
        <v>0</v>
      </c>
      <c r="AF162" s="26">
        <f t="shared" si="44"/>
        <v>0</v>
      </c>
      <c r="AG162" s="26">
        <f t="shared" si="45"/>
        <v>0</v>
      </c>
      <c r="AH162" s="26">
        <f t="shared" si="46"/>
        <v>0</v>
      </c>
      <c r="AJ162" s="28">
        <f>IF(Z162="TM",IF(AA162="U",(SUMIFS(Orders!AG:AG,Orders!AD:AD,Data!M162,Orders!W:W,0,Orders!X:X,0)+SUMIFS(Orders!AG:AG,Orders!AD:AD,Data!M162,Orders!W:W,1,Orders!X:X,1))/12000,0),IF(Data!Z162="AAM",SUMIFS(Data!AJ:AJ,Data!Z:Z,"TM",Data!X:X,Data!M162,AA:AA,"U"),IF(Data!Z162="AM",SUMIFS(Data!AJ:AJ,Data!Z:Z,"TM",Data!V:V,Data!M162,AA:AA,"U"),IF(Data!Z162="AZM",SUMIFS(Data!AJ:AJ,Data!Z:Z,"TM",Data!U:U,Data!M162,AA:AA,"U"),IF(Data!Z162="Zone",SUMIFS(Data!AJ:AJ,Data!Z:Z,"TM",Data!T:T,Data!M162,AA:AA,"U"),IF(Data!Z162="Region",SUMIFS(Data!AJ:AJ,Data!Z:Z,"TM",Data!S:S,Data!M162,AA:AA,"U"),IF(Data!Z162="Country",SUMIFS(Data!AJ:AJ,Data!Z:Z,"TM",Data!R:R,Data!M162,AA:AA,"U"),"")))))))</f>
        <v>0</v>
      </c>
      <c r="AK162" s="18">
        <f>IF(Z162="TM",IF(AA162="U",(SUMIFS(Orders!AG:AG,Orders!AD:AD,Data!M162,Orders!W:W,0,Orders!X:X,0)+SUMIFS(Orders!AG:AG,Orders!AD:AD,Data!M162,Orders!W:W,1,Orders!X:X,1)),0),IF(Data!Z162="AAM",SUMIFS(Data!AK:AK,Data!Z:Z,"TM",Data!X:X,Data!M162,AA:AA,"U"),IF(Data!Z162="AM",SUMIFS(Data!AK:AK,Data!Z:Z,"TM",Data!V:V,Data!M162,AA:AA,"U"),IF(Data!Z162="AZM",SUMIFS(Data!AK:AK,Data!Z:Z,"TM",Data!U:U,Data!M162,AA:AA,"U"),IF(Data!Z162="Zone",SUMIFS(Data!AK:AK,Data!Z:Z,"TM",Data!T:T,Data!M162,AA:AA,"U"),IF(Data!Z162="Region",SUMIFS(Data!AK:AK,Data!Z:Z,"TM",Data!S:S,Data!M162,AA:AA,"U"),IF(Data!Z162="Country",SUMIFS(Data!AK:AK,Data!Z:Z,"TM",Data!R:R,Data!M162,AA:AA,"U"),"")))))))</f>
        <v>0</v>
      </c>
      <c r="AL162" s="18">
        <f>IF(Z162="TM",12000*0,IF(Data!Z162="AAM",SUMIFS(Data!AL:AL,Data!Z:Z,"TM",Data!X:X,Data!M162,AA:AA,"H"),IF(Data!Z162="AM",SUMIFS(Data!AL:AL,Data!Z:Z,"TM",Data!V:V,Data!M162,AA:AA,"H"),IF(Data!Z162="AZM",SUMIFS(Data!AL:AL,Data!Z:Z,"TM",Data!U:U,Data!M162,AA:AA,"H"),IF(Data!Z162="Zone",SUMIFS(Data!AL:AL,Data!Z:Z,"TM",Data!T:T,Data!M162,AA:AA,"H"),IF(Data!Z162="Region",SUMIFS(Data!AL:AL,Data!Z:Z,"TM",Data!S:S,Data!M162,AA:AA,"H"),IF(Data!Z162="Country",SUMIFS(Data!AL:AL,Data!Z:Z,"TM",Data!R:R,Data!M162,AA:AA,"H"),"")))))))</f>
        <v>0</v>
      </c>
      <c r="AM162" s="27">
        <f t="shared" si="47"/>
        <v>0</v>
      </c>
      <c r="AN162" s="26">
        <f t="shared" si="48"/>
        <v>0</v>
      </c>
      <c r="AO162" s="26">
        <f t="shared" si="49"/>
        <v>0</v>
      </c>
      <c r="AQ162" s="28">
        <f t="shared" si="50"/>
        <v>0</v>
      </c>
      <c r="AR162" s="18">
        <f t="shared" si="51"/>
        <v>0</v>
      </c>
      <c r="AS162" s="18">
        <f t="shared" si="52"/>
        <v>0</v>
      </c>
      <c r="AT162" s="27">
        <f t="shared" si="53"/>
        <v>0</v>
      </c>
      <c r="AU162" s="27"/>
      <c r="AV162" s="27"/>
      <c r="AW162" s="18">
        <f>IF(Z162="TM",(COUNTIFS(Orders!AD:AD,Data!M162,Orders!W:W,0,Orders!X:X,0,Orders!S:S,"*Ray*")+COUNTIFS(Orders!AD:AD,Data!M162,Orders!W:W,1,Orders!X:X,1,Orders!S:S,"*Ray*")+COUNTIFS(Orders!AD:AD,Data!M162,Orders!W:W,0,Orders!X:X,0,Orders!S:S,"*Fabric*")+COUNTIFS(Orders!AD:AD,Data!M162,Orders!W:W,1,Orders!X:X,1,Orders!S:S,"*Fabric*")),IF(Data!Z162="AAM",SUMIFS(Data!AW:AW,Data!Z:Z,"TM",Data!X:X,Data!M162),IF(Data!Z162="AM",SUMIFS(Data!AW:AW,Data!Z:Z,"TM",Data!V:V,Data!M162),IF(Data!Z162="AZM",SUMIFS(Data!AW:AW,Data!Z:Z,"TM",Data!U:U,Data!M162),IF(Data!Z162="Zone",SUMIFS(Data!AW:AW,Data!Z:Z,"TM",Data!T:T,Data!M162),IF(Data!Z162="Region",SUMIFS(Data!AW:AW,Data!Z:Z,"TM",Data!S:S,Data!M162),IF(Data!Z162="Country",SUMIFS(Data!AW:AW,Data!Z:Z,"TM",Data!R:R,Data!M162),0)))))))</f>
        <v>0</v>
      </c>
      <c r="AX162" s="18">
        <f>IF(Z162="TM",(COUNTIFS(Orders!AD:AD,Data!M162,Orders!W:W,0,Orders!X:X,0,Orders!S:S,"*Starter*")+COUNTIFS(Orders!AD:AD,Data!M162,Orders!W:W,1,Orders!X:X,1,Orders!S:S,"*Starter*")),IF(Data!Z162="AAM",SUMIFS(Data!AX:AX,Data!Z:Z,"TM",Data!X:X,Data!M162),IF(Data!Z162="AM",SUMIFS(Data!AX:AX,Data!Z:Z,"TM",Data!V:V,Data!M162),IF(Data!Z162="AZM",SUMIFS(Data!AX:AX,Data!Z:Z,"TM",Data!U:U,Data!M162),IF(Data!Z162="Zone",SUMIFS(Data!AX:AX,Data!Z:Z,"TM",Data!T:T,Data!M162),IF(Data!Z162="Region",SUMIFS(Data!AX:AX,Data!Z:Z,"TM",Data!S:S,Data!M162),IF(Data!Z162="Country",SUMIFS(Data!AX:AX,Data!Z:Z,"TM",Data!R:R,Data!M162),0)))))))</f>
        <v>0</v>
      </c>
      <c r="AY162" s="18">
        <f>IF(Z162="TM",(COUNTIFS(Orders!AD:AD,Data!M162,Orders!W:W,0,Orders!X:X,0,Orders!S:S,"*Pro*")+COUNTIFS(Orders!AD:AD,Data!M162,Orders!W:W,1,Orders!X:X,1,Orders!S:S,"*Pro*")),IF(Data!Z162="AAM",SUMIFS(Data!AY:AY,Data!Z:Z,"TM",Data!X:X,Data!M162),IF(Data!Z162="AM",SUMIFS(Data!AY:AY,Data!Z:Z,"TM",Data!V:V,Data!M162),IF(Data!Z162="AZM",SUMIFS(Data!AY:AY,Data!Z:Z,"TM",Data!U:U,Data!M162),IF(Data!Z162="Zone",SUMIFS(Data!AY:AY,Data!Z:Z,"TM",Data!T:T,Data!M162),IF(Data!Z162="Region",SUMIFS(Data!AY:AY,Data!Z:Z,"TM",Data!S:S,Data!M162),IF(Data!Z162="Country",SUMIFS(Data!AY:AY,Data!Z:Z,"TM",Data!R:R,Data!M162),0)))))))</f>
        <v>0</v>
      </c>
      <c r="AZ162" s="18">
        <f>IF(Z162="TM",(COUNTIFS(Orders!AD:AD,Data!M162,Orders!W:W,0,Orders!X:X,0,Orders!S:S,"*Tab*")+COUNTIFS(Orders!AD:AD,Data!M162,Orders!W:W,1,Orders!X:X,1,Orders!S:S,"*Tab*")),IF(Data!Z162="AAM",SUMIFS(Data!AZ:AZ,Data!Z:Z,"TM",Data!X:X,Data!M162),IF(Data!Z162="AM",SUMIFS(Data!AZ:AZ,Data!Z:Z,"TM",Data!V:V,Data!M162),IF(Data!Z162="AZM",SUMIFS(Data!AZ:AZ,Data!Z:Z,"TM",Data!U:U,Data!M162),IF(Data!Z162="Zone",SUMIFS(Data!AZ:AZ,Data!Z:Z,"TM",Data!T:T,Data!M162),IF(Data!Z162="Region",SUMIFS(Data!AZ:AZ,Data!Z:Z,"TM",Data!S:S,Data!M162),IF(Data!Z162="Country",SUMIFS(Data!AZ:AZ,Data!Z:Z,"TM",Data!R:R,Data!M162),0)))))))</f>
        <v>0</v>
      </c>
      <c r="BA162" s="18">
        <f>IF(Z162="TM",(COUNTIFS(Orders!AD:AD,Data!M162,Orders!W:W,0,Orders!X:X,0,Orders!S:S,"*Dental*")+COUNTIFS(Orders!AD:AD,Data!M162,Orders!W:W,1,Orders!X:X,1,Orders!S:S,"*Dental*")+COUNTIFS(Orders!AD:AD,Data!M162,Orders!W:W,0,Orders!X:X,0,Orders!S:S,"*Pediatric*")+COUNTIFS(Orders!AD:AD,Data!M162,Orders!W:W,1,Orders!X:X,1,Orders!S:S,"*Pediatric*")),IF(Data!Z162="AAM",SUMIFS(Data!BA:BA,Data!Z:Z,"TM",Data!X:X,Data!M162),IF(Data!Z162="AM",SUMIFS(Data!BA:BA,Data!Z:Z,"TM",Data!V:V,Data!M162),IF(Data!Z162="AZM",SUMIFS(Data!BA:BA,Data!Z:Z,"TM",Data!U:U,Data!M162),IF(Data!Z162="Zone",SUMIFS(Data!BA:BA,Data!Z:Z,"TM",Data!T:T,Data!M162),IF(Data!Z162="Region",SUMIFS(Data!BA:BA,Data!Z:Z,"TM",Data!S:S,Data!M162),IF(Data!Z162="Country",SUMIFS(Data!BA:BA,Data!Z:Z,"TM",Data!R:R,Data!M162),0)))))))</f>
        <v>0</v>
      </c>
      <c r="BB162" s="18">
        <f>IF(Z162="TM",(COUNTIFS(Orders!AD:AD,Data!M162,Orders!W:W,0,Orders!X:X,0,Orders!S:S,"*Fabric*")+COUNTIFS(Orders!AD:AD,Data!M162,Orders!W:W,1,Orders!X:X,1,Orders!S:S,"*Fabric*")),IF(Data!Z162="AAM",SUMIFS(Data!BB:BB,Data!Z:Z,"TM",Data!X:X,Data!M162),IF(Data!Z162="AM",SUMIFS(Data!BB:BB,Data!Z:Z,"TM",Data!V:V,Data!M162),IF(Data!Z162="AZM",SUMIFS(Data!BB:BB,Data!Z:Z,"TM",Data!U:U,Data!M162),IF(Data!Z162="Zone",SUMIFS(Data!BB:BB,Data!Z:Z,"TM",Data!T:T,Data!M162),IF(Data!Z162="Region",SUMIFS(Data!BB:BB,Data!Z:Z,"TM",Data!S:S,Data!M162),IF(Data!Z162="Country",SUMIFS(Data!BB:BB,Data!Z:Z,"TM",Data!R:R,Data!M162),0)))))))</f>
        <v>0</v>
      </c>
    </row>
    <row r="163" spans="1:54" ht="15.75" x14ac:dyDescent="0.3">
      <c r="A163" s="33" t="str">
        <f t="shared" si="54"/>
        <v/>
      </c>
      <c r="B163" s="33" t="b">
        <f t="shared" si="55"/>
        <v>1</v>
      </c>
      <c r="C163" s="33" t="e">
        <f>IF(ISERROR(SMALL($D$4:$D$594,E163)),””,SMALL($D$4:$D$594,E163))</f>
        <v>#NAME?</v>
      </c>
      <c r="D163" s="34" t="str">
        <f t="shared" si="56"/>
        <v/>
      </c>
      <c r="E163" s="33">
        <f>ROWS($E$4:E163)</f>
        <v>160</v>
      </c>
      <c r="F163" s="33">
        <f t="shared" si="57"/>
        <v>0</v>
      </c>
      <c r="G163" s="33">
        <f>IF(OR(Report!$C$7="",Report!$C$7="All Levels"),1,IF(Report!$C$7=Data!Z163,1,0))</f>
        <v>0</v>
      </c>
      <c r="H163" s="33">
        <f t="shared" si="58"/>
        <v>1</v>
      </c>
      <c r="I163" s="33">
        <f t="shared" si="59"/>
        <v>3</v>
      </c>
      <c r="J163" s="33">
        <f>IF(OR(Report!$F$7="",Report!$F$7="All AMs"),1,IF(Report!$F$7=Data!W163,1,0))</f>
        <v>1</v>
      </c>
      <c r="K163" s="33">
        <f>IF(OR(Report!$E$7="",Report!$E$7="All Zones"),1,IF(Report!$E$7=Data!P163,1,0))</f>
        <v>1</v>
      </c>
      <c r="L163" s="33">
        <f>IF(OR(Report!$D$7="",Report!$D$7="All Regions"),1,IF(Report!$D$7=Data!O163,1,0))</f>
        <v>1</v>
      </c>
      <c r="M163" s="67" t="s">
        <v>973</v>
      </c>
      <c r="N163" s="67" t="s">
        <v>974</v>
      </c>
      <c r="O163" s="68" t="s">
        <v>18</v>
      </c>
      <c r="P163" s="68" t="s">
        <v>682</v>
      </c>
      <c r="Q163" s="68" t="s">
        <v>803</v>
      </c>
      <c r="R163" s="67" t="s">
        <v>777</v>
      </c>
      <c r="S163" s="67" t="s">
        <v>749</v>
      </c>
      <c r="T163" s="67" t="s">
        <v>750</v>
      </c>
      <c r="U163" s="67" t="s">
        <v>781</v>
      </c>
      <c r="V163" s="67" t="s">
        <v>398</v>
      </c>
      <c r="W163" s="67" t="s">
        <v>700</v>
      </c>
      <c r="X163" s="67"/>
      <c r="Y163" s="68" t="s">
        <v>361</v>
      </c>
      <c r="Z163" s="68" t="s">
        <v>13</v>
      </c>
      <c r="AA163" s="68" t="s">
        <v>925</v>
      </c>
      <c r="AB163" s="18">
        <f>IF(Z163="TM",IF(AA163="H",(COUNTIFS(Orders!AD:AD,Data!M163,Orders!W:W,0,Orders!X:X,0)+COUNTIFS(Orders!AD:AD,Data!M163,Orders!W:W,1,Orders!X:X,1)),0),IF(Data!Z163="AAM",SUMIFS(Data!AB:AB,Data!Z:Z,"TM",Data!X:X,Data!M163,AA:AA,"H"),IF(Data!Z163="AM",SUMIFS(Data!AB:AB,Data!Z:Z,"TM",Data!V:V,Data!M163,AA:AA,"H"),IF(Data!Z163="AZM",SUMIFS(Data!AB:AB,Data!Z:Z,"TM",Data!U:U,Data!M163,AA:AA,"H"),IF(Data!Z163="ZM",SUMIFS(Data!AB:AB,Data!Z:Z,"TM",Data!T:T,Data!M163,AA:AA,"H"),IF(Data!Z163="RM",SUMIFS(Data!AB:AB,Data!Z:Z,"TM",Data!S:S,Data!M163,AA:AA,"H"),IF(Data!Z163="CM",SUMIFS(Data!AB:AB,Data!Z:Z,"TM",Data!R:R,Data!M163,AA:AA,"H"),"")))))))</f>
        <v>0</v>
      </c>
      <c r="AC163" s="28">
        <f>IF(Z163="TM",IF(AA163="H",(SUMIFS(Orders!AG:AG,Orders!AD:AD,Data!M163,Orders!W:W,0,Orders!X:X,0)+SUMIFS(Orders!AG:AG,Orders!AD:AD,Data!M163,Orders!W:W,1,Orders!X:X,1))/12000,0),IF(Data!Z163="AAM",SUMIFS(Data!AC:AC,Data!Z:Z,"TM",Data!X:X,Data!M163,AA:AA,"H"),IF(Data!Z163="AM",SUMIFS(Data!AC:AC,Data!Z:Z,"TM",Data!V:V,Data!M163,AA:AA,"H"),IF(Data!Z163="AZM",SUMIFS(Data!AC:AC,Data!Z:Z,"TM",Data!U:U,Data!M163,AA:AA,"H"),IF(Data!Z163="Zone",SUMIFS(Data!AC:AC,Data!Z:Z,"TM",Data!T:T,Data!M163,AA:AA,"H"),IF(Data!Z163="Region",SUMIFS(Data!AC:AC,Data!Z:Z,"TM",Data!S:S,Data!M163,AA:AA,"H"),IF(Data!Z163="Country",SUMIFS(Data!AC:AC,Data!Z:Z,"TM",Data!R:R,Data!M163,AA:AA,"H"),"")))))))</f>
        <v>0</v>
      </c>
      <c r="AD163" s="18">
        <f>IF(Z163="TM",0,IF(Data!Z163="AAM",SUMIFS(Data!AD:AD,Data!Z:Z,"TM",Data!X:X,Data!M163,AA:AA,"H"),IF(Data!Z163="AM",SUMIFS(Data!AD:AD,Data!Z:Z,"TM",Data!V:V,Data!M163,AA:AA,"H"),IF(Data!Z163="AZM",SUMIFS(Data!AD:AD,Data!Z:Z,"TM",Data!U:U,Data!M163,AA:AA,"H"),IF(Data!Z163="Zone",SUMIFS(Data!AD:AD,Data!Z:Z,"TM",Data!T:T,Data!M163,AA:AA,"H"),IF(Data!Z163="Region",SUMIFS(Data!AD:AD,Data!Z:Z,"TM",Data!S:S,Data!M163,AA:AA,"H"),IF(Data!Z163="Country",SUMIFS(Data!AD:AD,Data!Z:Z,"TM",Data!R:R,Data!M163,AA:AA,"H"),"")))))))</f>
        <v>0</v>
      </c>
      <c r="AE163" s="27">
        <f t="shared" si="43"/>
        <v>0</v>
      </c>
      <c r="AF163" s="26">
        <f t="shared" si="44"/>
        <v>0</v>
      </c>
      <c r="AG163" s="26">
        <f t="shared" si="45"/>
        <v>0</v>
      </c>
      <c r="AH163" s="26">
        <f t="shared" si="46"/>
        <v>0</v>
      </c>
      <c r="AJ163" s="28">
        <f>IF(Z163="TM",IF(AA163="U",(SUMIFS(Orders!AG:AG,Orders!AD:AD,Data!M163,Orders!W:W,0,Orders!X:X,0)+SUMIFS(Orders!AG:AG,Orders!AD:AD,Data!M163,Orders!W:W,1,Orders!X:X,1))/12000,0),IF(Data!Z163="AAM",SUMIFS(Data!AJ:AJ,Data!Z:Z,"TM",Data!X:X,Data!M163,AA:AA,"U"),IF(Data!Z163="AM",SUMIFS(Data!AJ:AJ,Data!Z:Z,"TM",Data!V:V,Data!M163,AA:AA,"U"),IF(Data!Z163="AZM",SUMIFS(Data!AJ:AJ,Data!Z:Z,"TM",Data!U:U,Data!M163,AA:AA,"U"),IF(Data!Z163="Zone",SUMIFS(Data!AJ:AJ,Data!Z:Z,"TM",Data!T:T,Data!M163,AA:AA,"U"),IF(Data!Z163="Region",SUMIFS(Data!AJ:AJ,Data!Z:Z,"TM",Data!S:S,Data!M163,AA:AA,"U"),IF(Data!Z163="Country",SUMIFS(Data!AJ:AJ,Data!Z:Z,"TM",Data!R:R,Data!M163,AA:AA,"U"),"")))))))</f>
        <v>0</v>
      </c>
      <c r="AK163" s="18">
        <f>IF(Z163="TM",IF(AA163="U",(SUMIFS(Orders!AG:AG,Orders!AD:AD,Data!M163,Orders!W:W,0,Orders!X:X,0)+SUMIFS(Orders!AG:AG,Orders!AD:AD,Data!M163,Orders!W:W,1,Orders!X:X,1)),0),IF(Data!Z163="AAM",SUMIFS(Data!AK:AK,Data!Z:Z,"TM",Data!X:X,Data!M163,AA:AA,"U"),IF(Data!Z163="AM",SUMIFS(Data!AK:AK,Data!Z:Z,"TM",Data!V:V,Data!M163,AA:AA,"U"),IF(Data!Z163="AZM",SUMIFS(Data!AK:AK,Data!Z:Z,"TM",Data!U:U,Data!M163,AA:AA,"U"),IF(Data!Z163="Zone",SUMIFS(Data!AK:AK,Data!Z:Z,"TM",Data!T:T,Data!M163,AA:AA,"U"),IF(Data!Z163="Region",SUMIFS(Data!AK:AK,Data!Z:Z,"TM",Data!S:S,Data!M163,AA:AA,"U"),IF(Data!Z163="Country",SUMIFS(Data!AK:AK,Data!Z:Z,"TM",Data!R:R,Data!M163,AA:AA,"U"),"")))))))</f>
        <v>0</v>
      </c>
      <c r="AL163" s="18">
        <f>IF(Z163="TM",12000*0,IF(Data!Z163="AAM",SUMIFS(Data!AL:AL,Data!Z:Z,"TM",Data!X:X,Data!M163,AA:AA,"H"),IF(Data!Z163="AM",SUMIFS(Data!AL:AL,Data!Z:Z,"TM",Data!V:V,Data!M163,AA:AA,"H"),IF(Data!Z163="AZM",SUMIFS(Data!AL:AL,Data!Z:Z,"TM",Data!U:U,Data!M163,AA:AA,"H"),IF(Data!Z163="Zone",SUMIFS(Data!AL:AL,Data!Z:Z,"TM",Data!T:T,Data!M163,AA:AA,"H"),IF(Data!Z163="Region",SUMIFS(Data!AL:AL,Data!Z:Z,"TM",Data!S:S,Data!M163,AA:AA,"H"),IF(Data!Z163="Country",SUMIFS(Data!AL:AL,Data!Z:Z,"TM",Data!R:R,Data!M163,AA:AA,"H"),"")))))))</f>
        <v>0</v>
      </c>
      <c r="AM163" s="27">
        <f t="shared" si="47"/>
        <v>0</v>
      </c>
      <c r="AN163" s="26">
        <f t="shared" si="48"/>
        <v>0</v>
      </c>
      <c r="AO163" s="26">
        <f t="shared" si="49"/>
        <v>0</v>
      </c>
      <c r="AQ163" s="28">
        <f t="shared" si="50"/>
        <v>0</v>
      </c>
      <c r="AR163" s="18">
        <f t="shared" si="51"/>
        <v>0</v>
      </c>
      <c r="AS163" s="18">
        <f t="shared" si="52"/>
        <v>0</v>
      </c>
      <c r="AT163" s="27">
        <f t="shared" si="53"/>
        <v>0</v>
      </c>
      <c r="AU163" s="27"/>
      <c r="AV163" s="27"/>
      <c r="AW163" s="18">
        <f>IF(Z163="TM",(COUNTIFS(Orders!AD:AD,Data!M163,Orders!W:W,0,Orders!X:X,0,Orders!S:S,"*Ray*")+COUNTIFS(Orders!AD:AD,Data!M163,Orders!W:W,1,Orders!X:X,1,Orders!S:S,"*Ray*")+COUNTIFS(Orders!AD:AD,Data!M163,Orders!W:W,0,Orders!X:X,0,Orders!S:S,"*Fabric*")+COUNTIFS(Orders!AD:AD,Data!M163,Orders!W:W,1,Orders!X:X,1,Orders!S:S,"*Fabric*")),IF(Data!Z163="AAM",SUMIFS(Data!AW:AW,Data!Z:Z,"TM",Data!X:X,Data!M163),IF(Data!Z163="AM",SUMIFS(Data!AW:AW,Data!Z:Z,"TM",Data!V:V,Data!M163),IF(Data!Z163="AZM",SUMIFS(Data!AW:AW,Data!Z:Z,"TM",Data!U:U,Data!M163),IF(Data!Z163="Zone",SUMIFS(Data!AW:AW,Data!Z:Z,"TM",Data!T:T,Data!M163),IF(Data!Z163="Region",SUMIFS(Data!AW:AW,Data!Z:Z,"TM",Data!S:S,Data!M163),IF(Data!Z163="Country",SUMIFS(Data!AW:AW,Data!Z:Z,"TM",Data!R:R,Data!M163),0)))))))</f>
        <v>0</v>
      </c>
      <c r="AX163" s="18">
        <f>IF(Z163="TM",(COUNTIFS(Orders!AD:AD,Data!M163,Orders!W:W,0,Orders!X:X,0,Orders!S:S,"*Starter*")+COUNTIFS(Orders!AD:AD,Data!M163,Orders!W:W,1,Orders!X:X,1,Orders!S:S,"*Starter*")),IF(Data!Z163="AAM",SUMIFS(Data!AX:AX,Data!Z:Z,"TM",Data!X:X,Data!M163),IF(Data!Z163="AM",SUMIFS(Data!AX:AX,Data!Z:Z,"TM",Data!V:V,Data!M163),IF(Data!Z163="AZM",SUMIFS(Data!AX:AX,Data!Z:Z,"TM",Data!U:U,Data!M163),IF(Data!Z163="Zone",SUMIFS(Data!AX:AX,Data!Z:Z,"TM",Data!T:T,Data!M163),IF(Data!Z163="Region",SUMIFS(Data!AX:AX,Data!Z:Z,"TM",Data!S:S,Data!M163),IF(Data!Z163="Country",SUMIFS(Data!AX:AX,Data!Z:Z,"TM",Data!R:R,Data!M163),0)))))))</f>
        <v>0</v>
      </c>
      <c r="AY163" s="18">
        <f>IF(Z163="TM",(COUNTIFS(Orders!AD:AD,Data!M163,Orders!W:W,0,Orders!X:X,0,Orders!S:S,"*Pro*")+COUNTIFS(Orders!AD:AD,Data!M163,Orders!W:W,1,Orders!X:X,1,Orders!S:S,"*Pro*")),IF(Data!Z163="AAM",SUMIFS(Data!AY:AY,Data!Z:Z,"TM",Data!X:X,Data!M163),IF(Data!Z163="AM",SUMIFS(Data!AY:AY,Data!Z:Z,"TM",Data!V:V,Data!M163),IF(Data!Z163="AZM",SUMIFS(Data!AY:AY,Data!Z:Z,"TM",Data!U:U,Data!M163),IF(Data!Z163="Zone",SUMIFS(Data!AY:AY,Data!Z:Z,"TM",Data!T:T,Data!M163),IF(Data!Z163="Region",SUMIFS(Data!AY:AY,Data!Z:Z,"TM",Data!S:S,Data!M163),IF(Data!Z163="Country",SUMIFS(Data!AY:AY,Data!Z:Z,"TM",Data!R:R,Data!M163),0)))))))</f>
        <v>0</v>
      </c>
      <c r="AZ163" s="18">
        <f>IF(Z163="TM",(COUNTIFS(Orders!AD:AD,Data!M163,Orders!W:W,0,Orders!X:X,0,Orders!S:S,"*Tab*")+COUNTIFS(Orders!AD:AD,Data!M163,Orders!W:W,1,Orders!X:X,1,Orders!S:S,"*Tab*")),IF(Data!Z163="AAM",SUMIFS(Data!AZ:AZ,Data!Z:Z,"TM",Data!X:X,Data!M163),IF(Data!Z163="AM",SUMIFS(Data!AZ:AZ,Data!Z:Z,"TM",Data!V:V,Data!M163),IF(Data!Z163="AZM",SUMIFS(Data!AZ:AZ,Data!Z:Z,"TM",Data!U:U,Data!M163),IF(Data!Z163="Zone",SUMIFS(Data!AZ:AZ,Data!Z:Z,"TM",Data!T:T,Data!M163),IF(Data!Z163="Region",SUMIFS(Data!AZ:AZ,Data!Z:Z,"TM",Data!S:S,Data!M163),IF(Data!Z163="Country",SUMIFS(Data!AZ:AZ,Data!Z:Z,"TM",Data!R:R,Data!M163),0)))))))</f>
        <v>0</v>
      </c>
      <c r="BA163" s="18">
        <f>IF(Z163="TM",(COUNTIFS(Orders!AD:AD,Data!M163,Orders!W:W,0,Orders!X:X,0,Orders!S:S,"*Dental*")+COUNTIFS(Orders!AD:AD,Data!M163,Orders!W:W,1,Orders!X:X,1,Orders!S:S,"*Dental*")+COUNTIFS(Orders!AD:AD,Data!M163,Orders!W:W,0,Orders!X:X,0,Orders!S:S,"*Pediatric*")+COUNTIFS(Orders!AD:AD,Data!M163,Orders!W:W,1,Orders!X:X,1,Orders!S:S,"*Pediatric*")),IF(Data!Z163="AAM",SUMIFS(Data!BA:BA,Data!Z:Z,"TM",Data!X:X,Data!M163),IF(Data!Z163="AM",SUMIFS(Data!BA:BA,Data!Z:Z,"TM",Data!V:V,Data!M163),IF(Data!Z163="AZM",SUMIFS(Data!BA:BA,Data!Z:Z,"TM",Data!U:U,Data!M163),IF(Data!Z163="Zone",SUMIFS(Data!BA:BA,Data!Z:Z,"TM",Data!T:T,Data!M163),IF(Data!Z163="Region",SUMIFS(Data!BA:BA,Data!Z:Z,"TM",Data!S:S,Data!M163),IF(Data!Z163="Country",SUMIFS(Data!BA:BA,Data!Z:Z,"TM",Data!R:R,Data!M163),0)))))))</f>
        <v>0</v>
      </c>
      <c r="BB163" s="18">
        <f>IF(Z163="TM",(COUNTIFS(Orders!AD:AD,Data!M163,Orders!W:W,0,Orders!X:X,0,Orders!S:S,"*Fabric*")+COUNTIFS(Orders!AD:AD,Data!M163,Orders!W:W,1,Orders!X:X,1,Orders!S:S,"*Fabric*")),IF(Data!Z163="AAM",SUMIFS(Data!BB:BB,Data!Z:Z,"TM",Data!X:X,Data!M163),IF(Data!Z163="AM",SUMIFS(Data!BB:BB,Data!Z:Z,"TM",Data!V:V,Data!M163),IF(Data!Z163="AZM",SUMIFS(Data!BB:BB,Data!Z:Z,"TM",Data!U:U,Data!M163),IF(Data!Z163="Zone",SUMIFS(Data!BB:BB,Data!Z:Z,"TM",Data!T:T,Data!M163),IF(Data!Z163="Region",SUMIFS(Data!BB:BB,Data!Z:Z,"TM",Data!S:S,Data!M163),IF(Data!Z163="Country",SUMIFS(Data!BB:BB,Data!Z:Z,"TM",Data!R:R,Data!M163),0)))))))</f>
        <v>0</v>
      </c>
    </row>
    <row r="164" spans="1:54" ht="15.75" x14ac:dyDescent="0.3">
      <c r="A164" s="33" t="str">
        <f t="shared" si="54"/>
        <v/>
      </c>
      <c r="B164" s="33" t="b">
        <f t="shared" si="55"/>
        <v>1</v>
      </c>
      <c r="C164" s="33" t="e">
        <f>IF(ISERROR(SMALL($D$4:$D$594,E164)),””,SMALL($D$4:$D$594,E164))</f>
        <v>#NAME?</v>
      </c>
      <c r="D164" s="34" t="str">
        <f t="shared" si="56"/>
        <v/>
      </c>
      <c r="E164" s="33">
        <f>ROWS($E$4:E164)</f>
        <v>161</v>
      </c>
      <c r="F164" s="33">
        <f t="shared" si="57"/>
        <v>0</v>
      </c>
      <c r="G164" s="33">
        <f>IF(OR(Report!$C$7="",Report!$C$7="All Levels"),1,IF(Report!$C$7=Data!Z164,1,0))</f>
        <v>0</v>
      </c>
      <c r="H164" s="33">
        <f t="shared" si="58"/>
        <v>1</v>
      </c>
      <c r="I164" s="33">
        <f t="shared" si="59"/>
        <v>3</v>
      </c>
      <c r="J164" s="33">
        <f>IF(OR(Report!$F$7="",Report!$F$7="All AMs"),1,IF(Report!$F$7=Data!W164,1,0))</f>
        <v>1</v>
      </c>
      <c r="K164" s="33">
        <f>IF(OR(Report!$E$7="",Report!$E$7="All Zones"),1,IF(Report!$E$7=Data!P164,1,0))</f>
        <v>1</v>
      </c>
      <c r="L164" s="33">
        <f>IF(OR(Report!$D$7="",Report!$D$7="All Regions"),1,IF(Report!$D$7=Data!O164,1,0))</f>
        <v>1</v>
      </c>
      <c r="M164" s="67" t="s">
        <v>975</v>
      </c>
      <c r="N164" s="67" t="s">
        <v>976</v>
      </c>
      <c r="O164" s="68" t="s">
        <v>18</v>
      </c>
      <c r="P164" s="68" t="s">
        <v>682</v>
      </c>
      <c r="Q164" s="68" t="s">
        <v>803</v>
      </c>
      <c r="R164" s="67" t="s">
        <v>777</v>
      </c>
      <c r="S164" s="67" t="s">
        <v>749</v>
      </c>
      <c r="T164" s="67" t="s">
        <v>750</v>
      </c>
      <c r="U164" s="67" t="s">
        <v>781</v>
      </c>
      <c r="V164" s="67" t="s">
        <v>398</v>
      </c>
      <c r="W164" s="67" t="s">
        <v>700</v>
      </c>
      <c r="X164" s="67"/>
      <c r="Y164" s="68" t="s">
        <v>361</v>
      </c>
      <c r="Z164" s="68" t="s">
        <v>13</v>
      </c>
      <c r="AA164" s="68" t="s">
        <v>925</v>
      </c>
      <c r="AB164" s="18">
        <f>IF(Z164="TM",IF(AA164="H",(COUNTIFS(Orders!AD:AD,Data!M164,Orders!W:W,0,Orders!X:X,0)+COUNTIFS(Orders!AD:AD,Data!M164,Orders!W:W,1,Orders!X:X,1)),0),IF(Data!Z164="AAM",SUMIFS(Data!AB:AB,Data!Z:Z,"TM",Data!X:X,Data!M164,AA:AA,"H"),IF(Data!Z164="AM",SUMIFS(Data!AB:AB,Data!Z:Z,"TM",Data!V:V,Data!M164,AA:AA,"H"),IF(Data!Z164="AZM",SUMIFS(Data!AB:AB,Data!Z:Z,"TM",Data!U:U,Data!M164,AA:AA,"H"),IF(Data!Z164="ZM",SUMIFS(Data!AB:AB,Data!Z:Z,"TM",Data!T:T,Data!M164,AA:AA,"H"),IF(Data!Z164="RM",SUMIFS(Data!AB:AB,Data!Z:Z,"TM",Data!S:S,Data!M164,AA:AA,"H"),IF(Data!Z164="CM",SUMIFS(Data!AB:AB,Data!Z:Z,"TM",Data!R:R,Data!M164,AA:AA,"H"),"")))))))</f>
        <v>0</v>
      </c>
      <c r="AC164" s="28">
        <f>IF(Z164="TM",IF(AA164="H",(SUMIFS(Orders!AG:AG,Orders!AD:AD,Data!M164,Orders!W:W,0,Orders!X:X,0)+SUMIFS(Orders!AG:AG,Orders!AD:AD,Data!M164,Orders!W:W,1,Orders!X:X,1))/12000,0),IF(Data!Z164="AAM",SUMIFS(Data!AC:AC,Data!Z:Z,"TM",Data!X:X,Data!M164,AA:AA,"H"),IF(Data!Z164="AM",SUMIFS(Data!AC:AC,Data!Z:Z,"TM",Data!V:V,Data!M164,AA:AA,"H"),IF(Data!Z164="AZM",SUMIFS(Data!AC:AC,Data!Z:Z,"TM",Data!U:U,Data!M164,AA:AA,"H"),IF(Data!Z164="Zone",SUMIFS(Data!AC:AC,Data!Z:Z,"TM",Data!T:T,Data!M164,AA:AA,"H"),IF(Data!Z164="Region",SUMIFS(Data!AC:AC,Data!Z:Z,"TM",Data!S:S,Data!M164,AA:AA,"H"),IF(Data!Z164="Country",SUMIFS(Data!AC:AC,Data!Z:Z,"TM",Data!R:R,Data!M164,AA:AA,"H"),"")))))))</f>
        <v>0</v>
      </c>
      <c r="AD164" s="18">
        <f>IF(Z164="TM",0,IF(Data!Z164="AAM",SUMIFS(Data!AD:AD,Data!Z:Z,"TM",Data!X:X,Data!M164,AA:AA,"H"),IF(Data!Z164="AM",SUMIFS(Data!AD:AD,Data!Z:Z,"TM",Data!V:V,Data!M164,AA:AA,"H"),IF(Data!Z164="AZM",SUMIFS(Data!AD:AD,Data!Z:Z,"TM",Data!U:U,Data!M164,AA:AA,"H"),IF(Data!Z164="Zone",SUMIFS(Data!AD:AD,Data!Z:Z,"TM",Data!T:T,Data!M164,AA:AA,"H"),IF(Data!Z164="Region",SUMIFS(Data!AD:AD,Data!Z:Z,"TM",Data!S:S,Data!M164,AA:AA,"H"),IF(Data!Z164="Country",SUMIFS(Data!AD:AD,Data!Z:Z,"TM",Data!R:R,Data!M164,AA:AA,"H"),"")))))))</f>
        <v>0</v>
      </c>
      <c r="AE164" s="27">
        <f t="shared" si="43"/>
        <v>0</v>
      </c>
      <c r="AF164" s="26">
        <f t="shared" si="44"/>
        <v>0</v>
      </c>
      <c r="AG164" s="26">
        <f t="shared" si="45"/>
        <v>0</v>
      </c>
      <c r="AH164" s="26">
        <f t="shared" si="46"/>
        <v>0</v>
      </c>
      <c r="AJ164" s="28">
        <f>IF(Z164="TM",IF(AA164="U",(SUMIFS(Orders!AG:AG,Orders!AD:AD,Data!M164,Orders!W:W,0,Orders!X:X,0)+SUMIFS(Orders!AG:AG,Orders!AD:AD,Data!M164,Orders!W:W,1,Orders!X:X,1))/12000,0),IF(Data!Z164="AAM",SUMIFS(Data!AJ:AJ,Data!Z:Z,"TM",Data!X:X,Data!M164,AA:AA,"U"),IF(Data!Z164="AM",SUMIFS(Data!AJ:AJ,Data!Z:Z,"TM",Data!V:V,Data!M164,AA:AA,"U"),IF(Data!Z164="AZM",SUMIFS(Data!AJ:AJ,Data!Z:Z,"TM",Data!U:U,Data!M164,AA:AA,"U"),IF(Data!Z164="Zone",SUMIFS(Data!AJ:AJ,Data!Z:Z,"TM",Data!T:T,Data!M164,AA:AA,"U"),IF(Data!Z164="Region",SUMIFS(Data!AJ:AJ,Data!Z:Z,"TM",Data!S:S,Data!M164,AA:AA,"U"),IF(Data!Z164="Country",SUMIFS(Data!AJ:AJ,Data!Z:Z,"TM",Data!R:R,Data!M164,AA:AA,"U"),"")))))))</f>
        <v>0</v>
      </c>
      <c r="AK164" s="18">
        <f>IF(Z164="TM",IF(AA164="U",(SUMIFS(Orders!AG:AG,Orders!AD:AD,Data!M164,Orders!W:W,0,Orders!X:X,0)+SUMIFS(Orders!AG:AG,Orders!AD:AD,Data!M164,Orders!W:W,1,Orders!X:X,1)),0),IF(Data!Z164="AAM",SUMIFS(Data!AK:AK,Data!Z:Z,"TM",Data!X:X,Data!M164,AA:AA,"U"),IF(Data!Z164="AM",SUMIFS(Data!AK:AK,Data!Z:Z,"TM",Data!V:V,Data!M164,AA:AA,"U"),IF(Data!Z164="AZM",SUMIFS(Data!AK:AK,Data!Z:Z,"TM",Data!U:U,Data!M164,AA:AA,"U"),IF(Data!Z164="Zone",SUMIFS(Data!AK:AK,Data!Z:Z,"TM",Data!T:T,Data!M164,AA:AA,"U"),IF(Data!Z164="Region",SUMIFS(Data!AK:AK,Data!Z:Z,"TM",Data!S:S,Data!M164,AA:AA,"U"),IF(Data!Z164="Country",SUMIFS(Data!AK:AK,Data!Z:Z,"TM",Data!R:R,Data!M164,AA:AA,"U"),"")))))))</f>
        <v>0</v>
      </c>
      <c r="AL164" s="18">
        <f>IF(Z164="TM",12000*0,IF(Data!Z164="AAM",SUMIFS(Data!AL:AL,Data!Z:Z,"TM",Data!X:X,Data!M164,AA:AA,"H"),IF(Data!Z164="AM",SUMIFS(Data!AL:AL,Data!Z:Z,"TM",Data!V:V,Data!M164,AA:AA,"H"),IF(Data!Z164="AZM",SUMIFS(Data!AL:AL,Data!Z:Z,"TM",Data!U:U,Data!M164,AA:AA,"H"),IF(Data!Z164="Zone",SUMIFS(Data!AL:AL,Data!Z:Z,"TM",Data!T:T,Data!M164,AA:AA,"H"),IF(Data!Z164="Region",SUMIFS(Data!AL:AL,Data!Z:Z,"TM",Data!S:S,Data!M164,AA:AA,"H"),IF(Data!Z164="Country",SUMIFS(Data!AL:AL,Data!Z:Z,"TM",Data!R:R,Data!M164,AA:AA,"H"),"")))))))</f>
        <v>0</v>
      </c>
      <c r="AM164" s="27">
        <f t="shared" si="47"/>
        <v>0</v>
      </c>
      <c r="AN164" s="26">
        <f t="shared" si="48"/>
        <v>0</v>
      </c>
      <c r="AO164" s="26">
        <f t="shared" si="49"/>
        <v>0</v>
      </c>
      <c r="AQ164" s="28">
        <f t="shared" si="50"/>
        <v>0</v>
      </c>
      <c r="AR164" s="18">
        <f t="shared" si="51"/>
        <v>0</v>
      </c>
      <c r="AS164" s="18">
        <f t="shared" si="52"/>
        <v>0</v>
      </c>
      <c r="AT164" s="27">
        <f t="shared" si="53"/>
        <v>0</v>
      </c>
      <c r="AU164" s="27"/>
      <c r="AV164" s="27"/>
      <c r="AW164" s="18">
        <f>IF(Z164="TM",(COUNTIFS(Orders!AD:AD,Data!M164,Orders!W:W,0,Orders!X:X,0,Orders!S:S,"*Ray*")+COUNTIFS(Orders!AD:AD,Data!M164,Orders!W:W,1,Orders!X:X,1,Orders!S:S,"*Ray*")+COUNTIFS(Orders!AD:AD,Data!M164,Orders!W:W,0,Orders!X:X,0,Orders!S:S,"*Fabric*")+COUNTIFS(Orders!AD:AD,Data!M164,Orders!W:W,1,Orders!X:X,1,Orders!S:S,"*Fabric*")),IF(Data!Z164="AAM",SUMIFS(Data!AW:AW,Data!Z:Z,"TM",Data!X:X,Data!M164),IF(Data!Z164="AM",SUMIFS(Data!AW:AW,Data!Z:Z,"TM",Data!V:V,Data!M164),IF(Data!Z164="AZM",SUMIFS(Data!AW:AW,Data!Z:Z,"TM",Data!U:U,Data!M164),IF(Data!Z164="Zone",SUMIFS(Data!AW:AW,Data!Z:Z,"TM",Data!T:T,Data!M164),IF(Data!Z164="Region",SUMIFS(Data!AW:AW,Data!Z:Z,"TM",Data!S:S,Data!M164),IF(Data!Z164="Country",SUMIFS(Data!AW:AW,Data!Z:Z,"TM",Data!R:R,Data!M164),0)))))))</f>
        <v>0</v>
      </c>
      <c r="AX164" s="18">
        <f>IF(Z164="TM",(COUNTIFS(Orders!AD:AD,Data!M164,Orders!W:W,0,Orders!X:X,0,Orders!S:S,"*Starter*")+COUNTIFS(Orders!AD:AD,Data!M164,Orders!W:W,1,Orders!X:X,1,Orders!S:S,"*Starter*")),IF(Data!Z164="AAM",SUMIFS(Data!AX:AX,Data!Z:Z,"TM",Data!X:X,Data!M164),IF(Data!Z164="AM",SUMIFS(Data!AX:AX,Data!Z:Z,"TM",Data!V:V,Data!M164),IF(Data!Z164="AZM",SUMIFS(Data!AX:AX,Data!Z:Z,"TM",Data!U:U,Data!M164),IF(Data!Z164="Zone",SUMIFS(Data!AX:AX,Data!Z:Z,"TM",Data!T:T,Data!M164),IF(Data!Z164="Region",SUMIFS(Data!AX:AX,Data!Z:Z,"TM",Data!S:S,Data!M164),IF(Data!Z164="Country",SUMIFS(Data!AX:AX,Data!Z:Z,"TM",Data!R:R,Data!M164),0)))))))</f>
        <v>0</v>
      </c>
      <c r="AY164" s="18">
        <f>IF(Z164="TM",(COUNTIFS(Orders!AD:AD,Data!M164,Orders!W:W,0,Orders!X:X,0,Orders!S:S,"*Pro*")+COUNTIFS(Orders!AD:AD,Data!M164,Orders!W:W,1,Orders!X:X,1,Orders!S:S,"*Pro*")),IF(Data!Z164="AAM",SUMIFS(Data!AY:AY,Data!Z:Z,"TM",Data!X:X,Data!M164),IF(Data!Z164="AM",SUMIFS(Data!AY:AY,Data!Z:Z,"TM",Data!V:V,Data!M164),IF(Data!Z164="AZM",SUMIFS(Data!AY:AY,Data!Z:Z,"TM",Data!U:U,Data!M164),IF(Data!Z164="Zone",SUMIFS(Data!AY:AY,Data!Z:Z,"TM",Data!T:T,Data!M164),IF(Data!Z164="Region",SUMIFS(Data!AY:AY,Data!Z:Z,"TM",Data!S:S,Data!M164),IF(Data!Z164="Country",SUMIFS(Data!AY:AY,Data!Z:Z,"TM",Data!R:R,Data!M164),0)))))))</f>
        <v>0</v>
      </c>
      <c r="AZ164" s="18">
        <f>IF(Z164="TM",(COUNTIFS(Orders!AD:AD,Data!M164,Orders!W:W,0,Orders!X:X,0,Orders!S:S,"*Tab*")+COUNTIFS(Orders!AD:AD,Data!M164,Orders!W:W,1,Orders!X:X,1,Orders!S:S,"*Tab*")),IF(Data!Z164="AAM",SUMIFS(Data!AZ:AZ,Data!Z:Z,"TM",Data!X:X,Data!M164),IF(Data!Z164="AM",SUMIFS(Data!AZ:AZ,Data!Z:Z,"TM",Data!V:V,Data!M164),IF(Data!Z164="AZM",SUMIFS(Data!AZ:AZ,Data!Z:Z,"TM",Data!U:U,Data!M164),IF(Data!Z164="Zone",SUMIFS(Data!AZ:AZ,Data!Z:Z,"TM",Data!T:T,Data!M164),IF(Data!Z164="Region",SUMIFS(Data!AZ:AZ,Data!Z:Z,"TM",Data!S:S,Data!M164),IF(Data!Z164="Country",SUMIFS(Data!AZ:AZ,Data!Z:Z,"TM",Data!R:R,Data!M164),0)))))))</f>
        <v>0</v>
      </c>
      <c r="BA164" s="18">
        <f>IF(Z164="TM",(COUNTIFS(Orders!AD:AD,Data!M164,Orders!W:W,0,Orders!X:X,0,Orders!S:S,"*Dental*")+COUNTIFS(Orders!AD:AD,Data!M164,Orders!W:W,1,Orders!X:X,1,Orders!S:S,"*Dental*")+COUNTIFS(Orders!AD:AD,Data!M164,Orders!W:W,0,Orders!X:X,0,Orders!S:S,"*Pediatric*")+COUNTIFS(Orders!AD:AD,Data!M164,Orders!W:W,1,Orders!X:X,1,Orders!S:S,"*Pediatric*")),IF(Data!Z164="AAM",SUMIFS(Data!BA:BA,Data!Z:Z,"TM",Data!X:X,Data!M164),IF(Data!Z164="AM",SUMIFS(Data!BA:BA,Data!Z:Z,"TM",Data!V:V,Data!M164),IF(Data!Z164="AZM",SUMIFS(Data!BA:BA,Data!Z:Z,"TM",Data!U:U,Data!M164),IF(Data!Z164="Zone",SUMIFS(Data!BA:BA,Data!Z:Z,"TM",Data!T:T,Data!M164),IF(Data!Z164="Region",SUMIFS(Data!BA:BA,Data!Z:Z,"TM",Data!S:S,Data!M164),IF(Data!Z164="Country",SUMIFS(Data!BA:BA,Data!Z:Z,"TM",Data!R:R,Data!M164),0)))))))</f>
        <v>0</v>
      </c>
      <c r="BB164" s="18">
        <f>IF(Z164="TM",(COUNTIFS(Orders!AD:AD,Data!M164,Orders!W:W,0,Orders!X:X,0,Orders!S:S,"*Fabric*")+COUNTIFS(Orders!AD:AD,Data!M164,Orders!W:W,1,Orders!X:X,1,Orders!S:S,"*Fabric*")),IF(Data!Z164="AAM",SUMIFS(Data!BB:BB,Data!Z:Z,"TM",Data!X:X,Data!M164),IF(Data!Z164="AM",SUMIFS(Data!BB:BB,Data!Z:Z,"TM",Data!V:V,Data!M164),IF(Data!Z164="AZM",SUMIFS(Data!BB:BB,Data!Z:Z,"TM",Data!U:U,Data!M164),IF(Data!Z164="Zone",SUMIFS(Data!BB:BB,Data!Z:Z,"TM",Data!T:T,Data!M164),IF(Data!Z164="Region",SUMIFS(Data!BB:BB,Data!Z:Z,"TM",Data!S:S,Data!M164),IF(Data!Z164="Country",SUMIFS(Data!BB:BB,Data!Z:Z,"TM",Data!R:R,Data!M164),0)))))))</f>
        <v>0</v>
      </c>
    </row>
    <row r="165" spans="1:54" ht="15.75" x14ac:dyDescent="0.3">
      <c r="A165" s="33" t="str">
        <f t="shared" si="54"/>
        <v/>
      </c>
      <c r="B165" s="33" t="b">
        <f t="shared" si="55"/>
        <v>1</v>
      </c>
      <c r="C165" s="33" t="e">
        <f>IF(ISERROR(SMALL($D$4:$D$594,E165)),””,SMALL($D$4:$D$594,E165))</f>
        <v>#NAME?</v>
      </c>
      <c r="D165" s="34" t="str">
        <f t="shared" si="56"/>
        <v/>
      </c>
      <c r="E165" s="33">
        <f>ROWS($E$4:E165)</f>
        <v>162</v>
      </c>
      <c r="F165" s="33">
        <f t="shared" si="57"/>
        <v>0</v>
      </c>
      <c r="G165" s="33">
        <f>IF(OR(Report!$C$7="",Report!$C$7="All Levels"),1,IF(Report!$C$7=Data!Z165,1,0))</f>
        <v>0</v>
      </c>
      <c r="H165" s="33">
        <f t="shared" si="58"/>
        <v>1</v>
      </c>
      <c r="I165" s="33">
        <f t="shared" si="59"/>
        <v>3</v>
      </c>
      <c r="J165" s="33">
        <f>IF(OR(Report!$F$7="",Report!$F$7="All AMs"),1,IF(Report!$F$7=Data!W165,1,0))</f>
        <v>1</v>
      </c>
      <c r="K165" s="33">
        <f>IF(OR(Report!$E$7="",Report!$E$7="All Zones"),1,IF(Report!$E$7=Data!P165,1,0))</f>
        <v>1</v>
      </c>
      <c r="L165" s="33">
        <f>IF(OR(Report!$D$7="",Report!$D$7="All Regions"),1,IF(Report!$D$7=Data!O165,1,0))</f>
        <v>1</v>
      </c>
      <c r="M165" s="67" t="s">
        <v>495</v>
      </c>
      <c r="N165" s="67" t="s">
        <v>977</v>
      </c>
      <c r="O165" s="68" t="s">
        <v>18</v>
      </c>
      <c r="P165" s="68" t="s">
        <v>682</v>
      </c>
      <c r="Q165" s="68" t="s">
        <v>803</v>
      </c>
      <c r="R165" s="67" t="s">
        <v>777</v>
      </c>
      <c r="S165" s="67" t="s">
        <v>749</v>
      </c>
      <c r="T165" s="67" t="s">
        <v>750</v>
      </c>
      <c r="U165" s="67" t="s">
        <v>781</v>
      </c>
      <c r="V165" s="67" t="s">
        <v>978</v>
      </c>
      <c r="W165" s="67" t="s">
        <v>700</v>
      </c>
      <c r="X165" s="67"/>
      <c r="Y165" s="68" t="s">
        <v>361</v>
      </c>
      <c r="Z165" s="68" t="s">
        <v>13</v>
      </c>
      <c r="AA165" s="68" t="s">
        <v>70</v>
      </c>
      <c r="AB165" s="18">
        <f>IF(Z165="TM",IF(AA165="H",(COUNTIFS(Orders!AD:AD,Data!M165,Orders!W:W,0,Orders!X:X,0)+COUNTIFS(Orders!AD:AD,Data!M165,Orders!W:W,1,Orders!X:X,1)),0),IF(Data!Z165="AAM",SUMIFS(Data!AB:AB,Data!Z:Z,"TM",Data!X:X,Data!M165,AA:AA,"H"),IF(Data!Z165="AM",SUMIFS(Data!AB:AB,Data!Z:Z,"TM",Data!V:V,Data!M165,AA:AA,"H"),IF(Data!Z165="AZM",SUMIFS(Data!AB:AB,Data!Z:Z,"TM",Data!U:U,Data!M165,AA:AA,"H"),IF(Data!Z165="ZM",SUMIFS(Data!AB:AB,Data!Z:Z,"TM",Data!T:T,Data!M165,AA:AA,"H"),IF(Data!Z165="RM",SUMIFS(Data!AB:AB,Data!Z:Z,"TM",Data!S:S,Data!M165,AA:AA,"H"),IF(Data!Z165="CM",SUMIFS(Data!AB:AB,Data!Z:Z,"TM",Data!R:R,Data!M165,AA:AA,"H"),"")))))))</f>
        <v>0</v>
      </c>
      <c r="AC165" s="28">
        <f>IF(Z165="TM",IF(AA165="H",(SUMIFS(Orders!AG:AG,Orders!AD:AD,Data!M165,Orders!W:W,0,Orders!X:X,0)+SUMIFS(Orders!AG:AG,Orders!AD:AD,Data!M165,Orders!W:W,1,Orders!X:X,1))/12000,0),IF(Data!Z165="AAM",SUMIFS(Data!AC:AC,Data!Z:Z,"TM",Data!X:X,Data!M165,AA:AA,"H"),IF(Data!Z165="AM",SUMIFS(Data!AC:AC,Data!Z:Z,"TM",Data!V:V,Data!M165,AA:AA,"H"),IF(Data!Z165="AZM",SUMIFS(Data!AC:AC,Data!Z:Z,"TM",Data!U:U,Data!M165,AA:AA,"H"),IF(Data!Z165="Zone",SUMIFS(Data!AC:AC,Data!Z:Z,"TM",Data!T:T,Data!M165,AA:AA,"H"),IF(Data!Z165="Region",SUMIFS(Data!AC:AC,Data!Z:Z,"TM",Data!S:S,Data!M165,AA:AA,"H"),IF(Data!Z165="Country",SUMIFS(Data!AC:AC,Data!Z:Z,"TM",Data!R:R,Data!M165,AA:AA,"H"),"")))))))</f>
        <v>0</v>
      </c>
      <c r="AD165" s="18">
        <f>IF(Z165="TM",0,IF(Data!Z165="AAM",SUMIFS(Data!AD:AD,Data!Z:Z,"TM",Data!X:X,Data!M165,AA:AA,"H"),IF(Data!Z165="AM",SUMIFS(Data!AD:AD,Data!Z:Z,"TM",Data!V:V,Data!M165,AA:AA,"H"),IF(Data!Z165="AZM",SUMIFS(Data!AD:AD,Data!Z:Z,"TM",Data!U:U,Data!M165,AA:AA,"H"),IF(Data!Z165="Zone",SUMIFS(Data!AD:AD,Data!Z:Z,"TM",Data!T:T,Data!M165,AA:AA,"H"),IF(Data!Z165="Region",SUMIFS(Data!AD:AD,Data!Z:Z,"TM",Data!S:S,Data!M165,AA:AA,"H"),IF(Data!Z165="Country",SUMIFS(Data!AD:AD,Data!Z:Z,"TM",Data!R:R,Data!M165,AA:AA,"H"),"")))))))</f>
        <v>0</v>
      </c>
      <c r="AE165" s="27">
        <f t="shared" si="43"/>
        <v>0</v>
      </c>
      <c r="AF165" s="26">
        <f t="shared" si="44"/>
        <v>0</v>
      </c>
      <c r="AG165" s="26">
        <f t="shared" si="45"/>
        <v>0</v>
      </c>
      <c r="AH165" s="26">
        <f t="shared" si="46"/>
        <v>0</v>
      </c>
      <c r="AJ165" s="28">
        <f>IF(Z165="TM",IF(AA165="U",(SUMIFS(Orders!AG:AG,Orders!AD:AD,Data!M165,Orders!W:W,0,Orders!X:X,0)+SUMIFS(Orders!AG:AG,Orders!AD:AD,Data!M165,Orders!W:W,1,Orders!X:X,1))/12000,0),IF(Data!Z165="AAM",SUMIFS(Data!AJ:AJ,Data!Z:Z,"TM",Data!X:X,Data!M165,AA:AA,"U"),IF(Data!Z165="AM",SUMIFS(Data!AJ:AJ,Data!Z:Z,"TM",Data!V:V,Data!M165,AA:AA,"U"),IF(Data!Z165="AZM",SUMIFS(Data!AJ:AJ,Data!Z:Z,"TM",Data!U:U,Data!M165,AA:AA,"U"),IF(Data!Z165="Zone",SUMIFS(Data!AJ:AJ,Data!Z:Z,"TM",Data!T:T,Data!M165,AA:AA,"U"),IF(Data!Z165="Region",SUMIFS(Data!AJ:AJ,Data!Z:Z,"TM",Data!S:S,Data!M165,AA:AA,"U"),IF(Data!Z165="Country",SUMIFS(Data!AJ:AJ,Data!Z:Z,"TM",Data!R:R,Data!M165,AA:AA,"U"),"")))))))</f>
        <v>0</v>
      </c>
      <c r="AK165" s="18">
        <f>IF(Z165="TM",IF(AA165="U",(SUMIFS(Orders!AG:AG,Orders!AD:AD,Data!M165,Orders!W:W,0,Orders!X:X,0)+SUMIFS(Orders!AG:AG,Orders!AD:AD,Data!M165,Orders!W:W,1,Orders!X:X,1)),0),IF(Data!Z165="AAM",SUMIFS(Data!AK:AK,Data!Z:Z,"TM",Data!X:X,Data!M165,AA:AA,"U"),IF(Data!Z165="AM",SUMIFS(Data!AK:AK,Data!Z:Z,"TM",Data!V:V,Data!M165,AA:AA,"U"),IF(Data!Z165="AZM",SUMIFS(Data!AK:AK,Data!Z:Z,"TM",Data!U:U,Data!M165,AA:AA,"U"),IF(Data!Z165="Zone",SUMIFS(Data!AK:AK,Data!Z:Z,"TM",Data!T:T,Data!M165,AA:AA,"U"),IF(Data!Z165="Region",SUMIFS(Data!AK:AK,Data!Z:Z,"TM",Data!S:S,Data!M165,AA:AA,"U"),IF(Data!Z165="Country",SUMIFS(Data!AK:AK,Data!Z:Z,"TM",Data!R:R,Data!M165,AA:AA,"U"),"")))))))</f>
        <v>0</v>
      </c>
      <c r="AL165" s="18">
        <f>IF(Z165="TM",12000*0,IF(Data!Z165="AAM",SUMIFS(Data!AL:AL,Data!Z:Z,"TM",Data!X:X,Data!M165,AA:AA,"H"),IF(Data!Z165="AM",SUMIFS(Data!AL:AL,Data!Z:Z,"TM",Data!V:V,Data!M165,AA:AA,"H"),IF(Data!Z165="AZM",SUMIFS(Data!AL:AL,Data!Z:Z,"TM",Data!U:U,Data!M165,AA:AA,"H"),IF(Data!Z165="Zone",SUMIFS(Data!AL:AL,Data!Z:Z,"TM",Data!T:T,Data!M165,AA:AA,"H"),IF(Data!Z165="Region",SUMIFS(Data!AL:AL,Data!Z:Z,"TM",Data!S:S,Data!M165,AA:AA,"H"),IF(Data!Z165="Country",SUMIFS(Data!AL:AL,Data!Z:Z,"TM",Data!R:R,Data!M165,AA:AA,"H"),"")))))))</f>
        <v>0</v>
      </c>
      <c r="AM165" s="27">
        <f t="shared" si="47"/>
        <v>0</v>
      </c>
      <c r="AN165" s="26">
        <f t="shared" si="48"/>
        <v>0</v>
      </c>
      <c r="AO165" s="26">
        <f t="shared" si="49"/>
        <v>0</v>
      </c>
      <c r="AQ165" s="28">
        <f t="shared" si="50"/>
        <v>0</v>
      </c>
      <c r="AR165" s="18">
        <f t="shared" si="51"/>
        <v>0</v>
      </c>
      <c r="AS165" s="18">
        <f t="shared" si="52"/>
        <v>0</v>
      </c>
      <c r="AT165" s="27">
        <f t="shared" si="53"/>
        <v>0</v>
      </c>
      <c r="AU165" s="27"/>
      <c r="AV165" s="27"/>
      <c r="AW165" s="18">
        <f>IF(Z165="TM",(COUNTIFS(Orders!AD:AD,Data!M165,Orders!W:W,0,Orders!X:X,0,Orders!S:S,"*Ray*")+COUNTIFS(Orders!AD:AD,Data!M165,Orders!W:W,1,Orders!X:X,1,Orders!S:S,"*Ray*")+COUNTIFS(Orders!AD:AD,Data!M165,Orders!W:W,0,Orders!X:X,0,Orders!S:S,"*Fabric*")+COUNTIFS(Orders!AD:AD,Data!M165,Orders!W:W,1,Orders!X:X,1,Orders!S:S,"*Fabric*")),IF(Data!Z165="AAM",SUMIFS(Data!AW:AW,Data!Z:Z,"TM",Data!X:X,Data!M165),IF(Data!Z165="AM",SUMIFS(Data!AW:AW,Data!Z:Z,"TM",Data!V:V,Data!M165),IF(Data!Z165="AZM",SUMIFS(Data!AW:AW,Data!Z:Z,"TM",Data!U:U,Data!M165),IF(Data!Z165="Zone",SUMIFS(Data!AW:AW,Data!Z:Z,"TM",Data!T:T,Data!M165),IF(Data!Z165="Region",SUMIFS(Data!AW:AW,Data!Z:Z,"TM",Data!S:S,Data!M165),IF(Data!Z165="Country",SUMIFS(Data!AW:AW,Data!Z:Z,"TM",Data!R:R,Data!M165),0)))))))</f>
        <v>0</v>
      </c>
      <c r="AX165" s="18">
        <f>IF(Z165="TM",(COUNTIFS(Orders!AD:AD,Data!M165,Orders!W:W,0,Orders!X:X,0,Orders!S:S,"*Starter*")+COUNTIFS(Orders!AD:AD,Data!M165,Orders!W:W,1,Orders!X:X,1,Orders!S:S,"*Starter*")),IF(Data!Z165="AAM",SUMIFS(Data!AX:AX,Data!Z:Z,"TM",Data!X:X,Data!M165),IF(Data!Z165="AM",SUMIFS(Data!AX:AX,Data!Z:Z,"TM",Data!V:V,Data!M165),IF(Data!Z165="AZM",SUMIFS(Data!AX:AX,Data!Z:Z,"TM",Data!U:U,Data!M165),IF(Data!Z165="Zone",SUMIFS(Data!AX:AX,Data!Z:Z,"TM",Data!T:T,Data!M165),IF(Data!Z165="Region",SUMIFS(Data!AX:AX,Data!Z:Z,"TM",Data!S:S,Data!M165),IF(Data!Z165="Country",SUMIFS(Data!AX:AX,Data!Z:Z,"TM",Data!R:R,Data!M165),0)))))))</f>
        <v>0</v>
      </c>
      <c r="AY165" s="18">
        <f>IF(Z165="TM",(COUNTIFS(Orders!AD:AD,Data!M165,Orders!W:W,0,Orders!X:X,0,Orders!S:S,"*Pro*")+COUNTIFS(Orders!AD:AD,Data!M165,Orders!W:W,1,Orders!X:X,1,Orders!S:S,"*Pro*")),IF(Data!Z165="AAM",SUMIFS(Data!AY:AY,Data!Z:Z,"TM",Data!X:X,Data!M165),IF(Data!Z165="AM",SUMIFS(Data!AY:AY,Data!Z:Z,"TM",Data!V:V,Data!M165),IF(Data!Z165="AZM",SUMIFS(Data!AY:AY,Data!Z:Z,"TM",Data!U:U,Data!M165),IF(Data!Z165="Zone",SUMIFS(Data!AY:AY,Data!Z:Z,"TM",Data!T:T,Data!M165),IF(Data!Z165="Region",SUMIFS(Data!AY:AY,Data!Z:Z,"TM",Data!S:S,Data!M165),IF(Data!Z165="Country",SUMIFS(Data!AY:AY,Data!Z:Z,"TM",Data!R:R,Data!M165),0)))))))</f>
        <v>0</v>
      </c>
      <c r="AZ165" s="18">
        <f>IF(Z165="TM",(COUNTIFS(Orders!AD:AD,Data!M165,Orders!W:W,0,Orders!X:X,0,Orders!S:S,"*Tab*")+COUNTIFS(Orders!AD:AD,Data!M165,Orders!W:W,1,Orders!X:X,1,Orders!S:S,"*Tab*")),IF(Data!Z165="AAM",SUMIFS(Data!AZ:AZ,Data!Z:Z,"TM",Data!X:X,Data!M165),IF(Data!Z165="AM",SUMIFS(Data!AZ:AZ,Data!Z:Z,"TM",Data!V:V,Data!M165),IF(Data!Z165="AZM",SUMIFS(Data!AZ:AZ,Data!Z:Z,"TM",Data!U:U,Data!M165),IF(Data!Z165="Zone",SUMIFS(Data!AZ:AZ,Data!Z:Z,"TM",Data!T:T,Data!M165),IF(Data!Z165="Region",SUMIFS(Data!AZ:AZ,Data!Z:Z,"TM",Data!S:S,Data!M165),IF(Data!Z165="Country",SUMIFS(Data!AZ:AZ,Data!Z:Z,"TM",Data!R:R,Data!M165),0)))))))</f>
        <v>0</v>
      </c>
      <c r="BA165" s="18">
        <f>IF(Z165="TM",(COUNTIFS(Orders!AD:AD,Data!M165,Orders!W:W,0,Orders!X:X,0,Orders!S:S,"*Dental*")+COUNTIFS(Orders!AD:AD,Data!M165,Orders!W:W,1,Orders!X:X,1,Orders!S:S,"*Dental*")+COUNTIFS(Orders!AD:AD,Data!M165,Orders!W:W,0,Orders!X:X,0,Orders!S:S,"*Pediatric*")+COUNTIFS(Orders!AD:AD,Data!M165,Orders!W:W,1,Orders!X:X,1,Orders!S:S,"*Pediatric*")),IF(Data!Z165="AAM",SUMIFS(Data!BA:BA,Data!Z:Z,"TM",Data!X:X,Data!M165),IF(Data!Z165="AM",SUMIFS(Data!BA:BA,Data!Z:Z,"TM",Data!V:V,Data!M165),IF(Data!Z165="AZM",SUMIFS(Data!BA:BA,Data!Z:Z,"TM",Data!U:U,Data!M165),IF(Data!Z165="Zone",SUMIFS(Data!BA:BA,Data!Z:Z,"TM",Data!T:T,Data!M165),IF(Data!Z165="Region",SUMIFS(Data!BA:BA,Data!Z:Z,"TM",Data!S:S,Data!M165),IF(Data!Z165="Country",SUMIFS(Data!BA:BA,Data!Z:Z,"TM",Data!R:R,Data!M165),0)))))))</f>
        <v>0</v>
      </c>
      <c r="BB165" s="18">
        <f>IF(Z165="TM",(COUNTIFS(Orders!AD:AD,Data!M165,Orders!W:W,0,Orders!X:X,0,Orders!S:S,"*Fabric*")+COUNTIFS(Orders!AD:AD,Data!M165,Orders!W:W,1,Orders!X:X,1,Orders!S:S,"*Fabric*")),IF(Data!Z165="AAM",SUMIFS(Data!BB:BB,Data!Z:Z,"TM",Data!X:X,Data!M165),IF(Data!Z165="AM",SUMIFS(Data!BB:BB,Data!Z:Z,"TM",Data!V:V,Data!M165),IF(Data!Z165="AZM",SUMIFS(Data!BB:BB,Data!Z:Z,"TM",Data!U:U,Data!M165),IF(Data!Z165="Zone",SUMIFS(Data!BB:BB,Data!Z:Z,"TM",Data!T:T,Data!M165),IF(Data!Z165="Region",SUMIFS(Data!BB:BB,Data!Z:Z,"TM",Data!S:S,Data!M165),IF(Data!Z165="Country",SUMIFS(Data!BB:BB,Data!Z:Z,"TM",Data!R:R,Data!M165),0)))))))</f>
        <v>0</v>
      </c>
    </row>
    <row r="166" spans="1:54" ht="15.75" x14ac:dyDescent="0.3">
      <c r="A166" s="33" t="str">
        <f t="shared" si="54"/>
        <v/>
      </c>
      <c r="B166" s="33" t="b">
        <f t="shared" si="55"/>
        <v>1</v>
      </c>
      <c r="C166" s="33" t="e">
        <f>IF(ISERROR(SMALL($D$4:$D$594,E166)),””,SMALL($D$4:$D$594,E166))</f>
        <v>#NAME?</v>
      </c>
      <c r="D166" s="34" t="str">
        <f t="shared" si="56"/>
        <v/>
      </c>
      <c r="E166" s="33">
        <f>ROWS($E$4:E166)</f>
        <v>163</v>
      </c>
      <c r="F166" s="33">
        <f t="shared" si="57"/>
        <v>0</v>
      </c>
      <c r="G166" s="33">
        <f>IF(OR(Report!$C$7="",Report!$C$7="All Levels"),1,IF(Report!$C$7=Data!Z166,1,0))</f>
        <v>0</v>
      </c>
      <c r="H166" s="33">
        <f t="shared" si="58"/>
        <v>1</v>
      </c>
      <c r="I166" s="33">
        <f t="shared" si="59"/>
        <v>3</v>
      </c>
      <c r="J166" s="33">
        <f>IF(OR(Report!$F$7="",Report!$F$7="All AMs"),1,IF(Report!$F$7=Data!W166,1,0))</f>
        <v>1</v>
      </c>
      <c r="K166" s="33">
        <f>IF(OR(Report!$E$7="",Report!$E$7="All Zones"),1,IF(Report!$E$7=Data!P166,1,0))</f>
        <v>1</v>
      </c>
      <c r="L166" s="33">
        <f>IF(OR(Report!$D$7="",Report!$D$7="All Regions"),1,IF(Report!$D$7=Data!O166,1,0))</f>
        <v>1</v>
      </c>
      <c r="M166" s="67" t="s">
        <v>166</v>
      </c>
      <c r="N166" s="67" t="s">
        <v>979</v>
      </c>
      <c r="O166" s="68" t="s">
        <v>18</v>
      </c>
      <c r="P166" s="68" t="s">
        <v>682</v>
      </c>
      <c r="Q166" s="68" t="s">
        <v>801</v>
      </c>
      <c r="R166" s="67" t="s">
        <v>777</v>
      </c>
      <c r="S166" s="67" t="s">
        <v>749</v>
      </c>
      <c r="T166" s="67" t="s">
        <v>750</v>
      </c>
      <c r="U166" s="67" t="s">
        <v>781</v>
      </c>
      <c r="V166" s="67" t="s">
        <v>804</v>
      </c>
      <c r="W166" s="67" t="s">
        <v>701</v>
      </c>
      <c r="X166" s="67"/>
      <c r="Y166" s="68" t="s">
        <v>361</v>
      </c>
      <c r="Z166" s="68" t="s">
        <v>13</v>
      </c>
      <c r="AA166" s="68" t="s">
        <v>70</v>
      </c>
      <c r="AB166" s="18">
        <f>IF(Z166="TM",IF(AA166="H",(COUNTIFS(Orders!AD:AD,Data!M166,Orders!W:W,0,Orders!X:X,0)+COUNTIFS(Orders!AD:AD,Data!M166,Orders!W:W,1,Orders!X:X,1)),0),IF(Data!Z166="AAM",SUMIFS(Data!AB:AB,Data!Z:Z,"TM",Data!X:X,Data!M166,AA:AA,"H"),IF(Data!Z166="AM",SUMIFS(Data!AB:AB,Data!Z:Z,"TM",Data!V:V,Data!M166,AA:AA,"H"),IF(Data!Z166="AZM",SUMIFS(Data!AB:AB,Data!Z:Z,"TM",Data!U:U,Data!M166,AA:AA,"H"),IF(Data!Z166="ZM",SUMIFS(Data!AB:AB,Data!Z:Z,"TM",Data!T:T,Data!M166,AA:AA,"H"),IF(Data!Z166="RM",SUMIFS(Data!AB:AB,Data!Z:Z,"TM",Data!S:S,Data!M166,AA:AA,"H"),IF(Data!Z166="CM",SUMIFS(Data!AB:AB,Data!Z:Z,"TM",Data!R:R,Data!M166,AA:AA,"H"),"")))))))</f>
        <v>0</v>
      </c>
      <c r="AC166" s="28">
        <f>IF(Z166="TM",IF(AA166="H",(SUMIFS(Orders!AG:AG,Orders!AD:AD,Data!M166,Orders!W:W,0,Orders!X:X,0)+SUMIFS(Orders!AG:AG,Orders!AD:AD,Data!M166,Orders!W:W,1,Orders!X:X,1))/12000,0),IF(Data!Z166="AAM",SUMIFS(Data!AC:AC,Data!Z:Z,"TM",Data!X:X,Data!M166,AA:AA,"H"),IF(Data!Z166="AM",SUMIFS(Data!AC:AC,Data!Z:Z,"TM",Data!V:V,Data!M166,AA:AA,"H"),IF(Data!Z166="AZM",SUMIFS(Data!AC:AC,Data!Z:Z,"TM",Data!U:U,Data!M166,AA:AA,"H"),IF(Data!Z166="Zone",SUMIFS(Data!AC:AC,Data!Z:Z,"TM",Data!T:T,Data!M166,AA:AA,"H"),IF(Data!Z166="Region",SUMIFS(Data!AC:AC,Data!Z:Z,"TM",Data!S:S,Data!M166,AA:AA,"H"),IF(Data!Z166="Country",SUMIFS(Data!AC:AC,Data!Z:Z,"TM",Data!R:R,Data!M166,AA:AA,"H"),"")))))))</f>
        <v>0</v>
      </c>
      <c r="AD166" s="18">
        <f>IF(Z166="TM",0,IF(Data!Z166="AAM",SUMIFS(Data!AD:AD,Data!Z:Z,"TM",Data!X:X,Data!M166,AA:AA,"H"),IF(Data!Z166="AM",SUMIFS(Data!AD:AD,Data!Z:Z,"TM",Data!V:V,Data!M166,AA:AA,"H"),IF(Data!Z166="AZM",SUMIFS(Data!AD:AD,Data!Z:Z,"TM",Data!U:U,Data!M166,AA:AA,"H"),IF(Data!Z166="Zone",SUMIFS(Data!AD:AD,Data!Z:Z,"TM",Data!T:T,Data!M166,AA:AA,"H"),IF(Data!Z166="Region",SUMIFS(Data!AD:AD,Data!Z:Z,"TM",Data!S:S,Data!M166,AA:AA,"H"),IF(Data!Z166="Country",SUMIFS(Data!AD:AD,Data!Z:Z,"TM",Data!R:R,Data!M166,AA:AA,"H"),"")))))))</f>
        <v>0</v>
      </c>
      <c r="AE166" s="27">
        <f t="shared" si="43"/>
        <v>0</v>
      </c>
      <c r="AF166" s="26">
        <f t="shared" si="44"/>
        <v>0</v>
      </c>
      <c r="AG166" s="26">
        <f t="shared" si="45"/>
        <v>0</v>
      </c>
      <c r="AH166" s="26">
        <f t="shared" si="46"/>
        <v>0</v>
      </c>
      <c r="AJ166" s="28">
        <f>IF(Z166="TM",IF(AA166="U",(SUMIFS(Orders!AG:AG,Orders!AD:AD,Data!M166,Orders!W:W,0,Orders!X:X,0)+SUMIFS(Orders!AG:AG,Orders!AD:AD,Data!M166,Orders!W:W,1,Orders!X:X,1))/12000,0),IF(Data!Z166="AAM",SUMIFS(Data!AJ:AJ,Data!Z:Z,"TM",Data!X:X,Data!M166,AA:AA,"U"),IF(Data!Z166="AM",SUMIFS(Data!AJ:AJ,Data!Z:Z,"TM",Data!V:V,Data!M166,AA:AA,"U"),IF(Data!Z166="AZM",SUMIFS(Data!AJ:AJ,Data!Z:Z,"TM",Data!U:U,Data!M166,AA:AA,"U"),IF(Data!Z166="Zone",SUMIFS(Data!AJ:AJ,Data!Z:Z,"TM",Data!T:T,Data!M166,AA:AA,"U"),IF(Data!Z166="Region",SUMIFS(Data!AJ:AJ,Data!Z:Z,"TM",Data!S:S,Data!M166,AA:AA,"U"),IF(Data!Z166="Country",SUMIFS(Data!AJ:AJ,Data!Z:Z,"TM",Data!R:R,Data!M166,AA:AA,"U"),"")))))))</f>
        <v>0</v>
      </c>
      <c r="AK166" s="18">
        <f>IF(Z166="TM",IF(AA166="U",(SUMIFS(Orders!AG:AG,Orders!AD:AD,Data!M166,Orders!W:W,0,Orders!X:X,0)+SUMIFS(Orders!AG:AG,Orders!AD:AD,Data!M166,Orders!W:W,1,Orders!X:X,1)),0),IF(Data!Z166="AAM",SUMIFS(Data!AK:AK,Data!Z:Z,"TM",Data!X:X,Data!M166,AA:AA,"U"),IF(Data!Z166="AM",SUMIFS(Data!AK:AK,Data!Z:Z,"TM",Data!V:V,Data!M166,AA:AA,"U"),IF(Data!Z166="AZM",SUMIFS(Data!AK:AK,Data!Z:Z,"TM",Data!U:U,Data!M166,AA:AA,"U"),IF(Data!Z166="Zone",SUMIFS(Data!AK:AK,Data!Z:Z,"TM",Data!T:T,Data!M166,AA:AA,"U"),IF(Data!Z166="Region",SUMIFS(Data!AK:AK,Data!Z:Z,"TM",Data!S:S,Data!M166,AA:AA,"U"),IF(Data!Z166="Country",SUMIFS(Data!AK:AK,Data!Z:Z,"TM",Data!R:R,Data!M166,AA:AA,"U"),"")))))))</f>
        <v>0</v>
      </c>
      <c r="AL166" s="18">
        <f>IF(Z166="TM",12000*0,IF(Data!Z166="AAM",SUMIFS(Data!AL:AL,Data!Z:Z,"TM",Data!X:X,Data!M166,AA:AA,"H"),IF(Data!Z166="AM",SUMIFS(Data!AL:AL,Data!Z:Z,"TM",Data!V:V,Data!M166,AA:AA,"H"),IF(Data!Z166="AZM",SUMIFS(Data!AL:AL,Data!Z:Z,"TM",Data!U:U,Data!M166,AA:AA,"H"),IF(Data!Z166="Zone",SUMIFS(Data!AL:AL,Data!Z:Z,"TM",Data!T:T,Data!M166,AA:AA,"H"),IF(Data!Z166="Region",SUMIFS(Data!AL:AL,Data!Z:Z,"TM",Data!S:S,Data!M166,AA:AA,"H"),IF(Data!Z166="Country",SUMIFS(Data!AL:AL,Data!Z:Z,"TM",Data!R:R,Data!M166,AA:AA,"H"),"")))))))</f>
        <v>0</v>
      </c>
      <c r="AM166" s="27">
        <f t="shared" si="47"/>
        <v>0</v>
      </c>
      <c r="AN166" s="26">
        <f t="shared" si="48"/>
        <v>0</v>
      </c>
      <c r="AO166" s="26">
        <f t="shared" si="49"/>
        <v>0</v>
      </c>
      <c r="AQ166" s="28">
        <f t="shared" si="50"/>
        <v>0</v>
      </c>
      <c r="AR166" s="18">
        <f t="shared" si="51"/>
        <v>0</v>
      </c>
      <c r="AS166" s="18">
        <f t="shared" si="52"/>
        <v>0</v>
      </c>
      <c r="AT166" s="27">
        <f t="shared" si="53"/>
        <v>0</v>
      </c>
      <c r="AU166" s="27"/>
      <c r="AV166" s="27"/>
      <c r="AW166" s="18">
        <f>IF(Z166="TM",(COUNTIFS(Orders!AD:AD,Data!M166,Orders!W:W,0,Orders!X:X,0,Orders!S:S,"*Ray*")+COUNTIFS(Orders!AD:AD,Data!M166,Orders!W:W,1,Orders!X:X,1,Orders!S:S,"*Ray*")+COUNTIFS(Orders!AD:AD,Data!M166,Orders!W:W,0,Orders!X:X,0,Orders!S:S,"*Fabric*")+COUNTIFS(Orders!AD:AD,Data!M166,Orders!W:W,1,Orders!X:X,1,Orders!S:S,"*Fabric*")),IF(Data!Z166="AAM",SUMIFS(Data!AW:AW,Data!Z:Z,"TM",Data!X:X,Data!M166),IF(Data!Z166="AM",SUMIFS(Data!AW:AW,Data!Z:Z,"TM",Data!V:V,Data!M166),IF(Data!Z166="AZM",SUMIFS(Data!AW:AW,Data!Z:Z,"TM",Data!U:U,Data!M166),IF(Data!Z166="Zone",SUMIFS(Data!AW:AW,Data!Z:Z,"TM",Data!T:T,Data!M166),IF(Data!Z166="Region",SUMIFS(Data!AW:AW,Data!Z:Z,"TM",Data!S:S,Data!M166),IF(Data!Z166="Country",SUMIFS(Data!AW:AW,Data!Z:Z,"TM",Data!R:R,Data!M166),0)))))))</f>
        <v>0</v>
      </c>
      <c r="AX166" s="18">
        <f>IF(Z166="TM",(COUNTIFS(Orders!AD:AD,Data!M166,Orders!W:W,0,Orders!X:X,0,Orders!S:S,"*Starter*")+COUNTIFS(Orders!AD:AD,Data!M166,Orders!W:W,1,Orders!X:X,1,Orders!S:S,"*Starter*")),IF(Data!Z166="AAM",SUMIFS(Data!AX:AX,Data!Z:Z,"TM",Data!X:X,Data!M166),IF(Data!Z166="AM",SUMIFS(Data!AX:AX,Data!Z:Z,"TM",Data!V:V,Data!M166),IF(Data!Z166="AZM",SUMIFS(Data!AX:AX,Data!Z:Z,"TM",Data!U:U,Data!M166),IF(Data!Z166="Zone",SUMIFS(Data!AX:AX,Data!Z:Z,"TM",Data!T:T,Data!M166),IF(Data!Z166="Region",SUMIFS(Data!AX:AX,Data!Z:Z,"TM",Data!S:S,Data!M166),IF(Data!Z166="Country",SUMIFS(Data!AX:AX,Data!Z:Z,"TM",Data!R:R,Data!M166),0)))))))</f>
        <v>0</v>
      </c>
      <c r="AY166" s="18">
        <f>IF(Z166="TM",(COUNTIFS(Orders!AD:AD,Data!M166,Orders!W:W,0,Orders!X:X,0,Orders!S:S,"*Pro*")+COUNTIFS(Orders!AD:AD,Data!M166,Orders!W:W,1,Orders!X:X,1,Orders!S:S,"*Pro*")),IF(Data!Z166="AAM",SUMIFS(Data!AY:AY,Data!Z:Z,"TM",Data!X:X,Data!M166),IF(Data!Z166="AM",SUMIFS(Data!AY:AY,Data!Z:Z,"TM",Data!V:V,Data!M166),IF(Data!Z166="AZM",SUMIFS(Data!AY:AY,Data!Z:Z,"TM",Data!U:U,Data!M166),IF(Data!Z166="Zone",SUMIFS(Data!AY:AY,Data!Z:Z,"TM",Data!T:T,Data!M166),IF(Data!Z166="Region",SUMIFS(Data!AY:AY,Data!Z:Z,"TM",Data!S:S,Data!M166),IF(Data!Z166="Country",SUMIFS(Data!AY:AY,Data!Z:Z,"TM",Data!R:R,Data!M166),0)))))))</f>
        <v>0</v>
      </c>
      <c r="AZ166" s="18">
        <f>IF(Z166="TM",(COUNTIFS(Orders!AD:AD,Data!M166,Orders!W:W,0,Orders!X:X,0,Orders!S:S,"*Tab*")+COUNTIFS(Orders!AD:AD,Data!M166,Orders!W:W,1,Orders!X:X,1,Orders!S:S,"*Tab*")),IF(Data!Z166="AAM",SUMIFS(Data!AZ:AZ,Data!Z:Z,"TM",Data!X:X,Data!M166),IF(Data!Z166="AM",SUMIFS(Data!AZ:AZ,Data!Z:Z,"TM",Data!V:V,Data!M166),IF(Data!Z166="AZM",SUMIFS(Data!AZ:AZ,Data!Z:Z,"TM",Data!U:U,Data!M166),IF(Data!Z166="Zone",SUMIFS(Data!AZ:AZ,Data!Z:Z,"TM",Data!T:T,Data!M166),IF(Data!Z166="Region",SUMIFS(Data!AZ:AZ,Data!Z:Z,"TM",Data!S:S,Data!M166),IF(Data!Z166="Country",SUMIFS(Data!AZ:AZ,Data!Z:Z,"TM",Data!R:R,Data!M166),0)))))))</f>
        <v>0</v>
      </c>
      <c r="BA166" s="18">
        <f>IF(Z166="TM",(COUNTIFS(Orders!AD:AD,Data!M166,Orders!W:W,0,Orders!X:X,0,Orders!S:S,"*Dental*")+COUNTIFS(Orders!AD:AD,Data!M166,Orders!W:W,1,Orders!X:X,1,Orders!S:S,"*Dental*")+COUNTIFS(Orders!AD:AD,Data!M166,Orders!W:W,0,Orders!X:X,0,Orders!S:S,"*Pediatric*")+COUNTIFS(Orders!AD:AD,Data!M166,Orders!W:W,1,Orders!X:X,1,Orders!S:S,"*Pediatric*")),IF(Data!Z166="AAM",SUMIFS(Data!BA:BA,Data!Z:Z,"TM",Data!X:X,Data!M166),IF(Data!Z166="AM",SUMIFS(Data!BA:BA,Data!Z:Z,"TM",Data!V:V,Data!M166),IF(Data!Z166="AZM",SUMIFS(Data!BA:BA,Data!Z:Z,"TM",Data!U:U,Data!M166),IF(Data!Z166="Zone",SUMIFS(Data!BA:BA,Data!Z:Z,"TM",Data!T:T,Data!M166),IF(Data!Z166="Region",SUMIFS(Data!BA:BA,Data!Z:Z,"TM",Data!S:S,Data!M166),IF(Data!Z166="Country",SUMIFS(Data!BA:BA,Data!Z:Z,"TM",Data!R:R,Data!M166),0)))))))</f>
        <v>0</v>
      </c>
      <c r="BB166" s="18">
        <f>IF(Z166="TM",(COUNTIFS(Orders!AD:AD,Data!M166,Orders!W:W,0,Orders!X:X,0,Orders!S:S,"*Fabric*")+COUNTIFS(Orders!AD:AD,Data!M166,Orders!W:W,1,Orders!X:X,1,Orders!S:S,"*Fabric*")),IF(Data!Z166="AAM",SUMIFS(Data!BB:BB,Data!Z:Z,"TM",Data!X:X,Data!M166),IF(Data!Z166="AM",SUMIFS(Data!BB:BB,Data!Z:Z,"TM",Data!V:V,Data!M166),IF(Data!Z166="AZM",SUMIFS(Data!BB:BB,Data!Z:Z,"TM",Data!U:U,Data!M166),IF(Data!Z166="Zone",SUMIFS(Data!BB:BB,Data!Z:Z,"TM",Data!T:T,Data!M166),IF(Data!Z166="Region",SUMIFS(Data!BB:BB,Data!Z:Z,"TM",Data!S:S,Data!M166),IF(Data!Z166="Country",SUMIFS(Data!BB:BB,Data!Z:Z,"TM",Data!R:R,Data!M166),0)))))))</f>
        <v>0</v>
      </c>
    </row>
    <row r="167" spans="1:54" ht="15.75" x14ac:dyDescent="0.3">
      <c r="A167" s="33" t="str">
        <f t="shared" si="54"/>
        <v/>
      </c>
      <c r="B167" s="33" t="b">
        <f t="shared" si="55"/>
        <v>1</v>
      </c>
      <c r="C167" s="33" t="e">
        <f>IF(ISERROR(SMALL($D$4:$D$594,E167)),””,SMALL($D$4:$D$594,E167))</f>
        <v>#NAME?</v>
      </c>
      <c r="D167" s="34" t="str">
        <f t="shared" si="56"/>
        <v/>
      </c>
      <c r="E167" s="33">
        <f>ROWS($E$4:E167)</f>
        <v>164</v>
      </c>
      <c r="F167" s="33">
        <f t="shared" si="57"/>
        <v>0</v>
      </c>
      <c r="G167" s="33">
        <f>IF(OR(Report!$C$7="",Report!$C$7="All Levels"),1,IF(Report!$C$7=Data!Z167,1,0))</f>
        <v>0</v>
      </c>
      <c r="H167" s="33">
        <f t="shared" si="58"/>
        <v>1</v>
      </c>
      <c r="I167" s="33">
        <f t="shared" si="59"/>
        <v>3</v>
      </c>
      <c r="J167" s="33">
        <f>IF(OR(Report!$F$7="",Report!$F$7="All AMs"),1,IF(Report!$F$7=Data!W167,1,0))</f>
        <v>1</v>
      </c>
      <c r="K167" s="33">
        <f>IF(OR(Report!$E$7="",Report!$E$7="All Zones"),1,IF(Report!$E$7=Data!P167,1,0))</f>
        <v>1</v>
      </c>
      <c r="L167" s="33">
        <f>IF(OR(Report!$D$7="",Report!$D$7="All Regions"),1,IF(Report!$D$7=Data!O167,1,0))</f>
        <v>1</v>
      </c>
      <c r="M167" s="67" t="s">
        <v>980</v>
      </c>
      <c r="N167" s="67" t="s">
        <v>981</v>
      </c>
      <c r="O167" s="68" t="s">
        <v>18</v>
      </c>
      <c r="P167" s="68" t="s">
        <v>682</v>
      </c>
      <c r="Q167" s="68" t="s">
        <v>801</v>
      </c>
      <c r="R167" s="67" t="s">
        <v>777</v>
      </c>
      <c r="S167" s="67" t="s">
        <v>749</v>
      </c>
      <c r="T167" s="67" t="s">
        <v>750</v>
      </c>
      <c r="U167" s="67" t="s">
        <v>781</v>
      </c>
      <c r="V167" s="67" t="s">
        <v>804</v>
      </c>
      <c r="W167" s="67" t="s">
        <v>701</v>
      </c>
      <c r="X167" s="67"/>
      <c r="Y167" s="68" t="s">
        <v>361</v>
      </c>
      <c r="Z167" s="68" t="s">
        <v>13</v>
      </c>
      <c r="AA167" s="68" t="s">
        <v>70</v>
      </c>
      <c r="AB167" s="18">
        <f>IF(Z167="TM",IF(AA167="H",(COUNTIFS(Orders!AD:AD,Data!M167,Orders!W:W,0,Orders!X:X,0)+COUNTIFS(Orders!AD:AD,Data!M167,Orders!W:W,1,Orders!X:X,1)),0),IF(Data!Z167="AAM",SUMIFS(Data!AB:AB,Data!Z:Z,"TM",Data!X:X,Data!M167,AA:AA,"H"),IF(Data!Z167="AM",SUMIFS(Data!AB:AB,Data!Z:Z,"TM",Data!V:V,Data!M167,AA:AA,"H"),IF(Data!Z167="AZM",SUMIFS(Data!AB:AB,Data!Z:Z,"TM",Data!U:U,Data!M167,AA:AA,"H"),IF(Data!Z167="ZM",SUMIFS(Data!AB:AB,Data!Z:Z,"TM",Data!T:T,Data!M167,AA:AA,"H"),IF(Data!Z167="RM",SUMIFS(Data!AB:AB,Data!Z:Z,"TM",Data!S:S,Data!M167,AA:AA,"H"),IF(Data!Z167="CM",SUMIFS(Data!AB:AB,Data!Z:Z,"TM",Data!R:R,Data!M167,AA:AA,"H"),"")))))))</f>
        <v>0</v>
      </c>
      <c r="AC167" s="28">
        <f>IF(Z167="TM",IF(AA167="H",(SUMIFS(Orders!AG:AG,Orders!AD:AD,Data!M167,Orders!W:W,0,Orders!X:X,0)+SUMIFS(Orders!AG:AG,Orders!AD:AD,Data!M167,Orders!W:W,1,Orders!X:X,1))/12000,0),IF(Data!Z167="AAM",SUMIFS(Data!AC:AC,Data!Z:Z,"TM",Data!X:X,Data!M167,AA:AA,"H"),IF(Data!Z167="AM",SUMIFS(Data!AC:AC,Data!Z:Z,"TM",Data!V:V,Data!M167,AA:AA,"H"),IF(Data!Z167="AZM",SUMIFS(Data!AC:AC,Data!Z:Z,"TM",Data!U:U,Data!M167,AA:AA,"H"),IF(Data!Z167="Zone",SUMIFS(Data!AC:AC,Data!Z:Z,"TM",Data!T:T,Data!M167,AA:AA,"H"),IF(Data!Z167="Region",SUMIFS(Data!AC:AC,Data!Z:Z,"TM",Data!S:S,Data!M167,AA:AA,"H"),IF(Data!Z167="Country",SUMIFS(Data!AC:AC,Data!Z:Z,"TM",Data!R:R,Data!M167,AA:AA,"H"),"")))))))</f>
        <v>0</v>
      </c>
      <c r="AD167" s="18">
        <f>IF(Z167="TM",0,IF(Data!Z167="AAM",SUMIFS(Data!AD:AD,Data!Z:Z,"TM",Data!X:X,Data!M167,AA:AA,"H"),IF(Data!Z167="AM",SUMIFS(Data!AD:AD,Data!Z:Z,"TM",Data!V:V,Data!M167,AA:AA,"H"),IF(Data!Z167="AZM",SUMIFS(Data!AD:AD,Data!Z:Z,"TM",Data!U:U,Data!M167,AA:AA,"H"),IF(Data!Z167="Zone",SUMIFS(Data!AD:AD,Data!Z:Z,"TM",Data!T:T,Data!M167,AA:AA,"H"),IF(Data!Z167="Region",SUMIFS(Data!AD:AD,Data!Z:Z,"TM",Data!S:S,Data!M167,AA:AA,"H"),IF(Data!Z167="Country",SUMIFS(Data!AD:AD,Data!Z:Z,"TM",Data!R:R,Data!M167,AA:AA,"H"),"")))))))</f>
        <v>0</v>
      </c>
      <c r="AE167" s="27">
        <f t="shared" si="43"/>
        <v>0</v>
      </c>
      <c r="AF167" s="26">
        <f t="shared" si="44"/>
        <v>0</v>
      </c>
      <c r="AG167" s="26">
        <f t="shared" si="45"/>
        <v>0</v>
      </c>
      <c r="AH167" s="26">
        <f t="shared" si="46"/>
        <v>0</v>
      </c>
      <c r="AJ167" s="28">
        <f>IF(Z167="TM",IF(AA167="U",(SUMIFS(Orders!AG:AG,Orders!AD:AD,Data!M167,Orders!W:W,0,Orders!X:X,0)+SUMIFS(Orders!AG:AG,Orders!AD:AD,Data!M167,Orders!W:W,1,Orders!X:X,1))/12000,0),IF(Data!Z167="AAM",SUMIFS(Data!AJ:AJ,Data!Z:Z,"TM",Data!X:X,Data!M167,AA:AA,"U"),IF(Data!Z167="AM",SUMIFS(Data!AJ:AJ,Data!Z:Z,"TM",Data!V:V,Data!M167,AA:AA,"U"),IF(Data!Z167="AZM",SUMIFS(Data!AJ:AJ,Data!Z:Z,"TM",Data!U:U,Data!M167,AA:AA,"U"),IF(Data!Z167="Zone",SUMIFS(Data!AJ:AJ,Data!Z:Z,"TM",Data!T:T,Data!M167,AA:AA,"U"),IF(Data!Z167="Region",SUMIFS(Data!AJ:AJ,Data!Z:Z,"TM",Data!S:S,Data!M167,AA:AA,"U"),IF(Data!Z167="Country",SUMIFS(Data!AJ:AJ,Data!Z:Z,"TM",Data!R:R,Data!M167,AA:AA,"U"),"")))))))</f>
        <v>0</v>
      </c>
      <c r="AK167" s="18">
        <f>IF(Z167="TM",IF(AA167="U",(SUMIFS(Orders!AG:AG,Orders!AD:AD,Data!M167,Orders!W:W,0,Orders!X:X,0)+SUMIFS(Orders!AG:AG,Orders!AD:AD,Data!M167,Orders!W:W,1,Orders!X:X,1)),0),IF(Data!Z167="AAM",SUMIFS(Data!AK:AK,Data!Z:Z,"TM",Data!X:X,Data!M167,AA:AA,"U"),IF(Data!Z167="AM",SUMIFS(Data!AK:AK,Data!Z:Z,"TM",Data!V:V,Data!M167,AA:AA,"U"),IF(Data!Z167="AZM",SUMIFS(Data!AK:AK,Data!Z:Z,"TM",Data!U:U,Data!M167,AA:AA,"U"),IF(Data!Z167="Zone",SUMIFS(Data!AK:AK,Data!Z:Z,"TM",Data!T:T,Data!M167,AA:AA,"U"),IF(Data!Z167="Region",SUMIFS(Data!AK:AK,Data!Z:Z,"TM",Data!S:S,Data!M167,AA:AA,"U"),IF(Data!Z167="Country",SUMIFS(Data!AK:AK,Data!Z:Z,"TM",Data!R:R,Data!M167,AA:AA,"U"),"")))))))</f>
        <v>0</v>
      </c>
      <c r="AL167" s="18">
        <f>IF(Z167="TM",12000*0,IF(Data!Z167="AAM",SUMIFS(Data!AL:AL,Data!Z:Z,"TM",Data!X:X,Data!M167,AA:AA,"H"),IF(Data!Z167="AM",SUMIFS(Data!AL:AL,Data!Z:Z,"TM",Data!V:V,Data!M167,AA:AA,"H"),IF(Data!Z167="AZM",SUMIFS(Data!AL:AL,Data!Z:Z,"TM",Data!U:U,Data!M167,AA:AA,"H"),IF(Data!Z167="Zone",SUMIFS(Data!AL:AL,Data!Z:Z,"TM",Data!T:T,Data!M167,AA:AA,"H"),IF(Data!Z167="Region",SUMIFS(Data!AL:AL,Data!Z:Z,"TM",Data!S:S,Data!M167,AA:AA,"H"),IF(Data!Z167="Country",SUMIFS(Data!AL:AL,Data!Z:Z,"TM",Data!R:R,Data!M167,AA:AA,"H"),"")))))))</f>
        <v>0</v>
      </c>
      <c r="AM167" s="27">
        <f t="shared" si="47"/>
        <v>0</v>
      </c>
      <c r="AN167" s="26">
        <f t="shared" si="48"/>
        <v>0</v>
      </c>
      <c r="AO167" s="26">
        <f t="shared" si="49"/>
        <v>0</v>
      </c>
      <c r="AQ167" s="28">
        <f t="shared" si="50"/>
        <v>0</v>
      </c>
      <c r="AR167" s="18">
        <f t="shared" si="51"/>
        <v>0</v>
      </c>
      <c r="AS167" s="18">
        <f t="shared" si="52"/>
        <v>0</v>
      </c>
      <c r="AT167" s="27">
        <f t="shared" si="53"/>
        <v>0</v>
      </c>
      <c r="AU167" s="27"/>
      <c r="AV167" s="27"/>
      <c r="AW167" s="18">
        <f>IF(Z167="TM",(COUNTIFS(Orders!AD:AD,Data!M167,Orders!W:W,0,Orders!X:X,0,Orders!S:S,"*Ray*")+COUNTIFS(Orders!AD:AD,Data!M167,Orders!W:W,1,Orders!X:X,1,Orders!S:S,"*Ray*")+COUNTIFS(Orders!AD:AD,Data!M167,Orders!W:W,0,Orders!X:X,0,Orders!S:S,"*Fabric*")+COUNTIFS(Orders!AD:AD,Data!M167,Orders!W:W,1,Orders!X:X,1,Orders!S:S,"*Fabric*")),IF(Data!Z167="AAM",SUMIFS(Data!AW:AW,Data!Z:Z,"TM",Data!X:X,Data!M167),IF(Data!Z167="AM",SUMIFS(Data!AW:AW,Data!Z:Z,"TM",Data!V:V,Data!M167),IF(Data!Z167="AZM",SUMIFS(Data!AW:AW,Data!Z:Z,"TM",Data!U:U,Data!M167),IF(Data!Z167="Zone",SUMIFS(Data!AW:AW,Data!Z:Z,"TM",Data!T:T,Data!M167),IF(Data!Z167="Region",SUMIFS(Data!AW:AW,Data!Z:Z,"TM",Data!S:S,Data!M167),IF(Data!Z167="Country",SUMIFS(Data!AW:AW,Data!Z:Z,"TM",Data!R:R,Data!M167),0)))))))</f>
        <v>0</v>
      </c>
      <c r="AX167" s="18">
        <f>IF(Z167="TM",(COUNTIFS(Orders!AD:AD,Data!M167,Orders!W:W,0,Orders!X:X,0,Orders!S:S,"*Starter*")+COUNTIFS(Orders!AD:AD,Data!M167,Orders!W:W,1,Orders!X:X,1,Orders!S:S,"*Starter*")),IF(Data!Z167="AAM",SUMIFS(Data!AX:AX,Data!Z:Z,"TM",Data!X:X,Data!M167),IF(Data!Z167="AM",SUMIFS(Data!AX:AX,Data!Z:Z,"TM",Data!V:V,Data!M167),IF(Data!Z167="AZM",SUMIFS(Data!AX:AX,Data!Z:Z,"TM",Data!U:U,Data!M167),IF(Data!Z167="Zone",SUMIFS(Data!AX:AX,Data!Z:Z,"TM",Data!T:T,Data!M167),IF(Data!Z167="Region",SUMIFS(Data!AX:AX,Data!Z:Z,"TM",Data!S:S,Data!M167),IF(Data!Z167="Country",SUMIFS(Data!AX:AX,Data!Z:Z,"TM",Data!R:R,Data!M167),0)))))))</f>
        <v>0</v>
      </c>
      <c r="AY167" s="18">
        <f>IF(Z167="TM",(COUNTIFS(Orders!AD:AD,Data!M167,Orders!W:W,0,Orders!X:X,0,Orders!S:S,"*Pro*")+COUNTIFS(Orders!AD:AD,Data!M167,Orders!W:W,1,Orders!X:X,1,Orders!S:S,"*Pro*")),IF(Data!Z167="AAM",SUMIFS(Data!AY:AY,Data!Z:Z,"TM",Data!X:X,Data!M167),IF(Data!Z167="AM",SUMIFS(Data!AY:AY,Data!Z:Z,"TM",Data!V:V,Data!M167),IF(Data!Z167="AZM",SUMIFS(Data!AY:AY,Data!Z:Z,"TM",Data!U:U,Data!M167),IF(Data!Z167="Zone",SUMIFS(Data!AY:AY,Data!Z:Z,"TM",Data!T:T,Data!M167),IF(Data!Z167="Region",SUMIFS(Data!AY:AY,Data!Z:Z,"TM",Data!S:S,Data!M167),IF(Data!Z167="Country",SUMIFS(Data!AY:AY,Data!Z:Z,"TM",Data!R:R,Data!M167),0)))))))</f>
        <v>0</v>
      </c>
      <c r="AZ167" s="18">
        <f>IF(Z167="TM",(COUNTIFS(Orders!AD:AD,Data!M167,Orders!W:W,0,Orders!X:X,0,Orders!S:S,"*Tab*")+COUNTIFS(Orders!AD:AD,Data!M167,Orders!W:W,1,Orders!X:X,1,Orders!S:S,"*Tab*")),IF(Data!Z167="AAM",SUMIFS(Data!AZ:AZ,Data!Z:Z,"TM",Data!X:X,Data!M167),IF(Data!Z167="AM",SUMIFS(Data!AZ:AZ,Data!Z:Z,"TM",Data!V:V,Data!M167),IF(Data!Z167="AZM",SUMIFS(Data!AZ:AZ,Data!Z:Z,"TM",Data!U:U,Data!M167),IF(Data!Z167="Zone",SUMIFS(Data!AZ:AZ,Data!Z:Z,"TM",Data!T:T,Data!M167),IF(Data!Z167="Region",SUMIFS(Data!AZ:AZ,Data!Z:Z,"TM",Data!S:S,Data!M167),IF(Data!Z167="Country",SUMIFS(Data!AZ:AZ,Data!Z:Z,"TM",Data!R:R,Data!M167),0)))))))</f>
        <v>0</v>
      </c>
      <c r="BA167" s="18">
        <f>IF(Z167="TM",(COUNTIFS(Orders!AD:AD,Data!M167,Orders!W:W,0,Orders!X:X,0,Orders!S:S,"*Dental*")+COUNTIFS(Orders!AD:AD,Data!M167,Orders!W:W,1,Orders!X:X,1,Orders!S:S,"*Dental*")+COUNTIFS(Orders!AD:AD,Data!M167,Orders!W:W,0,Orders!X:X,0,Orders!S:S,"*Pediatric*")+COUNTIFS(Orders!AD:AD,Data!M167,Orders!W:W,1,Orders!X:X,1,Orders!S:S,"*Pediatric*")),IF(Data!Z167="AAM",SUMIFS(Data!BA:BA,Data!Z:Z,"TM",Data!X:X,Data!M167),IF(Data!Z167="AM",SUMIFS(Data!BA:BA,Data!Z:Z,"TM",Data!V:V,Data!M167),IF(Data!Z167="AZM",SUMIFS(Data!BA:BA,Data!Z:Z,"TM",Data!U:U,Data!M167),IF(Data!Z167="Zone",SUMIFS(Data!BA:BA,Data!Z:Z,"TM",Data!T:T,Data!M167),IF(Data!Z167="Region",SUMIFS(Data!BA:BA,Data!Z:Z,"TM",Data!S:S,Data!M167),IF(Data!Z167="Country",SUMIFS(Data!BA:BA,Data!Z:Z,"TM",Data!R:R,Data!M167),0)))))))</f>
        <v>0</v>
      </c>
      <c r="BB167" s="18">
        <f>IF(Z167="TM",(COUNTIFS(Orders!AD:AD,Data!M167,Orders!W:W,0,Orders!X:X,0,Orders!S:S,"*Fabric*")+COUNTIFS(Orders!AD:AD,Data!M167,Orders!W:W,1,Orders!X:X,1,Orders!S:S,"*Fabric*")),IF(Data!Z167="AAM",SUMIFS(Data!BB:BB,Data!Z:Z,"TM",Data!X:X,Data!M167),IF(Data!Z167="AM",SUMIFS(Data!BB:BB,Data!Z:Z,"TM",Data!V:V,Data!M167),IF(Data!Z167="AZM",SUMIFS(Data!BB:BB,Data!Z:Z,"TM",Data!U:U,Data!M167),IF(Data!Z167="Zone",SUMIFS(Data!BB:BB,Data!Z:Z,"TM",Data!T:T,Data!M167),IF(Data!Z167="Region",SUMIFS(Data!BB:BB,Data!Z:Z,"TM",Data!S:S,Data!M167),IF(Data!Z167="Country",SUMIFS(Data!BB:BB,Data!Z:Z,"TM",Data!R:R,Data!M167),0)))))))</f>
        <v>0</v>
      </c>
    </row>
    <row r="168" spans="1:54" ht="15.75" x14ac:dyDescent="0.3">
      <c r="A168" s="33" t="str">
        <f t="shared" si="54"/>
        <v/>
      </c>
      <c r="B168" s="33" t="b">
        <f t="shared" si="55"/>
        <v>1</v>
      </c>
      <c r="C168" s="33" t="e">
        <f>IF(ISERROR(SMALL($D$4:$D$594,E168)),””,SMALL($D$4:$D$594,E168))</f>
        <v>#NAME?</v>
      </c>
      <c r="D168" s="34" t="str">
        <f t="shared" si="56"/>
        <v/>
      </c>
      <c r="E168" s="33">
        <f>ROWS($E$4:E168)</f>
        <v>165</v>
      </c>
      <c r="F168" s="33">
        <f t="shared" si="57"/>
        <v>0</v>
      </c>
      <c r="G168" s="33">
        <f>IF(OR(Report!$C$7="",Report!$C$7="All Levels"),1,IF(Report!$C$7=Data!Z168,1,0))</f>
        <v>0</v>
      </c>
      <c r="H168" s="33">
        <f t="shared" si="58"/>
        <v>1</v>
      </c>
      <c r="I168" s="33">
        <f t="shared" si="59"/>
        <v>3</v>
      </c>
      <c r="J168" s="33">
        <f>IF(OR(Report!$F$7="",Report!$F$7="All AMs"),1,IF(Report!$F$7=Data!W168,1,0))</f>
        <v>1</v>
      </c>
      <c r="K168" s="33">
        <f>IF(OR(Report!$E$7="",Report!$E$7="All Zones"),1,IF(Report!$E$7=Data!P168,1,0))</f>
        <v>1</v>
      </c>
      <c r="L168" s="33">
        <f>IF(OR(Report!$D$7="",Report!$D$7="All Regions"),1,IF(Report!$D$7=Data!O168,1,0))</f>
        <v>1</v>
      </c>
      <c r="M168" s="67" t="s">
        <v>446</v>
      </c>
      <c r="N168" s="67" t="s">
        <v>982</v>
      </c>
      <c r="O168" s="68" t="s">
        <v>18</v>
      </c>
      <c r="P168" s="68" t="s">
        <v>682</v>
      </c>
      <c r="Q168" s="68" t="s">
        <v>801</v>
      </c>
      <c r="R168" s="67" t="s">
        <v>777</v>
      </c>
      <c r="S168" s="67" t="s">
        <v>749</v>
      </c>
      <c r="T168" s="67" t="s">
        <v>750</v>
      </c>
      <c r="U168" s="67" t="s">
        <v>781</v>
      </c>
      <c r="V168" s="67" t="s">
        <v>804</v>
      </c>
      <c r="W168" s="67" t="s">
        <v>701</v>
      </c>
      <c r="X168" s="67"/>
      <c r="Y168" s="68" t="s">
        <v>362</v>
      </c>
      <c r="Z168" s="68" t="s">
        <v>13</v>
      </c>
      <c r="AA168" s="68" t="s">
        <v>70</v>
      </c>
      <c r="AB168" s="18">
        <f>IF(Z168="TM",IF(AA168="H",(COUNTIFS(Orders!AD:AD,Data!M168,Orders!W:W,0,Orders!X:X,0)+COUNTIFS(Orders!AD:AD,Data!M168,Orders!W:W,1,Orders!X:X,1)),0),IF(Data!Z168="AAM",SUMIFS(Data!AB:AB,Data!Z:Z,"TM",Data!X:X,Data!M168,AA:AA,"H"),IF(Data!Z168="AM",SUMIFS(Data!AB:AB,Data!Z:Z,"TM",Data!V:V,Data!M168,AA:AA,"H"),IF(Data!Z168="AZM",SUMIFS(Data!AB:AB,Data!Z:Z,"TM",Data!U:U,Data!M168,AA:AA,"H"),IF(Data!Z168="ZM",SUMIFS(Data!AB:AB,Data!Z:Z,"TM",Data!T:T,Data!M168,AA:AA,"H"),IF(Data!Z168="RM",SUMIFS(Data!AB:AB,Data!Z:Z,"TM",Data!S:S,Data!M168,AA:AA,"H"),IF(Data!Z168="CM",SUMIFS(Data!AB:AB,Data!Z:Z,"TM",Data!R:R,Data!M168,AA:AA,"H"),"")))))))</f>
        <v>0</v>
      </c>
      <c r="AC168" s="28">
        <f>IF(Z168="TM",IF(AA168="H",(SUMIFS(Orders!AG:AG,Orders!AD:AD,Data!M168,Orders!W:W,0,Orders!X:X,0)+SUMIFS(Orders!AG:AG,Orders!AD:AD,Data!M168,Orders!W:W,1,Orders!X:X,1))/12000,0),IF(Data!Z168="AAM",SUMIFS(Data!AC:AC,Data!Z:Z,"TM",Data!X:X,Data!M168,AA:AA,"H"),IF(Data!Z168="AM",SUMIFS(Data!AC:AC,Data!Z:Z,"TM",Data!V:V,Data!M168,AA:AA,"H"),IF(Data!Z168="AZM",SUMIFS(Data!AC:AC,Data!Z:Z,"TM",Data!U:U,Data!M168,AA:AA,"H"),IF(Data!Z168="Zone",SUMIFS(Data!AC:AC,Data!Z:Z,"TM",Data!T:T,Data!M168,AA:AA,"H"),IF(Data!Z168="Region",SUMIFS(Data!AC:AC,Data!Z:Z,"TM",Data!S:S,Data!M168,AA:AA,"H"),IF(Data!Z168="Country",SUMIFS(Data!AC:AC,Data!Z:Z,"TM",Data!R:R,Data!M168,AA:AA,"H"),"")))))))</f>
        <v>0</v>
      </c>
      <c r="AD168" s="18">
        <f>IF(Z168="TM",0,IF(Data!Z168="AAM",SUMIFS(Data!AD:AD,Data!Z:Z,"TM",Data!X:X,Data!M168,AA:AA,"H"),IF(Data!Z168="AM",SUMIFS(Data!AD:AD,Data!Z:Z,"TM",Data!V:V,Data!M168,AA:AA,"H"),IF(Data!Z168="AZM",SUMIFS(Data!AD:AD,Data!Z:Z,"TM",Data!U:U,Data!M168,AA:AA,"H"),IF(Data!Z168="Zone",SUMIFS(Data!AD:AD,Data!Z:Z,"TM",Data!T:T,Data!M168,AA:AA,"H"),IF(Data!Z168="Region",SUMIFS(Data!AD:AD,Data!Z:Z,"TM",Data!S:S,Data!M168,AA:AA,"H"),IF(Data!Z168="Country",SUMIFS(Data!AD:AD,Data!Z:Z,"TM",Data!R:R,Data!M168,AA:AA,"H"),"")))))))</f>
        <v>0</v>
      </c>
      <c r="AE168" s="27">
        <f t="shared" si="43"/>
        <v>0</v>
      </c>
      <c r="AF168" s="26">
        <f t="shared" si="44"/>
        <v>0</v>
      </c>
      <c r="AG168" s="26">
        <f t="shared" si="45"/>
        <v>0</v>
      </c>
      <c r="AH168" s="26">
        <f t="shared" si="46"/>
        <v>0</v>
      </c>
      <c r="AJ168" s="28">
        <f>IF(Z168="TM",IF(AA168="U",(SUMIFS(Orders!AG:AG,Orders!AD:AD,Data!M168,Orders!W:W,0,Orders!X:X,0)+SUMIFS(Orders!AG:AG,Orders!AD:AD,Data!M168,Orders!W:W,1,Orders!X:X,1))/12000,0),IF(Data!Z168="AAM",SUMIFS(Data!AJ:AJ,Data!Z:Z,"TM",Data!X:X,Data!M168,AA:AA,"U"),IF(Data!Z168="AM",SUMIFS(Data!AJ:AJ,Data!Z:Z,"TM",Data!V:V,Data!M168,AA:AA,"U"),IF(Data!Z168="AZM",SUMIFS(Data!AJ:AJ,Data!Z:Z,"TM",Data!U:U,Data!M168,AA:AA,"U"),IF(Data!Z168="Zone",SUMIFS(Data!AJ:AJ,Data!Z:Z,"TM",Data!T:T,Data!M168,AA:AA,"U"),IF(Data!Z168="Region",SUMIFS(Data!AJ:AJ,Data!Z:Z,"TM",Data!S:S,Data!M168,AA:AA,"U"),IF(Data!Z168="Country",SUMIFS(Data!AJ:AJ,Data!Z:Z,"TM",Data!R:R,Data!M168,AA:AA,"U"),"")))))))</f>
        <v>0</v>
      </c>
      <c r="AK168" s="18">
        <f>IF(Z168="TM",IF(AA168="U",(SUMIFS(Orders!AG:AG,Orders!AD:AD,Data!M168,Orders!W:W,0,Orders!X:X,0)+SUMIFS(Orders!AG:AG,Orders!AD:AD,Data!M168,Orders!W:W,1,Orders!X:X,1)),0),IF(Data!Z168="AAM",SUMIFS(Data!AK:AK,Data!Z:Z,"TM",Data!X:X,Data!M168,AA:AA,"U"),IF(Data!Z168="AM",SUMIFS(Data!AK:AK,Data!Z:Z,"TM",Data!V:V,Data!M168,AA:AA,"U"),IF(Data!Z168="AZM",SUMIFS(Data!AK:AK,Data!Z:Z,"TM",Data!U:U,Data!M168,AA:AA,"U"),IF(Data!Z168="Zone",SUMIFS(Data!AK:AK,Data!Z:Z,"TM",Data!T:T,Data!M168,AA:AA,"U"),IF(Data!Z168="Region",SUMIFS(Data!AK:AK,Data!Z:Z,"TM",Data!S:S,Data!M168,AA:AA,"U"),IF(Data!Z168="Country",SUMIFS(Data!AK:AK,Data!Z:Z,"TM",Data!R:R,Data!M168,AA:AA,"U"),"")))))))</f>
        <v>0</v>
      </c>
      <c r="AL168" s="18">
        <f>IF(Z168="TM",12000*0,IF(Data!Z168="AAM",SUMIFS(Data!AL:AL,Data!Z:Z,"TM",Data!X:X,Data!M168,AA:AA,"H"),IF(Data!Z168="AM",SUMIFS(Data!AL:AL,Data!Z:Z,"TM",Data!V:V,Data!M168,AA:AA,"H"),IF(Data!Z168="AZM",SUMIFS(Data!AL:AL,Data!Z:Z,"TM",Data!U:U,Data!M168,AA:AA,"H"),IF(Data!Z168="Zone",SUMIFS(Data!AL:AL,Data!Z:Z,"TM",Data!T:T,Data!M168,AA:AA,"H"),IF(Data!Z168="Region",SUMIFS(Data!AL:AL,Data!Z:Z,"TM",Data!S:S,Data!M168,AA:AA,"H"),IF(Data!Z168="Country",SUMIFS(Data!AL:AL,Data!Z:Z,"TM",Data!R:R,Data!M168,AA:AA,"H"),"")))))))</f>
        <v>0</v>
      </c>
      <c r="AM168" s="27">
        <f t="shared" si="47"/>
        <v>0</v>
      </c>
      <c r="AN168" s="26">
        <f t="shared" si="48"/>
        <v>0</v>
      </c>
      <c r="AO168" s="26">
        <f t="shared" si="49"/>
        <v>0</v>
      </c>
      <c r="AQ168" s="28">
        <f t="shared" si="50"/>
        <v>0</v>
      </c>
      <c r="AR168" s="18">
        <f t="shared" si="51"/>
        <v>0</v>
      </c>
      <c r="AS168" s="18">
        <f t="shared" si="52"/>
        <v>0</v>
      </c>
      <c r="AT168" s="27">
        <f t="shared" si="53"/>
        <v>0</v>
      </c>
      <c r="AU168" s="27"/>
      <c r="AV168" s="27"/>
      <c r="AW168" s="18">
        <f>IF(Z168="TM",(COUNTIFS(Orders!AD:AD,Data!M168,Orders!W:W,0,Orders!X:X,0,Orders!S:S,"*Ray*")+COUNTIFS(Orders!AD:AD,Data!M168,Orders!W:W,1,Orders!X:X,1,Orders!S:S,"*Ray*")+COUNTIFS(Orders!AD:AD,Data!M168,Orders!W:W,0,Orders!X:X,0,Orders!S:S,"*Fabric*")+COUNTIFS(Orders!AD:AD,Data!M168,Orders!W:W,1,Orders!X:X,1,Orders!S:S,"*Fabric*")),IF(Data!Z168="AAM",SUMIFS(Data!AW:AW,Data!Z:Z,"TM",Data!X:X,Data!M168),IF(Data!Z168="AM",SUMIFS(Data!AW:AW,Data!Z:Z,"TM",Data!V:V,Data!M168),IF(Data!Z168="AZM",SUMIFS(Data!AW:AW,Data!Z:Z,"TM",Data!U:U,Data!M168),IF(Data!Z168="Zone",SUMIFS(Data!AW:AW,Data!Z:Z,"TM",Data!T:T,Data!M168),IF(Data!Z168="Region",SUMIFS(Data!AW:AW,Data!Z:Z,"TM",Data!S:S,Data!M168),IF(Data!Z168="Country",SUMIFS(Data!AW:AW,Data!Z:Z,"TM",Data!R:R,Data!M168),0)))))))</f>
        <v>0</v>
      </c>
      <c r="AX168" s="18">
        <f>IF(Z168="TM",(COUNTIFS(Orders!AD:AD,Data!M168,Orders!W:W,0,Orders!X:X,0,Orders!S:S,"*Starter*")+COUNTIFS(Orders!AD:AD,Data!M168,Orders!W:W,1,Orders!X:X,1,Orders!S:S,"*Starter*")),IF(Data!Z168="AAM",SUMIFS(Data!AX:AX,Data!Z:Z,"TM",Data!X:X,Data!M168),IF(Data!Z168="AM",SUMIFS(Data!AX:AX,Data!Z:Z,"TM",Data!V:V,Data!M168),IF(Data!Z168="AZM",SUMIFS(Data!AX:AX,Data!Z:Z,"TM",Data!U:U,Data!M168),IF(Data!Z168="Zone",SUMIFS(Data!AX:AX,Data!Z:Z,"TM",Data!T:T,Data!M168),IF(Data!Z168="Region",SUMIFS(Data!AX:AX,Data!Z:Z,"TM",Data!S:S,Data!M168),IF(Data!Z168="Country",SUMIFS(Data!AX:AX,Data!Z:Z,"TM",Data!R:R,Data!M168),0)))))))</f>
        <v>0</v>
      </c>
      <c r="AY168" s="18">
        <f>IF(Z168="TM",(COUNTIFS(Orders!AD:AD,Data!M168,Orders!W:W,0,Orders!X:X,0,Orders!S:S,"*Pro*")+COUNTIFS(Orders!AD:AD,Data!M168,Orders!W:W,1,Orders!X:X,1,Orders!S:S,"*Pro*")),IF(Data!Z168="AAM",SUMIFS(Data!AY:AY,Data!Z:Z,"TM",Data!X:X,Data!M168),IF(Data!Z168="AM",SUMIFS(Data!AY:AY,Data!Z:Z,"TM",Data!V:V,Data!M168),IF(Data!Z168="AZM",SUMIFS(Data!AY:AY,Data!Z:Z,"TM",Data!U:U,Data!M168),IF(Data!Z168="Zone",SUMIFS(Data!AY:AY,Data!Z:Z,"TM",Data!T:T,Data!M168),IF(Data!Z168="Region",SUMIFS(Data!AY:AY,Data!Z:Z,"TM",Data!S:S,Data!M168),IF(Data!Z168="Country",SUMIFS(Data!AY:AY,Data!Z:Z,"TM",Data!R:R,Data!M168),0)))))))</f>
        <v>0</v>
      </c>
      <c r="AZ168" s="18">
        <f>IF(Z168="TM",(COUNTIFS(Orders!AD:AD,Data!M168,Orders!W:W,0,Orders!X:X,0,Orders!S:S,"*Tab*")+COUNTIFS(Orders!AD:AD,Data!M168,Orders!W:W,1,Orders!X:X,1,Orders!S:S,"*Tab*")),IF(Data!Z168="AAM",SUMIFS(Data!AZ:AZ,Data!Z:Z,"TM",Data!X:X,Data!M168),IF(Data!Z168="AM",SUMIFS(Data!AZ:AZ,Data!Z:Z,"TM",Data!V:V,Data!M168),IF(Data!Z168="AZM",SUMIFS(Data!AZ:AZ,Data!Z:Z,"TM",Data!U:U,Data!M168),IF(Data!Z168="Zone",SUMIFS(Data!AZ:AZ,Data!Z:Z,"TM",Data!T:T,Data!M168),IF(Data!Z168="Region",SUMIFS(Data!AZ:AZ,Data!Z:Z,"TM",Data!S:S,Data!M168),IF(Data!Z168="Country",SUMIFS(Data!AZ:AZ,Data!Z:Z,"TM",Data!R:R,Data!M168),0)))))))</f>
        <v>0</v>
      </c>
      <c r="BA168" s="18">
        <f>IF(Z168="TM",(COUNTIFS(Orders!AD:AD,Data!M168,Orders!W:W,0,Orders!X:X,0,Orders!S:S,"*Dental*")+COUNTIFS(Orders!AD:AD,Data!M168,Orders!W:W,1,Orders!X:X,1,Orders!S:S,"*Dental*")+COUNTIFS(Orders!AD:AD,Data!M168,Orders!W:W,0,Orders!X:X,0,Orders!S:S,"*Pediatric*")+COUNTIFS(Orders!AD:AD,Data!M168,Orders!W:W,1,Orders!X:X,1,Orders!S:S,"*Pediatric*")),IF(Data!Z168="AAM",SUMIFS(Data!BA:BA,Data!Z:Z,"TM",Data!X:X,Data!M168),IF(Data!Z168="AM",SUMIFS(Data!BA:BA,Data!Z:Z,"TM",Data!V:V,Data!M168),IF(Data!Z168="AZM",SUMIFS(Data!BA:BA,Data!Z:Z,"TM",Data!U:U,Data!M168),IF(Data!Z168="Zone",SUMIFS(Data!BA:BA,Data!Z:Z,"TM",Data!T:T,Data!M168),IF(Data!Z168="Region",SUMIFS(Data!BA:BA,Data!Z:Z,"TM",Data!S:S,Data!M168),IF(Data!Z168="Country",SUMIFS(Data!BA:BA,Data!Z:Z,"TM",Data!R:R,Data!M168),0)))))))</f>
        <v>0</v>
      </c>
      <c r="BB168" s="18">
        <f>IF(Z168="TM",(COUNTIFS(Orders!AD:AD,Data!M168,Orders!W:W,0,Orders!X:X,0,Orders!S:S,"*Fabric*")+COUNTIFS(Orders!AD:AD,Data!M168,Orders!W:W,1,Orders!X:X,1,Orders!S:S,"*Fabric*")),IF(Data!Z168="AAM",SUMIFS(Data!BB:BB,Data!Z:Z,"TM",Data!X:X,Data!M168),IF(Data!Z168="AM",SUMIFS(Data!BB:BB,Data!Z:Z,"TM",Data!V:V,Data!M168),IF(Data!Z168="AZM",SUMIFS(Data!BB:BB,Data!Z:Z,"TM",Data!U:U,Data!M168),IF(Data!Z168="Zone",SUMIFS(Data!BB:BB,Data!Z:Z,"TM",Data!T:T,Data!M168),IF(Data!Z168="Region",SUMIFS(Data!BB:BB,Data!Z:Z,"TM",Data!S:S,Data!M168),IF(Data!Z168="Country",SUMIFS(Data!BB:BB,Data!Z:Z,"TM",Data!R:R,Data!M168),0)))))))</f>
        <v>0</v>
      </c>
    </row>
    <row r="169" spans="1:54" ht="15.75" x14ac:dyDescent="0.3">
      <c r="A169" s="33" t="str">
        <f t="shared" si="54"/>
        <v/>
      </c>
      <c r="B169" s="33" t="b">
        <f t="shared" si="55"/>
        <v>1</v>
      </c>
      <c r="C169" s="33" t="e">
        <f>IF(ISERROR(SMALL($D$4:$D$594,E169)),””,SMALL($D$4:$D$594,E169))</f>
        <v>#NAME?</v>
      </c>
      <c r="D169" s="34" t="str">
        <f t="shared" si="56"/>
        <v/>
      </c>
      <c r="E169" s="33">
        <f>ROWS($E$4:E169)</f>
        <v>166</v>
      </c>
      <c r="F169" s="33">
        <f t="shared" si="57"/>
        <v>0</v>
      </c>
      <c r="G169" s="33">
        <f>IF(OR(Report!$C$7="",Report!$C$7="All Levels"),1,IF(Report!$C$7=Data!Z169,1,0))</f>
        <v>0</v>
      </c>
      <c r="H169" s="33">
        <f t="shared" si="58"/>
        <v>1</v>
      </c>
      <c r="I169" s="33">
        <f t="shared" si="59"/>
        <v>3</v>
      </c>
      <c r="J169" s="33">
        <f>IF(OR(Report!$F$7="",Report!$F$7="All AMs"),1,IF(Report!$F$7=Data!W169,1,0))</f>
        <v>1</v>
      </c>
      <c r="K169" s="33">
        <f>IF(OR(Report!$E$7="",Report!$E$7="All Zones"),1,IF(Report!$E$7=Data!P169,1,0))</f>
        <v>1</v>
      </c>
      <c r="L169" s="33">
        <f>IF(OR(Report!$D$7="",Report!$D$7="All Regions"),1,IF(Report!$D$7=Data!O169,1,0))</f>
        <v>1</v>
      </c>
      <c r="M169" s="67" t="s">
        <v>983</v>
      </c>
      <c r="N169" s="67" t="s">
        <v>984</v>
      </c>
      <c r="O169" s="68" t="s">
        <v>18</v>
      </c>
      <c r="P169" s="68" t="s">
        <v>682</v>
      </c>
      <c r="Q169" s="68" t="s">
        <v>801</v>
      </c>
      <c r="R169" s="67" t="s">
        <v>777</v>
      </c>
      <c r="S169" s="67" t="s">
        <v>749</v>
      </c>
      <c r="T169" s="67" t="s">
        <v>750</v>
      </c>
      <c r="U169" s="67" t="s">
        <v>781</v>
      </c>
      <c r="V169" s="67" t="s">
        <v>804</v>
      </c>
      <c r="W169" s="67" t="s">
        <v>701</v>
      </c>
      <c r="X169" s="67"/>
      <c r="Y169" s="68" t="s">
        <v>361</v>
      </c>
      <c r="Z169" s="68" t="s">
        <v>13</v>
      </c>
      <c r="AA169" s="68" t="s">
        <v>70</v>
      </c>
      <c r="AB169" s="18">
        <f>IF(Z169="TM",IF(AA169="H",(COUNTIFS(Orders!AD:AD,Data!M169,Orders!W:W,0,Orders!X:X,0)+COUNTIFS(Orders!AD:AD,Data!M169,Orders!W:W,1,Orders!X:X,1)),0),IF(Data!Z169="AAM",SUMIFS(Data!AB:AB,Data!Z:Z,"TM",Data!X:X,Data!M169,AA:AA,"H"),IF(Data!Z169="AM",SUMIFS(Data!AB:AB,Data!Z:Z,"TM",Data!V:V,Data!M169,AA:AA,"H"),IF(Data!Z169="AZM",SUMIFS(Data!AB:AB,Data!Z:Z,"TM",Data!U:U,Data!M169,AA:AA,"H"),IF(Data!Z169="ZM",SUMIFS(Data!AB:AB,Data!Z:Z,"TM",Data!T:T,Data!M169,AA:AA,"H"),IF(Data!Z169="RM",SUMIFS(Data!AB:AB,Data!Z:Z,"TM",Data!S:S,Data!M169,AA:AA,"H"),IF(Data!Z169="CM",SUMIFS(Data!AB:AB,Data!Z:Z,"TM",Data!R:R,Data!M169,AA:AA,"H"),"")))))))</f>
        <v>0</v>
      </c>
      <c r="AC169" s="28">
        <f>IF(Z169="TM",IF(AA169="H",(SUMIFS(Orders!AG:AG,Orders!AD:AD,Data!M169,Orders!W:W,0,Orders!X:X,0)+SUMIFS(Orders!AG:AG,Orders!AD:AD,Data!M169,Orders!W:W,1,Orders!X:X,1))/12000,0),IF(Data!Z169="AAM",SUMIFS(Data!AC:AC,Data!Z:Z,"TM",Data!X:X,Data!M169,AA:AA,"H"),IF(Data!Z169="AM",SUMIFS(Data!AC:AC,Data!Z:Z,"TM",Data!V:V,Data!M169,AA:AA,"H"),IF(Data!Z169="AZM",SUMIFS(Data!AC:AC,Data!Z:Z,"TM",Data!U:U,Data!M169,AA:AA,"H"),IF(Data!Z169="Zone",SUMIFS(Data!AC:AC,Data!Z:Z,"TM",Data!T:T,Data!M169,AA:AA,"H"),IF(Data!Z169="Region",SUMIFS(Data!AC:AC,Data!Z:Z,"TM",Data!S:S,Data!M169,AA:AA,"H"),IF(Data!Z169="Country",SUMIFS(Data!AC:AC,Data!Z:Z,"TM",Data!R:R,Data!M169,AA:AA,"H"),"")))))))</f>
        <v>0</v>
      </c>
      <c r="AD169" s="18">
        <f>IF(Z169="TM",0,IF(Data!Z169="AAM",SUMIFS(Data!AD:AD,Data!Z:Z,"TM",Data!X:X,Data!M169,AA:AA,"H"),IF(Data!Z169="AM",SUMIFS(Data!AD:AD,Data!Z:Z,"TM",Data!V:V,Data!M169,AA:AA,"H"),IF(Data!Z169="AZM",SUMIFS(Data!AD:AD,Data!Z:Z,"TM",Data!U:U,Data!M169,AA:AA,"H"),IF(Data!Z169="Zone",SUMIFS(Data!AD:AD,Data!Z:Z,"TM",Data!T:T,Data!M169,AA:AA,"H"),IF(Data!Z169="Region",SUMIFS(Data!AD:AD,Data!Z:Z,"TM",Data!S:S,Data!M169,AA:AA,"H"),IF(Data!Z169="Country",SUMIFS(Data!AD:AD,Data!Z:Z,"TM",Data!R:R,Data!M169,AA:AA,"H"),"")))))))</f>
        <v>0</v>
      </c>
      <c r="AE169" s="27">
        <f t="shared" si="43"/>
        <v>0</v>
      </c>
      <c r="AF169" s="26">
        <f t="shared" si="44"/>
        <v>0</v>
      </c>
      <c r="AG169" s="26">
        <f t="shared" si="45"/>
        <v>0</v>
      </c>
      <c r="AH169" s="26">
        <f t="shared" si="46"/>
        <v>0</v>
      </c>
      <c r="AJ169" s="28">
        <f>IF(Z169="TM",IF(AA169="U",(SUMIFS(Orders!AG:AG,Orders!AD:AD,Data!M169,Orders!W:W,0,Orders!X:X,0)+SUMIFS(Orders!AG:AG,Orders!AD:AD,Data!M169,Orders!W:W,1,Orders!X:X,1))/12000,0),IF(Data!Z169="AAM",SUMIFS(Data!AJ:AJ,Data!Z:Z,"TM",Data!X:X,Data!M169,AA:AA,"U"),IF(Data!Z169="AM",SUMIFS(Data!AJ:AJ,Data!Z:Z,"TM",Data!V:V,Data!M169,AA:AA,"U"),IF(Data!Z169="AZM",SUMIFS(Data!AJ:AJ,Data!Z:Z,"TM",Data!U:U,Data!M169,AA:AA,"U"),IF(Data!Z169="Zone",SUMIFS(Data!AJ:AJ,Data!Z:Z,"TM",Data!T:T,Data!M169,AA:AA,"U"),IF(Data!Z169="Region",SUMIFS(Data!AJ:AJ,Data!Z:Z,"TM",Data!S:S,Data!M169,AA:AA,"U"),IF(Data!Z169="Country",SUMIFS(Data!AJ:AJ,Data!Z:Z,"TM",Data!R:R,Data!M169,AA:AA,"U"),"")))))))</f>
        <v>0</v>
      </c>
      <c r="AK169" s="18">
        <f>IF(Z169="TM",IF(AA169="U",(SUMIFS(Orders!AG:AG,Orders!AD:AD,Data!M169,Orders!W:W,0,Orders!X:X,0)+SUMIFS(Orders!AG:AG,Orders!AD:AD,Data!M169,Orders!W:W,1,Orders!X:X,1)),0),IF(Data!Z169="AAM",SUMIFS(Data!AK:AK,Data!Z:Z,"TM",Data!X:X,Data!M169,AA:AA,"U"),IF(Data!Z169="AM",SUMIFS(Data!AK:AK,Data!Z:Z,"TM",Data!V:V,Data!M169,AA:AA,"U"),IF(Data!Z169="AZM",SUMIFS(Data!AK:AK,Data!Z:Z,"TM",Data!U:U,Data!M169,AA:AA,"U"),IF(Data!Z169="Zone",SUMIFS(Data!AK:AK,Data!Z:Z,"TM",Data!T:T,Data!M169,AA:AA,"U"),IF(Data!Z169="Region",SUMIFS(Data!AK:AK,Data!Z:Z,"TM",Data!S:S,Data!M169,AA:AA,"U"),IF(Data!Z169="Country",SUMIFS(Data!AK:AK,Data!Z:Z,"TM",Data!R:R,Data!M169,AA:AA,"U"),"")))))))</f>
        <v>0</v>
      </c>
      <c r="AL169" s="18">
        <f>IF(Z169="TM",12000*0,IF(Data!Z169="AAM",SUMIFS(Data!AL:AL,Data!Z:Z,"TM",Data!X:X,Data!M169,AA:AA,"H"),IF(Data!Z169="AM",SUMIFS(Data!AL:AL,Data!Z:Z,"TM",Data!V:V,Data!M169,AA:AA,"H"),IF(Data!Z169="AZM",SUMIFS(Data!AL:AL,Data!Z:Z,"TM",Data!U:U,Data!M169,AA:AA,"H"),IF(Data!Z169="Zone",SUMIFS(Data!AL:AL,Data!Z:Z,"TM",Data!T:T,Data!M169,AA:AA,"H"),IF(Data!Z169="Region",SUMIFS(Data!AL:AL,Data!Z:Z,"TM",Data!S:S,Data!M169,AA:AA,"H"),IF(Data!Z169="Country",SUMIFS(Data!AL:AL,Data!Z:Z,"TM",Data!R:R,Data!M169,AA:AA,"H"),"")))))))</f>
        <v>0</v>
      </c>
      <c r="AM169" s="27">
        <f t="shared" si="47"/>
        <v>0</v>
      </c>
      <c r="AN169" s="26">
        <f t="shared" si="48"/>
        <v>0</v>
      </c>
      <c r="AO169" s="26">
        <f t="shared" si="49"/>
        <v>0</v>
      </c>
      <c r="AQ169" s="28">
        <f t="shared" si="50"/>
        <v>0</v>
      </c>
      <c r="AR169" s="18">
        <f t="shared" si="51"/>
        <v>0</v>
      </c>
      <c r="AS169" s="18">
        <f t="shared" si="52"/>
        <v>0</v>
      </c>
      <c r="AT169" s="27">
        <f t="shared" si="53"/>
        <v>0</v>
      </c>
      <c r="AU169" s="27"/>
      <c r="AV169" s="27"/>
      <c r="AW169" s="18">
        <f>IF(Z169="TM",(COUNTIFS(Orders!AD:AD,Data!M169,Orders!W:W,0,Orders!X:X,0,Orders!S:S,"*Ray*")+COUNTIFS(Orders!AD:AD,Data!M169,Orders!W:W,1,Orders!X:X,1,Orders!S:S,"*Ray*")+COUNTIFS(Orders!AD:AD,Data!M169,Orders!W:W,0,Orders!X:X,0,Orders!S:S,"*Fabric*")+COUNTIFS(Orders!AD:AD,Data!M169,Orders!W:W,1,Orders!X:X,1,Orders!S:S,"*Fabric*")),IF(Data!Z169="AAM",SUMIFS(Data!AW:AW,Data!Z:Z,"TM",Data!X:X,Data!M169),IF(Data!Z169="AM",SUMIFS(Data!AW:AW,Data!Z:Z,"TM",Data!V:V,Data!M169),IF(Data!Z169="AZM",SUMIFS(Data!AW:AW,Data!Z:Z,"TM",Data!U:U,Data!M169),IF(Data!Z169="Zone",SUMIFS(Data!AW:AW,Data!Z:Z,"TM",Data!T:T,Data!M169),IF(Data!Z169="Region",SUMIFS(Data!AW:AW,Data!Z:Z,"TM",Data!S:S,Data!M169),IF(Data!Z169="Country",SUMIFS(Data!AW:AW,Data!Z:Z,"TM",Data!R:R,Data!M169),0)))))))</f>
        <v>0</v>
      </c>
      <c r="AX169" s="18">
        <f>IF(Z169="TM",(COUNTIFS(Orders!AD:AD,Data!M169,Orders!W:W,0,Orders!X:X,0,Orders!S:S,"*Starter*")+COUNTIFS(Orders!AD:AD,Data!M169,Orders!W:W,1,Orders!X:X,1,Orders!S:S,"*Starter*")),IF(Data!Z169="AAM",SUMIFS(Data!AX:AX,Data!Z:Z,"TM",Data!X:X,Data!M169),IF(Data!Z169="AM",SUMIFS(Data!AX:AX,Data!Z:Z,"TM",Data!V:V,Data!M169),IF(Data!Z169="AZM",SUMIFS(Data!AX:AX,Data!Z:Z,"TM",Data!U:U,Data!M169),IF(Data!Z169="Zone",SUMIFS(Data!AX:AX,Data!Z:Z,"TM",Data!T:T,Data!M169),IF(Data!Z169="Region",SUMIFS(Data!AX:AX,Data!Z:Z,"TM",Data!S:S,Data!M169),IF(Data!Z169="Country",SUMIFS(Data!AX:AX,Data!Z:Z,"TM",Data!R:R,Data!M169),0)))))))</f>
        <v>0</v>
      </c>
      <c r="AY169" s="18">
        <f>IF(Z169="TM",(COUNTIFS(Orders!AD:AD,Data!M169,Orders!W:W,0,Orders!X:X,0,Orders!S:S,"*Pro*")+COUNTIFS(Orders!AD:AD,Data!M169,Orders!W:W,1,Orders!X:X,1,Orders!S:S,"*Pro*")),IF(Data!Z169="AAM",SUMIFS(Data!AY:AY,Data!Z:Z,"TM",Data!X:X,Data!M169),IF(Data!Z169="AM",SUMIFS(Data!AY:AY,Data!Z:Z,"TM",Data!V:V,Data!M169),IF(Data!Z169="AZM",SUMIFS(Data!AY:AY,Data!Z:Z,"TM",Data!U:U,Data!M169),IF(Data!Z169="Zone",SUMIFS(Data!AY:AY,Data!Z:Z,"TM",Data!T:T,Data!M169),IF(Data!Z169="Region",SUMIFS(Data!AY:AY,Data!Z:Z,"TM",Data!S:S,Data!M169),IF(Data!Z169="Country",SUMIFS(Data!AY:AY,Data!Z:Z,"TM",Data!R:R,Data!M169),0)))))))</f>
        <v>0</v>
      </c>
      <c r="AZ169" s="18">
        <f>IF(Z169="TM",(COUNTIFS(Orders!AD:AD,Data!M169,Orders!W:W,0,Orders!X:X,0,Orders!S:S,"*Tab*")+COUNTIFS(Orders!AD:AD,Data!M169,Orders!W:W,1,Orders!X:X,1,Orders!S:S,"*Tab*")),IF(Data!Z169="AAM",SUMIFS(Data!AZ:AZ,Data!Z:Z,"TM",Data!X:X,Data!M169),IF(Data!Z169="AM",SUMIFS(Data!AZ:AZ,Data!Z:Z,"TM",Data!V:V,Data!M169),IF(Data!Z169="AZM",SUMIFS(Data!AZ:AZ,Data!Z:Z,"TM",Data!U:U,Data!M169),IF(Data!Z169="Zone",SUMIFS(Data!AZ:AZ,Data!Z:Z,"TM",Data!T:T,Data!M169),IF(Data!Z169="Region",SUMIFS(Data!AZ:AZ,Data!Z:Z,"TM",Data!S:S,Data!M169),IF(Data!Z169="Country",SUMIFS(Data!AZ:AZ,Data!Z:Z,"TM",Data!R:R,Data!M169),0)))))))</f>
        <v>0</v>
      </c>
      <c r="BA169" s="18">
        <f>IF(Z169="TM",(COUNTIFS(Orders!AD:AD,Data!M169,Orders!W:W,0,Orders!X:X,0,Orders!S:S,"*Dental*")+COUNTIFS(Orders!AD:AD,Data!M169,Orders!W:W,1,Orders!X:X,1,Orders!S:S,"*Dental*")+COUNTIFS(Orders!AD:AD,Data!M169,Orders!W:W,0,Orders!X:X,0,Orders!S:S,"*Pediatric*")+COUNTIFS(Orders!AD:AD,Data!M169,Orders!W:W,1,Orders!X:X,1,Orders!S:S,"*Pediatric*")),IF(Data!Z169="AAM",SUMIFS(Data!BA:BA,Data!Z:Z,"TM",Data!X:X,Data!M169),IF(Data!Z169="AM",SUMIFS(Data!BA:BA,Data!Z:Z,"TM",Data!V:V,Data!M169),IF(Data!Z169="AZM",SUMIFS(Data!BA:BA,Data!Z:Z,"TM",Data!U:U,Data!M169),IF(Data!Z169="Zone",SUMIFS(Data!BA:BA,Data!Z:Z,"TM",Data!T:T,Data!M169),IF(Data!Z169="Region",SUMIFS(Data!BA:BA,Data!Z:Z,"TM",Data!S:S,Data!M169),IF(Data!Z169="Country",SUMIFS(Data!BA:BA,Data!Z:Z,"TM",Data!R:R,Data!M169),0)))))))</f>
        <v>0</v>
      </c>
      <c r="BB169" s="18">
        <f>IF(Z169="TM",(COUNTIFS(Orders!AD:AD,Data!M169,Orders!W:W,0,Orders!X:X,0,Orders!S:S,"*Fabric*")+COUNTIFS(Orders!AD:AD,Data!M169,Orders!W:W,1,Orders!X:X,1,Orders!S:S,"*Fabric*")),IF(Data!Z169="AAM",SUMIFS(Data!BB:BB,Data!Z:Z,"TM",Data!X:X,Data!M169),IF(Data!Z169="AM",SUMIFS(Data!BB:BB,Data!Z:Z,"TM",Data!V:V,Data!M169),IF(Data!Z169="AZM",SUMIFS(Data!BB:BB,Data!Z:Z,"TM",Data!U:U,Data!M169),IF(Data!Z169="Zone",SUMIFS(Data!BB:BB,Data!Z:Z,"TM",Data!T:T,Data!M169),IF(Data!Z169="Region",SUMIFS(Data!BB:BB,Data!Z:Z,"TM",Data!S:S,Data!M169),IF(Data!Z169="Country",SUMIFS(Data!BB:BB,Data!Z:Z,"TM",Data!R:R,Data!M169),0)))))))</f>
        <v>0</v>
      </c>
    </row>
    <row r="170" spans="1:54" ht="15.75" x14ac:dyDescent="0.3">
      <c r="A170" s="33" t="str">
        <f t="shared" si="54"/>
        <v/>
      </c>
      <c r="B170" s="33" t="b">
        <f t="shared" si="55"/>
        <v>1</v>
      </c>
      <c r="C170" s="33" t="e">
        <f>IF(ISERROR(SMALL($D$4:$D$594,E170)),””,SMALL($D$4:$D$594,E170))</f>
        <v>#NAME?</v>
      </c>
      <c r="D170" s="34" t="str">
        <f t="shared" si="56"/>
        <v/>
      </c>
      <c r="E170" s="33">
        <f>ROWS($E$4:E170)</f>
        <v>167</v>
      </c>
      <c r="F170" s="33">
        <f t="shared" si="57"/>
        <v>0</v>
      </c>
      <c r="G170" s="33">
        <f>IF(OR(Report!$C$7="",Report!$C$7="All Levels"),1,IF(Report!$C$7=Data!Z170,1,0))</f>
        <v>0</v>
      </c>
      <c r="H170" s="33">
        <f t="shared" si="58"/>
        <v>1</v>
      </c>
      <c r="I170" s="33">
        <f t="shared" si="59"/>
        <v>3</v>
      </c>
      <c r="J170" s="33">
        <f>IF(OR(Report!$F$7="",Report!$F$7="All AMs"),1,IF(Report!$F$7=Data!W170,1,0))</f>
        <v>1</v>
      </c>
      <c r="K170" s="33">
        <f>IF(OR(Report!$E$7="",Report!$E$7="All Zones"),1,IF(Report!$E$7=Data!P170,1,0))</f>
        <v>1</v>
      </c>
      <c r="L170" s="33">
        <f>IF(OR(Report!$D$7="",Report!$D$7="All Regions"),1,IF(Report!$D$7=Data!O170,1,0))</f>
        <v>1</v>
      </c>
      <c r="M170" s="67" t="s">
        <v>985</v>
      </c>
      <c r="N170" s="67" t="s">
        <v>986</v>
      </c>
      <c r="O170" s="68" t="s">
        <v>18</v>
      </c>
      <c r="P170" s="68" t="s">
        <v>682</v>
      </c>
      <c r="Q170" s="68" t="s">
        <v>801</v>
      </c>
      <c r="R170" s="67" t="s">
        <v>777</v>
      </c>
      <c r="S170" s="67" t="s">
        <v>749</v>
      </c>
      <c r="T170" s="67" t="s">
        <v>750</v>
      </c>
      <c r="U170" s="67" t="s">
        <v>781</v>
      </c>
      <c r="V170" s="67" t="s">
        <v>804</v>
      </c>
      <c r="W170" s="67" t="s">
        <v>701</v>
      </c>
      <c r="X170" s="67"/>
      <c r="Y170" s="68" t="s">
        <v>361</v>
      </c>
      <c r="Z170" s="68" t="s">
        <v>13</v>
      </c>
      <c r="AA170" s="68" t="s">
        <v>925</v>
      </c>
      <c r="AB170" s="18">
        <f>IF(Z170="TM",IF(AA170="H",(COUNTIFS(Orders!AD:AD,Data!M170,Orders!W:W,0,Orders!X:X,0)+COUNTIFS(Orders!AD:AD,Data!M170,Orders!W:W,1,Orders!X:X,1)),0),IF(Data!Z170="AAM",SUMIFS(Data!AB:AB,Data!Z:Z,"TM",Data!X:X,Data!M170,AA:AA,"H"),IF(Data!Z170="AM",SUMIFS(Data!AB:AB,Data!Z:Z,"TM",Data!V:V,Data!M170,AA:AA,"H"),IF(Data!Z170="AZM",SUMIFS(Data!AB:AB,Data!Z:Z,"TM",Data!U:U,Data!M170,AA:AA,"H"),IF(Data!Z170="ZM",SUMIFS(Data!AB:AB,Data!Z:Z,"TM",Data!T:T,Data!M170,AA:AA,"H"),IF(Data!Z170="RM",SUMIFS(Data!AB:AB,Data!Z:Z,"TM",Data!S:S,Data!M170,AA:AA,"H"),IF(Data!Z170="CM",SUMIFS(Data!AB:AB,Data!Z:Z,"TM",Data!R:R,Data!M170,AA:AA,"H"),"")))))))</f>
        <v>0</v>
      </c>
      <c r="AC170" s="28">
        <f>IF(Z170="TM",IF(AA170="H",(SUMIFS(Orders!AG:AG,Orders!AD:AD,Data!M170,Orders!W:W,0,Orders!X:X,0)+SUMIFS(Orders!AG:AG,Orders!AD:AD,Data!M170,Orders!W:W,1,Orders!X:X,1))/12000,0),IF(Data!Z170="AAM",SUMIFS(Data!AC:AC,Data!Z:Z,"TM",Data!X:X,Data!M170,AA:AA,"H"),IF(Data!Z170="AM",SUMIFS(Data!AC:AC,Data!Z:Z,"TM",Data!V:V,Data!M170,AA:AA,"H"),IF(Data!Z170="AZM",SUMIFS(Data!AC:AC,Data!Z:Z,"TM",Data!U:U,Data!M170,AA:AA,"H"),IF(Data!Z170="Zone",SUMIFS(Data!AC:AC,Data!Z:Z,"TM",Data!T:T,Data!M170,AA:AA,"H"),IF(Data!Z170="Region",SUMIFS(Data!AC:AC,Data!Z:Z,"TM",Data!S:S,Data!M170,AA:AA,"H"),IF(Data!Z170="Country",SUMIFS(Data!AC:AC,Data!Z:Z,"TM",Data!R:R,Data!M170,AA:AA,"H"),"")))))))</f>
        <v>0</v>
      </c>
      <c r="AD170" s="18">
        <f>IF(Z170="TM",0,IF(Data!Z170="AAM",SUMIFS(Data!AD:AD,Data!Z:Z,"TM",Data!X:X,Data!M170,AA:AA,"H"),IF(Data!Z170="AM",SUMIFS(Data!AD:AD,Data!Z:Z,"TM",Data!V:V,Data!M170,AA:AA,"H"),IF(Data!Z170="AZM",SUMIFS(Data!AD:AD,Data!Z:Z,"TM",Data!U:U,Data!M170,AA:AA,"H"),IF(Data!Z170="Zone",SUMIFS(Data!AD:AD,Data!Z:Z,"TM",Data!T:T,Data!M170,AA:AA,"H"),IF(Data!Z170="Region",SUMIFS(Data!AD:AD,Data!Z:Z,"TM",Data!S:S,Data!M170,AA:AA,"H"),IF(Data!Z170="Country",SUMIFS(Data!AD:AD,Data!Z:Z,"TM",Data!R:R,Data!M170,AA:AA,"H"),"")))))))</f>
        <v>0</v>
      </c>
      <c r="AE170" s="27">
        <f t="shared" si="43"/>
        <v>0</v>
      </c>
      <c r="AF170" s="26">
        <f t="shared" si="44"/>
        <v>0</v>
      </c>
      <c r="AG170" s="26">
        <f t="shared" si="45"/>
        <v>0</v>
      </c>
      <c r="AH170" s="26">
        <f t="shared" si="46"/>
        <v>0</v>
      </c>
      <c r="AJ170" s="28">
        <f>IF(Z170="TM",IF(AA170="U",(SUMIFS(Orders!AG:AG,Orders!AD:AD,Data!M170,Orders!W:W,0,Orders!X:X,0)+SUMIFS(Orders!AG:AG,Orders!AD:AD,Data!M170,Orders!W:W,1,Orders!X:X,1))/12000,0),IF(Data!Z170="AAM",SUMIFS(Data!AJ:AJ,Data!Z:Z,"TM",Data!X:X,Data!M170,AA:AA,"U"),IF(Data!Z170="AM",SUMIFS(Data!AJ:AJ,Data!Z:Z,"TM",Data!V:V,Data!M170,AA:AA,"U"),IF(Data!Z170="AZM",SUMIFS(Data!AJ:AJ,Data!Z:Z,"TM",Data!U:U,Data!M170,AA:AA,"U"),IF(Data!Z170="Zone",SUMIFS(Data!AJ:AJ,Data!Z:Z,"TM",Data!T:T,Data!M170,AA:AA,"U"),IF(Data!Z170="Region",SUMIFS(Data!AJ:AJ,Data!Z:Z,"TM",Data!S:S,Data!M170,AA:AA,"U"),IF(Data!Z170="Country",SUMIFS(Data!AJ:AJ,Data!Z:Z,"TM",Data!R:R,Data!M170,AA:AA,"U"),"")))))))</f>
        <v>0</v>
      </c>
      <c r="AK170" s="18">
        <f>IF(Z170="TM",IF(AA170="U",(SUMIFS(Orders!AG:AG,Orders!AD:AD,Data!M170,Orders!W:W,0,Orders!X:X,0)+SUMIFS(Orders!AG:AG,Orders!AD:AD,Data!M170,Orders!W:W,1,Orders!X:X,1)),0),IF(Data!Z170="AAM",SUMIFS(Data!AK:AK,Data!Z:Z,"TM",Data!X:X,Data!M170,AA:AA,"U"),IF(Data!Z170="AM",SUMIFS(Data!AK:AK,Data!Z:Z,"TM",Data!V:V,Data!M170,AA:AA,"U"),IF(Data!Z170="AZM",SUMIFS(Data!AK:AK,Data!Z:Z,"TM",Data!U:U,Data!M170,AA:AA,"U"),IF(Data!Z170="Zone",SUMIFS(Data!AK:AK,Data!Z:Z,"TM",Data!T:T,Data!M170,AA:AA,"U"),IF(Data!Z170="Region",SUMIFS(Data!AK:AK,Data!Z:Z,"TM",Data!S:S,Data!M170,AA:AA,"U"),IF(Data!Z170="Country",SUMIFS(Data!AK:AK,Data!Z:Z,"TM",Data!R:R,Data!M170,AA:AA,"U"),"")))))))</f>
        <v>0</v>
      </c>
      <c r="AL170" s="18">
        <f>IF(Z170="TM",12000*0,IF(Data!Z170="AAM",SUMIFS(Data!AL:AL,Data!Z:Z,"TM",Data!X:X,Data!M170,AA:AA,"H"),IF(Data!Z170="AM",SUMIFS(Data!AL:AL,Data!Z:Z,"TM",Data!V:V,Data!M170,AA:AA,"H"),IF(Data!Z170="AZM",SUMIFS(Data!AL:AL,Data!Z:Z,"TM",Data!U:U,Data!M170,AA:AA,"H"),IF(Data!Z170="Zone",SUMIFS(Data!AL:AL,Data!Z:Z,"TM",Data!T:T,Data!M170,AA:AA,"H"),IF(Data!Z170="Region",SUMIFS(Data!AL:AL,Data!Z:Z,"TM",Data!S:S,Data!M170,AA:AA,"H"),IF(Data!Z170="Country",SUMIFS(Data!AL:AL,Data!Z:Z,"TM",Data!R:R,Data!M170,AA:AA,"H"),"")))))))</f>
        <v>0</v>
      </c>
      <c r="AM170" s="27">
        <f t="shared" si="47"/>
        <v>0</v>
      </c>
      <c r="AN170" s="26">
        <f t="shared" si="48"/>
        <v>0</v>
      </c>
      <c r="AO170" s="26">
        <f t="shared" si="49"/>
        <v>0</v>
      </c>
      <c r="AQ170" s="28">
        <f t="shared" si="50"/>
        <v>0</v>
      </c>
      <c r="AR170" s="18">
        <f t="shared" si="51"/>
        <v>0</v>
      </c>
      <c r="AS170" s="18">
        <f t="shared" si="52"/>
        <v>0</v>
      </c>
      <c r="AT170" s="27">
        <f t="shared" si="53"/>
        <v>0</v>
      </c>
      <c r="AU170" s="27"/>
      <c r="AV170" s="27"/>
      <c r="AW170" s="18">
        <f>IF(Z170="TM",(COUNTIFS(Orders!AD:AD,Data!M170,Orders!W:W,0,Orders!X:X,0,Orders!S:S,"*Ray*")+COUNTIFS(Orders!AD:AD,Data!M170,Orders!W:W,1,Orders!X:X,1,Orders!S:S,"*Ray*")+COUNTIFS(Orders!AD:AD,Data!M170,Orders!W:W,0,Orders!X:X,0,Orders!S:S,"*Fabric*")+COUNTIFS(Orders!AD:AD,Data!M170,Orders!W:W,1,Orders!X:X,1,Orders!S:S,"*Fabric*")),IF(Data!Z170="AAM",SUMIFS(Data!AW:AW,Data!Z:Z,"TM",Data!X:X,Data!M170),IF(Data!Z170="AM",SUMIFS(Data!AW:AW,Data!Z:Z,"TM",Data!V:V,Data!M170),IF(Data!Z170="AZM",SUMIFS(Data!AW:AW,Data!Z:Z,"TM",Data!U:U,Data!M170),IF(Data!Z170="Zone",SUMIFS(Data!AW:AW,Data!Z:Z,"TM",Data!T:T,Data!M170),IF(Data!Z170="Region",SUMIFS(Data!AW:AW,Data!Z:Z,"TM",Data!S:S,Data!M170),IF(Data!Z170="Country",SUMIFS(Data!AW:AW,Data!Z:Z,"TM",Data!R:R,Data!M170),0)))))))</f>
        <v>0</v>
      </c>
      <c r="AX170" s="18">
        <f>IF(Z170="TM",(COUNTIFS(Orders!AD:AD,Data!M170,Orders!W:W,0,Orders!X:X,0,Orders!S:S,"*Starter*")+COUNTIFS(Orders!AD:AD,Data!M170,Orders!W:W,1,Orders!X:X,1,Orders!S:S,"*Starter*")),IF(Data!Z170="AAM",SUMIFS(Data!AX:AX,Data!Z:Z,"TM",Data!X:X,Data!M170),IF(Data!Z170="AM",SUMIFS(Data!AX:AX,Data!Z:Z,"TM",Data!V:V,Data!M170),IF(Data!Z170="AZM",SUMIFS(Data!AX:AX,Data!Z:Z,"TM",Data!U:U,Data!M170),IF(Data!Z170="Zone",SUMIFS(Data!AX:AX,Data!Z:Z,"TM",Data!T:T,Data!M170),IF(Data!Z170="Region",SUMIFS(Data!AX:AX,Data!Z:Z,"TM",Data!S:S,Data!M170),IF(Data!Z170="Country",SUMIFS(Data!AX:AX,Data!Z:Z,"TM",Data!R:R,Data!M170),0)))))))</f>
        <v>0</v>
      </c>
      <c r="AY170" s="18">
        <f>IF(Z170="TM",(COUNTIFS(Orders!AD:AD,Data!M170,Orders!W:W,0,Orders!X:X,0,Orders!S:S,"*Pro*")+COUNTIFS(Orders!AD:AD,Data!M170,Orders!W:W,1,Orders!X:X,1,Orders!S:S,"*Pro*")),IF(Data!Z170="AAM",SUMIFS(Data!AY:AY,Data!Z:Z,"TM",Data!X:X,Data!M170),IF(Data!Z170="AM",SUMIFS(Data!AY:AY,Data!Z:Z,"TM",Data!V:V,Data!M170),IF(Data!Z170="AZM",SUMIFS(Data!AY:AY,Data!Z:Z,"TM",Data!U:U,Data!M170),IF(Data!Z170="Zone",SUMIFS(Data!AY:AY,Data!Z:Z,"TM",Data!T:T,Data!M170),IF(Data!Z170="Region",SUMIFS(Data!AY:AY,Data!Z:Z,"TM",Data!S:S,Data!M170),IF(Data!Z170="Country",SUMIFS(Data!AY:AY,Data!Z:Z,"TM",Data!R:R,Data!M170),0)))))))</f>
        <v>0</v>
      </c>
      <c r="AZ170" s="18">
        <f>IF(Z170="TM",(COUNTIFS(Orders!AD:AD,Data!M170,Orders!W:W,0,Orders!X:X,0,Orders!S:S,"*Tab*")+COUNTIFS(Orders!AD:AD,Data!M170,Orders!W:W,1,Orders!X:X,1,Orders!S:S,"*Tab*")),IF(Data!Z170="AAM",SUMIFS(Data!AZ:AZ,Data!Z:Z,"TM",Data!X:X,Data!M170),IF(Data!Z170="AM",SUMIFS(Data!AZ:AZ,Data!Z:Z,"TM",Data!V:V,Data!M170),IF(Data!Z170="AZM",SUMIFS(Data!AZ:AZ,Data!Z:Z,"TM",Data!U:U,Data!M170),IF(Data!Z170="Zone",SUMIFS(Data!AZ:AZ,Data!Z:Z,"TM",Data!T:T,Data!M170),IF(Data!Z170="Region",SUMIFS(Data!AZ:AZ,Data!Z:Z,"TM",Data!S:S,Data!M170),IF(Data!Z170="Country",SUMIFS(Data!AZ:AZ,Data!Z:Z,"TM",Data!R:R,Data!M170),0)))))))</f>
        <v>0</v>
      </c>
      <c r="BA170" s="18">
        <f>IF(Z170="TM",(COUNTIFS(Orders!AD:AD,Data!M170,Orders!W:W,0,Orders!X:X,0,Orders!S:S,"*Dental*")+COUNTIFS(Orders!AD:AD,Data!M170,Orders!W:W,1,Orders!X:X,1,Orders!S:S,"*Dental*")+COUNTIFS(Orders!AD:AD,Data!M170,Orders!W:W,0,Orders!X:X,0,Orders!S:S,"*Pediatric*")+COUNTIFS(Orders!AD:AD,Data!M170,Orders!W:W,1,Orders!X:X,1,Orders!S:S,"*Pediatric*")),IF(Data!Z170="AAM",SUMIFS(Data!BA:BA,Data!Z:Z,"TM",Data!X:X,Data!M170),IF(Data!Z170="AM",SUMIFS(Data!BA:BA,Data!Z:Z,"TM",Data!V:V,Data!M170),IF(Data!Z170="AZM",SUMIFS(Data!BA:BA,Data!Z:Z,"TM",Data!U:U,Data!M170),IF(Data!Z170="Zone",SUMIFS(Data!BA:BA,Data!Z:Z,"TM",Data!T:T,Data!M170),IF(Data!Z170="Region",SUMIFS(Data!BA:BA,Data!Z:Z,"TM",Data!S:S,Data!M170),IF(Data!Z170="Country",SUMIFS(Data!BA:BA,Data!Z:Z,"TM",Data!R:R,Data!M170),0)))))))</f>
        <v>0</v>
      </c>
      <c r="BB170" s="18">
        <f>IF(Z170="TM",(COUNTIFS(Orders!AD:AD,Data!M170,Orders!W:W,0,Orders!X:X,0,Orders!S:S,"*Fabric*")+COUNTIFS(Orders!AD:AD,Data!M170,Orders!W:W,1,Orders!X:X,1,Orders!S:S,"*Fabric*")),IF(Data!Z170="AAM",SUMIFS(Data!BB:BB,Data!Z:Z,"TM",Data!X:X,Data!M170),IF(Data!Z170="AM",SUMIFS(Data!BB:BB,Data!Z:Z,"TM",Data!V:V,Data!M170),IF(Data!Z170="AZM",SUMIFS(Data!BB:BB,Data!Z:Z,"TM",Data!U:U,Data!M170),IF(Data!Z170="Zone",SUMIFS(Data!BB:BB,Data!Z:Z,"TM",Data!T:T,Data!M170),IF(Data!Z170="Region",SUMIFS(Data!BB:BB,Data!Z:Z,"TM",Data!S:S,Data!M170),IF(Data!Z170="Country",SUMIFS(Data!BB:BB,Data!Z:Z,"TM",Data!R:R,Data!M170),0)))))))</f>
        <v>0</v>
      </c>
    </row>
    <row r="171" spans="1:54" ht="15.75" x14ac:dyDescent="0.3">
      <c r="A171" s="33" t="str">
        <f t="shared" si="54"/>
        <v/>
      </c>
      <c r="B171" s="33" t="b">
        <f t="shared" si="55"/>
        <v>1</v>
      </c>
      <c r="C171" s="33" t="e">
        <f>IF(ISERROR(SMALL($D$4:$D$594,E171)),””,SMALL($D$4:$D$594,E171))</f>
        <v>#NAME?</v>
      </c>
      <c r="D171" s="34" t="str">
        <f t="shared" si="56"/>
        <v/>
      </c>
      <c r="E171" s="33">
        <f>ROWS($E$4:E171)</f>
        <v>168</v>
      </c>
      <c r="F171" s="33">
        <f t="shared" si="57"/>
        <v>0</v>
      </c>
      <c r="G171" s="33">
        <f>IF(OR(Report!$C$7="",Report!$C$7="All Levels"),1,IF(Report!$C$7=Data!Z171,1,0))</f>
        <v>0</v>
      </c>
      <c r="H171" s="33">
        <f t="shared" si="58"/>
        <v>1</v>
      </c>
      <c r="I171" s="33">
        <f t="shared" si="59"/>
        <v>3</v>
      </c>
      <c r="J171" s="33">
        <f>IF(OR(Report!$F$7="",Report!$F$7="All AMs"),1,IF(Report!$F$7=Data!W171,1,0))</f>
        <v>1</v>
      </c>
      <c r="K171" s="33">
        <f>IF(OR(Report!$E$7="",Report!$E$7="All Zones"),1,IF(Report!$E$7=Data!P171,1,0))</f>
        <v>1</v>
      </c>
      <c r="L171" s="33">
        <f>IF(OR(Report!$D$7="",Report!$D$7="All Regions"),1,IF(Report!$D$7=Data!O171,1,0))</f>
        <v>1</v>
      </c>
      <c r="M171" s="67" t="s">
        <v>987</v>
      </c>
      <c r="N171" s="67" t="s">
        <v>988</v>
      </c>
      <c r="O171" s="68" t="s">
        <v>18</v>
      </c>
      <c r="P171" s="68" t="s">
        <v>682</v>
      </c>
      <c r="Q171" s="68" t="s">
        <v>801</v>
      </c>
      <c r="R171" s="67" t="s">
        <v>777</v>
      </c>
      <c r="S171" s="67" t="s">
        <v>749</v>
      </c>
      <c r="T171" s="67" t="s">
        <v>750</v>
      </c>
      <c r="U171" s="67" t="s">
        <v>781</v>
      </c>
      <c r="V171" s="67" t="s">
        <v>804</v>
      </c>
      <c r="W171" s="67" t="s">
        <v>701</v>
      </c>
      <c r="X171" s="67"/>
      <c r="Y171" s="68" t="s">
        <v>361</v>
      </c>
      <c r="Z171" s="68" t="s">
        <v>13</v>
      </c>
      <c r="AA171" s="68" t="s">
        <v>925</v>
      </c>
      <c r="AB171" s="18">
        <f>IF(Z171="TM",IF(AA171="H",(COUNTIFS(Orders!AD:AD,Data!M171,Orders!W:W,0,Orders!X:X,0)+COUNTIFS(Orders!AD:AD,Data!M171,Orders!W:W,1,Orders!X:X,1)),0),IF(Data!Z171="AAM",SUMIFS(Data!AB:AB,Data!Z:Z,"TM",Data!X:X,Data!M171,AA:AA,"H"),IF(Data!Z171="AM",SUMIFS(Data!AB:AB,Data!Z:Z,"TM",Data!V:V,Data!M171,AA:AA,"H"),IF(Data!Z171="AZM",SUMIFS(Data!AB:AB,Data!Z:Z,"TM",Data!U:U,Data!M171,AA:AA,"H"),IF(Data!Z171="ZM",SUMIFS(Data!AB:AB,Data!Z:Z,"TM",Data!T:T,Data!M171,AA:AA,"H"),IF(Data!Z171="RM",SUMIFS(Data!AB:AB,Data!Z:Z,"TM",Data!S:S,Data!M171,AA:AA,"H"),IF(Data!Z171="CM",SUMIFS(Data!AB:AB,Data!Z:Z,"TM",Data!R:R,Data!M171,AA:AA,"H"),"")))))))</f>
        <v>0</v>
      </c>
      <c r="AC171" s="28">
        <f>IF(Z171="TM",IF(AA171="H",(SUMIFS(Orders!AG:AG,Orders!AD:AD,Data!M171,Orders!W:W,0,Orders!X:X,0)+SUMIFS(Orders!AG:AG,Orders!AD:AD,Data!M171,Orders!W:W,1,Orders!X:X,1))/12000,0),IF(Data!Z171="AAM",SUMIFS(Data!AC:AC,Data!Z:Z,"TM",Data!X:X,Data!M171,AA:AA,"H"),IF(Data!Z171="AM",SUMIFS(Data!AC:AC,Data!Z:Z,"TM",Data!V:V,Data!M171,AA:AA,"H"),IF(Data!Z171="AZM",SUMIFS(Data!AC:AC,Data!Z:Z,"TM",Data!U:U,Data!M171,AA:AA,"H"),IF(Data!Z171="Zone",SUMIFS(Data!AC:AC,Data!Z:Z,"TM",Data!T:T,Data!M171,AA:AA,"H"),IF(Data!Z171="Region",SUMIFS(Data!AC:AC,Data!Z:Z,"TM",Data!S:S,Data!M171,AA:AA,"H"),IF(Data!Z171="Country",SUMIFS(Data!AC:AC,Data!Z:Z,"TM",Data!R:R,Data!M171,AA:AA,"H"),"")))))))</f>
        <v>0</v>
      </c>
      <c r="AD171" s="18">
        <f>IF(Z171="TM",0,IF(Data!Z171="AAM",SUMIFS(Data!AD:AD,Data!Z:Z,"TM",Data!X:X,Data!M171,AA:AA,"H"),IF(Data!Z171="AM",SUMIFS(Data!AD:AD,Data!Z:Z,"TM",Data!V:V,Data!M171,AA:AA,"H"),IF(Data!Z171="AZM",SUMIFS(Data!AD:AD,Data!Z:Z,"TM",Data!U:U,Data!M171,AA:AA,"H"),IF(Data!Z171="Zone",SUMIFS(Data!AD:AD,Data!Z:Z,"TM",Data!T:T,Data!M171,AA:AA,"H"),IF(Data!Z171="Region",SUMIFS(Data!AD:AD,Data!Z:Z,"TM",Data!S:S,Data!M171,AA:AA,"H"),IF(Data!Z171="Country",SUMIFS(Data!AD:AD,Data!Z:Z,"TM",Data!R:R,Data!M171,AA:AA,"H"),"")))))))</f>
        <v>0</v>
      </c>
      <c r="AE171" s="27">
        <f t="shared" si="43"/>
        <v>0</v>
      </c>
      <c r="AF171" s="26">
        <f t="shared" si="44"/>
        <v>0</v>
      </c>
      <c r="AG171" s="26">
        <f t="shared" si="45"/>
        <v>0</v>
      </c>
      <c r="AH171" s="26">
        <f t="shared" si="46"/>
        <v>0</v>
      </c>
      <c r="AJ171" s="28">
        <f>IF(Z171="TM",IF(AA171="U",(SUMIFS(Orders!AG:AG,Orders!AD:AD,Data!M171,Orders!W:W,0,Orders!X:X,0)+SUMIFS(Orders!AG:AG,Orders!AD:AD,Data!M171,Orders!W:W,1,Orders!X:X,1))/12000,0),IF(Data!Z171="AAM",SUMIFS(Data!AJ:AJ,Data!Z:Z,"TM",Data!X:X,Data!M171,AA:AA,"U"),IF(Data!Z171="AM",SUMIFS(Data!AJ:AJ,Data!Z:Z,"TM",Data!V:V,Data!M171,AA:AA,"U"),IF(Data!Z171="AZM",SUMIFS(Data!AJ:AJ,Data!Z:Z,"TM",Data!U:U,Data!M171,AA:AA,"U"),IF(Data!Z171="Zone",SUMIFS(Data!AJ:AJ,Data!Z:Z,"TM",Data!T:T,Data!M171,AA:AA,"U"),IF(Data!Z171="Region",SUMIFS(Data!AJ:AJ,Data!Z:Z,"TM",Data!S:S,Data!M171,AA:AA,"U"),IF(Data!Z171="Country",SUMIFS(Data!AJ:AJ,Data!Z:Z,"TM",Data!R:R,Data!M171,AA:AA,"U"),"")))))))</f>
        <v>0</v>
      </c>
      <c r="AK171" s="18">
        <f>IF(Z171="TM",IF(AA171="U",(SUMIFS(Orders!AG:AG,Orders!AD:AD,Data!M171,Orders!W:W,0,Orders!X:X,0)+SUMIFS(Orders!AG:AG,Orders!AD:AD,Data!M171,Orders!W:W,1,Orders!X:X,1)),0),IF(Data!Z171="AAM",SUMIFS(Data!AK:AK,Data!Z:Z,"TM",Data!X:X,Data!M171,AA:AA,"U"),IF(Data!Z171="AM",SUMIFS(Data!AK:AK,Data!Z:Z,"TM",Data!V:V,Data!M171,AA:AA,"U"),IF(Data!Z171="AZM",SUMIFS(Data!AK:AK,Data!Z:Z,"TM",Data!U:U,Data!M171,AA:AA,"U"),IF(Data!Z171="Zone",SUMIFS(Data!AK:AK,Data!Z:Z,"TM",Data!T:T,Data!M171,AA:AA,"U"),IF(Data!Z171="Region",SUMIFS(Data!AK:AK,Data!Z:Z,"TM",Data!S:S,Data!M171,AA:AA,"U"),IF(Data!Z171="Country",SUMIFS(Data!AK:AK,Data!Z:Z,"TM",Data!R:R,Data!M171,AA:AA,"U"),"")))))))</f>
        <v>0</v>
      </c>
      <c r="AL171" s="18">
        <f>IF(Z171="TM",12000*0,IF(Data!Z171="AAM",SUMIFS(Data!AL:AL,Data!Z:Z,"TM",Data!X:X,Data!M171,AA:AA,"H"),IF(Data!Z171="AM",SUMIFS(Data!AL:AL,Data!Z:Z,"TM",Data!V:V,Data!M171,AA:AA,"H"),IF(Data!Z171="AZM",SUMIFS(Data!AL:AL,Data!Z:Z,"TM",Data!U:U,Data!M171,AA:AA,"H"),IF(Data!Z171="Zone",SUMIFS(Data!AL:AL,Data!Z:Z,"TM",Data!T:T,Data!M171,AA:AA,"H"),IF(Data!Z171="Region",SUMIFS(Data!AL:AL,Data!Z:Z,"TM",Data!S:S,Data!M171,AA:AA,"H"),IF(Data!Z171="Country",SUMIFS(Data!AL:AL,Data!Z:Z,"TM",Data!R:R,Data!M171,AA:AA,"H"),"")))))))</f>
        <v>0</v>
      </c>
      <c r="AM171" s="27">
        <f t="shared" si="47"/>
        <v>0</v>
      </c>
      <c r="AN171" s="26">
        <f t="shared" si="48"/>
        <v>0</v>
      </c>
      <c r="AO171" s="26">
        <f t="shared" si="49"/>
        <v>0</v>
      </c>
      <c r="AQ171" s="28">
        <f t="shared" si="50"/>
        <v>0</v>
      </c>
      <c r="AR171" s="18">
        <f t="shared" si="51"/>
        <v>0</v>
      </c>
      <c r="AS171" s="18">
        <f t="shared" si="52"/>
        <v>0</v>
      </c>
      <c r="AT171" s="27">
        <f t="shared" si="53"/>
        <v>0</v>
      </c>
      <c r="AU171" s="27"/>
      <c r="AV171" s="27"/>
      <c r="AW171" s="18">
        <f>IF(Z171="TM",(COUNTIFS(Orders!AD:AD,Data!M171,Orders!W:W,0,Orders!X:X,0,Orders!S:S,"*Ray*")+COUNTIFS(Orders!AD:AD,Data!M171,Orders!W:W,1,Orders!X:X,1,Orders!S:S,"*Ray*")+COUNTIFS(Orders!AD:AD,Data!M171,Orders!W:W,0,Orders!X:X,0,Orders!S:S,"*Fabric*")+COUNTIFS(Orders!AD:AD,Data!M171,Orders!W:W,1,Orders!X:X,1,Orders!S:S,"*Fabric*")),IF(Data!Z171="AAM",SUMIFS(Data!AW:AW,Data!Z:Z,"TM",Data!X:X,Data!M171),IF(Data!Z171="AM",SUMIFS(Data!AW:AW,Data!Z:Z,"TM",Data!V:V,Data!M171),IF(Data!Z171="AZM",SUMIFS(Data!AW:AW,Data!Z:Z,"TM",Data!U:U,Data!M171),IF(Data!Z171="Zone",SUMIFS(Data!AW:AW,Data!Z:Z,"TM",Data!T:T,Data!M171),IF(Data!Z171="Region",SUMIFS(Data!AW:AW,Data!Z:Z,"TM",Data!S:S,Data!M171),IF(Data!Z171="Country",SUMIFS(Data!AW:AW,Data!Z:Z,"TM",Data!R:R,Data!M171),0)))))))</f>
        <v>0</v>
      </c>
      <c r="AX171" s="18">
        <f>IF(Z171="TM",(COUNTIFS(Orders!AD:AD,Data!M171,Orders!W:W,0,Orders!X:X,0,Orders!S:S,"*Starter*")+COUNTIFS(Orders!AD:AD,Data!M171,Orders!W:W,1,Orders!X:X,1,Orders!S:S,"*Starter*")),IF(Data!Z171="AAM",SUMIFS(Data!AX:AX,Data!Z:Z,"TM",Data!X:X,Data!M171),IF(Data!Z171="AM",SUMIFS(Data!AX:AX,Data!Z:Z,"TM",Data!V:V,Data!M171),IF(Data!Z171="AZM",SUMIFS(Data!AX:AX,Data!Z:Z,"TM",Data!U:U,Data!M171),IF(Data!Z171="Zone",SUMIFS(Data!AX:AX,Data!Z:Z,"TM",Data!T:T,Data!M171),IF(Data!Z171="Region",SUMIFS(Data!AX:AX,Data!Z:Z,"TM",Data!S:S,Data!M171),IF(Data!Z171="Country",SUMIFS(Data!AX:AX,Data!Z:Z,"TM",Data!R:R,Data!M171),0)))))))</f>
        <v>0</v>
      </c>
      <c r="AY171" s="18">
        <f>IF(Z171="TM",(COUNTIFS(Orders!AD:AD,Data!M171,Orders!W:W,0,Orders!X:X,0,Orders!S:S,"*Pro*")+COUNTIFS(Orders!AD:AD,Data!M171,Orders!W:W,1,Orders!X:X,1,Orders!S:S,"*Pro*")),IF(Data!Z171="AAM",SUMIFS(Data!AY:AY,Data!Z:Z,"TM",Data!X:X,Data!M171),IF(Data!Z171="AM",SUMIFS(Data!AY:AY,Data!Z:Z,"TM",Data!V:V,Data!M171),IF(Data!Z171="AZM",SUMIFS(Data!AY:AY,Data!Z:Z,"TM",Data!U:U,Data!M171),IF(Data!Z171="Zone",SUMIFS(Data!AY:AY,Data!Z:Z,"TM",Data!T:T,Data!M171),IF(Data!Z171="Region",SUMIFS(Data!AY:AY,Data!Z:Z,"TM",Data!S:S,Data!M171),IF(Data!Z171="Country",SUMIFS(Data!AY:AY,Data!Z:Z,"TM",Data!R:R,Data!M171),0)))))))</f>
        <v>0</v>
      </c>
      <c r="AZ171" s="18">
        <f>IF(Z171="TM",(COUNTIFS(Orders!AD:AD,Data!M171,Orders!W:W,0,Orders!X:X,0,Orders!S:S,"*Tab*")+COUNTIFS(Orders!AD:AD,Data!M171,Orders!W:W,1,Orders!X:X,1,Orders!S:S,"*Tab*")),IF(Data!Z171="AAM",SUMIFS(Data!AZ:AZ,Data!Z:Z,"TM",Data!X:X,Data!M171),IF(Data!Z171="AM",SUMIFS(Data!AZ:AZ,Data!Z:Z,"TM",Data!V:V,Data!M171),IF(Data!Z171="AZM",SUMIFS(Data!AZ:AZ,Data!Z:Z,"TM",Data!U:U,Data!M171),IF(Data!Z171="Zone",SUMIFS(Data!AZ:AZ,Data!Z:Z,"TM",Data!T:T,Data!M171),IF(Data!Z171="Region",SUMIFS(Data!AZ:AZ,Data!Z:Z,"TM",Data!S:S,Data!M171),IF(Data!Z171="Country",SUMIFS(Data!AZ:AZ,Data!Z:Z,"TM",Data!R:R,Data!M171),0)))))))</f>
        <v>0</v>
      </c>
      <c r="BA171" s="18">
        <f>IF(Z171="TM",(COUNTIFS(Orders!AD:AD,Data!M171,Orders!W:W,0,Orders!X:X,0,Orders!S:S,"*Dental*")+COUNTIFS(Orders!AD:AD,Data!M171,Orders!W:W,1,Orders!X:X,1,Orders!S:S,"*Dental*")+COUNTIFS(Orders!AD:AD,Data!M171,Orders!W:W,0,Orders!X:X,0,Orders!S:S,"*Pediatric*")+COUNTIFS(Orders!AD:AD,Data!M171,Orders!W:W,1,Orders!X:X,1,Orders!S:S,"*Pediatric*")),IF(Data!Z171="AAM",SUMIFS(Data!BA:BA,Data!Z:Z,"TM",Data!X:X,Data!M171),IF(Data!Z171="AM",SUMIFS(Data!BA:BA,Data!Z:Z,"TM",Data!V:V,Data!M171),IF(Data!Z171="AZM",SUMIFS(Data!BA:BA,Data!Z:Z,"TM",Data!U:U,Data!M171),IF(Data!Z171="Zone",SUMIFS(Data!BA:BA,Data!Z:Z,"TM",Data!T:T,Data!M171),IF(Data!Z171="Region",SUMIFS(Data!BA:BA,Data!Z:Z,"TM",Data!S:S,Data!M171),IF(Data!Z171="Country",SUMIFS(Data!BA:BA,Data!Z:Z,"TM",Data!R:R,Data!M171),0)))))))</f>
        <v>0</v>
      </c>
      <c r="BB171" s="18">
        <f>IF(Z171="TM",(COUNTIFS(Orders!AD:AD,Data!M171,Orders!W:W,0,Orders!X:X,0,Orders!S:S,"*Fabric*")+COUNTIFS(Orders!AD:AD,Data!M171,Orders!W:W,1,Orders!X:X,1,Orders!S:S,"*Fabric*")),IF(Data!Z171="AAM",SUMIFS(Data!BB:BB,Data!Z:Z,"TM",Data!X:X,Data!M171),IF(Data!Z171="AM",SUMIFS(Data!BB:BB,Data!Z:Z,"TM",Data!V:V,Data!M171),IF(Data!Z171="AZM",SUMIFS(Data!BB:BB,Data!Z:Z,"TM",Data!U:U,Data!M171),IF(Data!Z171="Zone",SUMIFS(Data!BB:BB,Data!Z:Z,"TM",Data!T:T,Data!M171),IF(Data!Z171="Region",SUMIFS(Data!BB:BB,Data!Z:Z,"TM",Data!S:S,Data!M171),IF(Data!Z171="Country",SUMIFS(Data!BB:BB,Data!Z:Z,"TM",Data!R:R,Data!M171),0)))))))</f>
        <v>0</v>
      </c>
    </row>
    <row r="172" spans="1:54" ht="15.75" x14ac:dyDescent="0.3">
      <c r="A172" s="33" t="str">
        <f t="shared" si="54"/>
        <v/>
      </c>
      <c r="B172" s="33" t="b">
        <f t="shared" si="55"/>
        <v>1</v>
      </c>
      <c r="C172" s="33" t="e">
        <f>IF(ISERROR(SMALL($D$4:$D$594,E172)),””,SMALL($D$4:$D$594,E172))</f>
        <v>#NAME?</v>
      </c>
      <c r="D172" s="34" t="str">
        <f t="shared" si="56"/>
        <v/>
      </c>
      <c r="E172" s="33">
        <f>ROWS($E$4:E172)</f>
        <v>169</v>
      </c>
      <c r="F172" s="33">
        <f t="shared" si="57"/>
        <v>0</v>
      </c>
      <c r="G172" s="33">
        <f>IF(OR(Report!$C$7="",Report!$C$7="All Levels"),1,IF(Report!$C$7=Data!Z172,1,0))</f>
        <v>0</v>
      </c>
      <c r="H172" s="33">
        <f t="shared" si="58"/>
        <v>1</v>
      </c>
      <c r="I172" s="33">
        <f t="shared" si="59"/>
        <v>3</v>
      </c>
      <c r="J172" s="33">
        <f>IF(OR(Report!$F$7="",Report!$F$7="All AMs"),1,IF(Report!$F$7=Data!W172,1,0))</f>
        <v>1</v>
      </c>
      <c r="K172" s="33">
        <f>IF(OR(Report!$E$7="",Report!$E$7="All Zones"),1,IF(Report!$E$7=Data!P172,1,0))</f>
        <v>1</v>
      </c>
      <c r="L172" s="33">
        <f>IF(OR(Report!$D$7="",Report!$D$7="All Regions"),1,IF(Report!$D$7=Data!O172,1,0))</f>
        <v>1</v>
      </c>
      <c r="M172" s="67" t="s">
        <v>989</v>
      </c>
      <c r="N172" s="67" t="s">
        <v>990</v>
      </c>
      <c r="O172" s="68" t="s">
        <v>18</v>
      </c>
      <c r="P172" s="68" t="s">
        <v>682</v>
      </c>
      <c r="Q172" s="68" t="s">
        <v>801</v>
      </c>
      <c r="R172" s="67" t="s">
        <v>777</v>
      </c>
      <c r="S172" s="67" t="s">
        <v>749</v>
      </c>
      <c r="T172" s="67" t="s">
        <v>750</v>
      </c>
      <c r="U172" s="67" t="s">
        <v>781</v>
      </c>
      <c r="V172" s="67" t="s">
        <v>804</v>
      </c>
      <c r="W172" s="67" t="s">
        <v>701</v>
      </c>
      <c r="X172" s="67"/>
      <c r="Y172" s="68" t="s">
        <v>361</v>
      </c>
      <c r="Z172" s="68" t="s">
        <v>13</v>
      </c>
      <c r="AA172" s="68" t="s">
        <v>925</v>
      </c>
      <c r="AB172" s="18">
        <f>IF(Z172="TM",IF(AA172="H",(COUNTIFS(Orders!AD:AD,Data!M172,Orders!W:W,0,Orders!X:X,0)+COUNTIFS(Orders!AD:AD,Data!M172,Orders!W:W,1,Orders!X:X,1)),0),IF(Data!Z172="AAM",SUMIFS(Data!AB:AB,Data!Z:Z,"TM",Data!X:X,Data!M172,AA:AA,"H"),IF(Data!Z172="AM",SUMIFS(Data!AB:AB,Data!Z:Z,"TM",Data!V:V,Data!M172,AA:AA,"H"),IF(Data!Z172="AZM",SUMIFS(Data!AB:AB,Data!Z:Z,"TM",Data!U:U,Data!M172,AA:AA,"H"),IF(Data!Z172="ZM",SUMIFS(Data!AB:AB,Data!Z:Z,"TM",Data!T:T,Data!M172,AA:AA,"H"),IF(Data!Z172="RM",SUMIFS(Data!AB:AB,Data!Z:Z,"TM",Data!S:S,Data!M172,AA:AA,"H"),IF(Data!Z172="CM",SUMIFS(Data!AB:AB,Data!Z:Z,"TM",Data!R:R,Data!M172,AA:AA,"H"),"")))))))</f>
        <v>0</v>
      </c>
      <c r="AC172" s="28">
        <f>IF(Z172="TM",IF(AA172="H",(SUMIFS(Orders!AG:AG,Orders!AD:AD,Data!M172,Orders!W:W,0,Orders!X:X,0)+SUMIFS(Orders!AG:AG,Orders!AD:AD,Data!M172,Orders!W:W,1,Orders!X:X,1))/12000,0),IF(Data!Z172="AAM",SUMIFS(Data!AC:AC,Data!Z:Z,"TM",Data!X:X,Data!M172,AA:AA,"H"),IF(Data!Z172="AM",SUMIFS(Data!AC:AC,Data!Z:Z,"TM",Data!V:V,Data!M172,AA:AA,"H"),IF(Data!Z172="AZM",SUMIFS(Data!AC:AC,Data!Z:Z,"TM",Data!U:U,Data!M172,AA:AA,"H"),IF(Data!Z172="Zone",SUMIFS(Data!AC:AC,Data!Z:Z,"TM",Data!T:T,Data!M172,AA:AA,"H"),IF(Data!Z172="Region",SUMIFS(Data!AC:AC,Data!Z:Z,"TM",Data!S:S,Data!M172,AA:AA,"H"),IF(Data!Z172="Country",SUMIFS(Data!AC:AC,Data!Z:Z,"TM",Data!R:R,Data!M172,AA:AA,"H"),"")))))))</f>
        <v>0</v>
      </c>
      <c r="AD172" s="18">
        <f>IF(Z172="TM",0,IF(Data!Z172="AAM",SUMIFS(Data!AD:AD,Data!Z:Z,"TM",Data!X:X,Data!M172,AA:AA,"H"),IF(Data!Z172="AM",SUMIFS(Data!AD:AD,Data!Z:Z,"TM",Data!V:V,Data!M172,AA:AA,"H"),IF(Data!Z172="AZM",SUMIFS(Data!AD:AD,Data!Z:Z,"TM",Data!U:U,Data!M172,AA:AA,"H"),IF(Data!Z172="Zone",SUMIFS(Data!AD:AD,Data!Z:Z,"TM",Data!T:T,Data!M172,AA:AA,"H"),IF(Data!Z172="Region",SUMIFS(Data!AD:AD,Data!Z:Z,"TM",Data!S:S,Data!M172,AA:AA,"H"),IF(Data!Z172="Country",SUMIFS(Data!AD:AD,Data!Z:Z,"TM",Data!R:R,Data!M172,AA:AA,"H"),"")))))))</f>
        <v>0</v>
      </c>
      <c r="AE172" s="27">
        <f t="shared" si="43"/>
        <v>0</v>
      </c>
      <c r="AF172" s="26">
        <f t="shared" si="44"/>
        <v>0</v>
      </c>
      <c r="AG172" s="26">
        <f t="shared" si="45"/>
        <v>0</v>
      </c>
      <c r="AH172" s="26">
        <f t="shared" si="46"/>
        <v>0</v>
      </c>
      <c r="AJ172" s="28">
        <f>IF(Z172="TM",IF(AA172="U",(SUMIFS(Orders!AG:AG,Orders!AD:AD,Data!M172,Orders!W:W,0,Orders!X:X,0)+SUMIFS(Orders!AG:AG,Orders!AD:AD,Data!M172,Orders!W:W,1,Orders!X:X,1))/12000,0),IF(Data!Z172="AAM",SUMIFS(Data!AJ:AJ,Data!Z:Z,"TM",Data!X:X,Data!M172,AA:AA,"U"),IF(Data!Z172="AM",SUMIFS(Data!AJ:AJ,Data!Z:Z,"TM",Data!V:V,Data!M172,AA:AA,"U"),IF(Data!Z172="AZM",SUMIFS(Data!AJ:AJ,Data!Z:Z,"TM",Data!U:U,Data!M172,AA:AA,"U"),IF(Data!Z172="Zone",SUMIFS(Data!AJ:AJ,Data!Z:Z,"TM",Data!T:T,Data!M172,AA:AA,"U"),IF(Data!Z172="Region",SUMIFS(Data!AJ:AJ,Data!Z:Z,"TM",Data!S:S,Data!M172,AA:AA,"U"),IF(Data!Z172="Country",SUMIFS(Data!AJ:AJ,Data!Z:Z,"TM",Data!R:R,Data!M172,AA:AA,"U"),"")))))))</f>
        <v>0</v>
      </c>
      <c r="AK172" s="18">
        <f>IF(Z172="TM",IF(AA172="U",(SUMIFS(Orders!AG:AG,Orders!AD:AD,Data!M172,Orders!W:W,0,Orders!X:X,0)+SUMIFS(Orders!AG:AG,Orders!AD:AD,Data!M172,Orders!W:W,1,Orders!X:X,1)),0),IF(Data!Z172="AAM",SUMIFS(Data!AK:AK,Data!Z:Z,"TM",Data!X:X,Data!M172,AA:AA,"U"),IF(Data!Z172="AM",SUMIFS(Data!AK:AK,Data!Z:Z,"TM",Data!V:V,Data!M172,AA:AA,"U"),IF(Data!Z172="AZM",SUMIFS(Data!AK:AK,Data!Z:Z,"TM",Data!U:U,Data!M172,AA:AA,"U"),IF(Data!Z172="Zone",SUMIFS(Data!AK:AK,Data!Z:Z,"TM",Data!T:T,Data!M172,AA:AA,"U"),IF(Data!Z172="Region",SUMIFS(Data!AK:AK,Data!Z:Z,"TM",Data!S:S,Data!M172,AA:AA,"U"),IF(Data!Z172="Country",SUMIFS(Data!AK:AK,Data!Z:Z,"TM",Data!R:R,Data!M172,AA:AA,"U"),"")))))))</f>
        <v>0</v>
      </c>
      <c r="AL172" s="18">
        <f>IF(Z172="TM",12000*0,IF(Data!Z172="AAM",SUMIFS(Data!AL:AL,Data!Z:Z,"TM",Data!X:X,Data!M172,AA:AA,"H"),IF(Data!Z172="AM",SUMIFS(Data!AL:AL,Data!Z:Z,"TM",Data!V:V,Data!M172,AA:AA,"H"),IF(Data!Z172="AZM",SUMIFS(Data!AL:AL,Data!Z:Z,"TM",Data!U:U,Data!M172,AA:AA,"H"),IF(Data!Z172="Zone",SUMIFS(Data!AL:AL,Data!Z:Z,"TM",Data!T:T,Data!M172,AA:AA,"H"),IF(Data!Z172="Region",SUMIFS(Data!AL:AL,Data!Z:Z,"TM",Data!S:S,Data!M172,AA:AA,"H"),IF(Data!Z172="Country",SUMIFS(Data!AL:AL,Data!Z:Z,"TM",Data!R:R,Data!M172,AA:AA,"H"),"")))))))</f>
        <v>0</v>
      </c>
      <c r="AM172" s="27">
        <f t="shared" si="47"/>
        <v>0</v>
      </c>
      <c r="AN172" s="26">
        <f t="shared" si="48"/>
        <v>0</v>
      </c>
      <c r="AO172" s="26">
        <f t="shared" si="49"/>
        <v>0</v>
      </c>
      <c r="AQ172" s="28">
        <f t="shared" si="50"/>
        <v>0</v>
      </c>
      <c r="AR172" s="18">
        <f t="shared" si="51"/>
        <v>0</v>
      </c>
      <c r="AS172" s="18">
        <f t="shared" si="52"/>
        <v>0</v>
      </c>
      <c r="AT172" s="27">
        <f t="shared" si="53"/>
        <v>0</v>
      </c>
      <c r="AU172" s="27"/>
      <c r="AV172" s="27"/>
      <c r="AW172" s="18">
        <f>IF(Z172="TM",(COUNTIFS(Orders!AD:AD,Data!M172,Orders!W:W,0,Orders!X:X,0,Orders!S:S,"*Ray*")+COUNTIFS(Orders!AD:AD,Data!M172,Orders!W:W,1,Orders!X:X,1,Orders!S:S,"*Ray*")+COUNTIFS(Orders!AD:AD,Data!M172,Orders!W:W,0,Orders!X:X,0,Orders!S:S,"*Fabric*")+COUNTIFS(Orders!AD:AD,Data!M172,Orders!W:W,1,Orders!X:X,1,Orders!S:S,"*Fabric*")),IF(Data!Z172="AAM",SUMIFS(Data!AW:AW,Data!Z:Z,"TM",Data!X:X,Data!M172),IF(Data!Z172="AM",SUMIFS(Data!AW:AW,Data!Z:Z,"TM",Data!V:V,Data!M172),IF(Data!Z172="AZM",SUMIFS(Data!AW:AW,Data!Z:Z,"TM",Data!U:U,Data!M172),IF(Data!Z172="Zone",SUMIFS(Data!AW:AW,Data!Z:Z,"TM",Data!T:T,Data!M172),IF(Data!Z172="Region",SUMIFS(Data!AW:AW,Data!Z:Z,"TM",Data!S:S,Data!M172),IF(Data!Z172="Country",SUMIFS(Data!AW:AW,Data!Z:Z,"TM",Data!R:R,Data!M172),0)))))))</f>
        <v>0</v>
      </c>
      <c r="AX172" s="18">
        <f>IF(Z172="TM",(COUNTIFS(Orders!AD:AD,Data!M172,Orders!W:W,0,Orders!X:X,0,Orders!S:S,"*Starter*")+COUNTIFS(Orders!AD:AD,Data!M172,Orders!W:W,1,Orders!X:X,1,Orders!S:S,"*Starter*")),IF(Data!Z172="AAM",SUMIFS(Data!AX:AX,Data!Z:Z,"TM",Data!X:X,Data!M172),IF(Data!Z172="AM",SUMIFS(Data!AX:AX,Data!Z:Z,"TM",Data!V:V,Data!M172),IF(Data!Z172="AZM",SUMIFS(Data!AX:AX,Data!Z:Z,"TM",Data!U:U,Data!M172),IF(Data!Z172="Zone",SUMIFS(Data!AX:AX,Data!Z:Z,"TM",Data!T:T,Data!M172),IF(Data!Z172="Region",SUMIFS(Data!AX:AX,Data!Z:Z,"TM",Data!S:S,Data!M172),IF(Data!Z172="Country",SUMIFS(Data!AX:AX,Data!Z:Z,"TM",Data!R:R,Data!M172),0)))))))</f>
        <v>0</v>
      </c>
      <c r="AY172" s="18">
        <f>IF(Z172="TM",(COUNTIFS(Orders!AD:AD,Data!M172,Orders!W:W,0,Orders!X:X,0,Orders!S:S,"*Pro*")+COUNTIFS(Orders!AD:AD,Data!M172,Orders!W:W,1,Orders!X:X,1,Orders!S:S,"*Pro*")),IF(Data!Z172="AAM",SUMIFS(Data!AY:AY,Data!Z:Z,"TM",Data!X:X,Data!M172),IF(Data!Z172="AM",SUMIFS(Data!AY:AY,Data!Z:Z,"TM",Data!V:V,Data!M172),IF(Data!Z172="AZM",SUMIFS(Data!AY:AY,Data!Z:Z,"TM",Data!U:U,Data!M172),IF(Data!Z172="Zone",SUMIFS(Data!AY:AY,Data!Z:Z,"TM",Data!T:T,Data!M172),IF(Data!Z172="Region",SUMIFS(Data!AY:AY,Data!Z:Z,"TM",Data!S:S,Data!M172),IF(Data!Z172="Country",SUMIFS(Data!AY:AY,Data!Z:Z,"TM",Data!R:R,Data!M172),0)))))))</f>
        <v>0</v>
      </c>
      <c r="AZ172" s="18">
        <f>IF(Z172="TM",(COUNTIFS(Orders!AD:AD,Data!M172,Orders!W:W,0,Orders!X:X,0,Orders!S:S,"*Tab*")+COUNTIFS(Orders!AD:AD,Data!M172,Orders!W:W,1,Orders!X:X,1,Orders!S:S,"*Tab*")),IF(Data!Z172="AAM",SUMIFS(Data!AZ:AZ,Data!Z:Z,"TM",Data!X:X,Data!M172),IF(Data!Z172="AM",SUMIFS(Data!AZ:AZ,Data!Z:Z,"TM",Data!V:V,Data!M172),IF(Data!Z172="AZM",SUMIFS(Data!AZ:AZ,Data!Z:Z,"TM",Data!U:U,Data!M172),IF(Data!Z172="Zone",SUMIFS(Data!AZ:AZ,Data!Z:Z,"TM",Data!T:T,Data!M172),IF(Data!Z172="Region",SUMIFS(Data!AZ:AZ,Data!Z:Z,"TM",Data!S:S,Data!M172),IF(Data!Z172="Country",SUMIFS(Data!AZ:AZ,Data!Z:Z,"TM",Data!R:R,Data!M172),0)))))))</f>
        <v>0</v>
      </c>
      <c r="BA172" s="18">
        <f>IF(Z172="TM",(COUNTIFS(Orders!AD:AD,Data!M172,Orders!W:W,0,Orders!X:X,0,Orders!S:S,"*Dental*")+COUNTIFS(Orders!AD:AD,Data!M172,Orders!W:W,1,Orders!X:X,1,Orders!S:S,"*Dental*")+COUNTIFS(Orders!AD:AD,Data!M172,Orders!W:W,0,Orders!X:X,0,Orders!S:S,"*Pediatric*")+COUNTIFS(Orders!AD:AD,Data!M172,Orders!W:W,1,Orders!X:X,1,Orders!S:S,"*Pediatric*")),IF(Data!Z172="AAM",SUMIFS(Data!BA:BA,Data!Z:Z,"TM",Data!X:X,Data!M172),IF(Data!Z172="AM",SUMIFS(Data!BA:BA,Data!Z:Z,"TM",Data!V:V,Data!M172),IF(Data!Z172="AZM",SUMIFS(Data!BA:BA,Data!Z:Z,"TM",Data!U:U,Data!M172),IF(Data!Z172="Zone",SUMIFS(Data!BA:BA,Data!Z:Z,"TM",Data!T:T,Data!M172),IF(Data!Z172="Region",SUMIFS(Data!BA:BA,Data!Z:Z,"TM",Data!S:S,Data!M172),IF(Data!Z172="Country",SUMIFS(Data!BA:BA,Data!Z:Z,"TM",Data!R:R,Data!M172),0)))))))</f>
        <v>0</v>
      </c>
      <c r="BB172" s="18">
        <f>IF(Z172="TM",(COUNTIFS(Orders!AD:AD,Data!M172,Orders!W:W,0,Orders!X:X,0,Orders!S:S,"*Fabric*")+COUNTIFS(Orders!AD:AD,Data!M172,Orders!W:W,1,Orders!X:X,1,Orders!S:S,"*Fabric*")),IF(Data!Z172="AAM",SUMIFS(Data!BB:BB,Data!Z:Z,"TM",Data!X:X,Data!M172),IF(Data!Z172="AM",SUMIFS(Data!BB:BB,Data!Z:Z,"TM",Data!V:V,Data!M172),IF(Data!Z172="AZM",SUMIFS(Data!BB:BB,Data!Z:Z,"TM",Data!U:U,Data!M172),IF(Data!Z172="Zone",SUMIFS(Data!BB:BB,Data!Z:Z,"TM",Data!T:T,Data!M172),IF(Data!Z172="Region",SUMIFS(Data!BB:BB,Data!Z:Z,"TM",Data!S:S,Data!M172),IF(Data!Z172="Country",SUMIFS(Data!BB:BB,Data!Z:Z,"TM",Data!R:R,Data!M172),0)))))))</f>
        <v>0</v>
      </c>
    </row>
    <row r="173" spans="1:54" ht="15.75" x14ac:dyDescent="0.3">
      <c r="A173" s="33" t="str">
        <f t="shared" si="54"/>
        <v/>
      </c>
      <c r="B173" s="33" t="b">
        <f t="shared" si="55"/>
        <v>1</v>
      </c>
      <c r="C173" s="33" t="e">
        <f>IF(ISERROR(SMALL($D$4:$D$594,E173)),””,SMALL($D$4:$D$594,E173))</f>
        <v>#NAME?</v>
      </c>
      <c r="D173" s="34" t="str">
        <f t="shared" si="56"/>
        <v/>
      </c>
      <c r="E173" s="33">
        <f>ROWS($E$4:E173)</f>
        <v>170</v>
      </c>
      <c r="F173" s="33">
        <f t="shared" si="57"/>
        <v>0</v>
      </c>
      <c r="G173" s="33">
        <f>IF(OR(Report!$C$7="",Report!$C$7="All Levels"),1,IF(Report!$C$7=Data!Z173,1,0))</f>
        <v>0</v>
      </c>
      <c r="H173" s="33">
        <f t="shared" si="58"/>
        <v>1</v>
      </c>
      <c r="I173" s="33">
        <f t="shared" si="59"/>
        <v>3</v>
      </c>
      <c r="J173" s="33">
        <f>IF(OR(Report!$F$7="",Report!$F$7="All AMs"),1,IF(Report!$F$7=Data!W173,1,0))</f>
        <v>1</v>
      </c>
      <c r="K173" s="33">
        <f>IF(OR(Report!$E$7="",Report!$E$7="All Zones"),1,IF(Report!$E$7=Data!P173,1,0))</f>
        <v>1</v>
      </c>
      <c r="L173" s="33">
        <f>IF(OR(Report!$D$7="",Report!$D$7="All Regions"),1,IF(Report!$D$7=Data!O173,1,0))</f>
        <v>1</v>
      </c>
      <c r="M173" s="67" t="s">
        <v>121</v>
      </c>
      <c r="N173" s="67" t="s">
        <v>991</v>
      </c>
      <c r="O173" s="68" t="s">
        <v>18</v>
      </c>
      <c r="P173" s="68" t="s">
        <v>682</v>
      </c>
      <c r="Q173" s="68" t="s">
        <v>803</v>
      </c>
      <c r="R173" s="67" t="s">
        <v>777</v>
      </c>
      <c r="S173" s="67" t="s">
        <v>749</v>
      </c>
      <c r="T173" s="67" t="s">
        <v>750</v>
      </c>
      <c r="U173" s="67" t="s">
        <v>781</v>
      </c>
      <c r="V173" s="67" t="s">
        <v>992</v>
      </c>
      <c r="W173" s="67" t="s">
        <v>701</v>
      </c>
      <c r="X173" s="67"/>
      <c r="Y173" s="68" t="s">
        <v>361</v>
      </c>
      <c r="Z173" s="68" t="s">
        <v>13</v>
      </c>
      <c r="AA173" s="68" t="s">
        <v>925</v>
      </c>
      <c r="AB173" s="18">
        <f>IF(Z173="TM",IF(AA173="H",(COUNTIFS(Orders!AD:AD,Data!M173,Orders!W:W,0,Orders!X:X,0)+COUNTIFS(Orders!AD:AD,Data!M173,Orders!W:W,1,Orders!X:X,1)),0),IF(Data!Z173="AAM",SUMIFS(Data!AB:AB,Data!Z:Z,"TM",Data!X:X,Data!M173,AA:AA,"H"),IF(Data!Z173="AM",SUMIFS(Data!AB:AB,Data!Z:Z,"TM",Data!V:V,Data!M173,AA:AA,"H"),IF(Data!Z173="AZM",SUMIFS(Data!AB:AB,Data!Z:Z,"TM",Data!U:U,Data!M173,AA:AA,"H"),IF(Data!Z173="ZM",SUMIFS(Data!AB:AB,Data!Z:Z,"TM",Data!T:T,Data!M173,AA:AA,"H"),IF(Data!Z173="RM",SUMIFS(Data!AB:AB,Data!Z:Z,"TM",Data!S:S,Data!M173,AA:AA,"H"),IF(Data!Z173="CM",SUMIFS(Data!AB:AB,Data!Z:Z,"TM",Data!R:R,Data!M173,AA:AA,"H"),"")))))))</f>
        <v>0</v>
      </c>
      <c r="AC173" s="28">
        <f>IF(Z173="TM",IF(AA173="H",(SUMIFS(Orders!AG:AG,Orders!AD:AD,Data!M173,Orders!W:W,0,Orders!X:X,0)+SUMIFS(Orders!AG:AG,Orders!AD:AD,Data!M173,Orders!W:W,1,Orders!X:X,1))/12000,0),IF(Data!Z173="AAM",SUMIFS(Data!AC:AC,Data!Z:Z,"TM",Data!X:X,Data!M173,AA:AA,"H"),IF(Data!Z173="AM",SUMIFS(Data!AC:AC,Data!Z:Z,"TM",Data!V:V,Data!M173,AA:AA,"H"),IF(Data!Z173="AZM",SUMIFS(Data!AC:AC,Data!Z:Z,"TM",Data!U:U,Data!M173,AA:AA,"H"),IF(Data!Z173="Zone",SUMIFS(Data!AC:AC,Data!Z:Z,"TM",Data!T:T,Data!M173,AA:AA,"H"),IF(Data!Z173="Region",SUMIFS(Data!AC:AC,Data!Z:Z,"TM",Data!S:S,Data!M173,AA:AA,"H"),IF(Data!Z173="Country",SUMIFS(Data!AC:AC,Data!Z:Z,"TM",Data!R:R,Data!M173,AA:AA,"H"),"")))))))</f>
        <v>0</v>
      </c>
      <c r="AD173" s="18">
        <f>IF(Z173="TM",0,IF(Data!Z173="AAM",SUMIFS(Data!AD:AD,Data!Z:Z,"TM",Data!X:X,Data!M173,AA:AA,"H"),IF(Data!Z173="AM",SUMIFS(Data!AD:AD,Data!Z:Z,"TM",Data!V:V,Data!M173,AA:AA,"H"),IF(Data!Z173="AZM",SUMIFS(Data!AD:AD,Data!Z:Z,"TM",Data!U:U,Data!M173,AA:AA,"H"),IF(Data!Z173="Zone",SUMIFS(Data!AD:AD,Data!Z:Z,"TM",Data!T:T,Data!M173,AA:AA,"H"),IF(Data!Z173="Region",SUMIFS(Data!AD:AD,Data!Z:Z,"TM",Data!S:S,Data!M173,AA:AA,"H"),IF(Data!Z173="Country",SUMIFS(Data!AD:AD,Data!Z:Z,"TM",Data!R:R,Data!M173,AA:AA,"H"),"")))))))</f>
        <v>0</v>
      </c>
      <c r="AE173" s="27">
        <f t="shared" si="43"/>
        <v>0</v>
      </c>
      <c r="AF173" s="26">
        <f t="shared" si="44"/>
        <v>0</v>
      </c>
      <c r="AG173" s="26">
        <f t="shared" si="45"/>
        <v>0</v>
      </c>
      <c r="AH173" s="26">
        <f t="shared" si="46"/>
        <v>0</v>
      </c>
      <c r="AJ173" s="28">
        <f>IF(Z173="TM",IF(AA173="U",(SUMIFS(Orders!AG:AG,Orders!AD:AD,Data!M173,Orders!W:W,0,Orders!X:X,0)+SUMIFS(Orders!AG:AG,Orders!AD:AD,Data!M173,Orders!W:W,1,Orders!X:X,1))/12000,0),IF(Data!Z173="AAM",SUMIFS(Data!AJ:AJ,Data!Z:Z,"TM",Data!X:X,Data!M173,AA:AA,"U"),IF(Data!Z173="AM",SUMIFS(Data!AJ:AJ,Data!Z:Z,"TM",Data!V:V,Data!M173,AA:AA,"U"),IF(Data!Z173="AZM",SUMIFS(Data!AJ:AJ,Data!Z:Z,"TM",Data!U:U,Data!M173,AA:AA,"U"),IF(Data!Z173="Zone",SUMIFS(Data!AJ:AJ,Data!Z:Z,"TM",Data!T:T,Data!M173,AA:AA,"U"),IF(Data!Z173="Region",SUMIFS(Data!AJ:AJ,Data!Z:Z,"TM",Data!S:S,Data!M173,AA:AA,"U"),IF(Data!Z173="Country",SUMIFS(Data!AJ:AJ,Data!Z:Z,"TM",Data!R:R,Data!M173,AA:AA,"U"),"")))))))</f>
        <v>0</v>
      </c>
      <c r="AK173" s="18">
        <f>IF(Z173="TM",IF(AA173="U",(SUMIFS(Orders!AG:AG,Orders!AD:AD,Data!M173,Orders!W:W,0,Orders!X:X,0)+SUMIFS(Orders!AG:AG,Orders!AD:AD,Data!M173,Orders!W:W,1,Orders!X:X,1)),0),IF(Data!Z173="AAM",SUMIFS(Data!AK:AK,Data!Z:Z,"TM",Data!X:X,Data!M173,AA:AA,"U"),IF(Data!Z173="AM",SUMIFS(Data!AK:AK,Data!Z:Z,"TM",Data!V:V,Data!M173,AA:AA,"U"),IF(Data!Z173="AZM",SUMIFS(Data!AK:AK,Data!Z:Z,"TM",Data!U:U,Data!M173,AA:AA,"U"),IF(Data!Z173="Zone",SUMIFS(Data!AK:AK,Data!Z:Z,"TM",Data!T:T,Data!M173,AA:AA,"U"),IF(Data!Z173="Region",SUMIFS(Data!AK:AK,Data!Z:Z,"TM",Data!S:S,Data!M173,AA:AA,"U"),IF(Data!Z173="Country",SUMIFS(Data!AK:AK,Data!Z:Z,"TM",Data!R:R,Data!M173,AA:AA,"U"),"")))))))</f>
        <v>0</v>
      </c>
      <c r="AL173" s="18">
        <f>IF(Z173="TM",12000*0,IF(Data!Z173="AAM",SUMIFS(Data!AL:AL,Data!Z:Z,"TM",Data!X:X,Data!M173,AA:AA,"H"),IF(Data!Z173="AM",SUMIFS(Data!AL:AL,Data!Z:Z,"TM",Data!V:V,Data!M173,AA:AA,"H"),IF(Data!Z173="AZM",SUMIFS(Data!AL:AL,Data!Z:Z,"TM",Data!U:U,Data!M173,AA:AA,"H"),IF(Data!Z173="Zone",SUMIFS(Data!AL:AL,Data!Z:Z,"TM",Data!T:T,Data!M173,AA:AA,"H"),IF(Data!Z173="Region",SUMIFS(Data!AL:AL,Data!Z:Z,"TM",Data!S:S,Data!M173,AA:AA,"H"),IF(Data!Z173="Country",SUMIFS(Data!AL:AL,Data!Z:Z,"TM",Data!R:R,Data!M173,AA:AA,"H"),"")))))))</f>
        <v>0</v>
      </c>
      <c r="AM173" s="27">
        <f t="shared" si="47"/>
        <v>0</v>
      </c>
      <c r="AN173" s="26">
        <f t="shared" si="48"/>
        <v>0</v>
      </c>
      <c r="AO173" s="26">
        <f t="shared" si="49"/>
        <v>0</v>
      </c>
      <c r="AQ173" s="28">
        <f t="shared" si="50"/>
        <v>0</v>
      </c>
      <c r="AR173" s="18">
        <f t="shared" si="51"/>
        <v>0</v>
      </c>
      <c r="AS173" s="18">
        <f t="shared" si="52"/>
        <v>0</v>
      </c>
      <c r="AT173" s="27">
        <f t="shared" si="53"/>
        <v>0</v>
      </c>
      <c r="AU173" s="27"/>
      <c r="AV173" s="27"/>
      <c r="AW173" s="18">
        <f>IF(Z173="TM",(COUNTIFS(Orders!AD:AD,Data!M173,Orders!W:W,0,Orders!X:X,0,Orders!S:S,"*Ray*")+COUNTIFS(Orders!AD:AD,Data!M173,Orders!W:W,1,Orders!X:X,1,Orders!S:S,"*Ray*")+COUNTIFS(Orders!AD:AD,Data!M173,Orders!W:W,0,Orders!X:X,0,Orders!S:S,"*Fabric*")+COUNTIFS(Orders!AD:AD,Data!M173,Orders!W:W,1,Orders!X:X,1,Orders!S:S,"*Fabric*")),IF(Data!Z173="AAM",SUMIFS(Data!AW:AW,Data!Z:Z,"TM",Data!X:X,Data!M173),IF(Data!Z173="AM",SUMIFS(Data!AW:AW,Data!Z:Z,"TM",Data!V:V,Data!M173),IF(Data!Z173="AZM",SUMIFS(Data!AW:AW,Data!Z:Z,"TM",Data!U:U,Data!M173),IF(Data!Z173="Zone",SUMIFS(Data!AW:AW,Data!Z:Z,"TM",Data!T:T,Data!M173),IF(Data!Z173="Region",SUMIFS(Data!AW:AW,Data!Z:Z,"TM",Data!S:S,Data!M173),IF(Data!Z173="Country",SUMIFS(Data!AW:AW,Data!Z:Z,"TM",Data!R:R,Data!M173),0)))))))</f>
        <v>0</v>
      </c>
      <c r="AX173" s="18">
        <f>IF(Z173="TM",(COUNTIFS(Orders!AD:AD,Data!M173,Orders!W:W,0,Orders!X:X,0,Orders!S:S,"*Starter*")+COUNTIFS(Orders!AD:AD,Data!M173,Orders!W:W,1,Orders!X:X,1,Orders!S:S,"*Starter*")),IF(Data!Z173="AAM",SUMIFS(Data!AX:AX,Data!Z:Z,"TM",Data!X:X,Data!M173),IF(Data!Z173="AM",SUMIFS(Data!AX:AX,Data!Z:Z,"TM",Data!V:V,Data!M173),IF(Data!Z173="AZM",SUMIFS(Data!AX:AX,Data!Z:Z,"TM",Data!U:U,Data!M173),IF(Data!Z173="Zone",SUMIFS(Data!AX:AX,Data!Z:Z,"TM",Data!T:T,Data!M173),IF(Data!Z173="Region",SUMIFS(Data!AX:AX,Data!Z:Z,"TM",Data!S:S,Data!M173),IF(Data!Z173="Country",SUMIFS(Data!AX:AX,Data!Z:Z,"TM",Data!R:R,Data!M173),0)))))))</f>
        <v>0</v>
      </c>
      <c r="AY173" s="18">
        <f>IF(Z173="TM",(COUNTIFS(Orders!AD:AD,Data!M173,Orders!W:W,0,Orders!X:X,0,Orders!S:S,"*Pro*")+COUNTIFS(Orders!AD:AD,Data!M173,Orders!W:W,1,Orders!X:X,1,Orders!S:S,"*Pro*")),IF(Data!Z173="AAM",SUMIFS(Data!AY:AY,Data!Z:Z,"TM",Data!X:X,Data!M173),IF(Data!Z173="AM",SUMIFS(Data!AY:AY,Data!Z:Z,"TM",Data!V:V,Data!M173),IF(Data!Z173="AZM",SUMIFS(Data!AY:AY,Data!Z:Z,"TM",Data!U:U,Data!M173),IF(Data!Z173="Zone",SUMIFS(Data!AY:AY,Data!Z:Z,"TM",Data!T:T,Data!M173),IF(Data!Z173="Region",SUMIFS(Data!AY:AY,Data!Z:Z,"TM",Data!S:S,Data!M173),IF(Data!Z173="Country",SUMIFS(Data!AY:AY,Data!Z:Z,"TM",Data!R:R,Data!M173),0)))))))</f>
        <v>0</v>
      </c>
      <c r="AZ173" s="18">
        <f>IF(Z173="TM",(COUNTIFS(Orders!AD:AD,Data!M173,Orders!W:W,0,Orders!X:X,0,Orders!S:S,"*Tab*")+COUNTIFS(Orders!AD:AD,Data!M173,Orders!W:W,1,Orders!X:X,1,Orders!S:S,"*Tab*")),IF(Data!Z173="AAM",SUMIFS(Data!AZ:AZ,Data!Z:Z,"TM",Data!X:X,Data!M173),IF(Data!Z173="AM",SUMIFS(Data!AZ:AZ,Data!Z:Z,"TM",Data!V:V,Data!M173),IF(Data!Z173="AZM",SUMIFS(Data!AZ:AZ,Data!Z:Z,"TM",Data!U:U,Data!M173),IF(Data!Z173="Zone",SUMIFS(Data!AZ:AZ,Data!Z:Z,"TM",Data!T:T,Data!M173),IF(Data!Z173="Region",SUMIFS(Data!AZ:AZ,Data!Z:Z,"TM",Data!S:S,Data!M173),IF(Data!Z173="Country",SUMIFS(Data!AZ:AZ,Data!Z:Z,"TM",Data!R:R,Data!M173),0)))))))</f>
        <v>0</v>
      </c>
      <c r="BA173" s="18">
        <f>IF(Z173="TM",(COUNTIFS(Orders!AD:AD,Data!M173,Orders!W:W,0,Orders!X:X,0,Orders!S:S,"*Dental*")+COUNTIFS(Orders!AD:AD,Data!M173,Orders!W:W,1,Orders!X:X,1,Orders!S:S,"*Dental*")+COUNTIFS(Orders!AD:AD,Data!M173,Orders!W:W,0,Orders!X:X,0,Orders!S:S,"*Pediatric*")+COUNTIFS(Orders!AD:AD,Data!M173,Orders!W:W,1,Orders!X:X,1,Orders!S:S,"*Pediatric*")),IF(Data!Z173="AAM",SUMIFS(Data!BA:BA,Data!Z:Z,"TM",Data!X:X,Data!M173),IF(Data!Z173="AM",SUMIFS(Data!BA:BA,Data!Z:Z,"TM",Data!V:V,Data!M173),IF(Data!Z173="AZM",SUMIFS(Data!BA:BA,Data!Z:Z,"TM",Data!U:U,Data!M173),IF(Data!Z173="Zone",SUMIFS(Data!BA:BA,Data!Z:Z,"TM",Data!T:T,Data!M173),IF(Data!Z173="Region",SUMIFS(Data!BA:BA,Data!Z:Z,"TM",Data!S:S,Data!M173),IF(Data!Z173="Country",SUMIFS(Data!BA:BA,Data!Z:Z,"TM",Data!R:R,Data!M173),0)))))))</f>
        <v>0</v>
      </c>
      <c r="BB173" s="18">
        <f>IF(Z173="TM",(COUNTIFS(Orders!AD:AD,Data!M173,Orders!W:W,0,Orders!X:X,0,Orders!S:S,"*Fabric*")+COUNTIFS(Orders!AD:AD,Data!M173,Orders!W:W,1,Orders!X:X,1,Orders!S:S,"*Fabric*")),IF(Data!Z173="AAM",SUMIFS(Data!BB:BB,Data!Z:Z,"TM",Data!X:X,Data!M173),IF(Data!Z173="AM",SUMIFS(Data!BB:BB,Data!Z:Z,"TM",Data!V:V,Data!M173),IF(Data!Z173="AZM",SUMIFS(Data!BB:BB,Data!Z:Z,"TM",Data!U:U,Data!M173),IF(Data!Z173="Zone",SUMIFS(Data!BB:BB,Data!Z:Z,"TM",Data!T:T,Data!M173),IF(Data!Z173="Region",SUMIFS(Data!BB:BB,Data!Z:Z,"TM",Data!S:S,Data!M173),IF(Data!Z173="Country",SUMIFS(Data!BB:BB,Data!Z:Z,"TM",Data!R:R,Data!M173),0)))))))</f>
        <v>0</v>
      </c>
    </row>
    <row r="174" spans="1:54" ht="15.75" x14ac:dyDescent="0.3">
      <c r="A174" s="33" t="str">
        <f t="shared" si="54"/>
        <v/>
      </c>
      <c r="B174" s="33" t="b">
        <f t="shared" si="55"/>
        <v>1</v>
      </c>
      <c r="C174" s="33" t="e">
        <f>IF(ISERROR(SMALL($D$4:$D$594,E174)),””,SMALL($D$4:$D$594,E174))</f>
        <v>#NAME?</v>
      </c>
      <c r="D174" s="34" t="str">
        <f t="shared" si="56"/>
        <v/>
      </c>
      <c r="E174" s="33">
        <f>ROWS($E$4:E174)</f>
        <v>171</v>
      </c>
      <c r="F174" s="33">
        <f t="shared" si="57"/>
        <v>0</v>
      </c>
      <c r="G174" s="33">
        <f>IF(OR(Report!$C$7="",Report!$C$7="All Levels"),1,IF(Report!$C$7=Data!Z174,1,0))</f>
        <v>0</v>
      </c>
      <c r="H174" s="33">
        <f t="shared" si="58"/>
        <v>1</v>
      </c>
      <c r="I174" s="33">
        <f t="shared" si="59"/>
        <v>3</v>
      </c>
      <c r="J174" s="33">
        <f>IF(OR(Report!$F$7="",Report!$F$7="All AMs"),1,IF(Report!$F$7=Data!W174,1,0))</f>
        <v>1</v>
      </c>
      <c r="K174" s="33">
        <f>IF(OR(Report!$E$7="",Report!$E$7="All Zones"),1,IF(Report!$E$7=Data!P174,1,0))</f>
        <v>1</v>
      </c>
      <c r="L174" s="33">
        <f>IF(OR(Report!$D$7="",Report!$D$7="All Regions"),1,IF(Report!$D$7=Data!O174,1,0))</f>
        <v>1</v>
      </c>
      <c r="M174" s="67" t="s">
        <v>993</v>
      </c>
      <c r="N174" s="67" t="s">
        <v>994</v>
      </c>
      <c r="O174" s="68" t="s">
        <v>18</v>
      </c>
      <c r="P174" s="68" t="s">
        <v>682</v>
      </c>
      <c r="Q174" s="68" t="s">
        <v>803</v>
      </c>
      <c r="R174" s="67" t="s">
        <v>777</v>
      </c>
      <c r="S174" s="67" t="s">
        <v>749</v>
      </c>
      <c r="T174" s="67" t="s">
        <v>750</v>
      </c>
      <c r="U174" s="67" t="s">
        <v>781</v>
      </c>
      <c r="V174" s="67" t="s">
        <v>992</v>
      </c>
      <c r="W174" s="67" t="s">
        <v>701</v>
      </c>
      <c r="X174" s="67"/>
      <c r="Y174" s="68" t="s">
        <v>361</v>
      </c>
      <c r="Z174" s="68" t="s">
        <v>13</v>
      </c>
      <c r="AA174" s="68" t="s">
        <v>70</v>
      </c>
      <c r="AB174" s="18">
        <f>IF(Z174="TM",IF(AA174="H",(COUNTIFS(Orders!AD:AD,Data!M174,Orders!W:W,0,Orders!X:X,0)+COUNTIFS(Orders!AD:AD,Data!M174,Orders!W:W,1,Orders!X:X,1)),0),IF(Data!Z174="AAM",SUMIFS(Data!AB:AB,Data!Z:Z,"TM",Data!X:X,Data!M174,AA:AA,"H"),IF(Data!Z174="AM",SUMIFS(Data!AB:AB,Data!Z:Z,"TM",Data!V:V,Data!M174,AA:AA,"H"),IF(Data!Z174="AZM",SUMIFS(Data!AB:AB,Data!Z:Z,"TM",Data!U:U,Data!M174,AA:AA,"H"),IF(Data!Z174="ZM",SUMIFS(Data!AB:AB,Data!Z:Z,"TM",Data!T:T,Data!M174,AA:AA,"H"),IF(Data!Z174="RM",SUMIFS(Data!AB:AB,Data!Z:Z,"TM",Data!S:S,Data!M174,AA:AA,"H"),IF(Data!Z174="CM",SUMIFS(Data!AB:AB,Data!Z:Z,"TM",Data!R:R,Data!M174,AA:AA,"H"),"")))))))</f>
        <v>0</v>
      </c>
      <c r="AC174" s="28">
        <f>IF(Z174="TM",IF(AA174="H",(SUMIFS(Orders!AG:AG,Orders!AD:AD,Data!M174,Orders!W:W,0,Orders!X:X,0)+SUMIFS(Orders!AG:AG,Orders!AD:AD,Data!M174,Orders!W:W,1,Orders!X:X,1))/12000,0),IF(Data!Z174="AAM",SUMIFS(Data!AC:AC,Data!Z:Z,"TM",Data!X:X,Data!M174,AA:AA,"H"),IF(Data!Z174="AM",SUMIFS(Data!AC:AC,Data!Z:Z,"TM",Data!V:V,Data!M174,AA:AA,"H"),IF(Data!Z174="AZM",SUMIFS(Data!AC:AC,Data!Z:Z,"TM",Data!U:U,Data!M174,AA:AA,"H"),IF(Data!Z174="Zone",SUMIFS(Data!AC:AC,Data!Z:Z,"TM",Data!T:T,Data!M174,AA:AA,"H"),IF(Data!Z174="Region",SUMIFS(Data!AC:AC,Data!Z:Z,"TM",Data!S:S,Data!M174,AA:AA,"H"),IF(Data!Z174="Country",SUMIFS(Data!AC:AC,Data!Z:Z,"TM",Data!R:R,Data!M174,AA:AA,"H"),"")))))))</f>
        <v>0</v>
      </c>
      <c r="AD174" s="18">
        <f>IF(Z174="TM",0,IF(Data!Z174="AAM",SUMIFS(Data!AD:AD,Data!Z:Z,"TM",Data!X:X,Data!M174,AA:AA,"H"),IF(Data!Z174="AM",SUMIFS(Data!AD:AD,Data!Z:Z,"TM",Data!V:V,Data!M174,AA:AA,"H"),IF(Data!Z174="AZM",SUMIFS(Data!AD:AD,Data!Z:Z,"TM",Data!U:U,Data!M174,AA:AA,"H"),IF(Data!Z174="Zone",SUMIFS(Data!AD:AD,Data!Z:Z,"TM",Data!T:T,Data!M174,AA:AA,"H"),IF(Data!Z174="Region",SUMIFS(Data!AD:AD,Data!Z:Z,"TM",Data!S:S,Data!M174,AA:AA,"H"),IF(Data!Z174="Country",SUMIFS(Data!AD:AD,Data!Z:Z,"TM",Data!R:R,Data!M174,AA:AA,"H"),"")))))))</f>
        <v>0</v>
      </c>
      <c r="AE174" s="27">
        <f t="shared" si="43"/>
        <v>0</v>
      </c>
      <c r="AF174" s="26">
        <f t="shared" si="44"/>
        <v>0</v>
      </c>
      <c r="AG174" s="26">
        <f t="shared" si="45"/>
        <v>0</v>
      </c>
      <c r="AH174" s="26">
        <f t="shared" si="46"/>
        <v>0</v>
      </c>
      <c r="AJ174" s="28">
        <f>IF(Z174="TM",IF(AA174="U",(SUMIFS(Orders!AG:AG,Orders!AD:AD,Data!M174,Orders!W:W,0,Orders!X:X,0)+SUMIFS(Orders!AG:AG,Orders!AD:AD,Data!M174,Orders!W:W,1,Orders!X:X,1))/12000,0),IF(Data!Z174="AAM",SUMIFS(Data!AJ:AJ,Data!Z:Z,"TM",Data!X:X,Data!M174,AA:AA,"U"),IF(Data!Z174="AM",SUMIFS(Data!AJ:AJ,Data!Z:Z,"TM",Data!V:V,Data!M174,AA:AA,"U"),IF(Data!Z174="AZM",SUMIFS(Data!AJ:AJ,Data!Z:Z,"TM",Data!U:U,Data!M174,AA:AA,"U"),IF(Data!Z174="Zone",SUMIFS(Data!AJ:AJ,Data!Z:Z,"TM",Data!T:T,Data!M174,AA:AA,"U"),IF(Data!Z174="Region",SUMIFS(Data!AJ:AJ,Data!Z:Z,"TM",Data!S:S,Data!M174,AA:AA,"U"),IF(Data!Z174="Country",SUMIFS(Data!AJ:AJ,Data!Z:Z,"TM",Data!R:R,Data!M174,AA:AA,"U"),"")))))))</f>
        <v>0</v>
      </c>
      <c r="AK174" s="18">
        <f>IF(Z174="TM",IF(AA174="U",(SUMIFS(Orders!AG:AG,Orders!AD:AD,Data!M174,Orders!W:W,0,Orders!X:X,0)+SUMIFS(Orders!AG:AG,Orders!AD:AD,Data!M174,Orders!W:W,1,Orders!X:X,1)),0),IF(Data!Z174="AAM",SUMIFS(Data!AK:AK,Data!Z:Z,"TM",Data!X:X,Data!M174,AA:AA,"U"),IF(Data!Z174="AM",SUMIFS(Data!AK:AK,Data!Z:Z,"TM",Data!V:V,Data!M174,AA:AA,"U"),IF(Data!Z174="AZM",SUMIFS(Data!AK:AK,Data!Z:Z,"TM",Data!U:U,Data!M174,AA:AA,"U"),IF(Data!Z174="Zone",SUMIFS(Data!AK:AK,Data!Z:Z,"TM",Data!T:T,Data!M174,AA:AA,"U"),IF(Data!Z174="Region",SUMIFS(Data!AK:AK,Data!Z:Z,"TM",Data!S:S,Data!M174,AA:AA,"U"),IF(Data!Z174="Country",SUMIFS(Data!AK:AK,Data!Z:Z,"TM",Data!R:R,Data!M174,AA:AA,"U"),"")))))))</f>
        <v>0</v>
      </c>
      <c r="AL174" s="18">
        <f>IF(Z174="TM",12000*0,IF(Data!Z174="AAM",SUMIFS(Data!AL:AL,Data!Z:Z,"TM",Data!X:X,Data!M174,AA:AA,"H"),IF(Data!Z174="AM",SUMIFS(Data!AL:AL,Data!Z:Z,"TM",Data!V:V,Data!M174,AA:AA,"H"),IF(Data!Z174="AZM",SUMIFS(Data!AL:AL,Data!Z:Z,"TM",Data!U:U,Data!M174,AA:AA,"H"),IF(Data!Z174="Zone",SUMIFS(Data!AL:AL,Data!Z:Z,"TM",Data!T:T,Data!M174,AA:AA,"H"),IF(Data!Z174="Region",SUMIFS(Data!AL:AL,Data!Z:Z,"TM",Data!S:S,Data!M174,AA:AA,"H"),IF(Data!Z174="Country",SUMIFS(Data!AL:AL,Data!Z:Z,"TM",Data!R:R,Data!M174,AA:AA,"H"),"")))))))</f>
        <v>0</v>
      </c>
      <c r="AM174" s="27">
        <f t="shared" si="47"/>
        <v>0</v>
      </c>
      <c r="AN174" s="26">
        <f t="shared" si="48"/>
        <v>0</v>
      </c>
      <c r="AO174" s="26">
        <f t="shared" si="49"/>
        <v>0</v>
      </c>
      <c r="AQ174" s="28">
        <f t="shared" si="50"/>
        <v>0</v>
      </c>
      <c r="AR174" s="18">
        <f t="shared" si="51"/>
        <v>0</v>
      </c>
      <c r="AS174" s="18">
        <f t="shared" si="52"/>
        <v>0</v>
      </c>
      <c r="AT174" s="27">
        <f t="shared" si="53"/>
        <v>0</v>
      </c>
      <c r="AU174" s="27"/>
      <c r="AV174" s="27"/>
      <c r="AW174" s="18">
        <f>IF(Z174="TM",(COUNTIFS(Orders!AD:AD,Data!M174,Orders!W:W,0,Orders!X:X,0,Orders!S:S,"*Ray*")+COUNTIFS(Orders!AD:AD,Data!M174,Orders!W:W,1,Orders!X:X,1,Orders!S:S,"*Ray*")+COUNTIFS(Orders!AD:AD,Data!M174,Orders!W:W,0,Orders!X:X,0,Orders!S:S,"*Fabric*")+COUNTIFS(Orders!AD:AD,Data!M174,Orders!W:W,1,Orders!X:X,1,Orders!S:S,"*Fabric*")),IF(Data!Z174="AAM",SUMIFS(Data!AW:AW,Data!Z:Z,"TM",Data!X:X,Data!M174),IF(Data!Z174="AM",SUMIFS(Data!AW:AW,Data!Z:Z,"TM",Data!V:V,Data!M174),IF(Data!Z174="AZM",SUMIFS(Data!AW:AW,Data!Z:Z,"TM",Data!U:U,Data!M174),IF(Data!Z174="Zone",SUMIFS(Data!AW:AW,Data!Z:Z,"TM",Data!T:T,Data!M174),IF(Data!Z174="Region",SUMIFS(Data!AW:AW,Data!Z:Z,"TM",Data!S:S,Data!M174),IF(Data!Z174="Country",SUMIFS(Data!AW:AW,Data!Z:Z,"TM",Data!R:R,Data!M174),0)))))))</f>
        <v>0</v>
      </c>
      <c r="AX174" s="18">
        <f>IF(Z174="TM",(COUNTIFS(Orders!AD:AD,Data!M174,Orders!W:W,0,Orders!X:X,0,Orders!S:S,"*Starter*")+COUNTIFS(Orders!AD:AD,Data!M174,Orders!W:W,1,Orders!X:X,1,Orders!S:S,"*Starter*")),IF(Data!Z174="AAM",SUMIFS(Data!AX:AX,Data!Z:Z,"TM",Data!X:X,Data!M174),IF(Data!Z174="AM",SUMIFS(Data!AX:AX,Data!Z:Z,"TM",Data!V:V,Data!M174),IF(Data!Z174="AZM",SUMIFS(Data!AX:AX,Data!Z:Z,"TM",Data!U:U,Data!M174),IF(Data!Z174="Zone",SUMIFS(Data!AX:AX,Data!Z:Z,"TM",Data!T:T,Data!M174),IF(Data!Z174="Region",SUMIFS(Data!AX:AX,Data!Z:Z,"TM",Data!S:S,Data!M174),IF(Data!Z174="Country",SUMIFS(Data!AX:AX,Data!Z:Z,"TM",Data!R:R,Data!M174),0)))))))</f>
        <v>0</v>
      </c>
      <c r="AY174" s="18">
        <f>IF(Z174="TM",(COUNTIFS(Orders!AD:AD,Data!M174,Orders!W:W,0,Orders!X:X,0,Orders!S:S,"*Pro*")+COUNTIFS(Orders!AD:AD,Data!M174,Orders!W:W,1,Orders!X:X,1,Orders!S:S,"*Pro*")),IF(Data!Z174="AAM",SUMIFS(Data!AY:AY,Data!Z:Z,"TM",Data!X:X,Data!M174),IF(Data!Z174="AM",SUMIFS(Data!AY:AY,Data!Z:Z,"TM",Data!V:V,Data!M174),IF(Data!Z174="AZM",SUMIFS(Data!AY:AY,Data!Z:Z,"TM",Data!U:U,Data!M174),IF(Data!Z174="Zone",SUMIFS(Data!AY:AY,Data!Z:Z,"TM",Data!T:T,Data!M174),IF(Data!Z174="Region",SUMIFS(Data!AY:AY,Data!Z:Z,"TM",Data!S:S,Data!M174),IF(Data!Z174="Country",SUMIFS(Data!AY:AY,Data!Z:Z,"TM",Data!R:R,Data!M174),0)))))))</f>
        <v>0</v>
      </c>
      <c r="AZ174" s="18">
        <f>IF(Z174="TM",(COUNTIFS(Orders!AD:AD,Data!M174,Orders!W:W,0,Orders!X:X,0,Orders!S:S,"*Tab*")+COUNTIFS(Orders!AD:AD,Data!M174,Orders!W:W,1,Orders!X:X,1,Orders!S:S,"*Tab*")),IF(Data!Z174="AAM",SUMIFS(Data!AZ:AZ,Data!Z:Z,"TM",Data!X:X,Data!M174),IF(Data!Z174="AM",SUMIFS(Data!AZ:AZ,Data!Z:Z,"TM",Data!V:V,Data!M174),IF(Data!Z174="AZM",SUMIFS(Data!AZ:AZ,Data!Z:Z,"TM",Data!U:U,Data!M174),IF(Data!Z174="Zone",SUMIFS(Data!AZ:AZ,Data!Z:Z,"TM",Data!T:T,Data!M174),IF(Data!Z174="Region",SUMIFS(Data!AZ:AZ,Data!Z:Z,"TM",Data!S:S,Data!M174),IF(Data!Z174="Country",SUMIFS(Data!AZ:AZ,Data!Z:Z,"TM",Data!R:R,Data!M174),0)))))))</f>
        <v>0</v>
      </c>
      <c r="BA174" s="18">
        <f>IF(Z174="TM",(COUNTIFS(Orders!AD:AD,Data!M174,Orders!W:W,0,Orders!X:X,0,Orders!S:S,"*Dental*")+COUNTIFS(Orders!AD:AD,Data!M174,Orders!W:W,1,Orders!X:X,1,Orders!S:S,"*Dental*")+COUNTIFS(Orders!AD:AD,Data!M174,Orders!W:W,0,Orders!X:X,0,Orders!S:S,"*Pediatric*")+COUNTIFS(Orders!AD:AD,Data!M174,Orders!W:W,1,Orders!X:X,1,Orders!S:S,"*Pediatric*")),IF(Data!Z174="AAM",SUMIFS(Data!BA:BA,Data!Z:Z,"TM",Data!X:X,Data!M174),IF(Data!Z174="AM",SUMIFS(Data!BA:BA,Data!Z:Z,"TM",Data!V:V,Data!M174),IF(Data!Z174="AZM",SUMIFS(Data!BA:BA,Data!Z:Z,"TM",Data!U:U,Data!M174),IF(Data!Z174="Zone",SUMIFS(Data!BA:BA,Data!Z:Z,"TM",Data!T:T,Data!M174),IF(Data!Z174="Region",SUMIFS(Data!BA:BA,Data!Z:Z,"TM",Data!S:S,Data!M174),IF(Data!Z174="Country",SUMIFS(Data!BA:BA,Data!Z:Z,"TM",Data!R:R,Data!M174),0)))))))</f>
        <v>0</v>
      </c>
      <c r="BB174" s="18">
        <f>IF(Z174="TM",(COUNTIFS(Orders!AD:AD,Data!M174,Orders!W:W,0,Orders!X:X,0,Orders!S:S,"*Fabric*")+COUNTIFS(Orders!AD:AD,Data!M174,Orders!W:W,1,Orders!X:X,1,Orders!S:S,"*Fabric*")),IF(Data!Z174="AAM",SUMIFS(Data!BB:BB,Data!Z:Z,"TM",Data!X:X,Data!M174),IF(Data!Z174="AM",SUMIFS(Data!BB:BB,Data!Z:Z,"TM",Data!V:V,Data!M174),IF(Data!Z174="AZM",SUMIFS(Data!BB:BB,Data!Z:Z,"TM",Data!U:U,Data!M174),IF(Data!Z174="Zone",SUMIFS(Data!BB:BB,Data!Z:Z,"TM",Data!T:T,Data!M174),IF(Data!Z174="Region",SUMIFS(Data!BB:BB,Data!Z:Z,"TM",Data!S:S,Data!M174),IF(Data!Z174="Country",SUMIFS(Data!BB:BB,Data!Z:Z,"TM",Data!R:R,Data!M174),0)))))))</f>
        <v>0</v>
      </c>
    </row>
    <row r="175" spans="1:54" ht="15.75" x14ac:dyDescent="0.3">
      <c r="A175" s="33" t="str">
        <f t="shared" si="54"/>
        <v/>
      </c>
      <c r="B175" s="33" t="b">
        <f t="shared" si="55"/>
        <v>1</v>
      </c>
      <c r="C175" s="33" t="e">
        <f>IF(ISERROR(SMALL($D$4:$D$594,E175)),””,SMALL($D$4:$D$594,E175))</f>
        <v>#NAME?</v>
      </c>
      <c r="D175" s="34" t="str">
        <f t="shared" si="56"/>
        <v/>
      </c>
      <c r="E175" s="33">
        <f>ROWS($E$4:E175)</f>
        <v>172</v>
      </c>
      <c r="F175" s="33">
        <f t="shared" si="57"/>
        <v>0</v>
      </c>
      <c r="G175" s="33">
        <f>IF(OR(Report!$C$7="",Report!$C$7="All Levels"),1,IF(Report!$C$7=Data!Z175,1,0))</f>
        <v>0</v>
      </c>
      <c r="H175" s="33">
        <f t="shared" si="58"/>
        <v>1</v>
      </c>
      <c r="I175" s="33">
        <f t="shared" si="59"/>
        <v>3</v>
      </c>
      <c r="J175" s="33">
        <f>IF(OR(Report!$F$7="",Report!$F$7="All AMs"),1,IF(Report!$F$7=Data!W175,1,0))</f>
        <v>1</v>
      </c>
      <c r="K175" s="33">
        <f>IF(OR(Report!$E$7="",Report!$E$7="All Zones"),1,IF(Report!$E$7=Data!P175,1,0))</f>
        <v>1</v>
      </c>
      <c r="L175" s="33">
        <f>IF(OR(Report!$D$7="",Report!$D$7="All Regions"),1,IF(Report!$D$7=Data!O175,1,0))</f>
        <v>1</v>
      </c>
      <c r="M175" s="67" t="s">
        <v>995</v>
      </c>
      <c r="N175" s="67" t="s">
        <v>996</v>
      </c>
      <c r="O175" s="68" t="s">
        <v>18</v>
      </c>
      <c r="P175" s="68" t="s">
        <v>682</v>
      </c>
      <c r="Q175" s="68" t="s">
        <v>803</v>
      </c>
      <c r="R175" s="67" t="s">
        <v>777</v>
      </c>
      <c r="S175" s="67" t="s">
        <v>749</v>
      </c>
      <c r="T175" s="67" t="s">
        <v>750</v>
      </c>
      <c r="U175" s="67" t="s">
        <v>781</v>
      </c>
      <c r="V175" s="67" t="s">
        <v>805</v>
      </c>
      <c r="W175" s="67" t="s">
        <v>702</v>
      </c>
      <c r="X175" s="67" t="s">
        <v>873</v>
      </c>
      <c r="Y175" s="68" t="s">
        <v>361</v>
      </c>
      <c r="Z175" s="68" t="s">
        <v>13</v>
      </c>
      <c r="AA175" s="68" t="s">
        <v>70</v>
      </c>
      <c r="AB175" s="18">
        <f>IF(Z175="TM",IF(AA175="H",(COUNTIFS(Orders!AD:AD,Data!M175,Orders!W:W,0,Orders!X:X,0)+COUNTIFS(Orders!AD:AD,Data!M175,Orders!W:W,1,Orders!X:X,1)),0),IF(Data!Z175="AAM",SUMIFS(Data!AB:AB,Data!Z:Z,"TM",Data!X:X,Data!M175,AA:AA,"H"),IF(Data!Z175="AM",SUMIFS(Data!AB:AB,Data!Z:Z,"TM",Data!V:V,Data!M175,AA:AA,"H"),IF(Data!Z175="AZM",SUMIFS(Data!AB:AB,Data!Z:Z,"TM",Data!U:U,Data!M175,AA:AA,"H"),IF(Data!Z175="ZM",SUMIFS(Data!AB:AB,Data!Z:Z,"TM",Data!T:T,Data!M175,AA:AA,"H"),IF(Data!Z175="RM",SUMIFS(Data!AB:AB,Data!Z:Z,"TM",Data!S:S,Data!M175,AA:AA,"H"),IF(Data!Z175="CM",SUMIFS(Data!AB:AB,Data!Z:Z,"TM",Data!R:R,Data!M175,AA:AA,"H"),"")))))))</f>
        <v>0</v>
      </c>
      <c r="AC175" s="28">
        <f>IF(Z175="TM",IF(AA175="H",(SUMIFS(Orders!AG:AG,Orders!AD:AD,Data!M175,Orders!W:W,0,Orders!X:X,0)+SUMIFS(Orders!AG:AG,Orders!AD:AD,Data!M175,Orders!W:W,1,Orders!X:X,1))/12000,0),IF(Data!Z175="AAM",SUMIFS(Data!AC:AC,Data!Z:Z,"TM",Data!X:X,Data!M175,AA:AA,"H"),IF(Data!Z175="AM",SUMIFS(Data!AC:AC,Data!Z:Z,"TM",Data!V:V,Data!M175,AA:AA,"H"),IF(Data!Z175="AZM",SUMIFS(Data!AC:AC,Data!Z:Z,"TM",Data!U:U,Data!M175,AA:AA,"H"),IF(Data!Z175="Zone",SUMIFS(Data!AC:AC,Data!Z:Z,"TM",Data!T:T,Data!M175,AA:AA,"H"),IF(Data!Z175="Region",SUMIFS(Data!AC:AC,Data!Z:Z,"TM",Data!S:S,Data!M175,AA:AA,"H"),IF(Data!Z175="Country",SUMIFS(Data!AC:AC,Data!Z:Z,"TM",Data!R:R,Data!M175,AA:AA,"H"),"")))))))</f>
        <v>0</v>
      </c>
      <c r="AD175" s="18">
        <f>IF(Z175="TM",0,IF(Data!Z175="AAM",SUMIFS(Data!AD:AD,Data!Z:Z,"TM",Data!X:X,Data!M175,AA:AA,"H"),IF(Data!Z175="AM",SUMIFS(Data!AD:AD,Data!Z:Z,"TM",Data!V:V,Data!M175,AA:AA,"H"),IF(Data!Z175="AZM",SUMIFS(Data!AD:AD,Data!Z:Z,"TM",Data!U:U,Data!M175,AA:AA,"H"),IF(Data!Z175="Zone",SUMIFS(Data!AD:AD,Data!Z:Z,"TM",Data!T:T,Data!M175,AA:AA,"H"),IF(Data!Z175="Region",SUMIFS(Data!AD:AD,Data!Z:Z,"TM",Data!S:S,Data!M175,AA:AA,"H"),IF(Data!Z175="Country",SUMIFS(Data!AD:AD,Data!Z:Z,"TM",Data!R:R,Data!M175,AA:AA,"H"),"")))))))</f>
        <v>0</v>
      </c>
      <c r="AE175" s="27">
        <f t="shared" si="43"/>
        <v>0</v>
      </c>
      <c r="AF175" s="26">
        <f t="shared" si="44"/>
        <v>0</v>
      </c>
      <c r="AG175" s="26">
        <f t="shared" si="45"/>
        <v>0</v>
      </c>
      <c r="AH175" s="26">
        <f t="shared" si="46"/>
        <v>0</v>
      </c>
      <c r="AJ175" s="28">
        <f>IF(Z175="TM",IF(AA175="U",(SUMIFS(Orders!AG:AG,Orders!AD:AD,Data!M175,Orders!W:W,0,Orders!X:X,0)+SUMIFS(Orders!AG:AG,Orders!AD:AD,Data!M175,Orders!W:W,1,Orders!X:X,1))/12000,0),IF(Data!Z175="AAM",SUMIFS(Data!AJ:AJ,Data!Z:Z,"TM",Data!X:X,Data!M175,AA:AA,"U"),IF(Data!Z175="AM",SUMIFS(Data!AJ:AJ,Data!Z:Z,"TM",Data!V:V,Data!M175,AA:AA,"U"),IF(Data!Z175="AZM",SUMIFS(Data!AJ:AJ,Data!Z:Z,"TM",Data!U:U,Data!M175,AA:AA,"U"),IF(Data!Z175="Zone",SUMIFS(Data!AJ:AJ,Data!Z:Z,"TM",Data!T:T,Data!M175,AA:AA,"U"),IF(Data!Z175="Region",SUMIFS(Data!AJ:AJ,Data!Z:Z,"TM",Data!S:S,Data!M175,AA:AA,"U"),IF(Data!Z175="Country",SUMIFS(Data!AJ:AJ,Data!Z:Z,"TM",Data!R:R,Data!M175,AA:AA,"U"),"")))))))</f>
        <v>0</v>
      </c>
      <c r="AK175" s="18">
        <f>IF(Z175="TM",IF(AA175="U",(SUMIFS(Orders!AG:AG,Orders!AD:AD,Data!M175,Orders!W:W,0,Orders!X:X,0)+SUMIFS(Orders!AG:AG,Orders!AD:AD,Data!M175,Orders!W:W,1,Orders!X:X,1)),0),IF(Data!Z175="AAM",SUMIFS(Data!AK:AK,Data!Z:Z,"TM",Data!X:X,Data!M175,AA:AA,"U"),IF(Data!Z175="AM",SUMIFS(Data!AK:AK,Data!Z:Z,"TM",Data!V:V,Data!M175,AA:AA,"U"),IF(Data!Z175="AZM",SUMIFS(Data!AK:AK,Data!Z:Z,"TM",Data!U:U,Data!M175,AA:AA,"U"),IF(Data!Z175="Zone",SUMIFS(Data!AK:AK,Data!Z:Z,"TM",Data!T:T,Data!M175,AA:AA,"U"),IF(Data!Z175="Region",SUMIFS(Data!AK:AK,Data!Z:Z,"TM",Data!S:S,Data!M175,AA:AA,"U"),IF(Data!Z175="Country",SUMIFS(Data!AK:AK,Data!Z:Z,"TM",Data!R:R,Data!M175,AA:AA,"U"),"")))))))</f>
        <v>0</v>
      </c>
      <c r="AL175" s="18">
        <f>IF(Z175="TM",12000*0,IF(Data!Z175="AAM",SUMIFS(Data!AL:AL,Data!Z:Z,"TM",Data!X:X,Data!M175,AA:AA,"H"),IF(Data!Z175="AM",SUMIFS(Data!AL:AL,Data!Z:Z,"TM",Data!V:V,Data!M175,AA:AA,"H"),IF(Data!Z175="AZM",SUMIFS(Data!AL:AL,Data!Z:Z,"TM",Data!U:U,Data!M175,AA:AA,"H"),IF(Data!Z175="Zone",SUMIFS(Data!AL:AL,Data!Z:Z,"TM",Data!T:T,Data!M175,AA:AA,"H"),IF(Data!Z175="Region",SUMIFS(Data!AL:AL,Data!Z:Z,"TM",Data!S:S,Data!M175,AA:AA,"H"),IF(Data!Z175="Country",SUMIFS(Data!AL:AL,Data!Z:Z,"TM",Data!R:R,Data!M175,AA:AA,"H"),"")))))))</f>
        <v>0</v>
      </c>
      <c r="AM175" s="27">
        <f t="shared" si="47"/>
        <v>0</v>
      </c>
      <c r="AN175" s="26">
        <f t="shared" si="48"/>
        <v>0</v>
      </c>
      <c r="AO175" s="26">
        <f t="shared" si="49"/>
        <v>0</v>
      </c>
      <c r="AQ175" s="28">
        <f t="shared" si="50"/>
        <v>0</v>
      </c>
      <c r="AR175" s="18">
        <f t="shared" si="51"/>
        <v>0</v>
      </c>
      <c r="AS175" s="18">
        <f t="shared" si="52"/>
        <v>0</v>
      </c>
      <c r="AT175" s="27">
        <f t="shared" si="53"/>
        <v>0</v>
      </c>
      <c r="AU175" s="27"/>
      <c r="AV175" s="27"/>
      <c r="AW175" s="18">
        <f>IF(Z175="TM",(COUNTIFS(Orders!AD:AD,Data!M175,Orders!W:W,0,Orders!X:X,0,Orders!S:S,"*Ray*")+COUNTIFS(Orders!AD:AD,Data!M175,Orders!W:W,1,Orders!X:X,1,Orders!S:S,"*Ray*")+COUNTIFS(Orders!AD:AD,Data!M175,Orders!W:W,0,Orders!X:X,0,Orders!S:S,"*Fabric*")+COUNTIFS(Orders!AD:AD,Data!M175,Orders!W:W,1,Orders!X:X,1,Orders!S:S,"*Fabric*")),IF(Data!Z175="AAM",SUMIFS(Data!AW:AW,Data!Z:Z,"TM",Data!X:X,Data!M175),IF(Data!Z175="AM",SUMIFS(Data!AW:AW,Data!Z:Z,"TM",Data!V:V,Data!M175),IF(Data!Z175="AZM",SUMIFS(Data!AW:AW,Data!Z:Z,"TM",Data!U:U,Data!M175),IF(Data!Z175="Zone",SUMIFS(Data!AW:AW,Data!Z:Z,"TM",Data!T:T,Data!M175),IF(Data!Z175="Region",SUMIFS(Data!AW:AW,Data!Z:Z,"TM",Data!S:S,Data!M175),IF(Data!Z175="Country",SUMIFS(Data!AW:AW,Data!Z:Z,"TM",Data!R:R,Data!M175),0)))))))</f>
        <v>0</v>
      </c>
      <c r="AX175" s="18">
        <f>IF(Z175="TM",(COUNTIFS(Orders!AD:AD,Data!M175,Orders!W:W,0,Orders!X:X,0,Orders!S:S,"*Starter*")+COUNTIFS(Orders!AD:AD,Data!M175,Orders!W:W,1,Orders!X:X,1,Orders!S:S,"*Starter*")),IF(Data!Z175="AAM",SUMIFS(Data!AX:AX,Data!Z:Z,"TM",Data!X:X,Data!M175),IF(Data!Z175="AM",SUMIFS(Data!AX:AX,Data!Z:Z,"TM",Data!V:V,Data!M175),IF(Data!Z175="AZM",SUMIFS(Data!AX:AX,Data!Z:Z,"TM",Data!U:U,Data!M175),IF(Data!Z175="Zone",SUMIFS(Data!AX:AX,Data!Z:Z,"TM",Data!T:T,Data!M175),IF(Data!Z175="Region",SUMIFS(Data!AX:AX,Data!Z:Z,"TM",Data!S:S,Data!M175),IF(Data!Z175="Country",SUMIFS(Data!AX:AX,Data!Z:Z,"TM",Data!R:R,Data!M175),0)))))))</f>
        <v>0</v>
      </c>
      <c r="AY175" s="18">
        <f>IF(Z175="TM",(COUNTIFS(Orders!AD:AD,Data!M175,Orders!W:W,0,Orders!X:X,0,Orders!S:S,"*Pro*")+COUNTIFS(Orders!AD:AD,Data!M175,Orders!W:W,1,Orders!X:X,1,Orders!S:S,"*Pro*")),IF(Data!Z175="AAM",SUMIFS(Data!AY:AY,Data!Z:Z,"TM",Data!X:X,Data!M175),IF(Data!Z175="AM",SUMIFS(Data!AY:AY,Data!Z:Z,"TM",Data!V:V,Data!M175),IF(Data!Z175="AZM",SUMIFS(Data!AY:AY,Data!Z:Z,"TM",Data!U:U,Data!M175),IF(Data!Z175="Zone",SUMIFS(Data!AY:AY,Data!Z:Z,"TM",Data!T:T,Data!M175),IF(Data!Z175="Region",SUMIFS(Data!AY:AY,Data!Z:Z,"TM",Data!S:S,Data!M175),IF(Data!Z175="Country",SUMIFS(Data!AY:AY,Data!Z:Z,"TM",Data!R:R,Data!M175),0)))))))</f>
        <v>0</v>
      </c>
      <c r="AZ175" s="18">
        <f>IF(Z175="TM",(COUNTIFS(Orders!AD:AD,Data!M175,Orders!W:W,0,Orders!X:X,0,Orders!S:S,"*Tab*")+COUNTIFS(Orders!AD:AD,Data!M175,Orders!W:W,1,Orders!X:X,1,Orders!S:S,"*Tab*")),IF(Data!Z175="AAM",SUMIFS(Data!AZ:AZ,Data!Z:Z,"TM",Data!X:X,Data!M175),IF(Data!Z175="AM",SUMIFS(Data!AZ:AZ,Data!Z:Z,"TM",Data!V:V,Data!M175),IF(Data!Z175="AZM",SUMIFS(Data!AZ:AZ,Data!Z:Z,"TM",Data!U:U,Data!M175),IF(Data!Z175="Zone",SUMIFS(Data!AZ:AZ,Data!Z:Z,"TM",Data!T:T,Data!M175),IF(Data!Z175="Region",SUMIFS(Data!AZ:AZ,Data!Z:Z,"TM",Data!S:S,Data!M175),IF(Data!Z175="Country",SUMIFS(Data!AZ:AZ,Data!Z:Z,"TM",Data!R:R,Data!M175),0)))))))</f>
        <v>0</v>
      </c>
      <c r="BA175" s="18">
        <f>IF(Z175="TM",(COUNTIFS(Orders!AD:AD,Data!M175,Orders!W:W,0,Orders!X:X,0,Orders!S:S,"*Dental*")+COUNTIFS(Orders!AD:AD,Data!M175,Orders!W:W,1,Orders!X:X,1,Orders!S:S,"*Dental*")+COUNTIFS(Orders!AD:AD,Data!M175,Orders!W:W,0,Orders!X:X,0,Orders!S:S,"*Pediatric*")+COUNTIFS(Orders!AD:AD,Data!M175,Orders!W:W,1,Orders!X:X,1,Orders!S:S,"*Pediatric*")),IF(Data!Z175="AAM",SUMIFS(Data!BA:BA,Data!Z:Z,"TM",Data!X:X,Data!M175),IF(Data!Z175="AM",SUMIFS(Data!BA:BA,Data!Z:Z,"TM",Data!V:V,Data!M175),IF(Data!Z175="AZM",SUMIFS(Data!BA:BA,Data!Z:Z,"TM",Data!U:U,Data!M175),IF(Data!Z175="Zone",SUMIFS(Data!BA:BA,Data!Z:Z,"TM",Data!T:T,Data!M175),IF(Data!Z175="Region",SUMIFS(Data!BA:BA,Data!Z:Z,"TM",Data!S:S,Data!M175),IF(Data!Z175="Country",SUMIFS(Data!BA:BA,Data!Z:Z,"TM",Data!R:R,Data!M175),0)))))))</f>
        <v>0</v>
      </c>
      <c r="BB175" s="18">
        <f>IF(Z175="TM",(COUNTIFS(Orders!AD:AD,Data!M175,Orders!W:W,0,Orders!X:X,0,Orders!S:S,"*Fabric*")+COUNTIFS(Orders!AD:AD,Data!M175,Orders!W:W,1,Orders!X:X,1,Orders!S:S,"*Fabric*")),IF(Data!Z175="AAM",SUMIFS(Data!BB:BB,Data!Z:Z,"TM",Data!X:X,Data!M175),IF(Data!Z175="AM",SUMIFS(Data!BB:BB,Data!Z:Z,"TM",Data!V:V,Data!M175),IF(Data!Z175="AZM",SUMIFS(Data!BB:BB,Data!Z:Z,"TM",Data!U:U,Data!M175),IF(Data!Z175="Zone",SUMIFS(Data!BB:BB,Data!Z:Z,"TM",Data!T:T,Data!M175),IF(Data!Z175="Region",SUMIFS(Data!BB:BB,Data!Z:Z,"TM",Data!S:S,Data!M175),IF(Data!Z175="Country",SUMIFS(Data!BB:BB,Data!Z:Z,"TM",Data!R:R,Data!M175),0)))))))</f>
        <v>0</v>
      </c>
    </row>
    <row r="176" spans="1:54" ht="15.75" x14ac:dyDescent="0.3">
      <c r="A176" s="33" t="str">
        <f t="shared" si="54"/>
        <v/>
      </c>
      <c r="B176" s="33" t="b">
        <f t="shared" si="55"/>
        <v>1</v>
      </c>
      <c r="C176" s="33" t="e">
        <f>IF(ISERROR(SMALL($D$4:$D$594,E176)),””,SMALL($D$4:$D$594,E176))</f>
        <v>#NAME?</v>
      </c>
      <c r="D176" s="34" t="str">
        <f t="shared" si="56"/>
        <v/>
      </c>
      <c r="E176" s="33">
        <f>ROWS($E$4:E176)</f>
        <v>173</v>
      </c>
      <c r="F176" s="33">
        <f t="shared" si="57"/>
        <v>0</v>
      </c>
      <c r="G176" s="33">
        <f>IF(OR(Report!$C$7="",Report!$C$7="All Levels"),1,IF(Report!$C$7=Data!Z176,1,0))</f>
        <v>0</v>
      </c>
      <c r="H176" s="33">
        <f t="shared" si="58"/>
        <v>1</v>
      </c>
      <c r="I176" s="33">
        <f t="shared" si="59"/>
        <v>3</v>
      </c>
      <c r="J176" s="33">
        <f>IF(OR(Report!$F$7="",Report!$F$7="All AMs"),1,IF(Report!$F$7=Data!W176,1,0))</f>
        <v>1</v>
      </c>
      <c r="K176" s="33">
        <f>IF(OR(Report!$E$7="",Report!$E$7="All Zones"),1,IF(Report!$E$7=Data!P176,1,0))</f>
        <v>1</v>
      </c>
      <c r="L176" s="33">
        <f>IF(OR(Report!$D$7="",Report!$D$7="All Regions"),1,IF(Report!$D$7=Data!O176,1,0))</f>
        <v>1</v>
      </c>
      <c r="M176" s="67" t="s">
        <v>873</v>
      </c>
      <c r="N176" s="67" t="s">
        <v>874</v>
      </c>
      <c r="O176" s="68" t="s">
        <v>18</v>
      </c>
      <c r="P176" s="68" t="s">
        <v>682</v>
      </c>
      <c r="Q176" s="68" t="s">
        <v>803</v>
      </c>
      <c r="R176" s="67" t="s">
        <v>777</v>
      </c>
      <c r="S176" s="67" t="s">
        <v>749</v>
      </c>
      <c r="T176" s="67" t="s">
        <v>750</v>
      </c>
      <c r="U176" s="67" t="s">
        <v>781</v>
      </c>
      <c r="V176" s="67" t="s">
        <v>805</v>
      </c>
      <c r="W176" s="67" t="s">
        <v>702</v>
      </c>
      <c r="X176" s="67" t="s">
        <v>873</v>
      </c>
      <c r="Y176" s="68" t="s">
        <v>361</v>
      </c>
      <c r="Z176" s="68" t="s">
        <v>13</v>
      </c>
      <c r="AA176" s="68" t="s">
        <v>70</v>
      </c>
      <c r="AB176" s="18">
        <f>IF(Z176="TM",IF(AA176="H",(COUNTIFS(Orders!AD:AD,Data!M176,Orders!W:W,0,Orders!X:X,0)+COUNTIFS(Orders!AD:AD,Data!M176,Orders!W:W,1,Orders!X:X,1)),0),IF(Data!Z176="AAM",SUMIFS(Data!AB:AB,Data!Z:Z,"TM",Data!X:X,Data!M176,AA:AA,"H"),IF(Data!Z176="AM",SUMIFS(Data!AB:AB,Data!Z:Z,"TM",Data!V:V,Data!M176,AA:AA,"H"),IF(Data!Z176="AZM",SUMIFS(Data!AB:AB,Data!Z:Z,"TM",Data!U:U,Data!M176,AA:AA,"H"),IF(Data!Z176="ZM",SUMIFS(Data!AB:AB,Data!Z:Z,"TM",Data!T:T,Data!M176,AA:AA,"H"),IF(Data!Z176="RM",SUMIFS(Data!AB:AB,Data!Z:Z,"TM",Data!S:S,Data!M176,AA:AA,"H"),IF(Data!Z176="CM",SUMIFS(Data!AB:AB,Data!Z:Z,"TM",Data!R:R,Data!M176,AA:AA,"H"),"")))))))</f>
        <v>0</v>
      </c>
      <c r="AC176" s="28">
        <f>IF(Z176="TM",IF(AA176="H",(SUMIFS(Orders!AG:AG,Orders!AD:AD,Data!M176,Orders!W:W,0,Orders!X:X,0)+SUMIFS(Orders!AG:AG,Orders!AD:AD,Data!M176,Orders!W:W,1,Orders!X:X,1))/12000,0),IF(Data!Z176="AAM",SUMIFS(Data!AC:AC,Data!Z:Z,"TM",Data!X:X,Data!M176,AA:AA,"H"),IF(Data!Z176="AM",SUMIFS(Data!AC:AC,Data!Z:Z,"TM",Data!V:V,Data!M176,AA:AA,"H"),IF(Data!Z176="AZM",SUMIFS(Data!AC:AC,Data!Z:Z,"TM",Data!U:U,Data!M176,AA:AA,"H"),IF(Data!Z176="Zone",SUMIFS(Data!AC:AC,Data!Z:Z,"TM",Data!T:T,Data!M176,AA:AA,"H"),IF(Data!Z176="Region",SUMIFS(Data!AC:AC,Data!Z:Z,"TM",Data!S:S,Data!M176,AA:AA,"H"),IF(Data!Z176="Country",SUMIFS(Data!AC:AC,Data!Z:Z,"TM",Data!R:R,Data!M176,AA:AA,"H"),"")))))))</f>
        <v>0</v>
      </c>
      <c r="AD176" s="18">
        <f>IF(Z176="TM",0,IF(Data!Z176="AAM",SUMIFS(Data!AD:AD,Data!Z:Z,"TM",Data!X:X,Data!M176,AA:AA,"H"),IF(Data!Z176="AM",SUMIFS(Data!AD:AD,Data!Z:Z,"TM",Data!V:V,Data!M176,AA:AA,"H"),IF(Data!Z176="AZM",SUMIFS(Data!AD:AD,Data!Z:Z,"TM",Data!U:U,Data!M176,AA:AA,"H"),IF(Data!Z176="Zone",SUMIFS(Data!AD:AD,Data!Z:Z,"TM",Data!T:T,Data!M176,AA:AA,"H"),IF(Data!Z176="Region",SUMIFS(Data!AD:AD,Data!Z:Z,"TM",Data!S:S,Data!M176,AA:AA,"H"),IF(Data!Z176="Country",SUMIFS(Data!AD:AD,Data!Z:Z,"TM",Data!R:R,Data!M176,AA:AA,"H"),"")))))))</f>
        <v>0</v>
      </c>
      <c r="AE176" s="27">
        <f t="shared" si="43"/>
        <v>0</v>
      </c>
      <c r="AF176" s="26">
        <f t="shared" si="44"/>
        <v>0</v>
      </c>
      <c r="AG176" s="26">
        <f t="shared" si="45"/>
        <v>0</v>
      </c>
      <c r="AH176" s="26">
        <f t="shared" si="46"/>
        <v>0</v>
      </c>
      <c r="AJ176" s="28">
        <f>IF(Z176="TM",IF(AA176="U",(SUMIFS(Orders!AG:AG,Orders!AD:AD,Data!M176,Orders!W:W,0,Orders!X:X,0)+SUMIFS(Orders!AG:AG,Orders!AD:AD,Data!M176,Orders!W:W,1,Orders!X:X,1))/12000,0),IF(Data!Z176="AAM",SUMIFS(Data!AJ:AJ,Data!Z:Z,"TM",Data!X:X,Data!M176,AA:AA,"U"),IF(Data!Z176="AM",SUMIFS(Data!AJ:AJ,Data!Z:Z,"TM",Data!V:V,Data!M176,AA:AA,"U"),IF(Data!Z176="AZM",SUMIFS(Data!AJ:AJ,Data!Z:Z,"TM",Data!U:U,Data!M176,AA:AA,"U"),IF(Data!Z176="Zone",SUMIFS(Data!AJ:AJ,Data!Z:Z,"TM",Data!T:T,Data!M176,AA:AA,"U"),IF(Data!Z176="Region",SUMIFS(Data!AJ:AJ,Data!Z:Z,"TM",Data!S:S,Data!M176,AA:AA,"U"),IF(Data!Z176="Country",SUMIFS(Data!AJ:AJ,Data!Z:Z,"TM",Data!R:R,Data!M176,AA:AA,"U"),"")))))))</f>
        <v>0</v>
      </c>
      <c r="AK176" s="18">
        <f>IF(Z176="TM",IF(AA176="U",(SUMIFS(Orders!AG:AG,Orders!AD:AD,Data!M176,Orders!W:W,0,Orders!X:X,0)+SUMIFS(Orders!AG:AG,Orders!AD:AD,Data!M176,Orders!W:W,1,Orders!X:X,1)),0),IF(Data!Z176="AAM",SUMIFS(Data!AK:AK,Data!Z:Z,"TM",Data!X:X,Data!M176,AA:AA,"U"),IF(Data!Z176="AM",SUMIFS(Data!AK:AK,Data!Z:Z,"TM",Data!V:V,Data!M176,AA:AA,"U"),IF(Data!Z176="AZM",SUMIFS(Data!AK:AK,Data!Z:Z,"TM",Data!U:U,Data!M176,AA:AA,"U"),IF(Data!Z176="Zone",SUMIFS(Data!AK:AK,Data!Z:Z,"TM",Data!T:T,Data!M176,AA:AA,"U"),IF(Data!Z176="Region",SUMIFS(Data!AK:AK,Data!Z:Z,"TM",Data!S:S,Data!M176,AA:AA,"U"),IF(Data!Z176="Country",SUMIFS(Data!AK:AK,Data!Z:Z,"TM",Data!R:R,Data!M176,AA:AA,"U"),"")))))))</f>
        <v>0</v>
      </c>
      <c r="AL176" s="18">
        <f>IF(Z176="TM",12000*0,IF(Data!Z176="AAM",SUMIFS(Data!AL:AL,Data!Z:Z,"TM",Data!X:X,Data!M176,AA:AA,"H"),IF(Data!Z176="AM",SUMIFS(Data!AL:AL,Data!Z:Z,"TM",Data!V:V,Data!M176,AA:AA,"H"),IF(Data!Z176="AZM",SUMIFS(Data!AL:AL,Data!Z:Z,"TM",Data!U:U,Data!M176,AA:AA,"H"),IF(Data!Z176="Zone",SUMIFS(Data!AL:AL,Data!Z:Z,"TM",Data!T:T,Data!M176,AA:AA,"H"),IF(Data!Z176="Region",SUMIFS(Data!AL:AL,Data!Z:Z,"TM",Data!S:S,Data!M176,AA:AA,"H"),IF(Data!Z176="Country",SUMIFS(Data!AL:AL,Data!Z:Z,"TM",Data!R:R,Data!M176,AA:AA,"H"),"")))))))</f>
        <v>0</v>
      </c>
      <c r="AM176" s="27">
        <f t="shared" si="47"/>
        <v>0</v>
      </c>
      <c r="AN176" s="26">
        <f t="shared" si="48"/>
        <v>0</v>
      </c>
      <c r="AO176" s="26">
        <f t="shared" si="49"/>
        <v>0</v>
      </c>
      <c r="AQ176" s="28">
        <f t="shared" si="50"/>
        <v>0</v>
      </c>
      <c r="AR176" s="18">
        <f t="shared" si="51"/>
        <v>0</v>
      </c>
      <c r="AS176" s="18">
        <f t="shared" si="52"/>
        <v>0</v>
      </c>
      <c r="AT176" s="27">
        <f t="shared" si="53"/>
        <v>0</v>
      </c>
      <c r="AU176" s="27"/>
      <c r="AV176" s="27"/>
      <c r="AW176" s="18">
        <f>IF(Z176="TM",(COUNTIFS(Orders!AD:AD,Data!M176,Orders!W:W,0,Orders!X:X,0,Orders!S:S,"*Ray*")+COUNTIFS(Orders!AD:AD,Data!M176,Orders!W:W,1,Orders!X:X,1,Orders!S:S,"*Ray*")+COUNTIFS(Orders!AD:AD,Data!M176,Orders!W:W,0,Orders!X:X,0,Orders!S:S,"*Fabric*")+COUNTIFS(Orders!AD:AD,Data!M176,Orders!W:W,1,Orders!X:X,1,Orders!S:S,"*Fabric*")),IF(Data!Z176="AAM",SUMIFS(Data!AW:AW,Data!Z:Z,"TM",Data!X:X,Data!M176),IF(Data!Z176="AM",SUMIFS(Data!AW:AW,Data!Z:Z,"TM",Data!V:V,Data!M176),IF(Data!Z176="AZM",SUMIFS(Data!AW:AW,Data!Z:Z,"TM",Data!U:U,Data!M176),IF(Data!Z176="Zone",SUMIFS(Data!AW:AW,Data!Z:Z,"TM",Data!T:T,Data!M176),IF(Data!Z176="Region",SUMIFS(Data!AW:AW,Data!Z:Z,"TM",Data!S:S,Data!M176),IF(Data!Z176="Country",SUMIFS(Data!AW:AW,Data!Z:Z,"TM",Data!R:R,Data!M176),0)))))))</f>
        <v>0</v>
      </c>
      <c r="AX176" s="18">
        <f>IF(Z176="TM",(COUNTIFS(Orders!AD:AD,Data!M176,Orders!W:W,0,Orders!X:X,0,Orders!S:S,"*Starter*")+COUNTIFS(Orders!AD:AD,Data!M176,Orders!W:W,1,Orders!X:X,1,Orders!S:S,"*Starter*")),IF(Data!Z176="AAM",SUMIFS(Data!AX:AX,Data!Z:Z,"TM",Data!X:X,Data!M176),IF(Data!Z176="AM",SUMIFS(Data!AX:AX,Data!Z:Z,"TM",Data!V:V,Data!M176),IF(Data!Z176="AZM",SUMIFS(Data!AX:AX,Data!Z:Z,"TM",Data!U:U,Data!M176),IF(Data!Z176="Zone",SUMIFS(Data!AX:AX,Data!Z:Z,"TM",Data!T:T,Data!M176),IF(Data!Z176="Region",SUMIFS(Data!AX:AX,Data!Z:Z,"TM",Data!S:S,Data!M176),IF(Data!Z176="Country",SUMIFS(Data!AX:AX,Data!Z:Z,"TM",Data!R:R,Data!M176),0)))))))</f>
        <v>0</v>
      </c>
      <c r="AY176" s="18">
        <f>IF(Z176="TM",(COUNTIFS(Orders!AD:AD,Data!M176,Orders!W:W,0,Orders!X:X,0,Orders!S:S,"*Pro*")+COUNTIFS(Orders!AD:AD,Data!M176,Orders!W:W,1,Orders!X:X,1,Orders!S:S,"*Pro*")),IF(Data!Z176="AAM",SUMIFS(Data!AY:AY,Data!Z:Z,"TM",Data!X:X,Data!M176),IF(Data!Z176="AM",SUMIFS(Data!AY:AY,Data!Z:Z,"TM",Data!V:V,Data!M176),IF(Data!Z176="AZM",SUMIFS(Data!AY:AY,Data!Z:Z,"TM",Data!U:U,Data!M176),IF(Data!Z176="Zone",SUMIFS(Data!AY:AY,Data!Z:Z,"TM",Data!T:T,Data!M176),IF(Data!Z176="Region",SUMIFS(Data!AY:AY,Data!Z:Z,"TM",Data!S:S,Data!M176),IF(Data!Z176="Country",SUMIFS(Data!AY:AY,Data!Z:Z,"TM",Data!R:R,Data!M176),0)))))))</f>
        <v>0</v>
      </c>
      <c r="AZ176" s="18">
        <f>IF(Z176="TM",(COUNTIFS(Orders!AD:AD,Data!M176,Orders!W:W,0,Orders!X:X,0,Orders!S:S,"*Tab*")+COUNTIFS(Orders!AD:AD,Data!M176,Orders!W:W,1,Orders!X:X,1,Orders!S:S,"*Tab*")),IF(Data!Z176="AAM",SUMIFS(Data!AZ:AZ,Data!Z:Z,"TM",Data!X:X,Data!M176),IF(Data!Z176="AM",SUMIFS(Data!AZ:AZ,Data!Z:Z,"TM",Data!V:V,Data!M176),IF(Data!Z176="AZM",SUMIFS(Data!AZ:AZ,Data!Z:Z,"TM",Data!U:U,Data!M176),IF(Data!Z176="Zone",SUMIFS(Data!AZ:AZ,Data!Z:Z,"TM",Data!T:T,Data!M176),IF(Data!Z176="Region",SUMIFS(Data!AZ:AZ,Data!Z:Z,"TM",Data!S:S,Data!M176),IF(Data!Z176="Country",SUMIFS(Data!AZ:AZ,Data!Z:Z,"TM",Data!R:R,Data!M176),0)))))))</f>
        <v>0</v>
      </c>
      <c r="BA176" s="18">
        <f>IF(Z176="TM",(COUNTIFS(Orders!AD:AD,Data!M176,Orders!W:W,0,Orders!X:X,0,Orders!S:S,"*Dental*")+COUNTIFS(Orders!AD:AD,Data!M176,Orders!W:W,1,Orders!X:X,1,Orders!S:S,"*Dental*")+COUNTIFS(Orders!AD:AD,Data!M176,Orders!W:W,0,Orders!X:X,0,Orders!S:S,"*Pediatric*")+COUNTIFS(Orders!AD:AD,Data!M176,Orders!W:W,1,Orders!X:X,1,Orders!S:S,"*Pediatric*")),IF(Data!Z176="AAM",SUMIFS(Data!BA:BA,Data!Z:Z,"TM",Data!X:X,Data!M176),IF(Data!Z176="AM",SUMIFS(Data!BA:BA,Data!Z:Z,"TM",Data!V:V,Data!M176),IF(Data!Z176="AZM",SUMIFS(Data!BA:BA,Data!Z:Z,"TM",Data!U:U,Data!M176),IF(Data!Z176="Zone",SUMIFS(Data!BA:BA,Data!Z:Z,"TM",Data!T:T,Data!M176),IF(Data!Z176="Region",SUMIFS(Data!BA:BA,Data!Z:Z,"TM",Data!S:S,Data!M176),IF(Data!Z176="Country",SUMIFS(Data!BA:BA,Data!Z:Z,"TM",Data!R:R,Data!M176),0)))))))</f>
        <v>0</v>
      </c>
      <c r="BB176" s="18">
        <f>IF(Z176="TM",(COUNTIFS(Orders!AD:AD,Data!M176,Orders!W:W,0,Orders!X:X,0,Orders!S:S,"*Fabric*")+COUNTIFS(Orders!AD:AD,Data!M176,Orders!W:W,1,Orders!X:X,1,Orders!S:S,"*Fabric*")),IF(Data!Z176="AAM",SUMIFS(Data!BB:BB,Data!Z:Z,"TM",Data!X:X,Data!M176),IF(Data!Z176="AM",SUMIFS(Data!BB:BB,Data!Z:Z,"TM",Data!V:V,Data!M176),IF(Data!Z176="AZM",SUMIFS(Data!BB:BB,Data!Z:Z,"TM",Data!U:U,Data!M176),IF(Data!Z176="Zone",SUMIFS(Data!BB:BB,Data!Z:Z,"TM",Data!T:T,Data!M176),IF(Data!Z176="Region",SUMIFS(Data!BB:BB,Data!Z:Z,"TM",Data!S:S,Data!M176),IF(Data!Z176="Country",SUMIFS(Data!BB:BB,Data!Z:Z,"TM",Data!R:R,Data!M176),0)))))))</f>
        <v>0</v>
      </c>
    </row>
    <row r="177" spans="1:54" ht="15.75" x14ac:dyDescent="0.3">
      <c r="A177" s="33" t="str">
        <f t="shared" si="54"/>
        <v/>
      </c>
      <c r="B177" s="33" t="b">
        <f t="shared" si="55"/>
        <v>1</v>
      </c>
      <c r="C177" s="33" t="e">
        <f>IF(ISERROR(SMALL($D$4:$D$594,E177)),””,SMALL($D$4:$D$594,E177))</f>
        <v>#NAME?</v>
      </c>
      <c r="D177" s="34" t="str">
        <f t="shared" si="56"/>
        <v/>
      </c>
      <c r="E177" s="33">
        <f>ROWS($E$4:E177)</f>
        <v>174</v>
      </c>
      <c r="F177" s="33">
        <f t="shared" si="57"/>
        <v>0</v>
      </c>
      <c r="G177" s="33">
        <f>IF(OR(Report!$C$7="",Report!$C$7="All Levels"),1,IF(Report!$C$7=Data!Z177,1,0))</f>
        <v>0</v>
      </c>
      <c r="H177" s="33">
        <f t="shared" si="58"/>
        <v>1</v>
      </c>
      <c r="I177" s="33">
        <f t="shared" si="59"/>
        <v>3</v>
      </c>
      <c r="J177" s="33">
        <f>IF(OR(Report!$F$7="",Report!$F$7="All AMs"),1,IF(Report!$F$7=Data!W177,1,0))</f>
        <v>1</v>
      </c>
      <c r="K177" s="33">
        <f>IF(OR(Report!$E$7="",Report!$E$7="All Zones"),1,IF(Report!$E$7=Data!P177,1,0))</f>
        <v>1</v>
      </c>
      <c r="L177" s="33">
        <f>IF(OR(Report!$D$7="",Report!$D$7="All Regions"),1,IF(Report!$D$7=Data!O177,1,0))</f>
        <v>1</v>
      </c>
      <c r="M177" s="67" t="s">
        <v>330</v>
      </c>
      <c r="N177" s="67" t="s">
        <v>997</v>
      </c>
      <c r="O177" s="68" t="s">
        <v>18</v>
      </c>
      <c r="P177" s="68" t="s">
        <v>682</v>
      </c>
      <c r="Q177" s="68" t="s">
        <v>803</v>
      </c>
      <c r="R177" s="67" t="s">
        <v>777</v>
      </c>
      <c r="S177" s="67" t="s">
        <v>749</v>
      </c>
      <c r="T177" s="67" t="s">
        <v>750</v>
      </c>
      <c r="U177" s="67" t="s">
        <v>781</v>
      </c>
      <c r="V177" s="67" t="s">
        <v>805</v>
      </c>
      <c r="W177" s="67" t="s">
        <v>702</v>
      </c>
      <c r="X177" s="67" t="s">
        <v>873</v>
      </c>
      <c r="Y177" s="68" t="s">
        <v>361</v>
      </c>
      <c r="Z177" s="68" t="s">
        <v>13</v>
      </c>
      <c r="AA177" s="68" t="s">
        <v>70</v>
      </c>
      <c r="AB177" s="18">
        <f>IF(Z177="TM",IF(AA177="H",(COUNTIFS(Orders!AD:AD,Data!M177,Orders!W:W,0,Orders!X:X,0)+COUNTIFS(Orders!AD:AD,Data!M177,Orders!W:W,1,Orders!X:X,1)),0),IF(Data!Z177="AAM",SUMIFS(Data!AB:AB,Data!Z:Z,"TM",Data!X:X,Data!M177,AA:AA,"H"),IF(Data!Z177="AM",SUMIFS(Data!AB:AB,Data!Z:Z,"TM",Data!V:V,Data!M177,AA:AA,"H"),IF(Data!Z177="AZM",SUMIFS(Data!AB:AB,Data!Z:Z,"TM",Data!U:U,Data!M177,AA:AA,"H"),IF(Data!Z177="ZM",SUMIFS(Data!AB:AB,Data!Z:Z,"TM",Data!T:T,Data!M177,AA:AA,"H"),IF(Data!Z177="RM",SUMIFS(Data!AB:AB,Data!Z:Z,"TM",Data!S:S,Data!M177,AA:AA,"H"),IF(Data!Z177="CM",SUMIFS(Data!AB:AB,Data!Z:Z,"TM",Data!R:R,Data!M177,AA:AA,"H"),"")))))))</f>
        <v>0</v>
      </c>
      <c r="AC177" s="28">
        <f>IF(Z177="TM",IF(AA177="H",(SUMIFS(Orders!AG:AG,Orders!AD:AD,Data!M177,Orders!W:W,0,Orders!X:X,0)+SUMIFS(Orders!AG:AG,Orders!AD:AD,Data!M177,Orders!W:W,1,Orders!X:X,1))/12000,0),IF(Data!Z177="AAM",SUMIFS(Data!AC:AC,Data!Z:Z,"TM",Data!X:X,Data!M177,AA:AA,"H"),IF(Data!Z177="AM",SUMIFS(Data!AC:AC,Data!Z:Z,"TM",Data!V:V,Data!M177,AA:AA,"H"),IF(Data!Z177="AZM",SUMIFS(Data!AC:AC,Data!Z:Z,"TM",Data!U:U,Data!M177,AA:AA,"H"),IF(Data!Z177="Zone",SUMIFS(Data!AC:AC,Data!Z:Z,"TM",Data!T:T,Data!M177,AA:AA,"H"),IF(Data!Z177="Region",SUMIFS(Data!AC:AC,Data!Z:Z,"TM",Data!S:S,Data!M177,AA:AA,"H"),IF(Data!Z177="Country",SUMIFS(Data!AC:AC,Data!Z:Z,"TM",Data!R:R,Data!M177,AA:AA,"H"),"")))))))</f>
        <v>0</v>
      </c>
      <c r="AD177" s="18">
        <f>IF(Z177="TM",0,IF(Data!Z177="AAM",SUMIFS(Data!AD:AD,Data!Z:Z,"TM",Data!X:X,Data!M177,AA:AA,"H"),IF(Data!Z177="AM",SUMIFS(Data!AD:AD,Data!Z:Z,"TM",Data!V:V,Data!M177,AA:AA,"H"),IF(Data!Z177="AZM",SUMIFS(Data!AD:AD,Data!Z:Z,"TM",Data!U:U,Data!M177,AA:AA,"H"),IF(Data!Z177="Zone",SUMIFS(Data!AD:AD,Data!Z:Z,"TM",Data!T:T,Data!M177,AA:AA,"H"),IF(Data!Z177="Region",SUMIFS(Data!AD:AD,Data!Z:Z,"TM",Data!S:S,Data!M177,AA:AA,"H"),IF(Data!Z177="Country",SUMIFS(Data!AD:AD,Data!Z:Z,"TM",Data!R:R,Data!M177,AA:AA,"H"),"")))))))</f>
        <v>0</v>
      </c>
      <c r="AE177" s="27">
        <f t="shared" si="43"/>
        <v>0</v>
      </c>
      <c r="AF177" s="26">
        <f t="shared" si="44"/>
        <v>0</v>
      </c>
      <c r="AG177" s="26">
        <f t="shared" si="45"/>
        <v>0</v>
      </c>
      <c r="AH177" s="26">
        <f t="shared" si="46"/>
        <v>0</v>
      </c>
      <c r="AJ177" s="28">
        <f>IF(Z177="TM",IF(AA177="U",(SUMIFS(Orders!AG:AG,Orders!AD:AD,Data!M177,Orders!W:W,0,Orders!X:X,0)+SUMIFS(Orders!AG:AG,Orders!AD:AD,Data!M177,Orders!W:W,1,Orders!X:X,1))/12000,0),IF(Data!Z177="AAM",SUMIFS(Data!AJ:AJ,Data!Z:Z,"TM",Data!X:X,Data!M177,AA:AA,"U"),IF(Data!Z177="AM",SUMIFS(Data!AJ:AJ,Data!Z:Z,"TM",Data!V:V,Data!M177,AA:AA,"U"),IF(Data!Z177="AZM",SUMIFS(Data!AJ:AJ,Data!Z:Z,"TM",Data!U:U,Data!M177,AA:AA,"U"),IF(Data!Z177="Zone",SUMIFS(Data!AJ:AJ,Data!Z:Z,"TM",Data!T:T,Data!M177,AA:AA,"U"),IF(Data!Z177="Region",SUMIFS(Data!AJ:AJ,Data!Z:Z,"TM",Data!S:S,Data!M177,AA:AA,"U"),IF(Data!Z177="Country",SUMIFS(Data!AJ:AJ,Data!Z:Z,"TM",Data!R:R,Data!M177,AA:AA,"U"),"")))))))</f>
        <v>0</v>
      </c>
      <c r="AK177" s="18">
        <f>IF(Z177="TM",IF(AA177="U",(SUMIFS(Orders!AG:AG,Orders!AD:AD,Data!M177,Orders!W:W,0,Orders!X:X,0)+SUMIFS(Orders!AG:AG,Orders!AD:AD,Data!M177,Orders!W:W,1,Orders!X:X,1)),0),IF(Data!Z177="AAM",SUMIFS(Data!AK:AK,Data!Z:Z,"TM",Data!X:X,Data!M177,AA:AA,"U"),IF(Data!Z177="AM",SUMIFS(Data!AK:AK,Data!Z:Z,"TM",Data!V:V,Data!M177,AA:AA,"U"),IF(Data!Z177="AZM",SUMIFS(Data!AK:AK,Data!Z:Z,"TM",Data!U:U,Data!M177,AA:AA,"U"),IF(Data!Z177="Zone",SUMIFS(Data!AK:AK,Data!Z:Z,"TM",Data!T:T,Data!M177,AA:AA,"U"),IF(Data!Z177="Region",SUMIFS(Data!AK:AK,Data!Z:Z,"TM",Data!S:S,Data!M177,AA:AA,"U"),IF(Data!Z177="Country",SUMIFS(Data!AK:AK,Data!Z:Z,"TM",Data!R:R,Data!M177,AA:AA,"U"),"")))))))</f>
        <v>0</v>
      </c>
      <c r="AL177" s="18">
        <f>IF(Z177="TM",12000*0,IF(Data!Z177="AAM",SUMIFS(Data!AL:AL,Data!Z:Z,"TM",Data!X:X,Data!M177,AA:AA,"H"),IF(Data!Z177="AM",SUMIFS(Data!AL:AL,Data!Z:Z,"TM",Data!V:V,Data!M177,AA:AA,"H"),IF(Data!Z177="AZM",SUMIFS(Data!AL:AL,Data!Z:Z,"TM",Data!U:U,Data!M177,AA:AA,"H"),IF(Data!Z177="Zone",SUMIFS(Data!AL:AL,Data!Z:Z,"TM",Data!T:T,Data!M177,AA:AA,"H"),IF(Data!Z177="Region",SUMIFS(Data!AL:AL,Data!Z:Z,"TM",Data!S:S,Data!M177,AA:AA,"H"),IF(Data!Z177="Country",SUMIFS(Data!AL:AL,Data!Z:Z,"TM",Data!R:R,Data!M177,AA:AA,"H"),"")))))))</f>
        <v>0</v>
      </c>
      <c r="AM177" s="27">
        <f t="shared" si="47"/>
        <v>0</v>
      </c>
      <c r="AN177" s="26">
        <f t="shared" si="48"/>
        <v>0</v>
      </c>
      <c r="AO177" s="26">
        <f t="shared" si="49"/>
        <v>0</v>
      </c>
      <c r="AQ177" s="28">
        <f t="shared" si="50"/>
        <v>0</v>
      </c>
      <c r="AR177" s="18">
        <f t="shared" si="51"/>
        <v>0</v>
      </c>
      <c r="AS177" s="18">
        <f t="shared" si="52"/>
        <v>0</v>
      </c>
      <c r="AT177" s="27">
        <f t="shared" si="53"/>
        <v>0</v>
      </c>
      <c r="AU177" s="27"/>
      <c r="AV177" s="27"/>
      <c r="AW177" s="18">
        <f>IF(Z177="TM",(COUNTIFS(Orders!AD:AD,Data!M177,Orders!W:W,0,Orders!X:X,0,Orders!S:S,"*Ray*")+COUNTIFS(Orders!AD:AD,Data!M177,Orders!W:W,1,Orders!X:X,1,Orders!S:S,"*Ray*")+COUNTIFS(Orders!AD:AD,Data!M177,Orders!W:W,0,Orders!X:X,0,Orders!S:S,"*Fabric*")+COUNTIFS(Orders!AD:AD,Data!M177,Orders!W:W,1,Orders!X:X,1,Orders!S:S,"*Fabric*")),IF(Data!Z177="AAM",SUMIFS(Data!AW:AW,Data!Z:Z,"TM",Data!X:X,Data!M177),IF(Data!Z177="AM",SUMIFS(Data!AW:AW,Data!Z:Z,"TM",Data!V:V,Data!M177),IF(Data!Z177="AZM",SUMIFS(Data!AW:AW,Data!Z:Z,"TM",Data!U:U,Data!M177),IF(Data!Z177="Zone",SUMIFS(Data!AW:AW,Data!Z:Z,"TM",Data!T:T,Data!M177),IF(Data!Z177="Region",SUMIFS(Data!AW:AW,Data!Z:Z,"TM",Data!S:S,Data!M177),IF(Data!Z177="Country",SUMIFS(Data!AW:AW,Data!Z:Z,"TM",Data!R:R,Data!M177),0)))))))</f>
        <v>0</v>
      </c>
      <c r="AX177" s="18">
        <f>IF(Z177="TM",(COUNTIFS(Orders!AD:AD,Data!M177,Orders!W:W,0,Orders!X:X,0,Orders!S:S,"*Starter*")+COUNTIFS(Orders!AD:AD,Data!M177,Orders!W:W,1,Orders!X:X,1,Orders!S:S,"*Starter*")),IF(Data!Z177="AAM",SUMIFS(Data!AX:AX,Data!Z:Z,"TM",Data!X:X,Data!M177),IF(Data!Z177="AM",SUMIFS(Data!AX:AX,Data!Z:Z,"TM",Data!V:V,Data!M177),IF(Data!Z177="AZM",SUMIFS(Data!AX:AX,Data!Z:Z,"TM",Data!U:U,Data!M177),IF(Data!Z177="Zone",SUMIFS(Data!AX:AX,Data!Z:Z,"TM",Data!T:T,Data!M177),IF(Data!Z177="Region",SUMIFS(Data!AX:AX,Data!Z:Z,"TM",Data!S:S,Data!M177),IF(Data!Z177="Country",SUMIFS(Data!AX:AX,Data!Z:Z,"TM",Data!R:R,Data!M177),0)))))))</f>
        <v>0</v>
      </c>
      <c r="AY177" s="18">
        <f>IF(Z177="TM",(COUNTIFS(Orders!AD:AD,Data!M177,Orders!W:W,0,Orders!X:X,0,Orders!S:S,"*Pro*")+COUNTIFS(Orders!AD:AD,Data!M177,Orders!W:W,1,Orders!X:X,1,Orders!S:S,"*Pro*")),IF(Data!Z177="AAM",SUMIFS(Data!AY:AY,Data!Z:Z,"TM",Data!X:X,Data!M177),IF(Data!Z177="AM",SUMIFS(Data!AY:AY,Data!Z:Z,"TM",Data!V:V,Data!M177),IF(Data!Z177="AZM",SUMIFS(Data!AY:AY,Data!Z:Z,"TM",Data!U:U,Data!M177),IF(Data!Z177="Zone",SUMIFS(Data!AY:AY,Data!Z:Z,"TM",Data!T:T,Data!M177),IF(Data!Z177="Region",SUMIFS(Data!AY:AY,Data!Z:Z,"TM",Data!S:S,Data!M177),IF(Data!Z177="Country",SUMIFS(Data!AY:AY,Data!Z:Z,"TM",Data!R:R,Data!M177),0)))))))</f>
        <v>0</v>
      </c>
      <c r="AZ177" s="18">
        <f>IF(Z177="TM",(COUNTIFS(Orders!AD:AD,Data!M177,Orders!W:W,0,Orders!X:X,0,Orders!S:S,"*Tab*")+COUNTIFS(Orders!AD:AD,Data!M177,Orders!W:W,1,Orders!X:X,1,Orders!S:S,"*Tab*")),IF(Data!Z177="AAM",SUMIFS(Data!AZ:AZ,Data!Z:Z,"TM",Data!X:X,Data!M177),IF(Data!Z177="AM",SUMIFS(Data!AZ:AZ,Data!Z:Z,"TM",Data!V:V,Data!M177),IF(Data!Z177="AZM",SUMIFS(Data!AZ:AZ,Data!Z:Z,"TM",Data!U:U,Data!M177),IF(Data!Z177="Zone",SUMIFS(Data!AZ:AZ,Data!Z:Z,"TM",Data!T:T,Data!M177),IF(Data!Z177="Region",SUMIFS(Data!AZ:AZ,Data!Z:Z,"TM",Data!S:S,Data!M177),IF(Data!Z177="Country",SUMIFS(Data!AZ:AZ,Data!Z:Z,"TM",Data!R:R,Data!M177),0)))))))</f>
        <v>0</v>
      </c>
      <c r="BA177" s="18">
        <f>IF(Z177="TM",(COUNTIFS(Orders!AD:AD,Data!M177,Orders!W:W,0,Orders!X:X,0,Orders!S:S,"*Dental*")+COUNTIFS(Orders!AD:AD,Data!M177,Orders!W:W,1,Orders!X:X,1,Orders!S:S,"*Dental*")+COUNTIFS(Orders!AD:AD,Data!M177,Orders!W:W,0,Orders!X:X,0,Orders!S:S,"*Pediatric*")+COUNTIFS(Orders!AD:AD,Data!M177,Orders!W:W,1,Orders!X:X,1,Orders!S:S,"*Pediatric*")),IF(Data!Z177="AAM",SUMIFS(Data!BA:BA,Data!Z:Z,"TM",Data!X:X,Data!M177),IF(Data!Z177="AM",SUMIFS(Data!BA:BA,Data!Z:Z,"TM",Data!V:V,Data!M177),IF(Data!Z177="AZM",SUMIFS(Data!BA:BA,Data!Z:Z,"TM",Data!U:U,Data!M177),IF(Data!Z177="Zone",SUMIFS(Data!BA:BA,Data!Z:Z,"TM",Data!T:T,Data!M177),IF(Data!Z177="Region",SUMIFS(Data!BA:BA,Data!Z:Z,"TM",Data!S:S,Data!M177),IF(Data!Z177="Country",SUMIFS(Data!BA:BA,Data!Z:Z,"TM",Data!R:R,Data!M177),0)))))))</f>
        <v>0</v>
      </c>
      <c r="BB177" s="18">
        <f>IF(Z177="TM",(COUNTIFS(Orders!AD:AD,Data!M177,Orders!W:W,0,Orders!X:X,0,Orders!S:S,"*Fabric*")+COUNTIFS(Orders!AD:AD,Data!M177,Orders!W:W,1,Orders!X:X,1,Orders!S:S,"*Fabric*")),IF(Data!Z177="AAM",SUMIFS(Data!BB:BB,Data!Z:Z,"TM",Data!X:X,Data!M177),IF(Data!Z177="AM",SUMIFS(Data!BB:BB,Data!Z:Z,"TM",Data!V:V,Data!M177),IF(Data!Z177="AZM",SUMIFS(Data!BB:BB,Data!Z:Z,"TM",Data!U:U,Data!M177),IF(Data!Z177="Zone",SUMIFS(Data!BB:BB,Data!Z:Z,"TM",Data!T:T,Data!M177),IF(Data!Z177="Region",SUMIFS(Data!BB:BB,Data!Z:Z,"TM",Data!S:S,Data!M177),IF(Data!Z177="Country",SUMIFS(Data!BB:BB,Data!Z:Z,"TM",Data!R:R,Data!M177),0)))))))</f>
        <v>0</v>
      </c>
    </row>
    <row r="178" spans="1:54" ht="15.75" x14ac:dyDescent="0.3">
      <c r="A178" s="33" t="str">
        <f t="shared" si="54"/>
        <v/>
      </c>
      <c r="B178" s="33" t="b">
        <f t="shared" si="55"/>
        <v>1</v>
      </c>
      <c r="C178" s="33" t="e">
        <f>IF(ISERROR(SMALL($D$4:$D$594,E178)),””,SMALL($D$4:$D$594,E178))</f>
        <v>#NAME?</v>
      </c>
      <c r="D178" s="34" t="str">
        <f t="shared" si="56"/>
        <v/>
      </c>
      <c r="E178" s="33">
        <f>ROWS($E$4:E178)</f>
        <v>175</v>
      </c>
      <c r="F178" s="33">
        <f t="shared" si="57"/>
        <v>0</v>
      </c>
      <c r="G178" s="33">
        <f>IF(OR(Report!$C$7="",Report!$C$7="All Levels"),1,IF(Report!$C$7=Data!Z178,1,0))</f>
        <v>0</v>
      </c>
      <c r="H178" s="33">
        <f t="shared" si="58"/>
        <v>1</v>
      </c>
      <c r="I178" s="33">
        <f t="shared" si="59"/>
        <v>3</v>
      </c>
      <c r="J178" s="33">
        <f>IF(OR(Report!$F$7="",Report!$F$7="All AMs"),1,IF(Report!$F$7=Data!W178,1,0))</f>
        <v>1</v>
      </c>
      <c r="K178" s="33">
        <f>IF(OR(Report!$E$7="",Report!$E$7="All Zones"),1,IF(Report!$E$7=Data!P178,1,0))</f>
        <v>1</v>
      </c>
      <c r="L178" s="33">
        <f>IF(OR(Report!$D$7="",Report!$D$7="All Regions"),1,IF(Report!$D$7=Data!O178,1,0))</f>
        <v>1</v>
      </c>
      <c r="M178" s="67" t="s">
        <v>528</v>
      </c>
      <c r="N178" s="67" t="s">
        <v>998</v>
      </c>
      <c r="O178" s="68" t="s">
        <v>18</v>
      </c>
      <c r="P178" s="68" t="s">
        <v>682</v>
      </c>
      <c r="Q178" s="68" t="s">
        <v>803</v>
      </c>
      <c r="R178" s="67" t="s">
        <v>777</v>
      </c>
      <c r="S178" s="67" t="s">
        <v>749</v>
      </c>
      <c r="T178" s="67" t="s">
        <v>750</v>
      </c>
      <c r="U178" s="67" t="s">
        <v>781</v>
      </c>
      <c r="V178" s="67" t="s">
        <v>805</v>
      </c>
      <c r="W178" s="67" t="s">
        <v>702</v>
      </c>
      <c r="X178" s="67"/>
      <c r="Y178" s="68" t="s">
        <v>361</v>
      </c>
      <c r="Z178" s="68" t="s">
        <v>13</v>
      </c>
      <c r="AA178" s="68" t="s">
        <v>70</v>
      </c>
      <c r="AB178" s="18">
        <f>IF(Z178="TM",IF(AA178="H",(COUNTIFS(Orders!AD:AD,Data!M178,Orders!W:W,0,Orders!X:X,0)+COUNTIFS(Orders!AD:AD,Data!M178,Orders!W:W,1,Orders!X:X,1)),0),IF(Data!Z178="AAM",SUMIFS(Data!AB:AB,Data!Z:Z,"TM",Data!X:X,Data!M178,AA:AA,"H"),IF(Data!Z178="AM",SUMIFS(Data!AB:AB,Data!Z:Z,"TM",Data!V:V,Data!M178,AA:AA,"H"),IF(Data!Z178="AZM",SUMIFS(Data!AB:AB,Data!Z:Z,"TM",Data!U:U,Data!M178,AA:AA,"H"),IF(Data!Z178="ZM",SUMIFS(Data!AB:AB,Data!Z:Z,"TM",Data!T:T,Data!M178,AA:AA,"H"),IF(Data!Z178="RM",SUMIFS(Data!AB:AB,Data!Z:Z,"TM",Data!S:S,Data!M178,AA:AA,"H"),IF(Data!Z178="CM",SUMIFS(Data!AB:AB,Data!Z:Z,"TM",Data!R:R,Data!M178,AA:AA,"H"),"")))))))</f>
        <v>0</v>
      </c>
      <c r="AC178" s="28">
        <f>IF(Z178="TM",IF(AA178="H",(SUMIFS(Orders!AG:AG,Orders!AD:AD,Data!M178,Orders!W:W,0,Orders!X:X,0)+SUMIFS(Orders!AG:AG,Orders!AD:AD,Data!M178,Orders!W:W,1,Orders!X:X,1))/12000,0),IF(Data!Z178="AAM",SUMIFS(Data!AC:AC,Data!Z:Z,"TM",Data!X:X,Data!M178,AA:AA,"H"),IF(Data!Z178="AM",SUMIFS(Data!AC:AC,Data!Z:Z,"TM",Data!V:V,Data!M178,AA:AA,"H"),IF(Data!Z178="AZM",SUMIFS(Data!AC:AC,Data!Z:Z,"TM",Data!U:U,Data!M178,AA:AA,"H"),IF(Data!Z178="Zone",SUMIFS(Data!AC:AC,Data!Z:Z,"TM",Data!T:T,Data!M178,AA:AA,"H"),IF(Data!Z178="Region",SUMIFS(Data!AC:AC,Data!Z:Z,"TM",Data!S:S,Data!M178,AA:AA,"H"),IF(Data!Z178="Country",SUMIFS(Data!AC:AC,Data!Z:Z,"TM",Data!R:R,Data!M178,AA:AA,"H"),"")))))))</f>
        <v>0</v>
      </c>
      <c r="AD178" s="18">
        <f>IF(Z178="TM",0,IF(Data!Z178="AAM",SUMIFS(Data!AD:AD,Data!Z:Z,"TM",Data!X:X,Data!M178,AA:AA,"H"),IF(Data!Z178="AM",SUMIFS(Data!AD:AD,Data!Z:Z,"TM",Data!V:V,Data!M178,AA:AA,"H"),IF(Data!Z178="AZM",SUMIFS(Data!AD:AD,Data!Z:Z,"TM",Data!U:U,Data!M178,AA:AA,"H"),IF(Data!Z178="Zone",SUMIFS(Data!AD:AD,Data!Z:Z,"TM",Data!T:T,Data!M178,AA:AA,"H"),IF(Data!Z178="Region",SUMIFS(Data!AD:AD,Data!Z:Z,"TM",Data!S:S,Data!M178,AA:AA,"H"),IF(Data!Z178="Country",SUMIFS(Data!AD:AD,Data!Z:Z,"TM",Data!R:R,Data!M178,AA:AA,"H"),"")))))))</f>
        <v>0</v>
      </c>
      <c r="AE178" s="27">
        <f t="shared" si="43"/>
        <v>0</v>
      </c>
      <c r="AF178" s="26">
        <f t="shared" si="44"/>
        <v>0</v>
      </c>
      <c r="AG178" s="26">
        <f t="shared" si="45"/>
        <v>0</v>
      </c>
      <c r="AH178" s="26">
        <f t="shared" si="46"/>
        <v>0</v>
      </c>
      <c r="AJ178" s="28">
        <f>IF(Z178="TM",IF(AA178="U",(SUMIFS(Orders!AG:AG,Orders!AD:AD,Data!M178,Orders!W:W,0,Orders!X:X,0)+SUMIFS(Orders!AG:AG,Orders!AD:AD,Data!M178,Orders!W:W,1,Orders!X:X,1))/12000,0),IF(Data!Z178="AAM",SUMIFS(Data!AJ:AJ,Data!Z:Z,"TM",Data!X:X,Data!M178,AA:AA,"U"),IF(Data!Z178="AM",SUMIFS(Data!AJ:AJ,Data!Z:Z,"TM",Data!V:V,Data!M178,AA:AA,"U"),IF(Data!Z178="AZM",SUMIFS(Data!AJ:AJ,Data!Z:Z,"TM",Data!U:U,Data!M178,AA:AA,"U"),IF(Data!Z178="Zone",SUMIFS(Data!AJ:AJ,Data!Z:Z,"TM",Data!T:T,Data!M178,AA:AA,"U"),IF(Data!Z178="Region",SUMIFS(Data!AJ:AJ,Data!Z:Z,"TM",Data!S:S,Data!M178,AA:AA,"U"),IF(Data!Z178="Country",SUMIFS(Data!AJ:AJ,Data!Z:Z,"TM",Data!R:R,Data!M178,AA:AA,"U"),"")))))))</f>
        <v>0</v>
      </c>
      <c r="AK178" s="18">
        <f>IF(Z178="TM",IF(AA178="U",(SUMIFS(Orders!AG:AG,Orders!AD:AD,Data!M178,Orders!W:W,0,Orders!X:X,0)+SUMIFS(Orders!AG:AG,Orders!AD:AD,Data!M178,Orders!W:W,1,Orders!X:X,1)),0),IF(Data!Z178="AAM",SUMIFS(Data!AK:AK,Data!Z:Z,"TM",Data!X:X,Data!M178,AA:AA,"U"),IF(Data!Z178="AM",SUMIFS(Data!AK:AK,Data!Z:Z,"TM",Data!V:V,Data!M178,AA:AA,"U"),IF(Data!Z178="AZM",SUMIFS(Data!AK:AK,Data!Z:Z,"TM",Data!U:U,Data!M178,AA:AA,"U"),IF(Data!Z178="Zone",SUMIFS(Data!AK:AK,Data!Z:Z,"TM",Data!T:T,Data!M178,AA:AA,"U"),IF(Data!Z178="Region",SUMIFS(Data!AK:AK,Data!Z:Z,"TM",Data!S:S,Data!M178,AA:AA,"U"),IF(Data!Z178="Country",SUMIFS(Data!AK:AK,Data!Z:Z,"TM",Data!R:R,Data!M178,AA:AA,"U"),"")))))))</f>
        <v>0</v>
      </c>
      <c r="AL178" s="18">
        <f>IF(Z178="TM",12000*0,IF(Data!Z178="AAM",SUMIFS(Data!AL:AL,Data!Z:Z,"TM",Data!X:X,Data!M178,AA:AA,"H"),IF(Data!Z178="AM",SUMIFS(Data!AL:AL,Data!Z:Z,"TM",Data!V:V,Data!M178,AA:AA,"H"),IF(Data!Z178="AZM",SUMIFS(Data!AL:AL,Data!Z:Z,"TM",Data!U:U,Data!M178,AA:AA,"H"),IF(Data!Z178="Zone",SUMIFS(Data!AL:AL,Data!Z:Z,"TM",Data!T:T,Data!M178,AA:AA,"H"),IF(Data!Z178="Region",SUMIFS(Data!AL:AL,Data!Z:Z,"TM",Data!S:S,Data!M178,AA:AA,"H"),IF(Data!Z178="Country",SUMIFS(Data!AL:AL,Data!Z:Z,"TM",Data!R:R,Data!M178,AA:AA,"H"),"")))))))</f>
        <v>0</v>
      </c>
      <c r="AM178" s="27">
        <f t="shared" si="47"/>
        <v>0</v>
      </c>
      <c r="AN178" s="26">
        <f t="shared" si="48"/>
        <v>0</v>
      </c>
      <c r="AO178" s="26">
        <f t="shared" si="49"/>
        <v>0</v>
      </c>
      <c r="AQ178" s="28">
        <f t="shared" si="50"/>
        <v>0</v>
      </c>
      <c r="AR178" s="18">
        <f t="shared" si="51"/>
        <v>0</v>
      </c>
      <c r="AS178" s="18">
        <f t="shared" si="52"/>
        <v>0</v>
      </c>
      <c r="AT178" s="27">
        <f t="shared" si="53"/>
        <v>0</v>
      </c>
      <c r="AU178" s="27"/>
      <c r="AV178" s="27"/>
      <c r="AW178" s="18">
        <f>IF(Z178="TM",(COUNTIFS(Orders!AD:AD,Data!M178,Orders!W:W,0,Orders!X:X,0,Orders!S:S,"*Ray*")+COUNTIFS(Orders!AD:AD,Data!M178,Orders!W:W,1,Orders!X:X,1,Orders!S:S,"*Ray*")+COUNTIFS(Orders!AD:AD,Data!M178,Orders!W:W,0,Orders!X:X,0,Orders!S:S,"*Fabric*")+COUNTIFS(Orders!AD:AD,Data!M178,Orders!W:W,1,Orders!X:X,1,Orders!S:S,"*Fabric*")),IF(Data!Z178="AAM",SUMIFS(Data!AW:AW,Data!Z:Z,"TM",Data!X:X,Data!M178),IF(Data!Z178="AM",SUMIFS(Data!AW:AW,Data!Z:Z,"TM",Data!V:V,Data!M178),IF(Data!Z178="AZM",SUMIFS(Data!AW:AW,Data!Z:Z,"TM",Data!U:U,Data!M178),IF(Data!Z178="Zone",SUMIFS(Data!AW:AW,Data!Z:Z,"TM",Data!T:T,Data!M178),IF(Data!Z178="Region",SUMIFS(Data!AW:AW,Data!Z:Z,"TM",Data!S:S,Data!M178),IF(Data!Z178="Country",SUMIFS(Data!AW:AW,Data!Z:Z,"TM",Data!R:R,Data!M178),0)))))))</f>
        <v>0</v>
      </c>
      <c r="AX178" s="18">
        <f>IF(Z178="TM",(COUNTIFS(Orders!AD:AD,Data!M178,Orders!W:W,0,Orders!X:X,0,Orders!S:S,"*Starter*")+COUNTIFS(Orders!AD:AD,Data!M178,Orders!W:W,1,Orders!X:X,1,Orders!S:S,"*Starter*")),IF(Data!Z178="AAM",SUMIFS(Data!AX:AX,Data!Z:Z,"TM",Data!X:X,Data!M178),IF(Data!Z178="AM",SUMIFS(Data!AX:AX,Data!Z:Z,"TM",Data!V:V,Data!M178),IF(Data!Z178="AZM",SUMIFS(Data!AX:AX,Data!Z:Z,"TM",Data!U:U,Data!M178),IF(Data!Z178="Zone",SUMIFS(Data!AX:AX,Data!Z:Z,"TM",Data!T:T,Data!M178),IF(Data!Z178="Region",SUMIFS(Data!AX:AX,Data!Z:Z,"TM",Data!S:S,Data!M178),IF(Data!Z178="Country",SUMIFS(Data!AX:AX,Data!Z:Z,"TM",Data!R:R,Data!M178),0)))))))</f>
        <v>0</v>
      </c>
      <c r="AY178" s="18">
        <f>IF(Z178="TM",(COUNTIFS(Orders!AD:AD,Data!M178,Orders!W:W,0,Orders!X:X,0,Orders!S:S,"*Pro*")+COUNTIFS(Orders!AD:AD,Data!M178,Orders!W:W,1,Orders!X:X,1,Orders!S:S,"*Pro*")),IF(Data!Z178="AAM",SUMIFS(Data!AY:AY,Data!Z:Z,"TM",Data!X:X,Data!M178),IF(Data!Z178="AM",SUMIFS(Data!AY:AY,Data!Z:Z,"TM",Data!V:V,Data!M178),IF(Data!Z178="AZM",SUMIFS(Data!AY:AY,Data!Z:Z,"TM",Data!U:U,Data!M178),IF(Data!Z178="Zone",SUMIFS(Data!AY:AY,Data!Z:Z,"TM",Data!T:T,Data!M178),IF(Data!Z178="Region",SUMIFS(Data!AY:AY,Data!Z:Z,"TM",Data!S:S,Data!M178),IF(Data!Z178="Country",SUMIFS(Data!AY:AY,Data!Z:Z,"TM",Data!R:R,Data!M178),0)))))))</f>
        <v>0</v>
      </c>
      <c r="AZ178" s="18">
        <f>IF(Z178="TM",(COUNTIFS(Orders!AD:AD,Data!M178,Orders!W:W,0,Orders!X:X,0,Orders!S:S,"*Tab*")+COUNTIFS(Orders!AD:AD,Data!M178,Orders!W:W,1,Orders!X:X,1,Orders!S:S,"*Tab*")),IF(Data!Z178="AAM",SUMIFS(Data!AZ:AZ,Data!Z:Z,"TM",Data!X:X,Data!M178),IF(Data!Z178="AM",SUMIFS(Data!AZ:AZ,Data!Z:Z,"TM",Data!V:V,Data!M178),IF(Data!Z178="AZM",SUMIFS(Data!AZ:AZ,Data!Z:Z,"TM",Data!U:U,Data!M178),IF(Data!Z178="Zone",SUMIFS(Data!AZ:AZ,Data!Z:Z,"TM",Data!T:T,Data!M178),IF(Data!Z178="Region",SUMIFS(Data!AZ:AZ,Data!Z:Z,"TM",Data!S:S,Data!M178),IF(Data!Z178="Country",SUMIFS(Data!AZ:AZ,Data!Z:Z,"TM",Data!R:R,Data!M178),0)))))))</f>
        <v>0</v>
      </c>
      <c r="BA178" s="18">
        <f>IF(Z178="TM",(COUNTIFS(Orders!AD:AD,Data!M178,Orders!W:W,0,Orders!X:X,0,Orders!S:S,"*Dental*")+COUNTIFS(Orders!AD:AD,Data!M178,Orders!W:W,1,Orders!X:X,1,Orders!S:S,"*Dental*")+COUNTIFS(Orders!AD:AD,Data!M178,Orders!W:W,0,Orders!X:X,0,Orders!S:S,"*Pediatric*")+COUNTIFS(Orders!AD:AD,Data!M178,Orders!W:W,1,Orders!X:X,1,Orders!S:S,"*Pediatric*")),IF(Data!Z178="AAM",SUMIFS(Data!BA:BA,Data!Z:Z,"TM",Data!X:X,Data!M178),IF(Data!Z178="AM",SUMIFS(Data!BA:BA,Data!Z:Z,"TM",Data!V:V,Data!M178),IF(Data!Z178="AZM",SUMIFS(Data!BA:BA,Data!Z:Z,"TM",Data!U:U,Data!M178),IF(Data!Z178="Zone",SUMIFS(Data!BA:BA,Data!Z:Z,"TM",Data!T:T,Data!M178),IF(Data!Z178="Region",SUMIFS(Data!BA:BA,Data!Z:Z,"TM",Data!S:S,Data!M178),IF(Data!Z178="Country",SUMIFS(Data!BA:BA,Data!Z:Z,"TM",Data!R:R,Data!M178),0)))))))</f>
        <v>0</v>
      </c>
      <c r="BB178" s="18">
        <f>IF(Z178="TM",(COUNTIFS(Orders!AD:AD,Data!M178,Orders!W:W,0,Orders!X:X,0,Orders!S:S,"*Fabric*")+COUNTIFS(Orders!AD:AD,Data!M178,Orders!W:W,1,Orders!X:X,1,Orders!S:S,"*Fabric*")),IF(Data!Z178="AAM",SUMIFS(Data!BB:BB,Data!Z:Z,"TM",Data!X:X,Data!M178),IF(Data!Z178="AM",SUMIFS(Data!BB:BB,Data!Z:Z,"TM",Data!V:V,Data!M178),IF(Data!Z178="AZM",SUMIFS(Data!BB:BB,Data!Z:Z,"TM",Data!U:U,Data!M178),IF(Data!Z178="Zone",SUMIFS(Data!BB:BB,Data!Z:Z,"TM",Data!T:T,Data!M178),IF(Data!Z178="Region",SUMIFS(Data!BB:BB,Data!Z:Z,"TM",Data!S:S,Data!M178),IF(Data!Z178="Country",SUMIFS(Data!BB:BB,Data!Z:Z,"TM",Data!R:R,Data!M178),0)))))))</f>
        <v>0</v>
      </c>
    </row>
    <row r="179" spans="1:54" ht="15.75" x14ac:dyDescent="0.3">
      <c r="A179" s="33" t="str">
        <f t="shared" si="54"/>
        <v/>
      </c>
      <c r="B179" s="33" t="b">
        <f t="shared" si="55"/>
        <v>1</v>
      </c>
      <c r="C179" s="33" t="e">
        <f>IF(ISERROR(SMALL($D$4:$D$594,E179)),””,SMALL($D$4:$D$594,E179))</f>
        <v>#NAME?</v>
      </c>
      <c r="D179" s="34" t="str">
        <f t="shared" si="56"/>
        <v/>
      </c>
      <c r="E179" s="33">
        <f>ROWS($E$4:E179)</f>
        <v>176</v>
      </c>
      <c r="F179" s="33">
        <f t="shared" si="57"/>
        <v>0</v>
      </c>
      <c r="G179" s="33">
        <f>IF(OR(Report!$C$7="",Report!$C$7="All Levels"),1,IF(Report!$C$7=Data!Z179,1,0))</f>
        <v>0</v>
      </c>
      <c r="H179" s="33">
        <f t="shared" si="58"/>
        <v>1</v>
      </c>
      <c r="I179" s="33">
        <f t="shared" si="59"/>
        <v>3</v>
      </c>
      <c r="J179" s="33">
        <f>IF(OR(Report!$F$7="",Report!$F$7="All AMs"),1,IF(Report!$F$7=Data!W179,1,0))</f>
        <v>1</v>
      </c>
      <c r="K179" s="33">
        <f>IF(OR(Report!$E$7="",Report!$E$7="All Zones"),1,IF(Report!$E$7=Data!P179,1,0))</f>
        <v>1</v>
      </c>
      <c r="L179" s="33">
        <f>IF(OR(Report!$D$7="",Report!$D$7="All Regions"),1,IF(Report!$D$7=Data!O179,1,0))</f>
        <v>1</v>
      </c>
      <c r="M179" s="67" t="s">
        <v>999</v>
      </c>
      <c r="N179" s="67" t="s">
        <v>874</v>
      </c>
      <c r="O179" s="68" t="s">
        <v>18</v>
      </c>
      <c r="P179" s="68" t="s">
        <v>682</v>
      </c>
      <c r="Q179" s="68" t="s">
        <v>803</v>
      </c>
      <c r="R179" s="67" t="s">
        <v>777</v>
      </c>
      <c r="S179" s="67" t="s">
        <v>749</v>
      </c>
      <c r="T179" s="67" t="s">
        <v>750</v>
      </c>
      <c r="U179" s="67" t="s">
        <v>781</v>
      </c>
      <c r="V179" s="67" t="s">
        <v>805</v>
      </c>
      <c r="W179" s="67" t="s">
        <v>702</v>
      </c>
      <c r="X179" s="67"/>
      <c r="Y179" s="68" t="s">
        <v>361</v>
      </c>
      <c r="Z179" s="68" t="s">
        <v>13</v>
      </c>
      <c r="AA179" s="68" t="s">
        <v>70</v>
      </c>
      <c r="AB179" s="18">
        <f>IF(Z179="TM",IF(AA179="H",(COUNTIFS(Orders!AD:AD,Data!M179,Orders!W:W,0,Orders!X:X,0)+COUNTIFS(Orders!AD:AD,Data!M179,Orders!W:W,1,Orders!X:X,1)),0),IF(Data!Z179="AAM",SUMIFS(Data!AB:AB,Data!Z:Z,"TM",Data!X:X,Data!M179,AA:AA,"H"),IF(Data!Z179="AM",SUMIFS(Data!AB:AB,Data!Z:Z,"TM",Data!V:V,Data!M179,AA:AA,"H"),IF(Data!Z179="AZM",SUMIFS(Data!AB:AB,Data!Z:Z,"TM",Data!U:U,Data!M179,AA:AA,"H"),IF(Data!Z179="ZM",SUMIFS(Data!AB:AB,Data!Z:Z,"TM",Data!T:T,Data!M179,AA:AA,"H"),IF(Data!Z179="RM",SUMIFS(Data!AB:AB,Data!Z:Z,"TM",Data!S:S,Data!M179,AA:AA,"H"),IF(Data!Z179="CM",SUMIFS(Data!AB:AB,Data!Z:Z,"TM",Data!R:R,Data!M179,AA:AA,"H"),"")))))))</f>
        <v>0</v>
      </c>
      <c r="AC179" s="28">
        <f>IF(Z179="TM",IF(AA179="H",(SUMIFS(Orders!AG:AG,Orders!AD:AD,Data!M179,Orders!W:W,0,Orders!X:X,0)+SUMIFS(Orders!AG:AG,Orders!AD:AD,Data!M179,Orders!W:W,1,Orders!X:X,1))/12000,0),IF(Data!Z179="AAM",SUMIFS(Data!AC:AC,Data!Z:Z,"TM",Data!X:X,Data!M179,AA:AA,"H"),IF(Data!Z179="AM",SUMIFS(Data!AC:AC,Data!Z:Z,"TM",Data!V:V,Data!M179,AA:AA,"H"),IF(Data!Z179="AZM",SUMIFS(Data!AC:AC,Data!Z:Z,"TM",Data!U:U,Data!M179,AA:AA,"H"),IF(Data!Z179="Zone",SUMIFS(Data!AC:AC,Data!Z:Z,"TM",Data!T:T,Data!M179,AA:AA,"H"),IF(Data!Z179="Region",SUMIFS(Data!AC:AC,Data!Z:Z,"TM",Data!S:S,Data!M179,AA:AA,"H"),IF(Data!Z179="Country",SUMIFS(Data!AC:AC,Data!Z:Z,"TM",Data!R:R,Data!M179,AA:AA,"H"),"")))))))</f>
        <v>0</v>
      </c>
      <c r="AD179" s="18">
        <f>IF(Z179="TM",0,IF(Data!Z179="AAM",SUMIFS(Data!AD:AD,Data!Z:Z,"TM",Data!X:X,Data!M179,AA:AA,"H"),IF(Data!Z179="AM",SUMIFS(Data!AD:AD,Data!Z:Z,"TM",Data!V:V,Data!M179,AA:AA,"H"),IF(Data!Z179="AZM",SUMIFS(Data!AD:AD,Data!Z:Z,"TM",Data!U:U,Data!M179,AA:AA,"H"),IF(Data!Z179="Zone",SUMIFS(Data!AD:AD,Data!Z:Z,"TM",Data!T:T,Data!M179,AA:AA,"H"),IF(Data!Z179="Region",SUMIFS(Data!AD:AD,Data!Z:Z,"TM",Data!S:S,Data!M179,AA:AA,"H"),IF(Data!Z179="Country",SUMIFS(Data!AD:AD,Data!Z:Z,"TM",Data!R:R,Data!M179,AA:AA,"H"),"")))))))</f>
        <v>0</v>
      </c>
      <c r="AE179" s="27">
        <f t="shared" si="43"/>
        <v>0</v>
      </c>
      <c r="AF179" s="26">
        <f t="shared" si="44"/>
        <v>0</v>
      </c>
      <c r="AG179" s="26">
        <f t="shared" si="45"/>
        <v>0</v>
      </c>
      <c r="AH179" s="26">
        <f t="shared" si="46"/>
        <v>0</v>
      </c>
      <c r="AJ179" s="28">
        <f>IF(Z179="TM",IF(AA179="U",(SUMIFS(Orders!AG:AG,Orders!AD:AD,Data!M179,Orders!W:W,0,Orders!X:X,0)+SUMIFS(Orders!AG:AG,Orders!AD:AD,Data!M179,Orders!W:W,1,Orders!X:X,1))/12000,0),IF(Data!Z179="AAM",SUMIFS(Data!AJ:AJ,Data!Z:Z,"TM",Data!X:X,Data!M179,AA:AA,"U"),IF(Data!Z179="AM",SUMIFS(Data!AJ:AJ,Data!Z:Z,"TM",Data!V:V,Data!M179,AA:AA,"U"),IF(Data!Z179="AZM",SUMIFS(Data!AJ:AJ,Data!Z:Z,"TM",Data!U:U,Data!M179,AA:AA,"U"),IF(Data!Z179="Zone",SUMIFS(Data!AJ:AJ,Data!Z:Z,"TM",Data!T:T,Data!M179,AA:AA,"U"),IF(Data!Z179="Region",SUMIFS(Data!AJ:AJ,Data!Z:Z,"TM",Data!S:S,Data!M179,AA:AA,"U"),IF(Data!Z179="Country",SUMIFS(Data!AJ:AJ,Data!Z:Z,"TM",Data!R:R,Data!M179,AA:AA,"U"),"")))))))</f>
        <v>0</v>
      </c>
      <c r="AK179" s="18">
        <f>IF(Z179="TM",IF(AA179="U",(SUMIFS(Orders!AG:AG,Orders!AD:AD,Data!M179,Orders!W:W,0,Orders!X:X,0)+SUMIFS(Orders!AG:AG,Orders!AD:AD,Data!M179,Orders!W:W,1,Orders!X:X,1)),0),IF(Data!Z179="AAM",SUMIFS(Data!AK:AK,Data!Z:Z,"TM",Data!X:X,Data!M179,AA:AA,"U"),IF(Data!Z179="AM",SUMIFS(Data!AK:AK,Data!Z:Z,"TM",Data!V:V,Data!M179,AA:AA,"U"),IF(Data!Z179="AZM",SUMIFS(Data!AK:AK,Data!Z:Z,"TM",Data!U:U,Data!M179,AA:AA,"U"),IF(Data!Z179="Zone",SUMIFS(Data!AK:AK,Data!Z:Z,"TM",Data!T:T,Data!M179,AA:AA,"U"),IF(Data!Z179="Region",SUMIFS(Data!AK:AK,Data!Z:Z,"TM",Data!S:S,Data!M179,AA:AA,"U"),IF(Data!Z179="Country",SUMIFS(Data!AK:AK,Data!Z:Z,"TM",Data!R:R,Data!M179,AA:AA,"U"),"")))))))</f>
        <v>0</v>
      </c>
      <c r="AL179" s="18">
        <f>IF(Z179="TM",12000*0,IF(Data!Z179="AAM",SUMIFS(Data!AL:AL,Data!Z:Z,"TM",Data!X:X,Data!M179,AA:AA,"H"),IF(Data!Z179="AM",SUMIFS(Data!AL:AL,Data!Z:Z,"TM",Data!V:V,Data!M179,AA:AA,"H"),IF(Data!Z179="AZM",SUMIFS(Data!AL:AL,Data!Z:Z,"TM",Data!U:U,Data!M179,AA:AA,"H"),IF(Data!Z179="Zone",SUMIFS(Data!AL:AL,Data!Z:Z,"TM",Data!T:T,Data!M179,AA:AA,"H"),IF(Data!Z179="Region",SUMIFS(Data!AL:AL,Data!Z:Z,"TM",Data!S:S,Data!M179,AA:AA,"H"),IF(Data!Z179="Country",SUMIFS(Data!AL:AL,Data!Z:Z,"TM",Data!R:R,Data!M179,AA:AA,"H"),"")))))))</f>
        <v>0</v>
      </c>
      <c r="AM179" s="27">
        <f t="shared" si="47"/>
        <v>0</v>
      </c>
      <c r="AN179" s="26">
        <f t="shared" si="48"/>
        <v>0</v>
      </c>
      <c r="AO179" s="26">
        <f t="shared" si="49"/>
        <v>0</v>
      </c>
      <c r="AQ179" s="28">
        <f t="shared" si="50"/>
        <v>0</v>
      </c>
      <c r="AR179" s="18">
        <f t="shared" si="51"/>
        <v>0</v>
      </c>
      <c r="AS179" s="18">
        <f t="shared" si="52"/>
        <v>0</v>
      </c>
      <c r="AT179" s="27">
        <f t="shared" si="53"/>
        <v>0</v>
      </c>
      <c r="AU179" s="27"/>
      <c r="AV179" s="27"/>
      <c r="AW179" s="18">
        <f>IF(Z179="TM",(COUNTIFS(Orders!AD:AD,Data!M179,Orders!W:W,0,Orders!X:X,0,Orders!S:S,"*Ray*")+COUNTIFS(Orders!AD:AD,Data!M179,Orders!W:W,1,Orders!X:X,1,Orders!S:S,"*Ray*")+COUNTIFS(Orders!AD:AD,Data!M179,Orders!W:W,0,Orders!X:X,0,Orders!S:S,"*Fabric*")+COUNTIFS(Orders!AD:AD,Data!M179,Orders!W:W,1,Orders!X:X,1,Orders!S:S,"*Fabric*")),IF(Data!Z179="AAM",SUMIFS(Data!AW:AW,Data!Z:Z,"TM",Data!X:X,Data!M179),IF(Data!Z179="AM",SUMIFS(Data!AW:AW,Data!Z:Z,"TM",Data!V:V,Data!M179),IF(Data!Z179="AZM",SUMIFS(Data!AW:AW,Data!Z:Z,"TM",Data!U:U,Data!M179),IF(Data!Z179="Zone",SUMIFS(Data!AW:AW,Data!Z:Z,"TM",Data!T:T,Data!M179),IF(Data!Z179="Region",SUMIFS(Data!AW:AW,Data!Z:Z,"TM",Data!S:S,Data!M179),IF(Data!Z179="Country",SUMIFS(Data!AW:AW,Data!Z:Z,"TM",Data!R:R,Data!M179),0)))))))</f>
        <v>0</v>
      </c>
      <c r="AX179" s="18">
        <f>IF(Z179="TM",(COUNTIFS(Orders!AD:AD,Data!M179,Orders!W:W,0,Orders!X:X,0,Orders!S:S,"*Starter*")+COUNTIFS(Orders!AD:AD,Data!M179,Orders!W:W,1,Orders!X:X,1,Orders!S:S,"*Starter*")),IF(Data!Z179="AAM",SUMIFS(Data!AX:AX,Data!Z:Z,"TM",Data!X:X,Data!M179),IF(Data!Z179="AM",SUMIFS(Data!AX:AX,Data!Z:Z,"TM",Data!V:V,Data!M179),IF(Data!Z179="AZM",SUMIFS(Data!AX:AX,Data!Z:Z,"TM",Data!U:U,Data!M179),IF(Data!Z179="Zone",SUMIFS(Data!AX:AX,Data!Z:Z,"TM",Data!T:T,Data!M179),IF(Data!Z179="Region",SUMIFS(Data!AX:AX,Data!Z:Z,"TM",Data!S:S,Data!M179),IF(Data!Z179="Country",SUMIFS(Data!AX:AX,Data!Z:Z,"TM",Data!R:R,Data!M179),0)))))))</f>
        <v>0</v>
      </c>
      <c r="AY179" s="18">
        <f>IF(Z179="TM",(COUNTIFS(Orders!AD:AD,Data!M179,Orders!W:W,0,Orders!X:X,0,Orders!S:S,"*Pro*")+COUNTIFS(Orders!AD:AD,Data!M179,Orders!W:W,1,Orders!X:X,1,Orders!S:S,"*Pro*")),IF(Data!Z179="AAM",SUMIFS(Data!AY:AY,Data!Z:Z,"TM",Data!X:X,Data!M179),IF(Data!Z179="AM",SUMIFS(Data!AY:AY,Data!Z:Z,"TM",Data!V:V,Data!M179),IF(Data!Z179="AZM",SUMIFS(Data!AY:AY,Data!Z:Z,"TM",Data!U:U,Data!M179),IF(Data!Z179="Zone",SUMIFS(Data!AY:AY,Data!Z:Z,"TM",Data!T:T,Data!M179),IF(Data!Z179="Region",SUMIFS(Data!AY:AY,Data!Z:Z,"TM",Data!S:S,Data!M179),IF(Data!Z179="Country",SUMIFS(Data!AY:AY,Data!Z:Z,"TM",Data!R:R,Data!M179),0)))))))</f>
        <v>0</v>
      </c>
      <c r="AZ179" s="18">
        <f>IF(Z179="TM",(COUNTIFS(Orders!AD:AD,Data!M179,Orders!W:W,0,Orders!X:X,0,Orders!S:S,"*Tab*")+COUNTIFS(Orders!AD:AD,Data!M179,Orders!W:W,1,Orders!X:X,1,Orders!S:S,"*Tab*")),IF(Data!Z179="AAM",SUMIFS(Data!AZ:AZ,Data!Z:Z,"TM",Data!X:X,Data!M179),IF(Data!Z179="AM",SUMIFS(Data!AZ:AZ,Data!Z:Z,"TM",Data!V:V,Data!M179),IF(Data!Z179="AZM",SUMIFS(Data!AZ:AZ,Data!Z:Z,"TM",Data!U:U,Data!M179),IF(Data!Z179="Zone",SUMIFS(Data!AZ:AZ,Data!Z:Z,"TM",Data!T:T,Data!M179),IF(Data!Z179="Region",SUMIFS(Data!AZ:AZ,Data!Z:Z,"TM",Data!S:S,Data!M179),IF(Data!Z179="Country",SUMIFS(Data!AZ:AZ,Data!Z:Z,"TM",Data!R:R,Data!M179),0)))))))</f>
        <v>0</v>
      </c>
      <c r="BA179" s="18">
        <f>IF(Z179="TM",(COUNTIFS(Orders!AD:AD,Data!M179,Orders!W:W,0,Orders!X:X,0,Orders!S:S,"*Dental*")+COUNTIFS(Orders!AD:AD,Data!M179,Orders!W:W,1,Orders!X:X,1,Orders!S:S,"*Dental*")+COUNTIFS(Orders!AD:AD,Data!M179,Orders!W:W,0,Orders!X:X,0,Orders!S:S,"*Pediatric*")+COUNTIFS(Orders!AD:AD,Data!M179,Orders!W:W,1,Orders!X:X,1,Orders!S:S,"*Pediatric*")),IF(Data!Z179="AAM",SUMIFS(Data!BA:BA,Data!Z:Z,"TM",Data!X:X,Data!M179),IF(Data!Z179="AM",SUMIFS(Data!BA:BA,Data!Z:Z,"TM",Data!V:V,Data!M179),IF(Data!Z179="AZM",SUMIFS(Data!BA:BA,Data!Z:Z,"TM",Data!U:U,Data!M179),IF(Data!Z179="Zone",SUMIFS(Data!BA:BA,Data!Z:Z,"TM",Data!T:T,Data!M179),IF(Data!Z179="Region",SUMIFS(Data!BA:BA,Data!Z:Z,"TM",Data!S:S,Data!M179),IF(Data!Z179="Country",SUMIFS(Data!BA:BA,Data!Z:Z,"TM",Data!R:R,Data!M179),0)))))))</f>
        <v>0</v>
      </c>
      <c r="BB179" s="18">
        <f>IF(Z179="TM",(COUNTIFS(Orders!AD:AD,Data!M179,Orders!W:W,0,Orders!X:X,0,Orders!S:S,"*Fabric*")+COUNTIFS(Orders!AD:AD,Data!M179,Orders!W:W,1,Orders!X:X,1,Orders!S:S,"*Fabric*")),IF(Data!Z179="AAM",SUMIFS(Data!BB:BB,Data!Z:Z,"TM",Data!X:X,Data!M179),IF(Data!Z179="AM",SUMIFS(Data!BB:BB,Data!Z:Z,"TM",Data!V:V,Data!M179),IF(Data!Z179="AZM",SUMIFS(Data!BB:BB,Data!Z:Z,"TM",Data!U:U,Data!M179),IF(Data!Z179="Zone",SUMIFS(Data!BB:BB,Data!Z:Z,"TM",Data!T:T,Data!M179),IF(Data!Z179="Region",SUMIFS(Data!BB:BB,Data!Z:Z,"TM",Data!S:S,Data!M179),IF(Data!Z179="Country",SUMIFS(Data!BB:BB,Data!Z:Z,"TM",Data!R:R,Data!M179),0)))))))</f>
        <v>0</v>
      </c>
    </row>
    <row r="180" spans="1:54" ht="15.75" x14ac:dyDescent="0.3">
      <c r="A180" s="33" t="str">
        <f t="shared" si="54"/>
        <v/>
      </c>
      <c r="B180" s="33" t="b">
        <f t="shared" si="55"/>
        <v>1</v>
      </c>
      <c r="C180" s="33" t="e">
        <f>IF(ISERROR(SMALL($D$4:$D$594,E180)),””,SMALL($D$4:$D$594,E180))</f>
        <v>#NAME?</v>
      </c>
      <c r="D180" s="34" t="str">
        <f t="shared" si="56"/>
        <v/>
      </c>
      <c r="E180" s="33">
        <f>ROWS($E$4:E180)</f>
        <v>177</v>
      </c>
      <c r="F180" s="33">
        <f t="shared" si="57"/>
        <v>0</v>
      </c>
      <c r="G180" s="33">
        <f>IF(OR(Report!$C$7="",Report!$C$7="All Levels"),1,IF(Report!$C$7=Data!Z180,1,0))</f>
        <v>0</v>
      </c>
      <c r="H180" s="33">
        <f t="shared" si="58"/>
        <v>1</v>
      </c>
      <c r="I180" s="33">
        <f t="shared" si="59"/>
        <v>3</v>
      </c>
      <c r="J180" s="33">
        <f>IF(OR(Report!$F$7="",Report!$F$7="All AMs"),1,IF(Report!$F$7=Data!W180,1,0))</f>
        <v>1</v>
      </c>
      <c r="K180" s="33">
        <f>IF(OR(Report!$E$7="",Report!$E$7="All Zones"),1,IF(Report!$E$7=Data!P180,1,0))</f>
        <v>1</v>
      </c>
      <c r="L180" s="33">
        <f>IF(OR(Report!$D$7="",Report!$D$7="All Regions"),1,IF(Report!$D$7=Data!O180,1,0))</f>
        <v>1</v>
      </c>
      <c r="M180" s="67" t="s">
        <v>561</v>
      </c>
      <c r="N180" s="67" t="s">
        <v>1000</v>
      </c>
      <c r="O180" s="68" t="s">
        <v>18</v>
      </c>
      <c r="P180" s="68" t="s">
        <v>682</v>
      </c>
      <c r="Q180" s="68" t="s">
        <v>803</v>
      </c>
      <c r="R180" s="67" t="s">
        <v>777</v>
      </c>
      <c r="S180" s="67" t="s">
        <v>749</v>
      </c>
      <c r="T180" s="67" t="s">
        <v>750</v>
      </c>
      <c r="U180" s="67" t="s">
        <v>781</v>
      </c>
      <c r="V180" s="67" t="s">
        <v>805</v>
      </c>
      <c r="W180" s="67" t="s">
        <v>702</v>
      </c>
      <c r="X180" s="67"/>
      <c r="Y180" s="68" t="s">
        <v>361</v>
      </c>
      <c r="Z180" s="68" t="s">
        <v>13</v>
      </c>
      <c r="AA180" s="68" t="s">
        <v>70</v>
      </c>
      <c r="AB180" s="18">
        <f>IF(Z180="TM",IF(AA180="H",(COUNTIFS(Orders!AD:AD,Data!M180,Orders!W:W,0,Orders!X:X,0)+COUNTIFS(Orders!AD:AD,Data!M180,Orders!W:W,1,Orders!X:X,1)),0),IF(Data!Z180="AAM",SUMIFS(Data!AB:AB,Data!Z:Z,"TM",Data!X:X,Data!M180,AA:AA,"H"),IF(Data!Z180="AM",SUMIFS(Data!AB:AB,Data!Z:Z,"TM",Data!V:V,Data!M180,AA:AA,"H"),IF(Data!Z180="AZM",SUMIFS(Data!AB:AB,Data!Z:Z,"TM",Data!U:U,Data!M180,AA:AA,"H"),IF(Data!Z180="ZM",SUMIFS(Data!AB:AB,Data!Z:Z,"TM",Data!T:T,Data!M180,AA:AA,"H"),IF(Data!Z180="RM",SUMIFS(Data!AB:AB,Data!Z:Z,"TM",Data!S:S,Data!M180,AA:AA,"H"),IF(Data!Z180="CM",SUMIFS(Data!AB:AB,Data!Z:Z,"TM",Data!R:R,Data!M180,AA:AA,"H"),"")))))))</f>
        <v>0</v>
      </c>
      <c r="AC180" s="28">
        <f>IF(Z180="TM",IF(AA180="H",(SUMIFS(Orders!AG:AG,Orders!AD:AD,Data!M180,Orders!W:W,0,Orders!X:X,0)+SUMIFS(Orders!AG:AG,Orders!AD:AD,Data!M180,Orders!W:W,1,Orders!X:X,1))/12000,0),IF(Data!Z180="AAM",SUMIFS(Data!AC:AC,Data!Z:Z,"TM",Data!X:X,Data!M180,AA:AA,"H"),IF(Data!Z180="AM",SUMIFS(Data!AC:AC,Data!Z:Z,"TM",Data!V:V,Data!M180,AA:AA,"H"),IF(Data!Z180="AZM",SUMIFS(Data!AC:AC,Data!Z:Z,"TM",Data!U:U,Data!M180,AA:AA,"H"),IF(Data!Z180="Zone",SUMIFS(Data!AC:AC,Data!Z:Z,"TM",Data!T:T,Data!M180,AA:AA,"H"),IF(Data!Z180="Region",SUMIFS(Data!AC:AC,Data!Z:Z,"TM",Data!S:S,Data!M180,AA:AA,"H"),IF(Data!Z180="Country",SUMIFS(Data!AC:AC,Data!Z:Z,"TM",Data!R:R,Data!M180,AA:AA,"H"),"")))))))</f>
        <v>0</v>
      </c>
      <c r="AD180" s="18">
        <f>IF(Z180="TM",0,IF(Data!Z180="AAM",SUMIFS(Data!AD:AD,Data!Z:Z,"TM",Data!X:X,Data!M180,AA:AA,"H"),IF(Data!Z180="AM",SUMIFS(Data!AD:AD,Data!Z:Z,"TM",Data!V:V,Data!M180,AA:AA,"H"),IF(Data!Z180="AZM",SUMIFS(Data!AD:AD,Data!Z:Z,"TM",Data!U:U,Data!M180,AA:AA,"H"),IF(Data!Z180="Zone",SUMIFS(Data!AD:AD,Data!Z:Z,"TM",Data!T:T,Data!M180,AA:AA,"H"),IF(Data!Z180="Region",SUMIFS(Data!AD:AD,Data!Z:Z,"TM",Data!S:S,Data!M180,AA:AA,"H"),IF(Data!Z180="Country",SUMIFS(Data!AD:AD,Data!Z:Z,"TM",Data!R:R,Data!M180,AA:AA,"H"),"")))))))</f>
        <v>0</v>
      </c>
      <c r="AE180" s="27">
        <f t="shared" si="43"/>
        <v>0</v>
      </c>
      <c r="AF180" s="26">
        <f t="shared" si="44"/>
        <v>0</v>
      </c>
      <c r="AG180" s="26">
        <f t="shared" si="45"/>
        <v>0</v>
      </c>
      <c r="AH180" s="26">
        <f t="shared" si="46"/>
        <v>0</v>
      </c>
      <c r="AJ180" s="28">
        <f>IF(Z180="TM",IF(AA180="U",(SUMIFS(Orders!AG:AG,Orders!AD:AD,Data!M180,Orders!W:W,0,Orders!X:X,0)+SUMIFS(Orders!AG:AG,Orders!AD:AD,Data!M180,Orders!W:W,1,Orders!X:X,1))/12000,0),IF(Data!Z180="AAM",SUMIFS(Data!AJ:AJ,Data!Z:Z,"TM",Data!X:X,Data!M180,AA:AA,"U"),IF(Data!Z180="AM",SUMIFS(Data!AJ:AJ,Data!Z:Z,"TM",Data!V:V,Data!M180,AA:AA,"U"),IF(Data!Z180="AZM",SUMIFS(Data!AJ:AJ,Data!Z:Z,"TM",Data!U:U,Data!M180,AA:AA,"U"),IF(Data!Z180="Zone",SUMIFS(Data!AJ:AJ,Data!Z:Z,"TM",Data!T:T,Data!M180,AA:AA,"U"),IF(Data!Z180="Region",SUMIFS(Data!AJ:AJ,Data!Z:Z,"TM",Data!S:S,Data!M180,AA:AA,"U"),IF(Data!Z180="Country",SUMIFS(Data!AJ:AJ,Data!Z:Z,"TM",Data!R:R,Data!M180,AA:AA,"U"),"")))))))</f>
        <v>0</v>
      </c>
      <c r="AK180" s="18">
        <f>IF(Z180="TM",IF(AA180="U",(SUMIFS(Orders!AG:AG,Orders!AD:AD,Data!M180,Orders!W:W,0,Orders!X:X,0)+SUMIFS(Orders!AG:AG,Orders!AD:AD,Data!M180,Orders!W:W,1,Orders!X:X,1)),0),IF(Data!Z180="AAM",SUMIFS(Data!AK:AK,Data!Z:Z,"TM",Data!X:X,Data!M180,AA:AA,"U"),IF(Data!Z180="AM",SUMIFS(Data!AK:AK,Data!Z:Z,"TM",Data!V:V,Data!M180,AA:AA,"U"),IF(Data!Z180="AZM",SUMIFS(Data!AK:AK,Data!Z:Z,"TM",Data!U:U,Data!M180,AA:AA,"U"),IF(Data!Z180="Zone",SUMIFS(Data!AK:AK,Data!Z:Z,"TM",Data!T:T,Data!M180,AA:AA,"U"),IF(Data!Z180="Region",SUMIFS(Data!AK:AK,Data!Z:Z,"TM",Data!S:S,Data!M180,AA:AA,"U"),IF(Data!Z180="Country",SUMIFS(Data!AK:AK,Data!Z:Z,"TM",Data!R:R,Data!M180,AA:AA,"U"),"")))))))</f>
        <v>0</v>
      </c>
      <c r="AL180" s="18">
        <f>IF(Z180="TM",12000*0,IF(Data!Z180="AAM",SUMIFS(Data!AL:AL,Data!Z:Z,"TM",Data!X:X,Data!M180,AA:AA,"H"),IF(Data!Z180="AM",SUMIFS(Data!AL:AL,Data!Z:Z,"TM",Data!V:V,Data!M180,AA:AA,"H"),IF(Data!Z180="AZM",SUMIFS(Data!AL:AL,Data!Z:Z,"TM",Data!U:U,Data!M180,AA:AA,"H"),IF(Data!Z180="Zone",SUMIFS(Data!AL:AL,Data!Z:Z,"TM",Data!T:T,Data!M180,AA:AA,"H"),IF(Data!Z180="Region",SUMIFS(Data!AL:AL,Data!Z:Z,"TM",Data!S:S,Data!M180,AA:AA,"H"),IF(Data!Z180="Country",SUMIFS(Data!AL:AL,Data!Z:Z,"TM",Data!R:R,Data!M180,AA:AA,"H"),"")))))))</f>
        <v>0</v>
      </c>
      <c r="AM180" s="27">
        <f t="shared" si="47"/>
        <v>0</v>
      </c>
      <c r="AN180" s="26">
        <f t="shared" si="48"/>
        <v>0</v>
      </c>
      <c r="AO180" s="26">
        <f t="shared" si="49"/>
        <v>0</v>
      </c>
      <c r="AQ180" s="28">
        <f t="shared" si="50"/>
        <v>0</v>
      </c>
      <c r="AR180" s="18">
        <f t="shared" si="51"/>
        <v>0</v>
      </c>
      <c r="AS180" s="18">
        <f t="shared" si="52"/>
        <v>0</v>
      </c>
      <c r="AT180" s="27">
        <f t="shared" si="53"/>
        <v>0</v>
      </c>
      <c r="AU180" s="27"/>
      <c r="AV180" s="27"/>
      <c r="AW180" s="18">
        <f>IF(Z180="TM",(COUNTIFS(Orders!AD:AD,Data!M180,Orders!W:W,0,Orders!X:X,0,Orders!S:S,"*Ray*")+COUNTIFS(Orders!AD:AD,Data!M180,Orders!W:W,1,Orders!X:X,1,Orders!S:S,"*Ray*")+COUNTIFS(Orders!AD:AD,Data!M180,Orders!W:W,0,Orders!X:X,0,Orders!S:S,"*Fabric*")+COUNTIFS(Orders!AD:AD,Data!M180,Orders!W:W,1,Orders!X:X,1,Orders!S:S,"*Fabric*")),IF(Data!Z180="AAM",SUMIFS(Data!AW:AW,Data!Z:Z,"TM",Data!X:X,Data!M180),IF(Data!Z180="AM",SUMIFS(Data!AW:AW,Data!Z:Z,"TM",Data!V:V,Data!M180),IF(Data!Z180="AZM",SUMIFS(Data!AW:AW,Data!Z:Z,"TM",Data!U:U,Data!M180),IF(Data!Z180="Zone",SUMIFS(Data!AW:AW,Data!Z:Z,"TM",Data!T:T,Data!M180),IF(Data!Z180="Region",SUMIFS(Data!AW:AW,Data!Z:Z,"TM",Data!S:S,Data!M180),IF(Data!Z180="Country",SUMIFS(Data!AW:AW,Data!Z:Z,"TM",Data!R:R,Data!M180),0)))))))</f>
        <v>0</v>
      </c>
      <c r="AX180" s="18">
        <f>IF(Z180="TM",(COUNTIFS(Orders!AD:AD,Data!M180,Orders!W:W,0,Orders!X:X,0,Orders!S:S,"*Starter*")+COUNTIFS(Orders!AD:AD,Data!M180,Orders!W:W,1,Orders!X:X,1,Orders!S:S,"*Starter*")),IF(Data!Z180="AAM",SUMIFS(Data!AX:AX,Data!Z:Z,"TM",Data!X:X,Data!M180),IF(Data!Z180="AM",SUMIFS(Data!AX:AX,Data!Z:Z,"TM",Data!V:V,Data!M180),IF(Data!Z180="AZM",SUMIFS(Data!AX:AX,Data!Z:Z,"TM",Data!U:U,Data!M180),IF(Data!Z180="Zone",SUMIFS(Data!AX:AX,Data!Z:Z,"TM",Data!T:T,Data!M180),IF(Data!Z180="Region",SUMIFS(Data!AX:AX,Data!Z:Z,"TM",Data!S:S,Data!M180),IF(Data!Z180="Country",SUMIFS(Data!AX:AX,Data!Z:Z,"TM",Data!R:R,Data!M180),0)))))))</f>
        <v>0</v>
      </c>
      <c r="AY180" s="18">
        <f>IF(Z180="TM",(COUNTIFS(Orders!AD:AD,Data!M180,Orders!W:W,0,Orders!X:X,0,Orders!S:S,"*Pro*")+COUNTIFS(Orders!AD:AD,Data!M180,Orders!W:W,1,Orders!X:X,1,Orders!S:S,"*Pro*")),IF(Data!Z180="AAM",SUMIFS(Data!AY:AY,Data!Z:Z,"TM",Data!X:X,Data!M180),IF(Data!Z180="AM",SUMIFS(Data!AY:AY,Data!Z:Z,"TM",Data!V:V,Data!M180),IF(Data!Z180="AZM",SUMIFS(Data!AY:AY,Data!Z:Z,"TM",Data!U:U,Data!M180),IF(Data!Z180="Zone",SUMIFS(Data!AY:AY,Data!Z:Z,"TM",Data!T:T,Data!M180),IF(Data!Z180="Region",SUMIFS(Data!AY:AY,Data!Z:Z,"TM",Data!S:S,Data!M180),IF(Data!Z180="Country",SUMIFS(Data!AY:AY,Data!Z:Z,"TM",Data!R:R,Data!M180),0)))))))</f>
        <v>0</v>
      </c>
      <c r="AZ180" s="18">
        <f>IF(Z180="TM",(COUNTIFS(Orders!AD:AD,Data!M180,Orders!W:W,0,Orders!X:X,0,Orders!S:S,"*Tab*")+COUNTIFS(Orders!AD:AD,Data!M180,Orders!W:W,1,Orders!X:X,1,Orders!S:S,"*Tab*")),IF(Data!Z180="AAM",SUMIFS(Data!AZ:AZ,Data!Z:Z,"TM",Data!X:X,Data!M180),IF(Data!Z180="AM",SUMIFS(Data!AZ:AZ,Data!Z:Z,"TM",Data!V:V,Data!M180),IF(Data!Z180="AZM",SUMIFS(Data!AZ:AZ,Data!Z:Z,"TM",Data!U:U,Data!M180),IF(Data!Z180="Zone",SUMIFS(Data!AZ:AZ,Data!Z:Z,"TM",Data!T:T,Data!M180),IF(Data!Z180="Region",SUMIFS(Data!AZ:AZ,Data!Z:Z,"TM",Data!S:S,Data!M180),IF(Data!Z180="Country",SUMIFS(Data!AZ:AZ,Data!Z:Z,"TM",Data!R:R,Data!M180),0)))))))</f>
        <v>0</v>
      </c>
      <c r="BA180" s="18">
        <f>IF(Z180="TM",(COUNTIFS(Orders!AD:AD,Data!M180,Orders!W:W,0,Orders!X:X,0,Orders!S:S,"*Dental*")+COUNTIFS(Orders!AD:AD,Data!M180,Orders!W:W,1,Orders!X:X,1,Orders!S:S,"*Dental*")+COUNTIFS(Orders!AD:AD,Data!M180,Orders!W:W,0,Orders!X:X,0,Orders!S:S,"*Pediatric*")+COUNTIFS(Orders!AD:AD,Data!M180,Orders!W:W,1,Orders!X:X,1,Orders!S:S,"*Pediatric*")),IF(Data!Z180="AAM",SUMIFS(Data!BA:BA,Data!Z:Z,"TM",Data!X:X,Data!M180),IF(Data!Z180="AM",SUMIFS(Data!BA:BA,Data!Z:Z,"TM",Data!V:V,Data!M180),IF(Data!Z180="AZM",SUMIFS(Data!BA:BA,Data!Z:Z,"TM",Data!U:U,Data!M180),IF(Data!Z180="Zone",SUMIFS(Data!BA:BA,Data!Z:Z,"TM",Data!T:T,Data!M180),IF(Data!Z180="Region",SUMIFS(Data!BA:BA,Data!Z:Z,"TM",Data!S:S,Data!M180),IF(Data!Z180="Country",SUMIFS(Data!BA:BA,Data!Z:Z,"TM",Data!R:R,Data!M180),0)))))))</f>
        <v>0</v>
      </c>
      <c r="BB180" s="18">
        <f>IF(Z180="TM",(COUNTIFS(Orders!AD:AD,Data!M180,Orders!W:W,0,Orders!X:X,0,Orders!S:S,"*Fabric*")+COUNTIFS(Orders!AD:AD,Data!M180,Orders!W:W,1,Orders!X:X,1,Orders!S:S,"*Fabric*")),IF(Data!Z180="AAM",SUMIFS(Data!BB:BB,Data!Z:Z,"TM",Data!X:X,Data!M180),IF(Data!Z180="AM",SUMIFS(Data!BB:BB,Data!Z:Z,"TM",Data!V:V,Data!M180),IF(Data!Z180="AZM",SUMIFS(Data!BB:BB,Data!Z:Z,"TM",Data!U:U,Data!M180),IF(Data!Z180="Zone",SUMIFS(Data!BB:BB,Data!Z:Z,"TM",Data!T:T,Data!M180),IF(Data!Z180="Region",SUMIFS(Data!BB:BB,Data!Z:Z,"TM",Data!S:S,Data!M180),IF(Data!Z180="Country",SUMIFS(Data!BB:BB,Data!Z:Z,"TM",Data!R:R,Data!M180),0)))))))</f>
        <v>0</v>
      </c>
    </row>
    <row r="181" spans="1:54" ht="15.75" x14ac:dyDescent="0.3">
      <c r="A181" s="33" t="str">
        <f t="shared" si="54"/>
        <v/>
      </c>
      <c r="B181" s="33" t="b">
        <f t="shared" si="55"/>
        <v>1</v>
      </c>
      <c r="C181" s="33" t="e">
        <f>IF(ISERROR(SMALL($D$4:$D$594,E181)),””,SMALL($D$4:$D$594,E181))</f>
        <v>#NAME?</v>
      </c>
      <c r="D181" s="34" t="str">
        <f t="shared" si="56"/>
        <v/>
      </c>
      <c r="E181" s="33">
        <f>ROWS($E$4:E181)</f>
        <v>178</v>
      </c>
      <c r="F181" s="33">
        <f t="shared" si="57"/>
        <v>0</v>
      </c>
      <c r="G181" s="33">
        <f>IF(OR(Report!$C$7="",Report!$C$7="All Levels"),1,IF(Report!$C$7=Data!Z181,1,0))</f>
        <v>0</v>
      </c>
      <c r="H181" s="33">
        <f t="shared" si="58"/>
        <v>1</v>
      </c>
      <c r="I181" s="33">
        <f t="shared" si="59"/>
        <v>3</v>
      </c>
      <c r="J181" s="33">
        <f>IF(OR(Report!$F$7="",Report!$F$7="All AMs"),1,IF(Report!$F$7=Data!W181,1,0))</f>
        <v>1</v>
      </c>
      <c r="K181" s="33">
        <f>IF(OR(Report!$E$7="",Report!$E$7="All Zones"),1,IF(Report!$E$7=Data!P181,1,0))</f>
        <v>1</v>
      </c>
      <c r="L181" s="33">
        <f>IF(OR(Report!$D$7="",Report!$D$7="All Regions"),1,IF(Report!$D$7=Data!O181,1,0))</f>
        <v>1</v>
      </c>
      <c r="M181" s="67" t="s">
        <v>1001</v>
      </c>
      <c r="N181" s="67" t="s">
        <v>1002</v>
      </c>
      <c r="O181" s="68" t="s">
        <v>18</v>
      </c>
      <c r="P181" s="68" t="s">
        <v>682</v>
      </c>
      <c r="Q181" s="68" t="s">
        <v>803</v>
      </c>
      <c r="R181" s="67" t="s">
        <v>777</v>
      </c>
      <c r="S181" s="67" t="s">
        <v>749</v>
      </c>
      <c r="T181" s="67" t="s">
        <v>750</v>
      </c>
      <c r="U181" s="67" t="s">
        <v>781</v>
      </c>
      <c r="V181" s="67" t="s">
        <v>805</v>
      </c>
      <c r="W181" s="67" t="s">
        <v>702</v>
      </c>
      <c r="X181" s="67"/>
      <c r="Y181" s="68" t="s">
        <v>361</v>
      </c>
      <c r="Z181" s="68" t="s">
        <v>13</v>
      </c>
      <c r="AA181" s="68" t="s">
        <v>70</v>
      </c>
      <c r="AB181" s="18">
        <f>IF(Z181="TM",IF(AA181="H",(COUNTIFS(Orders!AD:AD,Data!M181,Orders!W:W,0,Orders!X:X,0)+COUNTIFS(Orders!AD:AD,Data!M181,Orders!W:W,1,Orders!X:X,1)),0),IF(Data!Z181="AAM",SUMIFS(Data!AB:AB,Data!Z:Z,"TM",Data!X:X,Data!M181,AA:AA,"H"),IF(Data!Z181="AM",SUMIFS(Data!AB:AB,Data!Z:Z,"TM",Data!V:V,Data!M181,AA:AA,"H"),IF(Data!Z181="AZM",SUMIFS(Data!AB:AB,Data!Z:Z,"TM",Data!U:U,Data!M181,AA:AA,"H"),IF(Data!Z181="ZM",SUMIFS(Data!AB:AB,Data!Z:Z,"TM",Data!T:T,Data!M181,AA:AA,"H"),IF(Data!Z181="RM",SUMIFS(Data!AB:AB,Data!Z:Z,"TM",Data!S:S,Data!M181,AA:AA,"H"),IF(Data!Z181="CM",SUMIFS(Data!AB:AB,Data!Z:Z,"TM",Data!R:R,Data!M181,AA:AA,"H"),"")))))))</f>
        <v>0</v>
      </c>
      <c r="AC181" s="28">
        <f>IF(Z181="TM",IF(AA181="H",(SUMIFS(Orders!AG:AG,Orders!AD:AD,Data!M181,Orders!W:W,0,Orders!X:X,0)+SUMIFS(Orders!AG:AG,Orders!AD:AD,Data!M181,Orders!W:W,1,Orders!X:X,1))/12000,0),IF(Data!Z181="AAM",SUMIFS(Data!AC:AC,Data!Z:Z,"TM",Data!X:X,Data!M181,AA:AA,"H"),IF(Data!Z181="AM",SUMIFS(Data!AC:AC,Data!Z:Z,"TM",Data!V:V,Data!M181,AA:AA,"H"),IF(Data!Z181="AZM",SUMIFS(Data!AC:AC,Data!Z:Z,"TM",Data!U:U,Data!M181,AA:AA,"H"),IF(Data!Z181="Zone",SUMIFS(Data!AC:AC,Data!Z:Z,"TM",Data!T:T,Data!M181,AA:AA,"H"),IF(Data!Z181="Region",SUMIFS(Data!AC:AC,Data!Z:Z,"TM",Data!S:S,Data!M181,AA:AA,"H"),IF(Data!Z181="Country",SUMIFS(Data!AC:AC,Data!Z:Z,"TM",Data!R:R,Data!M181,AA:AA,"H"),"")))))))</f>
        <v>0</v>
      </c>
      <c r="AD181" s="18">
        <f>IF(Z181="TM",0,IF(Data!Z181="AAM",SUMIFS(Data!AD:AD,Data!Z:Z,"TM",Data!X:X,Data!M181,AA:AA,"H"),IF(Data!Z181="AM",SUMIFS(Data!AD:AD,Data!Z:Z,"TM",Data!V:V,Data!M181,AA:AA,"H"),IF(Data!Z181="AZM",SUMIFS(Data!AD:AD,Data!Z:Z,"TM",Data!U:U,Data!M181,AA:AA,"H"),IF(Data!Z181="Zone",SUMIFS(Data!AD:AD,Data!Z:Z,"TM",Data!T:T,Data!M181,AA:AA,"H"),IF(Data!Z181="Region",SUMIFS(Data!AD:AD,Data!Z:Z,"TM",Data!S:S,Data!M181,AA:AA,"H"),IF(Data!Z181="Country",SUMIFS(Data!AD:AD,Data!Z:Z,"TM",Data!R:R,Data!M181,AA:AA,"H"),"")))))))</f>
        <v>0</v>
      </c>
      <c r="AE181" s="27">
        <f t="shared" si="43"/>
        <v>0</v>
      </c>
      <c r="AF181" s="26">
        <f t="shared" si="44"/>
        <v>0</v>
      </c>
      <c r="AG181" s="26">
        <f t="shared" si="45"/>
        <v>0</v>
      </c>
      <c r="AH181" s="26">
        <f t="shared" si="46"/>
        <v>0</v>
      </c>
      <c r="AJ181" s="28">
        <f>IF(Z181="TM",IF(AA181="U",(SUMIFS(Orders!AG:AG,Orders!AD:AD,Data!M181,Orders!W:W,0,Orders!X:X,0)+SUMIFS(Orders!AG:AG,Orders!AD:AD,Data!M181,Orders!W:W,1,Orders!X:X,1))/12000,0),IF(Data!Z181="AAM",SUMIFS(Data!AJ:AJ,Data!Z:Z,"TM",Data!X:X,Data!M181,AA:AA,"U"),IF(Data!Z181="AM",SUMIFS(Data!AJ:AJ,Data!Z:Z,"TM",Data!V:V,Data!M181,AA:AA,"U"),IF(Data!Z181="AZM",SUMIFS(Data!AJ:AJ,Data!Z:Z,"TM",Data!U:U,Data!M181,AA:AA,"U"),IF(Data!Z181="Zone",SUMIFS(Data!AJ:AJ,Data!Z:Z,"TM",Data!T:T,Data!M181,AA:AA,"U"),IF(Data!Z181="Region",SUMIFS(Data!AJ:AJ,Data!Z:Z,"TM",Data!S:S,Data!M181,AA:AA,"U"),IF(Data!Z181="Country",SUMIFS(Data!AJ:AJ,Data!Z:Z,"TM",Data!R:R,Data!M181,AA:AA,"U"),"")))))))</f>
        <v>0</v>
      </c>
      <c r="AK181" s="18">
        <f>IF(Z181="TM",IF(AA181="U",(SUMIFS(Orders!AG:AG,Orders!AD:AD,Data!M181,Orders!W:W,0,Orders!X:X,0)+SUMIFS(Orders!AG:AG,Orders!AD:AD,Data!M181,Orders!W:W,1,Orders!X:X,1)),0),IF(Data!Z181="AAM",SUMIFS(Data!AK:AK,Data!Z:Z,"TM",Data!X:X,Data!M181,AA:AA,"U"),IF(Data!Z181="AM",SUMIFS(Data!AK:AK,Data!Z:Z,"TM",Data!V:V,Data!M181,AA:AA,"U"),IF(Data!Z181="AZM",SUMIFS(Data!AK:AK,Data!Z:Z,"TM",Data!U:U,Data!M181,AA:AA,"U"),IF(Data!Z181="Zone",SUMIFS(Data!AK:AK,Data!Z:Z,"TM",Data!T:T,Data!M181,AA:AA,"U"),IF(Data!Z181="Region",SUMIFS(Data!AK:AK,Data!Z:Z,"TM",Data!S:S,Data!M181,AA:AA,"U"),IF(Data!Z181="Country",SUMIFS(Data!AK:AK,Data!Z:Z,"TM",Data!R:R,Data!M181,AA:AA,"U"),"")))))))</f>
        <v>0</v>
      </c>
      <c r="AL181" s="18">
        <f>IF(Z181="TM",12000*0,IF(Data!Z181="AAM",SUMIFS(Data!AL:AL,Data!Z:Z,"TM",Data!X:X,Data!M181,AA:AA,"H"),IF(Data!Z181="AM",SUMIFS(Data!AL:AL,Data!Z:Z,"TM",Data!V:V,Data!M181,AA:AA,"H"),IF(Data!Z181="AZM",SUMIFS(Data!AL:AL,Data!Z:Z,"TM",Data!U:U,Data!M181,AA:AA,"H"),IF(Data!Z181="Zone",SUMIFS(Data!AL:AL,Data!Z:Z,"TM",Data!T:T,Data!M181,AA:AA,"H"),IF(Data!Z181="Region",SUMIFS(Data!AL:AL,Data!Z:Z,"TM",Data!S:S,Data!M181,AA:AA,"H"),IF(Data!Z181="Country",SUMIFS(Data!AL:AL,Data!Z:Z,"TM",Data!R:R,Data!M181,AA:AA,"H"),"")))))))</f>
        <v>0</v>
      </c>
      <c r="AM181" s="27">
        <f t="shared" si="47"/>
        <v>0</v>
      </c>
      <c r="AN181" s="26">
        <f t="shared" si="48"/>
        <v>0</v>
      </c>
      <c r="AO181" s="26">
        <f t="shared" si="49"/>
        <v>0</v>
      </c>
      <c r="AQ181" s="28">
        <f t="shared" si="50"/>
        <v>0</v>
      </c>
      <c r="AR181" s="18">
        <f t="shared" si="51"/>
        <v>0</v>
      </c>
      <c r="AS181" s="18">
        <f t="shared" si="52"/>
        <v>0</v>
      </c>
      <c r="AT181" s="27">
        <f t="shared" si="53"/>
        <v>0</v>
      </c>
      <c r="AU181" s="27"/>
      <c r="AV181" s="27"/>
      <c r="AW181" s="18">
        <f>IF(Z181="TM",(COUNTIFS(Orders!AD:AD,Data!M181,Orders!W:W,0,Orders!X:X,0,Orders!S:S,"*Ray*")+COUNTIFS(Orders!AD:AD,Data!M181,Orders!W:W,1,Orders!X:X,1,Orders!S:S,"*Ray*")+COUNTIFS(Orders!AD:AD,Data!M181,Orders!W:W,0,Orders!X:X,0,Orders!S:S,"*Fabric*")+COUNTIFS(Orders!AD:AD,Data!M181,Orders!W:W,1,Orders!X:X,1,Orders!S:S,"*Fabric*")),IF(Data!Z181="AAM",SUMIFS(Data!AW:AW,Data!Z:Z,"TM",Data!X:X,Data!M181),IF(Data!Z181="AM",SUMIFS(Data!AW:AW,Data!Z:Z,"TM",Data!V:V,Data!M181),IF(Data!Z181="AZM",SUMIFS(Data!AW:AW,Data!Z:Z,"TM",Data!U:U,Data!M181),IF(Data!Z181="Zone",SUMIFS(Data!AW:AW,Data!Z:Z,"TM",Data!T:T,Data!M181),IF(Data!Z181="Region",SUMIFS(Data!AW:AW,Data!Z:Z,"TM",Data!S:S,Data!M181),IF(Data!Z181="Country",SUMIFS(Data!AW:AW,Data!Z:Z,"TM",Data!R:R,Data!M181),0)))))))</f>
        <v>0</v>
      </c>
      <c r="AX181" s="18">
        <f>IF(Z181="TM",(COUNTIFS(Orders!AD:AD,Data!M181,Orders!W:W,0,Orders!X:X,0,Orders!S:S,"*Starter*")+COUNTIFS(Orders!AD:AD,Data!M181,Orders!W:W,1,Orders!X:X,1,Orders!S:S,"*Starter*")),IF(Data!Z181="AAM",SUMIFS(Data!AX:AX,Data!Z:Z,"TM",Data!X:X,Data!M181),IF(Data!Z181="AM",SUMIFS(Data!AX:AX,Data!Z:Z,"TM",Data!V:V,Data!M181),IF(Data!Z181="AZM",SUMIFS(Data!AX:AX,Data!Z:Z,"TM",Data!U:U,Data!M181),IF(Data!Z181="Zone",SUMIFS(Data!AX:AX,Data!Z:Z,"TM",Data!T:T,Data!M181),IF(Data!Z181="Region",SUMIFS(Data!AX:AX,Data!Z:Z,"TM",Data!S:S,Data!M181),IF(Data!Z181="Country",SUMIFS(Data!AX:AX,Data!Z:Z,"TM",Data!R:R,Data!M181),0)))))))</f>
        <v>0</v>
      </c>
      <c r="AY181" s="18">
        <f>IF(Z181="TM",(COUNTIFS(Orders!AD:AD,Data!M181,Orders!W:W,0,Orders!X:X,0,Orders!S:S,"*Pro*")+COUNTIFS(Orders!AD:AD,Data!M181,Orders!W:W,1,Orders!X:X,1,Orders!S:S,"*Pro*")),IF(Data!Z181="AAM",SUMIFS(Data!AY:AY,Data!Z:Z,"TM",Data!X:X,Data!M181),IF(Data!Z181="AM",SUMIFS(Data!AY:AY,Data!Z:Z,"TM",Data!V:V,Data!M181),IF(Data!Z181="AZM",SUMIFS(Data!AY:AY,Data!Z:Z,"TM",Data!U:U,Data!M181),IF(Data!Z181="Zone",SUMIFS(Data!AY:AY,Data!Z:Z,"TM",Data!T:T,Data!M181),IF(Data!Z181="Region",SUMIFS(Data!AY:AY,Data!Z:Z,"TM",Data!S:S,Data!M181),IF(Data!Z181="Country",SUMIFS(Data!AY:AY,Data!Z:Z,"TM",Data!R:R,Data!M181),0)))))))</f>
        <v>0</v>
      </c>
      <c r="AZ181" s="18">
        <f>IF(Z181="TM",(COUNTIFS(Orders!AD:AD,Data!M181,Orders!W:W,0,Orders!X:X,0,Orders!S:S,"*Tab*")+COUNTIFS(Orders!AD:AD,Data!M181,Orders!W:W,1,Orders!X:X,1,Orders!S:S,"*Tab*")),IF(Data!Z181="AAM",SUMIFS(Data!AZ:AZ,Data!Z:Z,"TM",Data!X:X,Data!M181),IF(Data!Z181="AM",SUMIFS(Data!AZ:AZ,Data!Z:Z,"TM",Data!V:V,Data!M181),IF(Data!Z181="AZM",SUMIFS(Data!AZ:AZ,Data!Z:Z,"TM",Data!U:U,Data!M181),IF(Data!Z181="Zone",SUMIFS(Data!AZ:AZ,Data!Z:Z,"TM",Data!T:T,Data!M181),IF(Data!Z181="Region",SUMIFS(Data!AZ:AZ,Data!Z:Z,"TM",Data!S:S,Data!M181),IF(Data!Z181="Country",SUMIFS(Data!AZ:AZ,Data!Z:Z,"TM",Data!R:R,Data!M181),0)))))))</f>
        <v>0</v>
      </c>
      <c r="BA181" s="18">
        <f>IF(Z181="TM",(COUNTIFS(Orders!AD:AD,Data!M181,Orders!W:W,0,Orders!X:X,0,Orders!S:S,"*Dental*")+COUNTIFS(Orders!AD:AD,Data!M181,Orders!W:W,1,Orders!X:X,1,Orders!S:S,"*Dental*")+COUNTIFS(Orders!AD:AD,Data!M181,Orders!W:W,0,Orders!X:X,0,Orders!S:S,"*Pediatric*")+COUNTIFS(Orders!AD:AD,Data!M181,Orders!W:W,1,Orders!X:X,1,Orders!S:S,"*Pediatric*")),IF(Data!Z181="AAM",SUMIFS(Data!BA:BA,Data!Z:Z,"TM",Data!X:X,Data!M181),IF(Data!Z181="AM",SUMIFS(Data!BA:BA,Data!Z:Z,"TM",Data!V:V,Data!M181),IF(Data!Z181="AZM",SUMIFS(Data!BA:BA,Data!Z:Z,"TM",Data!U:U,Data!M181),IF(Data!Z181="Zone",SUMIFS(Data!BA:BA,Data!Z:Z,"TM",Data!T:T,Data!M181),IF(Data!Z181="Region",SUMIFS(Data!BA:BA,Data!Z:Z,"TM",Data!S:S,Data!M181),IF(Data!Z181="Country",SUMIFS(Data!BA:BA,Data!Z:Z,"TM",Data!R:R,Data!M181),0)))))))</f>
        <v>0</v>
      </c>
      <c r="BB181" s="18">
        <f>IF(Z181="TM",(COUNTIFS(Orders!AD:AD,Data!M181,Orders!W:W,0,Orders!X:X,0,Orders!S:S,"*Fabric*")+COUNTIFS(Orders!AD:AD,Data!M181,Orders!W:W,1,Orders!X:X,1,Orders!S:S,"*Fabric*")),IF(Data!Z181="AAM",SUMIFS(Data!BB:BB,Data!Z:Z,"TM",Data!X:X,Data!M181),IF(Data!Z181="AM",SUMIFS(Data!BB:BB,Data!Z:Z,"TM",Data!V:V,Data!M181),IF(Data!Z181="AZM",SUMIFS(Data!BB:BB,Data!Z:Z,"TM",Data!U:U,Data!M181),IF(Data!Z181="Zone",SUMIFS(Data!BB:BB,Data!Z:Z,"TM",Data!T:T,Data!M181),IF(Data!Z181="Region",SUMIFS(Data!BB:BB,Data!Z:Z,"TM",Data!S:S,Data!M181),IF(Data!Z181="Country",SUMIFS(Data!BB:BB,Data!Z:Z,"TM",Data!R:R,Data!M181),0)))))))</f>
        <v>0</v>
      </c>
    </row>
    <row r="182" spans="1:54" ht="15.75" x14ac:dyDescent="0.3">
      <c r="A182" s="33" t="str">
        <f t="shared" si="54"/>
        <v/>
      </c>
      <c r="B182" s="33" t="b">
        <f t="shared" si="55"/>
        <v>1</v>
      </c>
      <c r="C182" s="33" t="e">
        <f>IF(ISERROR(SMALL($D$4:$D$594,E182)),””,SMALL($D$4:$D$594,E182))</f>
        <v>#NAME?</v>
      </c>
      <c r="D182" s="34" t="str">
        <f t="shared" si="56"/>
        <v/>
      </c>
      <c r="E182" s="33">
        <f>ROWS($E$4:E182)</f>
        <v>179</v>
      </c>
      <c r="F182" s="33">
        <f t="shared" si="57"/>
        <v>0</v>
      </c>
      <c r="G182" s="33">
        <f>IF(OR(Report!$C$7="",Report!$C$7="All Levels"),1,IF(Report!$C$7=Data!Z182,1,0))</f>
        <v>0</v>
      </c>
      <c r="H182" s="33">
        <f t="shared" si="58"/>
        <v>1</v>
      </c>
      <c r="I182" s="33">
        <f t="shared" si="59"/>
        <v>3</v>
      </c>
      <c r="J182" s="33">
        <f>IF(OR(Report!$F$7="",Report!$F$7="All AMs"),1,IF(Report!$F$7=Data!W182,1,0))</f>
        <v>1</v>
      </c>
      <c r="K182" s="33">
        <f>IF(OR(Report!$E$7="",Report!$E$7="All Zones"),1,IF(Report!$E$7=Data!P182,1,0))</f>
        <v>1</v>
      </c>
      <c r="L182" s="33">
        <f>IF(OR(Report!$D$7="",Report!$D$7="All Regions"),1,IF(Report!$D$7=Data!O182,1,0))</f>
        <v>1</v>
      </c>
      <c r="M182" s="67" t="s">
        <v>375</v>
      </c>
      <c r="N182" s="67" t="s">
        <v>1003</v>
      </c>
      <c r="O182" s="68" t="s">
        <v>18</v>
      </c>
      <c r="P182" s="68" t="s">
        <v>682</v>
      </c>
      <c r="Q182" s="68" t="s">
        <v>803</v>
      </c>
      <c r="R182" s="67" t="s">
        <v>777</v>
      </c>
      <c r="S182" s="67" t="s">
        <v>749</v>
      </c>
      <c r="T182" s="67" t="s">
        <v>750</v>
      </c>
      <c r="U182" s="67" t="s">
        <v>781</v>
      </c>
      <c r="V182" s="67" t="s">
        <v>805</v>
      </c>
      <c r="W182" s="67" t="s">
        <v>702</v>
      </c>
      <c r="X182" s="67"/>
      <c r="Y182" s="68" t="s">
        <v>361</v>
      </c>
      <c r="Z182" s="68" t="s">
        <v>13</v>
      </c>
      <c r="AA182" s="68" t="s">
        <v>925</v>
      </c>
      <c r="AB182" s="18">
        <f>IF(Z182="TM",IF(AA182="H",(COUNTIFS(Orders!AD:AD,Data!M182,Orders!W:W,0,Orders!X:X,0)+COUNTIFS(Orders!AD:AD,Data!M182,Orders!W:W,1,Orders!X:X,1)),0),IF(Data!Z182="AAM",SUMIFS(Data!AB:AB,Data!Z:Z,"TM",Data!X:X,Data!M182,AA:AA,"H"),IF(Data!Z182="AM",SUMIFS(Data!AB:AB,Data!Z:Z,"TM",Data!V:V,Data!M182,AA:AA,"H"),IF(Data!Z182="AZM",SUMIFS(Data!AB:AB,Data!Z:Z,"TM",Data!U:U,Data!M182,AA:AA,"H"),IF(Data!Z182="ZM",SUMIFS(Data!AB:AB,Data!Z:Z,"TM",Data!T:T,Data!M182,AA:AA,"H"),IF(Data!Z182="RM",SUMIFS(Data!AB:AB,Data!Z:Z,"TM",Data!S:S,Data!M182,AA:AA,"H"),IF(Data!Z182="CM",SUMIFS(Data!AB:AB,Data!Z:Z,"TM",Data!R:R,Data!M182,AA:AA,"H"),"")))))))</f>
        <v>0</v>
      </c>
      <c r="AC182" s="28">
        <f>IF(Z182="TM",IF(AA182="H",(SUMIFS(Orders!AG:AG,Orders!AD:AD,Data!M182,Orders!W:W,0,Orders!X:X,0)+SUMIFS(Orders!AG:AG,Orders!AD:AD,Data!M182,Orders!W:W,1,Orders!X:X,1))/12000,0),IF(Data!Z182="AAM",SUMIFS(Data!AC:AC,Data!Z:Z,"TM",Data!X:X,Data!M182,AA:AA,"H"),IF(Data!Z182="AM",SUMIFS(Data!AC:AC,Data!Z:Z,"TM",Data!V:V,Data!M182,AA:AA,"H"),IF(Data!Z182="AZM",SUMIFS(Data!AC:AC,Data!Z:Z,"TM",Data!U:U,Data!M182,AA:AA,"H"),IF(Data!Z182="Zone",SUMIFS(Data!AC:AC,Data!Z:Z,"TM",Data!T:T,Data!M182,AA:AA,"H"),IF(Data!Z182="Region",SUMIFS(Data!AC:AC,Data!Z:Z,"TM",Data!S:S,Data!M182,AA:AA,"H"),IF(Data!Z182="Country",SUMIFS(Data!AC:AC,Data!Z:Z,"TM",Data!R:R,Data!M182,AA:AA,"H"),"")))))))</f>
        <v>0</v>
      </c>
      <c r="AD182" s="18">
        <f>IF(Z182="TM",0,IF(Data!Z182="AAM",SUMIFS(Data!AD:AD,Data!Z:Z,"TM",Data!X:X,Data!M182,AA:AA,"H"),IF(Data!Z182="AM",SUMIFS(Data!AD:AD,Data!Z:Z,"TM",Data!V:V,Data!M182,AA:AA,"H"),IF(Data!Z182="AZM",SUMIFS(Data!AD:AD,Data!Z:Z,"TM",Data!U:U,Data!M182,AA:AA,"H"),IF(Data!Z182="Zone",SUMIFS(Data!AD:AD,Data!Z:Z,"TM",Data!T:T,Data!M182,AA:AA,"H"),IF(Data!Z182="Region",SUMIFS(Data!AD:AD,Data!Z:Z,"TM",Data!S:S,Data!M182,AA:AA,"H"),IF(Data!Z182="Country",SUMIFS(Data!AD:AD,Data!Z:Z,"TM",Data!R:R,Data!M182,AA:AA,"H"),"")))))))</f>
        <v>0</v>
      </c>
      <c r="AE182" s="27">
        <f t="shared" si="43"/>
        <v>0</v>
      </c>
      <c r="AF182" s="26">
        <f t="shared" si="44"/>
        <v>0</v>
      </c>
      <c r="AG182" s="26">
        <f t="shared" si="45"/>
        <v>0</v>
      </c>
      <c r="AH182" s="26">
        <f t="shared" si="46"/>
        <v>0</v>
      </c>
      <c r="AJ182" s="28">
        <f>IF(Z182="TM",IF(AA182="U",(SUMIFS(Orders!AG:AG,Orders!AD:AD,Data!M182,Orders!W:W,0,Orders!X:X,0)+SUMIFS(Orders!AG:AG,Orders!AD:AD,Data!M182,Orders!W:W,1,Orders!X:X,1))/12000,0),IF(Data!Z182="AAM",SUMIFS(Data!AJ:AJ,Data!Z:Z,"TM",Data!X:X,Data!M182,AA:AA,"U"),IF(Data!Z182="AM",SUMIFS(Data!AJ:AJ,Data!Z:Z,"TM",Data!V:V,Data!M182,AA:AA,"U"),IF(Data!Z182="AZM",SUMIFS(Data!AJ:AJ,Data!Z:Z,"TM",Data!U:U,Data!M182,AA:AA,"U"),IF(Data!Z182="Zone",SUMIFS(Data!AJ:AJ,Data!Z:Z,"TM",Data!T:T,Data!M182,AA:AA,"U"),IF(Data!Z182="Region",SUMIFS(Data!AJ:AJ,Data!Z:Z,"TM",Data!S:S,Data!M182,AA:AA,"U"),IF(Data!Z182="Country",SUMIFS(Data!AJ:AJ,Data!Z:Z,"TM",Data!R:R,Data!M182,AA:AA,"U"),"")))))))</f>
        <v>0</v>
      </c>
      <c r="AK182" s="18">
        <f>IF(Z182="TM",IF(AA182="U",(SUMIFS(Orders!AG:AG,Orders!AD:AD,Data!M182,Orders!W:W,0,Orders!X:X,0)+SUMIFS(Orders!AG:AG,Orders!AD:AD,Data!M182,Orders!W:W,1,Orders!X:X,1)),0),IF(Data!Z182="AAM",SUMIFS(Data!AK:AK,Data!Z:Z,"TM",Data!X:X,Data!M182,AA:AA,"U"),IF(Data!Z182="AM",SUMIFS(Data!AK:AK,Data!Z:Z,"TM",Data!V:V,Data!M182,AA:AA,"U"),IF(Data!Z182="AZM",SUMIFS(Data!AK:AK,Data!Z:Z,"TM",Data!U:U,Data!M182,AA:AA,"U"),IF(Data!Z182="Zone",SUMIFS(Data!AK:AK,Data!Z:Z,"TM",Data!T:T,Data!M182,AA:AA,"U"),IF(Data!Z182="Region",SUMIFS(Data!AK:AK,Data!Z:Z,"TM",Data!S:S,Data!M182,AA:AA,"U"),IF(Data!Z182="Country",SUMIFS(Data!AK:AK,Data!Z:Z,"TM",Data!R:R,Data!M182,AA:AA,"U"),"")))))))</f>
        <v>0</v>
      </c>
      <c r="AL182" s="18">
        <f>IF(Z182="TM",12000*0,IF(Data!Z182="AAM",SUMIFS(Data!AL:AL,Data!Z:Z,"TM",Data!X:X,Data!M182,AA:AA,"H"),IF(Data!Z182="AM",SUMIFS(Data!AL:AL,Data!Z:Z,"TM",Data!V:V,Data!M182,AA:AA,"H"),IF(Data!Z182="AZM",SUMIFS(Data!AL:AL,Data!Z:Z,"TM",Data!U:U,Data!M182,AA:AA,"H"),IF(Data!Z182="Zone",SUMIFS(Data!AL:AL,Data!Z:Z,"TM",Data!T:T,Data!M182,AA:AA,"H"),IF(Data!Z182="Region",SUMIFS(Data!AL:AL,Data!Z:Z,"TM",Data!S:S,Data!M182,AA:AA,"H"),IF(Data!Z182="Country",SUMIFS(Data!AL:AL,Data!Z:Z,"TM",Data!R:R,Data!M182,AA:AA,"H"),"")))))))</f>
        <v>0</v>
      </c>
      <c r="AM182" s="27">
        <f t="shared" si="47"/>
        <v>0</v>
      </c>
      <c r="AN182" s="26">
        <f t="shared" si="48"/>
        <v>0</v>
      </c>
      <c r="AO182" s="26">
        <f t="shared" si="49"/>
        <v>0</v>
      </c>
      <c r="AQ182" s="28">
        <f t="shared" si="50"/>
        <v>0</v>
      </c>
      <c r="AR182" s="18">
        <f t="shared" si="51"/>
        <v>0</v>
      </c>
      <c r="AS182" s="18">
        <f t="shared" si="52"/>
        <v>0</v>
      </c>
      <c r="AT182" s="27">
        <f t="shared" si="53"/>
        <v>0</v>
      </c>
      <c r="AU182" s="27"/>
      <c r="AV182" s="27"/>
      <c r="AW182" s="18">
        <f>IF(Z182="TM",(COUNTIFS(Orders!AD:AD,Data!M182,Orders!W:W,0,Orders!X:X,0,Orders!S:S,"*Ray*")+COUNTIFS(Orders!AD:AD,Data!M182,Orders!W:W,1,Orders!X:X,1,Orders!S:S,"*Ray*")+COUNTIFS(Orders!AD:AD,Data!M182,Orders!W:W,0,Orders!X:X,0,Orders!S:S,"*Fabric*")+COUNTIFS(Orders!AD:AD,Data!M182,Orders!W:W,1,Orders!X:X,1,Orders!S:S,"*Fabric*")),IF(Data!Z182="AAM",SUMIFS(Data!AW:AW,Data!Z:Z,"TM",Data!X:X,Data!M182),IF(Data!Z182="AM",SUMIFS(Data!AW:AW,Data!Z:Z,"TM",Data!V:V,Data!M182),IF(Data!Z182="AZM",SUMIFS(Data!AW:AW,Data!Z:Z,"TM",Data!U:U,Data!M182),IF(Data!Z182="Zone",SUMIFS(Data!AW:AW,Data!Z:Z,"TM",Data!T:T,Data!M182),IF(Data!Z182="Region",SUMIFS(Data!AW:AW,Data!Z:Z,"TM",Data!S:S,Data!M182),IF(Data!Z182="Country",SUMIFS(Data!AW:AW,Data!Z:Z,"TM",Data!R:R,Data!M182),0)))))))</f>
        <v>0</v>
      </c>
      <c r="AX182" s="18">
        <f>IF(Z182="TM",(COUNTIFS(Orders!AD:AD,Data!M182,Orders!W:W,0,Orders!X:X,0,Orders!S:S,"*Starter*")+COUNTIFS(Orders!AD:AD,Data!M182,Orders!W:W,1,Orders!X:X,1,Orders!S:S,"*Starter*")),IF(Data!Z182="AAM",SUMIFS(Data!AX:AX,Data!Z:Z,"TM",Data!X:X,Data!M182),IF(Data!Z182="AM",SUMIFS(Data!AX:AX,Data!Z:Z,"TM",Data!V:V,Data!M182),IF(Data!Z182="AZM",SUMIFS(Data!AX:AX,Data!Z:Z,"TM",Data!U:U,Data!M182),IF(Data!Z182="Zone",SUMIFS(Data!AX:AX,Data!Z:Z,"TM",Data!T:T,Data!M182),IF(Data!Z182="Region",SUMIFS(Data!AX:AX,Data!Z:Z,"TM",Data!S:S,Data!M182),IF(Data!Z182="Country",SUMIFS(Data!AX:AX,Data!Z:Z,"TM",Data!R:R,Data!M182),0)))))))</f>
        <v>0</v>
      </c>
      <c r="AY182" s="18">
        <f>IF(Z182="TM",(COUNTIFS(Orders!AD:AD,Data!M182,Orders!W:W,0,Orders!X:X,0,Orders!S:S,"*Pro*")+COUNTIFS(Orders!AD:AD,Data!M182,Orders!W:W,1,Orders!X:X,1,Orders!S:S,"*Pro*")),IF(Data!Z182="AAM",SUMIFS(Data!AY:AY,Data!Z:Z,"TM",Data!X:X,Data!M182),IF(Data!Z182="AM",SUMIFS(Data!AY:AY,Data!Z:Z,"TM",Data!V:V,Data!M182),IF(Data!Z182="AZM",SUMIFS(Data!AY:AY,Data!Z:Z,"TM",Data!U:U,Data!M182),IF(Data!Z182="Zone",SUMIFS(Data!AY:AY,Data!Z:Z,"TM",Data!T:T,Data!M182),IF(Data!Z182="Region",SUMIFS(Data!AY:AY,Data!Z:Z,"TM",Data!S:S,Data!M182),IF(Data!Z182="Country",SUMIFS(Data!AY:AY,Data!Z:Z,"TM",Data!R:R,Data!M182),0)))))))</f>
        <v>0</v>
      </c>
      <c r="AZ182" s="18">
        <f>IF(Z182="TM",(COUNTIFS(Orders!AD:AD,Data!M182,Orders!W:W,0,Orders!X:X,0,Orders!S:S,"*Tab*")+COUNTIFS(Orders!AD:AD,Data!M182,Orders!W:W,1,Orders!X:X,1,Orders!S:S,"*Tab*")),IF(Data!Z182="AAM",SUMIFS(Data!AZ:AZ,Data!Z:Z,"TM",Data!X:X,Data!M182),IF(Data!Z182="AM",SUMIFS(Data!AZ:AZ,Data!Z:Z,"TM",Data!V:V,Data!M182),IF(Data!Z182="AZM",SUMIFS(Data!AZ:AZ,Data!Z:Z,"TM",Data!U:U,Data!M182),IF(Data!Z182="Zone",SUMIFS(Data!AZ:AZ,Data!Z:Z,"TM",Data!T:T,Data!M182),IF(Data!Z182="Region",SUMIFS(Data!AZ:AZ,Data!Z:Z,"TM",Data!S:S,Data!M182),IF(Data!Z182="Country",SUMIFS(Data!AZ:AZ,Data!Z:Z,"TM",Data!R:R,Data!M182),0)))))))</f>
        <v>0</v>
      </c>
      <c r="BA182" s="18">
        <f>IF(Z182="TM",(COUNTIFS(Orders!AD:AD,Data!M182,Orders!W:W,0,Orders!X:X,0,Orders!S:S,"*Dental*")+COUNTIFS(Orders!AD:AD,Data!M182,Orders!W:W,1,Orders!X:X,1,Orders!S:S,"*Dental*")+COUNTIFS(Orders!AD:AD,Data!M182,Orders!W:W,0,Orders!X:X,0,Orders!S:S,"*Pediatric*")+COUNTIFS(Orders!AD:AD,Data!M182,Orders!W:W,1,Orders!X:X,1,Orders!S:S,"*Pediatric*")),IF(Data!Z182="AAM",SUMIFS(Data!BA:BA,Data!Z:Z,"TM",Data!X:X,Data!M182),IF(Data!Z182="AM",SUMIFS(Data!BA:BA,Data!Z:Z,"TM",Data!V:V,Data!M182),IF(Data!Z182="AZM",SUMIFS(Data!BA:BA,Data!Z:Z,"TM",Data!U:U,Data!M182),IF(Data!Z182="Zone",SUMIFS(Data!BA:BA,Data!Z:Z,"TM",Data!T:T,Data!M182),IF(Data!Z182="Region",SUMIFS(Data!BA:BA,Data!Z:Z,"TM",Data!S:S,Data!M182),IF(Data!Z182="Country",SUMIFS(Data!BA:BA,Data!Z:Z,"TM",Data!R:R,Data!M182),0)))))))</f>
        <v>0</v>
      </c>
      <c r="BB182" s="18">
        <f>IF(Z182="TM",(COUNTIFS(Orders!AD:AD,Data!M182,Orders!W:W,0,Orders!X:X,0,Orders!S:S,"*Fabric*")+COUNTIFS(Orders!AD:AD,Data!M182,Orders!W:W,1,Orders!X:X,1,Orders!S:S,"*Fabric*")),IF(Data!Z182="AAM",SUMIFS(Data!BB:BB,Data!Z:Z,"TM",Data!X:X,Data!M182),IF(Data!Z182="AM",SUMIFS(Data!BB:BB,Data!Z:Z,"TM",Data!V:V,Data!M182),IF(Data!Z182="AZM",SUMIFS(Data!BB:BB,Data!Z:Z,"TM",Data!U:U,Data!M182),IF(Data!Z182="Zone",SUMIFS(Data!BB:BB,Data!Z:Z,"TM",Data!T:T,Data!M182),IF(Data!Z182="Region",SUMIFS(Data!BB:BB,Data!Z:Z,"TM",Data!S:S,Data!M182),IF(Data!Z182="Country",SUMIFS(Data!BB:BB,Data!Z:Z,"TM",Data!R:R,Data!M182),0)))))))</f>
        <v>0</v>
      </c>
    </row>
    <row r="183" spans="1:54" ht="15.75" x14ac:dyDescent="0.3">
      <c r="A183" s="33" t="str">
        <f t="shared" si="54"/>
        <v/>
      </c>
      <c r="B183" s="33" t="b">
        <f t="shared" si="55"/>
        <v>1</v>
      </c>
      <c r="C183" s="33" t="e">
        <f>IF(ISERROR(SMALL($D$4:$D$594,E183)),””,SMALL($D$4:$D$594,E183))</f>
        <v>#NAME?</v>
      </c>
      <c r="D183" s="34" t="str">
        <f t="shared" si="56"/>
        <v/>
      </c>
      <c r="E183" s="33">
        <f>ROWS($E$4:E183)</f>
        <v>180</v>
      </c>
      <c r="F183" s="33">
        <f t="shared" si="57"/>
        <v>0</v>
      </c>
      <c r="G183" s="33">
        <f>IF(OR(Report!$C$7="",Report!$C$7="All Levels"),1,IF(Report!$C$7=Data!Z183,1,0))</f>
        <v>0</v>
      </c>
      <c r="H183" s="33">
        <f t="shared" si="58"/>
        <v>1</v>
      </c>
      <c r="I183" s="33">
        <f t="shared" si="59"/>
        <v>3</v>
      </c>
      <c r="J183" s="33">
        <f>IF(OR(Report!$F$7="",Report!$F$7="All AMs"),1,IF(Report!$F$7=Data!W183,1,0))</f>
        <v>1</v>
      </c>
      <c r="K183" s="33">
        <f>IF(OR(Report!$E$7="",Report!$E$7="All Zones"),1,IF(Report!$E$7=Data!P183,1,0))</f>
        <v>1</v>
      </c>
      <c r="L183" s="33">
        <f>IF(OR(Report!$D$7="",Report!$D$7="All Regions"),1,IF(Report!$D$7=Data!O183,1,0))</f>
        <v>1</v>
      </c>
      <c r="M183" s="67" t="s">
        <v>503</v>
      </c>
      <c r="N183" s="67" t="s">
        <v>1004</v>
      </c>
      <c r="O183" s="68" t="s">
        <v>18</v>
      </c>
      <c r="P183" s="68" t="s">
        <v>682</v>
      </c>
      <c r="Q183" s="68" t="s">
        <v>803</v>
      </c>
      <c r="R183" s="67" t="s">
        <v>777</v>
      </c>
      <c r="S183" s="67" t="s">
        <v>749</v>
      </c>
      <c r="T183" s="67" t="s">
        <v>750</v>
      </c>
      <c r="U183" s="67" t="s">
        <v>781</v>
      </c>
      <c r="V183" s="67" t="s">
        <v>805</v>
      </c>
      <c r="W183" s="67" t="s">
        <v>702</v>
      </c>
      <c r="X183" s="67"/>
      <c r="Y183" s="68" t="s">
        <v>361</v>
      </c>
      <c r="Z183" s="68" t="s">
        <v>13</v>
      </c>
      <c r="AA183" s="68" t="s">
        <v>925</v>
      </c>
      <c r="AB183" s="18">
        <f>IF(Z183="TM",IF(AA183="H",(COUNTIFS(Orders!AD:AD,Data!M183,Orders!W:W,0,Orders!X:X,0)+COUNTIFS(Orders!AD:AD,Data!M183,Orders!W:W,1,Orders!X:X,1)),0),IF(Data!Z183="AAM",SUMIFS(Data!AB:AB,Data!Z:Z,"TM",Data!X:X,Data!M183,AA:AA,"H"),IF(Data!Z183="AM",SUMIFS(Data!AB:AB,Data!Z:Z,"TM",Data!V:V,Data!M183,AA:AA,"H"),IF(Data!Z183="AZM",SUMIFS(Data!AB:AB,Data!Z:Z,"TM",Data!U:U,Data!M183,AA:AA,"H"),IF(Data!Z183="ZM",SUMIFS(Data!AB:AB,Data!Z:Z,"TM",Data!T:T,Data!M183,AA:AA,"H"),IF(Data!Z183="RM",SUMIFS(Data!AB:AB,Data!Z:Z,"TM",Data!S:S,Data!M183,AA:AA,"H"),IF(Data!Z183="CM",SUMIFS(Data!AB:AB,Data!Z:Z,"TM",Data!R:R,Data!M183,AA:AA,"H"),"")))))))</f>
        <v>0</v>
      </c>
      <c r="AC183" s="28">
        <f>IF(Z183="TM",IF(AA183="H",(SUMIFS(Orders!AG:AG,Orders!AD:AD,Data!M183,Orders!W:W,0,Orders!X:X,0)+SUMIFS(Orders!AG:AG,Orders!AD:AD,Data!M183,Orders!W:W,1,Orders!X:X,1))/12000,0),IF(Data!Z183="AAM",SUMIFS(Data!AC:AC,Data!Z:Z,"TM",Data!X:X,Data!M183,AA:AA,"H"),IF(Data!Z183="AM",SUMIFS(Data!AC:AC,Data!Z:Z,"TM",Data!V:V,Data!M183,AA:AA,"H"),IF(Data!Z183="AZM",SUMIFS(Data!AC:AC,Data!Z:Z,"TM",Data!U:U,Data!M183,AA:AA,"H"),IF(Data!Z183="Zone",SUMIFS(Data!AC:AC,Data!Z:Z,"TM",Data!T:T,Data!M183,AA:AA,"H"),IF(Data!Z183="Region",SUMIFS(Data!AC:AC,Data!Z:Z,"TM",Data!S:S,Data!M183,AA:AA,"H"),IF(Data!Z183="Country",SUMIFS(Data!AC:AC,Data!Z:Z,"TM",Data!R:R,Data!M183,AA:AA,"H"),"")))))))</f>
        <v>0</v>
      </c>
      <c r="AD183" s="18">
        <f>IF(Z183="TM",0,IF(Data!Z183="AAM",SUMIFS(Data!AD:AD,Data!Z:Z,"TM",Data!X:X,Data!M183,AA:AA,"H"),IF(Data!Z183="AM",SUMIFS(Data!AD:AD,Data!Z:Z,"TM",Data!V:V,Data!M183,AA:AA,"H"),IF(Data!Z183="AZM",SUMIFS(Data!AD:AD,Data!Z:Z,"TM",Data!U:U,Data!M183,AA:AA,"H"),IF(Data!Z183="Zone",SUMIFS(Data!AD:AD,Data!Z:Z,"TM",Data!T:T,Data!M183,AA:AA,"H"),IF(Data!Z183="Region",SUMIFS(Data!AD:AD,Data!Z:Z,"TM",Data!S:S,Data!M183,AA:AA,"H"),IF(Data!Z183="Country",SUMIFS(Data!AD:AD,Data!Z:Z,"TM",Data!R:R,Data!M183,AA:AA,"H"),"")))))))</f>
        <v>0</v>
      </c>
      <c r="AE183" s="27">
        <f t="shared" si="43"/>
        <v>0</v>
      </c>
      <c r="AF183" s="26">
        <f t="shared" si="44"/>
        <v>0</v>
      </c>
      <c r="AG183" s="26">
        <f t="shared" si="45"/>
        <v>0</v>
      </c>
      <c r="AH183" s="26">
        <f t="shared" si="46"/>
        <v>0</v>
      </c>
      <c r="AJ183" s="28">
        <f>IF(Z183="TM",IF(AA183="U",(SUMIFS(Orders!AG:AG,Orders!AD:AD,Data!M183,Orders!W:W,0,Orders!X:X,0)+SUMIFS(Orders!AG:AG,Orders!AD:AD,Data!M183,Orders!W:W,1,Orders!X:X,1))/12000,0),IF(Data!Z183="AAM",SUMIFS(Data!AJ:AJ,Data!Z:Z,"TM",Data!X:X,Data!M183,AA:AA,"U"),IF(Data!Z183="AM",SUMIFS(Data!AJ:AJ,Data!Z:Z,"TM",Data!V:V,Data!M183,AA:AA,"U"),IF(Data!Z183="AZM",SUMIFS(Data!AJ:AJ,Data!Z:Z,"TM",Data!U:U,Data!M183,AA:AA,"U"),IF(Data!Z183="Zone",SUMIFS(Data!AJ:AJ,Data!Z:Z,"TM",Data!T:T,Data!M183,AA:AA,"U"),IF(Data!Z183="Region",SUMIFS(Data!AJ:AJ,Data!Z:Z,"TM",Data!S:S,Data!M183,AA:AA,"U"),IF(Data!Z183="Country",SUMIFS(Data!AJ:AJ,Data!Z:Z,"TM",Data!R:R,Data!M183,AA:AA,"U"),"")))))))</f>
        <v>0</v>
      </c>
      <c r="AK183" s="18">
        <f>IF(Z183="TM",IF(AA183="U",(SUMIFS(Orders!AG:AG,Orders!AD:AD,Data!M183,Orders!W:W,0,Orders!X:X,0)+SUMIFS(Orders!AG:AG,Orders!AD:AD,Data!M183,Orders!W:W,1,Orders!X:X,1)),0),IF(Data!Z183="AAM",SUMIFS(Data!AK:AK,Data!Z:Z,"TM",Data!X:X,Data!M183,AA:AA,"U"),IF(Data!Z183="AM",SUMIFS(Data!AK:AK,Data!Z:Z,"TM",Data!V:V,Data!M183,AA:AA,"U"),IF(Data!Z183="AZM",SUMIFS(Data!AK:AK,Data!Z:Z,"TM",Data!U:U,Data!M183,AA:AA,"U"),IF(Data!Z183="Zone",SUMIFS(Data!AK:AK,Data!Z:Z,"TM",Data!T:T,Data!M183,AA:AA,"U"),IF(Data!Z183="Region",SUMIFS(Data!AK:AK,Data!Z:Z,"TM",Data!S:S,Data!M183,AA:AA,"U"),IF(Data!Z183="Country",SUMIFS(Data!AK:AK,Data!Z:Z,"TM",Data!R:R,Data!M183,AA:AA,"U"),"")))))))</f>
        <v>0</v>
      </c>
      <c r="AL183" s="18">
        <f>IF(Z183="TM",12000*0,IF(Data!Z183="AAM",SUMIFS(Data!AL:AL,Data!Z:Z,"TM",Data!X:X,Data!M183,AA:AA,"H"),IF(Data!Z183="AM",SUMIFS(Data!AL:AL,Data!Z:Z,"TM",Data!V:V,Data!M183,AA:AA,"H"),IF(Data!Z183="AZM",SUMIFS(Data!AL:AL,Data!Z:Z,"TM",Data!U:U,Data!M183,AA:AA,"H"),IF(Data!Z183="Zone",SUMIFS(Data!AL:AL,Data!Z:Z,"TM",Data!T:T,Data!M183,AA:AA,"H"),IF(Data!Z183="Region",SUMIFS(Data!AL:AL,Data!Z:Z,"TM",Data!S:S,Data!M183,AA:AA,"H"),IF(Data!Z183="Country",SUMIFS(Data!AL:AL,Data!Z:Z,"TM",Data!R:R,Data!M183,AA:AA,"H"),"")))))))</f>
        <v>0</v>
      </c>
      <c r="AM183" s="27">
        <f t="shared" si="47"/>
        <v>0</v>
      </c>
      <c r="AN183" s="26">
        <f t="shared" si="48"/>
        <v>0</v>
      </c>
      <c r="AO183" s="26">
        <f t="shared" si="49"/>
        <v>0</v>
      </c>
      <c r="AQ183" s="28">
        <f t="shared" si="50"/>
        <v>0</v>
      </c>
      <c r="AR183" s="18">
        <f t="shared" si="51"/>
        <v>0</v>
      </c>
      <c r="AS183" s="18">
        <f t="shared" si="52"/>
        <v>0</v>
      </c>
      <c r="AT183" s="27">
        <f t="shared" si="53"/>
        <v>0</v>
      </c>
      <c r="AU183" s="27"/>
      <c r="AV183" s="27"/>
      <c r="AW183" s="18">
        <f>IF(Z183="TM",(COUNTIFS(Orders!AD:AD,Data!M183,Orders!W:W,0,Orders!X:X,0,Orders!S:S,"*Ray*")+COUNTIFS(Orders!AD:AD,Data!M183,Orders!W:W,1,Orders!X:X,1,Orders!S:S,"*Ray*")+COUNTIFS(Orders!AD:AD,Data!M183,Orders!W:W,0,Orders!X:X,0,Orders!S:S,"*Fabric*")+COUNTIFS(Orders!AD:AD,Data!M183,Orders!W:W,1,Orders!X:X,1,Orders!S:S,"*Fabric*")),IF(Data!Z183="AAM",SUMIFS(Data!AW:AW,Data!Z:Z,"TM",Data!X:X,Data!M183),IF(Data!Z183="AM",SUMIFS(Data!AW:AW,Data!Z:Z,"TM",Data!V:V,Data!M183),IF(Data!Z183="AZM",SUMIFS(Data!AW:AW,Data!Z:Z,"TM",Data!U:U,Data!M183),IF(Data!Z183="Zone",SUMIFS(Data!AW:AW,Data!Z:Z,"TM",Data!T:T,Data!M183),IF(Data!Z183="Region",SUMIFS(Data!AW:AW,Data!Z:Z,"TM",Data!S:S,Data!M183),IF(Data!Z183="Country",SUMIFS(Data!AW:AW,Data!Z:Z,"TM",Data!R:R,Data!M183),0)))))))</f>
        <v>0</v>
      </c>
      <c r="AX183" s="18">
        <f>IF(Z183="TM",(COUNTIFS(Orders!AD:AD,Data!M183,Orders!W:W,0,Orders!X:X,0,Orders!S:S,"*Starter*")+COUNTIFS(Orders!AD:AD,Data!M183,Orders!W:W,1,Orders!X:X,1,Orders!S:S,"*Starter*")),IF(Data!Z183="AAM",SUMIFS(Data!AX:AX,Data!Z:Z,"TM",Data!X:X,Data!M183),IF(Data!Z183="AM",SUMIFS(Data!AX:AX,Data!Z:Z,"TM",Data!V:V,Data!M183),IF(Data!Z183="AZM",SUMIFS(Data!AX:AX,Data!Z:Z,"TM",Data!U:U,Data!M183),IF(Data!Z183="Zone",SUMIFS(Data!AX:AX,Data!Z:Z,"TM",Data!T:T,Data!M183),IF(Data!Z183="Region",SUMIFS(Data!AX:AX,Data!Z:Z,"TM",Data!S:S,Data!M183),IF(Data!Z183="Country",SUMIFS(Data!AX:AX,Data!Z:Z,"TM",Data!R:R,Data!M183),0)))))))</f>
        <v>0</v>
      </c>
      <c r="AY183" s="18">
        <f>IF(Z183="TM",(COUNTIFS(Orders!AD:AD,Data!M183,Orders!W:W,0,Orders!X:X,0,Orders!S:S,"*Pro*")+COUNTIFS(Orders!AD:AD,Data!M183,Orders!W:W,1,Orders!X:X,1,Orders!S:S,"*Pro*")),IF(Data!Z183="AAM",SUMIFS(Data!AY:AY,Data!Z:Z,"TM",Data!X:X,Data!M183),IF(Data!Z183="AM",SUMIFS(Data!AY:AY,Data!Z:Z,"TM",Data!V:V,Data!M183),IF(Data!Z183="AZM",SUMIFS(Data!AY:AY,Data!Z:Z,"TM",Data!U:U,Data!M183),IF(Data!Z183="Zone",SUMIFS(Data!AY:AY,Data!Z:Z,"TM",Data!T:T,Data!M183),IF(Data!Z183="Region",SUMIFS(Data!AY:AY,Data!Z:Z,"TM",Data!S:S,Data!M183),IF(Data!Z183="Country",SUMIFS(Data!AY:AY,Data!Z:Z,"TM",Data!R:R,Data!M183),0)))))))</f>
        <v>0</v>
      </c>
      <c r="AZ183" s="18">
        <f>IF(Z183="TM",(COUNTIFS(Orders!AD:AD,Data!M183,Orders!W:W,0,Orders!X:X,0,Orders!S:S,"*Tab*")+COUNTIFS(Orders!AD:AD,Data!M183,Orders!W:W,1,Orders!X:X,1,Orders!S:S,"*Tab*")),IF(Data!Z183="AAM",SUMIFS(Data!AZ:AZ,Data!Z:Z,"TM",Data!X:X,Data!M183),IF(Data!Z183="AM",SUMIFS(Data!AZ:AZ,Data!Z:Z,"TM",Data!V:V,Data!M183),IF(Data!Z183="AZM",SUMIFS(Data!AZ:AZ,Data!Z:Z,"TM",Data!U:U,Data!M183),IF(Data!Z183="Zone",SUMIFS(Data!AZ:AZ,Data!Z:Z,"TM",Data!T:T,Data!M183),IF(Data!Z183="Region",SUMIFS(Data!AZ:AZ,Data!Z:Z,"TM",Data!S:S,Data!M183),IF(Data!Z183="Country",SUMIFS(Data!AZ:AZ,Data!Z:Z,"TM",Data!R:R,Data!M183),0)))))))</f>
        <v>0</v>
      </c>
      <c r="BA183" s="18">
        <f>IF(Z183="TM",(COUNTIFS(Orders!AD:AD,Data!M183,Orders!W:W,0,Orders!X:X,0,Orders!S:S,"*Dental*")+COUNTIFS(Orders!AD:AD,Data!M183,Orders!W:W,1,Orders!X:X,1,Orders!S:S,"*Dental*")+COUNTIFS(Orders!AD:AD,Data!M183,Orders!W:W,0,Orders!X:X,0,Orders!S:S,"*Pediatric*")+COUNTIFS(Orders!AD:AD,Data!M183,Orders!W:W,1,Orders!X:X,1,Orders!S:S,"*Pediatric*")),IF(Data!Z183="AAM",SUMIFS(Data!BA:BA,Data!Z:Z,"TM",Data!X:X,Data!M183),IF(Data!Z183="AM",SUMIFS(Data!BA:BA,Data!Z:Z,"TM",Data!V:V,Data!M183),IF(Data!Z183="AZM",SUMIFS(Data!BA:BA,Data!Z:Z,"TM",Data!U:U,Data!M183),IF(Data!Z183="Zone",SUMIFS(Data!BA:BA,Data!Z:Z,"TM",Data!T:T,Data!M183),IF(Data!Z183="Region",SUMIFS(Data!BA:BA,Data!Z:Z,"TM",Data!S:S,Data!M183),IF(Data!Z183="Country",SUMIFS(Data!BA:BA,Data!Z:Z,"TM",Data!R:R,Data!M183),0)))))))</f>
        <v>0</v>
      </c>
      <c r="BB183" s="18">
        <f>IF(Z183="TM",(COUNTIFS(Orders!AD:AD,Data!M183,Orders!W:W,0,Orders!X:X,0,Orders!S:S,"*Fabric*")+COUNTIFS(Orders!AD:AD,Data!M183,Orders!W:W,1,Orders!X:X,1,Orders!S:S,"*Fabric*")),IF(Data!Z183="AAM",SUMIFS(Data!BB:BB,Data!Z:Z,"TM",Data!X:X,Data!M183),IF(Data!Z183="AM",SUMIFS(Data!BB:BB,Data!Z:Z,"TM",Data!V:V,Data!M183),IF(Data!Z183="AZM",SUMIFS(Data!BB:BB,Data!Z:Z,"TM",Data!U:U,Data!M183),IF(Data!Z183="Zone",SUMIFS(Data!BB:BB,Data!Z:Z,"TM",Data!T:T,Data!M183),IF(Data!Z183="Region",SUMIFS(Data!BB:BB,Data!Z:Z,"TM",Data!S:S,Data!M183),IF(Data!Z183="Country",SUMIFS(Data!BB:BB,Data!Z:Z,"TM",Data!R:R,Data!M183),0)))))))</f>
        <v>0</v>
      </c>
    </row>
    <row r="184" spans="1:54" ht="15.75" x14ac:dyDescent="0.3">
      <c r="A184" s="33" t="str">
        <f t="shared" si="54"/>
        <v/>
      </c>
      <c r="B184" s="33" t="b">
        <f t="shared" si="55"/>
        <v>1</v>
      </c>
      <c r="C184" s="33" t="e">
        <f>IF(ISERROR(SMALL($D$4:$D$594,E184)),””,SMALL($D$4:$D$594,E184))</f>
        <v>#NAME?</v>
      </c>
      <c r="D184" s="34" t="str">
        <f t="shared" si="56"/>
        <v/>
      </c>
      <c r="E184" s="33">
        <f>ROWS($E$4:E184)</f>
        <v>181</v>
      </c>
      <c r="F184" s="33">
        <f t="shared" si="57"/>
        <v>0</v>
      </c>
      <c r="G184" s="33">
        <f>IF(OR(Report!$C$7="",Report!$C$7="All Levels"),1,IF(Report!$C$7=Data!Z184,1,0))</f>
        <v>0</v>
      </c>
      <c r="H184" s="33">
        <f t="shared" si="58"/>
        <v>1</v>
      </c>
      <c r="I184" s="33">
        <f t="shared" si="59"/>
        <v>3</v>
      </c>
      <c r="J184" s="33">
        <f>IF(OR(Report!$F$7="",Report!$F$7="All AMs"),1,IF(Report!$F$7=Data!W184,1,0))</f>
        <v>1</v>
      </c>
      <c r="K184" s="33">
        <f>IF(OR(Report!$E$7="",Report!$E$7="All Zones"),1,IF(Report!$E$7=Data!P184,1,0))</f>
        <v>1</v>
      </c>
      <c r="L184" s="33">
        <f>IF(OR(Report!$D$7="",Report!$D$7="All Regions"),1,IF(Report!$D$7=Data!O184,1,0))</f>
        <v>1</v>
      </c>
      <c r="M184" s="67" t="s">
        <v>605</v>
      </c>
      <c r="N184" s="67" t="s">
        <v>1005</v>
      </c>
      <c r="O184" s="68" t="s">
        <v>18</v>
      </c>
      <c r="P184" s="68" t="s">
        <v>682</v>
      </c>
      <c r="Q184" s="68" t="s">
        <v>803</v>
      </c>
      <c r="R184" s="67" t="s">
        <v>777</v>
      </c>
      <c r="S184" s="67" t="s">
        <v>749</v>
      </c>
      <c r="T184" s="67" t="s">
        <v>750</v>
      </c>
      <c r="U184" s="67" t="s">
        <v>781</v>
      </c>
      <c r="V184" s="67" t="s">
        <v>805</v>
      </c>
      <c r="W184" s="67" t="s">
        <v>702</v>
      </c>
      <c r="X184" s="67"/>
      <c r="Y184" s="68" t="s">
        <v>361</v>
      </c>
      <c r="Z184" s="68" t="s">
        <v>13</v>
      </c>
      <c r="AA184" s="68" t="s">
        <v>925</v>
      </c>
      <c r="AB184" s="18">
        <f>IF(Z184="TM",IF(AA184="H",(COUNTIFS(Orders!AD:AD,Data!M184,Orders!W:W,0,Orders!X:X,0)+COUNTIFS(Orders!AD:AD,Data!M184,Orders!W:W,1,Orders!X:X,1)),0),IF(Data!Z184="AAM",SUMIFS(Data!AB:AB,Data!Z:Z,"TM",Data!X:X,Data!M184,AA:AA,"H"),IF(Data!Z184="AM",SUMIFS(Data!AB:AB,Data!Z:Z,"TM",Data!V:V,Data!M184,AA:AA,"H"),IF(Data!Z184="AZM",SUMIFS(Data!AB:AB,Data!Z:Z,"TM",Data!U:U,Data!M184,AA:AA,"H"),IF(Data!Z184="ZM",SUMIFS(Data!AB:AB,Data!Z:Z,"TM",Data!T:T,Data!M184,AA:AA,"H"),IF(Data!Z184="RM",SUMIFS(Data!AB:AB,Data!Z:Z,"TM",Data!S:S,Data!M184,AA:AA,"H"),IF(Data!Z184="CM",SUMIFS(Data!AB:AB,Data!Z:Z,"TM",Data!R:R,Data!M184,AA:AA,"H"),"")))))))</f>
        <v>0</v>
      </c>
      <c r="AC184" s="28">
        <f>IF(Z184="TM",IF(AA184="H",(SUMIFS(Orders!AG:AG,Orders!AD:AD,Data!M184,Orders!W:W,0,Orders!X:X,0)+SUMIFS(Orders!AG:AG,Orders!AD:AD,Data!M184,Orders!W:W,1,Orders!X:X,1))/12000,0),IF(Data!Z184="AAM",SUMIFS(Data!AC:AC,Data!Z:Z,"TM",Data!X:X,Data!M184,AA:AA,"H"),IF(Data!Z184="AM",SUMIFS(Data!AC:AC,Data!Z:Z,"TM",Data!V:V,Data!M184,AA:AA,"H"),IF(Data!Z184="AZM",SUMIFS(Data!AC:AC,Data!Z:Z,"TM",Data!U:U,Data!M184,AA:AA,"H"),IF(Data!Z184="Zone",SUMIFS(Data!AC:AC,Data!Z:Z,"TM",Data!T:T,Data!M184,AA:AA,"H"),IF(Data!Z184="Region",SUMIFS(Data!AC:AC,Data!Z:Z,"TM",Data!S:S,Data!M184,AA:AA,"H"),IF(Data!Z184="Country",SUMIFS(Data!AC:AC,Data!Z:Z,"TM",Data!R:R,Data!M184,AA:AA,"H"),"")))))))</f>
        <v>0</v>
      </c>
      <c r="AD184" s="18">
        <f>IF(Z184="TM",0,IF(Data!Z184="AAM",SUMIFS(Data!AD:AD,Data!Z:Z,"TM",Data!X:X,Data!M184,AA:AA,"H"),IF(Data!Z184="AM",SUMIFS(Data!AD:AD,Data!Z:Z,"TM",Data!V:V,Data!M184,AA:AA,"H"),IF(Data!Z184="AZM",SUMIFS(Data!AD:AD,Data!Z:Z,"TM",Data!U:U,Data!M184,AA:AA,"H"),IF(Data!Z184="Zone",SUMIFS(Data!AD:AD,Data!Z:Z,"TM",Data!T:T,Data!M184,AA:AA,"H"),IF(Data!Z184="Region",SUMIFS(Data!AD:AD,Data!Z:Z,"TM",Data!S:S,Data!M184,AA:AA,"H"),IF(Data!Z184="Country",SUMIFS(Data!AD:AD,Data!Z:Z,"TM",Data!R:R,Data!M184,AA:AA,"H"),"")))))))</f>
        <v>0</v>
      </c>
      <c r="AE184" s="27">
        <f t="shared" si="43"/>
        <v>0</v>
      </c>
      <c r="AF184" s="26">
        <f t="shared" si="44"/>
        <v>0</v>
      </c>
      <c r="AG184" s="26">
        <f t="shared" si="45"/>
        <v>0</v>
      </c>
      <c r="AH184" s="26">
        <f t="shared" si="46"/>
        <v>0</v>
      </c>
      <c r="AJ184" s="28">
        <f>IF(Z184="TM",IF(AA184="U",(SUMIFS(Orders!AG:AG,Orders!AD:AD,Data!M184,Orders!W:W,0,Orders!X:X,0)+SUMIFS(Orders!AG:AG,Orders!AD:AD,Data!M184,Orders!W:W,1,Orders!X:X,1))/12000,0),IF(Data!Z184="AAM",SUMIFS(Data!AJ:AJ,Data!Z:Z,"TM",Data!X:X,Data!M184,AA:AA,"U"),IF(Data!Z184="AM",SUMIFS(Data!AJ:AJ,Data!Z:Z,"TM",Data!V:V,Data!M184,AA:AA,"U"),IF(Data!Z184="AZM",SUMIFS(Data!AJ:AJ,Data!Z:Z,"TM",Data!U:U,Data!M184,AA:AA,"U"),IF(Data!Z184="Zone",SUMIFS(Data!AJ:AJ,Data!Z:Z,"TM",Data!T:T,Data!M184,AA:AA,"U"),IF(Data!Z184="Region",SUMIFS(Data!AJ:AJ,Data!Z:Z,"TM",Data!S:S,Data!M184,AA:AA,"U"),IF(Data!Z184="Country",SUMIFS(Data!AJ:AJ,Data!Z:Z,"TM",Data!R:R,Data!M184,AA:AA,"U"),"")))))))</f>
        <v>0</v>
      </c>
      <c r="AK184" s="18">
        <f>IF(Z184="TM",IF(AA184="U",(SUMIFS(Orders!AG:AG,Orders!AD:AD,Data!M184,Orders!W:W,0,Orders!X:X,0)+SUMIFS(Orders!AG:AG,Orders!AD:AD,Data!M184,Orders!W:W,1,Orders!X:X,1)),0),IF(Data!Z184="AAM",SUMIFS(Data!AK:AK,Data!Z:Z,"TM",Data!X:X,Data!M184,AA:AA,"U"),IF(Data!Z184="AM",SUMIFS(Data!AK:AK,Data!Z:Z,"TM",Data!V:V,Data!M184,AA:AA,"U"),IF(Data!Z184="AZM",SUMIFS(Data!AK:AK,Data!Z:Z,"TM",Data!U:U,Data!M184,AA:AA,"U"),IF(Data!Z184="Zone",SUMIFS(Data!AK:AK,Data!Z:Z,"TM",Data!T:T,Data!M184,AA:AA,"U"),IF(Data!Z184="Region",SUMIFS(Data!AK:AK,Data!Z:Z,"TM",Data!S:S,Data!M184,AA:AA,"U"),IF(Data!Z184="Country",SUMIFS(Data!AK:AK,Data!Z:Z,"TM",Data!R:R,Data!M184,AA:AA,"U"),"")))))))</f>
        <v>0</v>
      </c>
      <c r="AL184" s="18">
        <f>IF(Z184="TM",12000*0,IF(Data!Z184="AAM",SUMIFS(Data!AL:AL,Data!Z:Z,"TM",Data!X:X,Data!M184,AA:AA,"H"),IF(Data!Z184="AM",SUMIFS(Data!AL:AL,Data!Z:Z,"TM",Data!V:V,Data!M184,AA:AA,"H"),IF(Data!Z184="AZM",SUMIFS(Data!AL:AL,Data!Z:Z,"TM",Data!U:U,Data!M184,AA:AA,"H"),IF(Data!Z184="Zone",SUMIFS(Data!AL:AL,Data!Z:Z,"TM",Data!T:T,Data!M184,AA:AA,"H"),IF(Data!Z184="Region",SUMIFS(Data!AL:AL,Data!Z:Z,"TM",Data!S:S,Data!M184,AA:AA,"H"),IF(Data!Z184="Country",SUMIFS(Data!AL:AL,Data!Z:Z,"TM",Data!R:R,Data!M184,AA:AA,"H"),"")))))))</f>
        <v>0</v>
      </c>
      <c r="AM184" s="27">
        <f t="shared" si="47"/>
        <v>0</v>
      </c>
      <c r="AN184" s="26">
        <f t="shared" si="48"/>
        <v>0</v>
      </c>
      <c r="AO184" s="26">
        <f t="shared" si="49"/>
        <v>0</v>
      </c>
      <c r="AQ184" s="28">
        <f t="shared" si="50"/>
        <v>0</v>
      </c>
      <c r="AR184" s="18">
        <f t="shared" si="51"/>
        <v>0</v>
      </c>
      <c r="AS184" s="18">
        <f t="shared" si="52"/>
        <v>0</v>
      </c>
      <c r="AT184" s="27">
        <f t="shared" si="53"/>
        <v>0</v>
      </c>
      <c r="AU184" s="27"/>
      <c r="AV184" s="27"/>
      <c r="AW184" s="18">
        <f>IF(Z184="TM",(COUNTIFS(Orders!AD:AD,Data!M184,Orders!W:W,0,Orders!X:X,0,Orders!S:S,"*Ray*")+COUNTIFS(Orders!AD:AD,Data!M184,Orders!W:W,1,Orders!X:X,1,Orders!S:S,"*Ray*")+COUNTIFS(Orders!AD:AD,Data!M184,Orders!W:W,0,Orders!X:X,0,Orders!S:S,"*Fabric*")+COUNTIFS(Orders!AD:AD,Data!M184,Orders!W:W,1,Orders!X:X,1,Orders!S:S,"*Fabric*")),IF(Data!Z184="AAM",SUMIFS(Data!AW:AW,Data!Z:Z,"TM",Data!X:X,Data!M184),IF(Data!Z184="AM",SUMIFS(Data!AW:AW,Data!Z:Z,"TM",Data!V:V,Data!M184),IF(Data!Z184="AZM",SUMIFS(Data!AW:AW,Data!Z:Z,"TM",Data!U:U,Data!M184),IF(Data!Z184="Zone",SUMIFS(Data!AW:AW,Data!Z:Z,"TM",Data!T:T,Data!M184),IF(Data!Z184="Region",SUMIFS(Data!AW:AW,Data!Z:Z,"TM",Data!S:S,Data!M184),IF(Data!Z184="Country",SUMIFS(Data!AW:AW,Data!Z:Z,"TM",Data!R:R,Data!M184),0)))))))</f>
        <v>0</v>
      </c>
      <c r="AX184" s="18">
        <f>IF(Z184="TM",(COUNTIFS(Orders!AD:AD,Data!M184,Orders!W:W,0,Orders!X:X,0,Orders!S:S,"*Starter*")+COUNTIFS(Orders!AD:AD,Data!M184,Orders!W:W,1,Orders!X:X,1,Orders!S:S,"*Starter*")),IF(Data!Z184="AAM",SUMIFS(Data!AX:AX,Data!Z:Z,"TM",Data!X:X,Data!M184),IF(Data!Z184="AM",SUMIFS(Data!AX:AX,Data!Z:Z,"TM",Data!V:V,Data!M184),IF(Data!Z184="AZM",SUMIFS(Data!AX:AX,Data!Z:Z,"TM",Data!U:U,Data!M184),IF(Data!Z184="Zone",SUMIFS(Data!AX:AX,Data!Z:Z,"TM",Data!T:T,Data!M184),IF(Data!Z184="Region",SUMIFS(Data!AX:AX,Data!Z:Z,"TM",Data!S:S,Data!M184),IF(Data!Z184="Country",SUMIFS(Data!AX:AX,Data!Z:Z,"TM",Data!R:R,Data!M184),0)))))))</f>
        <v>0</v>
      </c>
      <c r="AY184" s="18">
        <f>IF(Z184="TM",(COUNTIFS(Orders!AD:AD,Data!M184,Orders!W:W,0,Orders!X:X,0,Orders!S:S,"*Pro*")+COUNTIFS(Orders!AD:AD,Data!M184,Orders!W:W,1,Orders!X:X,1,Orders!S:S,"*Pro*")),IF(Data!Z184="AAM",SUMIFS(Data!AY:AY,Data!Z:Z,"TM",Data!X:X,Data!M184),IF(Data!Z184="AM",SUMIFS(Data!AY:AY,Data!Z:Z,"TM",Data!V:V,Data!M184),IF(Data!Z184="AZM",SUMIFS(Data!AY:AY,Data!Z:Z,"TM",Data!U:U,Data!M184),IF(Data!Z184="Zone",SUMIFS(Data!AY:AY,Data!Z:Z,"TM",Data!T:T,Data!M184),IF(Data!Z184="Region",SUMIFS(Data!AY:AY,Data!Z:Z,"TM",Data!S:S,Data!M184),IF(Data!Z184="Country",SUMIFS(Data!AY:AY,Data!Z:Z,"TM",Data!R:R,Data!M184),0)))))))</f>
        <v>0</v>
      </c>
      <c r="AZ184" s="18">
        <f>IF(Z184="TM",(COUNTIFS(Orders!AD:AD,Data!M184,Orders!W:W,0,Orders!X:X,0,Orders!S:S,"*Tab*")+COUNTIFS(Orders!AD:AD,Data!M184,Orders!W:W,1,Orders!X:X,1,Orders!S:S,"*Tab*")),IF(Data!Z184="AAM",SUMIFS(Data!AZ:AZ,Data!Z:Z,"TM",Data!X:X,Data!M184),IF(Data!Z184="AM",SUMIFS(Data!AZ:AZ,Data!Z:Z,"TM",Data!V:V,Data!M184),IF(Data!Z184="AZM",SUMIFS(Data!AZ:AZ,Data!Z:Z,"TM",Data!U:U,Data!M184),IF(Data!Z184="Zone",SUMIFS(Data!AZ:AZ,Data!Z:Z,"TM",Data!T:T,Data!M184),IF(Data!Z184="Region",SUMIFS(Data!AZ:AZ,Data!Z:Z,"TM",Data!S:S,Data!M184),IF(Data!Z184="Country",SUMIFS(Data!AZ:AZ,Data!Z:Z,"TM",Data!R:R,Data!M184),0)))))))</f>
        <v>0</v>
      </c>
      <c r="BA184" s="18">
        <f>IF(Z184="TM",(COUNTIFS(Orders!AD:AD,Data!M184,Orders!W:W,0,Orders!X:X,0,Orders!S:S,"*Dental*")+COUNTIFS(Orders!AD:AD,Data!M184,Orders!W:W,1,Orders!X:X,1,Orders!S:S,"*Dental*")+COUNTIFS(Orders!AD:AD,Data!M184,Orders!W:W,0,Orders!X:X,0,Orders!S:S,"*Pediatric*")+COUNTIFS(Orders!AD:AD,Data!M184,Orders!W:W,1,Orders!X:X,1,Orders!S:S,"*Pediatric*")),IF(Data!Z184="AAM",SUMIFS(Data!BA:BA,Data!Z:Z,"TM",Data!X:X,Data!M184),IF(Data!Z184="AM",SUMIFS(Data!BA:BA,Data!Z:Z,"TM",Data!V:V,Data!M184),IF(Data!Z184="AZM",SUMIFS(Data!BA:BA,Data!Z:Z,"TM",Data!U:U,Data!M184),IF(Data!Z184="Zone",SUMIFS(Data!BA:BA,Data!Z:Z,"TM",Data!T:T,Data!M184),IF(Data!Z184="Region",SUMIFS(Data!BA:BA,Data!Z:Z,"TM",Data!S:S,Data!M184),IF(Data!Z184="Country",SUMIFS(Data!BA:BA,Data!Z:Z,"TM",Data!R:R,Data!M184),0)))))))</f>
        <v>0</v>
      </c>
      <c r="BB184" s="18">
        <f>IF(Z184="TM",(COUNTIFS(Orders!AD:AD,Data!M184,Orders!W:W,0,Orders!X:X,0,Orders!S:S,"*Fabric*")+COUNTIFS(Orders!AD:AD,Data!M184,Orders!W:W,1,Orders!X:X,1,Orders!S:S,"*Fabric*")),IF(Data!Z184="AAM",SUMIFS(Data!BB:BB,Data!Z:Z,"TM",Data!X:X,Data!M184),IF(Data!Z184="AM",SUMIFS(Data!BB:BB,Data!Z:Z,"TM",Data!V:V,Data!M184),IF(Data!Z184="AZM",SUMIFS(Data!BB:BB,Data!Z:Z,"TM",Data!U:U,Data!M184),IF(Data!Z184="Zone",SUMIFS(Data!BB:BB,Data!Z:Z,"TM",Data!T:T,Data!M184),IF(Data!Z184="Region",SUMIFS(Data!BB:BB,Data!Z:Z,"TM",Data!S:S,Data!M184),IF(Data!Z184="Country",SUMIFS(Data!BB:BB,Data!Z:Z,"TM",Data!R:R,Data!M184),0)))))))</f>
        <v>0</v>
      </c>
    </row>
    <row r="185" spans="1:54" ht="15.75" x14ac:dyDescent="0.3">
      <c r="A185" s="33" t="str">
        <f t="shared" si="54"/>
        <v/>
      </c>
      <c r="B185" s="33" t="b">
        <f t="shared" si="55"/>
        <v>1</v>
      </c>
      <c r="C185" s="33" t="e">
        <f>IF(ISERROR(SMALL($D$4:$D$594,E185)),””,SMALL($D$4:$D$594,E185))</f>
        <v>#NAME?</v>
      </c>
      <c r="D185" s="34" t="str">
        <f t="shared" si="56"/>
        <v/>
      </c>
      <c r="E185" s="33">
        <f>ROWS($E$4:E185)</f>
        <v>182</v>
      </c>
      <c r="F185" s="33">
        <f t="shared" si="57"/>
        <v>0</v>
      </c>
      <c r="G185" s="33">
        <f>IF(OR(Report!$C$7="",Report!$C$7="All Levels"),1,IF(Report!$C$7=Data!Z185,1,0))</f>
        <v>0</v>
      </c>
      <c r="H185" s="33">
        <f t="shared" si="58"/>
        <v>1</v>
      </c>
      <c r="I185" s="33">
        <f t="shared" si="59"/>
        <v>3</v>
      </c>
      <c r="J185" s="33">
        <f>IF(OR(Report!$F$7="",Report!$F$7="All AMs"),1,IF(Report!$F$7=Data!W185,1,0))</f>
        <v>1</v>
      </c>
      <c r="K185" s="33">
        <f>IF(OR(Report!$E$7="",Report!$E$7="All Zones"),1,IF(Report!$E$7=Data!P185,1,0))</f>
        <v>1</v>
      </c>
      <c r="L185" s="33">
        <f>IF(OR(Report!$D$7="",Report!$D$7="All Regions"),1,IF(Report!$D$7=Data!O185,1,0))</f>
        <v>1</v>
      </c>
      <c r="M185" s="67" t="s">
        <v>1006</v>
      </c>
      <c r="N185" s="67" t="s">
        <v>1007</v>
      </c>
      <c r="O185" s="68" t="s">
        <v>18</v>
      </c>
      <c r="P185" s="68" t="s">
        <v>682</v>
      </c>
      <c r="Q185" s="68" t="s">
        <v>803</v>
      </c>
      <c r="R185" s="67" t="s">
        <v>777</v>
      </c>
      <c r="S185" s="67" t="s">
        <v>749</v>
      </c>
      <c r="T185" s="67" t="s">
        <v>750</v>
      </c>
      <c r="U185" s="67" t="s">
        <v>781</v>
      </c>
      <c r="V185" s="67" t="s">
        <v>805</v>
      </c>
      <c r="W185" s="67" t="s">
        <v>702</v>
      </c>
      <c r="X185" s="67"/>
      <c r="Y185" s="68" t="s">
        <v>361</v>
      </c>
      <c r="Z185" s="68" t="s">
        <v>13</v>
      </c>
      <c r="AA185" s="68" t="s">
        <v>925</v>
      </c>
      <c r="AB185" s="18">
        <f>IF(Z185="TM",IF(AA185="H",(COUNTIFS(Orders!AD:AD,Data!M185,Orders!W:W,0,Orders!X:X,0)+COUNTIFS(Orders!AD:AD,Data!M185,Orders!W:W,1,Orders!X:X,1)),0),IF(Data!Z185="AAM",SUMIFS(Data!AB:AB,Data!Z:Z,"TM",Data!X:X,Data!M185,AA:AA,"H"),IF(Data!Z185="AM",SUMIFS(Data!AB:AB,Data!Z:Z,"TM",Data!V:V,Data!M185,AA:AA,"H"),IF(Data!Z185="AZM",SUMIFS(Data!AB:AB,Data!Z:Z,"TM",Data!U:U,Data!M185,AA:AA,"H"),IF(Data!Z185="ZM",SUMIFS(Data!AB:AB,Data!Z:Z,"TM",Data!T:T,Data!M185,AA:AA,"H"),IF(Data!Z185="RM",SUMIFS(Data!AB:AB,Data!Z:Z,"TM",Data!S:S,Data!M185,AA:AA,"H"),IF(Data!Z185="CM",SUMIFS(Data!AB:AB,Data!Z:Z,"TM",Data!R:R,Data!M185,AA:AA,"H"),"")))))))</f>
        <v>0</v>
      </c>
      <c r="AC185" s="28">
        <f>IF(Z185="TM",IF(AA185="H",(SUMIFS(Orders!AG:AG,Orders!AD:AD,Data!M185,Orders!W:W,0,Orders!X:X,0)+SUMIFS(Orders!AG:AG,Orders!AD:AD,Data!M185,Orders!W:W,1,Orders!X:X,1))/12000,0),IF(Data!Z185="AAM",SUMIFS(Data!AC:AC,Data!Z:Z,"TM",Data!X:X,Data!M185,AA:AA,"H"),IF(Data!Z185="AM",SUMIFS(Data!AC:AC,Data!Z:Z,"TM",Data!V:V,Data!M185,AA:AA,"H"),IF(Data!Z185="AZM",SUMIFS(Data!AC:AC,Data!Z:Z,"TM",Data!U:U,Data!M185,AA:AA,"H"),IF(Data!Z185="Zone",SUMIFS(Data!AC:AC,Data!Z:Z,"TM",Data!T:T,Data!M185,AA:AA,"H"),IF(Data!Z185="Region",SUMIFS(Data!AC:AC,Data!Z:Z,"TM",Data!S:S,Data!M185,AA:AA,"H"),IF(Data!Z185="Country",SUMIFS(Data!AC:AC,Data!Z:Z,"TM",Data!R:R,Data!M185,AA:AA,"H"),"")))))))</f>
        <v>0</v>
      </c>
      <c r="AD185" s="18">
        <f>IF(Z185="TM",0,IF(Data!Z185="AAM",SUMIFS(Data!AD:AD,Data!Z:Z,"TM",Data!X:X,Data!M185,AA:AA,"H"),IF(Data!Z185="AM",SUMIFS(Data!AD:AD,Data!Z:Z,"TM",Data!V:V,Data!M185,AA:AA,"H"),IF(Data!Z185="AZM",SUMIFS(Data!AD:AD,Data!Z:Z,"TM",Data!U:U,Data!M185,AA:AA,"H"),IF(Data!Z185="Zone",SUMIFS(Data!AD:AD,Data!Z:Z,"TM",Data!T:T,Data!M185,AA:AA,"H"),IF(Data!Z185="Region",SUMIFS(Data!AD:AD,Data!Z:Z,"TM",Data!S:S,Data!M185,AA:AA,"H"),IF(Data!Z185="Country",SUMIFS(Data!AD:AD,Data!Z:Z,"TM",Data!R:R,Data!M185,AA:AA,"H"),"")))))))</f>
        <v>0</v>
      </c>
      <c r="AE185" s="27">
        <f t="shared" si="43"/>
        <v>0</v>
      </c>
      <c r="AF185" s="26">
        <f t="shared" si="44"/>
        <v>0</v>
      </c>
      <c r="AG185" s="26">
        <f t="shared" si="45"/>
        <v>0</v>
      </c>
      <c r="AH185" s="26">
        <f t="shared" si="46"/>
        <v>0</v>
      </c>
      <c r="AJ185" s="28">
        <f>IF(Z185="TM",IF(AA185="U",(SUMIFS(Orders!AG:AG,Orders!AD:AD,Data!M185,Orders!W:W,0,Orders!X:X,0)+SUMIFS(Orders!AG:AG,Orders!AD:AD,Data!M185,Orders!W:W,1,Orders!X:X,1))/12000,0),IF(Data!Z185="AAM",SUMIFS(Data!AJ:AJ,Data!Z:Z,"TM",Data!X:X,Data!M185,AA:AA,"U"),IF(Data!Z185="AM",SUMIFS(Data!AJ:AJ,Data!Z:Z,"TM",Data!V:V,Data!M185,AA:AA,"U"),IF(Data!Z185="AZM",SUMIFS(Data!AJ:AJ,Data!Z:Z,"TM",Data!U:U,Data!M185,AA:AA,"U"),IF(Data!Z185="Zone",SUMIFS(Data!AJ:AJ,Data!Z:Z,"TM",Data!T:T,Data!M185,AA:AA,"U"),IF(Data!Z185="Region",SUMIFS(Data!AJ:AJ,Data!Z:Z,"TM",Data!S:S,Data!M185,AA:AA,"U"),IF(Data!Z185="Country",SUMIFS(Data!AJ:AJ,Data!Z:Z,"TM",Data!R:R,Data!M185,AA:AA,"U"),"")))))))</f>
        <v>1.998</v>
      </c>
      <c r="AK185" s="18">
        <f>IF(Z185="TM",IF(AA185="U",(SUMIFS(Orders!AG:AG,Orders!AD:AD,Data!M185,Orders!W:W,0,Orders!X:X,0)+SUMIFS(Orders!AG:AG,Orders!AD:AD,Data!M185,Orders!W:W,1,Orders!X:X,1)),0),IF(Data!Z185="AAM",SUMIFS(Data!AK:AK,Data!Z:Z,"TM",Data!X:X,Data!M185,AA:AA,"U"),IF(Data!Z185="AM",SUMIFS(Data!AK:AK,Data!Z:Z,"TM",Data!V:V,Data!M185,AA:AA,"U"),IF(Data!Z185="AZM",SUMIFS(Data!AK:AK,Data!Z:Z,"TM",Data!U:U,Data!M185,AA:AA,"U"),IF(Data!Z185="Zone",SUMIFS(Data!AK:AK,Data!Z:Z,"TM",Data!T:T,Data!M185,AA:AA,"U"),IF(Data!Z185="Region",SUMIFS(Data!AK:AK,Data!Z:Z,"TM",Data!S:S,Data!M185,AA:AA,"U"),IF(Data!Z185="Country",SUMIFS(Data!AK:AK,Data!Z:Z,"TM",Data!R:R,Data!M185,AA:AA,"U"),"")))))))</f>
        <v>23976</v>
      </c>
      <c r="AL185" s="18">
        <f>IF(Z185="TM",12000*0,IF(Data!Z185="AAM",SUMIFS(Data!AL:AL,Data!Z:Z,"TM",Data!X:X,Data!M185,AA:AA,"H"),IF(Data!Z185="AM",SUMIFS(Data!AL:AL,Data!Z:Z,"TM",Data!V:V,Data!M185,AA:AA,"H"),IF(Data!Z185="AZM",SUMIFS(Data!AL:AL,Data!Z:Z,"TM",Data!U:U,Data!M185,AA:AA,"H"),IF(Data!Z185="Zone",SUMIFS(Data!AL:AL,Data!Z:Z,"TM",Data!T:T,Data!M185,AA:AA,"H"),IF(Data!Z185="Region",SUMIFS(Data!AL:AL,Data!Z:Z,"TM",Data!S:S,Data!M185,AA:AA,"H"),IF(Data!Z185="Country",SUMIFS(Data!AL:AL,Data!Z:Z,"TM",Data!R:R,Data!M185,AA:AA,"H"),"")))))))</f>
        <v>0</v>
      </c>
      <c r="AM185" s="27">
        <f t="shared" si="47"/>
        <v>0</v>
      </c>
      <c r="AN185" s="26">
        <f t="shared" si="48"/>
        <v>0</v>
      </c>
      <c r="AO185" s="26">
        <f t="shared" si="49"/>
        <v>0</v>
      </c>
      <c r="AQ185" s="28">
        <f t="shared" si="50"/>
        <v>1.998</v>
      </c>
      <c r="AR185" s="18">
        <f t="shared" si="51"/>
        <v>23976</v>
      </c>
      <c r="AS185" s="18">
        <f t="shared" si="52"/>
        <v>0</v>
      </c>
      <c r="AT185" s="27">
        <f t="shared" si="53"/>
        <v>0</v>
      </c>
      <c r="AU185" s="27"/>
      <c r="AV185" s="27"/>
      <c r="AW185" s="18">
        <f>IF(Z185="TM",(COUNTIFS(Orders!AD:AD,Data!M185,Orders!W:W,0,Orders!X:X,0,Orders!S:S,"*Ray*")+COUNTIFS(Orders!AD:AD,Data!M185,Orders!W:W,1,Orders!X:X,1,Orders!S:S,"*Ray*")+COUNTIFS(Orders!AD:AD,Data!M185,Orders!W:W,0,Orders!X:X,0,Orders!S:S,"*Fabric*")+COUNTIFS(Orders!AD:AD,Data!M185,Orders!W:W,1,Orders!X:X,1,Orders!S:S,"*Fabric*")),IF(Data!Z185="AAM",SUMIFS(Data!AW:AW,Data!Z:Z,"TM",Data!X:X,Data!M185),IF(Data!Z185="AM",SUMIFS(Data!AW:AW,Data!Z:Z,"TM",Data!V:V,Data!M185),IF(Data!Z185="AZM",SUMIFS(Data!AW:AW,Data!Z:Z,"TM",Data!U:U,Data!M185),IF(Data!Z185="Zone",SUMIFS(Data!AW:AW,Data!Z:Z,"TM",Data!T:T,Data!M185),IF(Data!Z185="Region",SUMIFS(Data!AW:AW,Data!Z:Z,"TM",Data!S:S,Data!M185),IF(Data!Z185="Country",SUMIFS(Data!AW:AW,Data!Z:Z,"TM",Data!R:R,Data!M185),0)))))))</f>
        <v>2</v>
      </c>
      <c r="AX185" s="18">
        <f>IF(Z185="TM",(COUNTIFS(Orders!AD:AD,Data!M185,Orders!W:W,0,Orders!X:X,0,Orders!S:S,"*Starter*")+COUNTIFS(Orders!AD:AD,Data!M185,Orders!W:W,1,Orders!X:X,1,Orders!S:S,"*Starter*")),IF(Data!Z185="AAM",SUMIFS(Data!AX:AX,Data!Z:Z,"TM",Data!X:X,Data!M185),IF(Data!Z185="AM",SUMIFS(Data!AX:AX,Data!Z:Z,"TM",Data!V:V,Data!M185),IF(Data!Z185="AZM",SUMIFS(Data!AX:AX,Data!Z:Z,"TM",Data!U:U,Data!M185),IF(Data!Z185="Zone",SUMIFS(Data!AX:AX,Data!Z:Z,"TM",Data!T:T,Data!M185),IF(Data!Z185="Region",SUMIFS(Data!AX:AX,Data!Z:Z,"TM",Data!S:S,Data!M185),IF(Data!Z185="Country",SUMIFS(Data!AX:AX,Data!Z:Z,"TM",Data!R:R,Data!M185),0)))))))</f>
        <v>0</v>
      </c>
      <c r="AY185" s="18">
        <f>IF(Z185="TM",(COUNTIFS(Orders!AD:AD,Data!M185,Orders!W:W,0,Orders!X:X,0,Orders!S:S,"*Pro*")+COUNTIFS(Orders!AD:AD,Data!M185,Orders!W:W,1,Orders!X:X,1,Orders!S:S,"*Pro*")),IF(Data!Z185="AAM",SUMIFS(Data!AY:AY,Data!Z:Z,"TM",Data!X:X,Data!M185),IF(Data!Z185="AM",SUMIFS(Data!AY:AY,Data!Z:Z,"TM",Data!V:V,Data!M185),IF(Data!Z185="AZM",SUMIFS(Data!AY:AY,Data!Z:Z,"TM",Data!U:U,Data!M185),IF(Data!Z185="Zone",SUMIFS(Data!AY:AY,Data!Z:Z,"TM",Data!T:T,Data!M185),IF(Data!Z185="Region",SUMIFS(Data!AY:AY,Data!Z:Z,"TM",Data!S:S,Data!M185),IF(Data!Z185="Country",SUMIFS(Data!AY:AY,Data!Z:Z,"TM",Data!R:R,Data!M185),0)))))))</f>
        <v>0</v>
      </c>
      <c r="AZ185" s="18">
        <f>IF(Z185="TM",(COUNTIFS(Orders!AD:AD,Data!M185,Orders!W:W,0,Orders!X:X,0,Orders!S:S,"*Tab*")+COUNTIFS(Orders!AD:AD,Data!M185,Orders!W:W,1,Orders!X:X,1,Orders!S:S,"*Tab*")),IF(Data!Z185="AAM",SUMIFS(Data!AZ:AZ,Data!Z:Z,"TM",Data!X:X,Data!M185),IF(Data!Z185="AM",SUMIFS(Data!AZ:AZ,Data!Z:Z,"TM",Data!V:V,Data!M185),IF(Data!Z185="AZM",SUMIFS(Data!AZ:AZ,Data!Z:Z,"TM",Data!U:U,Data!M185),IF(Data!Z185="Zone",SUMIFS(Data!AZ:AZ,Data!Z:Z,"TM",Data!T:T,Data!M185),IF(Data!Z185="Region",SUMIFS(Data!AZ:AZ,Data!Z:Z,"TM",Data!S:S,Data!M185),IF(Data!Z185="Country",SUMIFS(Data!AZ:AZ,Data!Z:Z,"TM",Data!R:R,Data!M185),0)))))))</f>
        <v>0</v>
      </c>
      <c r="BA185" s="18">
        <f>IF(Z185="TM",(COUNTIFS(Orders!AD:AD,Data!M185,Orders!W:W,0,Orders!X:X,0,Orders!S:S,"*Dental*")+COUNTIFS(Orders!AD:AD,Data!M185,Orders!W:W,1,Orders!X:X,1,Orders!S:S,"*Dental*")+COUNTIFS(Orders!AD:AD,Data!M185,Orders!W:W,0,Orders!X:X,0,Orders!S:S,"*Pediatric*")+COUNTIFS(Orders!AD:AD,Data!M185,Orders!W:W,1,Orders!X:X,1,Orders!S:S,"*Pediatric*")),IF(Data!Z185="AAM",SUMIFS(Data!BA:BA,Data!Z:Z,"TM",Data!X:X,Data!M185),IF(Data!Z185="AM",SUMIFS(Data!BA:BA,Data!Z:Z,"TM",Data!V:V,Data!M185),IF(Data!Z185="AZM",SUMIFS(Data!BA:BA,Data!Z:Z,"TM",Data!U:U,Data!M185),IF(Data!Z185="Zone",SUMIFS(Data!BA:BA,Data!Z:Z,"TM",Data!T:T,Data!M185),IF(Data!Z185="Region",SUMIFS(Data!BA:BA,Data!Z:Z,"TM",Data!S:S,Data!M185),IF(Data!Z185="Country",SUMIFS(Data!BA:BA,Data!Z:Z,"TM",Data!R:R,Data!M185),0)))))))</f>
        <v>0</v>
      </c>
      <c r="BB185" s="18">
        <f>IF(Z185="TM",(COUNTIFS(Orders!AD:AD,Data!M185,Orders!W:W,0,Orders!X:X,0,Orders!S:S,"*Fabric*")+COUNTIFS(Orders!AD:AD,Data!M185,Orders!W:W,1,Orders!X:X,1,Orders!S:S,"*Fabric*")),IF(Data!Z185="AAM",SUMIFS(Data!BB:BB,Data!Z:Z,"TM",Data!X:X,Data!M185),IF(Data!Z185="AM",SUMIFS(Data!BB:BB,Data!Z:Z,"TM",Data!V:V,Data!M185),IF(Data!Z185="AZM",SUMIFS(Data!BB:BB,Data!Z:Z,"TM",Data!U:U,Data!M185),IF(Data!Z185="Zone",SUMIFS(Data!BB:BB,Data!Z:Z,"TM",Data!T:T,Data!M185),IF(Data!Z185="Region",SUMIFS(Data!BB:BB,Data!Z:Z,"TM",Data!S:S,Data!M185),IF(Data!Z185="Country",SUMIFS(Data!BB:BB,Data!Z:Z,"TM",Data!R:R,Data!M185),0)))))))</f>
        <v>0</v>
      </c>
    </row>
    <row r="186" spans="1:54" ht="15.75" x14ac:dyDescent="0.3">
      <c r="A186" s="33" t="str">
        <f t="shared" si="54"/>
        <v/>
      </c>
      <c r="B186" s="33" t="b">
        <f t="shared" si="55"/>
        <v>1</v>
      </c>
      <c r="C186" s="33" t="e">
        <f>IF(ISERROR(SMALL($D$4:$D$594,E186)),””,SMALL($D$4:$D$594,E186))</f>
        <v>#NAME?</v>
      </c>
      <c r="D186" s="34" t="str">
        <f t="shared" si="56"/>
        <v/>
      </c>
      <c r="E186" s="33">
        <f>ROWS($E$4:E186)</f>
        <v>183</v>
      </c>
      <c r="F186" s="33">
        <f t="shared" si="57"/>
        <v>0</v>
      </c>
      <c r="G186" s="33">
        <f>IF(OR(Report!$C$7="",Report!$C$7="All Levels"),1,IF(Report!$C$7=Data!Z186,1,0))</f>
        <v>0</v>
      </c>
      <c r="H186" s="33">
        <f t="shared" si="58"/>
        <v>1</v>
      </c>
      <c r="I186" s="33">
        <f t="shared" si="59"/>
        <v>3</v>
      </c>
      <c r="J186" s="33">
        <f>IF(OR(Report!$F$7="",Report!$F$7="All AMs"),1,IF(Report!$F$7=Data!W186,1,0))</f>
        <v>1</v>
      </c>
      <c r="K186" s="33">
        <f>IF(OR(Report!$E$7="",Report!$E$7="All Zones"),1,IF(Report!$E$7=Data!P186,1,0))</f>
        <v>1</v>
      </c>
      <c r="L186" s="33">
        <f>IF(OR(Report!$D$7="",Report!$D$7="All Regions"),1,IF(Report!$D$7=Data!O186,1,0))</f>
        <v>1</v>
      </c>
      <c r="M186" s="67" t="s">
        <v>213</v>
      </c>
      <c r="N186" s="67" t="s">
        <v>1007</v>
      </c>
      <c r="O186" s="68" t="s">
        <v>18</v>
      </c>
      <c r="P186" s="68" t="s">
        <v>682</v>
      </c>
      <c r="Q186" s="68" t="s">
        <v>803</v>
      </c>
      <c r="R186" s="67" t="s">
        <v>777</v>
      </c>
      <c r="S186" s="67" t="s">
        <v>749</v>
      </c>
      <c r="T186" s="67" t="s">
        <v>750</v>
      </c>
      <c r="U186" s="67" t="s">
        <v>781</v>
      </c>
      <c r="V186" s="67" t="s">
        <v>1008</v>
      </c>
      <c r="W186" s="67" t="s">
        <v>702</v>
      </c>
      <c r="X186" s="67"/>
      <c r="Y186" s="68" t="s">
        <v>361</v>
      </c>
      <c r="Z186" s="68" t="s">
        <v>13</v>
      </c>
      <c r="AA186" s="68" t="s">
        <v>925</v>
      </c>
      <c r="AB186" s="18">
        <f>IF(Z186="TM",IF(AA186="H",(COUNTIFS(Orders!AD:AD,Data!M186,Orders!W:W,0,Orders!X:X,0)+COUNTIFS(Orders!AD:AD,Data!M186,Orders!W:W,1,Orders!X:X,1)),0),IF(Data!Z186="AAM",SUMIFS(Data!AB:AB,Data!Z:Z,"TM",Data!X:X,Data!M186,AA:AA,"H"),IF(Data!Z186="AM",SUMIFS(Data!AB:AB,Data!Z:Z,"TM",Data!V:V,Data!M186,AA:AA,"H"),IF(Data!Z186="AZM",SUMIFS(Data!AB:AB,Data!Z:Z,"TM",Data!U:U,Data!M186,AA:AA,"H"),IF(Data!Z186="ZM",SUMIFS(Data!AB:AB,Data!Z:Z,"TM",Data!T:T,Data!M186,AA:AA,"H"),IF(Data!Z186="RM",SUMIFS(Data!AB:AB,Data!Z:Z,"TM",Data!S:S,Data!M186,AA:AA,"H"),IF(Data!Z186="CM",SUMIFS(Data!AB:AB,Data!Z:Z,"TM",Data!R:R,Data!M186,AA:AA,"H"),"")))))))</f>
        <v>0</v>
      </c>
      <c r="AC186" s="28">
        <f>IF(Z186="TM",IF(AA186="H",(SUMIFS(Orders!AG:AG,Orders!AD:AD,Data!M186,Orders!W:W,0,Orders!X:X,0)+SUMIFS(Orders!AG:AG,Orders!AD:AD,Data!M186,Orders!W:W,1,Orders!X:X,1))/12000,0),IF(Data!Z186="AAM",SUMIFS(Data!AC:AC,Data!Z:Z,"TM",Data!X:X,Data!M186,AA:AA,"H"),IF(Data!Z186="AM",SUMIFS(Data!AC:AC,Data!Z:Z,"TM",Data!V:V,Data!M186,AA:AA,"H"),IF(Data!Z186="AZM",SUMIFS(Data!AC:AC,Data!Z:Z,"TM",Data!U:U,Data!M186,AA:AA,"H"),IF(Data!Z186="Zone",SUMIFS(Data!AC:AC,Data!Z:Z,"TM",Data!T:T,Data!M186,AA:AA,"H"),IF(Data!Z186="Region",SUMIFS(Data!AC:AC,Data!Z:Z,"TM",Data!S:S,Data!M186,AA:AA,"H"),IF(Data!Z186="Country",SUMIFS(Data!AC:AC,Data!Z:Z,"TM",Data!R:R,Data!M186,AA:AA,"H"),"")))))))</f>
        <v>0</v>
      </c>
      <c r="AD186" s="18">
        <f>IF(Z186="TM",0,IF(Data!Z186="AAM",SUMIFS(Data!AD:AD,Data!Z:Z,"TM",Data!X:X,Data!M186,AA:AA,"H"),IF(Data!Z186="AM",SUMIFS(Data!AD:AD,Data!Z:Z,"TM",Data!V:V,Data!M186,AA:AA,"H"),IF(Data!Z186="AZM",SUMIFS(Data!AD:AD,Data!Z:Z,"TM",Data!U:U,Data!M186,AA:AA,"H"),IF(Data!Z186="Zone",SUMIFS(Data!AD:AD,Data!Z:Z,"TM",Data!T:T,Data!M186,AA:AA,"H"),IF(Data!Z186="Region",SUMIFS(Data!AD:AD,Data!Z:Z,"TM",Data!S:S,Data!M186,AA:AA,"H"),IF(Data!Z186="Country",SUMIFS(Data!AD:AD,Data!Z:Z,"TM",Data!R:R,Data!M186,AA:AA,"H"),"")))))))</f>
        <v>0</v>
      </c>
      <c r="AE186" s="27">
        <f t="shared" si="43"/>
        <v>0</v>
      </c>
      <c r="AF186" s="26">
        <f t="shared" si="44"/>
        <v>0</v>
      </c>
      <c r="AG186" s="26">
        <f t="shared" si="45"/>
        <v>0</v>
      </c>
      <c r="AH186" s="26">
        <f t="shared" si="46"/>
        <v>0</v>
      </c>
      <c r="AJ186" s="28">
        <f>IF(Z186="TM",IF(AA186="U",(SUMIFS(Orders!AG:AG,Orders!AD:AD,Data!M186,Orders!W:W,0,Orders!X:X,0)+SUMIFS(Orders!AG:AG,Orders!AD:AD,Data!M186,Orders!W:W,1,Orders!X:X,1))/12000,0),IF(Data!Z186="AAM",SUMIFS(Data!AJ:AJ,Data!Z:Z,"TM",Data!X:X,Data!M186,AA:AA,"U"),IF(Data!Z186="AM",SUMIFS(Data!AJ:AJ,Data!Z:Z,"TM",Data!V:V,Data!M186,AA:AA,"U"),IF(Data!Z186="AZM",SUMIFS(Data!AJ:AJ,Data!Z:Z,"TM",Data!U:U,Data!M186,AA:AA,"U"),IF(Data!Z186="Zone",SUMIFS(Data!AJ:AJ,Data!Z:Z,"TM",Data!T:T,Data!M186,AA:AA,"U"),IF(Data!Z186="Region",SUMIFS(Data!AJ:AJ,Data!Z:Z,"TM",Data!S:S,Data!M186,AA:AA,"U"),IF(Data!Z186="Country",SUMIFS(Data!AJ:AJ,Data!Z:Z,"TM",Data!R:R,Data!M186,AA:AA,"U"),"")))))))</f>
        <v>1.998</v>
      </c>
      <c r="AK186" s="18">
        <f>IF(Z186="TM",IF(AA186="U",(SUMIFS(Orders!AG:AG,Orders!AD:AD,Data!M186,Orders!W:W,0,Orders!X:X,0)+SUMIFS(Orders!AG:AG,Orders!AD:AD,Data!M186,Orders!W:W,1,Orders!X:X,1)),0),IF(Data!Z186="AAM",SUMIFS(Data!AK:AK,Data!Z:Z,"TM",Data!X:X,Data!M186,AA:AA,"U"),IF(Data!Z186="AM",SUMIFS(Data!AK:AK,Data!Z:Z,"TM",Data!V:V,Data!M186,AA:AA,"U"),IF(Data!Z186="AZM",SUMIFS(Data!AK:AK,Data!Z:Z,"TM",Data!U:U,Data!M186,AA:AA,"U"),IF(Data!Z186="Zone",SUMIFS(Data!AK:AK,Data!Z:Z,"TM",Data!T:T,Data!M186,AA:AA,"U"),IF(Data!Z186="Region",SUMIFS(Data!AK:AK,Data!Z:Z,"TM",Data!S:S,Data!M186,AA:AA,"U"),IF(Data!Z186="Country",SUMIFS(Data!AK:AK,Data!Z:Z,"TM",Data!R:R,Data!M186,AA:AA,"U"),"")))))))</f>
        <v>23976</v>
      </c>
      <c r="AL186" s="18">
        <f>IF(Z186="TM",12000*0,IF(Data!Z186="AAM",SUMIFS(Data!AL:AL,Data!Z:Z,"TM",Data!X:X,Data!M186,AA:AA,"H"),IF(Data!Z186="AM",SUMIFS(Data!AL:AL,Data!Z:Z,"TM",Data!V:V,Data!M186,AA:AA,"H"),IF(Data!Z186="AZM",SUMIFS(Data!AL:AL,Data!Z:Z,"TM",Data!U:U,Data!M186,AA:AA,"H"),IF(Data!Z186="Zone",SUMIFS(Data!AL:AL,Data!Z:Z,"TM",Data!T:T,Data!M186,AA:AA,"H"),IF(Data!Z186="Region",SUMIFS(Data!AL:AL,Data!Z:Z,"TM",Data!S:S,Data!M186,AA:AA,"H"),IF(Data!Z186="Country",SUMIFS(Data!AL:AL,Data!Z:Z,"TM",Data!R:R,Data!M186,AA:AA,"H"),"")))))))</f>
        <v>0</v>
      </c>
      <c r="AM186" s="27">
        <f t="shared" si="47"/>
        <v>0</v>
      </c>
      <c r="AN186" s="26">
        <f t="shared" si="48"/>
        <v>0</v>
      </c>
      <c r="AO186" s="26">
        <f t="shared" si="49"/>
        <v>0</v>
      </c>
      <c r="AQ186" s="28">
        <f t="shared" si="50"/>
        <v>1.998</v>
      </c>
      <c r="AR186" s="18">
        <f t="shared" si="51"/>
        <v>23976</v>
      </c>
      <c r="AS186" s="18">
        <f t="shared" si="52"/>
        <v>0</v>
      </c>
      <c r="AT186" s="27">
        <f t="shared" si="53"/>
        <v>0</v>
      </c>
      <c r="AU186" s="27"/>
      <c r="AV186" s="27"/>
      <c r="AW186" s="18">
        <f>IF(Z186="TM",(COUNTIFS(Orders!AD:AD,Data!M186,Orders!W:W,0,Orders!X:X,0,Orders!S:S,"*Ray*")+COUNTIFS(Orders!AD:AD,Data!M186,Orders!W:W,1,Orders!X:X,1,Orders!S:S,"*Ray*")+COUNTIFS(Orders!AD:AD,Data!M186,Orders!W:W,0,Orders!X:X,0,Orders!S:S,"*Fabric*")+COUNTIFS(Orders!AD:AD,Data!M186,Orders!W:W,1,Orders!X:X,1,Orders!S:S,"*Fabric*")),IF(Data!Z186="AAM",SUMIFS(Data!AW:AW,Data!Z:Z,"TM",Data!X:X,Data!M186),IF(Data!Z186="AM",SUMIFS(Data!AW:AW,Data!Z:Z,"TM",Data!V:V,Data!M186),IF(Data!Z186="AZM",SUMIFS(Data!AW:AW,Data!Z:Z,"TM",Data!U:U,Data!M186),IF(Data!Z186="Zone",SUMIFS(Data!AW:AW,Data!Z:Z,"TM",Data!T:T,Data!M186),IF(Data!Z186="Region",SUMIFS(Data!AW:AW,Data!Z:Z,"TM",Data!S:S,Data!M186),IF(Data!Z186="Country",SUMIFS(Data!AW:AW,Data!Z:Z,"TM",Data!R:R,Data!M186),0)))))))</f>
        <v>2</v>
      </c>
      <c r="AX186" s="18">
        <f>IF(Z186="TM",(COUNTIFS(Orders!AD:AD,Data!M186,Orders!W:W,0,Orders!X:X,0,Orders!S:S,"*Starter*")+COUNTIFS(Orders!AD:AD,Data!M186,Orders!W:W,1,Orders!X:X,1,Orders!S:S,"*Starter*")),IF(Data!Z186="AAM",SUMIFS(Data!AX:AX,Data!Z:Z,"TM",Data!X:X,Data!M186),IF(Data!Z186="AM",SUMIFS(Data!AX:AX,Data!Z:Z,"TM",Data!V:V,Data!M186),IF(Data!Z186="AZM",SUMIFS(Data!AX:AX,Data!Z:Z,"TM",Data!U:U,Data!M186),IF(Data!Z186="Zone",SUMIFS(Data!AX:AX,Data!Z:Z,"TM",Data!T:T,Data!M186),IF(Data!Z186="Region",SUMIFS(Data!AX:AX,Data!Z:Z,"TM",Data!S:S,Data!M186),IF(Data!Z186="Country",SUMIFS(Data!AX:AX,Data!Z:Z,"TM",Data!R:R,Data!M186),0)))))))</f>
        <v>0</v>
      </c>
      <c r="AY186" s="18">
        <f>IF(Z186="TM",(COUNTIFS(Orders!AD:AD,Data!M186,Orders!W:W,0,Orders!X:X,0,Orders!S:S,"*Pro*")+COUNTIFS(Orders!AD:AD,Data!M186,Orders!W:W,1,Orders!X:X,1,Orders!S:S,"*Pro*")),IF(Data!Z186="AAM",SUMIFS(Data!AY:AY,Data!Z:Z,"TM",Data!X:X,Data!M186),IF(Data!Z186="AM",SUMIFS(Data!AY:AY,Data!Z:Z,"TM",Data!V:V,Data!M186),IF(Data!Z186="AZM",SUMIFS(Data!AY:AY,Data!Z:Z,"TM",Data!U:U,Data!M186),IF(Data!Z186="Zone",SUMIFS(Data!AY:AY,Data!Z:Z,"TM",Data!T:T,Data!M186),IF(Data!Z186="Region",SUMIFS(Data!AY:AY,Data!Z:Z,"TM",Data!S:S,Data!M186),IF(Data!Z186="Country",SUMIFS(Data!AY:AY,Data!Z:Z,"TM",Data!R:R,Data!M186),0)))))))</f>
        <v>0</v>
      </c>
      <c r="AZ186" s="18">
        <f>IF(Z186="TM",(COUNTIFS(Orders!AD:AD,Data!M186,Orders!W:W,0,Orders!X:X,0,Orders!S:S,"*Tab*")+COUNTIFS(Orders!AD:AD,Data!M186,Orders!W:W,1,Orders!X:X,1,Orders!S:S,"*Tab*")),IF(Data!Z186="AAM",SUMIFS(Data!AZ:AZ,Data!Z:Z,"TM",Data!X:X,Data!M186),IF(Data!Z186="AM",SUMIFS(Data!AZ:AZ,Data!Z:Z,"TM",Data!V:V,Data!M186),IF(Data!Z186="AZM",SUMIFS(Data!AZ:AZ,Data!Z:Z,"TM",Data!U:U,Data!M186),IF(Data!Z186="Zone",SUMIFS(Data!AZ:AZ,Data!Z:Z,"TM",Data!T:T,Data!M186),IF(Data!Z186="Region",SUMIFS(Data!AZ:AZ,Data!Z:Z,"TM",Data!S:S,Data!M186),IF(Data!Z186="Country",SUMIFS(Data!AZ:AZ,Data!Z:Z,"TM",Data!R:R,Data!M186),0)))))))</f>
        <v>0</v>
      </c>
      <c r="BA186" s="18">
        <f>IF(Z186="TM",(COUNTIFS(Orders!AD:AD,Data!M186,Orders!W:W,0,Orders!X:X,0,Orders!S:S,"*Dental*")+COUNTIFS(Orders!AD:AD,Data!M186,Orders!W:W,1,Orders!X:X,1,Orders!S:S,"*Dental*")+COUNTIFS(Orders!AD:AD,Data!M186,Orders!W:W,0,Orders!X:X,0,Orders!S:S,"*Pediatric*")+COUNTIFS(Orders!AD:AD,Data!M186,Orders!W:W,1,Orders!X:X,1,Orders!S:S,"*Pediatric*")),IF(Data!Z186="AAM",SUMIFS(Data!BA:BA,Data!Z:Z,"TM",Data!X:X,Data!M186),IF(Data!Z186="AM",SUMIFS(Data!BA:BA,Data!Z:Z,"TM",Data!V:V,Data!M186),IF(Data!Z186="AZM",SUMIFS(Data!BA:BA,Data!Z:Z,"TM",Data!U:U,Data!M186),IF(Data!Z186="Zone",SUMIFS(Data!BA:BA,Data!Z:Z,"TM",Data!T:T,Data!M186),IF(Data!Z186="Region",SUMIFS(Data!BA:BA,Data!Z:Z,"TM",Data!S:S,Data!M186),IF(Data!Z186="Country",SUMIFS(Data!BA:BA,Data!Z:Z,"TM",Data!R:R,Data!M186),0)))))))</f>
        <v>0</v>
      </c>
      <c r="BB186" s="18">
        <f>IF(Z186="TM",(COUNTIFS(Orders!AD:AD,Data!M186,Orders!W:W,0,Orders!X:X,0,Orders!S:S,"*Fabric*")+COUNTIFS(Orders!AD:AD,Data!M186,Orders!W:W,1,Orders!X:X,1,Orders!S:S,"*Fabric*")),IF(Data!Z186="AAM",SUMIFS(Data!BB:BB,Data!Z:Z,"TM",Data!X:X,Data!M186),IF(Data!Z186="AM",SUMIFS(Data!BB:BB,Data!Z:Z,"TM",Data!V:V,Data!M186),IF(Data!Z186="AZM",SUMIFS(Data!BB:BB,Data!Z:Z,"TM",Data!U:U,Data!M186),IF(Data!Z186="Zone",SUMIFS(Data!BB:BB,Data!Z:Z,"TM",Data!T:T,Data!M186),IF(Data!Z186="Region",SUMIFS(Data!BB:BB,Data!Z:Z,"TM",Data!S:S,Data!M186),IF(Data!Z186="Country",SUMIFS(Data!BB:BB,Data!Z:Z,"TM",Data!R:R,Data!M186),0)))))))</f>
        <v>0</v>
      </c>
    </row>
    <row r="187" spans="1:54" ht="15.75" x14ac:dyDescent="0.3">
      <c r="A187" s="33" t="str">
        <f t="shared" si="54"/>
        <v/>
      </c>
      <c r="B187" s="33" t="b">
        <f t="shared" si="55"/>
        <v>1</v>
      </c>
      <c r="C187" s="33" t="e">
        <f>IF(ISERROR(SMALL($D$4:$D$594,E187)),””,SMALL($D$4:$D$594,E187))</f>
        <v>#NAME?</v>
      </c>
      <c r="D187" s="34" t="str">
        <f t="shared" si="56"/>
        <v/>
      </c>
      <c r="E187" s="33">
        <f>ROWS($E$4:E187)</f>
        <v>184</v>
      </c>
      <c r="F187" s="33">
        <f t="shared" si="57"/>
        <v>0</v>
      </c>
      <c r="G187" s="33">
        <f>IF(OR(Report!$C$7="",Report!$C$7="All Levels"),1,IF(Report!$C$7=Data!Z187,1,0))</f>
        <v>0</v>
      </c>
      <c r="H187" s="33">
        <f t="shared" si="58"/>
        <v>1</v>
      </c>
      <c r="I187" s="33">
        <f t="shared" si="59"/>
        <v>3</v>
      </c>
      <c r="J187" s="33">
        <f>IF(OR(Report!$F$7="",Report!$F$7="All AMs"),1,IF(Report!$F$7=Data!W187,1,0))</f>
        <v>1</v>
      </c>
      <c r="K187" s="33">
        <f>IF(OR(Report!$E$7="",Report!$E$7="All Zones"),1,IF(Report!$E$7=Data!P187,1,0))</f>
        <v>1</v>
      </c>
      <c r="L187" s="33">
        <f>IF(OR(Report!$D$7="",Report!$D$7="All Regions"),1,IF(Report!$D$7=Data!O187,1,0))</f>
        <v>1</v>
      </c>
      <c r="M187" s="67" t="s">
        <v>119</v>
      </c>
      <c r="N187" s="67" t="s">
        <v>1009</v>
      </c>
      <c r="O187" s="68" t="s">
        <v>18</v>
      </c>
      <c r="P187" s="68" t="s">
        <v>682</v>
      </c>
      <c r="Q187" s="68" t="s">
        <v>803</v>
      </c>
      <c r="R187" s="67" t="s">
        <v>777</v>
      </c>
      <c r="S187" s="67" t="s">
        <v>749</v>
      </c>
      <c r="T187" s="67" t="s">
        <v>750</v>
      </c>
      <c r="U187" s="67" t="s">
        <v>781</v>
      </c>
      <c r="V187" s="67"/>
      <c r="W187" s="67" t="s">
        <v>884</v>
      </c>
      <c r="X187" s="67"/>
      <c r="Y187" s="68" t="s">
        <v>361</v>
      </c>
      <c r="Z187" s="68" t="s">
        <v>13</v>
      </c>
      <c r="AA187" s="68" t="s">
        <v>70</v>
      </c>
      <c r="AB187" s="18">
        <f>IF(Z187="TM",IF(AA187="H",(COUNTIFS(Orders!AD:AD,Data!M187,Orders!W:W,0,Orders!X:X,0)+COUNTIFS(Orders!AD:AD,Data!M187,Orders!W:W,1,Orders!X:X,1)),0),IF(Data!Z187="AAM",SUMIFS(Data!AB:AB,Data!Z:Z,"TM",Data!X:X,Data!M187,AA:AA,"H"),IF(Data!Z187="AM",SUMIFS(Data!AB:AB,Data!Z:Z,"TM",Data!V:V,Data!M187,AA:AA,"H"),IF(Data!Z187="AZM",SUMIFS(Data!AB:AB,Data!Z:Z,"TM",Data!U:U,Data!M187,AA:AA,"H"),IF(Data!Z187="ZM",SUMIFS(Data!AB:AB,Data!Z:Z,"TM",Data!T:T,Data!M187,AA:AA,"H"),IF(Data!Z187="RM",SUMIFS(Data!AB:AB,Data!Z:Z,"TM",Data!S:S,Data!M187,AA:AA,"H"),IF(Data!Z187="CM",SUMIFS(Data!AB:AB,Data!Z:Z,"TM",Data!R:R,Data!M187,AA:AA,"H"),"")))))))</f>
        <v>0</v>
      </c>
      <c r="AC187" s="28">
        <f>IF(Z187="TM",IF(AA187="H",(SUMIFS(Orders!AG:AG,Orders!AD:AD,Data!M187,Orders!W:W,0,Orders!X:X,0)+SUMIFS(Orders!AG:AG,Orders!AD:AD,Data!M187,Orders!W:W,1,Orders!X:X,1))/12000,0),IF(Data!Z187="AAM",SUMIFS(Data!AC:AC,Data!Z:Z,"TM",Data!X:X,Data!M187,AA:AA,"H"),IF(Data!Z187="AM",SUMIFS(Data!AC:AC,Data!Z:Z,"TM",Data!V:V,Data!M187,AA:AA,"H"),IF(Data!Z187="AZM",SUMIFS(Data!AC:AC,Data!Z:Z,"TM",Data!U:U,Data!M187,AA:AA,"H"),IF(Data!Z187="Zone",SUMIFS(Data!AC:AC,Data!Z:Z,"TM",Data!T:T,Data!M187,AA:AA,"H"),IF(Data!Z187="Region",SUMIFS(Data!AC:AC,Data!Z:Z,"TM",Data!S:S,Data!M187,AA:AA,"H"),IF(Data!Z187="Country",SUMIFS(Data!AC:AC,Data!Z:Z,"TM",Data!R:R,Data!M187,AA:AA,"H"),"")))))))</f>
        <v>0</v>
      </c>
      <c r="AD187" s="18">
        <f>IF(Z187="TM",0,IF(Data!Z187="AAM",SUMIFS(Data!AD:AD,Data!Z:Z,"TM",Data!X:X,Data!M187,AA:AA,"H"),IF(Data!Z187="AM",SUMIFS(Data!AD:AD,Data!Z:Z,"TM",Data!V:V,Data!M187,AA:AA,"H"),IF(Data!Z187="AZM",SUMIFS(Data!AD:AD,Data!Z:Z,"TM",Data!U:U,Data!M187,AA:AA,"H"),IF(Data!Z187="Zone",SUMIFS(Data!AD:AD,Data!Z:Z,"TM",Data!T:T,Data!M187,AA:AA,"H"),IF(Data!Z187="Region",SUMIFS(Data!AD:AD,Data!Z:Z,"TM",Data!S:S,Data!M187,AA:AA,"H"),IF(Data!Z187="Country",SUMIFS(Data!AD:AD,Data!Z:Z,"TM",Data!R:R,Data!M187,AA:AA,"H"),"")))))))</f>
        <v>0</v>
      </c>
      <c r="AE187" s="27">
        <f t="shared" si="43"/>
        <v>0</v>
      </c>
      <c r="AF187" s="26">
        <f t="shared" si="44"/>
        <v>0</v>
      </c>
      <c r="AG187" s="26">
        <f t="shared" si="45"/>
        <v>0</v>
      </c>
      <c r="AH187" s="26">
        <f t="shared" si="46"/>
        <v>0</v>
      </c>
      <c r="AJ187" s="28">
        <f>IF(Z187="TM",IF(AA187="U",(SUMIFS(Orders!AG:AG,Orders!AD:AD,Data!M187,Orders!W:W,0,Orders!X:X,0)+SUMIFS(Orders!AG:AG,Orders!AD:AD,Data!M187,Orders!W:W,1,Orders!X:X,1))/12000,0),IF(Data!Z187="AAM",SUMIFS(Data!AJ:AJ,Data!Z:Z,"TM",Data!X:X,Data!M187,AA:AA,"U"),IF(Data!Z187="AM",SUMIFS(Data!AJ:AJ,Data!Z:Z,"TM",Data!V:V,Data!M187,AA:AA,"U"),IF(Data!Z187="AZM",SUMIFS(Data!AJ:AJ,Data!Z:Z,"TM",Data!U:U,Data!M187,AA:AA,"U"),IF(Data!Z187="Zone",SUMIFS(Data!AJ:AJ,Data!Z:Z,"TM",Data!T:T,Data!M187,AA:AA,"U"),IF(Data!Z187="Region",SUMIFS(Data!AJ:AJ,Data!Z:Z,"TM",Data!S:S,Data!M187,AA:AA,"U"),IF(Data!Z187="Country",SUMIFS(Data!AJ:AJ,Data!Z:Z,"TM",Data!R:R,Data!M187,AA:AA,"U"),"")))))))</f>
        <v>0</v>
      </c>
      <c r="AK187" s="18">
        <f>IF(Z187="TM",IF(AA187="U",(SUMIFS(Orders!AG:AG,Orders!AD:AD,Data!M187,Orders!W:W,0,Orders!X:X,0)+SUMIFS(Orders!AG:AG,Orders!AD:AD,Data!M187,Orders!W:W,1,Orders!X:X,1)),0),IF(Data!Z187="AAM",SUMIFS(Data!AK:AK,Data!Z:Z,"TM",Data!X:X,Data!M187,AA:AA,"U"),IF(Data!Z187="AM",SUMIFS(Data!AK:AK,Data!Z:Z,"TM",Data!V:V,Data!M187,AA:AA,"U"),IF(Data!Z187="AZM",SUMIFS(Data!AK:AK,Data!Z:Z,"TM",Data!U:U,Data!M187,AA:AA,"U"),IF(Data!Z187="Zone",SUMIFS(Data!AK:AK,Data!Z:Z,"TM",Data!T:T,Data!M187,AA:AA,"U"),IF(Data!Z187="Region",SUMIFS(Data!AK:AK,Data!Z:Z,"TM",Data!S:S,Data!M187,AA:AA,"U"),IF(Data!Z187="Country",SUMIFS(Data!AK:AK,Data!Z:Z,"TM",Data!R:R,Data!M187,AA:AA,"U"),"")))))))</f>
        <v>0</v>
      </c>
      <c r="AL187" s="18">
        <f>IF(Z187="TM",12000*0,IF(Data!Z187="AAM",SUMIFS(Data!AL:AL,Data!Z:Z,"TM",Data!X:X,Data!M187,AA:AA,"H"),IF(Data!Z187="AM",SUMIFS(Data!AL:AL,Data!Z:Z,"TM",Data!V:V,Data!M187,AA:AA,"H"),IF(Data!Z187="AZM",SUMIFS(Data!AL:AL,Data!Z:Z,"TM",Data!U:U,Data!M187,AA:AA,"H"),IF(Data!Z187="Zone",SUMIFS(Data!AL:AL,Data!Z:Z,"TM",Data!T:T,Data!M187,AA:AA,"H"),IF(Data!Z187="Region",SUMIFS(Data!AL:AL,Data!Z:Z,"TM",Data!S:S,Data!M187,AA:AA,"H"),IF(Data!Z187="Country",SUMIFS(Data!AL:AL,Data!Z:Z,"TM",Data!R:R,Data!M187,AA:AA,"H"),"")))))))</f>
        <v>0</v>
      </c>
      <c r="AM187" s="27">
        <f t="shared" si="47"/>
        <v>0</v>
      </c>
      <c r="AN187" s="26">
        <f t="shared" si="48"/>
        <v>0</v>
      </c>
      <c r="AO187" s="26">
        <f t="shared" si="49"/>
        <v>0</v>
      </c>
      <c r="AQ187" s="28">
        <f t="shared" si="50"/>
        <v>0</v>
      </c>
      <c r="AR187" s="18">
        <f t="shared" si="51"/>
        <v>0</v>
      </c>
      <c r="AS187" s="18">
        <f t="shared" si="52"/>
        <v>0</v>
      </c>
      <c r="AT187" s="27">
        <f t="shared" si="53"/>
        <v>0</v>
      </c>
      <c r="AU187" s="27"/>
      <c r="AV187" s="27"/>
      <c r="AW187" s="18">
        <f>IF(Z187="TM",(COUNTIFS(Orders!AD:AD,Data!M187,Orders!W:W,0,Orders!X:X,0,Orders!S:S,"*Ray*")+COUNTIFS(Orders!AD:AD,Data!M187,Orders!W:W,1,Orders!X:X,1,Orders!S:S,"*Ray*")+COUNTIFS(Orders!AD:AD,Data!M187,Orders!W:W,0,Orders!X:X,0,Orders!S:S,"*Fabric*")+COUNTIFS(Orders!AD:AD,Data!M187,Orders!W:W,1,Orders!X:X,1,Orders!S:S,"*Fabric*")),IF(Data!Z187="AAM",SUMIFS(Data!AW:AW,Data!Z:Z,"TM",Data!X:X,Data!M187),IF(Data!Z187="AM",SUMIFS(Data!AW:AW,Data!Z:Z,"TM",Data!V:V,Data!M187),IF(Data!Z187="AZM",SUMIFS(Data!AW:AW,Data!Z:Z,"TM",Data!U:U,Data!M187),IF(Data!Z187="Zone",SUMIFS(Data!AW:AW,Data!Z:Z,"TM",Data!T:T,Data!M187),IF(Data!Z187="Region",SUMIFS(Data!AW:AW,Data!Z:Z,"TM",Data!S:S,Data!M187),IF(Data!Z187="Country",SUMIFS(Data!AW:AW,Data!Z:Z,"TM",Data!R:R,Data!M187),0)))))))</f>
        <v>0</v>
      </c>
      <c r="AX187" s="18">
        <f>IF(Z187="TM",(COUNTIFS(Orders!AD:AD,Data!M187,Orders!W:W,0,Orders!X:X,0,Orders!S:S,"*Starter*")+COUNTIFS(Orders!AD:AD,Data!M187,Orders!W:W,1,Orders!X:X,1,Orders!S:S,"*Starter*")),IF(Data!Z187="AAM",SUMIFS(Data!AX:AX,Data!Z:Z,"TM",Data!X:X,Data!M187),IF(Data!Z187="AM",SUMIFS(Data!AX:AX,Data!Z:Z,"TM",Data!V:V,Data!M187),IF(Data!Z187="AZM",SUMIFS(Data!AX:AX,Data!Z:Z,"TM",Data!U:U,Data!M187),IF(Data!Z187="Zone",SUMIFS(Data!AX:AX,Data!Z:Z,"TM",Data!T:T,Data!M187),IF(Data!Z187="Region",SUMIFS(Data!AX:AX,Data!Z:Z,"TM",Data!S:S,Data!M187),IF(Data!Z187="Country",SUMIFS(Data!AX:AX,Data!Z:Z,"TM",Data!R:R,Data!M187),0)))))))</f>
        <v>0</v>
      </c>
      <c r="AY187" s="18">
        <f>IF(Z187="TM",(COUNTIFS(Orders!AD:AD,Data!M187,Orders!W:W,0,Orders!X:X,0,Orders!S:S,"*Pro*")+COUNTIFS(Orders!AD:AD,Data!M187,Orders!W:W,1,Orders!X:X,1,Orders!S:S,"*Pro*")),IF(Data!Z187="AAM",SUMIFS(Data!AY:AY,Data!Z:Z,"TM",Data!X:X,Data!M187),IF(Data!Z187="AM",SUMIFS(Data!AY:AY,Data!Z:Z,"TM",Data!V:V,Data!M187),IF(Data!Z187="AZM",SUMIFS(Data!AY:AY,Data!Z:Z,"TM",Data!U:U,Data!M187),IF(Data!Z187="Zone",SUMIFS(Data!AY:AY,Data!Z:Z,"TM",Data!T:T,Data!M187),IF(Data!Z187="Region",SUMIFS(Data!AY:AY,Data!Z:Z,"TM",Data!S:S,Data!M187),IF(Data!Z187="Country",SUMIFS(Data!AY:AY,Data!Z:Z,"TM",Data!R:R,Data!M187),0)))))))</f>
        <v>0</v>
      </c>
      <c r="AZ187" s="18">
        <f>IF(Z187="TM",(COUNTIFS(Orders!AD:AD,Data!M187,Orders!W:W,0,Orders!X:X,0,Orders!S:S,"*Tab*")+COUNTIFS(Orders!AD:AD,Data!M187,Orders!W:W,1,Orders!X:X,1,Orders!S:S,"*Tab*")),IF(Data!Z187="AAM",SUMIFS(Data!AZ:AZ,Data!Z:Z,"TM",Data!X:X,Data!M187),IF(Data!Z187="AM",SUMIFS(Data!AZ:AZ,Data!Z:Z,"TM",Data!V:V,Data!M187),IF(Data!Z187="AZM",SUMIFS(Data!AZ:AZ,Data!Z:Z,"TM",Data!U:U,Data!M187),IF(Data!Z187="Zone",SUMIFS(Data!AZ:AZ,Data!Z:Z,"TM",Data!T:T,Data!M187),IF(Data!Z187="Region",SUMIFS(Data!AZ:AZ,Data!Z:Z,"TM",Data!S:S,Data!M187),IF(Data!Z187="Country",SUMIFS(Data!AZ:AZ,Data!Z:Z,"TM",Data!R:R,Data!M187),0)))))))</f>
        <v>0</v>
      </c>
      <c r="BA187" s="18">
        <f>IF(Z187="TM",(COUNTIFS(Orders!AD:AD,Data!M187,Orders!W:W,0,Orders!X:X,0,Orders!S:S,"*Dental*")+COUNTIFS(Orders!AD:AD,Data!M187,Orders!W:W,1,Orders!X:X,1,Orders!S:S,"*Dental*")+COUNTIFS(Orders!AD:AD,Data!M187,Orders!W:W,0,Orders!X:X,0,Orders!S:S,"*Pediatric*")+COUNTIFS(Orders!AD:AD,Data!M187,Orders!W:W,1,Orders!X:X,1,Orders!S:S,"*Pediatric*")),IF(Data!Z187="AAM",SUMIFS(Data!BA:BA,Data!Z:Z,"TM",Data!X:X,Data!M187),IF(Data!Z187="AM",SUMIFS(Data!BA:BA,Data!Z:Z,"TM",Data!V:V,Data!M187),IF(Data!Z187="AZM",SUMIFS(Data!BA:BA,Data!Z:Z,"TM",Data!U:U,Data!M187),IF(Data!Z187="Zone",SUMIFS(Data!BA:BA,Data!Z:Z,"TM",Data!T:T,Data!M187),IF(Data!Z187="Region",SUMIFS(Data!BA:BA,Data!Z:Z,"TM",Data!S:S,Data!M187),IF(Data!Z187="Country",SUMIFS(Data!BA:BA,Data!Z:Z,"TM",Data!R:R,Data!M187),0)))))))</f>
        <v>0</v>
      </c>
      <c r="BB187" s="18">
        <f>IF(Z187="TM",(COUNTIFS(Orders!AD:AD,Data!M187,Orders!W:W,0,Orders!X:X,0,Orders!S:S,"*Fabric*")+COUNTIFS(Orders!AD:AD,Data!M187,Orders!W:W,1,Orders!X:X,1,Orders!S:S,"*Fabric*")),IF(Data!Z187="AAM",SUMIFS(Data!BB:BB,Data!Z:Z,"TM",Data!X:X,Data!M187),IF(Data!Z187="AM",SUMIFS(Data!BB:BB,Data!Z:Z,"TM",Data!V:V,Data!M187),IF(Data!Z187="AZM",SUMIFS(Data!BB:BB,Data!Z:Z,"TM",Data!U:U,Data!M187),IF(Data!Z187="Zone",SUMIFS(Data!BB:BB,Data!Z:Z,"TM",Data!T:T,Data!M187),IF(Data!Z187="Region",SUMIFS(Data!BB:BB,Data!Z:Z,"TM",Data!S:S,Data!M187),IF(Data!Z187="Country",SUMIFS(Data!BB:BB,Data!Z:Z,"TM",Data!R:R,Data!M187),0)))))))</f>
        <v>0</v>
      </c>
    </row>
    <row r="188" spans="1:54" ht="15.75" x14ac:dyDescent="0.3">
      <c r="A188" s="33" t="str">
        <f t="shared" si="54"/>
        <v/>
      </c>
      <c r="B188" s="33" t="b">
        <f t="shared" si="55"/>
        <v>1</v>
      </c>
      <c r="C188" s="33" t="e">
        <f>IF(ISERROR(SMALL($D$4:$D$594,E188)),””,SMALL($D$4:$D$594,E188))</f>
        <v>#NAME?</v>
      </c>
      <c r="D188" s="34" t="str">
        <f t="shared" si="56"/>
        <v/>
      </c>
      <c r="E188" s="33">
        <f>ROWS($E$4:E188)</f>
        <v>185</v>
      </c>
      <c r="F188" s="33">
        <f t="shared" si="57"/>
        <v>0</v>
      </c>
      <c r="G188" s="33">
        <f>IF(OR(Report!$C$7="",Report!$C$7="All Levels"),1,IF(Report!$C$7=Data!Z188,1,0))</f>
        <v>0</v>
      </c>
      <c r="H188" s="33">
        <f t="shared" si="58"/>
        <v>1</v>
      </c>
      <c r="I188" s="33">
        <f t="shared" si="59"/>
        <v>3</v>
      </c>
      <c r="J188" s="33">
        <f>IF(OR(Report!$F$7="",Report!$F$7="All AMs"),1,IF(Report!$F$7=Data!W188,1,0))</f>
        <v>1</v>
      </c>
      <c r="K188" s="33">
        <f>IF(OR(Report!$E$7="",Report!$E$7="All Zones"),1,IF(Report!$E$7=Data!P188,1,0))</f>
        <v>1</v>
      </c>
      <c r="L188" s="33">
        <f>IF(OR(Report!$D$7="",Report!$D$7="All Regions"),1,IF(Report!$D$7=Data!O188,1,0))</f>
        <v>1</v>
      </c>
      <c r="M188" s="67" t="s">
        <v>378</v>
      </c>
      <c r="N188" s="67" t="s">
        <v>1010</v>
      </c>
      <c r="O188" s="68" t="s">
        <v>18</v>
      </c>
      <c r="P188" s="68" t="s">
        <v>682</v>
      </c>
      <c r="Q188" s="68" t="s">
        <v>803</v>
      </c>
      <c r="R188" s="67" t="s">
        <v>777</v>
      </c>
      <c r="S188" s="67" t="s">
        <v>749</v>
      </c>
      <c r="T188" s="67" t="s">
        <v>750</v>
      </c>
      <c r="U188" s="67" t="s">
        <v>781</v>
      </c>
      <c r="V188" s="67"/>
      <c r="W188" s="67" t="s">
        <v>884</v>
      </c>
      <c r="X188" s="67"/>
      <c r="Y188" s="68" t="s">
        <v>362</v>
      </c>
      <c r="Z188" s="68" t="s">
        <v>13</v>
      </c>
      <c r="AA188" s="68" t="s">
        <v>925</v>
      </c>
      <c r="AB188" s="18">
        <f>IF(Z188="TM",IF(AA188="H",(COUNTIFS(Orders!AD:AD,Data!M188,Orders!W:W,0,Orders!X:X,0)+COUNTIFS(Orders!AD:AD,Data!M188,Orders!W:W,1,Orders!X:X,1)),0),IF(Data!Z188="AAM",SUMIFS(Data!AB:AB,Data!Z:Z,"TM",Data!X:X,Data!M188,AA:AA,"H"),IF(Data!Z188="AM",SUMIFS(Data!AB:AB,Data!Z:Z,"TM",Data!V:V,Data!M188,AA:AA,"H"),IF(Data!Z188="AZM",SUMIFS(Data!AB:AB,Data!Z:Z,"TM",Data!U:U,Data!M188,AA:AA,"H"),IF(Data!Z188="ZM",SUMIFS(Data!AB:AB,Data!Z:Z,"TM",Data!T:T,Data!M188,AA:AA,"H"),IF(Data!Z188="RM",SUMIFS(Data!AB:AB,Data!Z:Z,"TM",Data!S:S,Data!M188,AA:AA,"H"),IF(Data!Z188="CM",SUMIFS(Data!AB:AB,Data!Z:Z,"TM",Data!R:R,Data!M188,AA:AA,"H"),"")))))))</f>
        <v>0</v>
      </c>
      <c r="AC188" s="28">
        <f>IF(Z188="TM",IF(AA188="H",(SUMIFS(Orders!AG:AG,Orders!AD:AD,Data!M188,Orders!W:W,0,Orders!X:X,0)+SUMIFS(Orders!AG:AG,Orders!AD:AD,Data!M188,Orders!W:W,1,Orders!X:X,1))/12000,0),IF(Data!Z188="AAM",SUMIFS(Data!AC:AC,Data!Z:Z,"TM",Data!X:X,Data!M188,AA:AA,"H"),IF(Data!Z188="AM",SUMIFS(Data!AC:AC,Data!Z:Z,"TM",Data!V:V,Data!M188,AA:AA,"H"),IF(Data!Z188="AZM",SUMIFS(Data!AC:AC,Data!Z:Z,"TM",Data!U:U,Data!M188,AA:AA,"H"),IF(Data!Z188="Zone",SUMIFS(Data!AC:AC,Data!Z:Z,"TM",Data!T:T,Data!M188,AA:AA,"H"),IF(Data!Z188="Region",SUMIFS(Data!AC:AC,Data!Z:Z,"TM",Data!S:S,Data!M188,AA:AA,"H"),IF(Data!Z188="Country",SUMIFS(Data!AC:AC,Data!Z:Z,"TM",Data!R:R,Data!M188,AA:AA,"H"),"")))))))</f>
        <v>0</v>
      </c>
      <c r="AD188" s="18">
        <f>IF(Z188="TM",0,IF(Data!Z188="AAM",SUMIFS(Data!AD:AD,Data!Z:Z,"TM",Data!X:X,Data!M188,AA:AA,"H"),IF(Data!Z188="AM",SUMIFS(Data!AD:AD,Data!Z:Z,"TM",Data!V:V,Data!M188,AA:AA,"H"),IF(Data!Z188="AZM",SUMIFS(Data!AD:AD,Data!Z:Z,"TM",Data!U:U,Data!M188,AA:AA,"H"),IF(Data!Z188="Zone",SUMIFS(Data!AD:AD,Data!Z:Z,"TM",Data!T:T,Data!M188,AA:AA,"H"),IF(Data!Z188="Region",SUMIFS(Data!AD:AD,Data!Z:Z,"TM",Data!S:S,Data!M188,AA:AA,"H"),IF(Data!Z188="Country",SUMIFS(Data!AD:AD,Data!Z:Z,"TM",Data!R:R,Data!M188,AA:AA,"H"),"")))))))</f>
        <v>0</v>
      </c>
      <c r="AE188" s="27">
        <f t="shared" si="43"/>
        <v>0</v>
      </c>
      <c r="AF188" s="26">
        <f t="shared" si="44"/>
        <v>0</v>
      </c>
      <c r="AG188" s="26">
        <f t="shared" si="45"/>
        <v>0</v>
      </c>
      <c r="AH188" s="26">
        <f t="shared" si="46"/>
        <v>0</v>
      </c>
      <c r="AJ188" s="28">
        <f>IF(Z188="TM",IF(AA188="U",(SUMIFS(Orders!AG:AG,Orders!AD:AD,Data!M188,Orders!W:W,0,Orders!X:X,0)+SUMIFS(Orders!AG:AG,Orders!AD:AD,Data!M188,Orders!W:W,1,Orders!X:X,1))/12000,0),IF(Data!Z188="AAM",SUMIFS(Data!AJ:AJ,Data!Z:Z,"TM",Data!X:X,Data!M188,AA:AA,"U"),IF(Data!Z188="AM",SUMIFS(Data!AJ:AJ,Data!Z:Z,"TM",Data!V:V,Data!M188,AA:AA,"U"),IF(Data!Z188="AZM",SUMIFS(Data!AJ:AJ,Data!Z:Z,"TM",Data!U:U,Data!M188,AA:AA,"U"),IF(Data!Z188="Zone",SUMIFS(Data!AJ:AJ,Data!Z:Z,"TM",Data!T:T,Data!M188,AA:AA,"U"),IF(Data!Z188="Region",SUMIFS(Data!AJ:AJ,Data!Z:Z,"TM",Data!S:S,Data!M188,AA:AA,"U"),IF(Data!Z188="Country",SUMIFS(Data!AJ:AJ,Data!Z:Z,"TM",Data!R:R,Data!M188,AA:AA,"U"),"")))))))</f>
        <v>0</v>
      </c>
      <c r="AK188" s="18">
        <f>IF(Z188="TM",IF(AA188="U",(SUMIFS(Orders!AG:AG,Orders!AD:AD,Data!M188,Orders!W:W,0,Orders!X:X,0)+SUMIFS(Orders!AG:AG,Orders!AD:AD,Data!M188,Orders!W:W,1,Orders!X:X,1)),0),IF(Data!Z188="AAM",SUMIFS(Data!AK:AK,Data!Z:Z,"TM",Data!X:X,Data!M188,AA:AA,"U"),IF(Data!Z188="AM",SUMIFS(Data!AK:AK,Data!Z:Z,"TM",Data!V:V,Data!M188,AA:AA,"U"),IF(Data!Z188="AZM",SUMIFS(Data!AK:AK,Data!Z:Z,"TM",Data!U:U,Data!M188,AA:AA,"U"),IF(Data!Z188="Zone",SUMIFS(Data!AK:AK,Data!Z:Z,"TM",Data!T:T,Data!M188,AA:AA,"U"),IF(Data!Z188="Region",SUMIFS(Data!AK:AK,Data!Z:Z,"TM",Data!S:S,Data!M188,AA:AA,"U"),IF(Data!Z188="Country",SUMIFS(Data!AK:AK,Data!Z:Z,"TM",Data!R:R,Data!M188,AA:AA,"U"),"")))))))</f>
        <v>0</v>
      </c>
      <c r="AL188" s="18">
        <f>IF(Z188="TM",12000*0,IF(Data!Z188="AAM",SUMIFS(Data!AL:AL,Data!Z:Z,"TM",Data!X:X,Data!M188,AA:AA,"H"),IF(Data!Z188="AM",SUMIFS(Data!AL:AL,Data!Z:Z,"TM",Data!V:V,Data!M188,AA:AA,"H"),IF(Data!Z188="AZM",SUMIFS(Data!AL:AL,Data!Z:Z,"TM",Data!U:U,Data!M188,AA:AA,"H"),IF(Data!Z188="Zone",SUMIFS(Data!AL:AL,Data!Z:Z,"TM",Data!T:T,Data!M188,AA:AA,"H"),IF(Data!Z188="Region",SUMIFS(Data!AL:AL,Data!Z:Z,"TM",Data!S:S,Data!M188,AA:AA,"H"),IF(Data!Z188="Country",SUMIFS(Data!AL:AL,Data!Z:Z,"TM",Data!R:R,Data!M188,AA:AA,"H"),"")))))))</f>
        <v>0</v>
      </c>
      <c r="AM188" s="27">
        <f t="shared" si="47"/>
        <v>0</v>
      </c>
      <c r="AN188" s="26">
        <f t="shared" si="48"/>
        <v>0</v>
      </c>
      <c r="AO188" s="26">
        <f t="shared" si="49"/>
        <v>0</v>
      </c>
      <c r="AQ188" s="28">
        <f t="shared" si="50"/>
        <v>0</v>
      </c>
      <c r="AR188" s="18">
        <f t="shared" si="51"/>
        <v>0</v>
      </c>
      <c r="AS188" s="18">
        <f t="shared" si="52"/>
        <v>0</v>
      </c>
      <c r="AT188" s="27">
        <f t="shared" si="53"/>
        <v>0</v>
      </c>
      <c r="AU188" s="27"/>
      <c r="AV188" s="27"/>
      <c r="AW188" s="18">
        <f>IF(Z188="TM",(COUNTIFS(Orders!AD:AD,Data!M188,Orders!W:W,0,Orders!X:X,0,Orders!S:S,"*Ray*")+COUNTIFS(Orders!AD:AD,Data!M188,Orders!W:W,1,Orders!X:X,1,Orders!S:S,"*Ray*")+COUNTIFS(Orders!AD:AD,Data!M188,Orders!W:W,0,Orders!X:X,0,Orders!S:S,"*Fabric*")+COUNTIFS(Orders!AD:AD,Data!M188,Orders!W:W,1,Orders!X:X,1,Orders!S:S,"*Fabric*")),IF(Data!Z188="AAM",SUMIFS(Data!AW:AW,Data!Z:Z,"TM",Data!X:X,Data!M188),IF(Data!Z188="AM",SUMIFS(Data!AW:AW,Data!Z:Z,"TM",Data!V:V,Data!M188),IF(Data!Z188="AZM",SUMIFS(Data!AW:AW,Data!Z:Z,"TM",Data!U:U,Data!M188),IF(Data!Z188="Zone",SUMIFS(Data!AW:AW,Data!Z:Z,"TM",Data!T:T,Data!M188),IF(Data!Z188="Region",SUMIFS(Data!AW:AW,Data!Z:Z,"TM",Data!S:S,Data!M188),IF(Data!Z188="Country",SUMIFS(Data!AW:AW,Data!Z:Z,"TM",Data!R:R,Data!M188),0)))))))</f>
        <v>0</v>
      </c>
      <c r="AX188" s="18">
        <f>IF(Z188="TM",(COUNTIFS(Orders!AD:AD,Data!M188,Orders!W:W,0,Orders!X:X,0,Orders!S:S,"*Starter*")+COUNTIFS(Orders!AD:AD,Data!M188,Orders!W:W,1,Orders!X:X,1,Orders!S:S,"*Starter*")),IF(Data!Z188="AAM",SUMIFS(Data!AX:AX,Data!Z:Z,"TM",Data!X:X,Data!M188),IF(Data!Z188="AM",SUMIFS(Data!AX:AX,Data!Z:Z,"TM",Data!V:V,Data!M188),IF(Data!Z188="AZM",SUMIFS(Data!AX:AX,Data!Z:Z,"TM",Data!U:U,Data!M188),IF(Data!Z188="Zone",SUMIFS(Data!AX:AX,Data!Z:Z,"TM",Data!T:T,Data!M188),IF(Data!Z188="Region",SUMIFS(Data!AX:AX,Data!Z:Z,"TM",Data!S:S,Data!M188),IF(Data!Z188="Country",SUMIFS(Data!AX:AX,Data!Z:Z,"TM",Data!R:R,Data!M188),0)))))))</f>
        <v>0</v>
      </c>
      <c r="AY188" s="18">
        <f>IF(Z188="TM",(COUNTIFS(Orders!AD:AD,Data!M188,Orders!W:W,0,Orders!X:X,0,Orders!S:S,"*Pro*")+COUNTIFS(Orders!AD:AD,Data!M188,Orders!W:W,1,Orders!X:X,1,Orders!S:S,"*Pro*")),IF(Data!Z188="AAM",SUMIFS(Data!AY:AY,Data!Z:Z,"TM",Data!X:X,Data!M188),IF(Data!Z188="AM",SUMIFS(Data!AY:AY,Data!Z:Z,"TM",Data!V:V,Data!M188),IF(Data!Z188="AZM",SUMIFS(Data!AY:AY,Data!Z:Z,"TM",Data!U:U,Data!M188),IF(Data!Z188="Zone",SUMIFS(Data!AY:AY,Data!Z:Z,"TM",Data!T:T,Data!M188),IF(Data!Z188="Region",SUMIFS(Data!AY:AY,Data!Z:Z,"TM",Data!S:S,Data!M188),IF(Data!Z188="Country",SUMIFS(Data!AY:AY,Data!Z:Z,"TM",Data!R:R,Data!M188),0)))))))</f>
        <v>0</v>
      </c>
      <c r="AZ188" s="18">
        <f>IF(Z188="TM",(COUNTIFS(Orders!AD:AD,Data!M188,Orders!W:W,0,Orders!X:X,0,Orders!S:S,"*Tab*")+COUNTIFS(Orders!AD:AD,Data!M188,Orders!W:W,1,Orders!X:X,1,Orders!S:S,"*Tab*")),IF(Data!Z188="AAM",SUMIFS(Data!AZ:AZ,Data!Z:Z,"TM",Data!X:X,Data!M188),IF(Data!Z188="AM",SUMIFS(Data!AZ:AZ,Data!Z:Z,"TM",Data!V:V,Data!M188),IF(Data!Z188="AZM",SUMIFS(Data!AZ:AZ,Data!Z:Z,"TM",Data!U:U,Data!M188),IF(Data!Z188="Zone",SUMIFS(Data!AZ:AZ,Data!Z:Z,"TM",Data!T:T,Data!M188),IF(Data!Z188="Region",SUMIFS(Data!AZ:AZ,Data!Z:Z,"TM",Data!S:S,Data!M188),IF(Data!Z188="Country",SUMIFS(Data!AZ:AZ,Data!Z:Z,"TM",Data!R:R,Data!M188),0)))))))</f>
        <v>0</v>
      </c>
      <c r="BA188" s="18">
        <f>IF(Z188="TM",(COUNTIFS(Orders!AD:AD,Data!M188,Orders!W:W,0,Orders!X:X,0,Orders!S:S,"*Dental*")+COUNTIFS(Orders!AD:AD,Data!M188,Orders!W:W,1,Orders!X:X,1,Orders!S:S,"*Dental*")+COUNTIFS(Orders!AD:AD,Data!M188,Orders!W:W,0,Orders!X:X,0,Orders!S:S,"*Pediatric*")+COUNTIFS(Orders!AD:AD,Data!M188,Orders!W:W,1,Orders!X:X,1,Orders!S:S,"*Pediatric*")),IF(Data!Z188="AAM",SUMIFS(Data!BA:BA,Data!Z:Z,"TM",Data!X:X,Data!M188),IF(Data!Z188="AM",SUMIFS(Data!BA:BA,Data!Z:Z,"TM",Data!V:V,Data!M188),IF(Data!Z188="AZM",SUMIFS(Data!BA:BA,Data!Z:Z,"TM",Data!U:U,Data!M188),IF(Data!Z188="Zone",SUMIFS(Data!BA:BA,Data!Z:Z,"TM",Data!T:T,Data!M188),IF(Data!Z188="Region",SUMIFS(Data!BA:BA,Data!Z:Z,"TM",Data!S:S,Data!M188),IF(Data!Z188="Country",SUMIFS(Data!BA:BA,Data!Z:Z,"TM",Data!R:R,Data!M188),0)))))))</f>
        <v>0</v>
      </c>
      <c r="BB188" s="18">
        <f>IF(Z188="TM",(COUNTIFS(Orders!AD:AD,Data!M188,Orders!W:W,0,Orders!X:X,0,Orders!S:S,"*Fabric*")+COUNTIFS(Orders!AD:AD,Data!M188,Orders!W:W,1,Orders!X:X,1,Orders!S:S,"*Fabric*")),IF(Data!Z188="AAM",SUMIFS(Data!BB:BB,Data!Z:Z,"TM",Data!X:X,Data!M188),IF(Data!Z188="AM",SUMIFS(Data!BB:BB,Data!Z:Z,"TM",Data!V:V,Data!M188),IF(Data!Z188="AZM",SUMIFS(Data!BB:BB,Data!Z:Z,"TM",Data!U:U,Data!M188),IF(Data!Z188="Zone",SUMIFS(Data!BB:BB,Data!Z:Z,"TM",Data!T:T,Data!M188),IF(Data!Z188="Region",SUMIFS(Data!BB:BB,Data!Z:Z,"TM",Data!S:S,Data!M188),IF(Data!Z188="Country",SUMIFS(Data!BB:BB,Data!Z:Z,"TM",Data!R:R,Data!M188),0)))))))</f>
        <v>0</v>
      </c>
    </row>
    <row r="189" spans="1:54" ht="15.75" x14ac:dyDescent="0.3">
      <c r="A189" s="33" t="str">
        <f t="shared" si="54"/>
        <v/>
      </c>
      <c r="B189" s="33" t="b">
        <f t="shared" si="55"/>
        <v>1</v>
      </c>
      <c r="C189" s="33" t="e">
        <f>IF(ISERROR(SMALL($D$4:$D$594,E189)),””,SMALL($D$4:$D$594,E189))</f>
        <v>#NAME?</v>
      </c>
      <c r="D189" s="34" t="str">
        <f t="shared" si="56"/>
        <v/>
      </c>
      <c r="E189" s="33">
        <f>ROWS($E$4:E189)</f>
        <v>186</v>
      </c>
      <c r="F189" s="33">
        <f t="shared" si="57"/>
        <v>0</v>
      </c>
      <c r="G189" s="33">
        <f>IF(OR(Report!$C$7="",Report!$C$7="All Levels"),1,IF(Report!$C$7=Data!Z189,1,0))</f>
        <v>0</v>
      </c>
      <c r="H189" s="33">
        <f t="shared" si="58"/>
        <v>1</v>
      </c>
      <c r="I189" s="33">
        <f t="shared" si="59"/>
        <v>3</v>
      </c>
      <c r="J189" s="33">
        <f>IF(OR(Report!$F$7="",Report!$F$7="All AMs"),1,IF(Report!$F$7=Data!W189,1,0))</f>
        <v>1</v>
      </c>
      <c r="K189" s="33">
        <f>IF(OR(Report!$E$7="",Report!$E$7="All Zones"),1,IF(Report!$E$7=Data!P189,1,0))</f>
        <v>1</v>
      </c>
      <c r="L189" s="33">
        <f>IF(OR(Report!$D$7="",Report!$D$7="All Regions"),1,IF(Report!$D$7=Data!O189,1,0))</f>
        <v>1</v>
      </c>
      <c r="M189" s="67" t="s">
        <v>378</v>
      </c>
      <c r="N189" s="67" t="s">
        <v>1010</v>
      </c>
      <c r="O189" s="68" t="s">
        <v>18</v>
      </c>
      <c r="P189" s="68" t="s">
        <v>682</v>
      </c>
      <c r="Q189" s="68" t="s">
        <v>803</v>
      </c>
      <c r="R189" s="67" t="s">
        <v>777</v>
      </c>
      <c r="S189" s="67" t="s">
        <v>749</v>
      </c>
      <c r="T189" s="67" t="s">
        <v>750</v>
      </c>
      <c r="U189" s="67" t="s">
        <v>781</v>
      </c>
      <c r="V189" s="67"/>
      <c r="W189" s="67" t="s">
        <v>884</v>
      </c>
      <c r="X189" s="67"/>
      <c r="Y189" s="68" t="s">
        <v>362</v>
      </c>
      <c r="Z189" s="68" t="s">
        <v>13</v>
      </c>
      <c r="AA189" s="68" t="s">
        <v>70</v>
      </c>
      <c r="AB189" s="18">
        <f>IF(Z189="TM",IF(AA189="H",(COUNTIFS(Orders!AD:AD,Data!M189,Orders!W:W,0,Orders!X:X,0)+COUNTIFS(Orders!AD:AD,Data!M189,Orders!W:W,1,Orders!X:X,1)),0),IF(Data!Z189="AAM",SUMIFS(Data!AB:AB,Data!Z:Z,"TM",Data!X:X,Data!M189,AA:AA,"H"),IF(Data!Z189="AM",SUMIFS(Data!AB:AB,Data!Z:Z,"TM",Data!V:V,Data!M189,AA:AA,"H"),IF(Data!Z189="AZM",SUMIFS(Data!AB:AB,Data!Z:Z,"TM",Data!U:U,Data!M189,AA:AA,"H"),IF(Data!Z189="ZM",SUMIFS(Data!AB:AB,Data!Z:Z,"TM",Data!T:T,Data!M189,AA:AA,"H"),IF(Data!Z189="RM",SUMIFS(Data!AB:AB,Data!Z:Z,"TM",Data!S:S,Data!M189,AA:AA,"H"),IF(Data!Z189="CM",SUMIFS(Data!AB:AB,Data!Z:Z,"TM",Data!R:R,Data!M189,AA:AA,"H"),"")))))))</f>
        <v>0</v>
      </c>
      <c r="AC189" s="28">
        <f>IF(Z189="TM",IF(AA189="H",(SUMIFS(Orders!AG:AG,Orders!AD:AD,Data!M189,Orders!W:W,0,Orders!X:X,0)+SUMIFS(Orders!AG:AG,Orders!AD:AD,Data!M189,Orders!W:W,1,Orders!X:X,1))/12000,0),IF(Data!Z189="AAM",SUMIFS(Data!AC:AC,Data!Z:Z,"TM",Data!X:X,Data!M189,AA:AA,"H"),IF(Data!Z189="AM",SUMIFS(Data!AC:AC,Data!Z:Z,"TM",Data!V:V,Data!M189,AA:AA,"H"),IF(Data!Z189="AZM",SUMIFS(Data!AC:AC,Data!Z:Z,"TM",Data!U:U,Data!M189,AA:AA,"H"),IF(Data!Z189="Zone",SUMIFS(Data!AC:AC,Data!Z:Z,"TM",Data!T:T,Data!M189,AA:AA,"H"),IF(Data!Z189="Region",SUMIFS(Data!AC:AC,Data!Z:Z,"TM",Data!S:S,Data!M189,AA:AA,"H"),IF(Data!Z189="Country",SUMIFS(Data!AC:AC,Data!Z:Z,"TM",Data!R:R,Data!M189,AA:AA,"H"),"")))))))</f>
        <v>0</v>
      </c>
      <c r="AD189" s="18">
        <f>IF(Z189="TM",0,IF(Data!Z189="AAM",SUMIFS(Data!AD:AD,Data!Z:Z,"TM",Data!X:X,Data!M189,AA:AA,"H"),IF(Data!Z189="AM",SUMIFS(Data!AD:AD,Data!Z:Z,"TM",Data!V:V,Data!M189,AA:AA,"H"),IF(Data!Z189="AZM",SUMIFS(Data!AD:AD,Data!Z:Z,"TM",Data!U:U,Data!M189,AA:AA,"H"),IF(Data!Z189="Zone",SUMIFS(Data!AD:AD,Data!Z:Z,"TM",Data!T:T,Data!M189,AA:AA,"H"),IF(Data!Z189="Region",SUMIFS(Data!AD:AD,Data!Z:Z,"TM",Data!S:S,Data!M189,AA:AA,"H"),IF(Data!Z189="Country",SUMIFS(Data!AD:AD,Data!Z:Z,"TM",Data!R:R,Data!M189,AA:AA,"H"),"")))))))</f>
        <v>0</v>
      </c>
      <c r="AE189" s="27">
        <f t="shared" si="43"/>
        <v>0</v>
      </c>
      <c r="AF189" s="26">
        <f t="shared" si="44"/>
        <v>0</v>
      </c>
      <c r="AG189" s="26">
        <f t="shared" si="45"/>
        <v>0</v>
      </c>
      <c r="AH189" s="26">
        <f t="shared" si="46"/>
        <v>0</v>
      </c>
      <c r="AJ189" s="28">
        <f>IF(Z189="TM",IF(AA189="U",(SUMIFS(Orders!AG:AG,Orders!AD:AD,Data!M189,Orders!W:W,0,Orders!X:X,0)+SUMIFS(Orders!AG:AG,Orders!AD:AD,Data!M189,Orders!W:W,1,Orders!X:X,1))/12000,0),IF(Data!Z189="AAM",SUMIFS(Data!AJ:AJ,Data!Z:Z,"TM",Data!X:X,Data!M189,AA:AA,"U"),IF(Data!Z189="AM",SUMIFS(Data!AJ:AJ,Data!Z:Z,"TM",Data!V:V,Data!M189,AA:AA,"U"),IF(Data!Z189="AZM",SUMIFS(Data!AJ:AJ,Data!Z:Z,"TM",Data!U:U,Data!M189,AA:AA,"U"),IF(Data!Z189="Zone",SUMIFS(Data!AJ:AJ,Data!Z:Z,"TM",Data!T:T,Data!M189,AA:AA,"U"),IF(Data!Z189="Region",SUMIFS(Data!AJ:AJ,Data!Z:Z,"TM",Data!S:S,Data!M189,AA:AA,"U"),IF(Data!Z189="Country",SUMIFS(Data!AJ:AJ,Data!Z:Z,"TM",Data!R:R,Data!M189,AA:AA,"U"),"")))))))</f>
        <v>0</v>
      </c>
      <c r="AK189" s="18">
        <f>IF(Z189="TM",IF(AA189="U",(SUMIFS(Orders!AG:AG,Orders!AD:AD,Data!M189,Orders!W:W,0,Orders!X:X,0)+SUMIFS(Orders!AG:AG,Orders!AD:AD,Data!M189,Orders!W:W,1,Orders!X:X,1)),0),IF(Data!Z189="AAM",SUMIFS(Data!AK:AK,Data!Z:Z,"TM",Data!X:X,Data!M189,AA:AA,"U"),IF(Data!Z189="AM",SUMIFS(Data!AK:AK,Data!Z:Z,"TM",Data!V:V,Data!M189,AA:AA,"U"),IF(Data!Z189="AZM",SUMIFS(Data!AK:AK,Data!Z:Z,"TM",Data!U:U,Data!M189,AA:AA,"U"),IF(Data!Z189="Zone",SUMIFS(Data!AK:AK,Data!Z:Z,"TM",Data!T:T,Data!M189,AA:AA,"U"),IF(Data!Z189="Region",SUMIFS(Data!AK:AK,Data!Z:Z,"TM",Data!S:S,Data!M189,AA:AA,"U"),IF(Data!Z189="Country",SUMIFS(Data!AK:AK,Data!Z:Z,"TM",Data!R:R,Data!M189,AA:AA,"U"),"")))))))</f>
        <v>0</v>
      </c>
      <c r="AL189" s="18">
        <f>IF(Z189="TM",12000*0,IF(Data!Z189="AAM",SUMIFS(Data!AL:AL,Data!Z:Z,"TM",Data!X:X,Data!M189,AA:AA,"H"),IF(Data!Z189="AM",SUMIFS(Data!AL:AL,Data!Z:Z,"TM",Data!V:V,Data!M189,AA:AA,"H"),IF(Data!Z189="AZM",SUMIFS(Data!AL:AL,Data!Z:Z,"TM",Data!U:U,Data!M189,AA:AA,"H"),IF(Data!Z189="Zone",SUMIFS(Data!AL:AL,Data!Z:Z,"TM",Data!T:T,Data!M189,AA:AA,"H"),IF(Data!Z189="Region",SUMIFS(Data!AL:AL,Data!Z:Z,"TM",Data!S:S,Data!M189,AA:AA,"H"),IF(Data!Z189="Country",SUMIFS(Data!AL:AL,Data!Z:Z,"TM",Data!R:R,Data!M189,AA:AA,"H"),"")))))))</f>
        <v>0</v>
      </c>
      <c r="AM189" s="27">
        <f t="shared" si="47"/>
        <v>0</v>
      </c>
      <c r="AN189" s="26">
        <f t="shared" si="48"/>
        <v>0</v>
      </c>
      <c r="AO189" s="26">
        <f t="shared" si="49"/>
        <v>0</v>
      </c>
      <c r="AQ189" s="28">
        <f t="shared" si="50"/>
        <v>0</v>
      </c>
      <c r="AR189" s="18">
        <f t="shared" si="51"/>
        <v>0</v>
      </c>
      <c r="AS189" s="18">
        <f t="shared" si="52"/>
        <v>0</v>
      </c>
      <c r="AT189" s="27">
        <f t="shared" si="53"/>
        <v>0</v>
      </c>
      <c r="AU189" s="27"/>
      <c r="AV189" s="27"/>
      <c r="AW189" s="18">
        <f>IF(Z189="TM",(COUNTIFS(Orders!AD:AD,Data!M189,Orders!W:W,0,Orders!X:X,0,Orders!S:S,"*Ray*")+COUNTIFS(Orders!AD:AD,Data!M189,Orders!W:W,1,Orders!X:X,1,Orders!S:S,"*Ray*")+COUNTIFS(Orders!AD:AD,Data!M189,Orders!W:W,0,Orders!X:X,0,Orders!S:S,"*Fabric*")+COUNTIFS(Orders!AD:AD,Data!M189,Orders!W:W,1,Orders!X:X,1,Orders!S:S,"*Fabric*")),IF(Data!Z189="AAM",SUMIFS(Data!AW:AW,Data!Z:Z,"TM",Data!X:X,Data!M189),IF(Data!Z189="AM",SUMIFS(Data!AW:AW,Data!Z:Z,"TM",Data!V:V,Data!M189),IF(Data!Z189="AZM",SUMIFS(Data!AW:AW,Data!Z:Z,"TM",Data!U:U,Data!M189),IF(Data!Z189="Zone",SUMIFS(Data!AW:AW,Data!Z:Z,"TM",Data!T:T,Data!M189),IF(Data!Z189="Region",SUMIFS(Data!AW:AW,Data!Z:Z,"TM",Data!S:S,Data!M189),IF(Data!Z189="Country",SUMIFS(Data!AW:AW,Data!Z:Z,"TM",Data!R:R,Data!M189),0)))))))</f>
        <v>0</v>
      </c>
      <c r="AX189" s="18">
        <f>IF(Z189="TM",(COUNTIFS(Orders!AD:AD,Data!M189,Orders!W:W,0,Orders!X:X,0,Orders!S:S,"*Starter*")+COUNTIFS(Orders!AD:AD,Data!M189,Orders!W:W,1,Orders!X:X,1,Orders!S:S,"*Starter*")),IF(Data!Z189="AAM",SUMIFS(Data!AX:AX,Data!Z:Z,"TM",Data!X:X,Data!M189),IF(Data!Z189="AM",SUMIFS(Data!AX:AX,Data!Z:Z,"TM",Data!V:V,Data!M189),IF(Data!Z189="AZM",SUMIFS(Data!AX:AX,Data!Z:Z,"TM",Data!U:U,Data!M189),IF(Data!Z189="Zone",SUMIFS(Data!AX:AX,Data!Z:Z,"TM",Data!T:T,Data!M189),IF(Data!Z189="Region",SUMIFS(Data!AX:AX,Data!Z:Z,"TM",Data!S:S,Data!M189),IF(Data!Z189="Country",SUMIFS(Data!AX:AX,Data!Z:Z,"TM",Data!R:R,Data!M189),0)))))))</f>
        <v>0</v>
      </c>
      <c r="AY189" s="18">
        <f>IF(Z189="TM",(COUNTIFS(Orders!AD:AD,Data!M189,Orders!W:W,0,Orders!X:X,0,Orders!S:S,"*Pro*")+COUNTIFS(Orders!AD:AD,Data!M189,Orders!W:W,1,Orders!X:X,1,Orders!S:S,"*Pro*")),IF(Data!Z189="AAM",SUMIFS(Data!AY:AY,Data!Z:Z,"TM",Data!X:X,Data!M189),IF(Data!Z189="AM",SUMIFS(Data!AY:AY,Data!Z:Z,"TM",Data!V:V,Data!M189),IF(Data!Z189="AZM",SUMIFS(Data!AY:AY,Data!Z:Z,"TM",Data!U:U,Data!M189),IF(Data!Z189="Zone",SUMIFS(Data!AY:AY,Data!Z:Z,"TM",Data!T:T,Data!M189),IF(Data!Z189="Region",SUMIFS(Data!AY:AY,Data!Z:Z,"TM",Data!S:S,Data!M189),IF(Data!Z189="Country",SUMIFS(Data!AY:AY,Data!Z:Z,"TM",Data!R:R,Data!M189),0)))))))</f>
        <v>0</v>
      </c>
      <c r="AZ189" s="18">
        <f>IF(Z189="TM",(COUNTIFS(Orders!AD:AD,Data!M189,Orders!W:W,0,Orders!X:X,0,Orders!S:S,"*Tab*")+COUNTIFS(Orders!AD:AD,Data!M189,Orders!W:W,1,Orders!X:X,1,Orders!S:S,"*Tab*")),IF(Data!Z189="AAM",SUMIFS(Data!AZ:AZ,Data!Z:Z,"TM",Data!X:X,Data!M189),IF(Data!Z189="AM",SUMIFS(Data!AZ:AZ,Data!Z:Z,"TM",Data!V:V,Data!M189),IF(Data!Z189="AZM",SUMIFS(Data!AZ:AZ,Data!Z:Z,"TM",Data!U:U,Data!M189),IF(Data!Z189="Zone",SUMIFS(Data!AZ:AZ,Data!Z:Z,"TM",Data!T:T,Data!M189),IF(Data!Z189="Region",SUMIFS(Data!AZ:AZ,Data!Z:Z,"TM",Data!S:S,Data!M189),IF(Data!Z189="Country",SUMIFS(Data!AZ:AZ,Data!Z:Z,"TM",Data!R:R,Data!M189),0)))))))</f>
        <v>0</v>
      </c>
      <c r="BA189" s="18">
        <f>IF(Z189="TM",(COUNTIFS(Orders!AD:AD,Data!M189,Orders!W:W,0,Orders!X:X,0,Orders!S:S,"*Dental*")+COUNTIFS(Orders!AD:AD,Data!M189,Orders!W:W,1,Orders!X:X,1,Orders!S:S,"*Dental*")+COUNTIFS(Orders!AD:AD,Data!M189,Orders!W:W,0,Orders!X:X,0,Orders!S:S,"*Pediatric*")+COUNTIFS(Orders!AD:AD,Data!M189,Orders!W:W,1,Orders!X:X,1,Orders!S:S,"*Pediatric*")),IF(Data!Z189="AAM",SUMIFS(Data!BA:BA,Data!Z:Z,"TM",Data!X:X,Data!M189),IF(Data!Z189="AM",SUMIFS(Data!BA:BA,Data!Z:Z,"TM",Data!V:V,Data!M189),IF(Data!Z189="AZM",SUMIFS(Data!BA:BA,Data!Z:Z,"TM",Data!U:U,Data!M189),IF(Data!Z189="Zone",SUMIFS(Data!BA:BA,Data!Z:Z,"TM",Data!T:T,Data!M189),IF(Data!Z189="Region",SUMIFS(Data!BA:BA,Data!Z:Z,"TM",Data!S:S,Data!M189),IF(Data!Z189="Country",SUMIFS(Data!BA:BA,Data!Z:Z,"TM",Data!R:R,Data!M189),0)))))))</f>
        <v>0</v>
      </c>
      <c r="BB189" s="18">
        <f>IF(Z189="TM",(COUNTIFS(Orders!AD:AD,Data!M189,Orders!W:W,0,Orders!X:X,0,Orders!S:S,"*Fabric*")+COUNTIFS(Orders!AD:AD,Data!M189,Orders!W:W,1,Orders!X:X,1,Orders!S:S,"*Fabric*")),IF(Data!Z189="AAM",SUMIFS(Data!BB:BB,Data!Z:Z,"TM",Data!X:X,Data!M189),IF(Data!Z189="AM",SUMIFS(Data!BB:BB,Data!Z:Z,"TM",Data!V:V,Data!M189),IF(Data!Z189="AZM",SUMIFS(Data!BB:BB,Data!Z:Z,"TM",Data!U:U,Data!M189),IF(Data!Z189="Zone",SUMIFS(Data!BB:BB,Data!Z:Z,"TM",Data!T:T,Data!M189),IF(Data!Z189="Region",SUMIFS(Data!BB:BB,Data!Z:Z,"TM",Data!S:S,Data!M189),IF(Data!Z189="Country",SUMIFS(Data!BB:BB,Data!Z:Z,"TM",Data!R:R,Data!M189),0)))))))</f>
        <v>0</v>
      </c>
    </row>
    <row r="190" spans="1:54" ht="15.75" x14ac:dyDescent="0.3">
      <c r="A190" s="33" t="str">
        <f t="shared" si="54"/>
        <v/>
      </c>
      <c r="B190" s="33" t="b">
        <f t="shared" si="55"/>
        <v>1</v>
      </c>
      <c r="C190" s="33" t="e">
        <f>IF(ISERROR(SMALL($D$4:$D$594,E190)),””,SMALL($D$4:$D$594,E190))</f>
        <v>#NAME?</v>
      </c>
      <c r="D190" s="34" t="str">
        <f t="shared" si="56"/>
        <v/>
      </c>
      <c r="E190" s="33">
        <f>ROWS($E$4:E190)</f>
        <v>187</v>
      </c>
      <c r="F190" s="33">
        <f t="shared" si="57"/>
        <v>0</v>
      </c>
      <c r="G190" s="33">
        <f>IF(OR(Report!$C$7="",Report!$C$7="All Levels"),1,IF(Report!$C$7=Data!Z190,1,0))</f>
        <v>0</v>
      </c>
      <c r="H190" s="33">
        <f t="shared" si="58"/>
        <v>1</v>
      </c>
      <c r="I190" s="33">
        <f t="shared" si="59"/>
        <v>3</v>
      </c>
      <c r="J190" s="33">
        <f>IF(OR(Report!$F$7="",Report!$F$7="All AMs"),1,IF(Report!$F$7=Data!W190,1,0))</f>
        <v>1</v>
      </c>
      <c r="K190" s="33">
        <f>IF(OR(Report!$E$7="",Report!$E$7="All Zones"),1,IF(Report!$E$7=Data!P190,1,0))</f>
        <v>1</v>
      </c>
      <c r="L190" s="33">
        <f>IF(OR(Report!$D$7="",Report!$D$7="All Regions"),1,IF(Report!$D$7=Data!O190,1,0))</f>
        <v>1</v>
      </c>
      <c r="M190" s="67" t="s">
        <v>268</v>
      </c>
      <c r="N190" s="67" t="s">
        <v>1011</v>
      </c>
      <c r="O190" s="68" t="s">
        <v>18</v>
      </c>
      <c r="P190" s="68" t="s">
        <v>682</v>
      </c>
      <c r="Q190" s="68" t="s">
        <v>803</v>
      </c>
      <c r="R190" s="67" t="s">
        <v>777</v>
      </c>
      <c r="S190" s="67" t="s">
        <v>749</v>
      </c>
      <c r="T190" s="67" t="s">
        <v>750</v>
      </c>
      <c r="U190" s="67" t="s">
        <v>781</v>
      </c>
      <c r="V190" s="67"/>
      <c r="W190" s="67" t="s">
        <v>884</v>
      </c>
      <c r="X190" s="67"/>
      <c r="Y190" s="68" t="s">
        <v>361</v>
      </c>
      <c r="Z190" s="68" t="s">
        <v>13</v>
      </c>
      <c r="AA190" s="68" t="s">
        <v>70</v>
      </c>
      <c r="AB190" s="18">
        <f>IF(Z190="TM",IF(AA190="H",(COUNTIFS(Orders!AD:AD,Data!M190,Orders!W:W,0,Orders!X:X,0)+COUNTIFS(Orders!AD:AD,Data!M190,Orders!W:W,1,Orders!X:X,1)),0),IF(Data!Z190="AAM",SUMIFS(Data!AB:AB,Data!Z:Z,"TM",Data!X:X,Data!M190,AA:AA,"H"),IF(Data!Z190="AM",SUMIFS(Data!AB:AB,Data!Z:Z,"TM",Data!V:V,Data!M190,AA:AA,"H"),IF(Data!Z190="AZM",SUMIFS(Data!AB:AB,Data!Z:Z,"TM",Data!U:U,Data!M190,AA:AA,"H"),IF(Data!Z190="ZM",SUMIFS(Data!AB:AB,Data!Z:Z,"TM",Data!T:T,Data!M190,AA:AA,"H"),IF(Data!Z190="RM",SUMIFS(Data!AB:AB,Data!Z:Z,"TM",Data!S:S,Data!M190,AA:AA,"H"),IF(Data!Z190="CM",SUMIFS(Data!AB:AB,Data!Z:Z,"TM",Data!R:R,Data!M190,AA:AA,"H"),"")))))))</f>
        <v>0</v>
      </c>
      <c r="AC190" s="28">
        <f>IF(Z190="TM",IF(AA190="H",(SUMIFS(Orders!AG:AG,Orders!AD:AD,Data!M190,Orders!W:W,0,Orders!X:X,0)+SUMIFS(Orders!AG:AG,Orders!AD:AD,Data!M190,Orders!W:W,1,Orders!X:X,1))/12000,0),IF(Data!Z190="AAM",SUMIFS(Data!AC:AC,Data!Z:Z,"TM",Data!X:X,Data!M190,AA:AA,"H"),IF(Data!Z190="AM",SUMIFS(Data!AC:AC,Data!Z:Z,"TM",Data!V:V,Data!M190,AA:AA,"H"),IF(Data!Z190="AZM",SUMIFS(Data!AC:AC,Data!Z:Z,"TM",Data!U:U,Data!M190,AA:AA,"H"),IF(Data!Z190="Zone",SUMIFS(Data!AC:AC,Data!Z:Z,"TM",Data!T:T,Data!M190,AA:AA,"H"),IF(Data!Z190="Region",SUMIFS(Data!AC:AC,Data!Z:Z,"TM",Data!S:S,Data!M190,AA:AA,"H"),IF(Data!Z190="Country",SUMIFS(Data!AC:AC,Data!Z:Z,"TM",Data!R:R,Data!M190,AA:AA,"H"),"")))))))</f>
        <v>0</v>
      </c>
      <c r="AD190" s="18">
        <f>IF(Z190="TM",0,IF(Data!Z190="AAM",SUMIFS(Data!AD:AD,Data!Z:Z,"TM",Data!X:X,Data!M190,AA:AA,"H"),IF(Data!Z190="AM",SUMIFS(Data!AD:AD,Data!Z:Z,"TM",Data!V:V,Data!M190,AA:AA,"H"),IF(Data!Z190="AZM",SUMIFS(Data!AD:AD,Data!Z:Z,"TM",Data!U:U,Data!M190,AA:AA,"H"),IF(Data!Z190="Zone",SUMIFS(Data!AD:AD,Data!Z:Z,"TM",Data!T:T,Data!M190,AA:AA,"H"),IF(Data!Z190="Region",SUMIFS(Data!AD:AD,Data!Z:Z,"TM",Data!S:S,Data!M190,AA:AA,"H"),IF(Data!Z190="Country",SUMIFS(Data!AD:AD,Data!Z:Z,"TM",Data!R:R,Data!M190,AA:AA,"H"),"")))))))</f>
        <v>0</v>
      </c>
      <c r="AE190" s="27">
        <f t="shared" si="43"/>
        <v>0</v>
      </c>
      <c r="AF190" s="26">
        <f t="shared" si="44"/>
        <v>0</v>
      </c>
      <c r="AG190" s="26">
        <f t="shared" si="45"/>
        <v>0</v>
      </c>
      <c r="AH190" s="26">
        <f t="shared" si="46"/>
        <v>0</v>
      </c>
      <c r="AJ190" s="28">
        <f>IF(Z190="TM",IF(AA190="U",(SUMIFS(Orders!AG:AG,Orders!AD:AD,Data!M190,Orders!W:W,0,Orders!X:X,0)+SUMIFS(Orders!AG:AG,Orders!AD:AD,Data!M190,Orders!W:W,1,Orders!X:X,1))/12000,0),IF(Data!Z190="AAM",SUMIFS(Data!AJ:AJ,Data!Z:Z,"TM",Data!X:X,Data!M190,AA:AA,"U"),IF(Data!Z190="AM",SUMIFS(Data!AJ:AJ,Data!Z:Z,"TM",Data!V:V,Data!M190,AA:AA,"U"),IF(Data!Z190="AZM",SUMIFS(Data!AJ:AJ,Data!Z:Z,"TM",Data!U:U,Data!M190,AA:AA,"U"),IF(Data!Z190="Zone",SUMIFS(Data!AJ:AJ,Data!Z:Z,"TM",Data!T:T,Data!M190,AA:AA,"U"),IF(Data!Z190="Region",SUMIFS(Data!AJ:AJ,Data!Z:Z,"TM",Data!S:S,Data!M190,AA:AA,"U"),IF(Data!Z190="Country",SUMIFS(Data!AJ:AJ,Data!Z:Z,"TM",Data!R:R,Data!M190,AA:AA,"U"),"")))))))</f>
        <v>0</v>
      </c>
      <c r="AK190" s="18">
        <f>IF(Z190="TM",IF(AA190="U",(SUMIFS(Orders!AG:AG,Orders!AD:AD,Data!M190,Orders!W:W,0,Orders!X:X,0)+SUMIFS(Orders!AG:AG,Orders!AD:AD,Data!M190,Orders!W:W,1,Orders!X:X,1)),0),IF(Data!Z190="AAM",SUMIFS(Data!AK:AK,Data!Z:Z,"TM",Data!X:X,Data!M190,AA:AA,"U"),IF(Data!Z190="AM",SUMIFS(Data!AK:AK,Data!Z:Z,"TM",Data!V:V,Data!M190,AA:AA,"U"),IF(Data!Z190="AZM",SUMIFS(Data!AK:AK,Data!Z:Z,"TM",Data!U:U,Data!M190,AA:AA,"U"),IF(Data!Z190="Zone",SUMIFS(Data!AK:AK,Data!Z:Z,"TM",Data!T:T,Data!M190,AA:AA,"U"),IF(Data!Z190="Region",SUMIFS(Data!AK:AK,Data!Z:Z,"TM",Data!S:S,Data!M190,AA:AA,"U"),IF(Data!Z190="Country",SUMIFS(Data!AK:AK,Data!Z:Z,"TM",Data!R:R,Data!M190,AA:AA,"U"),"")))))))</f>
        <v>0</v>
      </c>
      <c r="AL190" s="18">
        <f>IF(Z190="TM",12000*0,IF(Data!Z190="AAM",SUMIFS(Data!AL:AL,Data!Z:Z,"TM",Data!X:X,Data!M190,AA:AA,"H"),IF(Data!Z190="AM",SUMIFS(Data!AL:AL,Data!Z:Z,"TM",Data!V:V,Data!M190,AA:AA,"H"),IF(Data!Z190="AZM",SUMIFS(Data!AL:AL,Data!Z:Z,"TM",Data!U:U,Data!M190,AA:AA,"H"),IF(Data!Z190="Zone",SUMIFS(Data!AL:AL,Data!Z:Z,"TM",Data!T:T,Data!M190,AA:AA,"H"),IF(Data!Z190="Region",SUMIFS(Data!AL:AL,Data!Z:Z,"TM",Data!S:S,Data!M190,AA:AA,"H"),IF(Data!Z190="Country",SUMIFS(Data!AL:AL,Data!Z:Z,"TM",Data!R:R,Data!M190,AA:AA,"H"),"")))))))</f>
        <v>0</v>
      </c>
      <c r="AM190" s="27">
        <f t="shared" si="47"/>
        <v>0</v>
      </c>
      <c r="AN190" s="26">
        <f t="shared" si="48"/>
        <v>0</v>
      </c>
      <c r="AO190" s="26">
        <f t="shared" si="49"/>
        <v>0</v>
      </c>
      <c r="AQ190" s="28">
        <f t="shared" si="50"/>
        <v>0</v>
      </c>
      <c r="AR190" s="18">
        <f t="shared" si="51"/>
        <v>0</v>
      </c>
      <c r="AS190" s="18">
        <f t="shared" si="52"/>
        <v>0</v>
      </c>
      <c r="AT190" s="27">
        <f t="shared" si="53"/>
        <v>0</v>
      </c>
      <c r="AU190" s="27"/>
      <c r="AV190" s="27"/>
      <c r="AW190" s="18">
        <f>IF(Z190="TM",(COUNTIFS(Orders!AD:AD,Data!M190,Orders!W:W,0,Orders!X:X,0,Orders!S:S,"*Ray*")+COUNTIFS(Orders!AD:AD,Data!M190,Orders!W:W,1,Orders!X:X,1,Orders!S:S,"*Ray*")+COUNTIFS(Orders!AD:AD,Data!M190,Orders!W:W,0,Orders!X:X,0,Orders!S:S,"*Fabric*")+COUNTIFS(Orders!AD:AD,Data!M190,Orders!W:W,1,Orders!X:X,1,Orders!S:S,"*Fabric*")),IF(Data!Z190="AAM",SUMIFS(Data!AW:AW,Data!Z:Z,"TM",Data!X:X,Data!M190),IF(Data!Z190="AM",SUMIFS(Data!AW:AW,Data!Z:Z,"TM",Data!V:V,Data!M190),IF(Data!Z190="AZM",SUMIFS(Data!AW:AW,Data!Z:Z,"TM",Data!U:U,Data!M190),IF(Data!Z190="Zone",SUMIFS(Data!AW:AW,Data!Z:Z,"TM",Data!T:T,Data!M190),IF(Data!Z190="Region",SUMIFS(Data!AW:AW,Data!Z:Z,"TM",Data!S:S,Data!M190),IF(Data!Z190="Country",SUMIFS(Data!AW:AW,Data!Z:Z,"TM",Data!R:R,Data!M190),0)))))))</f>
        <v>0</v>
      </c>
      <c r="AX190" s="18">
        <f>IF(Z190="TM",(COUNTIFS(Orders!AD:AD,Data!M190,Orders!W:W,0,Orders!X:X,0,Orders!S:S,"*Starter*")+COUNTIFS(Orders!AD:AD,Data!M190,Orders!W:W,1,Orders!X:X,1,Orders!S:S,"*Starter*")),IF(Data!Z190="AAM",SUMIFS(Data!AX:AX,Data!Z:Z,"TM",Data!X:X,Data!M190),IF(Data!Z190="AM",SUMIFS(Data!AX:AX,Data!Z:Z,"TM",Data!V:V,Data!M190),IF(Data!Z190="AZM",SUMIFS(Data!AX:AX,Data!Z:Z,"TM",Data!U:U,Data!M190),IF(Data!Z190="Zone",SUMIFS(Data!AX:AX,Data!Z:Z,"TM",Data!T:T,Data!M190),IF(Data!Z190="Region",SUMIFS(Data!AX:AX,Data!Z:Z,"TM",Data!S:S,Data!M190),IF(Data!Z190="Country",SUMIFS(Data!AX:AX,Data!Z:Z,"TM",Data!R:R,Data!M190),0)))))))</f>
        <v>0</v>
      </c>
      <c r="AY190" s="18">
        <f>IF(Z190="TM",(COUNTIFS(Orders!AD:AD,Data!M190,Orders!W:W,0,Orders!X:X,0,Orders!S:S,"*Pro*")+COUNTIFS(Orders!AD:AD,Data!M190,Orders!W:W,1,Orders!X:X,1,Orders!S:S,"*Pro*")),IF(Data!Z190="AAM",SUMIFS(Data!AY:AY,Data!Z:Z,"TM",Data!X:X,Data!M190),IF(Data!Z190="AM",SUMIFS(Data!AY:AY,Data!Z:Z,"TM",Data!V:V,Data!M190),IF(Data!Z190="AZM",SUMIFS(Data!AY:AY,Data!Z:Z,"TM",Data!U:U,Data!M190),IF(Data!Z190="Zone",SUMIFS(Data!AY:AY,Data!Z:Z,"TM",Data!T:T,Data!M190),IF(Data!Z190="Region",SUMIFS(Data!AY:AY,Data!Z:Z,"TM",Data!S:S,Data!M190),IF(Data!Z190="Country",SUMIFS(Data!AY:AY,Data!Z:Z,"TM",Data!R:R,Data!M190),0)))))))</f>
        <v>0</v>
      </c>
      <c r="AZ190" s="18">
        <f>IF(Z190="TM",(COUNTIFS(Orders!AD:AD,Data!M190,Orders!W:W,0,Orders!X:X,0,Orders!S:S,"*Tab*")+COUNTIFS(Orders!AD:AD,Data!M190,Orders!W:W,1,Orders!X:X,1,Orders!S:S,"*Tab*")),IF(Data!Z190="AAM",SUMIFS(Data!AZ:AZ,Data!Z:Z,"TM",Data!X:X,Data!M190),IF(Data!Z190="AM",SUMIFS(Data!AZ:AZ,Data!Z:Z,"TM",Data!V:V,Data!M190),IF(Data!Z190="AZM",SUMIFS(Data!AZ:AZ,Data!Z:Z,"TM",Data!U:U,Data!M190),IF(Data!Z190="Zone",SUMIFS(Data!AZ:AZ,Data!Z:Z,"TM",Data!T:T,Data!M190),IF(Data!Z190="Region",SUMIFS(Data!AZ:AZ,Data!Z:Z,"TM",Data!S:S,Data!M190),IF(Data!Z190="Country",SUMIFS(Data!AZ:AZ,Data!Z:Z,"TM",Data!R:R,Data!M190),0)))))))</f>
        <v>0</v>
      </c>
      <c r="BA190" s="18">
        <f>IF(Z190="TM",(COUNTIFS(Orders!AD:AD,Data!M190,Orders!W:W,0,Orders!X:X,0,Orders!S:S,"*Dental*")+COUNTIFS(Orders!AD:AD,Data!M190,Orders!W:W,1,Orders!X:X,1,Orders!S:S,"*Dental*")+COUNTIFS(Orders!AD:AD,Data!M190,Orders!W:W,0,Orders!X:X,0,Orders!S:S,"*Pediatric*")+COUNTIFS(Orders!AD:AD,Data!M190,Orders!W:W,1,Orders!X:X,1,Orders!S:S,"*Pediatric*")),IF(Data!Z190="AAM",SUMIFS(Data!BA:BA,Data!Z:Z,"TM",Data!X:X,Data!M190),IF(Data!Z190="AM",SUMIFS(Data!BA:BA,Data!Z:Z,"TM",Data!V:V,Data!M190),IF(Data!Z190="AZM",SUMIFS(Data!BA:BA,Data!Z:Z,"TM",Data!U:U,Data!M190),IF(Data!Z190="Zone",SUMIFS(Data!BA:BA,Data!Z:Z,"TM",Data!T:T,Data!M190),IF(Data!Z190="Region",SUMIFS(Data!BA:BA,Data!Z:Z,"TM",Data!S:S,Data!M190),IF(Data!Z190="Country",SUMIFS(Data!BA:BA,Data!Z:Z,"TM",Data!R:R,Data!M190),0)))))))</f>
        <v>0</v>
      </c>
      <c r="BB190" s="18">
        <f>IF(Z190="TM",(COUNTIFS(Orders!AD:AD,Data!M190,Orders!W:W,0,Orders!X:X,0,Orders!S:S,"*Fabric*")+COUNTIFS(Orders!AD:AD,Data!M190,Orders!W:W,1,Orders!X:X,1,Orders!S:S,"*Fabric*")),IF(Data!Z190="AAM",SUMIFS(Data!BB:BB,Data!Z:Z,"TM",Data!X:X,Data!M190),IF(Data!Z190="AM",SUMIFS(Data!BB:BB,Data!Z:Z,"TM",Data!V:V,Data!M190),IF(Data!Z190="AZM",SUMIFS(Data!BB:BB,Data!Z:Z,"TM",Data!U:U,Data!M190),IF(Data!Z190="Zone",SUMIFS(Data!BB:BB,Data!Z:Z,"TM",Data!T:T,Data!M190),IF(Data!Z190="Region",SUMIFS(Data!BB:BB,Data!Z:Z,"TM",Data!S:S,Data!M190),IF(Data!Z190="Country",SUMIFS(Data!BB:BB,Data!Z:Z,"TM",Data!R:R,Data!M190),0)))))))</f>
        <v>0</v>
      </c>
    </row>
    <row r="191" spans="1:54" ht="15.75" x14ac:dyDescent="0.3">
      <c r="A191" s="33" t="str">
        <f t="shared" si="54"/>
        <v/>
      </c>
      <c r="B191" s="33" t="b">
        <f t="shared" si="55"/>
        <v>1</v>
      </c>
      <c r="C191" s="33" t="e">
        <f>IF(ISERROR(SMALL($D$4:$D$594,E191)),””,SMALL($D$4:$D$594,E191))</f>
        <v>#NAME?</v>
      </c>
      <c r="D191" s="34" t="str">
        <f t="shared" si="56"/>
        <v/>
      </c>
      <c r="E191" s="33">
        <f>ROWS($E$4:E191)</f>
        <v>188</v>
      </c>
      <c r="F191" s="33">
        <f t="shared" si="57"/>
        <v>0</v>
      </c>
      <c r="G191" s="33">
        <f>IF(OR(Report!$C$7="",Report!$C$7="All Levels"),1,IF(Report!$C$7=Data!Z191,1,0))</f>
        <v>0</v>
      </c>
      <c r="H191" s="33">
        <f t="shared" si="58"/>
        <v>1</v>
      </c>
      <c r="I191" s="33">
        <f t="shared" si="59"/>
        <v>3</v>
      </c>
      <c r="J191" s="33">
        <f>IF(OR(Report!$F$7="",Report!$F$7="All AMs"),1,IF(Report!$F$7=Data!W191,1,0))</f>
        <v>1</v>
      </c>
      <c r="K191" s="33">
        <f>IF(OR(Report!$E$7="",Report!$E$7="All Zones"),1,IF(Report!$E$7=Data!P191,1,0))</f>
        <v>1</v>
      </c>
      <c r="L191" s="33">
        <f>IF(OR(Report!$D$7="",Report!$D$7="All Regions"),1,IF(Report!$D$7=Data!O191,1,0))</f>
        <v>1</v>
      </c>
      <c r="M191" s="67" t="s">
        <v>211</v>
      </c>
      <c r="N191" s="67" t="s">
        <v>1012</v>
      </c>
      <c r="O191" s="68" t="s">
        <v>18</v>
      </c>
      <c r="P191" s="68" t="s">
        <v>682</v>
      </c>
      <c r="Q191" s="68" t="s">
        <v>803</v>
      </c>
      <c r="R191" s="67" t="s">
        <v>777</v>
      </c>
      <c r="S191" s="67" t="s">
        <v>749</v>
      </c>
      <c r="T191" s="67" t="s">
        <v>750</v>
      </c>
      <c r="U191" s="67" t="s">
        <v>781</v>
      </c>
      <c r="V191" s="67"/>
      <c r="W191" s="67" t="s">
        <v>884</v>
      </c>
      <c r="X191" s="67"/>
      <c r="Y191" s="68" t="s">
        <v>361</v>
      </c>
      <c r="Z191" s="68" t="s">
        <v>13</v>
      </c>
      <c r="AA191" s="68" t="s">
        <v>925</v>
      </c>
      <c r="AB191" s="18">
        <f>IF(Z191="TM",IF(AA191="H",(COUNTIFS(Orders!AD:AD,Data!M191,Orders!W:W,0,Orders!X:X,0)+COUNTIFS(Orders!AD:AD,Data!M191,Orders!W:W,1,Orders!X:X,1)),0),IF(Data!Z191="AAM",SUMIFS(Data!AB:AB,Data!Z:Z,"TM",Data!X:X,Data!M191,AA:AA,"H"),IF(Data!Z191="AM",SUMIFS(Data!AB:AB,Data!Z:Z,"TM",Data!V:V,Data!M191,AA:AA,"H"),IF(Data!Z191="AZM",SUMIFS(Data!AB:AB,Data!Z:Z,"TM",Data!U:U,Data!M191,AA:AA,"H"),IF(Data!Z191="ZM",SUMIFS(Data!AB:AB,Data!Z:Z,"TM",Data!T:T,Data!M191,AA:AA,"H"),IF(Data!Z191="RM",SUMIFS(Data!AB:AB,Data!Z:Z,"TM",Data!S:S,Data!M191,AA:AA,"H"),IF(Data!Z191="CM",SUMIFS(Data!AB:AB,Data!Z:Z,"TM",Data!R:R,Data!M191,AA:AA,"H"),"")))))))</f>
        <v>0</v>
      </c>
      <c r="AC191" s="28">
        <f>IF(Z191="TM",IF(AA191="H",(SUMIFS(Orders!AG:AG,Orders!AD:AD,Data!M191,Orders!W:W,0,Orders!X:X,0)+SUMIFS(Orders!AG:AG,Orders!AD:AD,Data!M191,Orders!W:W,1,Orders!X:X,1))/12000,0),IF(Data!Z191="AAM",SUMIFS(Data!AC:AC,Data!Z:Z,"TM",Data!X:X,Data!M191,AA:AA,"H"),IF(Data!Z191="AM",SUMIFS(Data!AC:AC,Data!Z:Z,"TM",Data!V:V,Data!M191,AA:AA,"H"),IF(Data!Z191="AZM",SUMIFS(Data!AC:AC,Data!Z:Z,"TM",Data!U:U,Data!M191,AA:AA,"H"),IF(Data!Z191="Zone",SUMIFS(Data!AC:AC,Data!Z:Z,"TM",Data!T:T,Data!M191,AA:AA,"H"),IF(Data!Z191="Region",SUMIFS(Data!AC:AC,Data!Z:Z,"TM",Data!S:S,Data!M191,AA:AA,"H"),IF(Data!Z191="Country",SUMIFS(Data!AC:AC,Data!Z:Z,"TM",Data!R:R,Data!M191,AA:AA,"H"),"")))))))</f>
        <v>0</v>
      </c>
      <c r="AD191" s="18">
        <f>IF(Z191="TM",0,IF(Data!Z191="AAM",SUMIFS(Data!AD:AD,Data!Z:Z,"TM",Data!X:X,Data!M191,AA:AA,"H"),IF(Data!Z191="AM",SUMIFS(Data!AD:AD,Data!Z:Z,"TM",Data!V:V,Data!M191,AA:AA,"H"),IF(Data!Z191="AZM",SUMIFS(Data!AD:AD,Data!Z:Z,"TM",Data!U:U,Data!M191,AA:AA,"H"),IF(Data!Z191="Zone",SUMIFS(Data!AD:AD,Data!Z:Z,"TM",Data!T:T,Data!M191,AA:AA,"H"),IF(Data!Z191="Region",SUMIFS(Data!AD:AD,Data!Z:Z,"TM",Data!S:S,Data!M191,AA:AA,"H"),IF(Data!Z191="Country",SUMIFS(Data!AD:AD,Data!Z:Z,"TM",Data!R:R,Data!M191,AA:AA,"H"),"")))))))</f>
        <v>0</v>
      </c>
      <c r="AE191" s="27">
        <f t="shared" si="43"/>
        <v>0</v>
      </c>
      <c r="AF191" s="26">
        <f t="shared" si="44"/>
        <v>0</v>
      </c>
      <c r="AG191" s="26">
        <f t="shared" si="45"/>
        <v>0</v>
      </c>
      <c r="AH191" s="26">
        <f t="shared" si="46"/>
        <v>0</v>
      </c>
      <c r="AJ191" s="28">
        <f>IF(Z191="TM",IF(AA191="U",(SUMIFS(Orders!AG:AG,Orders!AD:AD,Data!M191,Orders!W:W,0,Orders!X:X,0)+SUMIFS(Orders!AG:AG,Orders!AD:AD,Data!M191,Orders!W:W,1,Orders!X:X,1))/12000,0),IF(Data!Z191="AAM",SUMIFS(Data!AJ:AJ,Data!Z:Z,"TM",Data!X:X,Data!M191,AA:AA,"U"),IF(Data!Z191="AM",SUMIFS(Data!AJ:AJ,Data!Z:Z,"TM",Data!V:V,Data!M191,AA:AA,"U"),IF(Data!Z191="AZM",SUMIFS(Data!AJ:AJ,Data!Z:Z,"TM",Data!U:U,Data!M191,AA:AA,"U"),IF(Data!Z191="Zone",SUMIFS(Data!AJ:AJ,Data!Z:Z,"TM",Data!T:T,Data!M191,AA:AA,"U"),IF(Data!Z191="Region",SUMIFS(Data!AJ:AJ,Data!Z:Z,"TM",Data!S:S,Data!M191,AA:AA,"U"),IF(Data!Z191="Country",SUMIFS(Data!AJ:AJ,Data!Z:Z,"TM",Data!R:R,Data!M191,AA:AA,"U"),"")))))))</f>
        <v>2.63</v>
      </c>
      <c r="AK191" s="18">
        <f>IF(Z191="TM",IF(AA191="U",(SUMIFS(Orders!AG:AG,Orders!AD:AD,Data!M191,Orders!W:W,0,Orders!X:X,0)+SUMIFS(Orders!AG:AG,Orders!AD:AD,Data!M191,Orders!W:W,1,Orders!X:X,1)),0),IF(Data!Z191="AAM",SUMIFS(Data!AK:AK,Data!Z:Z,"TM",Data!X:X,Data!M191,AA:AA,"U"),IF(Data!Z191="AM",SUMIFS(Data!AK:AK,Data!Z:Z,"TM",Data!V:V,Data!M191,AA:AA,"U"),IF(Data!Z191="AZM",SUMIFS(Data!AK:AK,Data!Z:Z,"TM",Data!U:U,Data!M191,AA:AA,"U"),IF(Data!Z191="Zone",SUMIFS(Data!AK:AK,Data!Z:Z,"TM",Data!T:T,Data!M191,AA:AA,"U"),IF(Data!Z191="Region",SUMIFS(Data!AK:AK,Data!Z:Z,"TM",Data!S:S,Data!M191,AA:AA,"U"),IF(Data!Z191="Country",SUMIFS(Data!AK:AK,Data!Z:Z,"TM",Data!R:R,Data!M191,AA:AA,"U"),"")))))))</f>
        <v>31560</v>
      </c>
      <c r="AL191" s="18">
        <f>IF(Z191="TM",12000*0,IF(Data!Z191="AAM",SUMIFS(Data!AL:AL,Data!Z:Z,"TM",Data!X:X,Data!M191,AA:AA,"H"),IF(Data!Z191="AM",SUMIFS(Data!AL:AL,Data!Z:Z,"TM",Data!V:V,Data!M191,AA:AA,"H"),IF(Data!Z191="AZM",SUMIFS(Data!AL:AL,Data!Z:Z,"TM",Data!U:U,Data!M191,AA:AA,"H"),IF(Data!Z191="Zone",SUMIFS(Data!AL:AL,Data!Z:Z,"TM",Data!T:T,Data!M191,AA:AA,"H"),IF(Data!Z191="Region",SUMIFS(Data!AL:AL,Data!Z:Z,"TM",Data!S:S,Data!M191,AA:AA,"H"),IF(Data!Z191="Country",SUMIFS(Data!AL:AL,Data!Z:Z,"TM",Data!R:R,Data!M191,AA:AA,"H"),"")))))))</f>
        <v>0</v>
      </c>
      <c r="AM191" s="27">
        <f t="shared" si="47"/>
        <v>0</v>
      </c>
      <c r="AN191" s="26">
        <f t="shared" si="48"/>
        <v>0</v>
      </c>
      <c r="AO191" s="26">
        <f t="shared" si="49"/>
        <v>0</v>
      </c>
      <c r="AQ191" s="28">
        <f t="shared" si="50"/>
        <v>2.63</v>
      </c>
      <c r="AR191" s="18">
        <f t="shared" si="51"/>
        <v>31560</v>
      </c>
      <c r="AS191" s="18">
        <f t="shared" si="52"/>
        <v>0</v>
      </c>
      <c r="AT191" s="27">
        <f t="shared" si="53"/>
        <v>0</v>
      </c>
      <c r="AU191" s="27"/>
      <c r="AV191" s="27"/>
      <c r="AW191" s="18">
        <f>IF(Z191="TM",(COUNTIFS(Orders!AD:AD,Data!M191,Orders!W:W,0,Orders!X:X,0,Orders!S:S,"*Ray*")+COUNTIFS(Orders!AD:AD,Data!M191,Orders!W:W,1,Orders!X:X,1,Orders!S:S,"*Ray*")+COUNTIFS(Orders!AD:AD,Data!M191,Orders!W:W,0,Orders!X:X,0,Orders!S:S,"*Fabric*")+COUNTIFS(Orders!AD:AD,Data!M191,Orders!W:W,1,Orders!X:X,1,Orders!S:S,"*Fabric*")),IF(Data!Z191="AAM",SUMIFS(Data!AW:AW,Data!Z:Z,"TM",Data!X:X,Data!M191),IF(Data!Z191="AM",SUMIFS(Data!AW:AW,Data!Z:Z,"TM",Data!V:V,Data!M191),IF(Data!Z191="AZM",SUMIFS(Data!AW:AW,Data!Z:Z,"TM",Data!U:U,Data!M191),IF(Data!Z191="Zone",SUMIFS(Data!AW:AW,Data!Z:Z,"TM",Data!T:T,Data!M191),IF(Data!Z191="Region",SUMIFS(Data!AW:AW,Data!Z:Z,"TM",Data!S:S,Data!M191),IF(Data!Z191="Country",SUMIFS(Data!AW:AW,Data!Z:Z,"TM",Data!R:R,Data!M191),0)))))))</f>
        <v>2</v>
      </c>
      <c r="AX191" s="18">
        <f>IF(Z191="TM",(COUNTIFS(Orders!AD:AD,Data!M191,Orders!W:W,0,Orders!X:X,0,Orders!S:S,"*Starter*")+COUNTIFS(Orders!AD:AD,Data!M191,Orders!W:W,1,Orders!X:X,1,Orders!S:S,"*Starter*")),IF(Data!Z191="AAM",SUMIFS(Data!AX:AX,Data!Z:Z,"TM",Data!X:X,Data!M191),IF(Data!Z191="AM",SUMIFS(Data!AX:AX,Data!Z:Z,"TM",Data!V:V,Data!M191),IF(Data!Z191="AZM",SUMIFS(Data!AX:AX,Data!Z:Z,"TM",Data!U:U,Data!M191),IF(Data!Z191="Zone",SUMIFS(Data!AX:AX,Data!Z:Z,"TM",Data!T:T,Data!M191),IF(Data!Z191="Region",SUMIFS(Data!AX:AX,Data!Z:Z,"TM",Data!S:S,Data!M191),IF(Data!Z191="Country",SUMIFS(Data!AX:AX,Data!Z:Z,"TM",Data!R:R,Data!M191),0)))))))</f>
        <v>0</v>
      </c>
      <c r="AY191" s="18">
        <f>IF(Z191="TM",(COUNTIFS(Orders!AD:AD,Data!M191,Orders!W:W,0,Orders!X:X,0,Orders!S:S,"*Pro*")+COUNTIFS(Orders!AD:AD,Data!M191,Orders!W:W,1,Orders!X:X,1,Orders!S:S,"*Pro*")),IF(Data!Z191="AAM",SUMIFS(Data!AY:AY,Data!Z:Z,"TM",Data!X:X,Data!M191),IF(Data!Z191="AM",SUMIFS(Data!AY:AY,Data!Z:Z,"TM",Data!V:V,Data!M191),IF(Data!Z191="AZM",SUMIFS(Data!AY:AY,Data!Z:Z,"TM",Data!U:U,Data!M191),IF(Data!Z191="Zone",SUMIFS(Data!AY:AY,Data!Z:Z,"TM",Data!T:T,Data!M191),IF(Data!Z191="Region",SUMIFS(Data!AY:AY,Data!Z:Z,"TM",Data!S:S,Data!M191),IF(Data!Z191="Country",SUMIFS(Data!AY:AY,Data!Z:Z,"TM",Data!R:R,Data!M191),0)))))))</f>
        <v>0</v>
      </c>
      <c r="AZ191" s="18">
        <f>IF(Z191="TM",(COUNTIFS(Orders!AD:AD,Data!M191,Orders!W:W,0,Orders!X:X,0,Orders!S:S,"*Tab*")+COUNTIFS(Orders!AD:AD,Data!M191,Orders!W:W,1,Orders!X:X,1,Orders!S:S,"*Tab*")),IF(Data!Z191="AAM",SUMIFS(Data!AZ:AZ,Data!Z:Z,"TM",Data!X:X,Data!M191),IF(Data!Z191="AM",SUMIFS(Data!AZ:AZ,Data!Z:Z,"TM",Data!V:V,Data!M191),IF(Data!Z191="AZM",SUMIFS(Data!AZ:AZ,Data!Z:Z,"TM",Data!U:U,Data!M191),IF(Data!Z191="Zone",SUMIFS(Data!AZ:AZ,Data!Z:Z,"TM",Data!T:T,Data!M191),IF(Data!Z191="Region",SUMIFS(Data!AZ:AZ,Data!Z:Z,"TM",Data!S:S,Data!M191),IF(Data!Z191="Country",SUMIFS(Data!AZ:AZ,Data!Z:Z,"TM",Data!R:R,Data!M191),0)))))))</f>
        <v>0</v>
      </c>
      <c r="BA191" s="18">
        <f>IF(Z191="TM",(COUNTIFS(Orders!AD:AD,Data!M191,Orders!W:W,0,Orders!X:X,0,Orders!S:S,"*Dental*")+COUNTIFS(Orders!AD:AD,Data!M191,Orders!W:W,1,Orders!X:X,1,Orders!S:S,"*Dental*")+COUNTIFS(Orders!AD:AD,Data!M191,Orders!W:W,0,Orders!X:X,0,Orders!S:S,"*Pediatric*")+COUNTIFS(Orders!AD:AD,Data!M191,Orders!W:W,1,Orders!X:X,1,Orders!S:S,"*Pediatric*")),IF(Data!Z191="AAM",SUMIFS(Data!BA:BA,Data!Z:Z,"TM",Data!X:X,Data!M191),IF(Data!Z191="AM",SUMIFS(Data!BA:BA,Data!Z:Z,"TM",Data!V:V,Data!M191),IF(Data!Z191="AZM",SUMIFS(Data!BA:BA,Data!Z:Z,"TM",Data!U:U,Data!M191),IF(Data!Z191="Zone",SUMIFS(Data!BA:BA,Data!Z:Z,"TM",Data!T:T,Data!M191),IF(Data!Z191="Region",SUMIFS(Data!BA:BA,Data!Z:Z,"TM",Data!S:S,Data!M191),IF(Data!Z191="Country",SUMIFS(Data!BA:BA,Data!Z:Z,"TM",Data!R:R,Data!M191),0)))))))</f>
        <v>0</v>
      </c>
      <c r="BB191" s="18">
        <f>IF(Z191="TM",(COUNTIFS(Orders!AD:AD,Data!M191,Orders!W:W,0,Orders!X:X,0,Orders!S:S,"*Fabric*")+COUNTIFS(Orders!AD:AD,Data!M191,Orders!W:W,1,Orders!X:X,1,Orders!S:S,"*Fabric*")),IF(Data!Z191="AAM",SUMIFS(Data!BB:BB,Data!Z:Z,"TM",Data!X:X,Data!M191),IF(Data!Z191="AM",SUMIFS(Data!BB:BB,Data!Z:Z,"TM",Data!V:V,Data!M191),IF(Data!Z191="AZM",SUMIFS(Data!BB:BB,Data!Z:Z,"TM",Data!U:U,Data!M191),IF(Data!Z191="Zone",SUMIFS(Data!BB:BB,Data!Z:Z,"TM",Data!T:T,Data!M191),IF(Data!Z191="Region",SUMIFS(Data!BB:BB,Data!Z:Z,"TM",Data!S:S,Data!M191),IF(Data!Z191="Country",SUMIFS(Data!BB:BB,Data!Z:Z,"TM",Data!R:R,Data!M191),0)))))))</f>
        <v>0</v>
      </c>
    </row>
    <row r="192" spans="1:54" ht="15.75" x14ac:dyDescent="0.3">
      <c r="A192" s="33" t="str">
        <f t="shared" si="54"/>
        <v/>
      </c>
      <c r="B192" s="33" t="b">
        <f t="shared" si="55"/>
        <v>1</v>
      </c>
      <c r="C192" s="33" t="e">
        <f>IF(ISERROR(SMALL($D$4:$D$594,E192)),””,SMALL($D$4:$D$594,E192))</f>
        <v>#NAME?</v>
      </c>
      <c r="D192" s="34" t="str">
        <f t="shared" si="56"/>
        <v/>
      </c>
      <c r="E192" s="33">
        <f>ROWS($E$4:E192)</f>
        <v>189</v>
      </c>
      <c r="F192" s="33">
        <f t="shared" si="57"/>
        <v>0</v>
      </c>
      <c r="G192" s="33">
        <f>IF(OR(Report!$C$7="",Report!$C$7="All Levels"),1,IF(Report!$C$7=Data!Z192,1,0))</f>
        <v>0</v>
      </c>
      <c r="H192" s="33">
        <f t="shared" si="58"/>
        <v>1</v>
      </c>
      <c r="I192" s="33">
        <f t="shared" si="59"/>
        <v>3</v>
      </c>
      <c r="J192" s="33">
        <f>IF(OR(Report!$F$7="",Report!$F$7="All AMs"),1,IF(Report!$F$7=Data!W192,1,0))</f>
        <v>1</v>
      </c>
      <c r="K192" s="33">
        <f>IF(OR(Report!$E$7="",Report!$E$7="All Zones"),1,IF(Report!$E$7=Data!P192,1,0))</f>
        <v>1</v>
      </c>
      <c r="L192" s="33">
        <f>IF(OR(Report!$D$7="",Report!$D$7="All Regions"),1,IF(Report!$D$7=Data!O192,1,0))</f>
        <v>1</v>
      </c>
      <c r="M192" s="67" t="s">
        <v>489</v>
      </c>
      <c r="N192" s="67" t="s">
        <v>1013</v>
      </c>
      <c r="O192" s="68" t="s">
        <v>18</v>
      </c>
      <c r="P192" s="68" t="s">
        <v>682</v>
      </c>
      <c r="Q192" s="68" t="s">
        <v>803</v>
      </c>
      <c r="R192" s="67" t="s">
        <v>777</v>
      </c>
      <c r="S192" s="67" t="s">
        <v>749</v>
      </c>
      <c r="T192" s="67" t="s">
        <v>750</v>
      </c>
      <c r="U192" s="67" t="s">
        <v>781</v>
      </c>
      <c r="V192" s="67"/>
      <c r="W192" s="67" t="s">
        <v>884</v>
      </c>
      <c r="X192" s="67"/>
      <c r="Y192" s="68" t="s">
        <v>361</v>
      </c>
      <c r="Z192" s="68" t="s">
        <v>13</v>
      </c>
      <c r="AA192" s="68" t="s">
        <v>70</v>
      </c>
      <c r="AB192" s="18">
        <f>IF(Z192="TM",IF(AA192="H",(COUNTIFS(Orders!AD:AD,Data!M192,Orders!W:W,0,Orders!X:X,0)+COUNTIFS(Orders!AD:AD,Data!M192,Orders!W:W,1,Orders!X:X,1)),0),IF(Data!Z192="AAM",SUMIFS(Data!AB:AB,Data!Z:Z,"TM",Data!X:X,Data!M192,AA:AA,"H"),IF(Data!Z192="AM",SUMIFS(Data!AB:AB,Data!Z:Z,"TM",Data!V:V,Data!M192,AA:AA,"H"),IF(Data!Z192="AZM",SUMIFS(Data!AB:AB,Data!Z:Z,"TM",Data!U:U,Data!M192,AA:AA,"H"),IF(Data!Z192="ZM",SUMIFS(Data!AB:AB,Data!Z:Z,"TM",Data!T:T,Data!M192,AA:AA,"H"),IF(Data!Z192="RM",SUMIFS(Data!AB:AB,Data!Z:Z,"TM",Data!S:S,Data!M192,AA:AA,"H"),IF(Data!Z192="CM",SUMIFS(Data!AB:AB,Data!Z:Z,"TM",Data!R:R,Data!M192,AA:AA,"H"),"")))))))</f>
        <v>0</v>
      </c>
      <c r="AC192" s="28">
        <f>IF(Z192="TM",IF(AA192="H",(SUMIFS(Orders!AG:AG,Orders!AD:AD,Data!M192,Orders!W:W,0,Orders!X:X,0)+SUMIFS(Orders!AG:AG,Orders!AD:AD,Data!M192,Orders!W:W,1,Orders!X:X,1))/12000,0),IF(Data!Z192="AAM",SUMIFS(Data!AC:AC,Data!Z:Z,"TM",Data!X:X,Data!M192,AA:AA,"H"),IF(Data!Z192="AM",SUMIFS(Data!AC:AC,Data!Z:Z,"TM",Data!V:V,Data!M192,AA:AA,"H"),IF(Data!Z192="AZM",SUMIFS(Data!AC:AC,Data!Z:Z,"TM",Data!U:U,Data!M192,AA:AA,"H"),IF(Data!Z192="Zone",SUMIFS(Data!AC:AC,Data!Z:Z,"TM",Data!T:T,Data!M192,AA:AA,"H"),IF(Data!Z192="Region",SUMIFS(Data!AC:AC,Data!Z:Z,"TM",Data!S:S,Data!M192,AA:AA,"H"),IF(Data!Z192="Country",SUMIFS(Data!AC:AC,Data!Z:Z,"TM",Data!R:R,Data!M192,AA:AA,"H"),"")))))))</f>
        <v>0</v>
      </c>
      <c r="AD192" s="18">
        <f>IF(Z192="TM",0,IF(Data!Z192="AAM",SUMIFS(Data!AD:AD,Data!Z:Z,"TM",Data!X:X,Data!M192,AA:AA,"H"),IF(Data!Z192="AM",SUMIFS(Data!AD:AD,Data!Z:Z,"TM",Data!V:V,Data!M192,AA:AA,"H"),IF(Data!Z192="AZM",SUMIFS(Data!AD:AD,Data!Z:Z,"TM",Data!U:U,Data!M192,AA:AA,"H"),IF(Data!Z192="Zone",SUMIFS(Data!AD:AD,Data!Z:Z,"TM",Data!T:T,Data!M192,AA:AA,"H"),IF(Data!Z192="Region",SUMIFS(Data!AD:AD,Data!Z:Z,"TM",Data!S:S,Data!M192,AA:AA,"H"),IF(Data!Z192="Country",SUMIFS(Data!AD:AD,Data!Z:Z,"TM",Data!R:R,Data!M192,AA:AA,"H"),"")))))))</f>
        <v>0</v>
      </c>
      <c r="AE192" s="27">
        <f t="shared" si="43"/>
        <v>0</v>
      </c>
      <c r="AF192" s="26">
        <f t="shared" si="44"/>
        <v>0</v>
      </c>
      <c r="AG192" s="26">
        <f t="shared" si="45"/>
        <v>0</v>
      </c>
      <c r="AH192" s="26">
        <f t="shared" si="46"/>
        <v>0</v>
      </c>
      <c r="AJ192" s="28">
        <f>IF(Z192="TM",IF(AA192="U",(SUMIFS(Orders!AG:AG,Orders!AD:AD,Data!M192,Orders!W:W,0,Orders!X:X,0)+SUMIFS(Orders!AG:AG,Orders!AD:AD,Data!M192,Orders!W:W,1,Orders!X:X,1))/12000,0),IF(Data!Z192="AAM",SUMIFS(Data!AJ:AJ,Data!Z:Z,"TM",Data!X:X,Data!M192,AA:AA,"U"),IF(Data!Z192="AM",SUMIFS(Data!AJ:AJ,Data!Z:Z,"TM",Data!V:V,Data!M192,AA:AA,"U"),IF(Data!Z192="AZM",SUMIFS(Data!AJ:AJ,Data!Z:Z,"TM",Data!U:U,Data!M192,AA:AA,"U"),IF(Data!Z192="Zone",SUMIFS(Data!AJ:AJ,Data!Z:Z,"TM",Data!T:T,Data!M192,AA:AA,"U"),IF(Data!Z192="Region",SUMIFS(Data!AJ:AJ,Data!Z:Z,"TM",Data!S:S,Data!M192,AA:AA,"U"),IF(Data!Z192="Country",SUMIFS(Data!AJ:AJ,Data!Z:Z,"TM",Data!R:R,Data!M192,AA:AA,"U"),"")))))))</f>
        <v>0</v>
      </c>
      <c r="AK192" s="18">
        <f>IF(Z192="TM",IF(AA192="U",(SUMIFS(Orders!AG:AG,Orders!AD:AD,Data!M192,Orders!W:W,0,Orders!X:X,0)+SUMIFS(Orders!AG:AG,Orders!AD:AD,Data!M192,Orders!W:W,1,Orders!X:X,1)),0),IF(Data!Z192="AAM",SUMIFS(Data!AK:AK,Data!Z:Z,"TM",Data!X:X,Data!M192,AA:AA,"U"),IF(Data!Z192="AM",SUMIFS(Data!AK:AK,Data!Z:Z,"TM",Data!V:V,Data!M192,AA:AA,"U"),IF(Data!Z192="AZM",SUMIFS(Data!AK:AK,Data!Z:Z,"TM",Data!U:U,Data!M192,AA:AA,"U"),IF(Data!Z192="Zone",SUMIFS(Data!AK:AK,Data!Z:Z,"TM",Data!T:T,Data!M192,AA:AA,"U"),IF(Data!Z192="Region",SUMIFS(Data!AK:AK,Data!Z:Z,"TM",Data!S:S,Data!M192,AA:AA,"U"),IF(Data!Z192="Country",SUMIFS(Data!AK:AK,Data!Z:Z,"TM",Data!R:R,Data!M192,AA:AA,"U"),"")))))))</f>
        <v>0</v>
      </c>
      <c r="AL192" s="18">
        <f>IF(Z192="TM",12000*0,IF(Data!Z192="AAM",SUMIFS(Data!AL:AL,Data!Z:Z,"TM",Data!X:X,Data!M192,AA:AA,"H"),IF(Data!Z192="AM",SUMIFS(Data!AL:AL,Data!Z:Z,"TM",Data!V:V,Data!M192,AA:AA,"H"),IF(Data!Z192="AZM",SUMIFS(Data!AL:AL,Data!Z:Z,"TM",Data!U:U,Data!M192,AA:AA,"H"),IF(Data!Z192="Zone",SUMIFS(Data!AL:AL,Data!Z:Z,"TM",Data!T:T,Data!M192,AA:AA,"H"),IF(Data!Z192="Region",SUMIFS(Data!AL:AL,Data!Z:Z,"TM",Data!S:S,Data!M192,AA:AA,"H"),IF(Data!Z192="Country",SUMIFS(Data!AL:AL,Data!Z:Z,"TM",Data!R:R,Data!M192,AA:AA,"H"),"")))))))</f>
        <v>0</v>
      </c>
      <c r="AM192" s="27">
        <f t="shared" si="47"/>
        <v>0</v>
      </c>
      <c r="AN192" s="26">
        <f t="shared" si="48"/>
        <v>0</v>
      </c>
      <c r="AO192" s="26">
        <f t="shared" si="49"/>
        <v>0</v>
      </c>
      <c r="AQ192" s="28">
        <f t="shared" si="50"/>
        <v>0</v>
      </c>
      <c r="AR192" s="18">
        <f t="shared" si="51"/>
        <v>0</v>
      </c>
      <c r="AS192" s="18">
        <f t="shared" si="52"/>
        <v>0</v>
      </c>
      <c r="AT192" s="27">
        <f t="shared" si="53"/>
        <v>0</v>
      </c>
      <c r="AU192" s="27"/>
      <c r="AV192" s="27"/>
      <c r="AW192" s="18">
        <f>IF(Z192="TM",(COUNTIFS(Orders!AD:AD,Data!M192,Orders!W:W,0,Orders!X:X,0,Orders!S:S,"*Ray*")+COUNTIFS(Orders!AD:AD,Data!M192,Orders!W:W,1,Orders!X:X,1,Orders!S:S,"*Ray*")+COUNTIFS(Orders!AD:AD,Data!M192,Orders!W:W,0,Orders!X:X,0,Orders!S:S,"*Fabric*")+COUNTIFS(Orders!AD:AD,Data!M192,Orders!W:W,1,Orders!X:X,1,Orders!S:S,"*Fabric*")),IF(Data!Z192="AAM",SUMIFS(Data!AW:AW,Data!Z:Z,"TM",Data!X:X,Data!M192),IF(Data!Z192="AM",SUMIFS(Data!AW:AW,Data!Z:Z,"TM",Data!V:V,Data!M192),IF(Data!Z192="AZM",SUMIFS(Data!AW:AW,Data!Z:Z,"TM",Data!U:U,Data!M192),IF(Data!Z192="Zone",SUMIFS(Data!AW:AW,Data!Z:Z,"TM",Data!T:T,Data!M192),IF(Data!Z192="Region",SUMIFS(Data!AW:AW,Data!Z:Z,"TM",Data!S:S,Data!M192),IF(Data!Z192="Country",SUMIFS(Data!AW:AW,Data!Z:Z,"TM",Data!R:R,Data!M192),0)))))))</f>
        <v>0</v>
      </c>
      <c r="AX192" s="18">
        <f>IF(Z192="TM",(COUNTIFS(Orders!AD:AD,Data!M192,Orders!W:W,0,Orders!X:X,0,Orders!S:S,"*Starter*")+COUNTIFS(Orders!AD:AD,Data!M192,Orders!W:W,1,Orders!X:X,1,Orders!S:S,"*Starter*")),IF(Data!Z192="AAM",SUMIFS(Data!AX:AX,Data!Z:Z,"TM",Data!X:X,Data!M192),IF(Data!Z192="AM",SUMIFS(Data!AX:AX,Data!Z:Z,"TM",Data!V:V,Data!M192),IF(Data!Z192="AZM",SUMIFS(Data!AX:AX,Data!Z:Z,"TM",Data!U:U,Data!M192),IF(Data!Z192="Zone",SUMIFS(Data!AX:AX,Data!Z:Z,"TM",Data!T:T,Data!M192),IF(Data!Z192="Region",SUMIFS(Data!AX:AX,Data!Z:Z,"TM",Data!S:S,Data!M192),IF(Data!Z192="Country",SUMIFS(Data!AX:AX,Data!Z:Z,"TM",Data!R:R,Data!M192),0)))))))</f>
        <v>0</v>
      </c>
      <c r="AY192" s="18">
        <f>IF(Z192="TM",(COUNTIFS(Orders!AD:AD,Data!M192,Orders!W:W,0,Orders!X:X,0,Orders!S:S,"*Pro*")+COUNTIFS(Orders!AD:AD,Data!M192,Orders!W:W,1,Orders!X:X,1,Orders!S:S,"*Pro*")),IF(Data!Z192="AAM",SUMIFS(Data!AY:AY,Data!Z:Z,"TM",Data!X:X,Data!M192),IF(Data!Z192="AM",SUMIFS(Data!AY:AY,Data!Z:Z,"TM",Data!V:V,Data!M192),IF(Data!Z192="AZM",SUMIFS(Data!AY:AY,Data!Z:Z,"TM",Data!U:U,Data!M192),IF(Data!Z192="Zone",SUMIFS(Data!AY:AY,Data!Z:Z,"TM",Data!T:T,Data!M192),IF(Data!Z192="Region",SUMIFS(Data!AY:AY,Data!Z:Z,"TM",Data!S:S,Data!M192),IF(Data!Z192="Country",SUMIFS(Data!AY:AY,Data!Z:Z,"TM",Data!R:R,Data!M192),0)))))))</f>
        <v>0</v>
      </c>
      <c r="AZ192" s="18">
        <f>IF(Z192="TM",(COUNTIFS(Orders!AD:AD,Data!M192,Orders!W:W,0,Orders!X:X,0,Orders!S:S,"*Tab*")+COUNTIFS(Orders!AD:AD,Data!M192,Orders!W:W,1,Orders!X:X,1,Orders!S:S,"*Tab*")),IF(Data!Z192="AAM",SUMIFS(Data!AZ:AZ,Data!Z:Z,"TM",Data!X:X,Data!M192),IF(Data!Z192="AM",SUMIFS(Data!AZ:AZ,Data!Z:Z,"TM",Data!V:V,Data!M192),IF(Data!Z192="AZM",SUMIFS(Data!AZ:AZ,Data!Z:Z,"TM",Data!U:U,Data!M192),IF(Data!Z192="Zone",SUMIFS(Data!AZ:AZ,Data!Z:Z,"TM",Data!T:T,Data!M192),IF(Data!Z192="Region",SUMIFS(Data!AZ:AZ,Data!Z:Z,"TM",Data!S:S,Data!M192),IF(Data!Z192="Country",SUMIFS(Data!AZ:AZ,Data!Z:Z,"TM",Data!R:R,Data!M192),0)))))))</f>
        <v>0</v>
      </c>
      <c r="BA192" s="18">
        <f>IF(Z192="TM",(COUNTIFS(Orders!AD:AD,Data!M192,Orders!W:W,0,Orders!X:X,0,Orders!S:S,"*Dental*")+COUNTIFS(Orders!AD:AD,Data!M192,Orders!W:W,1,Orders!X:X,1,Orders!S:S,"*Dental*")+COUNTIFS(Orders!AD:AD,Data!M192,Orders!W:W,0,Orders!X:X,0,Orders!S:S,"*Pediatric*")+COUNTIFS(Orders!AD:AD,Data!M192,Orders!W:W,1,Orders!X:X,1,Orders!S:S,"*Pediatric*")),IF(Data!Z192="AAM",SUMIFS(Data!BA:BA,Data!Z:Z,"TM",Data!X:X,Data!M192),IF(Data!Z192="AM",SUMIFS(Data!BA:BA,Data!Z:Z,"TM",Data!V:V,Data!M192),IF(Data!Z192="AZM",SUMIFS(Data!BA:BA,Data!Z:Z,"TM",Data!U:U,Data!M192),IF(Data!Z192="Zone",SUMIFS(Data!BA:BA,Data!Z:Z,"TM",Data!T:T,Data!M192),IF(Data!Z192="Region",SUMIFS(Data!BA:BA,Data!Z:Z,"TM",Data!S:S,Data!M192),IF(Data!Z192="Country",SUMIFS(Data!BA:BA,Data!Z:Z,"TM",Data!R:R,Data!M192),0)))))))</f>
        <v>0</v>
      </c>
      <c r="BB192" s="18">
        <f>IF(Z192="TM",(COUNTIFS(Orders!AD:AD,Data!M192,Orders!W:W,0,Orders!X:X,0,Orders!S:S,"*Fabric*")+COUNTIFS(Orders!AD:AD,Data!M192,Orders!W:W,1,Orders!X:X,1,Orders!S:S,"*Fabric*")),IF(Data!Z192="AAM",SUMIFS(Data!BB:BB,Data!Z:Z,"TM",Data!X:X,Data!M192),IF(Data!Z192="AM",SUMIFS(Data!BB:BB,Data!Z:Z,"TM",Data!V:V,Data!M192),IF(Data!Z192="AZM",SUMIFS(Data!BB:BB,Data!Z:Z,"TM",Data!U:U,Data!M192),IF(Data!Z192="Zone",SUMIFS(Data!BB:BB,Data!Z:Z,"TM",Data!T:T,Data!M192),IF(Data!Z192="Region",SUMIFS(Data!BB:BB,Data!Z:Z,"TM",Data!S:S,Data!M192),IF(Data!Z192="Country",SUMIFS(Data!BB:BB,Data!Z:Z,"TM",Data!R:R,Data!M192),0)))))))</f>
        <v>0</v>
      </c>
    </row>
    <row r="193" spans="1:54" ht="15.75" x14ac:dyDescent="0.3">
      <c r="A193" s="33" t="str">
        <f t="shared" si="54"/>
        <v/>
      </c>
      <c r="B193" s="33" t="b">
        <f t="shared" si="55"/>
        <v>1</v>
      </c>
      <c r="C193" s="33" t="e">
        <f>IF(ISERROR(SMALL($D$4:$D$594,E193)),””,SMALL($D$4:$D$594,E193))</f>
        <v>#NAME?</v>
      </c>
      <c r="D193" s="34" t="str">
        <f t="shared" si="56"/>
        <v/>
      </c>
      <c r="E193" s="33">
        <f>ROWS($E$4:E193)</f>
        <v>190</v>
      </c>
      <c r="F193" s="33">
        <f t="shared" si="57"/>
        <v>0</v>
      </c>
      <c r="G193" s="33">
        <f>IF(OR(Report!$C$7="",Report!$C$7="All Levels"),1,IF(Report!$C$7=Data!Z193,1,0))</f>
        <v>0</v>
      </c>
      <c r="H193" s="33">
        <f t="shared" si="58"/>
        <v>1</v>
      </c>
      <c r="I193" s="33">
        <f t="shared" si="59"/>
        <v>3</v>
      </c>
      <c r="J193" s="33">
        <f>IF(OR(Report!$F$7="",Report!$F$7="All AMs"),1,IF(Report!$F$7=Data!W193,1,0))</f>
        <v>1</v>
      </c>
      <c r="K193" s="33">
        <f>IF(OR(Report!$E$7="",Report!$E$7="All Zones"),1,IF(Report!$E$7=Data!P193,1,0))</f>
        <v>1</v>
      </c>
      <c r="L193" s="33">
        <f>IF(OR(Report!$D$7="",Report!$D$7="All Regions"),1,IF(Report!$D$7=Data!O193,1,0))</f>
        <v>1</v>
      </c>
      <c r="M193" s="67" t="s">
        <v>656</v>
      </c>
      <c r="N193" s="67" t="s">
        <v>1014</v>
      </c>
      <c r="O193" s="68" t="s">
        <v>18</v>
      </c>
      <c r="P193" s="68" t="s">
        <v>682</v>
      </c>
      <c r="Q193" s="68" t="s">
        <v>803</v>
      </c>
      <c r="R193" s="67" t="s">
        <v>777</v>
      </c>
      <c r="S193" s="67" t="s">
        <v>749</v>
      </c>
      <c r="T193" s="67" t="s">
        <v>750</v>
      </c>
      <c r="U193" s="67" t="s">
        <v>781</v>
      </c>
      <c r="V193" s="67"/>
      <c r="W193" s="67" t="s">
        <v>884</v>
      </c>
      <c r="X193" s="67"/>
      <c r="Y193" s="68" t="s">
        <v>361</v>
      </c>
      <c r="Z193" s="68" t="s">
        <v>13</v>
      </c>
      <c r="AA193" s="68" t="s">
        <v>70</v>
      </c>
      <c r="AB193" s="18">
        <f>IF(Z193="TM",IF(AA193="H",(COUNTIFS(Orders!AD:AD,Data!M193,Orders!W:W,0,Orders!X:X,0)+COUNTIFS(Orders!AD:AD,Data!M193,Orders!W:W,1,Orders!X:X,1)),0),IF(Data!Z193="AAM",SUMIFS(Data!AB:AB,Data!Z:Z,"TM",Data!X:X,Data!M193,AA:AA,"H"),IF(Data!Z193="AM",SUMIFS(Data!AB:AB,Data!Z:Z,"TM",Data!V:V,Data!M193,AA:AA,"H"),IF(Data!Z193="AZM",SUMIFS(Data!AB:AB,Data!Z:Z,"TM",Data!U:U,Data!M193,AA:AA,"H"),IF(Data!Z193="ZM",SUMIFS(Data!AB:AB,Data!Z:Z,"TM",Data!T:T,Data!M193,AA:AA,"H"),IF(Data!Z193="RM",SUMIFS(Data!AB:AB,Data!Z:Z,"TM",Data!S:S,Data!M193,AA:AA,"H"),IF(Data!Z193="CM",SUMIFS(Data!AB:AB,Data!Z:Z,"TM",Data!R:R,Data!M193,AA:AA,"H"),"")))))))</f>
        <v>0</v>
      </c>
      <c r="AC193" s="28">
        <f>IF(Z193="TM",IF(AA193="H",(SUMIFS(Orders!AG:AG,Orders!AD:AD,Data!M193,Orders!W:W,0,Orders!X:X,0)+SUMIFS(Orders!AG:AG,Orders!AD:AD,Data!M193,Orders!W:W,1,Orders!X:X,1))/12000,0),IF(Data!Z193="AAM",SUMIFS(Data!AC:AC,Data!Z:Z,"TM",Data!X:X,Data!M193,AA:AA,"H"),IF(Data!Z193="AM",SUMIFS(Data!AC:AC,Data!Z:Z,"TM",Data!V:V,Data!M193,AA:AA,"H"),IF(Data!Z193="AZM",SUMIFS(Data!AC:AC,Data!Z:Z,"TM",Data!U:U,Data!M193,AA:AA,"H"),IF(Data!Z193="Zone",SUMIFS(Data!AC:AC,Data!Z:Z,"TM",Data!T:T,Data!M193,AA:AA,"H"),IF(Data!Z193="Region",SUMIFS(Data!AC:AC,Data!Z:Z,"TM",Data!S:S,Data!M193,AA:AA,"H"),IF(Data!Z193="Country",SUMIFS(Data!AC:AC,Data!Z:Z,"TM",Data!R:R,Data!M193,AA:AA,"H"),"")))))))</f>
        <v>0</v>
      </c>
      <c r="AD193" s="18">
        <f>IF(Z193="TM",0,IF(Data!Z193="AAM",SUMIFS(Data!AD:AD,Data!Z:Z,"TM",Data!X:X,Data!M193,AA:AA,"H"),IF(Data!Z193="AM",SUMIFS(Data!AD:AD,Data!Z:Z,"TM",Data!V:V,Data!M193,AA:AA,"H"),IF(Data!Z193="AZM",SUMIFS(Data!AD:AD,Data!Z:Z,"TM",Data!U:U,Data!M193,AA:AA,"H"),IF(Data!Z193="Zone",SUMIFS(Data!AD:AD,Data!Z:Z,"TM",Data!T:T,Data!M193,AA:AA,"H"),IF(Data!Z193="Region",SUMIFS(Data!AD:AD,Data!Z:Z,"TM",Data!S:S,Data!M193,AA:AA,"H"),IF(Data!Z193="Country",SUMIFS(Data!AD:AD,Data!Z:Z,"TM",Data!R:R,Data!M193,AA:AA,"H"),"")))))))</f>
        <v>0</v>
      </c>
      <c r="AE193" s="27">
        <f t="shared" si="43"/>
        <v>0</v>
      </c>
      <c r="AF193" s="26">
        <f t="shared" si="44"/>
        <v>0</v>
      </c>
      <c r="AG193" s="26">
        <f t="shared" si="45"/>
        <v>0</v>
      </c>
      <c r="AH193" s="26">
        <f t="shared" si="46"/>
        <v>0</v>
      </c>
      <c r="AJ193" s="28">
        <f>IF(Z193="TM",IF(AA193="U",(SUMIFS(Orders!AG:AG,Orders!AD:AD,Data!M193,Orders!W:W,0,Orders!X:X,0)+SUMIFS(Orders!AG:AG,Orders!AD:AD,Data!M193,Orders!W:W,1,Orders!X:X,1))/12000,0),IF(Data!Z193="AAM",SUMIFS(Data!AJ:AJ,Data!Z:Z,"TM",Data!X:X,Data!M193,AA:AA,"U"),IF(Data!Z193="AM",SUMIFS(Data!AJ:AJ,Data!Z:Z,"TM",Data!V:V,Data!M193,AA:AA,"U"),IF(Data!Z193="AZM",SUMIFS(Data!AJ:AJ,Data!Z:Z,"TM",Data!U:U,Data!M193,AA:AA,"U"),IF(Data!Z193="Zone",SUMIFS(Data!AJ:AJ,Data!Z:Z,"TM",Data!T:T,Data!M193,AA:AA,"U"),IF(Data!Z193="Region",SUMIFS(Data!AJ:AJ,Data!Z:Z,"TM",Data!S:S,Data!M193,AA:AA,"U"),IF(Data!Z193="Country",SUMIFS(Data!AJ:AJ,Data!Z:Z,"TM",Data!R:R,Data!M193,AA:AA,"U"),"")))))))</f>
        <v>0</v>
      </c>
      <c r="AK193" s="18">
        <f>IF(Z193="TM",IF(AA193="U",(SUMIFS(Orders!AG:AG,Orders!AD:AD,Data!M193,Orders!W:W,0,Orders!X:X,0)+SUMIFS(Orders!AG:AG,Orders!AD:AD,Data!M193,Orders!W:W,1,Orders!X:X,1)),0),IF(Data!Z193="AAM",SUMIFS(Data!AK:AK,Data!Z:Z,"TM",Data!X:X,Data!M193,AA:AA,"U"),IF(Data!Z193="AM",SUMIFS(Data!AK:AK,Data!Z:Z,"TM",Data!V:V,Data!M193,AA:AA,"U"),IF(Data!Z193="AZM",SUMIFS(Data!AK:AK,Data!Z:Z,"TM",Data!U:U,Data!M193,AA:AA,"U"),IF(Data!Z193="Zone",SUMIFS(Data!AK:AK,Data!Z:Z,"TM",Data!T:T,Data!M193,AA:AA,"U"),IF(Data!Z193="Region",SUMIFS(Data!AK:AK,Data!Z:Z,"TM",Data!S:S,Data!M193,AA:AA,"U"),IF(Data!Z193="Country",SUMIFS(Data!AK:AK,Data!Z:Z,"TM",Data!R:R,Data!M193,AA:AA,"U"),"")))))))</f>
        <v>0</v>
      </c>
      <c r="AL193" s="18">
        <f>IF(Z193="TM",12000*0,IF(Data!Z193="AAM",SUMIFS(Data!AL:AL,Data!Z:Z,"TM",Data!X:X,Data!M193,AA:AA,"H"),IF(Data!Z193="AM",SUMIFS(Data!AL:AL,Data!Z:Z,"TM",Data!V:V,Data!M193,AA:AA,"H"),IF(Data!Z193="AZM",SUMIFS(Data!AL:AL,Data!Z:Z,"TM",Data!U:U,Data!M193,AA:AA,"H"),IF(Data!Z193="Zone",SUMIFS(Data!AL:AL,Data!Z:Z,"TM",Data!T:T,Data!M193,AA:AA,"H"),IF(Data!Z193="Region",SUMIFS(Data!AL:AL,Data!Z:Z,"TM",Data!S:S,Data!M193,AA:AA,"H"),IF(Data!Z193="Country",SUMIFS(Data!AL:AL,Data!Z:Z,"TM",Data!R:R,Data!M193,AA:AA,"H"),"")))))))</f>
        <v>0</v>
      </c>
      <c r="AM193" s="27">
        <f t="shared" si="47"/>
        <v>0</v>
      </c>
      <c r="AN193" s="26">
        <f t="shared" si="48"/>
        <v>0</v>
      </c>
      <c r="AO193" s="26">
        <f t="shared" si="49"/>
        <v>0</v>
      </c>
      <c r="AQ193" s="28">
        <f t="shared" si="50"/>
        <v>0</v>
      </c>
      <c r="AR193" s="18">
        <f t="shared" si="51"/>
        <v>0</v>
      </c>
      <c r="AS193" s="18">
        <f t="shared" si="52"/>
        <v>0</v>
      </c>
      <c r="AT193" s="27">
        <f t="shared" si="53"/>
        <v>0</v>
      </c>
      <c r="AU193" s="27"/>
      <c r="AV193" s="27"/>
      <c r="AW193" s="18">
        <f>IF(Z193="TM",(COUNTIFS(Orders!AD:AD,Data!M193,Orders!W:W,0,Orders!X:X,0,Orders!S:S,"*Ray*")+COUNTIFS(Orders!AD:AD,Data!M193,Orders!W:W,1,Orders!X:X,1,Orders!S:S,"*Ray*")+COUNTIFS(Orders!AD:AD,Data!M193,Orders!W:W,0,Orders!X:X,0,Orders!S:S,"*Fabric*")+COUNTIFS(Orders!AD:AD,Data!M193,Orders!W:W,1,Orders!X:X,1,Orders!S:S,"*Fabric*")),IF(Data!Z193="AAM",SUMIFS(Data!AW:AW,Data!Z:Z,"TM",Data!X:X,Data!M193),IF(Data!Z193="AM",SUMIFS(Data!AW:AW,Data!Z:Z,"TM",Data!V:V,Data!M193),IF(Data!Z193="AZM",SUMIFS(Data!AW:AW,Data!Z:Z,"TM",Data!U:U,Data!M193),IF(Data!Z193="Zone",SUMIFS(Data!AW:AW,Data!Z:Z,"TM",Data!T:T,Data!M193),IF(Data!Z193="Region",SUMIFS(Data!AW:AW,Data!Z:Z,"TM",Data!S:S,Data!M193),IF(Data!Z193="Country",SUMIFS(Data!AW:AW,Data!Z:Z,"TM",Data!R:R,Data!M193),0)))))))</f>
        <v>0</v>
      </c>
      <c r="AX193" s="18">
        <f>IF(Z193="TM",(COUNTIFS(Orders!AD:AD,Data!M193,Orders!W:W,0,Orders!X:X,0,Orders!S:S,"*Starter*")+COUNTIFS(Orders!AD:AD,Data!M193,Orders!W:W,1,Orders!X:X,1,Orders!S:S,"*Starter*")),IF(Data!Z193="AAM",SUMIFS(Data!AX:AX,Data!Z:Z,"TM",Data!X:X,Data!M193),IF(Data!Z193="AM",SUMIFS(Data!AX:AX,Data!Z:Z,"TM",Data!V:V,Data!M193),IF(Data!Z193="AZM",SUMIFS(Data!AX:AX,Data!Z:Z,"TM",Data!U:U,Data!M193),IF(Data!Z193="Zone",SUMIFS(Data!AX:AX,Data!Z:Z,"TM",Data!T:T,Data!M193),IF(Data!Z193="Region",SUMIFS(Data!AX:AX,Data!Z:Z,"TM",Data!S:S,Data!M193),IF(Data!Z193="Country",SUMIFS(Data!AX:AX,Data!Z:Z,"TM",Data!R:R,Data!M193),0)))))))</f>
        <v>0</v>
      </c>
      <c r="AY193" s="18">
        <f>IF(Z193="TM",(COUNTIFS(Orders!AD:AD,Data!M193,Orders!W:W,0,Orders!X:X,0,Orders!S:S,"*Pro*")+COUNTIFS(Orders!AD:AD,Data!M193,Orders!W:W,1,Orders!X:X,1,Orders!S:S,"*Pro*")),IF(Data!Z193="AAM",SUMIFS(Data!AY:AY,Data!Z:Z,"TM",Data!X:X,Data!M193),IF(Data!Z193="AM",SUMIFS(Data!AY:AY,Data!Z:Z,"TM",Data!V:V,Data!M193),IF(Data!Z193="AZM",SUMIFS(Data!AY:AY,Data!Z:Z,"TM",Data!U:U,Data!M193),IF(Data!Z193="Zone",SUMIFS(Data!AY:AY,Data!Z:Z,"TM",Data!T:T,Data!M193),IF(Data!Z193="Region",SUMIFS(Data!AY:AY,Data!Z:Z,"TM",Data!S:S,Data!M193),IF(Data!Z193="Country",SUMIFS(Data!AY:AY,Data!Z:Z,"TM",Data!R:R,Data!M193),0)))))))</f>
        <v>0</v>
      </c>
      <c r="AZ193" s="18">
        <f>IF(Z193="TM",(COUNTIFS(Orders!AD:AD,Data!M193,Orders!W:W,0,Orders!X:X,0,Orders!S:S,"*Tab*")+COUNTIFS(Orders!AD:AD,Data!M193,Orders!W:W,1,Orders!X:X,1,Orders!S:S,"*Tab*")),IF(Data!Z193="AAM",SUMIFS(Data!AZ:AZ,Data!Z:Z,"TM",Data!X:X,Data!M193),IF(Data!Z193="AM",SUMIFS(Data!AZ:AZ,Data!Z:Z,"TM",Data!V:V,Data!M193),IF(Data!Z193="AZM",SUMIFS(Data!AZ:AZ,Data!Z:Z,"TM",Data!U:U,Data!M193),IF(Data!Z193="Zone",SUMIFS(Data!AZ:AZ,Data!Z:Z,"TM",Data!T:T,Data!M193),IF(Data!Z193="Region",SUMIFS(Data!AZ:AZ,Data!Z:Z,"TM",Data!S:S,Data!M193),IF(Data!Z193="Country",SUMIFS(Data!AZ:AZ,Data!Z:Z,"TM",Data!R:R,Data!M193),0)))))))</f>
        <v>0</v>
      </c>
      <c r="BA193" s="18">
        <f>IF(Z193="TM",(COUNTIFS(Orders!AD:AD,Data!M193,Orders!W:W,0,Orders!X:X,0,Orders!S:S,"*Dental*")+COUNTIFS(Orders!AD:AD,Data!M193,Orders!W:W,1,Orders!X:X,1,Orders!S:S,"*Dental*")+COUNTIFS(Orders!AD:AD,Data!M193,Orders!W:W,0,Orders!X:X,0,Orders!S:S,"*Pediatric*")+COUNTIFS(Orders!AD:AD,Data!M193,Orders!W:W,1,Orders!X:X,1,Orders!S:S,"*Pediatric*")),IF(Data!Z193="AAM",SUMIFS(Data!BA:BA,Data!Z:Z,"TM",Data!X:X,Data!M193),IF(Data!Z193="AM",SUMIFS(Data!BA:BA,Data!Z:Z,"TM",Data!V:V,Data!M193),IF(Data!Z193="AZM",SUMIFS(Data!BA:BA,Data!Z:Z,"TM",Data!U:U,Data!M193),IF(Data!Z193="Zone",SUMIFS(Data!BA:BA,Data!Z:Z,"TM",Data!T:T,Data!M193),IF(Data!Z193="Region",SUMIFS(Data!BA:BA,Data!Z:Z,"TM",Data!S:S,Data!M193),IF(Data!Z193="Country",SUMIFS(Data!BA:BA,Data!Z:Z,"TM",Data!R:R,Data!M193),0)))))))</f>
        <v>0</v>
      </c>
      <c r="BB193" s="18">
        <f>IF(Z193="TM",(COUNTIFS(Orders!AD:AD,Data!M193,Orders!W:W,0,Orders!X:X,0,Orders!S:S,"*Fabric*")+COUNTIFS(Orders!AD:AD,Data!M193,Orders!W:W,1,Orders!X:X,1,Orders!S:S,"*Fabric*")),IF(Data!Z193="AAM",SUMIFS(Data!BB:BB,Data!Z:Z,"TM",Data!X:X,Data!M193),IF(Data!Z193="AM",SUMIFS(Data!BB:BB,Data!Z:Z,"TM",Data!V:V,Data!M193),IF(Data!Z193="AZM",SUMIFS(Data!BB:BB,Data!Z:Z,"TM",Data!U:U,Data!M193),IF(Data!Z193="Zone",SUMIFS(Data!BB:BB,Data!Z:Z,"TM",Data!T:T,Data!M193),IF(Data!Z193="Region",SUMIFS(Data!BB:BB,Data!Z:Z,"TM",Data!S:S,Data!M193),IF(Data!Z193="Country",SUMIFS(Data!BB:BB,Data!Z:Z,"TM",Data!R:R,Data!M193),0)))))))</f>
        <v>0</v>
      </c>
    </row>
    <row r="194" spans="1:54" ht="15.75" x14ac:dyDescent="0.3">
      <c r="A194" s="33" t="str">
        <f t="shared" si="54"/>
        <v/>
      </c>
      <c r="B194" s="33" t="b">
        <f t="shared" si="55"/>
        <v>1</v>
      </c>
      <c r="C194" s="33" t="e">
        <f>IF(ISERROR(SMALL($D$4:$D$594,E194)),””,SMALL($D$4:$D$594,E194))</f>
        <v>#NAME?</v>
      </c>
      <c r="D194" s="34" t="str">
        <f t="shared" si="56"/>
        <v/>
      </c>
      <c r="E194" s="33">
        <f>ROWS($E$4:E194)</f>
        <v>191</v>
      </c>
      <c r="F194" s="33">
        <f t="shared" si="57"/>
        <v>0</v>
      </c>
      <c r="G194" s="33">
        <f>IF(OR(Report!$C$7="",Report!$C$7="All Levels"),1,IF(Report!$C$7=Data!Z194,1,0))</f>
        <v>0</v>
      </c>
      <c r="H194" s="33">
        <f t="shared" si="58"/>
        <v>1</v>
      </c>
      <c r="I194" s="33">
        <f t="shared" si="59"/>
        <v>3</v>
      </c>
      <c r="J194" s="33">
        <f>IF(OR(Report!$F$7="",Report!$F$7="All AMs"),1,IF(Report!$F$7=Data!W194,1,0))</f>
        <v>1</v>
      </c>
      <c r="K194" s="33">
        <f>IF(OR(Report!$E$7="",Report!$E$7="All Zones"),1,IF(Report!$E$7=Data!P194,1,0))</f>
        <v>1</v>
      </c>
      <c r="L194" s="33">
        <f>IF(OR(Report!$D$7="",Report!$D$7="All Regions"),1,IF(Report!$D$7=Data!O194,1,0))</f>
        <v>1</v>
      </c>
      <c r="M194" s="67" t="s">
        <v>1015</v>
      </c>
      <c r="N194" s="67" t="e">
        <v>#VALUE!</v>
      </c>
      <c r="O194" s="68" t="s">
        <v>18</v>
      </c>
      <c r="P194" s="68" t="s">
        <v>682</v>
      </c>
      <c r="Q194" s="68" t="s">
        <v>803</v>
      </c>
      <c r="R194" s="67" t="s">
        <v>777</v>
      </c>
      <c r="S194" s="67" t="s">
        <v>749</v>
      </c>
      <c r="T194" s="67" t="s">
        <v>750</v>
      </c>
      <c r="U194" s="67" t="s">
        <v>781</v>
      </c>
      <c r="V194" s="67"/>
      <c r="W194" s="67" t="s">
        <v>884</v>
      </c>
      <c r="X194" s="67"/>
      <c r="Y194" s="68" t="s">
        <v>362</v>
      </c>
      <c r="Z194" s="68" t="s">
        <v>13</v>
      </c>
      <c r="AA194" s="68" t="s">
        <v>925</v>
      </c>
      <c r="AB194" s="18">
        <f>IF(Z194="TM",IF(AA194="H",(COUNTIFS(Orders!AD:AD,Data!M194,Orders!W:W,0,Orders!X:X,0)+COUNTIFS(Orders!AD:AD,Data!M194,Orders!W:W,1,Orders!X:X,1)),0),IF(Data!Z194="AAM",SUMIFS(Data!AB:AB,Data!Z:Z,"TM",Data!X:X,Data!M194,AA:AA,"H"),IF(Data!Z194="AM",SUMIFS(Data!AB:AB,Data!Z:Z,"TM",Data!V:V,Data!M194,AA:AA,"H"),IF(Data!Z194="AZM",SUMIFS(Data!AB:AB,Data!Z:Z,"TM",Data!U:U,Data!M194,AA:AA,"H"),IF(Data!Z194="ZM",SUMIFS(Data!AB:AB,Data!Z:Z,"TM",Data!T:T,Data!M194,AA:AA,"H"),IF(Data!Z194="RM",SUMIFS(Data!AB:AB,Data!Z:Z,"TM",Data!S:S,Data!M194,AA:AA,"H"),IF(Data!Z194="CM",SUMIFS(Data!AB:AB,Data!Z:Z,"TM",Data!R:R,Data!M194,AA:AA,"H"),"")))))))</f>
        <v>0</v>
      </c>
      <c r="AC194" s="28">
        <f>IF(Z194="TM",IF(AA194="H",(SUMIFS(Orders!AG:AG,Orders!AD:AD,Data!M194,Orders!W:W,0,Orders!X:X,0)+SUMIFS(Orders!AG:AG,Orders!AD:AD,Data!M194,Orders!W:W,1,Orders!X:X,1))/12000,0),IF(Data!Z194="AAM",SUMIFS(Data!AC:AC,Data!Z:Z,"TM",Data!X:X,Data!M194,AA:AA,"H"),IF(Data!Z194="AM",SUMIFS(Data!AC:AC,Data!Z:Z,"TM",Data!V:V,Data!M194,AA:AA,"H"),IF(Data!Z194="AZM",SUMIFS(Data!AC:AC,Data!Z:Z,"TM",Data!U:U,Data!M194,AA:AA,"H"),IF(Data!Z194="Zone",SUMIFS(Data!AC:AC,Data!Z:Z,"TM",Data!T:T,Data!M194,AA:AA,"H"),IF(Data!Z194="Region",SUMIFS(Data!AC:AC,Data!Z:Z,"TM",Data!S:S,Data!M194,AA:AA,"H"),IF(Data!Z194="Country",SUMIFS(Data!AC:AC,Data!Z:Z,"TM",Data!R:R,Data!M194,AA:AA,"H"),"")))))))</f>
        <v>0</v>
      </c>
      <c r="AD194" s="18">
        <f>IF(Z194="TM",0,IF(Data!Z194="AAM",SUMIFS(Data!AD:AD,Data!Z:Z,"TM",Data!X:X,Data!M194,AA:AA,"H"),IF(Data!Z194="AM",SUMIFS(Data!AD:AD,Data!Z:Z,"TM",Data!V:V,Data!M194,AA:AA,"H"),IF(Data!Z194="AZM",SUMIFS(Data!AD:AD,Data!Z:Z,"TM",Data!U:U,Data!M194,AA:AA,"H"),IF(Data!Z194="Zone",SUMIFS(Data!AD:AD,Data!Z:Z,"TM",Data!T:T,Data!M194,AA:AA,"H"),IF(Data!Z194="Region",SUMIFS(Data!AD:AD,Data!Z:Z,"TM",Data!S:S,Data!M194,AA:AA,"H"),IF(Data!Z194="Country",SUMIFS(Data!AD:AD,Data!Z:Z,"TM",Data!R:R,Data!M194,AA:AA,"H"),"")))))))</f>
        <v>0</v>
      </c>
      <c r="AE194" s="27">
        <f t="shared" si="43"/>
        <v>0</v>
      </c>
      <c r="AF194" s="26">
        <f t="shared" si="44"/>
        <v>0</v>
      </c>
      <c r="AG194" s="26">
        <f t="shared" si="45"/>
        <v>0</v>
      </c>
      <c r="AH194" s="26">
        <f t="shared" si="46"/>
        <v>0</v>
      </c>
      <c r="AJ194" s="28">
        <f>IF(Z194="TM",IF(AA194="U",(SUMIFS(Orders!AG:AG,Orders!AD:AD,Data!M194,Orders!W:W,0,Orders!X:X,0)+SUMIFS(Orders!AG:AG,Orders!AD:AD,Data!M194,Orders!W:W,1,Orders!X:X,1))/12000,0),IF(Data!Z194="AAM",SUMIFS(Data!AJ:AJ,Data!Z:Z,"TM",Data!X:X,Data!M194,AA:AA,"U"),IF(Data!Z194="AM",SUMIFS(Data!AJ:AJ,Data!Z:Z,"TM",Data!V:V,Data!M194,AA:AA,"U"),IF(Data!Z194="AZM",SUMIFS(Data!AJ:AJ,Data!Z:Z,"TM",Data!U:U,Data!M194,AA:AA,"U"),IF(Data!Z194="Zone",SUMIFS(Data!AJ:AJ,Data!Z:Z,"TM",Data!T:T,Data!M194,AA:AA,"U"),IF(Data!Z194="Region",SUMIFS(Data!AJ:AJ,Data!Z:Z,"TM",Data!S:S,Data!M194,AA:AA,"U"),IF(Data!Z194="Country",SUMIFS(Data!AJ:AJ,Data!Z:Z,"TM",Data!R:R,Data!M194,AA:AA,"U"),"")))))))</f>
        <v>0</v>
      </c>
      <c r="AK194" s="18">
        <f>IF(Z194="TM",IF(AA194="U",(SUMIFS(Orders!AG:AG,Orders!AD:AD,Data!M194,Orders!W:W,0,Orders!X:X,0)+SUMIFS(Orders!AG:AG,Orders!AD:AD,Data!M194,Orders!W:W,1,Orders!X:X,1)),0),IF(Data!Z194="AAM",SUMIFS(Data!AK:AK,Data!Z:Z,"TM",Data!X:X,Data!M194,AA:AA,"U"),IF(Data!Z194="AM",SUMIFS(Data!AK:AK,Data!Z:Z,"TM",Data!V:V,Data!M194,AA:AA,"U"),IF(Data!Z194="AZM",SUMIFS(Data!AK:AK,Data!Z:Z,"TM",Data!U:U,Data!M194,AA:AA,"U"),IF(Data!Z194="Zone",SUMIFS(Data!AK:AK,Data!Z:Z,"TM",Data!T:T,Data!M194,AA:AA,"U"),IF(Data!Z194="Region",SUMIFS(Data!AK:AK,Data!Z:Z,"TM",Data!S:S,Data!M194,AA:AA,"U"),IF(Data!Z194="Country",SUMIFS(Data!AK:AK,Data!Z:Z,"TM",Data!R:R,Data!M194,AA:AA,"U"),"")))))))</f>
        <v>0</v>
      </c>
      <c r="AL194" s="18">
        <f>IF(Z194="TM",12000*0,IF(Data!Z194="AAM",SUMIFS(Data!AL:AL,Data!Z:Z,"TM",Data!X:X,Data!M194,AA:AA,"H"),IF(Data!Z194="AM",SUMIFS(Data!AL:AL,Data!Z:Z,"TM",Data!V:V,Data!M194,AA:AA,"H"),IF(Data!Z194="AZM",SUMIFS(Data!AL:AL,Data!Z:Z,"TM",Data!U:U,Data!M194,AA:AA,"H"),IF(Data!Z194="Zone",SUMIFS(Data!AL:AL,Data!Z:Z,"TM",Data!T:T,Data!M194,AA:AA,"H"),IF(Data!Z194="Region",SUMIFS(Data!AL:AL,Data!Z:Z,"TM",Data!S:S,Data!M194,AA:AA,"H"),IF(Data!Z194="Country",SUMIFS(Data!AL:AL,Data!Z:Z,"TM",Data!R:R,Data!M194,AA:AA,"H"),"")))))))</f>
        <v>0</v>
      </c>
      <c r="AM194" s="27">
        <f t="shared" si="47"/>
        <v>0</v>
      </c>
      <c r="AN194" s="26">
        <f t="shared" si="48"/>
        <v>0</v>
      </c>
      <c r="AO194" s="26">
        <f t="shared" si="49"/>
        <v>0</v>
      </c>
      <c r="AQ194" s="28">
        <f t="shared" si="50"/>
        <v>0</v>
      </c>
      <c r="AR194" s="18">
        <f t="shared" si="51"/>
        <v>0</v>
      </c>
      <c r="AS194" s="18">
        <f t="shared" si="52"/>
        <v>0</v>
      </c>
      <c r="AT194" s="27">
        <f t="shared" si="53"/>
        <v>0</v>
      </c>
      <c r="AU194" s="27"/>
      <c r="AV194" s="27"/>
      <c r="AW194" s="18">
        <f>IF(Z194="TM",(COUNTIFS(Orders!AD:AD,Data!M194,Orders!W:W,0,Orders!X:X,0,Orders!S:S,"*Ray*")+COUNTIFS(Orders!AD:AD,Data!M194,Orders!W:W,1,Orders!X:X,1,Orders!S:S,"*Ray*")+COUNTIFS(Orders!AD:AD,Data!M194,Orders!W:W,0,Orders!X:X,0,Orders!S:S,"*Fabric*")+COUNTIFS(Orders!AD:AD,Data!M194,Orders!W:W,1,Orders!X:X,1,Orders!S:S,"*Fabric*")),IF(Data!Z194="AAM",SUMIFS(Data!AW:AW,Data!Z:Z,"TM",Data!X:X,Data!M194),IF(Data!Z194="AM",SUMIFS(Data!AW:AW,Data!Z:Z,"TM",Data!V:V,Data!M194),IF(Data!Z194="AZM",SUMIFS(Data!AW:AW,Data!Z:Z,"TM",Data!U:U,Data!M194),IF(Data!Z194="Zone",SUMIFS(Data!AW:AW,Data!Z:Z,"TM",Data!T:T,Data!M194),IF(Data!Z194="Region",SUMIFS(Data!AW:AW,Data!Z:Z,"TM",Data!S:S,Data!M194),IF(Data!Z194="Country",SUMIFS(Data!AW:AW,Data!Z:Z,"TM",Data!R:R,Data!M194),0)))))))</f>
        <v>0</v>
      </c>
      <c r="AX194" s="18">
        <f>IF(Z194="TM",(COUNTIFS(Orders!AD:AD,Data!M194,Orders!W:W,0,Orders!X:X,0,Orders!S:S,"*Starter*")+COUNTIFS(Orders!AD:AD,Data!M194,Orders!W:W,1,Orders!X:X,1,Orders!S:S,"*Starter*")),IF(Data!Z194="AAM",SUMIFS(Data!AX:AX,Data!Z:Z,"TM",Data!X:X,Data!M194),IF(Data!Z194="AM",SUMIFS(Data!AX:AX,Data!Z:Z,"TM",Data!V:V,Data!M194),IF(Data!Z194="AZM",SUMIFS(Data!AX:AX,Data!Z:Z,"TM",Data!U:U,Data!M194),IF(Data!Z194="Zone",SUMIFS(Data!AX:AX,Data!Z:Z,"TM",Data!T:T,Data!M194),IF(Data!Z194="Region",SUMIFS(Data!AX:AX,Data!Z:Z,"TM",Data!S:S,Data!M194),IF(Data!Z194="Country",SUMIFS(Data!AX:AX,Data!Z:Z,"TM",Data!R:R,Data!M194),0)))))))</f>
        <v>0</v>
      </c>
      <c r="AY194" s="18">
        <f>IF(Z194="TM",(COUNTIFS(Orders!AD:AD,Data!M194,Orders!W:W,0,Orders!X:X,0,Orders!S:S,"*Pro*")+COUNTIFS(Orders!AD:AD,Data!M194,Orders!W:W,1,Orders!X:X,1,Orders!S:S,"*Pro*")),IF(Data!Z194="AAM",SUMIFS(Data!AY:AY,Data!Z:Z,"TM",Data!X:X,Data!M194),IF(Data!Z194="AM",SUMIFS(Data!AY:AY,Data!Z:Z,"TM",Data!V:V,Data!M194),IF(Data!Z194="AZM",SUMIFS(Data!AY:AY,Data!Z:Z,"TM",Data!U:U,Data!M194),IF(Data!Z194="Zone",SUMIFS(Data!AY:AY,Data!Z:Z,"TM",Data!T:T,Data!M194),IF(Data!Z194="Region",SUMIFS(Data!AY:AY,Data!Z:Z,"TM",Data!S:S,Data!M194),IF(Data!Z194="Country",SUMIFS(Data!AY:AY,Data!Z:Z,"TM",Data!R:R,Data!M194),0)))))))</f>
        <v>0</v>
      </c>
      <c r="AZ194" s="18">
        <f>IF(Z194="TM",(COUNTIFS(Orders!AD:AD,Data!M194,Orders!W:W,0,Orders!X:X,0,Orders!S:S,"*Tab*")+COUNTIFS(Orders!AD:AD,Data!M194,Orders!W:W,1,Orders!X:X,1,Orders!S:S,"*Tab*")),IF(Data!Z194="AAM",SUMIFS(Data!AZ:AZ,Data!Z:Z,"TM",Data!X:X,Data!M194),IF(Data!Z194="AM",SUMIFS(Data!AZ:AZ,Data!Z:Z,"TM",Data!V:V,Data!M194),IF(Data!Z194="AZM",SUMIFS(Data!AZ:AZ,Data!Z:Z,"TM",Data!U:U,Data!M194),IF(Data!Z194="Zone",SUMIFS(Data!AZ:AZ,Data!Z:Z,"TM",Data!T:T,Data!M194),IF(Data!Z194="Region",SUMIFS(Data!AZ:AZ,Data!Z:Z,"TM",Data!S:S,Data!M194),IF(Data!Z194="Country",SUMIFS(Data!AZ:AZ,Data!Z:Z,"TM",Data!R:R,Data!M194),0)))))))</f>
        <v>0</v>
      </c>
      <c r="BA194" s="18">
        <f>IF(Z194="TM",(COUNTIFS(Orders!AD:AD,Data!M194,Orders!W:W,0,Orders!X:X,0,Orders!S:S,"*Dental*")+COUNTIFS(Orders!AD:AD,Data!M194,Orders!W:W,1,Orders!X:X,1,Orders!S:S,"*Dental*")+COUNTIFS(Orders!AD:AD,Data!M194,Orders!W:W,0,Orders!X:X,0,Orders!S:S,"*Pediatric*")+COUNTIFS(Orders!AD:AD,Data!M194,Orders!W:W,1,Orders!X:X,1,Orders!S:S,"*Pediatric*")),IF(Data!Z194="AAM",SUMIFS(Data!BA:BA,Data!Z:Z,"TM",Data!X:X,Data!M194),IF(Data!Z194="AM",SUMIFS(Data!BA:BA,Data!Z:Z,"TM",Data!V:V,Data!M194),IF(Data!Z194="AZM",SUMIFS(Data!BA:BA,Data!Z:Z,"TM",Data!U:U,Data!M194),IF(Data!Z194="Zone",SUMIFS(Data!BA:BA,Data!Z:Z,"TM",Data!T:T,Data!M194),IF(Data!Z194="Region",SUMIFS(Data!BA:BA,Data!Z:Z,"TM",Data!S:S,Data!M194),IF(Data!Z194="Country",SUMIFS(Data!BA:BA,Data!Z:Z,"TM",Data!R:R,Data!M194),0)))))))</f>
        <v>0</v>
      </c>
      <c r="BB194" s="18">
        <f>IF(Z194="TM",(COUNTIFS(Orders!AD:AD,Data!M194,Orders!W:W,0,Orders!X:X,0,Orders!S:S,"*Fabric*")+COUNTIFS(Orders!AD:AD,Data!M194,Orders!W:W,1,Orders!X:X,1,Orders!S:S,"*Fabric*")),IF(Data!Z194="AAM",SUMIFS(Data!BB:BB,Data!Z:Z,"TM",Data!X:X,Data!M194),IF(Data!Z194="AM",SUMIFS(Data!BB:BB,Data!Z:Z,"TM",Data!V:V,Data!M194),IF(Data!Z194="AZM",SUMIFS(Data!BB:BB,Data!Z:Z,"TM",Data!U:U,Data!M194),IF(Data!Z194="Zone",SUMIFS(Data!BB:BB,Data!Z:Z,"TM",Data!T:T,Data!M194),IF(Data!Z194="Region",SUMIFS(Data!BB:BB,Data!Z:Z,"TM",Data!S:S,Data!M194),IF(Data!Z194="Country",SUMIFS(Data!BB:BB,Data!Z:Z,"TM",Data!R:R,Data!M194),0)))))))</f>
        <v>0</v>
      </c>
    </row>
    <row r="195" spans="1:54" ht="15.75" x14ac:dyDescent="0.3">
      <c r="A195" s="33" t="str">
        <f t="shared" si="54"/>
        <v/>
      </c>
      <c r="B195" s="33" t="b">
        <f t="shared" si="55"/>
        <v>1</v>
      </c>
      <c r="C195" s="33" t="e">
        <f>IF(ISERROR(SMALL($D$4:$D$594,E195)),””,SMALL($D$4:$D$594,E195))</f>
        <v>#NAME?</v>
      </c>
      <c r="D195" s="34" t="str">
        <f t="shared" si="56"/>
        <v/>
      </c>
      <c r="E195" s="33">
        <f>ROWS($E$4:E195)</f>
        <v>192</v>
      </c>
      <c r="F195" s="33">
        <f t="shared" si="57"/>
        <v>0</v>
      </c>
      <c r="G195" s="33">
        <f>IF(OR(Report!$C$7="",Report!$C$7="All Levels"),1,IF(Report!$C$7=Data!Z195,1,0))</f>
        <v>0</v>
      </c>
      <c r="H195" s="33">
        <f t="shared" si="58"/>
        <v>1</v>
      </c>
      <c r="I195" s="33">
        <f t="shared" si="59"/>
        <v>3</v>
      </c>
      <c r="J195" s="33">
        <f>IF(OR(Report!$F$7="",Report!$F$7="All AMs"),1,IF(Report!$F$7=Data!W195,1,0))</f>
        <v>1</v>
      </c>
      <c r="K195" s="33">
        <f>IF(OR(Report!$E$7="",Report!$E$7="All Zones"),1,IF(Report!$E$7=Data!P195,1,0))</f>
        <v>1</v>
      </c>
      <c r="L195" s="33">
        <f>IF(OR(Report!$D$7="",Report!$D$7="All Regions"),1,IF(Report!$D$7=Data!O195,1,0))</f>
        <v>1</v>
      </c>
      <c r="M195" s="67" t="s">
        <v>1016</v>
      </c>
      <c r="N195" s="67" t="s">
        <v>1017</v>
      </c>
      <c r="O195" s="68" t="s">
        <v>18</v>
      </c>
      <c r="P195" s="68" t="s">
        <v>682</v>
      </c>
      <c r="Q195" s="68" t="s">
        <v>803</v>
      </c>
      <c r="R195" s="67" t="s">
        <v>777</v>
      </c>
      <c r="S195" s="67" t="s">
        <v>749</v>
      </c>
      <c r="T195" s="67" t="s">
        <v>750</v>
      </c>
      <c r="U195" s="67" t="s">
        <v>781</v>
      </c>
      <c r="V195" s="67"/>
      <c r="W195" s="67" t="s">
        <v>884</v>
      </c>
      <c r="X195" s="67"/>
      <c r="Y195" s="68" t="s">
        <v>361</v>
      </c>
      <c r="Z195" s="68" t="s">
        <v>13</v>
      </c>
      <c r="AA195" s="68" t="s">
        <v>925</v>
      </c>
      <c r="AB195" s="18">
        <f>IF(Z195="TM",IF(AA195="H",(COUNTIFS(Orders!AD:AD,Data!M195,Orders!W:W,0,Orders!X:X,0)+COUNTIFS(Orders!AD:AD,Data!M195,Orders!W:W,1,Orders!X:X,1)),0),IF(Data!Z195="AAM",SUMIFS(Data!AB:AB,Data!Z:Z,"TM",Data!X:X,Data!M195,AA:AA,"H"),IF(Data!Z195="AM",SUMIFS(Data!AB:AB,Data!Z:Z,"TM",Data!V:V,Data!M195,AA:AA,"H"),IF(Data!Z195="AZM",SUMIFS(Data!AB:AB,Data!Z:Z,"TM",Data!U:U,Data!M195,AA:AA,"H"),IF(Data!Z195="ZM",SUMIFS(Data!AB:AB,Data!Z:Z,"TM",Data!T:T,Data!M195,AA:AA,"H"),IF(Data!Z195="RM",SUMIFS(Data!AB:AB,Data!Z:Z,"TM",Data!S:S,Data!M195,AA:AA,"H"),IF(Data!Z195="CM",SUMIFS(Data!AB:AB,Data!Z:Z,"TM",Data!R:R,Data!M195,AA:AA,"H"),"")))))))</f>
        <v>0</v>
      </c>
      <c r="AC195" s="28">
        <f>IF(Z195="TM",IF(AA195="H",(SUMIFS(Orders!AG:AG,Orders!AD:AD,Data!M195,Orders!W:W,0,Orders!X:X,0)+SUMIFS(Orders!AG:AG,Orders!AD:AD,Data!M195,Orders!W:W,1,Orders!X:X,1))/12000,0),IF(Data!Z195="AAM",SUMIFS(Data!AC:AC,Data!Z:Z,"TM",Data!X:X,Data!M195,AA:AA,"H"),IF(Data!Z195="AM",SUMIFS(Data!AC:AC,Data!Z:Z,"TM",Data!V:V,Data!M195,AA:AA,"H"),IF(Data!Z195="AZM",SUMIFS(Data!AC:AC,Data!Z:Z,"TM",Data!U:U,Data!M195,AA:AA,"H"),IF(Data!Z195="Zone",SUMIFS(Data!AC:AC,Data!Z:Z,"TM",Data!T:T,Data!M195,AA:AA,"H"),IF(Data!Z195="Region",SUMIFS(Data!AC:AC,Data!Z:Z,"TM",Data!S:S,Data!M195,AA:AA,"H"),IF(Data!Z195="Country",SUMIFS(Data!AC:AC,Data!Z:Z,"TM",Data!R:R,Data!M195,AA:AA,"H"),"")))))))</f>
        <v>0</v>
      </c>
      <c r="AD195" s="18">
        <f>IF(Z195="TM",0,IF(Data!Z195="AAM",SUMIFS(Data!AD:AD,Data!Z:Z,"TM",Data!X:X,Data!M195,AA:AA,"H"),IF(Data!Z195="AM",SUMIFS(Data!AD:AD,Data!Z:Z,"TM",Data!V:V,Data!M195,AA:AA,"H"),IF(Data!Z195="AZM",SUMIFS(Data!AD:AD,Data!Z:Z,"TM",Data!U:U,Data!M195,AA:AA,"H"),IF(Data!Z195="Zone",SUMIFS(Data!AD:AD,Data!Z:Z,"TM",Data!T:T,Data!M195,AA:AA,"H"),IF(Data!Z195="Region",SUMIFS(Data!AD:AD,Data!Z:Z,"TM",Data!S:S,Data!M195,AA:AA,"H"),IF(Data!Z195="Country",SUMIFS(Data!AD:AD,Data!Z:Z,"TM",Data!R:R,Data!M195,AA:AA,"H"),"")))))))</f>
        <v>0</v>
      </c>
      <c r="AE195" s="27">
        <f t="shared" si="43"/>
        <v>0</v>
      </c>
      <c r="AF195" s="26">
        <f t="shared" si="44"/>
        <v>0</v>
      </c>
      <c r="AG195" s="26">
        <f t="shared" si="45"/>
        <v>0</v>
      </c>
      <c r="AH195" s="26">
        <f t="shared" si="46"/>
        <v>0</v>
      </c>
      <c r="AJ195" s="28">
        <f>IF(Z195="TM",IF(AA195="U",(SUMIFS(Orders!AG:AG,Orders!AD:AD,Data!M195,Orders!W:W,0,Orders!X:X,0)+SUMIFS(Orders!AG:AG,Orders!AD:AD,Data!M195,Orders!W:W,1,Orders!X:X,1))/12000,0),IF(Data!Z195="AAM",SUMIFS(Data!AJ:AJ,Data!Z:Z,"TM",Data!X:X,Data!M195,AA:AA,"U"),IF(Data!Z195="AM",SUMIFS(Data!AJ:AJ,Data!Z:Z,"TM",Data!V:V,Data!M195,AA:AA,"U"),IF(Data!Z195="AZM",SUMIFS(Data!AJ:AJ,Data!Z:Z,"TM",Data!U:U,Data!M195,AA:AA,"U"),IF(Data!Z195="Zone",SUMIFS(Data!AJ:AJ,Data!Z:Z,"TM",Data!T:T,Data!M195,AA:AA,"U"),IF(Data!Z195="Region",SUMIFS(Data!AJ:AJ,Data!Z:Z,"TM",Data!S:S,Data!M195,AA:AA,"U"),IF(Data!Z195="Country",SUMIFS(Data!AJ:AJ,Data!Z:Z,"TM",Data!R:R,Data!M195,AA:AA,"U"),"")))))))</f>
        <v>2.1</v>
      </c>
      <c r="AK195" s="18">
        <f>IF(Z195="TM",IF(AA195="U",(SUMIFS(Orders!AG:AG,Orders!AD:AD,Data!M195,Orders!W:W,0,Orders!X:X,0)+SUMIFS(Orders!AG:AG,Orders!AD:AD,Data!M195,Orders!W:W,1,Orders!X:X,1)),0),IF(Data!Z195="AAM",SUMIFS(Data!AK:AK,Data!Z:Z,"TM",Data!X:X,Data!M195,AA:AA,"U"),IF(Data!Z195="AM",SUMIFS(Data!AK:AK,Data!Z:Z,"TM",Data!V:V,Data!M195,AA:AA,"U"),IF(Data!Z195="AZM",SUMIFS(Data!AK:AK,Data!Z:Z,"TM",Data!U:U,Data!M195,AA:AA,"U"),IF(Data!Z195="Zone",SUMIFS(Data!AK:AK,Data!Z:Z,"TM",Data!T:T,Data!M195,AA:AA,"U"),IF(Data!Z195="Region",SUMIFS(Data!AK:AK,Data!Z:Z,"TM",Data!S:S,Data!M195,AA:AA,"U"),IF(Data!Z195="Country",SUMIFS(Data!AK:AK,Data!Z:Z,"TM",Data!R:R,Data!M195,AA:AA,"U"),"")))))))</f>
        <v>25200</v>
      </c>
      <c r="AL195" s="18">
        <f>IF(Z195="TM",12000*0,IF(Data!Z195="AAM",SUMIFS(Data!AL:AL,Data!Z:Z,"TM",Data!X:X,Data!M195,AA:AA,"H"),IF(Data!Z195="AM",SUMIFS(Data!AL:AL,Data!Z:Z,"TM",Data!V:V,Data!M195,AA:AA,"H"),IF(Data!Z195="AZM",SUMIFS(Data!AL:AL,Data!Z:Z,"TM",Data!U:U,Data!M195,AA:AA,"H"),IF(Data!Z195="Zone",SUMIFS(Data!AL:AL,Data!Z:Z,"TM",Data!T:T,Data!M195,AA:AA,"H"),IF(Data!Z195="Region",SUMIFS(Data!AL:AL,Data!Z:Z,"TM",Data!S:S,Data!M195,AA:AA,"H"),IF(Data!Z195="Country",SUMIFS(Data!AL:AL,Data!Z:Z,"TM",Data!R:R,Data!M195,AA:AA,"H"),"")))))))</f>
        <v>0</v>
      </c>
      <c r="AM195" s="27">
        <f t="shared" si="47"/>
        <v>0</v>
      </c>
      <c r="AN195" s="26">
        <f t="shared" si="48"/>
        <v>0</v>
      </c>
      <c r="AO195" s="26">
        <f t="shared" si="49"/>
        <v>0</v>
      </c>
      <c r="AQ195" s="28">
        <f t="shared" si="50"/>
        <v>2.1</v>
      </c>
      <c r="AR195" s="18">
        <f t="shared" si="51"/>
        <v>25200</v>
      </c>
      <c r="AS195" s="18">
        <f t="shared" si="52"/>
        <v>0</v>
      </c>
      <c r="AT195" s="27">
        <f t="shared" si="53"/>
        <v>0</v>
      </c>
      <c r="AU195" s="27"/>
      <c r="AV195" s="27"/>
      <c r="AW195" s="18">
        <f>IF(Z195="TM",(COUNTIFS(Orders!AD:AD,Data!M195,Orders!W:W,0,Orders!X:X,0,Orders!S:S,"*Ray*")+COUNTIFS(Orders!AD:AD,Data!M195,Orders!W:W,1,Orders!X:X,1,Orders!S:S,"*Ray*")+COUNTIFS(Orders!AD:AD,Data!M195,Orders!W:W,0,Orders!X:X,0,Orders!S:S,"*Fabric*")+COUNTIFS(Orders!AD:AD,Data!M195,Orders!W:W,1,Orders!X:X,1,Orders!S:S,"*Fabric*")),IF(Data!Z195="AAM",SUMIFS(Data!AW:AW,Data!Z:Z,"TM",Data!X:X,Data!M195),IF(Data!Z195="AM",SUMIFS(Data!AW:AW,Data!Z:Z,"TM",Data!V:V,Data!M195),IF(Data!Z195="AZM",SUMIFS(Data!AW:AW,Data!Z:Z,"TM",Data!U:U,Data!M195),IF(Data!Z195="Zone",SUMIFS(Data!AW:AW,Data!Z:Z,"TM",Data!T:T,Data!M195),IF(Data!Z195="Region",SUMIFS(Data!AW:AW,Data!Z:Z,"TM",Data!S:S,Data!M195),IF(Data!Z195="Country",SUMIFS(Data!AW:AW,Data!Z:Z,"TM",Data!R:R,Data!M195),0)))))))</f>
        <v>1</v>
      </c>
      <c r="AX195" s="18">
        <f>IF(Z195="TM",(COUNTIFS(Orders!AD:AD,Data!M195,Orders!W:W,0,Orders!X:X,0,Orders!S:S,"*Starter*")+COUNTIFS(Orders!AD:AD,Data!M195,Orders!W:W,1,Orders!X:X,1,Orders!S:S,"*Starter*")),IF(Data!Z195="AAM",SUMIFS(Data!AX:AX,Data!Z:Z,"TM",Data!X:X,Data!M195),IF(Data!Z195="AM",SUMIFS(Data!AX:AX,Data!Z:Z,"TM",Data!V:V,Data!M195),IF(Data!Z195="AZM",SUMIFS(Data!AX:AX,Data!Z:Z,"TM",Data!U:U,Data!M195),IF(Data!Z195="Zone",SUMIFS(Data!AX:AX,Data!Z:Z,"TM",Data!T:T,Data!M195),IF(Data!Z195="Region",SUMIFS(Data!AX:AX,Data!Z:Z,"TM",Data!S:S,Data!M195),IF(Data!Z195="Country",SUMIFS(Data!AX:AX,Data!Z:Z,"TM",Data!R:R,Data!M195),0)))))))</f>
        <v>0</v>
      </c>
      <c r="AY195" s="18">
        <f>IF(Z195="TM",(COUNTIFS(Orders!AD:AD,Data!M195,Orders!W:W,0,Orders!X:X,0,Orders!S:S,"*Pro*")+COUNTIFS(Orders!AD:AD,Data!M195,Orders!W:W,1,Orders!X:X,1,Orders!S:S,"*Pro*")),IF(Data!Z195="AAM",SUMIFS(Data!AY:AY,Data!Z:Z,"TM",Data!X:X,Data!M195),IF(Data!Z195="AM",SUMIFS(Data!AY:AY,Data!Z:Z,"TM",Data!V:V,Data!M195),IF(Data!Z195="AZM",SUMIFS(Data!AY:AY,Data!Z:Z,"TM",Data!U:U,Data!M195),IF(Data!Z195="Zone",SUMIFS(Data!AY:AY,Data!Z:Z,"TM",Data!T:T,Data!M195),IF(Data!Z195="Region",SUMIFS(Data!AY:AY,Data!Z:Z,"TM",Data!S:S,Data!M195),IF(Data!Z195="Country",SUMIFS(Data!AY:AY,Data!Z:Z,"TM",Data!R:R,Data!M195),0)))))))</f>
        <v>0</v>
      </c>
      <c r="AZ195" s="18">
        <f>IF(Z195="TM",(COUNTIFS(Orders!AD:AD,Data!M195,Orders!W:W,0,Orders!X:X,0,Orders!S:S,"*Tab*")+COUNTIFS(Orders!AD:AD,Data!M195,Orders!W:W,1,Orders!X:X,1,Orders!S:S,"*Tab*")),IF(Data!Z195="AAM",SUMIFS(Data!AZ:AZ,Data!Z:Z,"TM",Data!X:X,Data!M195),IF(Data!Z195="AM",SUMIFS(Data!AZ:AZ,Data!Z:Z,"TM",Data!V:V,Data!M195),IF(Data!Z195="AZM",SUMIFS(Data!AZ:AZ,Data!Z:Z,"TM",Data!U:U,Data!M195),IF(Data!Z195="Zone",SUMIFS(Data!AZ:AZ,Data!Z:Z,"TM",Data!T:T,Data!M195),IF(Data!Z195="Region",SUMIFS(Data!AZ:AZ,Data!Z:Z,"TM",Data!S:S,Data!M195),IF(Data!Z195="Country",SUMIFS(Data!AZ:AZ,Data!Z:Z,"TM",Data!R:R,Data!M195),0)))))))</f>
        <v>0</v>
      </c>
      <c r="BA195" s="18">
        <f>IF(Z195="TM",(COUNTIFS(Orders!AD:AD,Data!M195,Orders!W:W,0,Orders!X:X,0,Orders!S:S,"*Dental*")+COUNTIFS(Orders!AD:AD,Data!M195,Orders!W:W,1,Orders!X:X,1,Orders!S:S,"*Dental*")+COUNTIFS(Orders!AD:AD,Data!M195,Orders!W:W,0,Orders!X:X,0,Orders!S:S,"*Pediatric*")+COUNTIFS(Orders!AD:AD,Data!M195,Orders!W:W,1,Orders!X:X,1,Orders!S:S,"*Pediatric*")),IF(Data!Z195="AAM",SUMIFS(Data!BA:BA,Data!Z:Z,"TM",Data!X:X,Data!M195),IF(Data!Z195="AM",SUMIFS(Data!BA:BA,Data!Z:Z,"TM",Data!V:V,Data!M195),IF(Data!Z195="AZM",SUMIFS(Data!BA:BA,Data!Z:Z,"TM",Data!U:U,Data!M195),IF(Data!Z195="Zone",SUMIFS(Data!BA:BA,Data!Z:Z,"TM",Data!T:T,Data!M195),IF(Data!Z195="Region",SUMIFS(Data!BA:BA,Data!Z:Z,"TM",Data!S:S,Data!M195),IF(Data!Z195="Country",SUMIFS(Data!BA:BA,Data!Z:Z,"TM",Data!R:R,Data!M195),0)))))))</f>
        <v>0</v>
      </c>
      <c r="BB195" s="18">
        <f>IF(Z195="TM",(COUNTIFS(Orders!AD:AD,Data!M195,Orders!W:W,0,Orders!X:X,0,Orders!S:S,"*Fabric*")+COUNTIFS(Orders!AD:AD,Data!M195,Orders!W:W,1,Orders!X:X,1,Orders!S:S,"*Fabric*")),IF(Data!Z195="AAM",SUMIFS(Data!BB:BB,Data!Z:Z,"TM",Data!X:X,Data!M195),IF(Data!Z195="AM",SUMIFS(Data!BB:BB,Data!Z:Z,"TM",Data!V:V,Data!M195),IF(Data!Z195="AZM",SUMIFS(Data!BB:BB,Data!Z:Z,"TM",Data!U:U,Data!M195),IF(Data!Z195="Zone",SUMIFS(Data!BB:BB,Data!Z:Z,"TM",Data!T:T,Data!M195),IF(Data!Z195="Region",SUMIFS(Data!BB:BB,Data!Z:Z,"TM",Data!S:S,Data!M195),IF(Data!Z195="Country",SUMIFS(Data!BB:BB,Data!Z:Z,"TM",Data!R:R,Data!M195),0)))))))</f>
        <v>1</v>
      </c>
    </row>
    <row r="196" spans="1:54" ht="15.75" x14ac:dyDescent="0.3">
      <c r="A196" s="33" t="str">
        <f t="shared" si="54"/>
        <v/>
      </c>
      <c r="B196" s="33" t="b">
        <f t="shared" si="55"/>
        <v>1</v>
      </c>
      <c r="C196" s="33" t="e">
        <f>IF(ISERROR(SMALL($D$4:$D$594,E196)),””,SMALL($D$4:$D$594,E196))</f>
        <v>#NAME?</v>
      </c>
      <c r="D196" s="34" t="str">
        <f t="shared" si="56"/>
        <v/>
      </c>
      <c r="E196" s="33">
        <f>ROWS($E$4:E196)</f>
        <v>193</v>
      </c>
      <c r="F196" s="33">
        <f t="shared" si="57"/>
        <v>0</v>
      </c>
      <c r="G196" s="33">
        <f>IF(OR(Report!$C$7="",Report!$C$7="All Levels"),1,IF(Report!$C$7=Data!Z196,1,0))</f>
        <v>0</v>
      </c>
      <c r="H196" s="33">
        <f t="shared" si="58"/>
        <v>1</v>
      </c>
      <c r="I196" s="33">
        <f t="shared" si="59"/>
        <v>3</v>
      </c>
      <c r="J196" s="33">
        <f>IF(OR(Report!$F$7="",Report!$F$7="All AMs"),1,IF(Report!$F$7=Data!W196,1,0))</f>
        <v>1</v>
      </c>
      <c r="K196" s="33">
        <f>IF(OR(Report!$E$7="",Report!$E$7="All Zones"),1,IF(Report!$E$7=Data!P196,1,0))</f>
        <v>1</v>
      </c>
      <c r="L196" s="33">
        <f>IF(OR(Report!$D$7="",Report!$D$7="All Regions"),1,IF(Report!$D$7=Data!O196,1,0))</f>
        <v>1</v>
      </c>
      <c r="M196" s="67" t="s">
        <v>1018</v>
      </c>
      <c r="N196" s="67" t="s">
        <v>1019</v>
      </c>
      <c r="O196" s="68" t="s">
        <v>18</v>
      </c>
      <c r="P196" s="68" t="s">
        <v>682</v>
      </c>
      <c r="Q196" s="68" t="s">
        <v>803</v>
      </c>
      <c r="R196" s="67" t="s">
        <v>777</v>
      </c>
      <c r="S196" s="67" t="s">
        <v>749</v>
      </c>
      <c r="T196" s="67" t="s">
        <v>750</v>
      </c>
      <c r="U196" s="67" t="s">
        <v>781</v>
      </c>
      <c r="V196" s="67"/>
      <c r="W196" s="67" t="s">
        <v>884</v>
      </c>
      <c r="X196" s="67"/>
      <c r="Y196" s="68" t="s">
        <v>362</v>
      </c>
      <c r="Z196" s="68" t="s">
        <v>13</v>
      </c>
      <c r="AA196" s="68" t="s">
        <v>925</v>
      </c>
      <c r="AB196" s="18">
        <f>IF(Z196="TM",IF(AA196="H",(COUNTIFS(Orders!AD:AD,Data!M196,Orders!W:W,0,Orders!X:X,0)+COUNTIFS(Orders!AD:AD,Data!M196,Orders!W:W,1,Orders!X:X,1)),0),IF(Data!Z196="AAM",SUMIFS(Data!AB:AB,Data!Z:Z,"TM",Data!X:X,Data!M196,AA:AA,"H"),IF(Data!Z196="AM",SUMIFS(Data!AB:AB,Data!Z:Z,"TM",Data!V:V,Data!M196,AA:AA,"H"),IF(Data!Z196="AZM",SUMIFS(Data!AB:AB,Data!Z:Z,"TM",Data!U:U,Data!M196,AA:AA,"H"),IF(Data!Z196="ZM",SUMIFS(Data!AB:AB,Data!Z:Z,"TM",Data!T:T,Data!M196,AA:AA,"H"),IF(Data!Z196="RM",SUMIFS(Data!AB:AB,Data!Z:Z,"TM",Data!S:S,Data!M196,AA:AA,"H"),IF(Data!Z196="CM",SUMIFS(Data!AB:AB,Data!Z:Z,"TM",Data!R:R,Data!M196,AA:AA,"H"),"")))))))</f>
        <v>0</v>
      </c>
      <c r="AC196" s="28">
        <f>IF(Z196="TM",IF(AA196="H",(SUMIFS(Orders!AG:AG,Orders!AD:AD,Data!M196,Orders!W:W,0,Orders!X:X,0)+SUMIFS(Orders!AG:AG,Orders!AD:AD,Data!M196,Orders!W:W,1,Orders!X:X,1))/12000,0),IF(Data!Z196="AAM",SUMIFS(Data!AC:AC,Data!Z:Z,"TM",Data!X:X,Data!M196,AA:AA,"H"),IF(Data!Z196="AM",SUMIFS(Data!AC:AC,Data!Z:Z,"TM",Data!V:V,Data!M196,AA:AA,"H"),IF(Data!Z196="AZM",SUMIFS(Data!AC:AC,Data!Z:Z,"TM",Data!U:U,Data!M196,AA:AA,"H"),IF(Data!Z196="Zone",SUMIFS(Data!AC:AC,Data!Z:Z,"TM",Data!T:T,Data!M196,AA:AA,"H"),IF(Data!Z196="Region",SUMIFS(Data!AC:AC,Data!Z:Z,"TM",Data!S:S,Data!M196,AA:AA,"H"),IF(Data!Z196="Country",SUMIFS(Data!AC:AC,Data!Z:Z,"TM",Data!R:R,Data!M196,AA:AA,"H"),"")))))))</f>
        <v>0</v>
      </c>
      <c r="AD196" s="18">
        <f>IF(Z196="TM",0,IF(Data!Z196="AAM",SUMIFS(Data!AD:AD,Data!Z:Z,"TM",Data!X:X,Data!M196,AA:AA,"H"),IF(Data!Z196="AM",SUMIFS(Data!AD:AD,Data!Z:Z,"TM",Data!V:V,Data!M196,AA:AA,"H"),IF(Data!Z196="AZM",SUMIFS(Data!AD:AD,Data!Z:Z,"TM",Data!U:U,Data!M196,AA:AA,"H"),IF(Data!Z196="Zone",SUMIFS(Data!AD:AD,Data!Z:Z,"TM",Data!T:T,Data!M196,AA:AA,"H"),IF(Data!Z196="Region",SUMIFS(Data!AD:AD,Data!Z:Z,"TM",Data!S:S,Data!M196,AA:AA,"H"),IF(Data!Z196="Country",SUMIFS(Data!AD:AD,Data!Z:Z,"TM",Data!R:R,Data!M196,AA:AA,"H"),"")))))))</f>
        <v>0</v>
      </c>
      <c r="AE196" s="27">
        <f t="shared" si="43"/>
        <v>0</v>
      </c>
      <c r="AF196" s="26">
        <f t="shared" si="44"/>
        <v>0</v>
      </c>
      <c r="AG196" s="26">
        <f t="shared" si="45"/>
        <v>0</v>
      </c>
      <c r="AH196" s="26">
        <f t="shared" si="46"/>
        <v>0</v>
      </c>
      <c r="AJ196" s="28">
        <f>IF(Z196="TM",IF(AA196="U",(SUMIFS(Orders!AG:AG,Orders!AD:AD,Data!M196,Orders!W:W,0,Orders!X:X,0)+SUMIFS(Orders!AG:AG,Orders!AD:AD,Data!M196,Orders!W:W,1,Orders!X:X,1))/12000,0),IF(Data!Z196="AAM",SUMIFS(Data!AJ:AJ,Data!Z:Z,"TM",Data!X:X,Data!M196,AA:AA,"U"),IF(Data!Z196="AM",SUMIFS(Data!AJ:AJ,Data!Z:Z,"TM",Data!V:V,Data!M196,AA:AA,"U"),IF(Data!Z196="AZM",SUMIFS(Data!AJ:AJ,Data!Z:Z,"TM",Data!U:U,Data!M196,AA:AA,"U"),IF(Data!Z196="Zone",SUMIFS(Data!AJ:AJ,Data!Z:Z,"TM",Data!T:T,Data!M196,AA:AA,"U"),IF(Data!Z196="Region",SUMIFS(Data!AJ:AJ,Data!Z:Z,"TM",Data!S:S,Data!M196,AA:AA,"U"),IF(Data!Z196="Country",SUMIFS(Data!AJ:AJ,Data!Z:Z,"TM",Data!R:R,Data!M196,AA:AA,"U"),"")))))))</f>
        <v>0</v>
      </c>
      <c r="AK196" s="18">
        <f>IF(Z196="TM",IF(AA196="U",(SUMIFS(Orders!AG:AG,Orders!AD:AD,Data!M196,Orders!W:W,0,Orders!X:X,0)+SUMIFS(Orders!AG:AG,Orders!AD:AD,Data!M196,Orders!W:W,1,Orders!X:X,1)),0),IF(Data!Z196="AAM",SUMIFS(Data!AK:AK,Data!Z:Z,"TM",Data!X:X,Data!M196,AA:AA,"U"),IF(Data!Z196="AM",SUMIFS(Data!AK:AK,Data!Z:Z,"TM",Data!V:V,Data!M196,AA:AA,"U"),IF(Data!Z196="AZM",SUMIFS(Data!AK:AK,Data!Z:Z,"TM",Data!U:U,Data!M196,AA:AA,"U"),IF(Data!Z196="Zone",SUMIFS(Data!AK:AK,Data!Z:Z,"TM",Data!T:T,Data!M196,AA:AA,"U"),IF(Data!Z196="Region",SUMIFS(Data!AK:AK,Data!Z:Z,"TM",Data!S:S,Data!M196,AA:AA,"U"),IF(Data!Z196="Country",SUMIFS(Data!AK:AK,Data!Z:Z,"TM",Data!R:R,Data!M196,AA:AA,"U"),"")))))))</f>
        <v>0</v>
      </c>
      <c r="AL196" s="18">
        <f>IF(Z196="TM",12000*0,IF(Data!Z196="AAM",SUMIFS(Data!AL:AL,Data!Z:Z,"TM",Data!X:X,Data!M196,AA:AA,"H"),IF(Data!Z196="AM",SUMIFS(Data!AL:AL,Data!Z:Z,"TM",Data!V:V,Data!M196,AA:AA,"H"),IF(Data!Z196="AZM",SUMIFS(Data!AL:AL,Data!Z:Z,"TM",Data!U:U,Data!M196,AA:AA,"H"),IF(Data!Z196="Zone",SUMIFS(Data!AL:AL,Data!Z:Z,"TM",Data!T:T,Data!M196,AA:AA,"H"),IF(Data!Z196="Region",SUMIFS(Data!AL:AL,Data!Z:Z,"TM",Data!S:S,Data!M196,AA:AA,"H"),IF(Data!Z196="Country",SUMIFS(Data!AL:AL,Data!Z:Z,"TM",Data!R:R,Data!M196,AA:AA,"H"),"")))))))</f>
        <v>0</v>
      </c>
      <c r="AM196" s="27">
        <f t="shared" si="47"/>
        <v>0</v>
      </c>
      <c r="AN196" s="26">
        <f t="shared" si="48"/>
        <v>0</v>
      </c>
      <c r="AO196" s="26">
        <f t="shared" si="49"/>
        <v>0</v>
      </c>
      <c r="AQ196" s="28">
        <f t="shared" si="50"/>
        <v>0</v>
      </c>
      <c r="AR196" s="18">
        <f t="shared" si="51"/>
        <v>0</v>
      </c>
      <c r="AS196" s="18">
        <f t="shared" si="52"/>
        <v>0</v>
      </c>
      <c r="AT196" s="27">
        <f t="shared" si="53"/>
        <v>0</v>
      </c>
      <c r="AU196" s="27"/>
      <c r="AV196" s="27"/>
      <c r="AW196" s="18">
        <f>IF(Z196="TM",(COUNTIFS(Orders!AD:AD,Data!M196,Orders!W:W,0,Orders!X:X,0,Orders!S:S,"*Ray*")+COUNTIFS(Orders!AD:AD,Data!M196,Orders!W:W,1,Orders!X:X,1,Orders!S:S,"*Ray*")+COUNTIFS(Orders!AD:AD,Data!M196,Orders!W:W,0,Orders!X:X,0,Orders!S:S,"*Fabric*")+COUNTIFS(Orders!AD:AD,Data!M196,Orders!W:W,1,Orders!X:X,1,Orders!S:S,"*Fabric*")),IF(Data!Z196="AAM",SUMIFS(Data!AW:AW,Data!Z:Z,"TM",Data!X:X,Data!M196),IF(Data!Z196="AM",SUMIFS(Data!AW:AW,Data!Z:Z,"TM",Data!V:V,Data!M196),IF(Data!Z196="AZM",SUMIFS(Data!AW:AW,Data!Z:Z,"TM",Data!U:U,Data!M196),IF(Data!Z196="Zone",SUMIFS(Data!AW:AW,Data!Z:Z,"TM",Data!T:T,Data!M196),IF(Data!Z196="Region",SUMIFS(Data!AW:AW,Data!Z:Z,"TM",Data!S:S,Data!M196),IF(Data!Z196="Country",SUMIFS(Data!AW:AW,Data!Z:Z,"TM",Data!R:R,Data!M196),0)))))))</f>
        <v>0</v>
      </c>
      <c r="AX196" s="18">
        <f>IF(Z196="TM",(COUNTIFS(Orders!AD:AD,Data!M196,Orders!W:W,0,Orders!X:X,0,Orders!S:S,"*Starter*")+COUNTIFS(Orders!AD:AD,Data!M196,Orders!W:W,1,Orders!X:X,1,Orders!S:S,"*Starter*")),IF(Data!Z196="AAM",SUMIFS(Data!AX:AX,Data!Z:Z,"TM",Data!X:X,Data!M196),IF(Data!Z196="AM",SUMIFS(Data!AX:AX,Data!Z:Z,"TM",Data!V:V,Data!M196),IF(Data!Z196="AZM",SUMIFS(Data!AX:AX,Data!Z:Z,"TM",Data!U:U,Data!M196),IF(Data!Z196="Zone",SUMIFS(Data!AX:AX,Data!Z:Z,"TM",Data!T:T,Data!M196),IF(Data!Z196="Region",SUMIFS(Data!AX:AX,Data!Z:Z,"TM",Data!S:S,Data!M196),IF(Data!Z196="Country",SUMIFS(Data!AX:AX,Data!Z:Z,"TM",Data!R:R,Data!M196),0)))))))</f>
        <v>0</v>
      </c>
      <c r="AY196" s="18">
        <f>IF(Z196="TM",(COUNTIFS(Orders!AD:AD,Data!M196,Orders!W:W,0,Orders!X:X,0,Orders!S:S,"*Pro*")+COUNTIFS(Orders!AD:AD,Data!M196,Orders!W:W,1,Orders!X:X,1,Orders!S:S,"*Pro*")),IF(Data!Z196="AAM",SUMIFS(Data!AY:AY,Data!Z:Z,"TM",Data!X:X,Data!M196),IF(Data!Z196="AM",SUMIFS(Data!AY:AY,Data!Z:Z,"TM",Data!V:V,Data!M196),IF(Data!Z196="AZM",SUMIFS(Data!AY:AY,Data!Z:Z,"TM",Data!U:U,Data!M196),IF(Data!Z196="Zone",SUMIFS(Data!AY:AY,Data!Z:Z,"TM",Data!T:T,Data!M196),IF(Data!Z196="Region",SUMIFS(Data!AY:AY,Data!Z:Z,"TM",Data!S:S,Data!M196),IF(Data!Z196="Country",SUMIFS(Data!AY:AY,Data!Z:Z,"TM",Data!R:R,Data!M196),0)))))))</f>
        <v>0</v>
      </c>
      <c r="AZ196" s="18">
        <f>IF(Z196="TM",(COUNTIFS(Orders!AD:AD,Data!M196,Orders!W:W,0,Orders!X:X,0,Orders!S:S,"*Tab*")+COUNTIFS(Orders!AD:AD,Data!M196,Orders!W:W,1,Orders!X:X,1,Orders!S:S,"*Tab*")),IF(Data!Z196="AAM",SUMIFS(Data!AZ:AZ,Data!Z:Z,"TM",Data!X:X,Data!M196),IF(Data!Z196="AM",SUMIFS(Data!AZ:AZ,Data!Z:Z,"TM",Data!V:V,Data!M196),IF(Data!Z196="AZM",SUMIFS(Data!AZ:AZ,Data!Z:Z,"TM",Data!U:U,Data!M196),IF(Data!Z196="Zone",SUMIFS(Data!AZ:AZ,Data!Z:Z,"TM",Data!T:T,Data!M196),IF(Data!Z196="Region",SUMIFS(Data!AZ:AZ,Data!Z:Z,"TM",Data!S:S,Data!M196),IF(Data!Z196="Country",SUMIFS(Data!AZ:AZ,Data!Z:Z,"TM",Data!R:R,Data!M196),0)))))))</f>
        <v>0</v>
      </c>
      <c r="BA196" s="18">
        <f>IF(Z196="TM",(COUNTIFS(Orders!AD:AD,Data!M196,Orders!W:W,0,Orders!X:X,0,Orders!S:S,"*Dental*")+COUNTIFS(Orders!AD:AD,Data!M196,Orders!W:W,1,Orders!X:X,1,Orders!S:S,"*Dental*")+COUNTIFS(Orders!AD:AD,Data!M196,Orders!W:W,0,Orders!X:X,0,Orders!S:S,"*Pediatric*")+COUNTIFS(Orders!AD:AD,Data!M196,Orders!W:W,1,Orders!X:X,1,Orders!S:S,"*Pediatric*")),IF(Data!Z196="AAM",SUMIFS(Data!BA:BA,Data!Z:Z,"TM",Data!X:X,Data!M196),IF(Data!Z196="AM",SUMIFS(Data!BA:BA,Data!Z:Z,"TM",Data!V:V,Data!M196),IF(Data!Z196="AZM",SUMIFS(Data!BA:BA,Data!Z:Z,"TM",Data!U:U,Data!M196),IF(Data!Z196="Zone",SUMIFS(Data!BA:BA,Data!Z:Z,"TM",Data!T:T,Data!M196),IF(Data!Z196="Region",SUMIFS(Data!BA:BA,Data!Z:Z,"TM",Data!S:S,Data!M196),IF(Data!Z196="Country",SUMIFS(Data!BA:BA,Data!Z:Z,"TM",Data!R:R,Data!M196),0)))))))</f>
        <v>0</v>
      </c>
      <c r="BB196" s="18">
        <f>IF(Z196="TM",(COUNTIFS(Orders!AD:AD,Data!M196,Orders!W:W,0,Orders!X:X,0,Orders!S:S,"*Fabric*")+COUNTIFS(Orders!AD:AD,Data!M196,Orders!W:W,1,Orders!X:X,1,Orders!S:S,"*Fabric*")),IF(Data!Z196="AAM",SUMIFS(Data!BB:BB,Data!Z:Z,"TM",Data!X:X,Data!M196),IF(Data!Z196="AM",SUMIFS(Data!BB:BB,Data!Z:Z,"TM",Data!V:V,Data!M196),IF(Data!Z196="AZM",SUMIFS(Data!BB:BB,Data!Z:Z,"TM",Data!U:U,Data!M196),IF(Data!Z196="Zone",SUMIFS(Data!BB:BB,Data!Z:Z,"TM",Data!T:T,Data!M196),IF(Data!Z196="Region",SUMIFS(Data!BB:BB,Data!Z:Z,"TM",Data!S:S,Data!M196),IF(Data!Z196="Country",SUMIFS(Data!BB:BB,Data!Z:Z,"TM",Data!R:R,Data!M196),0)))))))</f>
        <v>0</v>
      </c>
    </row>
    <row r="197" spans="1:54" ht="15.75" x14ac:dyDescent="0.3">
      <c r="A197" s="33" t="str">
        <f t="shared" si="54"/>
        <v/>
      </c>
      <c r="B197" s="33" t="b">
        <f t="shared" si="55"/>
        <v>1</v>
      </c>
      <c r="C197" s="33" t="e">
        <f>IF(ISERROR(SMALL($D$4:$D$594,E197)),””,SMALL($D$4:$D$594,E197))</f>
        <v>#NAME?</v>
      </c>
      <c r="D197" s="34" t="str">
        <f t="shared" si="56"/>
        <v/>
      </c>
      <c r="E197" s="33">
        <f>ROWS($E$4:E197)</f>
        <v>194</v>
      </c>
      <c r="F197" s="33">
        <f t="shared" si="57"/>
        <v>0</v>
      </c>
      <c r="G197" s="33">
        <f>IF(OR(Report!$C$7="",Report!$C$7="All Levels"),1,IF(Report!$C$7=Data!Z197,1,0))</f>
        <v>0</v>
      </c>
      <c r="H197" s="33">
        <f t="shared" si="58"/>
        <v>1</v>
      </c>
      <c r="I197" s="33">
        <f t="shared" si="59"/>
        <v>3</v>
      </c>
      <c r="J197" s="33">
        <f>IF(OR(Report!$F$7="",Report!$F$7="All AMs"),1,IF(Report!$F$7=Data!W197,1,0))</f>
        <v>1</v>
      </c>
      <c r="K197" s="33">
        <f>IF(OR(Report!$E$7="",Report!$E$7="All Zones"),1,IF(Report!$E$7=Data!P197,1,0))</f>
        <v>1</v>
      </c>
      <c r="L197" s="33">
        <f>IF(OR(Report!$D$7="",Report!$D$7="All Regions"),1,IF(Report!$D$7=Data!O197,1,0))</f>
        <v>1</v>
      </c>
      <c r="M197" s="67" t="s">
        <v>587</v>
      </c>
      <c r="N197" s="67" t="s">
        <v>1020</v>
      </c>
      <c r="O197" s="68" t="s">
        <v>18</v>
      </c>
      <c r="P197" s="68" t="s">
        <v>682</v>
      </c>
      <c r="Q197" s="68" t="s">
        <v>803</v>
      </c>
      <c r="R197" s="67" t="s">
        <v>777</v>
      </c>
      <c r="S197" s="67" t="s">
        <v>749</v>
      </c>
      <c r="T197" s="67" t="s">
        <v>750</v>
      </c>
      <c r="U197" s="67" t="s">
        <v>781</v>
      </c>
      <c r="V197" s="67"/>
      <c r="W197" s="67" t="s">
        <v>884</v>
      </c>
      <c r="X197" s="67"/>
      <c r="Y197" s="68" t="s">
        <v>362</v>
      </c>
      <c r="Z197" s="68" t="s">
        <v>13</v>
      </c>
      <c r="AA197" s="68" t="s">
        <v>70</v>
      </c>
      <c r="AB197" s="18">
        <f>IF(Z197="TM",IF(AA197="H",(COUNTIFS(Orders!AD:AD,Data!M197,Orders!W:W,0,Orders!X:X,0)+COUNTIFS(Orders!AD:AD,Data!M197,Orders!W:W,1,Orders!X:X,1)),0),IF(Data!Z197="AAM",SUMIFS(Data!AB:AB,Data!Z:Z,"TM",Data!X:X,Data!M197,AA:AA,"H"),IF(Data!Z197="AM",SUMIFS(Data!AB:AB,Data!Z:Z,"TM",Data!V:V,Data!M197,AA:AA,"H"),IF(Data!Z197="AZM",SUMIFS(Data!AB:AB,Data!Z:Z,"TM",Data!U:U,Data!M197,AA:AA,"H"),IF(Data!Z197="ZM",SUMIFS(Data!AB:AB,Data!Z:Z,"TM",Data!T:T,Data!M197,AA:AA,"H"),IF(Data!Z197="RM",SUMIFS(Data!AB:AB,Data!Z:Z,"TM",Data!S:S,Data!M197,AA:AA,"H"),IF(Data!Z197="CM",SUMIFS(Data!AB:AB,Data!Z:Z,"TM",Data!R:R,Data!M197,AA:AA,"H"),"")))))))</f>
        <v>1</v>
      </c>
      <c r="AC197" s="28">
        <f>IF(Z197="TM",IF(AA197="H",(SUMIFS(Orders!AG:AG,Orders!AD:AD,Data!M197,Orders!W:W,0,Orders!X:X,0)+SUMIFS(Orders!AG:AG,Orders!AD:AD,Data!M197,Orders!W:W,1,Orders!X:X,1))/12000,0),IF(Data!Z197="AAM",SUMIFS(Data!AC:AC,Data!Z:Z,"TM",Data!X:X,Data!M197,AA:AA,"H"),IF(Data!Z197="AM",SUMIFS(Data!AC:AC,Data!Z:Z,"TM",Data!V:V,Data!M197,AA:AA,"H"),IF(Data!Z197="AZM",SUMIFS(Data!AC:AC,Data!Z:Z,"TM",Data!U:U,Data!M197,AA:AA,"H"),IF(Data!Z197="Zone",SUMIFS(Data!AC:AC,Data!Z:Z,"TM",Data!T:T,Data!M197,AA:AA,"H"),IF(Data!Z197="Region",SUMIFS(Data!AC:AC,Data!Z:Z,"TM",Data!S:S,Data!M197,AA:AA,"H"),IF(Data!Z197="Country",SUMIFS(Data!AC:AC,Data!Z:Z,"TM",Data!R:R,Data!M197,AA:AA,"H"),"")))))))</f>
        <v>1.8</v>
      </c>
      <c r="AD197" s="18">
        <f>IF(Z197="TM",0,IF(Data!Z197="AAM",SUMIFS(Data!AD:AD,Data!Z:Z,"TM",Data!X:X,Data!M197,AA:AA,"H"),IF(Data!Z197="AM",SUMIFS(Data!AD:AD,Data!Z:Z,"TM",Data!V:V,Data!M197,AA:AA,"H"),IF(Data!Z197="AZM",SUMIFS(Data!AD:AD,Data!Z:Z,"TM",Data!U:U,Data!M197,AA:AA,"H"),IF(Data!Z197="Zone",SUMIFS(Data!AD:AD,Data!Z:Z,"TM",Data!T:T,Data!M197,AA:AA,"H"),IF(Data!Z197="Region",SUMIFS(Data!AD:AD,Data!Z:Z,"TM",Data!S:S,Data!M197,AA:AA,"H"),IF(Data!Z197="Country",SUMIFS(Data!AD:AD,Data!Z:Z,"TM",Data!R:R,Data!M197,AA:AA,"H"),"")))))))</f>
        <v>0</v>
      </c>
      <c r="AE197" s="27">
        <f t="shared" ref="AE197:AE260" si="60">IFERROR(AC197/AD197,0)</f>
        <v>0</v>
      </c>
      <c r="AF197" s="26">
        <f t="shared" ref="AF197:AF260" si="61">IFERROR(AC197*1000/AB197,0)</f>
        <v>1800</v>
      </c>
      <c r="AG197" s="26">
        <f t="shared" ref="AG197:AG260" si="62">IFERROR(IF(AND(Z197="TM",Y197="Exp"),AC197,IF(Z197="AAM",AVERAGEIFS(AC:AC,X:X,M197,Z:Z,"TM",Y:Y,"Exp",AA:AA,"H"),IF(Z197="AM",AVERAGEIFS(AC:AC,V:V,M197,Z:Z,"TM",Y:Y,"Exp",AA:AA,"H"),IF(Z197="AZM",AVERAGEIFS(AC:AC,U:U,M197,Z:Z,"TM",Y:Y,"Exp",AA:AA,"H"),IF(Z197="Zone",AVERAGEIFS(AC:AC,T:T,M197,Z:Z,"TM",Y:Y,"Exp",AA:AA,"H"),IF(Z197="Region",AVERAGEIFS(AC:AC,S:S,M197,Z:Z,"TM",Y:Y,"Exp",AA:AA,"H"),IF(Z197="Country",AVERAGEIFS(AC:AC,R:R,M197,Z:Z,"TM",Y:Y,"Exp",AA:AA,"H"),0))))))),0)</f>
        <v>0</v>
      </c>
      <c r="AH197" s="26">
        <f t="shared" ref="AH197:AH260" si="63">IFERROR(IF(AND(Z197="TM",Y197="New"),AC197,IF(Z197="AAM",AVERAGEIFS(AC:AC,X:X,M197,Z:Z,"TM",Y:Y,"New",AA:AA,"H"),IF(Z197="AM",AVERAGEIFS(AC:AC,V:V,M197,Z:Z,"TM",Y:Y,"New",AA:AA,"H"),IF(Z197="AZM",AVERAGEIFS(AC:AC,U:U,M197,Z:Z,"TM",Y:Y,"New",AA:AA,"H"),IF(Z197="Zone",AVERAGEIFS(AC:AC,T:T,M197,Z:Z,"TM",Y:Y,"New",AA:AA,"H"),IF(Z197="Region",AVERAGEIFS(AC:AC,S:S,M197,Z:Z,"TM",Y:Y,"New",AA:AA,"H"),IF(Z197="Country",AVERAGEIFS(AC:AC,R:R,M197,Z:Z,"TM",Y:Y,"New",AA:AA,"H"),0))))))),0)</f>
        <v>1.8</v>
      </c>
      <c r="AJ197" s="28">
        <f>IF(Z197="TM",IF(AA197="U",(SUMIFS(Orders!AG:AG,Orders!AD:AD,Data!M197,Orders!W:W,0,Orders!X:X,0)+SUMIFS(Orders!AG:AG,Orders!AD:AD,Data!M197,Orders!W:W,1,Orders!X:X,1))/12000,0),IF(Data!Z197="AAM",SUMIFS(Data!AJ:AJ,Data!Z:Z,"TM",Data!X:X,Data!M197,AA:AA,"U"),IF(Data!Z197="AM",SUMIFS(Data!AJ:AJ,Data!Z:Z,"TM",Data!V:V,Data!M197,AA:AA,"U"),IF(Data!Z197="AZM",SUMIFS(Data!AJ:AJ,Data!Z:Z,"TM",Data!U:U,Data!M197,AA:AA,"U"),IF(Data!Z197="Zone",SUMIFS(Data!AJ:AJ,Data!Z:Z,"TM",Data!T:T,Data!M197,AA:AA,"U"),IF(Data!Z197="Region",SUMIFS(Data!AJ:AJ,Data!Z:Z,"TM",Data!S:S,Data!M197,AA:AA,"U"),IF(Data!Z197="Country",SUMIFS(Data!AJ:AJ,Data!Z:Z,"TM",Data!R:R,Data!M197,AA:AA,"U"),"")))))))</f>
        <v>0</v>
      </c>
      <c r="AK197" s="18">
        <f>IF(Z197="TM",IF(AA197="U",(SUMIFS(Orders!AG:AG,Orders!AD:AD,Data!M197,Orders!W:W,0,Orders!X:X,0)+SUMIFS(Orders!AG:AG,Orders!AD:AD,Data!M197,Orders!W:W,1,Orders!X:X,1)),0),IF(Data!Z197="AAM",SUMIFS(Data!AK:AK,Data!Z:Z,"TM",Data!X:X,Data!M197,AA:AA,"U"),IF(Data!Z197="AM",SUMIFS(Data!AK:AK,Data!Z:Z,"TM",Data!V:V,Data!M197,AA:AA,"U"),IF(Data!Z197="AZM",SUMIFS(Data!AK:AK,Data!Z:Z,"TM",Data!U:U,Data!M197,AA:AA,"U"),IF(Data!Z197="Zone",SUMIFS(Data!AK:AK,Data!Z:Z,"TM",Data!T:T,Data!M197,AA:AA,"U"),IF(Data!Z197="Region",SUMIFS(Data!AK:AK,Data!Z:Z,"TM",Data!S:S,Data!M197,AA:AA,"U"),IF(Data!Z197="Country",SUMIFS(Data!AK:AK,Data!Z:Z,"TM",Data!R:R,Data!M197,AA:AA,"U"),"")))))))</f>
        <v>0</v>
      </c>
      <c r="AL197" s="18">
        <f>IF(Z197="TM",12000*0,IF(Data!Z197="AAM",SUMIFS(Data!AL:AL,Data!Z:Z,"TM",Data!X:X,Data!M197,AA:AA,"H"),IF(Data!Z197="AM",SUMIFS(Data!AL:AL,Data!Z:Z,"TM",Data!V:V,Data!M197,AA:AA,"H"),IF(Data!Z197="AZM",SUMIFS(Data!AL:AL,Data!Z:Z,"TM",Data!U:U,Data!M197,AA:AA,"H"),IF(Data!Z197="Zone",SUMIFS(Data!AL:AL,Data!Z:Z,"TM",Data!T:T,Data!M197,AA:AA,"H"),IF(Data!Z197="Region",SUMIFS(Data!AL:AL,Data!Z:Z,"TM",Data!S:S,Data!M197,AA:AA,"H"),IF(Data!Z197="Country",SUMIFS(Data!AL:AL,Data!Z:Z,"TM",Data!R:R,Data!M197,AA:AA,"H"),"")))))))</f>
        <v>0</v>
      </c>
      <c r="AM197" s="27">
        <f t="shared" ref="AM197:AM260" si="64">IFERROR(AK197/AL197,0)</f>
        <v>0</v>
      </c>
      <c r="AN197" s="26">
        <f t="shared" ref="AN197:AN260" si="65">IFERROR(IF(AND(Z197="TM",Y197="Exp"),AC197,IF(Z197="AAM",AVERAGEIFS(AJ:AJ,X:X,M197,Z:Z,"TM",Y:Y,"Exp",AA:AA,"U"),IF(Z197="AM",AVERAGEIFS(AJ:AJ,V:V,M197,Z:Z,"TM",Y:Y,"Exp",AA:AA,"U"),IF(Z197="AZM",AVERAGEIFS(AJ:AJ,U:U,M197,Z:Z,"TM",Y:Y,"Exp",AA:AA,"U"),IF(Z197="Zone",AVERAGEIFS(AJ:AJ,T:T,M197,Z:Z,"TM",Y:Y,"Exp",AA:AA,"U"),IF(Z197="Region",AVERAGEIFS(AJ:AJ,S:S,M197,Z:Z,"TM",Y:Y,"Exp",AA:AA,"U"),IF(Z197="Country",AVERAGEIFS(AJ:AJ,R:R,M197,Z:Z,"TM",Y:Y,"Exp",AA:AA,"U"),0))))))),0)</f>
        <v>0</v>
      </c>
      <c r="AO197" s="26">
        <f t="shared" ref="AO197:AO260" si="66">IFERROR(IF(AND(Z197="TM",Y197="New"),AC197,IF(Z197="AAM",AVERAGEIFS(AJ:AJ,X:X,M197,Z:Z,"TM",Y:Y,"New",AA:AA,"U"),IF(Z197="AM",AVERAGEIFS(AJ:AJ,V:V,M197,Z:Z,"TM",Y:Y,"New",AA:AA,"U"),IF(Z197="AZM",AVERAGEIFS(AJ:AJ,U:U,M197,Z:Z,"TM",Y:Y,"New",AA:AA,"U"),IF(Z197="Zone",AVERAGEIFS(AJ:AJ,T:T,M197,Z:Z,"TM",Y:Y,"New",AA:AA,"U"),IF(Z197="Region",AVERAGEIFS(AJ:AJ,S:S,M197,Z:Z,"TM",Y:Y,"New",AA:AA,"U"),IF(Z197="Country",AVERAGEIFS(AJ:AJ,R:R,M197,Z:Z,"TM",Y:Y,"New",AA:AA,"U"),0))))))),0)</f>
        <v>1.8</v>
      </c>
      <c r="AQ197" s="28">
        <f t="shared" ref="AQ197:AQ260" si="67">SUM(AC197,AJ197)</f>
        <v>1.8</v>
      </c>
      <c r="AR197" s="18">
        <f t="shared" ref="AR197:AR260" si="68">AK197+AC197*12000</f>
        <v>21600</v>
      </c>
      <c r="AS197" s="18">
        <f t="shared" ref="AS197:AS260" si="69">AL197+AD197*12000</f>
        <v>0</v>
      </c>
      <c r="AT197" s="27">
        <f t="shared" ref="AT197:AT260" si="70">IFERROR(AR197/AS197,0)</f>
        <v>0</v>
      </c>
      <c r="AU197" s="27"/>
      <c r="AV197" s="27"/>
      <c r="AW197" s="18">
        <f>IF(Z197="TM",(COUNTIFS(Orders!AD:AD,Data!M197,Orders!W:W,0,Orders!X:X,0,Orders!S:S,"*Ray*")+COUNTIFS(Orders!AD:AD,Data!M197,Orders!W:W,1,Orders!X:X,1,Orders!S:S,"*Ray*")+COUNTIFS(Orders!AD:AD,Data!M197,Orders!W:W,0,Orders!X:X,0,Orders!S:S,"*Fabric*")+COUNTIFS(Orders!AD:AD,Data!M197,Orders!W:W,1,Orders!X:X,1,Orders!S:S,"*Fabric*")),IF(Data!Z197="AAM",SUMIFS(Data!AW:AW,Data!Z:Z,"TM",Data!X:X,Data!M197),IF(Data!Z197="AM",SUMIFS(Data!AW:AW,Data!Z:Z,"TM",Data!V:V,Data!M197),IF(Data!Z197="AZM",SUMIFS(Data!AW:AW,Data!Z:Z,"TM",Data!U:U,Data!M197),IF(Data!Z197="Zone",SUMIFS(Data!AW:AW,Data!Z:Z,"TM",Data!T:T,Data!M197),IF(Data!Z197="Region",SUMIFS(Data!AW:AW,Data!Z:Z,"TM",Data!S:S,Data!M197),IF(Data!Z197="Country",SUMIFS(Data!AW:AW,Data!Z:Z,"TM",Data!R:R,Data!M197),0)))))))</f>
        <v>1</v>
      </c>
      <c r="AX197" s="18">
        <f>IF(Z197="TM",(COUNTIFS(Orders!AD:AD,Data!M197,Orders!W:W,0,Orders!X:X,0,Orders!S:S,"*Starter*")+COUNTIFS(Orders!AD:AD,Data!M197,Orders!W:W,1,Orders!X:X,1,Orders!S:S,"*Starter*")),IF(Data!Z197="AAM",SUMIFS(Data!AX:AX,Data!Z:Z,"TM",Data!X:X,Data!M197),IF(Data!Z197="AM",SUMIFS(Data!AX:AX,Data!Z:Z,"TM",Data!V:V,Data!M197),IF(Data!Z197="AZM",SUMIFS(Data!AX:AX,Data!Z:Z,"TM",Data!U:U,Data!M197),IF(Data!Z197="Zone",SUMIFS(Data!AX:AX,Data!Z:Z,"TM",Data!T:T,Data!M197),IF(Data!Z197="Region",SUMIFS(Data!AX:AX,Data!Z:Z,"TM",Data!S:S,Data!M197),IF(Data!Z197="Country",SUMIFS(Data!AX:AX,Data!Z:Z,"TM",Data!R:R,Data!M197),0)))))))</f>
        <v>0</v>
      </c>
      <c r="AY197" s="18">
        <f>IF(Z197="TM",(COUNTIFS(Orders!AD:AD,Data!M197,Orders!W:W,0,Orders!X:X,0,Orders!S:S,"*Pro*")+COUNTIFS(Orders!AD:AD,Data!M197,Orders!W:W,1,Orders!X:X,1,Orders!S:S,"*Pro*")),IF(Data!Z197="AAM",SUMIFS(Data!AY:AY,Data!Z:Z,"TM",Data!X:X,Data!M197),IF(Data!Z197="AM",SUMIFS(Data!AY:AY,Data!Z:Z,"TM",Data!V:V,Data!M197),IF(Data!Z197="AZM",SUMIFS(Data!AY:AY,Data!Z:Z,"TM",Data!U:U,Data!M197),IF(Data!Z197="Zone",SUMIFS(Data!AY:AY,Data!Z:Z,"TM",Data!T:T,Data!M197),IF(Data!Z197="Region",SUMIFS(Data!AY:AY,Data!Z:Z,"TM",Data!S:S,Data!M197),IF(Data!Z197="Country",SUMIFS(Data!AY:AY,Data!Z:Z,"TM",Data!R:R,Data!M197),0)))))))</f>
        <v>0</v>
      </c>
      <c r="AZ197" s="18">
        <f>IF(Z197="TM",(COUNTIFS(Orders!AD:AD,Data!M197,Orders!W:W,0,Orders!X:X,0,Orders!S:S,"*Tab*")+COUNTIFS(Orders!AD:AD,Data!M197,Orders!W:W,1,Orders!X:X,1,Orders!S:S,"*Tab*")),IF(Data!Z197="AAM",SUMIFS(Data!AZ:AZ,Data!Z:Z,"TM",Data!X:X,Data!M197),IF(Data!Z197="AM",SUMIFS(Data!AZ:AZ,Data!Z:Z,"TM",Data!V:V,Data!M197),IF(Data!Z197="AZM",SUMIFS(Data!AZ:AZ,Data!Z:Z,"TM",Data!U:U,Data!M197),IF(Data!Z197="Zone",SUMIFS(Data!AZ:AZ,Data!Z:Z,"TM",Data!T:T,Data!M197),IF(Data!Z197="Region",SUMIFS(Data!AZ:AZ,Data!Z:Z,"TM",Data!S:S,Data!M197),IF(Data!Z197="Country",SUMIFS(Data!AZ:AZ,Data!Z:Z,"TM",Data!R:R,Data!M197),0)))))))</f>
        <v>0</v>
      </c>
      <c r="BA197" s="18">
        <f>IF(Z197="TM",(COUNTIFS(Orders!AD:AD,Data!M197,Orders!W:W,0,Orders!X:X,0,Orders!S:S,"*Dental*")+COUNTIFS(Orders!AD:AD,Data!M197,Orders!W:W,1,Orders!X:X,1,Orders!S:S,"*Dental*")+COUNTIFS(Orders!AD:AD,Data!M197,Orders!W:W,0,Orders!X:X,0,Orders!S:S,"*Pediatric*")+COUNTIFS(Orders!AD:AD,Data!M197,Orders!W:W,1,Orders!X:X,1,Orders!S:S,"*Pediatric*")),IF(Data!Z197="AAM",SUMIFS(Data!BA:BA,Data!Z:Z,"TM",Data!X:X,Data!M197),IF(Data!Z197="AM",SUMIFS(Data!BA:BA,Data!Z:Z,"TM",Data!V:V,Data!M197),IF(Data!Z197="AZM",SUMIFS(Data!BA:BA,Data!Z:Z,"TM",Data!U:U,Data!M197),IF(Data!Z197="Zone",SUMIFS(Data!BA:BA,Data!Z:Z,"TM",Data!T:T,Data!M197),IF(Data!Z197="Region",SUMIFS(Data!BA:BA,Data!Z:Z,"TM",Data!S:S,Data!M197),IF(Data!Z197="Country",SUMIFS(Data!BA:BA,Data!Z:Z,"TM",Data!R:R,Data!M197),0)))))))</f>
        <v>0</v>
      </c>
      <c r="BB197" s="18">
        <f>IF(Z197="TM",(COUNTIFS(Orders!AD:AD,Data!M197,Orders!W:W,0,Orders!X:X,0,Orders!S:S,"*Fabric*")+COUNTIFS(Orders!AD:AD,Data!M197,Orders!W:W,1,Orders!X:X,1,Orders!S:S,"*Fabric*")),IF(Data!Z197="AAM",SUMIFS(Data!BB:BB,Data!Z:Z,"TM",Data!X:X,Data!M197),IF(Data!Z197="AM",SUMIFS(Data!BB:BB,Data!Z:Z,"TM",Data!V:V,Data!M197),IF(Data!Z197="AZM",SUMIFS(Data!BB:BB,Data!Z:Z,"TM",Data!U:U,Data!M197),IF(Data!Z197="Zone",SUMIFS(Data!BB:BB,Data!Z:Z,"TM",Data!T:T,Data!M197),IF(Data!Z197="Region",SUMIFS(Data!BB:BB,Data!Z:Z,"TM",Data!S:S,Data!M197),IF(Data!Z197="Country",SUMIFS(Data!BB:BB,Data!Z:Z,"TM",Data!R:R,Data!M197),0)))))))</f>
        <v>1</v>
      </c>
    </row>
    <row r="198" spans="1:54" ht="15.75" x14ac:dyDescent="0.3">
      <c r="A198" s="33" t="str">
        <f t="shared" si="54"/>
        <v/>
      </c>
      <c r="B198" s="33" t="b">
        <f t="shared" si="55"/>
        <v>1</v>
      </c>
      <c r="C198" s="33" t="e">
        <f>IF(ISERROR(SMALL($D$4:$D$594,E198)),””,SMALL($D$4:$D$594,E198))</f>
        <v>#NAME?</v>
      </c>
      <c r="D198" s="34" t="str">
        <f t="shared" si="56"/>
        <v/>
      </c>
      <c r="E198" s="33">
        <f>ROWS($E$4:E198)</f>
        <v>195</v>
      </c>
      <c r="F198" s="33">
        <f t="shared" si="57"/>
        <v>0</v>
      </c>
      <c r="G198" s="33">
        <f>IF(OR(Report!$C$7="",Report!$C$7="All Levels"),1,IF(Report!$C$7=Data!Z198,1,0))</f>
        <v>0</v>
      </c>
      <c r="H198" s="33">
        <f t="shared" si="58"/>
        <v>1</v>
      </c>
      <c r="I198" s="33">
        <f t="shared" si="59"/>
        <v>3</v>
      </c>
      <c r="J198" s="33">
        <f>IF(OR(Report!$F$7="",Report!$F$7="All AMs"),1,IF(Report!$F$7=Data!W198,1,0))</f>
        <v>1</v>
      </c>
      <c r="K198" s="33">
        <f>IF(OR(Report!$E$7="",Report!$E$7="All Zones"),1,IF(Report!$E$7=Data!P198,1,0))</f>
        <v>1</v>
      </c>
      <c r="L198" s="33">
        <f>IF(OR(Report!$D$7="",Report!$D$7="All Regions"),1,IF(Report!$D$7=Data!O198,1,0))</f>
        <v>1</v>
      </c>
      <c r="M198" s="67" t="s">
        <v>1021</v>
      </c>
      <c r="N198" s="67" t="s">
        <v>1022</v>
      </c>
      <c r="O198" s="68" t="s">
        <v>18</v>
      </c>
      <c r="P198" s="68" t="s">
        <v>683</v>
      </c>
      <c r="Q198" s="68" t="s">
        <v>807</v>
      </c>
      <c r="R198" s="67" t="s">
        <v>777</v>
      </c>
      <c r="S198" s="67" t="s">
        <v>749</v>
      </c>
      <c r="T198" s="67" t="s">
        <v>751</v>
      </c>
      <c r="U198" s="67" t="s">
        <v>783</v>
      </c>
      <c r="V198" s="67" t="s">
        <v>806</v>
      </c>
      <c r="W198" s="67" t="s">
        <v>703</v>
      </c>
      <c r="X198" s="67"/>
      <c r="Y198" s="68" t="s">
        <v>361</v>
      </c>
      <c r="Z198" s="68" t="s">
        <v>13</v>
      </c>
      <c r="AA198" s="68" t="s">
        <v>70</v>
      </c>
      <c r="AB198" s="18">
        <f>IF(Z198="TM",IF(AA198="H",(COUNTIFS(Orders!AD:AD,Data!M198,Orders!W:W,0,Orders!X:X,0)+COUNTIFS(Orders!AD:AD,Data!M198,Orders!W:W,1,Orders!X:X,1)),0),IF(Data!Z198="AAM",SUMIFS(Data!AB:AB,Data!Z:Z,"TM",Data!X:X,Data!M198,AA:AA,"H"),IF(Data!Z198="AM",SUMIFS(Data!AB:AB,Data!Z:Z,"TM",Data!V:V,Data!M198,AA:AA,"H"),IF(Data!Z198="AZM",SUMIFS(Data!AB:AB,Data!Z:Z,"TM",Data!U:U,Data!M198,AA:AA,"H"),IF(Data!Z198="ZM",SUMIFS(Data!AB:AB,Data!Z:Z,"TM",Data!T:T,Data!M198,AA:AA,"H"),IF(Data!Z198="RM",SUMIFS(Data!AB:AB,Data!Z:Z,"TM",Data!S:S,Data!M198,AA:AA,"H"),IF(Data!Z198="CM",SUMIFS(Data!AB:AB,Data!Z:Z,"TM",Data!R:R,Data!M198,AA:AA,"H"),"")))))))</f>
        <v>0</v>
      </c>
      <c r="AC198" s="28">
        <f>IF(Z198="TM",IF(AA198="H",(SUMIFS(Orders!AG:AG,Orders!AD:AD,Data!M198,Orders!W:W,0,Orders!X:X,0)+SUMIFS(Orders!AG:AG,Orders!AD:AD,Data!M198,Orders!W:W,1,Orders!X:X,1))/12000,0),IF(Data!Z198="AAM",SUMIFS(Data!AC:AC,Data!Z:Z,"TM",Data!X:X,Data!M198,AA:AA,"H"),IF(Data!Z198="AM",SUMIFS(Data!AC:AC,Data!Z:Z,"TM",Data!V:V,Data!M198,AA:AA,"H"),IF(Data!Z198="AZM",SUMIFS(Data!AC:AC,Data!Z:Z,"TM",Data!U:U,Data!M198,AA:AA,"H"),IF(Data!Z198="Zone",SUMIFS(Data!AC:AC,Data!Z:Z,"TM",Data!T:T,Data!M198,AA:AA,"H"),IF(Data!Z198="Region",SUMIFS(Data!AC:AC,Data!Z:Z,"TM",Data!S:S,Data!M198,AA:AA,"H"),IF(Data!Z198="Country",SUMIFS(Data!AC:AC,Data!Z:Z,"TM",Data!R:R,Data!M198,AA:AA,"H"),"")))))))</f>
        <v>0</v>
      </c>
      <c r="AD198" s="18">
        <f>IF(Z198="TM",0,IF(Data!Z198="AAM",SUMIFS(Data!AD:AD,Data!Z:Z,"TM",Data!X:X,Data!M198,AA:AA,"H"),IF(Data!Z198="AM",SUMIFS(Data!AD:AD,Data!Z:Z,"TM",Data!V:V,Data!M198,AA:AA,"H"),IF(Data!Z198="AZM",SUMIFS(Data!AD:AD,Data!Z:Z,"TM",Data!U:U,Data!M198,AA:AA,"H"),IF(Data!Z198="Zone",SUMIFS(Data!AD:AD,Data!Z:Z,"TM",Data!T:T,Data!M198,AA:AA,"H"),IF(Data!Z198="Region",SUMIFS(Data!AD:AD,Data!Z:Z,"TM",Data!S:S,Data!M198,AA:AA,"H"),IF(Data!Z198="Country",SUMIFS(Data!AD:AD,Data!Z:Z,"TM",Data!R:R,Data!M198,AA:AA,"H"),"")))))))</f>
        <v>0</v>
      </c>
      <c r="AE198" s="27">
        <f t="shared" si="60"/>
        <v>0</v>
      </c>
      <c r="AF198" s="26">
        <f t="shared" si="61"/>
        <v>0</v>
      </c>
      <c r="AG198" s="26">
        <f t="shared" si="62"/>
        <v>0</v>
      </c>
      <c r="AH198" s="26">
        <f t="shared" si="63"/>
        <v>0</v>
      </c>
      <c r="AJ198" s="28">
        <f>IF(Z198="TM",IF(AA198="U",(SUMIFS(Orders!AG:AG,Orders!AD:AD,Data!M198,Orders!W:W,0,Orders!X:X,0)+SUMIFS(Orders!AG:AG,Orders!AD:AD,Data!M198,Orders!W:W,1,Orders!X:X,1))/12000,0),IF(Data!Z198="AAM",SUMIFS(Data!AJ:AJ,Data!Z:Z,"TM",Data!X:X,Data!M198,AA:AA,"U"),IF(Data!Z198="AM",SUMIFS(Data!AJ:AJ,Data!Z:Z,"TM",Data!V:V,Data!M198,AA:AA,"U"),IF(Data!Z198="AZM",SUMIFS(Data!AJ:AJ,Data!Z:Z,"TM",Data!U:U,Data!M198,AA:AA,"U"),IF(Data!Z198="Zone",SUMIFS(Data!AJ:AJ,Data!Z:Z,"TM",Data!T:T,Data!M198,AA:AA,"U"),IF(Data!Z198="Region",SUMIFS(Data!AJ:AJ,Data!Z:Z,"TM",Data!S:S,Data!M198,AA:AA,"U"),IF(Data!Z198="Country",SUMIFS(Data!AJ:AJ,Data!Z:Z,"TM",Data!R:R,Data!M198,AA:AA,"U"),"")))))))</f>
        <v>0</v>
      </c>
      <c r="AK198" s="18">
        <f>IF(Z198="TM",IF(AA198="U",(SUMIFS(Orders!AG:AG,Orders!AD:AD,Data!M198,Orders!W:W,0,Orders!X:X,0)+SUMIFS(Orders!AG:AG,Orders!AD:AD,Data!M198,Orders!W:W,1,Orders!X:X,1)),0),IF(Data!Z198="AAM",SUMIFS(Data!AK:AK,Data!Z:Z,"TM",Data!X:X,Data!M198,AA:AA,"U"),IF(Data!Z198="AM",SUMIFS(Data!AK:AK,Data!Z:Z,"TM",Data!V:V,Data!M198,AA:AA,"U"),IF(Data!Z198="AZM",SUMIFS(Data!AK:AK,Data!Z:Z,"TM",Data!U:U,Data!M198,AA:AA,"U"),IF(Data!Z198="Zone",SUMIFS(Data!AK:AK,Data!Z:Z,"TM",Data!T:T,Data!M198,AA:AA,"U"),IF(Data!Z198="Region",SUMIFS(Data!AK:AK,Data!Z:Z,"TM",Data!S:S,Data!M198,AA:AA,"U"),IF(Data!Z198="Country",SUMIFS(Data!AK:AK,Data!Z:Z,"TM",Data!R:R,Data!M198,AA:AA,"U"),"")))))))</f>
        <v>0</v>
      </c>
      <c r="AL198" s="18">
        <f>IF(Z198="TM",12000*0,IF(Data!Z198="AAM",SUMIFS(Data!AL:AL,Data!Z:Z,"TM",Data!X:X,Data!M198,AA:AA,"H"),IF(Data!Z198="AM",SUMIFS(Data!AL:AL,Data!Z:Z,"TM",Data!V:V,Data!M198,AA:AA,"H"),IF(Data!Z198="AZM",SUMIFS(Data!AL:AL,Data!Z:Z,"TM",Data!U:U,Data!M198,AA:AA,"H"),IF(Data!Z198="Zone",SUMIFS(Data!AL:AL,Data!Z:Z,"TM",Data!T:T,Data!M198,AA:AA,"H"),IF(Data!Z198="Region",SUMIFS(Data!AL:AL,Data!Z:Z,"TM",Data!S:S,Data!M198,AA:AA,"H"),IF(Data!Z198="Country",SUMIFS(Data!AL:AL,Data!Z:Z,"TM",Data!R:R,Data!M198,AA:AA,"H"),"")))))))</f>
        <v>0</v>
      </c>
      <c r="AM198" s="27">
        <f t="shared" si="64"/>
        <v>0</v>
      </c>
      <c r="AN198" s="26">
        <f t="shared" si="65"/>
        <v>0</v>
      </c>
      <c r="AO198" s="26">
        <f t="shared" si="66"/>
        <v>0</v>
      </c>
      <c r="AQ198" s="28">
        <f t="shared" si="67"/>
        <v>0</v>
      </c>
      <c r="AR198" s="18">
        <f t="shared" si="68"/>
        <v>0</v>
      </c>
      <c r="AS198" s="18">
        <f t="shared" si="69"/>
        <v>0</v>
      </c>
      <c r="AT198" s="27">
        <f t="shared" si="70"/>
        <v>0</v>
      </c>
      <c r="AU198" s="27"/>
      <c r="AV198" s="27"/>
      <c r="AW198" s="18">
        <f>IF(Z198="TM",(COUNTIFS(Orders!AD:AD,Data!M198,Orders!W:W,0,Orders!X:X,0,Orders!S:S,"*Ray*")+COUNTIFS(Orders!AD:AD,Data!M198,Orders!W:W,1,Orders!X:X,1,Orders!S:S,"*Ray*")+COUNTIFS(Orders!AD:AD,Data!M198,Orders!W:W,0,Orders!X:X,0,Orders!S:S,"*Fabric*")+COUNTIFS(Orders!AD:AD,Data!M198,Orders!W:W,1,Orders!X:X,1,Orders!S:S,"*Fabric*")),IF(Data!Z198="AAM",SUMIFS(Data!AW:AW,Data!Z:Z,"TM",Data!X:X,Data!M198),IF(Data!Z198="AM",SUMIFS(Data!AW:AW,Data!Z:Z,"TM",Data!V:V,Data!M198),IF(Data!Z198="AZM",SUMIFS(Data!AW:AW,Data!Z:Z,"TM",Data!U:U,Data!M198),IF(Data!Z198="Zone",SUMIFS(Data!AW:AW,Data!Z:Z,"TM",Data!T:T,Data!M198),IF(Data!Z198="Region",SUMIFS(Data!AW:AW,Data!Z:Z,"TM",Data!S:S,Data!M198),IF(Data!Z198="Country",SUMIFS(Data!AW:AW,Data!Z:Z,"TM",Data!R:R,Data!M198),0)))))))</f>
        <v>0</v>
      </c>
      <c r="AX198" s="18">
        <f>IF(Z198="TM",(COUNTIFS(Orders!AD:AD,Data!M198,Orders!W:W,0,Orders!X:X,0,Orders!S:S,"*Starter*")+COUNTIFS(Orders!AD:AD,Data!M198,Orders!W:W,1,Orders!X:X,1,Orders!S:S,"*Starter*")),IF(Data!Z198="AAM",SUMIFS(Data!AX:AX,Data!Z:Z,"TM",Data!X:X,Data!M198),IF(Data!Z198="AM",SUMIFS(Data!AX:AX,Data!Z:Z,"TM",Data!V:V,Data!M198),IF(Data!Z198="AZM",SUMIFS(Data!AX:AX,Data!Z:Z,"TM",Data!U:U,Data!M198),IF(Data!Z198="Zone",SUMIFS(Data!AX:AX,Data!Z:Z,"TM",Data!T:T,Data!M198),IF(Data!Z198="Region",SUMIFS(Data!AX:AX,Data!Z:Z,"TM",Data!S:S,Data!M198),IF(Data!Z198="Country",SUMIFS(Data!AX:AX,Data!Z:Z,"TM",Data!R:R,Data!M198),0)))))))</f>
        <v>0</v>
      </c>
      <c r="AY198" s="18">
        <f>IF(Z198="TM",(COUNTIFS(Orders!AD:AD,Data!M198,Orders!W:W,0,Orders!X:X,0,Orders!S:S,"*Pro*")+COUNTIFS(Orders!AD:AD,Data!M198,Orders!W:W,1,Orders!X:X,1,Orders!S:S,"*Pro*")),IF(Data!Z198="AAM",SUMIFS(Data!AY:AY,Data!Z:Z,"TM",Data!X:X,Data!M198),IF(Data!Z198="AM",SUMIFS(Data!AY:AY,Data!Z:Z,"TM",Data!V:V,Data!M198),IF(Data!Z198="AZM",SUMIFS(Data!AY:AY,Data!Z:Z,"TM",Data!U:U,Data!M198),IF(Data!Z198="Zone",SUMIFS(Data!AY:AY,Data!Z:Z,"TM",Data!T:T,Data!M198),IF(Data!Z198="Region",SUMIFS(Data!AY:AY,Data!Z:Z,"TM",Data!S:S,Data!M198),IF(Data!Z198="Country",SUMIFS(Data!AY:AY,Data!Z:Z,"TM",Data!R:R,Data!M198),0)))))))</f>
        <v>0</v>
      </c>
      <c r="AZ198" s="18">
        <f>IF(Z198="TM",(COUNTIFS(Orders!AD:AD,Data!M198,Orders!W:W,0,Orders!X:X,0,Orders!S:S,"*Tab*")+COUNTIFS(Orders!AD:AD,Data!M198,Orders!W:W,1,Orders!X:X,1,Orders!S:S,"*Tab*")),IF(Data!Z198="AAM",SUMIFS(Data!AZ:AZ,Data!Z:Z,"TM",Data!X:X,Data!M198),IF(Data!Z198="AM",SUMIFS(Data!AZ:AZ,Data!Z:Z,"TM",Data!V:V,Data!M198),IF(Data!Z198="AZM",SUMIFS(Data!AZ:AZ,Data!Z:Z,"TM",Data!U:U,Data!M198),IF(Data!Z198="Zone",SUMIFS(Data!AZ:AZ,Data!Z:Z,"TM",Data!T:T,Data!M198),IF(Data!Z198="Region",SUMIFS(Data!AZ:AZ,Data!Z:Z,"TM",Data!S:S,Data!M198),IF(Data!Z198="Country",SUMIFS(Data!AZ:AZ,Data!Z:Z,"TM",Data!R:R,Data!M198),0)))))))</f>
        <v>0</v>
      </c>
      <c r="BA198" s="18">
        <f>IF(Z198="TM",(COUNTIFS(Orders!AD:AD,Data!M198,Orders!W:W,0,Orders!X:X,0,Orders!S:S,"*Dental*")+COUNTIFS(Orders!AD:AD,Data!M198,Orders!W:W,1,Orders!X:X,1,Orders!S:S,"*Dental*")+COUNTIFS(Orders!AD:AD,Data!M198,Orders!W:W,0,Orders!X:X,0,Orders!S:S,"*Pediatric*")+COUNTIFS(Orders!AD:AD,Data!M198,Orders!W:W,1,Orders!X:X,1,Orders!S:S,"*Pediatric*")),IF(Data!Z198="AAM",SUMIFS(Data!BA:BA,Data!Z:Z,"TM",Data!X:X,Data!M198),IF(Data!Z198="AM",SUMIFS(Data!BA:BA,Data!Z:Z,"TM",Data!V:V,Data!M198),IF(Data!Z198="AZM",SUMIFS(Data!BA:BA,Data!Z:Z,"TM",Data!U:U,Data!M198),IF(Data!Z198="Zone",SUMIFS(Data!BA:BA,Data!Z:Z,"TM",Data!T:T,Data!M198),IF(Data!Z198="Region",SUMIFS(Data!BA:BA,Data!Z:Z,"TM",Data!S:S,Data!M198),IF(Data!Z198="Country",SUMIFS(Data!BA:BA,Data!Z:Z,"TM",Data!R:R,Data!M198),0)))))))</f>
        <v>0</v>
      </c>
      <c r="BB198" s="18">
        <f>IF(Z198="TM",(COUNTIFS(Orders!AD:AD,Data!M198,Orders!W:W,0,Orders!X:X,0,Orders!S:S,"*Fabric*")+COUNTIFS(Orders!AD:AD,Data!M198,Orders!W:W,1,Orders!X:X,1,Orders!S:S,"*Fabric*")),IF(Data!Z198="AAM",SUMIFS(Data!BB:BB,Data!Z:Z,"TM",Data!X:X,Data!M198),IF(Data!Z198="AM",SUMIFS(Data!BB:BB,Data!Z:Z,"TM",Data!V:V,Data!M198),IF(Data!Z198="AZM",SUMIFS(Data!BB:BB,Data!Z:Z,"TM",Data!U:U,Data!M198),IF(Data!Z198="Zone",SUMIFS(Data!BB:BB,Data!Z:Z,"TM",Data!T:T,Data!M198),IF(Data!Z198="Region",SUMIFS(Data!BB:BB,Data!Z:Z,"TM",Data!S:S,Data!M198),IF(Data!Z198="Country",SUMIFS(Data!BB:BB,Data!Z:Z,"TM",Data!R:R,Data!M198),0)))))))</f>
        <v>0</v>
      </c>
    </row>
    <row r="199" spans="1:54" ht="15.75" x14ac:dyDescent="0.3">
      <c r="A199" s="33" t="str">
        <f t="shared" si="54"/>
        <v/>
      </c>
      <c r="B199" s="33" t="b">
        <f t="shared" si="55"/>
        <v>1</v>
      </c>
      <c r="C199" s="33" t="e">
        <f>IF(ISERROR(SMALL($D$4:$D$594,E199)),””,SMALL($D$4:$D$594,E199))</f>
        <v>#NAME?</v>
      </c>
      <c r="D199" s="34" t="str">
        <f t="shared" si="56"/>
        <v/>
      </c>
      <c r="E199" s="33">
        <f>ROWS($E$4:E199)</f>
        <v>196</v>
      </c>
      <c r="F199" s="33">
        <f t="shared" si="57"/>
        <v>0</v>
      </c>
      <c r="G199" s="33">
        <f>IF(OR(Report!$C$7="",Report!$C$7="All Levels"),1,IF(Report!$C$7=Data!Z199,1,0))</f>
        <v>0</v>
      </c>
      <c r="H199" s="33">
        <f t="shared" si="58"/>
        <v>1</v>
      </c>
      <c r="I199" s="33">
        <f t="shared" si="59"/>
        <v>3</v>
      </c>
      <c r="J199" s="33">
        <f>IF(OR(Report!$F$7="",Report!$F$7="All AMs"),1,IF(Report!$F$7=Data!W199,1,0))</f>
        <v>1</v>
      </c>
      <c r="K199" s="33">
        <f>IF(OR(Report!$E$7="",Report!$E$7="All Zones"),1,IF(Report!$E$7=Data!P199,1,0))</f>
        <v>1</v>
      </c>
      <c r="L199" s="33">
        <f>IF(OR(Report!$D$7="",Report!$D$7="All Regions"),1,IF(Report!$D$7=Data!O199,1,0))</f>
        <v>1</v>
      </c>
      <c r="M199" s="67" t="s">
        <v>198</v>
      </c>
      <c r="N199" s="67" t="s">
        <v>1023</v>
      </c>
      <c r="O199" s="68" t="s">
        <v>18</v>
      </c>
      <c r="P199" s="68" t="s">
        <v>683</v>
      </c>
      <c r="Q199" s="68" t="s">
        <v>807</v>
      </c>
      <c r="R199" s="67" t="s">
        <v>777</v>
      </c>
      <c r="S199" s="67" t="s">
        <v>749</v>
      </c>
      <c r="T199" s="67" t="s">
        <v>751</v>
      </c>
      <c r="U199" s="67" t="s">
        <v>783</v>
      </c>
      <c r="V199" s="67" t="s">
        <v>806</v>
      </c>
      <c r="W199" s="67" t="s">
        <v>703</v>
      </c>
      <c r="X199" s="67"/>
      <c r="Y199" s="68" t="s">
        <v>361</v>
      </c>
      <c r="Z199" s="68" t="s">
        <v>13</v>
      </c>
      <c r="AA199" s="68" t="s">
        <v>70</v>
      </c>
      <c r="AB199" s="18">
        <f>IF(Z199="TM",IF(AA199="H",(COUNTIFS(Orders!AD:AD,Data!M199,Orders!W:W,0,Orders!X:X,0)+COUNTIFS(Orders!AD:AD,Data!M199,Orders!W:W,1,Orders!X:X,1)),0),IF(Data!Z199="AAM",SUMIFS(Data!AB:AB,Data!Z:Z,"TM",Data!X:X,Data!M199,AA:AA,"H"),IF(Data!Z199="AM",SUMIFS(Data!AB:AB,Data!Z:Z,"TM",Data!V:V,Data!M199,AA:AA,"H"),IF(Data!Z199="AZM",SUMIFS(Data!AB:AB,Data!Z:Z,"TM",Data!U:U,Data!M199,AA:AA,"H"),IF(Data!Z199="ZM",SUMIFS(Data!AB:AB,Data!Z:Z,"TM",Data!T:T,Data!M199,AA:AA,"H"),IF(Data!Z199="RM",SUMIFS(Data!AB:AB,Data!Z:Z,"TM",Data!S:S,Data!M199,AA:AA,"H"),IF(Data!Z199="CM",SUMIFS(Data!AB:AB,Data!Z:Z,"TM",Data!R:R,Data!M199,AA:AA,"H"),"")))))))</f>
        <v>1</v>
      </c>
      <c r="AC199" s="28">
        <f>IF(Z199="TM",IF(AA199="H",(SUMIFS(Orders!AG:AG,Orders!AD:AD,Data!M199,Orders!W:W,0,Orders!X:X,0)+SUMIFS(Orders!AG:AG,Orders!AD:AD,Data!M199,Orders!W:W,1,Orders!X:X,1))/12000,0),IF(Data!Z199="AAM",SUMIFS(Data!AC:AC,Data!Z:Z,"TM",Data!X:X,Data!M199,AA:AA,"H"),IF(Data!Z199="AM",SUMIFS(Data!AC:AC,Data!Z:Z,"TM",Data!V:V,Data!M199,AA:AA,"H"),IF(Data!Z199="AZM",SUMIFS(Data!AC:AC,Data!Z:Z,"TM",Data!U:U,Data!M199,AA:AA,"H"),IF(Data!Z199="Zone",SUMIFS(Data!AC:AC,Data!Z:Z,"TM",Data!T:T,Data!M199,AA:AA,"H"),IF(Data!Z199="Region",SUMIFS(Data!AC:AC,Data!Z:Z,"TM",Data!S:S,Data!M199,AA:AA,"H"),IF(Data!Z199="Country",SUMIFS(Data!AC:AC,Data!Z:Z,"TM",Data!R:R,Data!M199,AA:AA,"H"),"")))))))</f>
        <v>0.999</v>
      </c>
      <c r="AD199" s="18">
        <f>IF(Z199="TM",0,IF(Data!Z199="AAM",SUMIFS(Data!AD:AD,Data!Z:Z,"TM",Data!X:X,Data!M199,AA:AA,"H"),IF(Data!Z199="AM",SUMIFS(Data!AD:AD,Data!Z:Z,"TM",Data!V:V,Data!M199,AA:AA,"H"),IF(Data!Z199="AZM",SUMIFS(Data!AD:AD,Data!Z:Z,"TM",Data!U:U,Data!M199,AA:AA,"H"),IF(Data!Z199="Zone",SUMIFS(Data!AD:AD,Data!Z:Z,"TM",Data!T:T,Data!M199,AA:AA,"H"),IF(Data!Z199="Region",SUMIFS(Data!AD:AD,Data!Z:Z,"TM",Data!S:S,Data!M199,AA:AA,"H"),IF(Data!Z199="Country",SUMIFS(Data!AD:AD,Data!Z:Z,"TM",Data!R:R,Data!M199,AA:AA,"H"),"")))))))</f>
        <v>0</v>
      </c>
      <c r="AE199" s="27">
        <f t="shared" si="60"/>
        <v>0</v>
      </c>
      <c r="AF199" s="26">
        <f t="shared" si="61"/>
        <v>999</v>
      </c>
      <c r="AG199" s="26">
        <f t="shared" si="62"/>
        <v>0.999</v>
      </c>
      <c r="AH199" s="26">
        <f t="shared" si="63"/>
        <v>0</v>
      </c>
      <c r="AJ199" s="28">
        <f>IF(Z199="TM",IF(AA199="U",(SUMIFS(Orders!AG:AG,Orders!AD:AD,Data!M199,Orders!W:W,0,Orders!X:X,0)+SUMIFS(Orders!AG:AG,Orders!AD:AD,Data!M199,Orders!W:W,1,Orders!X:X,1))/12000,0),IF(Data!Z199="AAM",SUMIFS(Data!AJ:AJ,Data!Z:Z,"TM",Data!X:X,Data!M199,AA:AA,"U"),IF(Data!Z199="AM",SUMIFS(Data!AJ:AJ,Data!Z:Z,"TM",Data!V:V,Data!M199,AA:AA,"U"),IF(Data!Z199="AZM",SUMIFS(Data!AJ:AJ,Data!Z:Z,"TM",Data!U:U,Data!M199,AA:AA,"U"),IF(Data!Z199="Zone",SUMIFS(Data!AJ:AJ,Data!Z:Z,"TM",Data!T:T,Data!M199,AA:AA,"U"),IF(Data!Z199="Region",SUMIFS(Data!AJ:AJ,Data!Z:Z,"TM",Data!S:S,Data!M199,AA:AA,"U"),IF(Data!Z199="Country",SUMIFS(Data!AJ:AJ,Data!Z:Z,"TM",Data!R:R,Data!M199,AA:AA,"U"),"")))))))</f>
        <v>0</v>
      </c>
      <c r="AK199" s="18">
        <f>IF(Z199="TM",IF(AA199="U",(SUMIFS(Orders!AG:AG,Orders!AD:AD,Data!M199,Orders!W:W,0,Orders!X:X,0)+SUMIFS(Orders!AG:AG,Orders!AD:AD,Data!M199,Orders!W:W,1,Orders!X:X,1)),0),IF(Data!Z199="AAM",SUMIFS(Data!AK:AK,Data!Z:Z,"TM",Data!X:X,Data!M199,AA:AA,"U"),IF(Data!Z199="AM",SUMIFS(Data!AK:AK,Data!Z:Z,"TM",Data!V:V,Data!M199,AA:AA,"U"),IF(Data!Z199="AZM",SUMIFS(Data!AK:AK,Data!Z:Z,"TM",Data!U:U,Data!M199,AA:AA,"U"),IF(Data!Z199="Zone",SUMIFS(Data!AK:AK,Data!Z:Z,"TM",Data!T:T,Data!M199,AA:AA,"U"),IF(Data!Z199="Region",SUMIFS(Data!AK:AK,Data!Z:Z,"TM",Data!S:S,Data!M199,AA:AA,"U"),IF(Data!Z199="Country",SUMIFS(Data!AK:AK,Data!Z:Z,"TM",Data!R:R,Data!M199,AA:AA,"U"),"")))))))</f>
        <v>0</v>
      </c>
      <c r="AL199" s="18">
        <f>IF(Z199="TM",12000*0,IF(Data!Z199="AAM",SUMIFS(Data!AL:AL,Data!Z:Z,"TM",Data!X:X,Data!M199,AA:AA,"H"),IF(Data!Z199="AM",SUMIFS(Data!AL:AL,Data!Z:Z,"TM",Data!V:V,Data!M199,AA:AA,"H"),IF(Data!Z199="AZM",SUMIFS(Data!AL:AL,Data!Z:Z,"TM",Data!U:U,Data!M199,AA:AA,"H"),IF(Data!Z199="Zone",SUMIFS(Data!AL:AL,Data!Z:Z,"TM",Data!T:T,Data!M199,AA:AA,"H"),IF(Data!Z199="Region",SUMIFS(Data!AL:AL,Data!Z:Z,"TM",Data!S:S,Data!M199,AA:AA,"H"),IF(Data!Z199="Country",SUMIFS(Data!AL:AL,Data!Z:Z,"TM",Data!R:R,Data!M199,AA:AA,"H"),"")))))))</f>
        <v>0</v>
      </c>
      <c r="AM199" s="27">
        <f t="shared" si="64"/>
        <v>0</v>
      </c>
      <c r="AN199" s="26">
        <f t="shared" si="65"/>
        <v>0.999</v>
      </c>
      <c r="AO199" s="26">
        <f t="shared" si="66"/>
        <v>0</v>
      </c>
      <c r="AQ199" s="28">
        <f t="shared" si="67"/>
        <v>0.999</v>
      </c>
      <c r="AR199" s="18">
        <f t="shared" si="68"/>
        <v>11988</v>
      </c>
      <c r="AS199" s="18">
        <f t="shared" si="69"/>
        <v>0</v>
      </c>
      <c r="AT199" s="27">
        <f t="shared" si="70"/>
        <v>0</v>
      </c>
      <c r="AU199" s="27"/>
      <c r="AV199" s="27"/>
      <c r="AW199" s="18">
        <f>IF(Z199="TM",(COUNTIFS(Orders!AD:AD,Data!M199,Orders!W:W,0,Orders!X:X,0,Orders!S:S,"*Ray*")+COUNTIFS(Orders!AD:AD,Data!M199,Orders!W:W,1,Orders!X:X,1,Orders!S:S,"*Ray*")+COUNTIFS(Orders!AD:AD,Data!M199,Orders!W:W,0,Orders!X:X,0,Orders!S:S,"*Fabric*")+COUNTIFS(Orders!AD:AD,Data!M199,Orders!W:W,1,Orders!X:X,1,Orders!S:S,"*Fabric*")),IF(Data!Z199="AAM",SUMIFS(Data!AW:AW,Data!Z:Z,"TM",Data!X:X,Data!M199),IF(Data!Z199="AM",SUMIFS(Data!AW:AW,Data!Z:Z,"TM",Data!V:V,Data!M199),IF(Data!Z199="AZM",SUMIFS(Data!AW:AW,Data!Z:Z,"TM",Data!U:U,Data!M199),IF(Data!Z199="Zone",SUMIFS(Data!AW:AW,Data!Z:Z,"TM",Data!T:T,Data!M199),IF(Data!Z199="Region",SUMIFS(Data!AW:AW,Data!Z:Z,"TM",Data!S:S,Data!M199),IF(Data!Z199="Country",SUMIFS(Data!AW:AW,Data!Z:Z,"TM",Data!R:R,Data!M199),0)))))))</f>
        <v>1</v>
      </c>
      <c r="AX199" s="18">
        <f>IF(Z199="TM",(COUNTIFS(Orders!AD:AD,Data!M199,Orders!W:W,0,Orders!X:X,0,Orders!S:S,"*Starter*")+COUNTIFS(Orders!AD:AD,Data!M199,Orders!W:W,1,Orders!X:X,1,Orders!S:S,"*Starter*")),IF(Data!Z199="AAM",SUMIFS(Data!AX:AX,Data!Z:Z,"TM",Data!X:X,Data!M199),IF(Data!Z199="AM",SUMIFS(Data!AX:AX,Data!Z:Z,"TM",Data!V:V,Data!M199),IF(Data!Z199="AZM",SUMIFS(Data!AX:AX,Data!Z:Z,"TM",Data!U:U,Data!M199),IF(Data!Z199="Zone",SUMIFS(Data!AX:AX,Data!Z:Z,"TM",Data!T:T,Data!M199),IF(Data!Z199="Region",SUMIFS(Data!AX:AX,Data!Z:Z,"TM",Data!S:S,Data!M199),IF(Data!Z199="Country",SUMIFS(Data!AX:AX,Data!Z:Z,"TM",Data!R:R,Data!M199),0)))))))</f>
        <v>1</v>
      </c>
      <c r="AY199" s="18">
        <f>IF(Z199="TM",(COUNTIFS(Orders!AD:AD,Data!M199,Orders!W:W,0,Orders!X:X,0,Orders!S:S,"*Pro*")+COUNTIFS(Orders!AD:AD,Data!M199,Orders!W:W,1,Orders!X:X,1,Orders!S:S,"*Pro*")),IF(Data!Z199="AAM",SUMIFS(Data!AY:AY,Data!Z:Z,"TM",Data!X:X,Data!M199),IF(Data!Z199="AM",SUMIFS(Data!AY:AY,Data!Z:Z,"TM",Data!V:V,Data!M199),IF(Data!Z199="AZM",SUMIFS(Data!AY:AY,Data!Z:Z,"TM",Data!U:U,Data!M199),IF(Data!Z199="Zone",SUMIFS(Data!AY:AY,Data!Z:Z,"TM",Data!T:T,Data!M199),IF(Data!Z199="Region",SUMIFS(Data!AY:AY,Data!Z:Z,"TM",Data!S:S,Data!M199),IF(Data!Z199="Country",SUMIFS(Data!AY:AY,Data!Z:Z,"TM",Data!R:R,Data!M199),0)))))))</f>
        <v>0</v>
      </c>
      <c r="AZ199" s="18">
        <f>IF(Z199="TM",(COUNTIFS(Orders!AD:AD,Data!M199,Orders!W:W,0,Orders!X:X,0,Orders!S:S,"*Tab*")+COUNTIFS(Orders!AD:AD,Data!M199,Orders!W:W,1,Orders!X:X,1,Orders!S:S,"*Tab*")),IF(Data!Z199="AAM",SUMIFS(Data!AZ:AZ,Data!Z:Z,"TM",Data!X:X,Data!M199),IF(Data!Z199="AM",SUMIFS(Data!AZ:AZ,Data!Z:Z,"TM",Data!V:V,Data!M199),IF(Data!Z199="AZM",SUMIFS(Data!AZ:AZ,Data!Z:Z,"TM",Data!U:U,Data!M199),IF(Data!Z199="Zone",SUMIFS(Data!AZ:AZ,Data!Z:Z,"TM",Data!T:T,Data!M199),IF(Data!Z199="Region",SUMIFS(Data!AZ:AZ,Data!Z:Z,"TM",Data!S:S,Data!M199),IF(Data!Z199="Country",SUMIFS(Data!AZ:AZ,Data!Z:Z,"TM",Data!R:R,Data!M199),0)))))))</f>
        <v>0</v>
      </c>
      <c r="BA199" s="18">
        <f>IF(Z199="TM",(COUNTIFS(Orders!AD:AD,Data!M199,Orders!W:W,0,Orders!X:X,0,Orders!S:S,"*Dental*")+COUNTIFS(Orders!AD:AD,Data!M199,Orders!W:W,1,Orders!X:X,1,Orders!S:S,"*Dental*")+COUNTIFS(Orders!AD:AD,Data!M199,Orders!W:W,0,Orders!X:X,0,Orders!S:S,"*Pediatric*")+COUNTIFS(Orders!AD:AD,Data!M199,Orders!W:W,1,Orders!X:X,1,Orders!S:S,"*Pediatric*")),IF(Data!Z199="AAM",SUMIFS(Data!BA:BA,Data!Z:Z,"TM",Data!X:X,Data!M199),IF(Data!Z199="AM",SUMIFS(Data!BA:BA,Data!Z:Z,"TM",Data!V:V,Data!M199),IF(Data!Z199="AZM",SUMIFS(Data!BA:BA,Data!Z:Z,"TM",Data!U:U,Data!M199),IF(Data!Z199="Zone",SUMIFS(Data!BA:BA,Data!Z:Z,"TM",Data!T:T,Data!M199),IF(Data!Z199="Region",SUMIFS(Data!BA:BA,Data!Z:Z,"TM",Data!S:S,Data!M199),IF(Data!Z199="Country",SUMIFS(Data!BA:BA,Data!Z:Z,"TM",Data!R:R,Data!M199),0)))))))</f>
        <v>0</v>
      </c>
      <c r="BB199" s="18">
        <f>IF(Z199="TM",(COUNTIFS(Orders!AD:AD,Data!M199,Orders!W:W,0,Orders!X:X,0,Orders!S:S,"*Fabric*")+COUNTIFS(Orders!AD:AD,Data!M199,Orders!W:W,1,Orders!X:X,1,Orders!S:S,"*Fabric*")),IF(Data!Z199="AAM",SUMIFS(Data!BB:BB,Data!Z:Z,"TM",Data!X:X,Data!M199),IF(Data!Z199="AM",SUMIFS(Data!BB:BB,Data!Z:Z,"TM",Data!V:V,Data!M199),IF(Data!Z199="AZM",SUMIFS(Data!BB:BB,Data!Z:Z,"TM",Data!U:U,Data!M199),IF(Data!Z199="Zone",SUMIFS(Data!BB:BB,Data!Z:Z,"TM",Data!T:T,Data!M199),IF(Data!Z199="Region",SUMIFS(Data!BB:BB,Data!Z:Z,"TM",Data!S:S,Data!M199),IF(Data!Z199="Country",SUMIFS(Data!BB:BB,Data!Z:Z,"TM",Data!R:R,Data!M199),0)))))))</f>
        <v>0</v>
      </c>
    </row>
    <row r="200" spans="1:54" ht="15.75" x14ac:dyDescent="0.3">
      <c r="A200" s="33" t="str">
        <f t="shared" si="54"/>
        <v/>
      </c>
      <c r="B200" s="33" t="b">
        <f t="shared" si="55"/>
        <v>1</v>
      </c>
      <c r="C200" s="33" t="e">
        <f>IF(ISERROR(SMALL($D$4:$D$594,E200)),””,SMALL($D$4:$D$594,E200))</f>
        <v>#NAME?</v>
      </c>
      <c r="D200" s="34" t="str">
        <f t="shared" si="56"/>
        <v/>
      </c>
      <c r="E200" s="33">
        <f>ROWS($E$4:E200)</f>
        <v>197</v>
      </c>
      <c r="F200" s="33">
        <f t="shared" si="57"/>
        <v>0</v>
      </c>
      <c r="G200" s="33">
        <f>IF(OR(Report!$C$7="",Report!$C$7="All Levels"),1,IF(Report!$C$7=Data!Z200,1,0))</f>
        <v>0</v>
      </c>
      <c r="H200" s="33">
        <f t="shared" si="58"/>
        <v>1</v>
      </c>
      <c r="I200" s="33">
        <f t="shared" si="59"/>
        <v>3</v>
      </c>
      <c r="J200" s="33">
        <f>IF(OR(Report!$F$7="",Report!$F$7="All AMs"),1,IF(Report!$F$7=Data!W200,1,0))</f>
        <v>1</v>
      </c>
      <c r="K200" s="33">
        <f>IF(OR(Report!$E$7="",Report!$E$7="All Zones"),1,IF(Report!$E$7=Data!P200,1,0))</f>
        <v>1</v>
      </c>
      <c r="L200" s="33">
        <f>IF(OR(Report!$D$7="",Report!$D$7="All Regions"),1,IF(Report!$D$7=Data!O200,1,0))</f>
        <v>1</v>
      </c>
      <c r="M200" s="67" t="s">
        <v>657</v>
      </c>
      <c r="N200" s="67" t="s">
        <v>1024</v>
      </c>
      <c r="O200" s="68" t="s">
        <v>18</v>
      </c>
      <c r="P200" s="68" t="s">
        <v>683</v>
      </c>
      <c r="Q200" s="68" t="s">
        <v>807</v>
      </c>
      <c r="R200" s="67" t="s">
        <v>777</v>
      </c>
      <c r="S200" s="67" t="s">
        <v>749</v>
      </c>
      <c r="T200" s="67" t="s">
        <v>751</v>
      </c>
      <c r="U200" s="67" t="s">
        <v>783</v>
      </c>
      <c r="V200" s="67" t="s">
        <v>806</v>
      </c>
      <c r="W200" s="67" t="s">
        <v>703</v>
      </c>
      <c r="X200" s="67"/>
      <c r="Y200" s="68" t="s">
        <v>361</v>
      </c>
      <c r="Z200" s="68" t="s">
        <v>13</v>
      </c>
      <c r="AA200" s="68" t="s">
        <v>70</v>
      </c>
      <c r="AB200" s="18">
        <f>IF(Z200="TM",IF(AA200="H",(COUNTIFS(Orders!AD:AD,Data!M200,Orders!W:W,0,Orders!X:X,0)+COUNTIFS(Orders!AD:AD,Data!M200,Orders!W:W,1,Orders!X:X,1)),0),IF(Data!Z200="AAM",SUMIFS(Data!AB:AB,Data!Z:Z,"TM",Data!X:X,Data!M200,AA:AA,"H"),IF(Data!Z200="AM",SUMIFS(Data!AB:AB,Data!Z:Z,"TM",Data!V:V,Data!M200,AA:AA,"H"),IF(Data!Z200="AZM",SUMIFS(Data!AB:AB,Data!Z:Z,"TM",Data!U:U,Data!M200,AA:AA,"H"),IF(Data!Z200="ZM",SUMIFS(Data!AB:AB,Data!Z:Z,"TM",Data!T:T,Data!M200,AA:AA,"H"),IF(Data!Z200="RM",SUMIFS(Data!AB:AB,Data!Z:Z,"TM",Data!S:S,Data!M200,AA:AA,"H"),IF(Data!Z200="CM",SUMIFS(Data!AB:AB,Data!Z:Z,"TM",Data!R:R,Data!M200,AA:AA,"H"),"")))))))</f>
        <v>0</v>
      </c>
      <c r="AC200" s="28">
        <f>IF(Z200="TM",IF(AA200="H",(SUMIFS(Orders!AG:AG,Orders!AD:AD,Data!M200,Orders!W:W,0,Orders!X:X,0)+SUMIFS(Orders!AG:AG,Orders!AD:AD,Data!M200,Orders!W:W,1,Orders!X:X,1))/12000,0),IF(Data!Z200="AAM",SUMIFS(Data!AC:AC,Data!Z:Z,"TM",Data!X:X,Data!M200,AA:AA,"H"),IF(Data!Z200="AM",SUMIFS(Data!AC:AC,Data!Z:Z,"TM",Data!V:V,Data!M200,AA:AA,"H"),IF(Data!Z200="AZM",SUMIFS(Data!AC:AC,Data!Z:Z,"TM",Data!U:U,Data!M200,AA:AA,"H"),IF(Data!Z200="Zone",SUMIFS(Data!AC:AC,Data!Z:Z,"TM",Data!T:T,Data!M200,AA:AA,"H"),IF(Data!Z200="Region",SUMIFS(Data!AC:AC,Data!Z:Z,"TM",Data!S:S,Data!M200,AA:AA,"H"),IF(Data!Z200="Country",SUMIFS(Data!AC:AC,Data!Z:Z,"TM",Data!R:R,Data!M200,AA:AA,"H"),"")))))))</f>
        <v>0</v>
      </c>
      <c r="AD200" s="18">
        <f>IF(Z200="TM",0,IF(Data!Z200="AAM",SUMIFS(Data!AD:AD,Data!Z:Z,"TM",Data!X:X,Data!M200,AA:AA,"H"),IF(Data!Z200="AM",SUMIFS(Data!AD:AD,Data!Z:Z,"TM",Data!V:V,Data!M200,AA:AA,"H"),IF(Data!Z200="AZM",SUMIFS(Data!AD:AD,Data!Z:Z,"TM",Data!U:U,Data!M200,AA:AA,"H"),IF(Data!Z200="Zone",SUMIFS(Data!AD:AD,Data!Z:Z,"TM",Data!T:T,Data!M200,AA:AA,"H"),IF(Data!Z200="Region",SUMIFS(Data!AD:AD,Data!Z:Z,"TM",Data!S:S,Data!M200,AA:AA,"H"),IF(Data!Z200="Country",SUMIFS(Data!AD:AD,Data!Z:Z,"TM",Data!R:R,Data!M200,AA:AA,"H"),"")))))))</f>
        <v>0</v>
      </c>
      <c r="AE200" s="27">
        <f t="shared" si="60"/>
        <v>0</v>
      </c>
      <c r="AF200" s="26">
        <f t="shared" si="61"/>
        <v>0</v>
      </c>
      <c r="AG200" s="26">
        <f t="shared" si="62"/>
        <v>0</v>
      </c>
      <c r="AH200" s="26">
        <f t="shared" si="63"/>
        <v>0</v>
      </c>
      <c r="AJ200" s="28">
        <f>IF(Z200="TM",IF(AA200="U",(SUMIFS(Orders!AG:AG,Orders!AD:AD,Data!M200,Orders!W:W,0,Orders!X:X,0)+SUMIFS(Orders!AG:AG,Orders!AD:AD,Data!M200,Orders!W:W,1,Orders!X:X,1))/12000,0),IF(Data!Z200="AAM",SUMIFS(Data!AJ:AJ,Data!Z:Z,"TM",Data!X:X,Data!M200,AA:AA,"U"),IF(Data!Z200="AM",SUMIFS(Data!AJ:AJ,Data!Z:Z,"TM",Data!V:V,Data!M200,AA:AA,"U"),IF(Data!Z200="AZM",SUMIFS(Data!AJ:AJ,Data!Z:Z,"TM",Data!U:U,Data!M200,AA:AA,"U"),IF(Data!Z200="Zone",SUMIFS(Data!AJ:AJ,Data!Z:Z,"TM",Data!T:T,Data!M200,AA:AA,"U"),IF(Data!Z200="Region",SUMIFS(Data!AJ:AJ,Data!Z:Z,"TM",Data!S:S,Data!M200,AA:AA,"U"),IF(Data!Z200="Country",SUMIFS(Data!AJ:AJ,Data!Z:Z,"TM",Data!R:R,Data!M200,AA:AA,"U"),"")))))))</f>
        <v>0</v>
      </c>
      <c r="AK200" s="18">
        <f>IF(Z200="TM",IF(AA200="U",(SUMIFS(Orders!AG:AG,Orders!AD:AD,Data!M200,Orders!W:W,0,Orders!X:X,0)+SUMIFS(Orders!AG:AG,Orders!AD:AD,Data!M200,Orders!W:W,1,Orders!X:X,1)),0),IF(Data!Z200="AAM",SUMIFS(Data!AK:AK,Data!Z:Z,"TM",Data!X:X,Data!M200,AA:AA,"U"),IF(Data!Z200="AM",SUMIFS(Data!AK:AK,Data!Z:Z,"TM",Data!V:V,Data!M200,AA:AA,"U"),IF(Data!Z200="AZM",SUMIFS(Data!AK:AK,Data!Z:Z,"TM",Data!U:U,Data!M200,AA:AA,"U"),IF(Data!Z200="Zone",SUMIFS(Data!AK:AK,Data!Z:Z,"TM",Data!T:T,Data!M200,AA:AA,"U"),IF(Data!Z200="Region",SUMIFS(Data!AK:AK,Data!Z:Z,"TM",Data!S:S,Data!M200,AA:AA,"U"),IF(Data!Z200="Country",SUMIFS(Data!AK:AK,Data!Z:Z,"TM",Data!R:R,Data!M200,AA:AA,"U"),"")))))))</f>
        <v>0</v>
      </c>
      <c r="AL200" s="18">
        <f>IF(Z200="TM",12000*0,IF(Data!Z200="AAM",SUMIFS(Data!AL:AL,Data!Z:Z,"TM",Data!X:X,Data!M200,AA:AA,"H"),IF(Data!Z200="AM",SUMIFS(Data!AL:AL,Data!Z:Z,"TM",Data!V:V,Data!M200,AA:AA,"H"),IF(Data!Z200="AZM",SUMIFS(Data!AL:AL,Data!Z:Z,"TM",Data!U:U,Data!M200,AA:AA,"H"),IF(Data!Z200="Zone",SUMIFS(Data!AL:AL,Data!Z:Z,"TM",Data!T:T,Data!M200,AA:AA,"H"),IF(Data!Z200="Region",SUMIFS(Data!AL:AL,Data!Z:Z,"TM",Data!S:S,Data!M200,AA:AA,"H"),IF(Data!Z200="Country",SUMIFS(Data!AL:AL,Data!Z:Z,"TM",Data!R:R,Data!M200,AA:AA,"H"),"")))))))</f>
        <v>0</v>
      </c>
      <c r="AM200" s="27">
        <f t="shared" si="64"/>
        <v>0</v>
      </c>
      <c r="AN200" s="26">
        <f t="shared" si="65"/>
        <v>0</v>
      </c>
      <c r="AO200" s="26">
        <f t="shared" si="66"/>
        <v>0</v>
      </c>
      <c r="AQ200" s="28">
        <f t="shared" si="67"/>
        <v>0</v>
      </c>
      <c r="AR200" s="18">
        <f t="shared" si="68"/>
        <v>0</v>
      </c>
      <c r="AS200" s="18">
        <f t="shared" si="69"/>
        <v>0</v>
      </c>
      <c r="AT200" s="27">
        <f t="shared" si="70"/>
        <v>0</v>
      </c>
      <c r="AU200" s="27"/>
      <c r="AV200" s="27"/>
      <c r="AW200" s="18">
        <f>IF(Z200="TM",(COUNTIFS(Orders!AD:AD,Data!M200,Orders!W:W,0,Orders!X:X,0,Orders!S:S,"*Ray*")+COUNTIFS(Orders!AD:AD,Data!M200,Orders!W:W,1,Orders!X:X,1,Orders!S:S,"*Ray*")+COUNTIFS(Orders!AD:AD,Data!M200,Orders!W:W,0,Orders!X:X,0,Orders!S:S,"*Fabric*")+COUNTIFS(Orders!AD:AD,Data!M200,Orders!W:W,1,Orders!X:X,1,Orders!S:S,"*Fabric*")),IF(Data!Z200="AAM",SUMIFS(Data!AW:AW,Data!Z:Z,"TM",Data!X:X,Data!M200),IF(Data!Z200="AM",SUMIFS(Data!AW:AW,Data!Z:Z,"TM",Data!V:V,Data!M200),IF(Data!Z200="AZM",SUMIFS(Data!AW:AW,Data!Z:Z,"TM",Data!U:U,Data!M200),IF(Data!Z200="Zone",SUMIFS(Data!AW:AW,Data!Z:Z,"TM",Data!T:T,Data!M200),IF(Data!Z200="Region",SUMIFS(Data!AW:AW,Data!Z:Z,"TM",Data!S:S,Data!M200),IF(Data!Z200="Country",SUMIFS(Data!AW:AW,Data!Z:Z,"TM",Data!R:R,Data!M200),0)))))))</f>
        <v>0</v>
      </c>
      <c r="AX200" s="18">
        <f>IF(Z200="TM",(COUNTIFS(Orders!AD:AD,Data!M200,Orders!W:W,0,Orders!X:X,0,Orders!S:S,"*Starter*")+COUNTIFS(Orders!AD:AD,Data!M200,Orders!W:W,1,Orders!X:X,1,Orders!S:S,"*Starter*")),IF(Data!Z200="AAM",SUMIFS(Data!AX:AX,Data!Z:Z,"TM",Data!X:X,Data!M200),IF(Data!Z200="AM",SUMIFS(Data!AX:AX,Data!Z:Z,"TM",Data!V:V,Data!M200),IF(Data!Z200="AZM",SUMIFS(Data!AX:AX,Data!Z:Z,"TM",Data!U:U,Data!M200),IF(Data!Z200="Zone",SUMIFS(Data!AX:AX,Data!Z:Z,"TM",Data!T:T,Data!M200),IF(Data!Z200="Region",SUMIFS(Data!AX:AX,Data!Z:Z,"TM",Data!S:S,Data!M200),IF(Data!Z200="Country",SUMIFS(Data!AX:AX,Data!Z:Z,"TM",Data!R:R,Data!M200),0)))))))</f>
        <v>0</v>
      </c>
      <c r="AY200" s="18">
        <f>IF(Z200="TM",(COUNTIFS(Orders!AD:AD,Data!M200,Orders!W:W,0,Orders!X:X,0,Orders!S:S,"*Pro*")+COUNTIFS(Orders!AD:AD,Data!M200,Orders!W:W,1,Orders!X:X,1,Orders!S:S,"*Pro*")),IF(Data!Z200="AAM",SUMIFS(Data!AY:AY,Data!Z:Z,"TM",Data!X:X,Data!M200),IF(Data!Z200="AM",SUMIFS(Data!AY:AY,Data!Z:Z,"TM",Data!V:V,Data!M200),IF(Data!Z200="AZM",SUMIFS(Data!AY:AY,Data!Z:Z,"TM",Data!U:U,Data!M200),IF(Data!Z200="Zone",SUMIFS(Data!AY:AY,Data!Z:Z,"TM",Data!T:T,Data!M200),IF(Data!Z200="Region",SUMIFS(Data!AY:AY,Data!Z:Z,"TM",Data!S:S,Data!M200),IF(Data!Z200="Country",SUMIFS(Data!AY:AY,Data!Z:Z,"TM",Data!R:R,Data!M200),0)))))))</f>
        <v>0</v>
      </c>
      <c r="AZ200" s="18">
        <f>IF(Z200="TM",(COUNTIFS(Orders!AD:AD,Data!M200,Orders!W:W,0,Orders!X:X,0,Orders!S:S,"*Tab*")+COUNTIFS(Orders!AD:AD,Data!M200,Orders!W:W,1,Orders!X:X,1,Orders!S:S,"*Tab*")),IF(Data!Z200="AAM",SUMIFS(Data!AZ:AZ,Data!Z:Z,"TM",Data!X:X,Data!M200),IF(Data!Z200="AM",SUMIFS(Data!AZ:AZ,Data!Z:Z,"TM",Data!V:V,Data!M200),IF(Data!Z200="AZM",SUMIFS(Data!AZ:AZ,Data!Z:Z,"TM",Data!U:U,Data!M200),IF(Data!Z200="Zone",SUMIFS(Data!AZ:AZ,Data!Z:Z,"TM",Data!T:T,Data!M200),IF(Data!Z200="Region",SUMIFS(Data!AZ:AZ,Data!Z:Z,"TM",Data!S:S,Data!M200),IF(Data!Z200="Country",SUMIFS(Data!AZ:AZ,Data!Z:Z,"TM",Data!R:R,Data!M200),0)))))))</f>
        <v>0</v>
      </c>
      <c r="BA200" s="18">
        <f>IF(Z200="TM",(COUNTIFS(Orders!AD:AD,Data!M200,Orders!W:W,0,Orders!X:X,0,Orders!S:S,"*Dental*")+COUNTIFS(Orders!AD:AD,Data!M200,Orders!W:W,1,Orders!X:X,1,Orders!S:S,"*Dental*")+COUNTIFS(Orders!AD:AD,Data!M200,Orders!W:W,0,Orders!X:X,0,Orders!S:S,"*Pediatric*")+COUNTIFS(Orders!AD:AD,Data!M200,Orders!W:W,1,Orders!X:X,1,Orders!S:S,"*Pediatric*")),IF(Data!Z200="AAM",SUMIFS(Data!BA:BA,Data!Z:Z,"TM",Data!X:X,Data!M200),IF(Data!Z200="AM",SUMIFS(Data!BA:BA,Data!Z:Z,"TM",Data!V:V,Data!M200),IF(Data!Z200="AZM",SUMIFS(Data!BA:BA,Data!Z:Z,"TM",Data!U:U,Data!M200),IF(Data!Z200="Zone",SUMIFS(Data!BA:BA,Data!Z:Z,"TM",Data!T:T,Data!M200),IF(Data!Z200="Region",SUMIFS(Data!BA:BA,Data!Z:Z,"TM",Data!S:S,Data!M200),IF(Data!Z200="Country",SUMIFS(Data!BA:BA,Data!Z:Z,"TM",Data!R:R,Data!M200),0)))))))</f>
        <v>0</v>
      </c>
      <c r="BB200" s="18">
        <f>IF(Z200="TM",(COUNTIFS(Orders!AD:AD,Data!M200,Orders!W:W,0,Orders!X:X,0,Orders!S:S,"*Fabric*")+COUNTIFS(Orders!AD:AD,Data!M200,Orders!W:W,1,Orders!X:X,1,Orders!S:S,"*Fabric*")),IF(Data!Z200="AAM",SUMIFS(Data!BB:BB,Data!Z:Z,"TM",Data!X:X,Data!M200),IF(Data!Z200="AM",SUMIFS(Data!BB:BB,Data!Z:Z,"TM",Data!V:V,Data!M200),IF(Data!Z200="AZM",SUMIFS(Data!BB:BB,Data!Z:Z,"TM",Data!U:U,Data!M200),IF(Data!Z200="Zone",SUMIFS(Data!BB:BB,Data!Z:Z,"TM",Data!T:T,Data!M200),IF(Data!Z200="Region",SUMIFS(Data!BB:BB,Data!Z:Z,"TM",Data!S:S,Data!M200),IF(Data!Z200="Country",SUMIFS(Data!BB:BB,Data!Z:Z,"TM",Data!R:R,Data!M200),0)))))))</f>
        <v>0</v>
      </c>
    </row>
    <row r="201" spans="1:54" ht="15.75" x14ac:dyDescent="0.3">
      <c r="A201" s="33" t="str">
        <f t="shared" si="54"/>
        <v/>
      </c>
      <c r="B201" s="33" t="b">
        <f t="shared" si="55"/>
        <v>1</v>
      </c>
      <c r="C201" s="33" t="e">
        <f>IF(ISERROR(SMALL($D$4:$D$594,E201)),””,SMALL($D$4:$D$594,E201))</f>
        <v>#NAME?</v>
      </c>
      <c r="D201" s="34" t="str">
        <f t="shared" si="56"/>
        <v/>
      </c>
      <c r="E201" s="33">
        <f>ROWS($E$4:E201)</f>
        <v>198</v>
      </c>
      <c r="F201" s="33">
        <f t="shared" si="57"/>
        <v>0</v>
      </c>
      <c r="G201" s="33">
        <f>IF(OR(Report!$C$7="",Report!$C$7="All Levels"),1,IF(Report!$C$7=Data!Z201,1,0))</f>
        <v>0</v>
      </c>
      <c r="H201" s="33">
        <f t="shared" si="58"/>
        <v>1</v>
      </c>
      <c r="I201" s="33">
        <f t="shared" si="59"/>
        <v>3</v>
      </c>
      <c r="J201" s="33">
        <f>IF(OR(Report!$F$7="",Report!$F$7="All AMs"),1,IF(Report!$F$7=Data!W201,1,0))</f>
        <v>1</v>
      </c>
      <c r="K201" s="33">
        <f>IF(OR(Report!$E$7="",Report!$E$7="All Zones"),1,IF(Report!$E$7=Data!P201,1,0))</f>
        <v>1</v>
      </c>
      <c r="L201" s="33">
        <f>IF(OR(Report!$D$7="",Report!$D$7="All Regions"),1,IF(Report!$D$7=Data!O201,1,0))</f>
        <v>1</v>
      </c>
      <c r="M201" s="67" t="s">
        <v>376</v>
      </c>
      <c r="N201" s="67" t="s">
        <v>1025</v>
      </c>
      <c r="O201" s="68" t="s">
        <v>18</v>
      </c>
      <c r="P201" s="68" t="s">
        <v>683</v>
      </c>
      <c r="Q201" s="68" t="s">
        <v>807</v>
      </c>
      <c r="R201" s="67" t="s">
        <v>777</v>
      </c>
      <c r="S201" s="67" t="s">
        <v>749</v>
      </c>
      <c r="T201" s="67" t="s">
        <v>751</v>
      </c>
      <c r="U201" s="67" t="s">
        <v>783</v>
      </c>
      <c r="V201" s="67" t="s">
        <v>806</v>
      </c>
      <c r="W201" s="67" t="s">
        <v>703</v>
      </c>
      <c r="X201" s="67"/>
      <c r="Y201" s="68" t="s">
        <v>361</v>
      </c>
      <c r="Z201" s="68" t="s">
        <v>13</v>
      </c>
      <c r="AA201" s="68" t="s">
        <v>70</v>
      </c>
      <c r="AB201" s="18">
        <f>IF(Z201="TM",IF(AA201="H",(COUNTIFS(Orders!AD:AD,Data!M201,Orders!W:W,0,Orders!X:X,0)+COUNTIFS(Orders!AD:AD,Data!M201,Orders!W:W,1,Orders!X:X,1)),0),IF(Data!Z201="AAM",SUMIFS(Data!AB:AB,Data!Z:Z,"TM",Data!X:X,Data!M201,AA:AA,"H"),IF(Data!Z201="AM",SUMIFS(Data!AB:AB,Data!Z:Z,"TM",Data!V:V,Data!M201,AA:AA,"H"),IF(Data!Z201="AZM",SUMIFS(Data!AB:AB,Data!Z:Z,"TM",Data!U:U,Data!M201,AA:AA,"H"),IF(Data!Z201="ZM",SUMIFS(Data!AB:AB,Data!Z:Z,"TM",Data!T:T,Data!M201,AA:AA,"H"),IF(Data!Z201="RM",SUMIFS(Data!AB:AB,Data!Z:Z,"TM",Data!S:S,Data!M201,AA:AA,"H"),IF(Data!Z201="CM",SUMIFS(Data!AB:AB,Data!Z:Z,"TM",Data!R:R,Data!M201,AA:AA,"H"),"")))))))</f>
        <v>0</v>
      </c>
      <c r="AC201" s="28">
        <f>IF(Z201="TM",IF(AA201="H",(SUMIFS(Orders!AG:AG,Orders!AD:AD,Data!M201,Orders!W:W,0,Orders!X:X,0)+SUMIFS(Orders!AG:AG,Orders!AD:AD,Data!M201,Orders!W:W,1,Orders!X:X,1))/12000,0),IF(Data!Z201="AAM",SUMIFS(Data!AC:AC,Data!Z:Z,"TM",Data!X:X,Data!M201,AA:AA,"H"),IF(Data!Z201="AM",SUMIFS(Data!AC:AC,Data!Z:Z,"TM",Data!V:V,Data!M201,AA:AA,"H"),IF(Data!Z201="AZM",SUMIFS(Data!AC:AC,Data!Z:Z,"TM",Data!U:U,Data!M201,AA:AA,"H"),IF(Data!Z201="Zone",SUMIFS(Data!AC:AC,Data!Z:Z,"TM",Data!T:T,Data!M201,AA:AA,"H"),IF(Data!Z201="Region",SUMIFS(Data!AC:AC,Data!Z:Z,"TM",Data!S:S,Data!M201,AA:AA,"H"),IF(Data!Z201="Country",SUMIFS(Data!AC:AC,Data!Z:Z,"TM",Data!R:R,Data!M201,AA:AA,"H"),"")))))))</f>
        <v>0</v>
      </c>
      <c r="AD201" s="18">
        <f>IF(Z201="TM",0,IF(Data!Z201="AAM",SUMIFS(Data!AD:AD,Data!Z:Z,"TM",Data!X:X,Data!M201,AA:AA,"H"),IF(Data!Z201="AM",SUMIFS(Data!AD:AD,Data!Z:Z,"TM",Data!V:V,Data!M201,AA:AA,"H"),IF(Data!Z201="AZM",SUMIFS(Data!AD:AD,Data!Z:Z,"TM",Data!U:U,Data!M201,AA:AA,"H"),IF(Data!Z201="Zone",SUMIFS(Data!AD:AD,Data!Z:Z,"TM",Data!T:T,Data!M201,AA:AA,"H"),IF(Data!Z201="Region",SUMIFS(Data!AD:AD,Data!Z:Z,"TM",Data!S:S,Data!M201,AA:AA,"H"),IF(Data!Z201="Country",SUMIFS(Data!AD:AD,Data!Z:Z,"TM",Data!R:R,Data!M201,AA:AA,"H"),"")))))))</f>
        <v>0</v>
      </c>
      <c r="AE201" s="27">
        <f t="shared" si="60"/>
        <v>0</v>
      </c>
      <c r="AF201" s="26">
        <f t="shared" si="61"/>
        <v>0</v>
      </c>
      <c r="AG201" s="26">
        <f t="shared" si="62"/>
        <v>0</v>
      </c>
      <c r="AH201" s="26">
        <f t="shared" si="63"/>
        <v>0</v>
      </c>
      <c r="AJ201" s="28">
        <f>IF(Z201="TM",IF(AA201="U",(SUMIFS(Orders!AG:AG,Orders!AD:AD,Data!M201,Orders!W:W,0,Orders!X:X,0)+SUMIFS(Orders!AG:AG,Orders!AD:AD,Data!M201,Orders!W:W,1,Orders!X:X,1))/12000,0),IF(Data!Z201="AAM",SUMIFS(Data!AJ:AJ,Data!Z:Z,"TM",Data!X:X,Data!M201,AA:AA,"U"),IF(Data!Z201="AM",SUMIFS(Data!AJ:AJ,Data!Z:Z,"TM",Data!V:V,Data!M201,AA:AA,"U"),IF(Data!Z201="AZM",SUMIFS(Data!AJ:AJ,Data!Z:Z,"TM",Data!U:U,Data!M201,AA:AA,"U"),IF(Data!Z201="Zone",SUMIFS(Data!AJ:AJ,Data!Z:Z,"TM",Data!T:T,Data!M201,AA:AA,"U"),IF(Data!Z201="Region",SUMIFS(Data!AJ:AJ,Data!Z:Z,"TM",Data!S:S,Data!M201,AA:AA,"U"),IF(Data!Z201="Country",SUMIFS(Data!AJ:AJ,Data!Z:Z,"TM",Data!R:R,Data!M201,AA:AA,"U"),"")))))))</f>
        <v>0</v>
      </c>
      <c r="AK201" s="18">
        <f>IF(Z201="TM",IF(AA201="U",(SUMIFS(Orders!AG:AG,Orders!AD:AD,Data!M201,Orders!W:W,0,Orders!X:X,0)+SUMIFS(Orders!AG:AG,Orders!AD:AD,Data!M201,Orders!W:W,1,Orders!X:X,1)),0),IF(Data!Z201="AAM",SUMIFS(Data!AK:AK,Data!Z:Z,"TM",Data!X:X,Data!M201,AA:AA,"U"),IF(Data!Z201="AM",SUMIFS(Data!AK:AK,Data!Z:Z,"TM",Data!V:V,Data!M201,AA:AA,"U"),IF(Data!Z201="AZM",SUMIFS(Data!AK:AK,Data!Z:Z,"TM",Data!U:U,Data!M201,AA:AA,"U"),IF(Data!Z201="Zone",SUMIFS(Data!AK:AK,Data!Z:Z,"TM",Data!T:T,Data!M201,AA:AA,"U"),IF(Data!Z201="Region",SUMIFS(Data!AK:AK,Data!Z:Z,"TM",Data!S:S,Data!M201,AA:AA,"U"),IF(Data!Z201="Country",SUMIFS(Data!AK:AK,Data!Z:Z,"TM",Data!R:R,Data!M201,AA:AA,"U"),"")))))))</f>
        <v>0</v>
      </c>
      <c r="AL201" s="18">
        <f>IF(Z201="TM",12000*0,IF(Data!Z201="AAM",SUMIFS(Data!AL:AL,Data!Z:Z,"TM",Data!X:X,Data!M201,AA:AA,"H"),IF(Data!Z201="AM",SUMIFS(Data!AL:AL,Data!Z:Z,"TM",Data!V:V,Data!M201,AA:AA,"H"),IF(Data!Z201="AZM",SUMIFS(Data!AL:AL,Data!Z:Z,"TM",Data!U:U,Data!M201,AA:AA,"H"),IF(Data!Z201="Zone",SUMIFS(Data!AL:AL,Data!Z:Z,"TM",Data!T:T,Data!M201,AA:AA,"H"),IF(Data!Z201="Region",SUMIFS(Data!AL:AL,Data!Z:Z,"TM",Data!S:S,Data!M201,AA:AA,"H"),IF(Data!Z201="Country",SUMIFS(Data!AL:AL,Data!Z:Z,"TM",Data!R:R,Data!M201,AA:AA,"H"),"")))))))</f>
        <v>0</v>
      </c>
      <c r="AM201" s="27">
        <f t="shared" si="64"/>
        <v>0</v>
      </c>
      <c r="AN201" s="26">
        <f t="shared" si="65"/>
        <v>0</v>
      </c>
      <c r="AO201" s="26">
        <f t="shared" si="66"/>
        <v>0</v>
      </c>
      <c r="AQ201" s="28">
        <f t="shared" si="67"/>
        <v>0</v>
      </c>
      <c r="AR201" s="18">
        <f t="shared" si="68"/>
        <v>0</v>
      </c>
      <c r="AS201" s="18">
        <f t="shared" si="69"/>
        <v>0</v>
      </c>
      <c r="AT201" s="27">
        <f t="shared" si="70"/>
        <v>0</v>
      </c>
      <c r="AU201" s="27"/>
      <c r="AV201" s="27"/>
      <c r="AW201" s="18">
        <f>IF(Z201="TM",(COUNTIFS(Orders!AD:AD,Data!M201,Orders!W:W,0,Orders!X:X,0,Orders!S:S,"*Ray*")+COUNTIFS(Orders!AD:AD,Data!M201,Orders!W:W,1,Orders!X:X,1,Orders!S:S,"*Ray*")+COUNTIFS(Orders!AD:AD,Data!M201,Orders!W:W,0,Orders!X:X,0,Orders!S:S,"*Fabric*")+COUNTIFS(Orders!AD:AD,Data!M201,Orders!W:W,1,Orders!X:X,1,Orders!S:S,"*Fabric*")),IF(Data!Z201="AAM",SUMIFS(Data!AW:AW,Data!Z:Z,"TM",Data!X:X,Data!M201),IF(Data!Z201="AM",SUMIFS(Data!AW:AW,Data!Z:Z,"TM",Data!V:V,Data!M201),IF(Data!Z201="AZM",SUMIFS(Data!AW:AW,Data!Z:Z,"TM",Data!U:U,Data!M201),IF(Data!Z201="Zone",SUMIFS(Data!AW:AW,Data!Z:Z,"TM",Data!T:T,Data!M201),IF(Data!Z201="Region",SUMIFS(Data!AW:AW,Data!Z:Z,"TM",Data!S:S,Data!M201),IF(Data!Z201="Country",SUMIFS(Data!AW:AW,Data!Z:Z,"TM",Data!R:R,Data!M201),0)))))))</f>
        <v>0</v>
      </c>
      <c r="AX201" s="18">
        <f>IF(Z201="TM",(COUNTIFS(Orders!AD:AD,Data!M201,Orders!W:W,0,Orders!X:X,0,Orders!S:S,"*Starter*")+COUNTIFS(Orders!AD:AD,Data!M201,Orders!W:W,1,Orders!X:X,1,Orders!S:S,"*Starter*")),IF(Data!Z201="AAM",SUMIFS(Data!AX:AX,Data!Z:Z,"TM",Data!X:X,Data!M201),IF(Data!Z201="AM",SUMIFS(Data!AX:AX,Data!Z:Z,"TM",Data!V:V,Data!M201),IF(Data!Z201="AZM",SUMIFS(Data!AX:AX,Data!Z:Z,"TM",Data!U:U,Data!M201),IF(Data!Z201="Zone",SUMIFS(Data!AX:AX,Data!Z:Z,"TM",Data!T:T,Data!M201),IF(Data!Z201="Region",SUMIFS(Data!AX:AX,Data!Z:Z,"TM",Data!S:S,Data!M201),IF(Data!Z201="Country",SUMIFS(Data!AX:AX,Data!Z:Z,"TM",Data!R:R,Data!M201),0)))))))</f>
        <v>0</v>
      </c>
      <c r="AY201" s="18">
        <f>IF(Z201="TM",(COUNTIFS(Orders!AD:AD,Data!M201,Orders!W:W,0,Orders!X:X,0,Orders!S:S,"*Pro*")+COUNTIFS(Orders!AD:AD,Data!M201,Orders!W:W,1,Orders!X:X,1,Orders!S:S,"*Pro*")),IF(Data!Z201="AAM",SUMIFS(Data!AY:AY,Data!Z:Z,"TM",Data!X:X,Data!M201),IF(Data!Z201="AM",SUMIFS(Data!AY:AY,Data!Z:Z,"TM",Data!V:V,Data!M201),IF(Data!Z201="AZM",SUMIFS(Data!AY:AY,Data!Z:Z,"TM",Data!U:U,Data!M201),IF(Data!Z201="Zone",SUMIFS(Data!AY:AY,Data!Z:Z,"TM",Data!T:T,Data!M201),IF(Data!Z201="Region",SUMIFS(Data!AY:AY,Data!Z:Z,"TM",Data!S:S,Data!M201),IF(Data!Z201="Country",SUMIFS(Data!AY:AY,Data!Z:Z,"TM",Data!R:R,Data!M201),0)))))))</f>
        <v>0</v>
      </c>
      <c r="AZ201" s="18">
        <f>IF(Z201="TM",(COUNTIFS(Orders!AD:AD,Data!M201,Orders!W:W,0,Orders!X:X,0,Orders!S:S,"*Tab*")+COUNTIFS(Orders!AD:AD,Data!M201,Orders!W:W,1,Orders!X:X,1,Orders!S:S,"*Tab*")),IF(Data!Z201="AAM",SUMIFS(Data!AZ:AZ,Data!Z:Z,"TM",Data!X:X,Data!M201),IF(Data!Z201="AM",SUMIFS(Data!AZ:AZ,Data!Z:Z,"TM",Data!V:V,Data!M201),IF(Data!Z201="AZM",SUMIFS(Data!AZ:AZ,Data!Z:Z,"TM",Data!U:U,Data!M201),IF(Data!Z201="Zone",SUMIFS(Data!AZ:AZ,Data!Z:Z,"TM",Data!T:T,Data!M201),IF(Data!Z201="Region",SUMIFS(Data!AZ:AZ,Data!Z:Z,"TM",Data!S:S,Data!M201),IF(Data!Z201="Country",SUMIFS(Data!AZ:AZ,Data!Z:Z,"TM",Data!R:R,Data!M201),0)))))))</f>
        <v>0</v>
      </c>
      <c r="BA201" s="18">
        <f>IF(Z201="TM",(COUNTIFS(Orders!AD:AD,Data!M201,Orders!W:W,0,Orders!X:X,0,Orders!S:S,"*Dental*")+COUNTIFS(Orders!AD:AD,Data!M201,Orders!W:W,1,Orders!X:X,1,Orders!S:S,"*Dental*")+COUNTIFS(Orders!AD:AD,Data!M201,Orders!W:W,0,Orders!X:X,0,Orders!S:S,"*Pediatric*")+COUNTIFS(Orders!AD:AD,Data!M201,Orders!W:W,1,Orders!X:X,1,Orders!S:S,"*Pediatric*")),IF(Data!Z201="AAM",SUMIFS(Data!BA:BA,Data!Z:Z,"TM",Data!X:X,Data!M201),IF(Data!Z201="AM",SUMIFS(Data!BA:BA,Data!Z:Z,"TM",Data!V:V,Data!M201),IF(Data!Z201="AZM",SUMIFS(Data!BA:BA,Data!Z:Z,"TM",Data!U:U,Data!M201),IF(Data!Z201="Zone",SUMIFS(Data!BA:BA,Data!Z:Z,"TM",Data!T:T,Data!M201),IF(Data!Z201="Region",SUMIFS(Data!BA:BA,Data!Z:Z,"TM",Data!S:S,Data!M201),IF(Data!Z201="Country",SUMIFS(Data!BA:BA,Data!Z:Z,"TM",Data!R:R,Data!M201),0)))))))</f>
        <v>0</v>
      </c>
      <c r="BB201" s="18">
        <f>IF(Z201="TM",(COUNTIFS(Orders!AD:AD,Data!M201,Orders!W:W,0,Orders!X:X,0,Orders!S:S,"*Fabric*")+COUNTIFS(Orders!AD:AD,Data!M201,Orders!W:W,1,Orders!X:X,1,Orders!S:S,"*Fabric*")),IF(Data!Z201="AAM",SUMIFS(Data!BB:BB,Data!Z:Z,"TM",Data!X:X,Data!M201),IF(Data!Z201="AM",SUMIFS(Data!BB:BB,Data!Z:Z,"TM",Data!V:V,Data!M201),IF(Data!Z201="AZM",SUMIFS(Data!BB:BB,Data!Z:Z,"TM",Data!U:U,Data!M201),IF(Data!Z201="Zone",SUMIFS(Data!BB:BB,Data!Z:Z,"TM",Data!T:T,Data!M201),IF(Data!Z201="Region",SUMIFS(Data!BB:BB,Data!Z:Z,"TM",Data!S:S,Data!M201),IF(Data!Z201="Country",SUMIFS(Data!BB:BB,Data!Z:Z,"TM",Data!R:R,Data!M201),0)))))))</f>
        <v>0</v>
      </c>
    </row>
    <row r="202" spans="1:54" ht="15.75" x14ac:dyDescent="0.3">
      <c r="A202" s="33" t="str">
        <f t="shared" si="54"/>
        <v/>
      </c>
      <c r="B202" s="33" t="b">
        <f t="shared" si="55"/>
        <v>1</v>
      </c>
      <c r="C202" s="33" t="e">
        <f>IF(ISERROR(SMALL($D$4:$D$594,E202)),””,SMALL($D$4:$D$594,E202))</f>
        <v>#NAME?</v>
      </c>
      <c r="D202" s="34" t="str">
        <f t="shared" si="56"/>
        <v/>
      </c>
      <c r="E202" s="33">
        <f>ROWS($E$4:E202)</f>
        <v>199</v>
      </c>
      <c r="F202" s="33">
        <f t="shared" si="57"/>
        <v>0</v>
      </c>
      <c r="G202" s="33">
        <f>IF(OR(Report!$C$7="",Report!$C$7="All Levels"),1,IF(Report!$C$7=Data!Z202,1,0))</f>
        <v>0</v>
      </c>
      <c r="H202" s="33">
        <f t="shared" si="58"/>
        <v>1</v>
      </c>
      <c r="I202" s="33">
        <f t="shared" si="59"/>
        <v>3</v>
      </c>
      <c r="J202" s="33">
        <f>IF(OR(Report!$F$7="",Report!$F$7="All AMs"),1,IF(Report!$F$7=Data!W202,1,0))</f>
        <v>1</v>
      </c>
      <c r="K202" s="33">
        <f>IF(OR(Report!$E$7="",Report!$E$7="All Zones"),1,IF(Report!$E$7=Data!P202,1,0))</f>
        <v>1</v>
      </c>
      <c r="L202" s="33">
        <f>IF(OR(Report!$D$7="",Report!$D$7="All Regions"),1,IF(Report!$D$7=Data!O202,1,0))</f>
        <v>1</v>
      </c>
      <c r="M202" s="67" t="s">
        <v>672</v>
      </c>
      <c r="N202" s="67" t="s">
        <v>1026</v>
      </c>
      <c r="O202" s="68" t="s">
        <v>18</v>
      </c>
      <c r="P202" s="68" t="s">
        <v>683</v>
      </c>
      <c r="Q202" s="68" t="s">
        <v>807</v>
      </c>
      <c r="R202" s="67" t="s">
        <v>777</v>
      </c>
      <c r="S202" s="67" t="s">
        <v>749</v>
      </c>
      <c r="T202" s="67" t="s">
        <v>751</v>
      </c>
      <c r="U202" s="67" t="s">
        <v>783</v>
      </c>
      <c r="V202" s="67" t="s">
        <v>806</v>
      </c>
      <c r="W202" s="67" t="s">
        <v>703</v>
      </c>
      <c r="X202" s="67"/>
      <c r="Y202" s="68" t="s">
        <v>362</v>
      </c>
      <c r="Z202" s="68" t="s">
        <v>13</v>
      </c>
      <c r="AA202" s="68" t="s">
        <v>70</v>
      </c>
      <c r="AB202" s="18">
        <f>IF(Z202="TM",IF(AA202="H",(COUNTIFS(Orders!AD:AD,Data!M202,Orders!W:W,0,Orders!X:X,0)+COUNTIFS(Orders!AD:AD,Data!M202,Orders!W:W,1,Orders!X:X,1)),0),IF(Data!Z202="AAM",SUMIFS(Data!AB:AB,Data!Z:Z,"TM",Data!X:X,Data!M202,AA:AA,"H"),IF(Data!Z202="AM",SUMIFS(Data!AB:AB,Data!Z:Z,"TM",Data!V:V,Data!M202,AA:AA,"H"),IF(Data!Z202="AZM",SUMIFS(Data!AB:AB,Data!Z:Z,"TM",Data!U:U,Data!M202,AA:AA,"H"),IF(Data!Z202="ZM",SUMIFS(Data!AB:AB,Data!Z:Z,"TM",Data!T:T,Data!M202,AA:AA,"H"),IF(Data!Z202="RM",SUMIFS(Data!AB:AB,Data!Z:Z,"TM",Data!S:S,Data!M202,AA:AA,"H"),IF(Data!Z202="CM",SUMIFS(Data!AB:AB,Data!Z:Z,"TM",Data!R:R,Data!M202,AA:AA,"H"),"")))))))</f>
        <v>0</v>
      </c>
      <c r="AC202" s="28">
        <f>IF(Z202="TM",IF(AA202="H",(SUMIFS(Orders!AG:AG,Orders!AD:AD,Data!M202,Orders!W:W,0,Orders!X:X,0)+SUMIFS(Orders!AG:AG,Orders!AD:AD,Data!M202,Orders!W:W,1,Orders!X:X,1))/12000,0),IF(Data!Z202="AAM",SUMIFS(Data!AC:AC,Data!Z:Z,"TM",Data!X:X,Data!M202,AA:AA,"H"),IF(Data!Z202="AM",SUMIFS(Data!AC:AC,Data!Z:Z,"TM",Data!V:V,Data!M202,AA:AA,"H"),IF(Data!Z202="AZM",SUMIFS(Data!AC:AC,Data!Z:Z,"TM",Data!U:U,Data!M202,AA:AA,"H"),IF(Data!Z202="Zone",SUMIFS(Data!AC:AC,Data!Z:Z,"TM",Data!T:T,Data!M202,AA:AA,"H"),IF(Data!Z202="Region",SUMIFS(Data!AC:AC,Data!Z:Z,"TM",Data!S:S,Data!M202,AA:AA,"H"),IF(Data!Z202="Country",SUMIFS(Data!AC:AC,Data!Z:Z,"TM",Data!R:R,Data!M202,AA:AA,"H"),"")))))))</f>
        <v>0</v>
      </c>
      <c r="AD202" s="18">
        <f>IF(Z202="TM",0,IF(Data!Z202="AAM",SUMIFS(Data!AD:AD,Data!Z:Z,"TM",Data!X:X,Data!M202,AA:AA,"H"),IF(Data!Z202="AM",SUMIFS(Data!AD:AD,Data!Z:Z,"TM",Data!V:V,Data!M202,AA:AA,"H"),IF(Data!Z202="AZM",SUMIFS(Data!AD:AD,Data!Z:Z,"TM",Data!U:U,Data!M202,AA:AA,"H"),IF(Data!Z202="Zone",SUMIFS(Data!AD:AD,Data!Z:Z,"TM",Data!T:T,Data!M202,AA:AA,"H"),IF(Data!Z202="Region",SUMIFS(Data!AD:AD,Data!Z:Z,"TM",Data!S:S,Data!M202,AA:AA,"H"),IF(Data!Z202="Country",SUMIFS(Data!AD:AD,Data!Z:Z,"TM",Data!R:R,Data!M202,AA:AA,"H"),"")))))))</f>
        <v>0</v>
      </c>
      <c r="AE202" s="27">
        <f t="shared" si="60"/>
        <v>0</v>
      </c>
      <c r="AF202" s="26">
        <f t="shared" si="61"/>
        <v>0</v>
      </c>
      <c r="AG202" s="26">
        <f t="shared" si="62"/>
        <v>0</v>
      </c>
      <c r="AH202" s="26">
        <f t="shared" si="63"/>
        <v>0</v>
      </c>
      <c r="AJ202" s="28">
        <f>IF(Z202="TM",IF(AA202="U",(SUMIFS(Orders!AG:AG,Orders!AD:AD,Data!M202,Orders!W:W,0,Orders!X:X,0)+SUMIFS(Orders!AG:AG,Orders!AD:AD,Data!M202,Orders!W:W,1,Orders!X:X,1))/12000,0),IF(Data!Z202="AAM",SUMIFS(Data!AJ:AJ,Data!Z:Z,"TM",Data!X:X,Data!M202,AA:AA,"U"),IF(Data!Z202="AM",SUMIFS(Data!AJ:AJ,Data!Z:Z,"TM",Data!V:V,Data!M202,AA:AA,"U"),IF(Data!Z202="AZM",SUMIFS(Data!AJ:AJ,Data!Z:Z,"TM",Data!U:U,Data!M202,AA:AA,"U"),IF(Data!Z202="Zone",SUMIFS(Data!AJ:AJ,Data!Z:Z,"TM",Data!T:T,Data!M202,AA:AA,"U"),IF(Data!Z202="Region",SUMIFS(Data!AJ:AJ,Data!Z:Z,"TM",Data!S:S,Data!M202,AA:AA,"U"),IF(Data!Z202="Country",SUMIFS(Data!AJ:AJ,Data!Z:Z,"TM",Data!R:R,Data!M202,AA:AA,"U"),"")))))))</f>
        <v>0</v>
      </c>
      <c r="AK202" s="18">
        <f>IF(Z202="TM",IF(AA202="U",(SUMIFS(Orders!AG:AG,Orders!AD:AD,Data!M202,Orders!W:W,0,Orders!X:X,0)+SUMIFS(Orders!AG:AG,Orders!AD:AD,Data!M202,Orders!W:W,1,Orders!X:X,1)),0),IF(Data!Z202="AAM",SUMIFS(Data!AK:AK,Data!Z:Z,"TM",Data!X:X,Data!M202,AA:AA,"U"),IF(Data!Z202="AM",SUMIFS(Data!AK:AK,Data!Z:Z,"TM",Data!V:V,Data!M202,AA:AA,"U"),IF(Data!Z202="AZM",SUMIFS(Data!AK:AK,Data!Z:Z,"TM",Data!U:U,Data!M202,AA:AA,"U"),IF(Data!Z202="Zone",SUMIFS(Data!AK:AK,Data!Z:Z,"TM",Data!T:T,Data!M202,AA:AA,"U"),IF(Data!Z202="Region",SUMIFS(Data!AK:AK,Data!Z:Z,"TM",Data!S:S,Data!M202,AA:AA,"U"),IF(Data!Z202="Country",SUMIFS(Data!AK:AK,Data!Z:Z,"TM",Data!R:R,Data!M202,AA:AA,"U"),"")))))))</f>
        <v>0</v>
      </c>
      <c r="AL202" s="18">
        <f>IF(Z202="TM",12000*0,IF(Data!Z202="AAM",SUMIFS(Data!AL:AL,Data!Z:Z,"TM",Data!X:X,Data!M202,AA:AA,"H"),IF(Data!Z202="AM",SUMIFS(Data!AL:AL,Data!Z:Z,"TM",Data!V:V,Data!M202,AA:AA,"H"),IF(Data!Z202="AZM",SUMIFS(Data!AL:AL,Data!Z:Z,"TM",Data!U:U,Data!M202,AA:AA,"H"),IF(Data!Z202="Zone",SUMIFS(Data!AL:AL,Data!Z:Z,"TM",Data!T:T,Data!M202,AA:AA,"H"),IF(Data!Z202="Region",SUMIFS(Data!AL:AL,Data!Z:Z,"TM",Data!S:S,Data!M202,AA:AA,"H"),IF(Data!Z202="Country",SUMIFS(Data!AL:AL,Data!Z:Z,"TM",Data!R:R,Data!M202,AA:AA,"H"),"")))))))</f>
        <v>0</v>
      </c>
      <c r="AM202" s="27">
        <f t="shared" si="64"/>
        <v>0</v>
      </c>
      <c r="AN202" s="26">
        <f t="shared" si="65"/>
        <v>0</v>
      </c>
      <c r="AO202" s="26">
        <f t="shared" si="66"/>
        <v>0</v>
      </c>
      <c r="AQ202" s="28">
        <f t="shared" si="67"/>
        <v>0</v>
      </c>
      <c r="AR202" s="18">
        <f t="shared" si="68"/>
        <v>0</v>
      </c>
      <c r="AS202" s="18">
        <f t="shared" si="69"/>
        <v>0</v>
      </c>
      <c r="AT202" s="27">
        <f t="shared" si="70"/>
        <v>0</v>
      </c>
      <c r="AU202" s="27"/>
      <c r="AV202" s="27"/>
      <c r="AW202" s="18">
        <f>IF(Z202="TM",(COUNTIFS(Orders!AD:AD,Data!M202,Orders!W:W,0,Orders!X:X,0,Orders!S:S,"*Ray*")+COUNTIFS(Orders!AD:AD,Data!M202,Orders!W:W,1,Orders!X:X,1,Orders!S:S,"*Ray*")+COUNTIFS(Orders!AD:AD,Data!M202,Orders!W:W,0,Orders!X:X,0,Orders!S:S,"*Fabric*")+COUNTIFS(Orders!AD:AD,Data!M202,Orders!W:W,1,Orders!X:X,1,Orders!S:S,"*Fabric*")),IF(Data!Z202="AAM",SUMIFS(Data!AW:AW,Data!Z:Z,"TM",Data!X:X,Data!M202),IF(Data!Z202="AM",SUMIFS(Data!AW:AW,Data!Z:Z,"TM",Data!V:V,Data!M202),IF(Data!Z202="AZM",SUMIFS(Data!AW:AW,Data!Z:Z,"TM",Data!U:U,Data!M202),IF(Data!Z202="Zone",SUMIFS(Data!AW:AW,Data!Z:Z,"TM",Data!T:T,Data!M202),IF(Data!Z202="Region",SUMIFS(Data!AW:AW,Data!Z:Z,"TM",Data!S:S,Data!M202),IF(Data!Z202="Country",SUMIFS(Data!AW:AW,Data!Z:Z,"TM",Data!R:R,Data!M202),0)))))))</f>
        <v>0</v>
      </c>
      <c r="AX202" s="18">
        <f>IF(Z202="TM",(COUNTIFS(Orders!AD:AD,Data!M202,Orders!W:W,0,Orders!X:X,0,Orders!S:S,"*Starter*")+COUNTIFS(Orders!AD:AD,Data!M202,Orders!W:W,1,Orders!X:X,1,Orders!S:S,"*Starter*")),IF(Data!Z202="AAM",SUMIFS(Data!AX:AX,Data!Z:Z,"TM",Data!X:X,Data!M202),IF(Data!Z202="AM",SUMIFS(Data!AX:AX,Data!Z:Z,"TM",Data!V:V,Data!M202),IF(Data!Z202="AZM",SUMIFS(Data!AX:AX,Data!Z:Z,"TM",Data!U:U,Data!M202),IF(Data!Z202="Zone",SUMIFS(Data!AX:AX,Data!Z:Z,"TM",Data!T:T,Data!M202),IF(Data!Z202="Region",SUMIFS(Data!AX:AX,Data!Z:Z,"TM",Data!S:S,Data!M202),IF(Data!Z202="Country",SUMIFS(Data!AX:AX,Data!Z:Z,"TM",Data!R:R,Data!M202),0)))))))</f>
        <v>0</v>
      </c>
      <c r="AY202" s="18">
        <f>IF(Z202="TM",(COUNTIFS(Orders!AD:AD,Data!M202,Orders!W:W,0,Orders!X:X,0,Orders!S:S,"*Pro*")+COUNTIFS(Orders!AD:AD,Data!M202,Orders!W:W,1,Orders!X:X,1,Orders!S:S,"*Pro*")),IF(Data!Z202="AAM",SUMIFS(Data!AY:AY,Data!Z:Z,"TM",Data!X:X,Data!M202),IF(Data!Z202="AM",SUMIFS(Data!AY:AY,Data!Z:Z,"TM",Data!V:V,Data!M202),IF(Data!Z202="AZM",SUMIFS(Data!AY:AY,Data!Z:Z,"TM",Data!U:U,Data!M202),IF(Data!Z202="Zone",SUMIFS(Data!AY:AY,Data!Z:Z,"TM",Data!T:T,Data!M202),IF(Data!Z202="Region",SUMIFS(Data!AY:AY,Data!Z:Z,"TM",Data!S:S,Data!M202),IF(Data!Z202="Country",SUMIFS(Data!AY:AY,Data!Z:Z,"TM",Data!R:R,Data!M202),0)))))))</f>
        <v>0</v>
      </c>
      <c r="AZ202" s="18">
        <f>IF(Z202="TM",(COUNTIFS(Orders!AD:AD,Data!M202,Orders!W:W,0,Orders!X:X,0,Orders!S:S,"*Tab*")+COUNTIFS(Orders!AD:AD,Data!M202,Orders!W:W,1,Orders!X:X,1,Orders!S:S,"*Tab*")),IF(Data!Z202="AAM",SUMIFS(Data!AZ:AZ,Data!Z:Z,"TM",Data!X:X,Data!M202),IF(Data!Z202="AM",SUMIFS(Data!AZ:AZ,Data!Z:Z,"TM",Data!V:V,Data!M202),IF(Data!Z202="AZM",SUMIFS(Data!AZ:AZ,Data!Z:Z,"TM",Data!U:U,Data!M202),IF(Data!Z202="Zone",SUMIFS(Data!AZ:AZ,Data!Z:Z,"TM",Data!T:T,Data!M202),IF(Data!Z202="Region",SUMIFS(Data!AZ:AZ,Data!Z:Z,"TM",Data!S:S,Data!M202),IF(Data!Z202="Country",SUMIFS(Data!AZ:AZ,Data!Z:Z,"TM",Data!R:R,Data!M202),0)))))))</f>
        <v>0</v>
      </c>
      <c r="BA202" s="18">
        <f>IF(Z202="TM",(COUNTIFS(Orders!AD:AD,Data!M202,Orders!W:W,0,Orders!X:X,0,Orders!S:S,"*Dental*")+COUNTIFS(Orders!AD:AD,Data!M202,Orders!W:W,1,Orders!X:X,1,Orders!S:S,"*Dental*")+COUNTIFS(Orders!AD:AD,Data!M202,Orders!W:W,0,Orders!X:X,0,Orders!S:S,"*Pediatric*")+COUNTIFS(Orders!AD:AD,Data!M202,Orders!W:W,1,Orders!X:X,1,Orders!S:S,"*Pediatric*")),IF(Data!Z202="AAM",SUMIFS(Data!BA:BA,Data!Z:Z,"TM",Data!X:X,Data!M202),IF(Data!Z202="AM",SUMIFS(Data!BA:BA,Data!Z:Z,"TM",Data!V:V,Data!M202),IF(Data!Z202="AZM",SUMIFS(Data!BA:BA,Data!Z:Z,"TM",Data!U:U,Data!M202),IF(Data!Z202="Zone",SUMIFS(Data!BA:BA,Data!Z:Z,"TM",Data!T:T,Data!M202),IF(Data!Z202="Region",SUMIFS(Data!BA:BA,Data!Z:Z,"TM",Data!S:S,Data!M202),IF(Data!Z202="Country",SUMIFS(Data!BA:BA,Data!Z:Z,"TM",Data!R:R,Data!M202),0)))))))</f>
        <v>0</v>
      </c>
      <c r="BB202" s="18">
        <f>IF(Z202="TM",(COUNTIFS(Orders!AD:AD,Data!M202,Orders!W:W,0,Orders!X:X,0,Orders!S:S,"*Fabric*")+COUNTIFS(Orders!AD:AD,Data!M202,Orders!W:W,1,Orders!X:X,1,Orders!S:S,"*Fabric*")),IF(Data!Z202="AAM",SUMIFS(Data!BB:BB,Data!Z:Z,"TM",Data!X:X,Data!M202),IF(Data!Z202="AM",SUMIFS(Data!BB:BB,Data!Z:Z,"TM",Data!V:V,Data!M202),IF(Data!Z202="AZM",SUMIFS(Data!BB:BB,Data!Z:Z,"TM",Data!U:U,Data!M202),IF(Data!Z202="Zone",SUMIFS(Data!BB:BB,Data!Z:Z,"TM",Data!T:T,Data!M202),IF(Data!Z202="Region",SUMIFS(Data!BB:BB,Data!Z:Z,"TM",Data!S:S,Data!M202),IF(Data!Z202="Country",SUMIFS(Data!BB:BB,Data!Z:Z,"TM",Data!R:R,Data!M202),0)))))))</f>
        <v>0</v>
      </c>
    </row>
    <row r="203" spans="1:54" ht="15.75" x14ac:dyDescent="0.3">
      <c r="A203" s="33" t="str">
        <f t="shared" si="54"/>
        <v/>
      </c>
      <c r="B203" s="33" t="b">
        <f t="shared" si="55"/>
        <v>1</v>
      </c>
      <c r="C203" s="33" t="e">
        <f>IF(ISERROR(SMALL($D$4:$D$594,E203)),””,SMALL($D$4:$D$594,E203))</f>
        <v>#NAME?</v>
      </c>
      <c r="D203" s="34" t="str">
        <f t="shared" si="56"/>
        <v/>
      </c>
      <c r="E203" s="33">
        <f>ROWS($E$4:E203)</f>
        <v>200</v>
      </c>
      <c r="F203" s="33">
        <f t="shared" si="57"/>
        <v>0</v>
      </c>
      <c r="G203" s="33">
        <f>IF(OR(Report!$C$7="",Report!$C$7="All Levels"),1,IF(Report!$C$7=Data!Z203,1,0))</f>
        <v>0</v>
      </c>
      <c r="H203" s="33">
        <f t="shared" si="58"/>
        <v>1</v>
      </c>
      <c r="I203" s="33">
        <f t="shared" si="59"/>
        <v>3</v>
      </c>
      <c r="J203" s="33">
        <f>IF(OR(Report!$F$7="",Report!$F$7="All AMs"),1,IF(Report!$F$7=Data!W203,1,0))</f>
        <v>1</v>
      </c>
      <c r="K203" s="33">
        <f>IF(OR(Report!$E$7="",Report!$E$7="All Zones"),1,IF(Report!$E$7=Data!P203,1,0))</f>
        <v>1</v>
      </c>
      <c r="L203" s="33">
        <f>IF(OR(Report!$D$7="",Report!$D$7="All Regions"),1,IF(Report!$D$7=Data!O203,1,0))</f>
        <v>1</v>
      </c>
      <c r="M203" s="67" t="s">
        <v>333</v>
      </c>
      <c r="N203" s="67" t="s">
        <v>1027</v>
      </c>
      <c r="O203" s="68" t="s">
        <v>18</v>
      </c>
      <c r="P203" s="68" t="s">
        <v>683</v>
      </c>
      <c r="Q203" s="68" t="s">
        <v>807</v>
      </c>
      <c r="R203" s="67" t="s">
        <v>777</v>
      </c>
      <c r="S203" s="67" t="s">
        <v>749</v>
      </c>
      <c r="T203" s="67" t="s">
        <v>751</v>
      </c>
      <c r="U203" s="67" t="s">
        <v>783</v>
      </c>
      <c r="V203" s="67" t="s">
        <v>806</v>
      </c>
      <c r="W203" s="67" t="s">
        <v>703</v>
      </c>
      <c r="X203" s="67"/>
      <c r="Y203" s="68" t="s">
        <v>361</v>
      </c>
      <c r="Z203" s="68" t="s">
        <v>13</v>
      </c>
      <c r="AA203" s="68" t="s">
        <v>925</v>
      </c>
      <c r="AB203" s="18">
        <f>IF(Z203="TM",IF(AA203="H",(COUNTIFS(Orders!AD:AD,Data!M203,Orders!W:W,0,Orders!X:X,0)+COUNTIFS(Orders!AD:AD,Data!M203,Orders!W:W,1,Orders!X:X,1)),0),IF(Data!Z203="AAM",SUMIFS(Data!AB:AB,Data!Z:Z,"TM",Data!X:X,Data!M203,AA:AA,"H"),IF(Data!Z203="AM",SUMIFS(Data!AB:AB,Data!Z:Z,"TM",Data!V:V,Data!M203,AA:AA,"H"),IF(Data!Z203="AZM",SUMIFS(Data!AB:AB,Data!Z:Z,"TM",Data!U:U,Data!M203,AA:AA,"H"),IF(Data!Z203="ZM",SUMIFS(Data!AB:AB,Data!Z:Z,"TM",Data!T:T,Data!M203,AA:AA,"H"),IF(Data!Z203="RM",SUMIFS(Data!AB:AB,Data!Z:Z,"TM",Data!S:S,Data!M203,AA:AA,"H"),IF(Data!Z203="CM",SUMIFS(Data!AB:AB,Data!Z:Z,"TM",Data!R:R,Data!M203,AA:AA,"H"),"")))))))</f>
        <v>0</v>
      </c>
      <c r="AC203" s="28">
        <f>IF(Z203="TM",IF(AA203="H",(SUMIFS(Orders!AG:AG,Orders!AD:AD,Data!M203,Orders!W:W,0,Orders!X:X,0)+SUMIFS(Orders!AG:AG,Orders!AD:AD,Data!M203,Orders!W:W,1,Orders!X:X,1))/12000,0),IF(Data!Z203="AAM",SUMIFS(Data!AC:AC,Data!Z:Z,"TM",Data!X:X,Data!M203,AA:AA,"H"),IF(Data!Z203="AM",SUMIFS(Data!AC:AC,Data!Z:Z,"TM",Data!V:V,Data!M203,AA:AA,"H"),IF(Data!Z203="AZM",SUMIFS(Data!AC:AC,Data!Z:Z,"TM",Data!U:U,Data!M203,AA:AA,"H"),IF(Data!Z203="Zone",SUMIFS(Data!AC:AC,Data!Z:Z,"TM",Data!T:T,Data!M203,AA:AA,"H"),IF(Data!Z203="Region",SUMIFS(Data!AC:AC,Data!Z:Z,"TM",Data!S:S,Data!M203,AA:AA,"H"),IF(Data!Z203="Country",SUMIFS(Data!AC:AC,Data!Z:Z,"TM",Data!R:R,Data!M203,AA:AA,"H"),"")))))))</f>
        <v>0</v>
      </c>
      <c r="AD203" s="18">
        <f>IF(Z203="TM",0,IF(Data!Z203="AAM",SUMIFS(Data!AD:AD,Data!Z:Z,"TM",Data!X:X,Data!M203,AA:AA,"H"),IF(Data!Z203="AM",SUMIFS(Data!AD:AD,Data!Z:Z,"TM",Data!V:V,Data!M203,AA:AA,"H"),IF(Data!Z203="AZM",SUMIFS(Data!AD:AD,Data!Z:Z,"TM",Data!U:U,Data!M203,AA:AA,"H"),IF(Data!Z203="Zone",SUMIFS(Data!AD:AD,Data!Z:Z,"TM",Data!T:T,Data!M203,AA:AA,"H"),IF(Data!Z203="Region",SUMIFS(Data!AD:AD,Data!Z:Z,"TM",Data!S:S,Data!M203,AA:AA,"H"),IF(Data!Z203="Country",SUMIFS(Data!AD:AD,Data!Z:Z,"TM",Data!R:R,Data!M203,AA:AA,"H"),"")))))))</f>
        <v>0</v>
      </c>
      <c r="AE203" s="27">
        <f t="shared" si="60"/>
        <v>0</v>
      </c>
      <c r="AF203" s="26">
        <f t="shared" si="61"/>
        <v>0</v>
      </c>
      <c r="AG203" s="26">
        <f t="shared" si="62"/>
        <v>0</v>
      </c>
      <c r="AH203" s="26">
        <f t="shared" si="63"/>
        <v>0</v>
      </c>
      <c r="AJ203" s="28">
        <f>IF(Z203="TM",IF(AA203="U",(SUMIFS(Orders!AG:AG,Orders!AD:AD,Data!M203,Orders!W:W,0,Orders!X:X,0)+SUMIFS(Orders!AG:AG,Orders!AD:AD,Data!M203,Orders!W:W,1,Orders!X:X,1))/12000,0),IF(Data!Z203="AAM",SUMIFS(Data!AJ:AJ,Data!Z:Z,"TM",Data!X:X,Data!M203,AA:AA,"U"),IF(Data!Z203="AM",SUMIFS(Data!AJ:AJ,Data!Z:Z,"TM",Data!V:V,Data!M203,AA:AA,"U"),IF(Data!Z203="AZM",SUMIFS(Data!AJ:AJ,Data!Z:Z,"TM",Data!U:U,Data!M203,AA:AA,"U"),IF(Data!Z203="Zone",SUMIFS(Data!AJ:AJ,Data!Z:Z,"TM",Data!T:T,Data!M203,AA:AA,"U"),IF(Data!Z203="Region",SUMIFS(Data!AJ:AJ,Data!Z:Z,"TM",Data!S:S,Data!M203,AA:AA,"U"),IF(Data!Z203="Country",SUMIFS(Data!AJ:AJ,Data!Z:Z,"TM",Data!R:R,Data!M203,AA:AA,"U"),"")))))))</f>
        <v>0</v>
      </c>
      <c r="AK203" s="18">
        <f>IF(Z203="TM",IF(AA203="U",(SUMIFS(Orders!AG:AG,Orders!AD:AD,Data!M203,Orders!W:W,0,Orders!X:X,0)+SUMIFS(Orders!AG:AG,Orders!AD:AD,Data!M203,Orders!W:W,1,Orders!X:X,1)),0),IF(Data!Z203="AAM",SUMIFS(Data!AK:AK,Data!Z:Z,"TM",Data!X:X,Data!M203,AA:AA,"U"),IF(Data!Z203="AM",SUMIFS(Data!AK:AK,Data!Z:Z,"TM",Data!V:V,Data!M203,AA:AA,"U"),IF(Data!Z203="AZM",SUMIFS(Data!AK:AK,Data!Z:Z,"TM",Data!U:U,Data!M203,AA:AA,"U"),IF(Data!Z203="Zone",SUMIFS(Data!AK:AK,Data!Z:Z,"TM",Data!T:T,Data!M203,AA:AA,"U"),IF(Data!Z203="Region",SUMIFS(Data!AK:AK,Data!Z:Z,"TM",Data!S:S,Data!M203,AA:AA,"U"),IF(Data!Z203="Country",SUMIFS(Data!AK:AK,Data!Z:Z,"TM",Data!R:R,Data!M203,AA:AA,"U"),"")))))))</f>
        <v>0</v>
      </c>
      <c r="AL203" s="18">
        <f>IF(Z203="TM",12000*0,IF(Data!Z203="AAM",SUMIFS(Data!AL:AL,Data!Z:Z,"TM",Data!X:X,Data!M203,AA:AA,"H"),IF(Data!Z203="AM",SUMIFS(Data!AL:AL,Data!Z:Z,"TM",Data!V:V,Data!M203,AA:AA,"H"),IF(Data!Z203="AZM",SUMIFS(Data!AL:AL,Data!Z:Z,"TM",Data!U:U,Data!M203,AA:AA,"H"),IF(Data!Z203="Zone",SUMIFS(Data!AL:AL,Data!Z:Z,"TM",Data!T:T,Data!M203,AA:AA,"H"),IF(Data!Z203="Region",SUMIFS(Data!AL:AL,Data!Z:Z,"TM",Data!S:S,Data!M203,AA:AA,"H"),IF(Data!Z203="Country",SUMIFS(Data!AL:AL,Data!Z:Z,"TM",Data!R:R,Data!M203,AA:AA,"H"),"")))))))</f>
        <v>0</v>
      </c>
      <c r="AM203" s="27">
        <f t="shared" si="64"/>
        <v>0</v>
      </c>
      <c r="AN203" s="26">
        <f t="shared" si="65"/>
        <v>0</v>
      </c>
      <c r="AO203" s="26">
        <f t="shared" si="66"/>
        <v>0</v>
      </c>
      <c r="AQ203" s="28">
        <f t="shared" si="67"/>
        <v>0</v>
      </c>
      <c r="AR203" s="18">
        <f t="shared" si="68"/>
        <v>0</v>
      </c>
      <c r="AS203" s="18">
        <f t="shared" si="69"/>
        <v>0</v>
      </c>
      <c r="AT203" s="27">
        <f t="shared" si="70"/>
        <v>0</v>
      </c>
      <c r="AU203" s="27"/>
      <c r="AV203" s="27"/>
      <c r="AW203" s="18">
        <f>IF(Z203="TM",(COUNTIFS(Orders!AD:AD,Data!M203,Orders!W:W,0,Orders!X:X,0,Orders!S:S,"*Ray*")+COUNTIFS(Orders!AD:AD,Data!M203,Orders!W:W,1,Orders!X:X,1,Orders!S:S,"*Ray*")+COUNTIFS(Orders!AD:AD,Data!M203,Orders!W:W,0,Orders!X:X,0,Orders!S:S,"*Fabric*")+COUNTIFS(Orders!AD:AD,Data!M203,Orders!W:W,1,Orders!X:X,1,Orders!S:S,"*Fabric*")),IF(Data!Z203="AAM",SUMIFS(Data!AW:AW,Data!Z:Z,"TM",Data!X:X,Data!M203),IF(Data!Z203="AM",SUMIFS(Data!AW:AW,Data!Z:Z,"TM",Data!V:V,Data!M203),IF(Data!Z203="AZM",SUMIFS(Data!AW:AW,Data!Z:Z,"TM",Data!U:U,Data!M203),IF(Data!Z203="Zone",SUMIFS(Data!AW:AW,Data!Z:Z,"TM",Data!T:T,Data!M203),IF(Data!Z203="Region",SUMIFS(Data!AW:AW,Data!Z:Z,"TM",Data!S:S,Data!M203),IF(Data!Z203="Country",SUMIFS(Data!AW:AW,Data!Z:Z,"TM",Data!R:R,Data!M203),0)))))))</f>
        <v>0</v>
      </c>
      <c r="AX203" s="18">
        <f>IF(Z203="TM",(COUNTIFS(Orders!AD:AD,Data!M203,Orders!W:W,0,Orders!X:X,0,Orders!S:S,"*Starter*")+COUNTIFS(Orders!AD:AD,Data!M203,Orders!W:W,1,Orders!X:X,1,Orders!S:S,"*Starter*")),IF(Data!Z203="AAM",SUMIFS(Data!AX:AX,Data!Z:Z,"TM",Data!X:X,Data!M203),IF(Data!Z203="AM",SUMIFS(Data!AX:AX,Data!Z:Z,"TM",Data!V:V,Data!M203),IF(Data!Z203="AZM",SUMIFS(Data!AX:AX,Data!Z:Z,"TM",Data!U:U,Data!M203),IF(Data!Z203="Zone",SUMIFS(Data!AX:AX,Data!Z:Z,"TM",Data!T:T,Data!M203),IF(Data!Z203="Region",SUMIFS(Data!AX:AX,Data!Z:Z,"TM",Data!S:S,Data!M203),IF(Data!Z203="Country",SUMIFS(Data!AX:AX,Data!Z:Z,"TM",Data!R:R,Data!M203),0)))))))</f>
        <v>0</v>
      </c>
      <c r="AY203" s="18">
        <f>IF(Z203="TM",(COUNTIFS(Orders!AD:AD,Data!M203,Orders!W:W,0,Orders!X:X,0,Orders!S:S,"*Pro*")+COUNTIFS(Orders!AD:AD,Data!M203,Orders!W:W,1,Orders!X:X,1,Orders!S:S,"*Pro*")),IF(Data!Z203="AAM",SUMIFS(Data!AY:AY,Data!Z:Z,"TM",Data!X:X,Data!M203),IF(Data!Z203="AM",SUMIFS(Data!AY:AY,Data!Z:Z,"TM",Data!V:V,Data!M203),IF(Data!Z203="AZM",SUMIFS(Data!AY:AY,Data!Z:Z,"TM",Data!U:U,Data!M203),IF(Data!Z203="Zone",SUMIFS(Data!AY:AY,Data!Z:Z,"TM",Data!T:T,Data!M203),IF(Data!Z203="Region",SUMIFS(Data!AY:AY,Data!Z:Z,"TM",Data!S:S,Data!M203),IF(Data!Z203="Country",SUMIFS(Data!AY:AY,Data!Z:Z,"TM",Data!R:R,Data!M203),0)))))))</f>
        <v>0</v>
      </c>
      <c r="AZ203" s="18">
        <f>IF(Z203="TM",(COUNTIFS(Orders!AD:AD,Data!M203,Orders!W:W,0,Orders!X:X,0,Orders!S:S,"*Tab*")+COUNTIFS(Orders!AD:AD,Data!M203,Orders!W:W,1,Orders!X:X,1,Orders!S:S,"*Tab*")),IF(Data!Z203="AAM",SUMIFS(Data!AZ:AZ,Data!Z:Z,"TM",Data!X:X,Data!M203),IF(Data!Z203="AM",SUMIFS(Data!AZ:AZ,Data!Z:Z,"TM",Data!V:V,Data!M203),IF(Data!Z203="AZM",SUMIFS(Data!AZ:AZ,Data!Z:Z,"TM",Data!U:U,Data!M203),IF(Data!Z203="Zone",SUMIFS(Data!AZ:AZ,Data!Z:Z,"TM",Data!T:T,Data!M203),IF(Data!Z203="Region",SUMIFS(Data!AZ:AZ,Data!Z:Z,"TM",Data!S:S,Data!M203),IF(Data!Z203="Country",SUMIFS(Data!AZ:AZ,Data!Z:Z,"TM",Data!R:R,Data!M203),0)))))))</f>
        <v>0</v>
      </c>
      <c r="BA203" s="18">
        <f>IF(Z203="TM",(COUNTIFS(Orders!AD:AD,Data!M203,Orders!W:W,0,Orders!X:X,0,Orders!S:S,"*Dental*")+COUNTIFS(Orders!AD:AD,Data!M203,Orders!W:W,1,Orders!X:X,1,Orders!S:S,"*Dental*")+COUNTIFS(Orders!AD:AD,Data!M203,Orders!W:W,0,Orders!X:X,0,Orders!S:S,"*Pediatric*")+COUNTIFS(Orders!AD:AD,Data!M203,Orders!W:W,1,Orders!X:X,1,Orders!S:S,"*Pediatric*")),IF(Data!Z203="AAM",SUMIFS(Data!BA:BA,Data!Z:Z,"TM",Data!X:X,Data!M203),IF(Data!Z203="AM",SUMIFS(Data!BA:BA,Data!Z:Z,"TM",Data!V:V,Data!M203),IF(Data!Z203="AZM",SUMIFS(Data!BA:BA,Data!Z:Z,"TM",Data!U:U,Data!M203),IF(Data!Z203="Zone",SUMIFS(Data!BA:BA,Data!Z:Z,"TM",Data!T:T,Data!M203),IF(Data!Z203="Region",SUMIFS(Data!BA:BA,Data!Z:Z,"TM",Data!S:S,Data!M203),IF(Data!Z203="Country",SUMIFS(Data!BA:BA,Data!Z:Z,"TM",Data!R:R,Data!M203),0)))))))</f>
        <v>0</v>
      </c>
      <c r="BB203" s="18">
        <f>IF(Z203="TM",(COUNTIFS(Orders!AD:AD,Data!M203,Orders!W:W,0,Orders!X:X,0,Orders!S:S,"*Fabric*")+COUNTIFS(Orders!AD:AD,Data!M203,Orders!W:W,1,Orders!X:X,1,Orders!S:S,"*Fabric*")),IF(Data!Z203="AAM",SUMIFS(Data!BB:BB,Data!Z:Z,"TM",Data!X:X,Data!M203),IF(Data!Z203="AM",SUMIFS(Data!BB:BB,Data!Z:Z,"TM",Data!V:V,Data!M203),IF(Data!Z203="AZM",SUMIFS(Data!BB:BB,Data!Z:Z,"TM",Data!U:U,Data!M203),IF(Data!Z203="Zone",SUMIFS(Data!BB:BB,Data!Z:Z,"TM",Data!T:T,Data!M203),IF(Data!Z203="Region",SUMIFS(Data!BB:BB,Data!Z:Z,"TM",Data!S:S,Data!M203),IF(Data!Z203="Country",SUMIFS(Data!BB:BB,Data!Z:Z,"TM",Data!R:R,Data!M203),0)))))))</f>
        <v>0</v>
      </c>
    </row>
    <row r="204" spans="1:54" ht="15.75" x14ac:dyDescent="0.3">
      <c r="A204" s="33" t="str">
        <f t="shared" ref="A204:A267" si="71">IF(B204=FALSE,C204,"")</f>
        <v/>
      </c>
      <c r="B204" s="33" t="b">
        <f t="shared" ref="B204:B267" si="72">ISERROR(C204)</f>
        <v>1</v>
      </c>
      <c r="C204" s="33" t="e">
        <f>IF(ISERROR(SMALL($D$4:$D$594,E204)),””,SMALL($D$4:$D$594,E204))</f>
        <v>#NAME?</v>
      </c>
      <c r="D204" s="34" t="str">
        <f t="shared" ref="D204:D267" si="73">IF(F204=0,"",E204)</f>
        <v/>
      </c>
      <c r="E204" s="33">
        <f>ROWS($E$4:E204)</f>
        <v>201</v>
      </c>
      <c r="F204" s="33">
        <f t="shared" ref="F204:F267" si="74">IF(G204=0,0,IF(H204=0,0,1))</f>
        <v>0</v>
      </c>
      <c r="G204" s="33">
        <f>IF(OR(Report!$C$7="",Report!$C$7="All Levels"),1,IF(Report!$C$7=Data!Z204,1,0))</f>
        <v>0</v>
      </c>
      <c r="H204" s="33">
        <f t="shared" ref="H204:H267" si="75">IF(I204=3,1,0)</f>
        <v>1</v>
      </c>
      <c r="I204" s="33">
        <f t="shared" ref="I204:I267" si="76">SUM(J204:L204)</f>
        <v>3</v>
      </c>
      <c r="J204" s="33">
        <f>IF(OR(Report!$F$7="",Report!$F$7="All AMs"),1,IF(Report!$F$7=Data!W204,1,0))</f>
        <v>1</v>
      </c>
      <c r="K204" s="33">
        <f>IF(OR(Report!$E$7="",Report!$E$7="All Zones"),1,IF(Report!$E$7=Data!P204,1,0))</f>
        <v>1</v>
      </c>
      <c r="L204" s="33">
        <f>IF(OR(Report!$D$7="",Report!$D$7="All Regions"),1,IF(Report!$D$7=Data!O204,1,0))</f>
        <v>1</v>
      </c>
      <c r="M204" s="67" t="s">
        <v>1028</v>
      </c>
      <c r="N204" s="67" t="s">
        <v>1029</v>
      </c>
      <c r="O204" s="68" t="s">
        <v>18</v>
      </c>
      <c r="P204" s="68" t="s">
        <v>683</v>
      </c>
      <c r="Q204" s="68" t="s">
        <v>807</v>
      </c>
      <c r="R204" s="67" t="s">
        <v>777</v>
      </c>
      <c r="S204" s="67" t="s">
        <v>749</v>
      </c>
      <c r="T204" s="67" t="s">
        <v>751</v>
      </c>
      <c r="U204" s="67" t="s">
        <v>783</v>
      </c>
      <c r="V204" s="67" t="s">
        <v>806</v>
      </c>
      <c r="W204" s="67" t="s">
        <v>703</v>
      </c>
      <c r="X204" s="67"/>
      <c r="Y204" s="68" t="s">
        <v>361</v>
      </c>
      <c r="Z204" s="68" t="s">
        <v>13</v>
      </c>
      <c r="AA204" s="68" t="s">
        <v>925</v>
      </c>
      <c r="AB204" s="18">
        <f>IF(Z204="TM",IF(AA204="H",(COUNTIFS(Orders!AD:AD,Data!M204,Orders!W:W,0,Orders!X:X,0)+COUNTIFS(Orders!AD:AD,Data!M204,Orders!W:W,1,Orders!X:X,1)),0),IF(Data!Z204="AAM",SUMIFS(Data!AB:AB,Data!Z:Z,"TM",Data!X:X,Data!M204,AA:AA,"H"),IF(Data!Z204="AM",SUMIFS(Data!AB:AB,Data!Z:Z,"TM",Data!V:V,Data!M204,AA:AA,"H"),IF(Data!Z204="AZM",SUMIFS(Data!AB:AB,Data!Z:Z,"TM",Data!U:U,Data!M204,AA:AA,"H"),IF(Data!Z204="ZM",SUMIFS(Data!AB:AB,Data!Z:Z,"TM",Data!T:T,Data!M204,AA:AA,"H"),IF(Data!Z204="RM",SUMIFS(Data!AB:AB,Data!Z:Z,"TM",Data!S:S,Data!M204,AA:AA,"H"),IF(Data!Z204="CM",SUMIFS(Data!AB:AB,Data!Z:Z,"TM",Data!R:R,Data!M204,AA:AA,"H"),"")))))))</f>
        <v>0</v>
      </c>
      <c r="AC204" s="28">
        <f>IF(Z204="TM",IF(AA204="H",(SUMIFS(Orders!AG:AG,Orders!AD:AD,Data!M204,Orders!W:W,0,Orders!X:X,0)+SUMIFS(Orders!AG:AG,Orders!AD:AD,Data!M204,Orders!W:W,1,Orders!X:X,1))/12000,0),IF(Data!Z204="AAM",SUMIFS(Data!AC:AC,Data!Z:Z,"TM",Data!X:X,Data!M204,AA:AA,"H"),IF(Data!Z204="AM",SUMIFS(Data!AC:AC,Data!Z:Z,"TM",Data!V:V,Data!M204,AA:AA,"H"),IF(Data!Z204="AZM",SUMIFS(Data!AC:AC,Data!Z:Z,"TM",Data!U:U,Data!M204,AA:AA,"H"),IF(Data!Z204="Zone",SUMIFS(Data!AC:AC,Data!Z:Z,"TM",Data!T:T,Data!M204,AA:AA,"H"),IF(Data!Z204="Region",SUMIFS(Data!AC:AC,Data!Z:Z,"TM",Data!S:S,Data!M204,AA:AA,"H"),IF(Data!Z204="Country",SUMIFS(Data!AC:AC,Data!Z:Z,"TM",Data!R:R,Data!M204,AA:AA,"H"),"")))))))</f>
        <v>0</v>
      </c>
      <c r="AD204" s="18">
        <f>IF(Z204="TM",0,IF(Data!Z204="AAM",SUMIFS(Data!AD:AD,Data!Z:Z,"TM",Data!X:X,Data!M204,AA:AA,"H"),IF(Data!Z204="AM",SUMIFS(Data!AD:AD,Data!Z:Z,"TM",Data!V:V,Data!M204,AA:AA,"H"),IF(Data!Z204="AZM",SUMIFS(Data!AD:AD,Data!Z:Z,"TM",Data!U:U,Data!M204,AA:AA,"H"),IF(Data!Z204="Zone",SUMIFS(Data!AD:AD,Data!Z:Z,"TM",Data!T:T,Data!M204,AA:AA,"H"),IF(Data!Z204="Region",SUMIFS(Data!AD:AD,Data!Z:Z,"TM",Data!S:S,Data!M204,AA:AA,"H"),IF(Data!Z204="Country",SUMIFS(Data!AD:AD,Data!Z:Z,"TM",Data!R:R,Data!M204,AA:AA,"H"),"")))))))</f>
        <v>0</v>
      </c>
      <c r="AE204" s="27">
        <f t="shared" si="60"/>
        <v>0</v>
      </c>
      <c r="AF204" s="26">
        <f t="shared" si="61"/>
        <v>0</v>
      </c>
      <c r="AG204" s="26">
        <f t="shared" si="62"/>
        <v>0</v>
      </c>
      <c r="AH204" s="26">
        <f t="shared" si="63"/>
        <v>0</v>
      </c>
      <c r="AJ204" s="28">
        <f>IF(Z204="TM",IF(AA204="U",(SUMIFS(Orders!AG:AG,Orders!AD:AD,Data!M204,Orders!W:W,0,Orders!X:X,0)+SUMIFS(Orders!AG:AG,Orders!AD:AD,Data!M204,Orders!W:W,1,Orders!X:X,1))/12000,0),IF(Data!Z204="AAM",SUMIFS(Data!AJ:AJ,Data!Z:Z,"TM",Data!X:X,Data!M204,AA:AA,"U"),IF(Data!Z204="AM",SUMIFS(Data!AJ:AJ,Data!Z:Z,"TM",Data!V:V,Data!M204,AA:AA,"U"),IF(Data!Z204="AZM",SUMIFS(Data!AJ:AJ,Data!Z:Z,"TM",Data!U:U,Data!M204,AA:AA,"U"),IF(Data!Z204="Zone",SUMIFS(Data!AJ:AJ,Data!Z:Z,"TM",Data!T:T,Data!M204,AA:AA,"U"),IF(Data!Z204="Region",SUMIFS(Data!AJ:AJ,Data!Z:Z,"TM",Data!S:S,Data!M204,AA:AA,"U"),IF(Data!Z204="Country",SUMIFS(Data!AJ:AJ,Data!Z:Z,"TM",Data!R:R,Data!M204,AA:AA,"U"),"")))))))</f>
        <v>0</v>
      </c>
      <c r="AK204" s="18">
        <f>IF(Z204="TM",IF(AA204="U",(SUMIFS(Orders!AG:AG,Orders!AD:AD,Data!M204,Orders!W:W,0,Orders!X:X,0)+SUMIFS(Orders!AG:AG,Orders!AD:AD,Data!M204,Orders!W:W,1,Orders!X:X,1)),0),IF(Data!Z204="AAM",SUMIFS(Data!AK:AK,Data!Z:Z,"TM",Data!X:X,Data!M204,AA:AA,"U"),IF(Data!Z204="AM",SUMIFS(Data!AK:AK,Data!Z:Z,"TM",Data!V:V,Data!M204,AA:AA,"U"),IF(Data!Z204="AZM",SUMIFS(Data!AK:AK,Data!Z:Z,"TM",Data!U:U,Data!M204,AA:AA,"U"),IF(Data!Z204="Zone",SUMIFS(Data!AK:AK,Data!Z:Z,"TM",Data!T:T,Data!M204,AA:AA,"U"),IF(Data!Z204="Region",SUMIFS(Data!AK:AK,Data!Z:Z,"TM",Data!S:S,Data!M204,AA:AA,"U"),IF(Data!Z204="Country",SUMIFS(Data!AK:AK,Data!Z:Z,"TM",Data!R:R,Data!M204,AA:AA,"U"),"")))))))</f>
        <v>0</v>
      </c>
      <c r="AL204" s="18">
        <f>IF(Z204="TM",12000*0,IF(Data!Z204="AAM",SUMIFS(Data!AL:AL,Data!Z:Z,"TM",Data!X:X,Data!M204,AA:AA,"H"),IF(Data!Z204="AM",SUMIFS(Data!AL:AL,Data!Z:Z,"TM",Data!V:V,Data!M204,AA:AA,"H"),IF(Data!Z204="AZM",SUMIFS(Data!AL:AL,Data!Z:Z,"TM",Data!U:U,Data!M204,AA:AA,"H"),IF(Data!Z204="Zone",SUMIFS(Data!AL:AL,Data!Z:Z,"TM",Data!T:T,Data!M204,AA:AA,"H"),IF(Data!Z204="Region",SUMIFS(Data!AL:AL,Data!Z:Z,"TM",Data!S:S,Data!M204,AA:AA,"H"),IF(Data!Z204="Country",SUMIFS(Data!AL:AL,Data!Z:Z,"TM",Data!R:R,Data!M204,AA:AA,"H"),"")))))))</f>
        <v>0</v>
      </c>
      <c r="AM204" s="27">
        <f t="shared" si="64"/>
        <v>0</v>
      </c>
      <c r="AN204" s="26">
        <f t="shared" si="65"/>
        <v>0</v>
      </c>
      <c r="AO204" s="26">
        <f t="shared" si="66"/>
        <v>0</v>
      </c>
      <c r="AQ204" s="28">
        <f t="shared" si="67"/>
        <v>0</v>
      </c>
      <c r="AR204" s="18">
        <f t="shared" si="68"/>
        <v>0</v>
      </c>
      <c r="AS204" s="18">
        <f t="shared" si="69"/>
        <v>0</v>
      </c>
      <c r="AT204" s="27">
        <f t="shared" si="70"/>
        <v>0</v>
      </c>
      <c r="AU204" s="27"/>
      <c r="AV204" s="27"/>
      <c r="AW204" s="18">
        <f>IF(Z204="TM",(COUNTIFS(Orders!AD:AD,Data!M204,Orders!W:W,0,Orders!X:X,0,Orders!S:S,"*Ray*")+COUNTIFS(Orders!AD:AD,Data!M204,Orders!W:W,1,Orders!X:X,1,Orders!S:S,"*Ray*")+COUNTIFS(Orders!AD:AD,Data!M204,Orders!W:W,0,Orders!X:X,0,Orders!S:S,"*Fabric*")+COUNTIFS(Orders!AD:AD,Data!M204,Orders!W:W,1,Orders!X:X,1,Orders!S:S,"*Fabric*")),IF(Data!Z204="AAM",SUMIFS(Data!AW:AW,Data!Z:Z,"TM",Data!X:X,Data!M204),IF(Data!Z204="AM",SUMIFS(Data!AW:AW,Data!Z:Z,"TM",Data!V:V,Data!M204),IF(Data!Z204="AZM",SUMIFS(Data!AW:AW,Data!Z:Z,"TM",Data!U:U,Data!M204),IF(Data!Z204="Zone",SUMIFS(Data!AW:AW,Data!Z:Z,"TM",Data!T:T,Data!M204),IF(Data!Z204="Region",SUMIFS(Data!AW:AW,Data!Z:Z,"TM",Data!S:S,Data!M204),IF(Data!Z204="Country",SUMIFS(Data!AW:AW,Data!Z:Z,"TM",Data!R:R,Data!M204),0)))))))</f>
        <v>0</v>
      </c>
      <c r="AX204" s="18">
        <f>IF(Z204="TM",(COUNTIFS(Orders!AD:AD,Data!M204,Orders!W:W,0,Orders!X:X,0,Orders!S:S,"*Starter*")+COUNTIFS(Orders!AD:AD,Data!M204,Orders!W:W,1,Orders!X:X,1,Orders!S:S,"*Starter*")),IF(Data!Z204="AAM",SUMIFS(Data!AX:AX,Data!Z:Z,"TM",Data!X:X,Data!M204),IF(Data!Z204="AM",SUMIFS(Data!AX:AX,Data!Z:Z,"TM",Data!V:V,Data!M204),IF(Data!Z204="AZM",SUMIFS(Data!AX:AX,Data!Z:Z,"TM",Data!U:U,Data!M204),IF(Data!Z204="Zone",SUMIFS(Data!AX:AX,Data!Z:Z,"TM",Data!T:T,Data!M204),IF(Data!Z204="Region",SUMIFS(Data!AX:AX,Data!Z:Z,"TM",Data!S:S,Data!M204),IF(Data!Z204="Country",SUMIFS(Data!AX:AX,Data!Z:Z,"TM",Data!R:R,Data!M204),0)))))))</f>
        <v>0</v>
      </c>
      <c r="AY204" s="18">
        <f>IF(Z204="TM",(COUNTIFS(Orders!AD:AD,Data!M204,Orders!W:W,0,Orders!X:X,0,Orders!S:S,"*Pro*")+COUNTIFS(Orders!AD:AD,Data!M204,Orders!W:W,1,Orders!X:X,1,Orders!S:S,"*Pro*")),IF(Data!Z204="AAM",SUMIFS(Data!AY:AY,Data!Z:Z,"TM",Data!X:X,Data!M204),IF(Data!Z204="AM",SUMIFS(Data!AY:AY,Data!Z:Z,"TM",Data!V:V,Data!M204),IF(Data!Z204="AZM",SUMIFS(Data!AY:AY,Data!Z:Z,"TM",Data!U:U,Data!M204),IF(Data!Z204="Zone",SUMIFS(Data!AY:AY,Data!Z:Z,"TM",Data!T:T,Data!M204),IF(Data!Z204="Region",SUMIFS(Data!AY:AY,Data!Z:Z,"TM",Data!S:S,Data!M204),IF(Data!Z204="Country",SUMIFS(Data!AY:AY,Data!Z:Z,"TM",Data!R:R,Data!M204),0)))))))</f>
        <v>0</v>
      </c>
      <c r="AZ204" s="18">
        <f>IF(Z204="TM",(COUNTIFS(Orders!AD:AD,Data!M204,Orders!W:W,0,Orders!X:X,0,Orders!S:S,"*Tab*")+COUNTIFS(Orders!AD:AD,Data!M204,Orders!W:W,1,Orders!X:X,1,Orders!S:S,"*Tab*")),IF(Data!Z204="AAM",SUMIFS(Data!AZ:AZ,Data!Z:Z,"TM",Data!X:X,Data!M204),IF(Data!Z204="AM",SUMIFS(Data!AZ:AZ,Data!Z:Z,"TM",Data!V:V,Data!M204),IF(Data!Z204="AZM",SUMIFS(Data!AZ:AZ,Data!Z:Z,"TM",Data!U:U,Data!M204),IF(Data!Z204="Zone",SUMIFS(Data!AZ:AZ,Data!Z:Z,"TM",Data!T:T,Data!M204),IF(Data!Z204="Region",SUMIFS(Data!AZ:AZ,Data!Z:Z,"TM",Data!S:S,Data!M204),IF(Data!Z204="Country",SUMIFS(Data!AZ:AZ,Data!Z:Z,"TM",Data!R:R,Data!M204),0)))))))</f>
        <v>0</v>
      </c>
      <c r="BA204" s="18">
        <f>IF(Z204="TM",(COUNTIFS(Orders!AD:AD,Data!M204,Orders!W:W,0,Orders!X:X,0,Orders!S:S,"*Dental*")+COUNTIFS(Orders!AD:AD,Data!M204,Orders!W:W,1,Orders!X:X,1,Orders!S:S,"*Dental*")+COUNTIFS(Orders!AD:AD,Data!M204,Orders!W:W,0,Orders!X:X,0,Orders!S:S,"*Pediatric*")+COUNTIFS(Orders!AD:AD,Data!M204,Orders!W:W,1,Orders!X:X,1,Orders!S:S,"*Pediatric*")),IF(Data!Z204="AAM",SUMIFS(Data!BA:BA,Data!Z:Z,"TM",Data!X:X,Data!M204),IF(Data!Z204="AM",SUMIFS(Data!BA:BA,Data!Z:Z,"TM",Data!V:V,Data!M204),IF(Data!Z204="AZM",SUMIFS(Data!BA:BA,Data!Z:Z,"TM",Data!U:U,Data!M204),IF(Data!Z204="Zone",SUMIFS(Data!BA:BA,Data!Z:Z,"TM",Data!T:T,Data!M204),IF(Data!Z204="Region",SUMIFS(Data!BA:BA,Data!Z:Z,"TM",Data!S:S,Data!M204),IF(Data!Z204="Country",SUMIFS(Data!BA:BA,Data!Z:Z,"TM",Data!R:R,Data!M204),0)))))))</f>
        <v>0</v>
      </c>
      <c r="BB204" s="18">
        <f>IF(Z204="TM",(COUNTIFS(Orders!AD:AD,Data!M204,Orders!W:W,0,Orders!X:X,0,Orders!S:S,"*Fabric*")+COUNTIFS(Orders!AD:AD,Data!M204,Orders!W:W,1,Orders!X:X,1,Orders!S:S,"*Fabric*")),IF(Data!Z204="AAM",SUMIFS(Data!BB:BB,Data!Z:Z,"TM",Data!X:X,Data!M204),IF(Data!Z204="AM",SUMIFS(Data!BB:BB,Data!Z:Z,"TM",Data!V:V,Data!M204),IF(Data!Z204="AZM",SUMIFS(Data!BB:BB,Data!Z:Z,"TM",Data!U:U,Data!M204),IF(Data!Z204="Zone",SUMIFS(Data!BB:BB,Data!Z:Z,"TM",Data!T:T,Data!M204),IF(Data!Z204="Region",SUMIFS(Data!BB:BB,Data!Z:Z,"TM",Data!S:S,Data!M204),IF(Data!Z204="Country",SUMIFS(Data!BB:BB,Data!Z:Z,"TM",Data!R:R,Data!M204),0)))))))</f>
        <v>0</v>
      </c>
    </row>
    <row r="205" spans="1:54" ht="15.75" x14ac:dyDescent="0.3">
      <c r="A205" s="33" t="str">
        <f t="shared" si="71"/>
        <v/>
      </c>
      <c r="B205" s="33" t="b">
        <f t="shared" si="72"/>
        <v>1</v>
      </c>
      <c r="C205" s="33" t="e">
        <f>IF(ISERROR(SMALL($D$4:$D$594,E205)),””,SMALL($D$4:$D$594,E205))</f>
        <v>#NAME?</v>
      </c>
      <c r="D205" s="34" t="str">
        <f t="shared" si="73"/>
        <v/>
      </c>
      <c r="E205" s="33">
        <f>ROWS($E$4:E205)</f>
        <v>202</v>
      </c>
      <c r="F205" s="33">
        <f t="shared" si="74"/>
        <v>0</v>
      </c>
      <c r="G205" s="33">
        <f>IF(OR(Report!$C$7="",Report!$C$7="All Levels"),1,IF(Report!$C$7=Data!Z205,1,0))</f>
        <v>0</v>
      </c>
      <c r="H205" s="33">
        <f t="shared" si="75"/>
        <v>1</v>
      </c>
      <c r="I205" s="33">
        <f t="shared" si="76"/>
        <v>3</v>
      </c>
      <c r="J205" s="33">
        <f>IF(OR(Report!$F$7="",Report!$F$7="All AMs"),1,IF(Report!$F$7=Data!W205,1,0))</f>
        <v>1</v>
      </c>
      <c r="K205" s="33">
        <f>IF(OR(Report!$E$7="",Report!$E$7="All Zones"),1,IF(Report!$E$7=Data!P205,1,0))</f>
        <v>1</v>
      </c>
      <c r="L205" s="33">
        <f>IF(OR(Report!$D$7="",Report!$D$7="All Regions"),1,IF(Report!$D$7=Data!O205,1,0))</f>
        <v>1</v>
      </c>
      <c r="M205" s="67" t="s">
        <v>452</v>
      </c>
      <c r="N205" s="67" t="s">
        <v>1030</v>
      </c>
      <c r="O205" s="68" t="s">
        <v>18</v>
      </c>
      <c r="P205" s="68" t="s">
        <v>683</v>
      </c>
      <c r="Q205" s="68" t="s">
        <v>807</v>
      </c>
      <c r="R205" s="67" t="s">
        <v>777</v>
      </c>
      <c r="S205" s="67" t="s">
        <v>749</v>
      </c>
      <c r="T205" s="67" t="s">
        <v>751</v>
      </c>
      <c r="U205" s="67" t="s">
        <v>783</v>
      </c>
      <c r="V205" s="67" t="s">
        <v>806</v>
      </c>
      <c r="W205" s="67" t="s">
        <v>703</v>
      </c>
      <c r="X205" s="67"/>
      <c r="Y205" s="68" t="s">
        <v>361</v>
      </c>
      <c r="Z205" s="68" t="s">
        <v>13</v>
      </c>
      <c r="AA205" s="68" t="s">
        <v>925</v>
      </c>
      <c r="AB205" s="18">
        <f>IF(Z205="TM",IF(AA205="H",(COUNTIFS(Orders!AD:AD,Data!M205,Orders!W:W,0,Orders!X:X,0)+COUNTIFS(Orders!AD:AD,Data!M205,Orders!W:W,1,Orders!X:X,1)),0),IF(Data!Z205="AAM",SUMIFS(Data!AB:AB,Data!Z:Z,"TM",Data!X:X,Data!M205,AA:AA,"H"),IF(Data!Z205="AM",SUMIFS(Data!AB:AB,Data!Z:Z,"TM",Data!V:V,Data!M205,AA:AA,"H"),IF(Data!Z205="AZM",SUMIFS(Data!AB:AB,Data!Z:Z,"TM",Data!U:U,Data!M205,AA:AA,"H"),IF(Data!Z205="ZM",SUMIFS(Data!AB:AB,Data!Z:Z,"TM",Data!T:T,Data!M205,AA:AA,"H"),IF(Data!Z205="RM",SUMIFS(Data!AB:AB,Data!Z:Z,"TM",Data!S:S,Data!M205,AA:AA,"H"),IF(Data!Z205="CM",SUMIFS(Data!AB:AB,Data!Z:Z,"TM",Data!R:R,Data!M205,AA:AA,"H"),"")))))))</f>
        <v>0</v>
      </c>
      <c r="AC205" s="28">
        <f>IF(Z205="TM",IF(AA205="H",(SUMIFS(Orders!AG:AG,Orders!AD:AD,Data!M205,Orders!W:W,0,Orders!X:X,0)+SUMIFS(Orders!AG:AG,Orders!AD:AD,Data!M205,Orders!W:W,1,Orders!X:X,1))/12000,0),IF(Data!Z205="AAM",SUMIFS(Data!AC:AC,Data!Z:Z,"TM",Data!X:X,Data!M205,AA:AA,"H"),IF(Data!Z205="AM",SUMIFS(Data!AC:AC,Data!Z:Z,"TM",Data!V:V,Data!M205,AA:AA,"H"),IF(Data!Z205="AZM",SUMIFS(Data!AC:AC,Data!Z:Z,"TM",Data!U:U,Data!M205,AA:AA,"H"),IF(Data!Z205="Zone",SUMIFS(Data!AC:AC,Data!Z:Z,"TM",Data!T:T,Data!M205,AA:AA,"H"),IF(Data!Z205="Region",SUMIFS(Data!AC:AC,Data!Z:Z,"TM",Data!S:S,Data!M205,AA:AA,"H"),IF(Data!Z205="Country",SUMIFS(Data!AC:AC,Data!Z:Z,"TM",Data!R:R,Data!M205,AA:AA,"H"),"")))))))</f>
        <v>0</v>
      </c>
      <c r="AD205" s="18">
        <f>IF(Z205="TM",0,IF(Data!Z205="AAM",SUMIFS(Data!AD:AD,Data!Z:Z,"TM",Data!X:X,Data!M205,AA:AA,"H"),IF(Data!Z205="AM",SUMIFS(Data!AD:AD,Data!Z:Z,"TM",Data!V:V,Data!M205,AA:AA,"H"),IF(Data!Z205="AZM",SUMIFS(Data!AD:AD,Data!Z:Z,"TM",Data!U:U,Data!M205,AA:AA,"H"),IF(Data!Z205="Zone",SUMIFS(Data!AD:AD,Data!Z:Z,"TM",Data!T:T,Data!M205,AA:AA,"H"),IF(Data!Z205="Region",SUMIFS(Data!AD:AD,Data!Z:Z,"TM",Data!S:S,Data!M205,AA:AA,"H"),IF(Data!Z205="Country",SUMIFS(Data!AD:AD,Data!Z:Z,"TM",Data!R:R,Data!M205,AA:AA,"H"),"")))))))</f>
        <v>0</v>
      </c>
      <c r="AE205" s="27">
        <f t="shared" si="60"/>
        <v>0</v>
      </c>
      <c r="AF205" s="26">
        <f t="shared" si="61"/>
        <v>0</v>
      </c>
      <c r="AG205" s="26">
        <f t="shared" si="62"/>
        <v>0</v>
      </c>
      <c r="AH205" s="26">
        <f t="shared" si="63"/>
        <v>0</v>
      </c>
      <c r="AJ205" s="28">
        <f>IF(Z205="TM",IF(AA205="U",(SUMIFS(Orders!AG:AG,Orders!AD:AD,Data!M205,Orders!W:W,0,Orders!X:X,0)+SUMIFS(Orders!AG:AG,Orders!AD:AD,Data!M205,Orders!W:W,1,Orders!X:X,1))/12000,0),IF(Data!Z205="AAM",SUMIFS(Data!AJ:AJ,Data!Z:Z,"TM",Data!X:X,Data!M205,AA:AA,"U"),IF(Data!Z205="AM",SUMIFS(Data!AJ:AJ,Data!Z:Z,"TM",Data!V:V,Data!M205,AA:AA,"U"),IF(Data!Z205="AZM",SUMIFS(Data!AJ:AJ,Data!Z:Z,"TM",Data!U:U,Data!M205,AA:AA,"U"),IF(Data!Z205="Zone",SUMIFS(Data!AJ:AJ,Data!Z:Z,"TM",Data!T:T,Data!M205,AA:AA,"U"),IF(Data!Z205="Region",SUMIFS(Data!AJ:AJ,Data!Z:Z,"TM",Data!S:S,Data!M205,AA:AA,"U"),IF(Data!Z205="Country",SUMIFS(Data!AJ:AJ,Data!Z:Z,"TM",Data!R:R,Data!M205,AA:AA,"U"),"")))))))</f>
        <v>0</v>
      </c>
      <c r="AK205" s="18">
        <f>IF(Z205="TM",IF(AA205="U",(SUMIFS(Orders!AG:AG,Orders!AD:AD,Data!M205,Orders!W:W,0,Orders!X:X,0)+SUMIFS(Orders!AG:AG,Orders!AD:AD,Data!M205,Orders!W:W,1,Orders!X:X,1)),0),IF(Data!Z205="AAM",SUMIFS(Data!AK:AK,Data!Z:Z,"TM",Data!X:X,Data!M205,AA:AA,"U"),IF(Data!Z205="AM",SUMIFS(Data!AK:AK,Data!Z:Z,"TM",Data!V:V,Data!M205,AA:AA,"U"),IF(Data!Z205="AZM",SUMIFS(Data!AK:AK,Data!Z:Z,"TM",Data!U:U,Data!M205,AA:AA,"U"),IF(Data!Z205="Zone",SUMIFS(Data!AK:AK,Data!Z:Z,"TM",Data!T:T,Data!M205,AA:AA,"U"),IF(Data!Z205="Region",SUMIFS(Data!AK:AK,Data!Z:Z,"TM",Data!S:S,Data!M205,AA:AA,"U"),IF(Data!Z205="Country",SUMIFS(Data!AK:AK,Data!Z:Z,"TM",Data!R:R,Data!M205,AA:AA,"U"),"")))))))</f>
        <v>0</v>
      </c>
      <c r="AL205" s="18">
        <f>IF(Z205="TM",12000*0,IF(Data!Z205="AAM",SUMIFS(Data!AL:AL,Data!Z:Z,"TM",Data!X:X,Data!M205,AA:AA,"H"),IF(Data!Z205="AM",SUMIFS(Data!AL:AL,Data!Z:Z,"TM",Data!V:V,Data!M205,AA:AA,"H"),IF(Data!Z205="AZM",SUMIFS(Data!AL:AL,Data!Z:Z,"TM",Data!U:U,Data!M205,AA:AA,"H"),IF(Data!Z205="Zone",SUMIFS(Data!AL:AL,Data!Z:Z,"TM",Data!T:T,Data!M205,AA:AA,"H"),IF(Data!Z205="Region",SUMIFS(Data!AL:AL,Data!Z:Z,"TM",Data!S:S,Data!M205,AA:AA,"H"),IF(Data!Z205="Country",SUMIFS(Data!AL:AL,Data!Z:Z,"TM",Data!R:R,Data!M205,AA:AA,"H"),"")))))))</f>
        <v>0</v>
      </c>
      <c r="AM205" s="27">
        <f t="shared" si="64"/>
        <v>0</v>
      </c>
      <c r="AN205" s="26">
        <f t="shared" si="65"/>
        <v>0</v>
      </c>
      <c r="AO205" s="26">
        <f t="shared" si="66"/>
        <v>0</v>
      </c>
      <c r="AQ205" s="28">
        <f t="shared" si="67"/>
        <v>0</v>
      </c>
      <c r="AR205" s="18">
        <f t="shared" si="68"/>
        <v>0</v>
      </c>
      <c r="AS205" s="18">
        <f t="shared" si="69"/>
        <v>0</v>
      </c>
      <c r="AT205" s="27">
        <f t="shared" si="70"/>
        <v>0</v>
      </c>
      <c r="AU205" s="27"/>
      <c r="AV205" s="27"/>
      <c r="AW205" s="18">
        <f>IF(Z205="TM",(COUNTIFS(Orders!AD:AD,Data!M205,Orders!W:W,0,Orders!X:X,0,Orders!S:S,"*Ray*")+COUNTIFS(Orders!AD:AD,Data!M205,Orders!W:W,1,Orders!X:X,1,Orders!S:S,"*Ray*")+COUNTIFS(Orders!AD:AD,Data!M205,Orders!W:W,0,Orders!X:X,0,Orders!S:S,"*Fabric*")+COUNTIFS(Orders!AD:AD,Data!M205,Orders!W:W,1,Orders!X:X,1,Orders!S:S,"*Fabric*")),IF(Data!Z205="AAM",SUMIFS(Data!AW:AW,Data!Z:Z,"TM",Data!X:X,Data!M205),IF(Data!Z205="AM",SUMIFS(Data!AW:AW,Data!Z:Z,"TM",Data!V:V,Data!M205),IF(Data!Z205="AZM",SUMIFS(Data!AW:AW,Data!Z:Z,"TM",Data!U:U,Data!M205),IF(Data!Z205="Zone",SUMIFS(Data!AW:AW,Data!Z:Z,"TM",Data!T:T,Data!M205),IF(Data!Z205="Region",SUMIFS(Data!AW:AW,Data!Z:Z,"TM",Data!S:S,Data!M205),IF(Data!Z205="Country",SUMIFS(Data!AW:AW,Data!Z:Z,"TM",Data!R:R,Data!M205),0)))))))</f>
        <v>0</v>
      </c>
      <c r="AX205" s="18">
        <f>IF(Z205="TM",(COUNTIFS(Orders!AD:AD,Data!M205,Orders!W:W,0,Orders!X:X,0,Orders!S:S,"*Starter*")+COUNTIFS(Orders!AD:AD,Data!M205,Orders!W:W,1,Orders!X:X,1,Orders!S:S,"*Starter*")),IF(Data!Z205="AAM",SUMIFS(Data!AX:AX,Data!Z:Z,"TM",Data!X:X,Data!M205),IF(Data!Z205="AM",SUMIFS(Data!AX:AX,Data!Z:Z,"TM",Data!V:V,Data!M205),IF(Data!Z205="AZM",SUMIFS(Data!AX:AX,Data!Z:Z,"TM",Data!U:U,Data!M205),IF(Data!Z205="Zone",SUMIFS(Data!AX:AX,Data!Z:Z,"TM",Data!T:T,Data!M205),IF(Data!Z205="Region",SUMIFS(Data!AX:AX,Data!Z:Z,"TM",Data!S:S,Data!M205),IF(Data!Z205="Country",SUMIFS(Data!AX:AX,Data!Z:Z,"TM",Data!R:R,Data!M205),0)))))))</f>
        <v>0</v>
      </c>
      <c r="AY205" s="18">
        <f>IF(Z205="TM",(COUNTIFS(Orders!AD:AD,Data!M205,Orders!W:W,0,Orders!X:X,0,Orders!S:S,"*Pro*")+COUNTIFS(Orders!AD:AD,Data!M205,Orders!W:W,1,Orders!X:X,1,Orders!S:S,"*Pro*")),IF(Data!Z205="AAM",SUMIFS(Data!AY:AY,Data!Z:Z,"TM",Data!X:X,Data!M205),IF(Data!Z205="AM",SUMIFS(Data!AY:AY,Data!Z:Z,"TM",Data!V:V,Data!M205),IF(Data!Z205="AZM",SUMIFS(Data!AY:AY,Data!Z:Z,"TM",Data!U:U,Data!M205),IF(Data!Z205="Zone",SUMIFS(Data!AY:AY,Data!Z:Z,"TM",Data!T:T,Data!M205),IF(Data!Z205="Region",SUMIFS(Data!AY:AY,Data!Z:Z,"TM",Data!S:S,Data!M205),IF(Data!Z205="Country",SUMIFS(Data!AY:AY,Data!Z:Z,"TM",Data!R:R,Data!M205),0)))))))</f>
        <v>0</v>
      </c>
      <c r="AZ205" s="18">
        <f>IF(Z205="TM",(COUNTIFS(Orders!AD:AD,Data!M205,Orders!W:W,0,Orders!X:X,0,Orders!S:S,"*Tab*")+COUNTIFS(Orders!AD:AD,Data!M205,Orders!W:W,1,Orders!X:X,1,Orders!S:S,"*Tab*")),IF(Data!Z205="AAM",SUMIFS(Data!AZ:AZ,Data!Z:Z,"TM",Data!X:X,Data!M205),IF(Data!Z205="AM",SUMIFS(Data!AZ:AZ,Data!Z:Z,"TM",Data!V:V,Data!M205),IF(Data!Z205="AZM",SUMIFS(Data!AZ:AZ,Data!Z:Z,"TM",Data!U:U,Data!M205),IF(Data!Z205="Zone",SUMIFS(Data!AZ:AZ,Data!Z:Z,"TM",Data!T:T,Data!M205),IF(Data!Z205="Region",SUMIFS(Data!AZ:AZ,Data!Z:Z,"TM",Data!S:S,Data!M205),IF(Data!Z205="Country",SUMIFS(Data!AZ:AZ,Data!Z:Z,"TM",Data!R:R,Data!M205),0)))))))</f>
        <v>0</v>
      </c>
      <c r="BA205" s="18">
        <f>IF(Z205="TM",(COUNTIFS(Orders!AD:AD,Data!M205,Orders!W:W,0,Orders!X:X,0,Orders!S:S,"*Dental*")+COUNTIFS(Orders!AD:AD,Data!M205,Orders!W:W,1,Orders!X:X,1,Orders!S:S,"*Dental*")+COUNTIFS(Orders!AD:AD,Data!M205,Orders!W:W,0,Orders!X:X,0,Orders!S:S,"*Pediatric*")+COUNTIFS(Orders!AD:AD,Data!M205,Orders!W:W,1,Orders!X:X,1,Orders!S:S,"*Pediatric*")),IF(Data!Z205="AAM",SUMIFS(Data!BA:BA,Data!Z:Z,"TM",Data!X:X,Data!M205),IF(Data!Z205="AM",SUMIFS(Data!BA:BA,Data!Z:Z,"TM",Data!V:V,Data!M205),IF(Data!Z205="AZM",SUMIFS(Data!BA:BA,Data!Z:Z,"TM",Data!U:U,Data!M205),IF(Data!Z205="Zone",SUMIFS(Data!BA:BA,Data!Z:Z,"TM",Data!T:T,Data!M205),IF(Data!Z205="Region",SUMIFS(Data!BA:BA,Data!Z:Z,"TM",Data!S:S,Data!M205),IF(Data!Z205="Country",SUMIFS(Data!BA:BA,Data!Z:Z,"TM",Data!R:R,Data!M205),0)))))))</f>
        <v>0</v>
      </c>
      <c r="BB205" s="18">
        <f>IF(Z205="TM",(COUNTIFS(Orders!AD:AD,Data!M205,Orders!W:W,0,Orders!X:X,0,Orders!S:S,"*Fabric*")+COUNTIFS(Orders!AD:AD,Data!M205,Orders!W:W,1,Orders!X:X,1,Orders!S:S,"*Fabric*")),IF(Data!Z205="AAM",SUMIFS(Data!BB:BB,Data!Z:Z,"TM",Data!X:X,Data!M205),IF(Data!Z205="AM",SUMIFS(Data!BB:BB,Data!Z:Z,"TM",Data!V:V,Data!M205),IF(Data!Z205="AZM",SUMIFS(Data!BB:BB,Data!Z:Z,"TM",Data!U:U,Data!M205),IF(Data!Z205="Zone",SUMIFS(Data!BB:BB,Data!Z:Z,"TM",Data!T:T,Data!M205),IF(Data!Z205="Region",SUMIFS(Data!BB:BB,Data!Z:Z,"TM",Data!S:S,Data!M205),IF(Data!Z205="Country",SUMIFS(Data!BB:BB,Data!Z:Z,"TM",Data!R:R,Data!M205),0)))))))</f>
        <v>0</v>
      </c>
    </row>
    <row r="206" spans="1:54" ht="15.75" x14ac:dyDescent="0.3">
      <c r="A206" s="33" t="str">
        <f t="shared" si="71"/>
        <v/>
      </c>
      <c r="B206" s="33" t="b">
        <f t="shared" si="72"/>
        <v>1</v>
      </c>
      <c r="C206" s="33" t="e">
        <f>IF(ISERROR(SMALL($D$4:$D$594,E206)),””,SMALL($D$4:$D$594,E206))</f>
        <v>#NAME?</v>
      </c>
      <c r="D206" s="34" t="str">
        <f t="shared" si="73"/>
        <v/>
      </c>
      <c r="E206" s="33">
        <f>ROWS($E$4:E206)</f>
        <v>203</v>
      </c>
      <c r="F206" s="33">
        <f t="shared" si="74"/>
        <v>0</v>
      </c>
      <c r="G206" s="33">
        <f>IF(OR(Report!$C$7="",Report!$C$7="All Levels"),1,IF(Report!$C$7=Data!Z206,1,0))</f>
        <v>0</v>
      </c>
      <c r="H206" s="33">
        <f t="shared" si="75"/>
        <v>1</v>
      </c>
      <c r="I206" s="33">
        <f t="shared" si="76"/>
        <v>3</v>
      </c>
      <c r="J206" s="33">
        <f>IF(OR(Report!$F$7="",Report!$F$7="All AMs"),1,IF(Report!$F$7=Data!W206,1,0))</f>
        <v>1</v>
      </c>
      <c r="K206" s="33">
        <f>IF(OR(Report!$E$7="",Report!$E$7="All Zones"),1,IF(Report!$E$7=Data!P206,1,0))</f>
        <v>1</v>
      </c>
      <c r="L206" s="33">
        <f>IF(OR(Report!$D$7="",Report!$D$7="All Regions"),1,IF(Report!$D$7=Data!O206,1,0))</f>
        <v>1</v>
      </c>
      <c r="M206" s="67" t="s">
        <v>466</v>
      </c>
      <c r="N206" s="67" t="s">
        <v>1031</v>
      </c>
      <c r="O206" s="68" t="s">
        <v>18</v>
      </c>
      <c r="P206" s="68" t="s">
        <v>683</v>
      </c>
      <c r="Q206" s="68" t="s">
        <v>807</v>
      </c>
      <c r="R206" s="67" t="s">
        <v>777</v>
      </c>
      <c r="S206" s="67" t="s">
        <v>749</v>
      </c>
      <c r="T206" s="67" t="s">
        <v>751</v>
      </c>
      <c r="U206" s="67" t="s">
        <v>783</v>
      </c>
      <c r="V206" s="67" t="s">
        <v>806</v>
      </c>
      <c r="W206" s="67" t="s">
        <v>703</v>
      </c>
      <c r="X206" s="67"/>
      <c r="Y206" s="68" t="s">
        <v>361</v>
      </c>
      <c r="Z206" s="68" t="s">
        <v>13</v>
      </c>
      <c r="AA206" s="68" t="s">
        <v>925</v>
      </c>
      <c r="AB206" s="18">
        <f>IF(Z206="TM",IF(AA206="H",(COUNTIFS(Orders!AD:AD,Data!M206,Orders!W:W,0,Orders!X:X,0)+COUNTIFS(Orders!AD:AD,Data!M206,Orders!W:W,1,Orders!X:X,1)),0),IF(Data!Z206="AAM",SUMIFS(Data!AB:AB,Data!Z:Z,"TM",Data!X:X,Data!M206,AA:AA,"H"),IF(Data!Z206="AM",SUMIFS(Data!AB:AB,Data!Z:Z,"TM",Data!V:V,Data!M206,AA:AA,"H"),IF(Data!Z206="AZM",SUMIFS(Data!AB:AB,Data!Z:Z,"TM",Data!U:U,Data!M206,AA:AA,"H"),IF(Data!Z206="ZM",SUMIFS(Data!AB:AB,Data!Z:Z,"TM",Data!T:T,Data!M206,AA:AA,"H"),IF(Data!Z206="RM",SUMIFS(Data!AB:AB,Data!Z:Z,"TM",Data!S:S,Data!M206,AA:AA,"H"),IF(Data!Z206="CM",SUMIFS(Data!AB:AB,Data!Z:Z,"TM",Data!R:R,Data!M206,AA:AA,"H"),"")))))))</f>
        <v>0</v>
      </c>
      <c r="AC206" s="28">
        <f>IF(Z206="TM",IF(AA206="H",(SUMIFS(Orders!AG:AG,Orders!AD:AD,Data!M206,Orders!W:W,0,Orders!X:X,0)+SUMIFS(Orders!AG:AG,Orders!AD:AD,Data!M206,Orders!W:W,1,Orders!X:X,1))/12000,0),IF(Data!Z206="AAM",SUMIFS(Data!AC:AC,Data!Z:Z,"TM",Data!X:X,Data!M206,AA:AA,"H"),IF(Data!Z206="AM",SUMIFS(Data!AC:AC,Data!Z:Z,"TM",Data!V:V,Data!M206,AA:AA,"H"),IF(Data!Z206="AZM",SUMIFS(Data!AC:AC,Data!Z:Z,"TM",Data!U:U,Data!M206,AA:AA,"H"),IF(Data!Z206="Zone",SUMIFS(Data!AC:AC,Data!Z:Z,"TM",Data!T:T,Data!M206,AA:AA,"H"),IF(Data!Z206="Region",SUMIFS(Data!AC:AC,Data!Z:Z,"TM",Data!S:S,Data!M206,AA:AA,"H"),IF(Data!Z206="Country",SUMIFS(Data!AC:AC,Data!Z:Z,"TM",Data!R:R,Data!M206,AA:AA,"H"),"")))))))</f>
        <v>0</v>
      </c>
      <c r="AD206" s="18">
        <f>IF(Z206="TM",0,IF(Data!Z206="AAM",SUMIFS(Data!AD:AD,Data!Z:Z,"TM",Data!X:X,Data!M206,AA:AA,"H"),IF(Data!Z206="AM",SUMIFS(Data!AD:AD,Data!Z:Z,"TM",Data!V:V,Data!M206,AA:AA,"H"),IF(Data!Z206="AZM",SUMIFS(Data!AD:AD,Data!Z:Z,"TM",Data!U:U,Data!M206,AA:AA,"H"),IF(Data!Z206="Zone",SUMIFS(Data!AD:AD,Data!Z:Z,"TM",Data!T:T,Data!M206,AA:AA,"H"),IF(Data!Z206="Region",SUMIFS(Data!AD:AD,Data!Z:Z,"TM",Data!S:S,Data!M206,AA:AA,"H"),IF(Data!Z206="Country",SUMIFS(Data!AD:AD,Data!Z:Z,"TM",Data!R:R,Data!M206,AA:AA,"H"),"")))))))</f>
        <v>0</v>
      </c>
      <c r="AE206" s="27">
        <f t="shared" si="60"/>
        <v>0</v>
      </c>
      <c r="AF206" s="26">
        <f t="shared" si="61"/>
        <v>0</v>
      </c>
      <c r="AG206" s="26">
        <f t="shared" si="62"/>
        <v>0</v>
      </c>
      <c r="AH206" s="26">
        <f t="shared" si="63"/>
        <v>0</v>
      </c>
      <c r="AJ206" s="28">
        <f>IF(Z206="TM",IF(AA206="U",(SUMIFS(Orders!AG:AG,Orders!AD:AD,Data!M206,Orders!W:W,0,Orders!X:X,0)+SUMIFS(Orders!AG:AG,Orders!AD:AD,Data!M206,Orders!W:W,1,Orders!X:X,1))/12000,0),IF(Data!Z206="AAM",SUMIFS(Data!AJ:AJ,Data!Z:Z,"TM",Data!X:X,Data!M206,AA:AA,"U"),IF(Data!Z206="AM",SUMIFS(Data!AJ:AJ,Data!Z:Z,"TM",Data!V:V,Data!M206,AA:AA,"U"),IF(Data!Z206="AZM",SUMIFS(Data!AJ:AJ,Data!Z:Z,"TM",Data!U:U,Data!M206,AA:AA,"U"),IF(Data!Z206="Zone",SUMIFS(Data!AJ:AJ,Data!Z:Z,"TM",Data!T:T,Data!M206,AA:AA,"U"),IF(Data!Z206="Region",SUMIFS(Data!AJ:AJ,Data!Z:Z,"TM",Data!S:S,Data!M206,AA:AA,"U"),IF(Data!Z206="Country",SUMIFS(Data!AJ:AJ,Data!Z:Z,"TM",Data!R:R,Data!M206,AA:AA,"U"),"")))))))</f>
        <v>0</v>
      </c>
      <c r="AK206" s="18">
        <f>IF(Z206="TM",IF(AA206="U",(SUMIFS(Orders!AG:AG,Orders!AD:AD,Data!M206,Orders!W:W,0,Orders!X:X,0)+SUMIFS(Orders!AG:AG,Orders!AD:AD,Data!M206,Orders!W:W,1,Orders!X:X,1)),0),IF(Data!Z206="AAM",SUMIFS(Data!AK:AK,Data!Z:Z,"TM",Data!X:X,Data!M206,AA:AA,"U"),IF(Data!Z206="AM",SUMIFS(Data!AK:AK,Data!Z:Z,"TM",Data!V:V,Data!M206,AA:AA,"U"),IF(Data!Z206="AZM",SUMIFS(Data!AK:AK,Data!Z:Z,"TM",Data!U:U,Data!M206,AA:AA,"U"),IF(Data!Z206="Zone",SUMIFS(Data!AK:AK,Data!Z:Z,"TM",Data!T:T,Data!M206,AA:AA,"U"),IF(Data!Z206="Region",SUMIFS(Data!AK:AK,Data!Z:Z,"TM",Data!S:S,Data!M206,AA:AA,"U"),IF(Data!Z206="Country",SUMIFS(Data!AK:AK,Data!Z:Z,"TM",Data!R:R,Data!M206,AA:AA,"U"),"")))))))</f>
        <v>0</v>
      </c>
      <c r="AL206" s="18">
        <f>IF(Z206="TM",12000*0,IF(Data!Z206="AAM",SUMIFS(Data!AL:AL,Data!Z:Z,"TM",Data!X:X,Data!M206,AA:AA,"H"),IF(Data!Z206="AM",SUMIFS(Data!AL:AL,Data!Z:Z,"TM",Data!V:V,Data!M206,AA:AA,"H"),IF(Data!Z206="AZM",SUMIFS(Data!AL:AL,Data!Z:Z,"TM",Data!U:U,Data!M206,AA:AA,"H"),IF(Data!Z206="Zone",SUMIFS(Data!AL:AL,Data!Z:Z,"TM",Data!T:T,Data!M206,AA:AA,"H"),IF(Data!Z206="Region",SUMIFS(Data!AL:AL,Data!Z:Z,"TM",Data!S:S,Data!M206,AA:AA,"H"),IF(Data!Z206="Country",SUMIFS(Data!AL:AL,Data!Z:Z,"TM",Data!R:R,Data!M206,AA:AA,"H"),"")))))))</f>
        <v>0</v>
      </c>
      <c r="AM206" s="27">
        <f t="shared" si="64"/>
        <v>0</v>
      </c>
      <c r="AN206" s="26">
        <f t="shared" si="65"/>
        <v>0</v>
      </c>
      <c r="AO206" s="26">
        <f t="shared" si="66"/>
        <v>0</v>
      </c>
      <c r="AQ206" s="28">
        <f t="shared" si="67"/>
        <v>0</v>
      </c>
      <c r="AR206" s="18">
        <f t="shared" si="68"/>
        <v>0</v>
      </c>
      <c r="AS206" s="18">
        <f t="shared" si="69"/>
        <v>0</v>
      </c>
      <c r="AT206" s="27">
        <f t="shared" si="70"/>
        <v>0</v>
      </c>
      <c r="AU206" s="27"/>
      <c r="AV206" s="27"/>
      <c r="AW206" s="18">
        <f>IF(Z206="TM",(COUNTIFS(Orders!AD:AD,Data!M206,Orders!W:W,0,Orders!X:X,0,Orders!S:S,"*Ray*")+COUNTIFS(Orders!AD:AD,Data!M206,Orders!W:W,1,Orders!X:X,1,Orders!S:S,"*Ray*")+COUNTIFS(Orders!AD:AD,Data!M206,Orders!W:W,0,Orders!X:X,0,Orders!S:S,"*Fabric*")+COUNTIFS(Orders!AD:AD,Data!M206,Orders!W:W,1,Orders!X:X,1,Orders!S:S,"*Fabric*")),IF(Data!Z206="AAM",SUMIFS(Data!AW:AW,Data!Z:Z,"TM",Data!X:X,Data!M206),IF(Data!Z206="AM",SUMIFS(Data!AW:AW,Data!Z:Z,"TM",Data!V:V,Data!M206),IF(Data!Z206="AZM",SUMIFS(Data!AW:AW,Data!Z:Z,"TM",Data!U:U,Data!M206),IF(Data!Z206="Zone",SUMIFS(Data!AW:AW,Data!Z:Z,"TM",Data!T:T,Data!M206),IF(Data!Z206="Region",SUMIFS(Data!AW:AW,Data!Z:Z,"TM",Data!S:S,Data!M206),IF(Data!Z206="Country",SUMIFS(Data!AW:AW,Data!Z:Z,"TM",Data!R:R,Data!M206),0)))))))</f>
        <v>0</v>
      </c>
      <c r="AX206" s="18">
        <f>IF(Z206="TM",(COUNTIFS(Orders!AD:AD,Data!M206,Orders!W:W,0,Orders!X:X,0,Orders!S:S,"*Starter*")+COUNTIFS(Orders!AD:AD,Data!M206,Orders!W:W,1,Orders!X:X,1,Orders!S:S,"*Starter*")),IF(Data!Z206="AAM",SUMIFS(Data!AX:AX,Data!Z:Z,"TM",Data!X:X,Data!M206),IF(Data!Z206="AM",SUMIFS(Data!AX:AX,Data!Z:Z,"TM",Data!V:V,Data!M206),IF(Data!Z206="AZM",SUMIFS(Data!AX:AX,Data!Z:Z,"TM",Data!U:U,Data!M206),IF(Data!Z206="Zone",SUMIFS(Data!AX:AX,Data!Z:Z,"TM",Data!T:T,Data!M206),IF(Data!Z206="Region",SUMIFS(Data!AX:AX,Data!Z:Z,"TM",Data!S:S,Data!M206),IF(Data!Z206="Country",SUMIFS(Data!AX:AX,Data!Z:Z,"TM",Data!R:R,Data!M206),0)))))))</f>
        <v>0</v>
      </c>
      <c r="AY206" s="18">
        <f>IF(Z206="TM",(COUNTIFS(Orders!AD:AD,Data!M206,Orders!W:W,0,Orders!X:X,0,Orders!S:S,"*Pro*")+COUNTIFS(Orders!AD:AD,Data!M206,Orders!W:W,1,Orders!X:X,1,Orders!S:S,"*Pro*")),IF(Data!Z206="AAM",SUMIFS(Data!AY:AY,Data!Z:Z,"TM",Data!X:X,Data!M206),IF(Data!Z206="AM",SUMIFS(Data!AY:AY,Data!Z:Z,"TM",Data!V:V,Data!M206),IF(Data!Z206="AZM",SUMIFS(Data!AY:AY,Data!Z:Z,"TM",Data!U:U,Data!M206),IF(Data!Z206="Zone",SUMIFS(Data!AY:AY,Data!Z:Z,"TM",Data!T:T,Data!M206),IF(Data!Z206="Region",SUMIFS(Data!AY:AY,Data!Z:Z,"TM",Data!S:S,Data!M206),IF(Data!Z206="Country",SUMIFS(Data!AY:AY,Data!Z:Z,"TM",Data!R:R,Data!M206),0)))))))</f>
        <v>0</v>
      </c>
      <c r="AZ206" s="18">
        <f>IF(Z206="TM",(COUNTIFS(Orders!AD:AD,Data!M206,Orders!W:W,0,Orders!X:X,0,Orders!S:S,"*Tab*")+COUNTIFS(Orders!AD:AD,Data!M206,Orders!W:W,1,Orders!X:X,1,Orders!S:S,"*Tab*")),IF(Data!Z206="AAM",SUMIFS(Data!AZ:AZ,Data!Z:Z,"TM",Data!X:X,Data!M206),IF(Data!Z206="AM",SUMIFS(Data!AZ:AZ,Data!Z:Z,"TM",Data!V:V,Data!M206),IF(Data!Z206="AZM",SUMIFS(Data!AZ:AZ,Data!Z:Z,"TM",Data!U:U,Data!M206),IF(Data!Z206="Zone",SUMIFS(Data!AZ:AZ,Data!Z:Z,"TM",Data!T:T,Data!M206),IF(Data!Z206="Region",SUMIFS(Data!AZ:AZ,Data!Z:Z,"TM",Data!S:S,Data!M206),IF(Data!Z206="Country",SUMIFS(Data!AZ:AZ,Data!Z:Z,"TM",Data!R:R,Data!M206),0)))))))</f>
        <v>0</v>
      </c>
      <c r="BA206" s="18">
        <f>IF(Z206="TM",(COUNTIFS(Orders!AD:AD,Data!M206,Orders!W:W,0,Orders!X:X,0,Orders!S:S,"*Dental*")+COUNTIFS(Orders!AD:AD,Data!M206,Orders!W:W,1,Orders!X:X,1,Orders!S:S,"*Dental*")+COUNTIFS(Orders!AD:AD,Data!M206,Orders!W:W,0,Orders!X:X,0,Orders!S:S,"*Pediatric*")+COUNTIFS(Orders!AD:AD,Data!M206,Orders!W:W,1,Orders!X:X,1,Orders!S:S,"*Pediatric*")),IF(Data!Z206="AAM",SUMIFS(Data!BA:BA,Data!Z:Z,"TM",Data!X:X,Data!M206),IF(Data!Z206="AM",SUMIFS(Data!BA:BA,Data!Z:Z,"TM",Data!V:V,Data!M206),IF(Data!Z206="AZM",SUMIFS(Data!BA:BA,Data!Z:Z,"TM",Data!U:U,Data!M206),IF(Data!Z206="Zone",SUMIFS(Data!BA:BA,Data!Z:Z,"TM",Data!T:T,Data!M206),IF(Data!Z206="Region",SUMIFS(Data!BA:BA,Data!Z:Z,"TM",Data!S:S,Data!M206),IF(Data!Z206="Country",SUMIFS(Data!BA:BA,Data!Z:Z,"TM",Data!R:R,Data!M206),0)))))))</f>
        <v>0</v>
      </c>
      <c r="BB206" s="18">
        <f>IF(Z206="TM",(COUNTIFS(Orders!AD:AD,Data!M206,Orders!W:W,0,Orders!X:X,0,Orders!S:S,"*Fabric*")+COUNTIFS(Orders!AD:AD,Data!M206,Orders!W:W,1,Orders!X:X,1,Orders!S:S,"*Fabric*")),IF(Data!Z206="AAM",SUMIFS(Data!BB:BB,Data!Z:Z,"TM",Data!X:X,Data!M206),IF(Data!Z206="AM",SUMIFS(Data!BB:BB,Data!Z:Z,"TM",Data!V:V,Data!M206),IF(Data!Z206="AZM",SUMIFS(Data!BB:BB,Data!Z:Z,"TM",Data!U:U,Data!M206),IF(Data!Z206="Zone",SUMIFS(Data!BB:BB,Data!Z:Z,"TM",Data!T:T,Data!M206),IF(Data!Z206="Region",SUMIFS(Data!BB:BB,Data!Z:Z,"TM",Data!S:S,Data!M206),IF(Data!Z206="Country",SUMIFS(Data!BB:BB,Data!Z:Z,"TM",Data!R:R,Data!M206),0)))))))</f>
        <v>0</v>
      </c>
    </row>
    <row r="207" spans="1:54" ht="15.75" x14ac:dyDescent="0.3">
      <c r="A207" s="33" t="str">
        <f t="shared" si="71"/>
        <v/>
      </c>
      <c r="B207" s="33" t="b">
        <f t="shared" si="72"/>
        <v>1</v>
      </c>
      <c r="C207" s="33" t="e">
        <f>IF(ISERROR(SMALL($D$4:$D$594,E207)),””,SMALL($D$4:$D$594,E207))</f>
        <v>#NAME?</v>
      </c>
      <c r="D207" s="34" t="str">
        <f t="shared" si="73"/>
        <v/>
      </c>
      <c r="E207" s="33">
        <f>ROWS($E$4:E207)</f>
        <v>204</v>
      </c>
      <c r="F207" s="33">
        <f t="shared" si="74"/>
        <v>0</v>
      </c>
      <c r="G207" s="33">
        <f>IF(OR(Report!$C$7="",Report!$C$7="All Levels"),1,IF(Report!$C$7=Data!Z207,1,0))</f>
        <v>0</v>
      </c>
      <c r="H207" s="33">
        <f t="shared" si="75"/>
        <v>1</v>
      </c>
      <c r="I207" s="33">
        <f t="shared" si="76"/>
        <v>3</v>
      </c>
      <c r="J207" s="33">
        <f>IF(OR(Report!$F$7="",Report!$F$7="All AMs"),1,IF(Report!$F$7=Data!W207,1,0))</f>
        <v>1</v>
      </c>
      <c r="K207" s="33">
        <f>IF(OR(Report!$E$7="",Report!$E$7="All Zones"),1,IF(Report!$E$7=Data!P207,1,0))</f>
        <v>1</v>
      </c>
      <c r="L207" s="33">
        <f>IF(OR(Report!$D$7="",Report!$D$7="All Regions"),1,IF(Report!$D$7=Data!O207,1,0))</f>
        <v>1</v>
      </c>
      <c r="M207" s="67" t="s">
        <v>433</v>
      </c>
      <c r="N207" s="67" t="s">
        <v>1032</v>
      </c>
      <c r="O207" s="68" t="s">
        <v>18</v>
      </c>
      <c r="P207" s="68" t="s">
        <v>683</v>
      </c>
      <c r="Q207" s="68" t="s">
        <v>807</v>
      </c>
      <c r="R207" s="67" t="s">
        <v>777</v>
      </c>
      <c r="S207" s="67" t="s">
        <v>749</v>
      </c>
      <c r="T207" s="67" t="s">
        <v>751</v>
      </c>
      <c r="U207" s="67" t="s">
        <v>783</v>
      </c>
      <c r="V207" s="67" t="s">
        <v>806</v>
      </c>
      <c r="W207" s="67" t="s">
        <v>703</v>
      </c>
      <c r="X207" s="67"/>
      <c r="Y207" s="68" t="s">
        <v>362</v>
      </c>
      <c r="Z207" s="68" t="s">
        <v>13</v>
      </c>
      <c r="AA207" s="68" t="s">
        <v>925</v>
      </c>
      <c r="AB207" s="18">
        <f>IF(Z207="TM",IF(AA207="H",(COUNTIFS(Orders!AD:AD,Data!M207,Orders!W:W,0,Orders!X:X,0)+COUNTIFS(Orders!AD:AD,Data!M207,Orders!W:W,1,Orders!X:X,1)),0),IF(Data!Z207="AAM",SUMIFS(Data!AB:AB,Data!Z:Z,"TM",Data!X:X,Data!M207,AA:AA,"H"),IF(Data!Z207="AM",SUMIFS(Data!AB:AB,Data!Z:Z,"TM",Data!V:V,Data!M207,AA:AA,"H"),IF(Data!Z207="AZM",SUMIFS(Data!AB:AB,Data!Z:Z,"TM",Data!U:U,Data!M207,AA:AA,"H"),IF(Data!Z207="ZM",SUMIFS(Data!AB:AB,Data!Z:Z,"TM",Data!T:T,Data!M207,AA:AA,"H"),IF(Data!Z207="RM",SUMIFS(Data!AB:AB,Data!Z:Z,"TM",Data!S:S,Data!M207,AA:AA,"H"),IF(Data!Z207="CM",SUMIFS(Data!AB:AB,Data!Z:Z,"TM",Data!R:R,Data!M207,AA:AA,"H"),"")))))))</f>
        <v>0</v>
      </c>
      <c r="AC207" s="28">
        <f>IF(Z207="TM",IF(AA207="H",(SUMIFS(Orders!AG:AG,Orders!AD:AD,Data!M207,Orders!W:W,0,Orders!X:X,0)+SUMIFS(Orders!AG:AG,Orders!AD:AD,Data!M207,Orders!W:W,1,Orders!X:X,1))/12000,0),IF(Data!Z207="AAM",SUMIFS(Data!AC:AC,Data!Z:Z,"TM",Data!X:X,Data!M207,AA:AA,"H"),IF(Data!Z207="AM",SUMIFS(Data!AC:AC,Data!Z:Z,"TM",Data!V:V,Data!M207,AA:AA,"H"),IF(Data!Z207="AZM",SUMIFS(Data!AC:AC,Data!Z:Z,"TM",Data!U:U,Data!M207,AA:AA,"H"),IF(Data!Z207="Zone",SUMIFS(Data!AC:AC,Data!Z:Z,"TM",Data!T:T,Data!M207,AA:AA,"H"),IF(Data!Z207="Region",SUMIFS(Data!AC:AC,Data!Z:Z,"TM",Data!S:S,Data!M207,AA:AA,"H"),IF(Data!Z207="Country",SUMIFS(Data!AC:AC,Data!Z:Z,"TM",Data!R:R,Data!M207,AA:AA,"H"),"")))))))</f>
        <v>0</v>
      </c>
      <c r="AD207" s="18">
        <f>IF(Z207="TM",0,IF(Data!Z207="AAM",SUMIFS(Data!AD:AD,Data!Z:Z,"TM",Data!X:X,Data!M207,AA:AA,"H"),IF(Data!Z207="AM",SUMIFS(Data!AD:AD,Data!Z:Z,"TM",Data!V:V,Data!M207,AA:AA,"H"),IF(Data!Z207="AZM",SUMIFS(Data!AD:AD,Data!Z:Z,"TM",Data!U:U,Data!M207,AA:AA,"H"),IF(Data!Z207="Zone",SUMIFS(Data!AD:AD,Data!Z:Z,"TM",Data!T:T,Data!M207,AA:AA,"H"),IF(Data!Z207="Region",SUMIFS(Data!AD:AD,Data!Z:Z,"TM",Data!S:S,Data!M207,AA:AA,"H"),IF(Data!Z207="Country",SUMIFS(Data!AD:AD,Data!Z:Z,"TM",Data!R:R,Data!M207,AA:AA,"H"),"")))))))</f>
        <v>0</v>
      </c>
      <c r="AE207" s="27">
        <f t="shared" si="60"/>
        <v>0</v>
      </c>
      <c r="AF207" s="26">
        <f t="shared" si="61"/>
        <v>0</v>
      </c>
      <c r="AG207" s="26">
        <f t="shared" si="62"/>
        <v>0</v>
      </c>
      <c r="AH207" s="26">
        <f t="shared" si="63"/>
        <v>0</v>
      </c>
      <c r="AJ207" s="28">
        <f>IF(Z207="TM",IF(AA207="U",(SUMIFS(Orders!AG:AG,Orders!AD:AD,Data!M207,Orders!W:W,0,Orders!X:X,0)+SUMIFS(Orders!AG:AG,Orders!AD:AD,Data!M207,Orders!W:W,1,Orders!X:X,1))/12000,0),IF(Data!Z207="AAM",SUMIFS(Data!AJ:AJ,Data!Z:Z,"TM",Data!X:X,Data!M207,AA:AA,"U"),IF(Data!Z207="AM",SUMIFS(Data!AJ:AJ,Data!Z:Z,"TM",Data!V:V,Data!M207,AA:AA,"U"),IF(Data!Z207="AZM",SUMIFS(Data!AJ:AJ,Data!Z:Z,"TM",Data!U:U,Data!M207,AA:AA,"U"),IF(Data!Z207="Zone",SUMIFS(Data!AJ:AJ,Data!Z:Z,"TM",Data!T:T,Data!M207,AA:AA,"U"),IF(Data!Z207="Region",SUMIFS(Data!AJ:AJ,Data!Z:Z,"TM",Data!S:S,Data!M207,AA:AA,"U"),IF(Data!Z207="Country",SUMIFS(Data!AJ:AJ,Data!Z:Z,"TM",Data!R:R,Data!M207,AA:AA,"U"),"")))))))</f>
        <v>0</v>
      </c>
      <c r="AK207" s="18">
        <f>IF(Z207="TM",IF(AA207="U",(SUMIFS(Orders!AG:AG,Orders!AD:AD,Data!M207,Orders!W:W,0,Orders!X:X,0)+SUMIFS(Orders!AG:AG,Orders!AD:AD,Data!M207,Orders!W:W,1,Orders!X:X,1)),0),IF(Data!Z207="AAM",SUMIFS(Data!AK:AK,Data!Z:Z,"TM",Data!X:X,Data!M207,AA:AA,"U"),IF(Data!Z207="AM",SUMIFS(Data!AK:AK,Data!Z:Z,"TM",Data!V:V,Data!M207,AA:AA,"U"),IF(Data!Z207="AZM",SUMIFS(Data!AK:AK,Data!Z:Z,"TM",Data!U:U,Data!M207,AA:AA,"U"),IF(Data!Z207="Zone",SUMIFS(Data!AK:AK,Data!Z:Z,"TM",Data!T:T,Data!M207,AA:AA,"U"),IF(Data!Z207="Region",SUMIFS(Data!AK:AK,Data!Z:Z,"TM",Data!S:S,Data!M207,AA:AA,"U"),IF(Data!Z207="Country",SUMIFS(Data!AK:AK,Data!Z:Z,"TM",Data!R:R,Data!M207,AA:AA,"U"),"")))))))</f>
        <v>0</v>
      </c>
      <c r="AL207" s="18">
        <f>IF(Z207="TM",12000*0,IF(Data!Z207="AAM",SUMIFS(Data!AL:AL,Data!Z:Z,"TM",Data!X:X,Data!M207,AA:AA,"H"),IF(Data!Z207="AM",SUMIFS(Data!AL:AL,Data!Z:Z,"TM",Data!V:V,Data!M207,AA:AA,"H"),IF(Data!Z207="AZM",SUMIFS(Data!AL:AL,Data!Z:Z,"TM",Data!U:U,Data!M207,AA:AA,"H"),IF(Data!Z207="Zone",SUMIFS(Data!AL:AL,Data!Z:Z,"TM",Data!T:T,Data!M207,AA:AA,"H"),IF(Data!Z207="Region",SUMIFS(Data!AL:AL,Data!Z:Z,"TM",Data!S:S,Data!M207,AA:AA,"H"),IF(Data!Z207="Country",SUMIFS(Data!AL:AL,Data!Z:Z,"TM",Data!R:R,Data!M207,AA:AA,"H"),"")))))))</f>
        <v>0</v>
      </c>
      <c r="AM207" s="27">
        <f t="shared" si="64"/>
        <v>0</v>
      </c>
      <c r="AN207" s="26">
        <f t="shared" si="65"/>
        <v>0</v>
      </c>
      <c r="AO207" s="26">
        <f t="shared" si="66"/>
        <v>0</v>
      </c>
      <c r="AQ207" s="28">
        <f t="shared" si="67"/>
        <v>0</v>
      </c>
      <c r="AR207" s="18">
        <f t="shared" si="68"/>
        <v>0</v>
      </c>
      <c r="AS207" s="18">
        <f t="shared" si="69"/>
        <v>0</v>
      </c>
      <c r="AT207" s="27">
        <f t="shared" si="70"/>
        <v>0</v>
      </c>
      <c r="AU207" s="27"/>
      <c r="AV207" s="27"/>
      <c r="AW207" s="18">
        <f>IF(Z207="TM",(COUNTIFS(Orders!AD:AD,Data!M207,Orders!W:W,0,Orders!X:X,0,Orders!S:S,"*Ray*")+COUNTIFS(Orders!AD:AD,Data!M207,Orders!W:W,1,Orders!X:X,1,Orders!S:S,"*Ray*")+COUNTIFS(Orders!AD:AD,Data!M207,Orders!W:W,0,Orders!X:X,0,Orders!S:S,"*Fabric*")+COUNTIFS(Orders!AD:AD,Data!M207,Orders!W:W,1,Orders!X:X,1,Orders!S:S,"*Fabric*")),IF(Data!Z207="AAM",SUMIFS(Data!AW:AW,Data!Z:Z,"TM",Data!X:X,Data!M207),IF(Data!Z207="AM",SUMIFS(Data!AW:AW,Data!Z:Z,"TM",Data!V:V,Data!M207),IF(Data!Z207="AZM",SUMIFS(Data!AW:AW,Data!Z:Z,"TM",Data!U:U,Data!M207),IF(Data!Z207="Zone",SUMIFS(Data!AW:AW,Data!Z:Z,"TM",Data!T:T,Data!M207),IF(Data!Z207="Region",SUMIFS(Data!AW:AW,Data!Z:Z,"TM",Data!S:S,Data!M207),IF(Data!Z207="Country",SUMIFS(Data!AW:AW,Data!Z:Z,"TM",Data!R:R,Data!M207),0)))))))</f>
        <v>0</v>
      </c>
      <c r="AX207" s="18">
        <f>IF(Z207="TM",(COUNTIFS(Orders!AD:AD,Data!M207,Orders!W:W,0,Orders!X:X,0,Orders!S:S,"*Starter*")+COUNTIFS(Orders!AD:AD,Data!M207,Orders!W:W,1,Orders!X:X,1,Orders!S:S,"*Starter*")),IF(Data!Z207="AAM",SUMIFS(Data!AX:AX,Data!Z:Z,"TM",Data!X:X,Data!M207),IF(Data!Z207="AM",SUMIFS(Data!AX:AX,Data!Z:Z,"TM",Data!V:V,Data!M207),IF(Data!Z207="AZM",SUMIFS(Data!AX:AX,Data!Z:Z,"TM",Data!U:U,Data!M207),IF(Data!Z207="Zone",SUMIFS(Data!AX:AX,Data!Z:Z,"TM",Data!T:T,Data!M207),IF(Data!Z207="Region",SUMIFS(Data!AX:AX,Data!Z:Z,"TM",Data!S:S,Data!M207),IF(Data!Z207="Country",SUMIFS(Data!AX:AX,Data!Z:Z,"TM",Data!R:R,Data!M207),0)))))))</f>
        <v>0</v>
      </c>
      <c r="AY207" s="18">
        <f>IF(Z207="TM",(COUNTIFS(Orders!AD:AD,Data!M207,Orders!W:W,0,Orders!X:X,0,Orders!S:S,"*Pro*")+COUNTIFS(Orders!AD:AD,Data!M207,Orders!W:W,1,Orders!X:X,1,Orders!S:S,"*Pro*")),IF(Data!Z207="AAM",SUMIFS(Data!AY:AY,Data!Z:Z,"TM",Data!X:X,Data!M207),IF(Data!Z207="AM",SUMIFS(Data!AY:AY,Data!Z:Z,"TM",Data!V:V,Data!M207),IF(Data!Z207="AZM",SUMIFS(Data!AY:AY,Data!Z:Z,"TM",Data!U:U,Data!M207),IF(Data!Z207="Zone",SUMIFS(Data!AY:AY,Data!Z:Z,"TM",Data!T:T,Data!M207),IF(Data!Z207="Region",SUMIFS(Data!AY:AY,Data!Z:Z,"TM",Data!S:S,Data!M207),IF(Data!Z207="Country",SUMIFS(Data!AY:AY,Data!Z:Z,"TM",Data!R:R,Data!M207),0)))))))</f>
        <v>0</v>
      </c>
      <c r="AZ207" s="18">
        <f>IF(Z207="TM",(COUNTIFS(Orders!AD:AD,Data!M207,Orders!W:W,0,Orders!X:X,0,Orders!S:S,"*Tab*")+COUNTIFS(Orders!AD:AD,Data!M207,Orders!W:W,1,Orders!X:X,1,Orders!S:S,"*Tab*")),IF(Data!Z207="AAM",SUMIFS(Data!AZ:AZ,Data!Z:Z,"TM",Data!X:X,Data!M207),IF(Data!Z207="AM",SUMIFS(Data!AZ:AZ,Data!Z:Z,"TM",Data!V:V,Data!M207),IF(Data!Z207="AZM",SUMIFS(Data!AZ:AZ,Data!Z:Z,"TM",Data!U:U,Data!M207),IF(Data!Z207="Zone",SUMIFS(Data!AZ:AZ,Data!Z:Z,"TM",Data!T:T,Data!M207),IF(Data!Z207="Region",SUMIFS(Data!AZ:AZ,Data!Z:Z,"TM",Data!S:S,Data!M207),IF(Data!Z207="Country",SUMIFS(Data!AZ:AZ,Data!Z:Z,"TM",Data!R:R,Data!M207),0)))))))</f>
        <v>0</v>
      </c>
      <c r="BA207" s="18">
        <f>IF(Z207="TM",(COUNTIFS(Orders!AD:AD,Data!M207,Orders!W:W,0,Orders!X:X,0,Orders!S:S,"*Dental*")+COUNTIFS(Orders!AD:AD,Data!M207,Orders!W:W,1,Orders!X:X,1,Orders!S:S,"*Dental*")+COUNTIFS(Orders!AD:AD,Data!M207,Orders!W:W,0,Orders!X:X,0,Orders!S:S,"*Pediatric*")+COUNTIFS(Orders!AD:AD,Data!M207,Orders!W:W,1,Orders!X:X,1,Orders!S:S,"*Pediatric*")),IF(Data!Z207="AAM",SUMIFS(Data!BA:BA,Data!Z:Z,"TM",Data!X:X,Data!M207),IF(Data!Z207="AM",SUMIFS(Data!BA:BA,Data!Z:Z,"TM",Data!V:V,Data!M207),IF(Data!Z207="AZM",SUMIFS(Data!BA:BA,Data!Z:Z,"TM",Data!U:U,Data!M207),IF(Data!Z207="Zone",SUMIFS(Data!BA:BA,Data!Z:Z,"TM",Data!T:T,Data!M207),IF(Data!Z207="Region",SUMIFS(Data!BA:BA,Data!Z:Z,"TM",Data!S:S,Data!M207),IF(Data!Z207="Country",SUMIFS(Data!BA:BA,Data!Z:Z,"TM",Data!R:R,Data!M207),0)))))))</f>
        <v>0</v>
      </c>
      <c r="BB207" s="18">
        <f>IF(Z207="TM",(COUNTIFS(Orders!AD:AD,Data!M207,Orders!W:W,0,Orders!X:X,0,Orders!S:S,"*Fabric*")+COUNTIFS(Orders!AD:AD,Data!M207,Orders!W:W,1,Orders!X:X,1,Orders!S:S,"*Fabric*")),IF(Data!Z207="AAM",SUMIFS(Data!BB:BB,Data!Z:Z,"TM",Data!X:X,Data!M207),IF(Data!Z207="AM",SUMIFS(Data!BB:BB,Data!Z:Z,"TM",Data!V:V,Data!M207),IF(Data!Z207="AZM",SUMIFS(Data!BB:BB,Data!Z:Z,"TM",Data!U:U,Data!M207),IF(Data!Z207="Zone",SUMIFS(Data!BB:BB,Data!Z:Z,"TM",Data!T:T,Data!M207),IF(Data!Z207="Region",SUMIFS(Data!BB:BB,Data!Z:Z,"TM",Data!S:S,Data!M207),IF(Data!Z207="Country",SUMIFS(Data!BB:BB,Data!Z:Z,"TM",Data!R:R,Data!M207),0)))))))</f>
        <v>0</v>
      </c>
    </row>
    <row r="208" spans="1:54" ht="15.75" x14ac:dyDescent="0.3">
      <c r="A208" s="33" t="str">
        <f t="shared" si="71"/>
        <v/>
      </c>
      <c r="B208" s="33" t="b">
        <f t="shared" si="72"/>
        <v>1</v>
      </c>
      <c r="C208" s="33" t="e">
        <f>IF(ISERROR(SMALL($D$4:$D$594,E208)),””,SMALL($D$4:$D$594,E208))</f>
        <v>#NAME?</v>
      </c>
      <c r="D208" s="34" t="str">
        <f t="shared" si="73"/>
        <v/>
      </c>
      <c r="E208" s="33">
        <f>ROWS($E$4:E208)</f>
        <v>205</v>
      </c>
      <c r="F208" s="33">
        <f t="shared" si="74"/>
        <v>0</v>
      </c>
      <c r="G208" s="33">
        <f>IF(OR(Report!$C$7="",Report!$C$7="All Levels"),1,IF(Report!$C$7=Data!Z208,1,0))</f>
        <v>0</v>
      </c>
      <c r="H208" s="33">
        <f t="shared" si="75"/>
        <v>1</v>
      </c>
      <c r="I208" s="33">
        <f t="shared" si="76"/>
        <v>3</v>
      </c>
      <c r="J208" s="33">
        <f>IF(OR(Report!$F$7="",Report!$F$7="All AMs"),1,IF(Report!$F$7=Data!W208,1,0))</f>
        <v>1</v>
      </c>
      <c r="K208" s="33">
        <f>IF(OR(Report!$E$7="",Report!$E$7="All Zones"),1,IF(Report!$E$7=Data!P208,1,0))</f>
        <v>1</v>
      </c>
      <c r="L208" s="33">
        <f>IF(OR(Report!$D$7="",Report!$D$7="All Regions"),1,IF(Report!$D$7=Data!O208,1,0))</f>
        <v>1</v>
      </c>
      <c r="M208" s="67" t="s">
        <v>465</v>
      </c>
      <c r="N208" s="67" t="s">
        <v>1033</v>
      </c>
      <c r="O208" s="68" t="s">
        <v>18</v>
      </c>
      <c r="P208" s="68" t="s">
        <v>683</v>
      </c>
      <c r="Q208" s="68" t="s">
        <v>807</v>
      </c>
      <c r="R208" s="67" t="s">
        <v>777</v>
      </c>
      <c r="S208" s="67" t="s">
        <v>749</v>
      </c>
      <c r="T208" s="67" t="s">
        <v>751</v>
      </c>
      <c r="U208" s="67" t="s">
        <v>783</v>
      </c>
      <c r="V208" s="67" t="s">
        <v>806</v>
      </c>
      <c r="W208" s="67" t="s">
        <v>703</v>
      </c>
      <c r="X208" s="67"/>
      <c r="Y208" s="68" t="s">
        <v>361</v>
      </c>
      <c r="Z208" s="68" t="s">
        <v>13</v>
      </c>
      <c r="AA208" s="68" t="s">
        <v>70</v>
      </c>
      <c r="AB208" s="18">
        <f>IF(Z208="TM",IF(AA208="H",(COUNTIFS(Orders!AD:AD,Data!M208,Orders!W:W,0,Orders!X:X,0)+COUNTIFS(Orders!AD:AD,Data!M208,Orders!W:W,1,Orders!X:X,1)),0),IF(Data!Z208="AAM",SUMIFS(Data!AB:AB,Data!Z:Z,"TM",Data!X:X,Data!M208,AA:AA,"H"),IF(Data!Z208="AM",SUMIFS(Data!AB:AB,Data!Z:Z,"TM",Data!V:V,Data!M208,AA:AA,"H"),IF(Data!Z208="AZM",SUMIFS(Data!AB:AB,Data!Z:Z,"TM",Data!U:U,Data!M208,AA:AA,"H"),IF(Data!Z208="ZM",SUMIFS(Data!AB:AB,Data!Z:Z,"TM",Data!T:T,Data!M208,AA:AA,"H"),IF(Data!Z208="RM",SUMIFS(Data!AB:AB,Data!Z:Z,"TM",Data!S:S,Data!M208,AA:AA,"H"),IF(Data!Z208="CM",SUMIFS(Data!AB:AB,Data!Z:Z,"TM",Data!R:R,Data!M208,AA:AA,"H"),"")))))))</f>
        <v>0</v>
      </c>
      <c r="AC208" s="28">
        <f>IF(Z208="TM",IF(AA208="H",(SUMIFS(Orders!AG:AG,Orders!AD:AD,Data!M208,Orders!W:W,0,Orders!X:X,0)+SUMIFS(Orders!AG:AG,Orders!AD:AD,Data!M208,Orders!W:W,1,Orders!X:X,1))/12000,0),IF(Data!Z208="AAM",SUMIFS(Data!AC:AC,Data!Z:Z,"TM",Data!X:X,Data!M208,AA:AA,"H"),IF(Data!Z208="AM",SUMIFS(Data!AC:AC,Data!Z:Z,"TM",Data!V:V,Data!M208,AA:AA,"H"),IF(Data!Z208="AZM",SUMIFS(Data!AC:AC,Data!Z:Z,"TM",Data!U:U,Data!M208,AA:AA,"H"),IF(Data!Z208="Zone",SUMIFS(Data!AC:AC,Data!Z:Z,"TM",Data!T:T,Data!M208,AA:AA,"H"),IF(Data!Z208="Region",SUMIFS(Data!AC:AC,Data!Z:Z,"TM",Data!S:S,Data!M208,AA:AA,"H"),IF(Data!Z208="Country",SUMIFS(Data!AC:AC,Data!Z:Z,"TM",Data!R:R,Data!M208,AA:AA,"H"),"")))))))</f>
        <v>0</v>
      </c>
      <c r="AD208" s="18">
        <f>IF(Z208="TM",0,IF(Data!Z208="AAM",SUMIFS(Data!AD:AD,Data!Z:Z,"TM",Data!X:X,Data!M208,AA:AA,"H"),IF(Data!Z208="AM",SUMIFS(Data!AD:AD,Data!Z:Z,"TM",Data!V:V,Data!M208,AA:AA,"H"),IF(Data!Z208="AZM",SUMIFS(Data!AD:AD,Data!Z:Z,"TM",Data!U:U,Data!M208,AA:AA,"H"),IF(Data!Z208="Zone",SUMIFS(Data!AD:AD,Data!Z:Z,"TM",Data!T:T,Data!M208,AA:AA,"H"),IF(Data!Z208="Region",SUMIFS(Data!AD:AD,Data!Z:Z,"TM",Data!S:S,Data!M208,AA:AA,"H"),IF(Data!Z208="Country",SUMIFS(Data!AD:AD,Data!Z:Z,"TM",Data!R:R,Data!M208,AA:AA,"H"),"")))))))</f>
        <v>0</v>
      </c>
      <c r="AE208" s="27">
        <f t="shared" si="60"/>
        <v>0</v>
      </c>
      <c r="AF208" s="26">
        <f t="shared" si="61"/>
        <v>0</v>
      </c>
      <c r="AG208" s="26">
        <f t="shared" si="62"/>
        <v>0</v>
      </c>
      <c r="AH208" s="26">
        <f t="shared" si="63"/>
        <v>0</v>
      </c>
      <c r="AJ208" s="28">
        <f>IF(Z208="TM",IF(AA208="U",(SUMIFS(Orders!AG:AG,Orders!AD:AD,Data!M208,Orders!W:W,0,Orders!X:X,0)+SUMIFS(Orders!AG:AG,Orders!AD:AD,Data!M208,Orders!W:W,1,Orders!X:X,1))/12000,0),IF(Data!Z208="AAM",SUMIFS(Data!AJ:AJ,Data!Z:Z,"TM",Data!X:X,Data!M208,AA:AA,"U"),IF(Data!Z208="AM",SUMIFS(Data!AJ:AJ,Data!Z:Z,"TM",Data!V:V,Data!M208,AA:AA,"U"),IF(Data!Z208="AZM",SUMIFS(Data!AJ:AJ,Data!Z:Z,"TM",Data!U:U,Data!M208,AA:AA,"U"),IF(Data!Z208="Zone",SUMIFS(Data!AJ:AJ,Data!Z:Z,"TM",Data!T:T,Data!M208,AA:AA,"U"),IF(Data!Z208="Region",SUMIFS(Data!AJ:AJ,Data!Z:Z,"TM",Data!S:S,Data!M208,AA:AA,"U"),IF(Data!Z208="Country",SUMIFS(Data!AJ:AJ,Data!Z:Z,"TM",Data!R:R,Data!M208,AA:AA,"U"),"")))))))</f>
        <v>0</v>
      </c>
      <c r="AK208" s="18">
        <f>IF(Z208="TM",IF(AA208="U",(SUMIFS(Orders!AG:AG,Orders!AD:AD,Data!M208,Orders!W:W,0,Orders!X:X,0)+SUMIFS(Orders!AG:AG,Orders!AD:AD,Data!M208,Orders!W:W,1,Orders!X:X,1)),0),IF(Data!Z208="AAM",SUMIFS(Data!AK:AK,Data!Z:Z,"TM",Data!X:X,Data!M208,AA:AA,"U"),IF(Data!Z208="AM",SUMIFS(Data!AK:AK,Data!Z:Z,"TM",Data!V:V,Data!M208,AA:AA,"U"),IF(Data!Z208="AZM",SUMIFS(Data!AK:AK,Data!Z:Z,"TM",Data!U:U,Data!M208,AA:AA,"U"),IF(Data!Z208="Zone",SUMIFS(Data!AK:AK,Data!Z:Z,"TM",Data!T:T,Data!M208,AA:AA,"U"),IF(Data!Z208="Region",SUMIFS(Data!AK:AK,Data!Z:Z,"TM",Data!S:S,Data!M208,AA:AA,"U"),IF(Data!Z208="Country",SUMIFS(Data!AK:AK,Data!Z:Z,"TM",Data!R:R,Data!M208,AA:AA,"U"),"")))))))</f>
        <v>0</v>
      </c>
      <c r="AL208" s="18">
        <f>IF(Z208="TM",12000*0,IF(Data!Z208="AAM",SUMIFS(Data!AL:AL,Data!Z:Z,"TM",Data!X:X,Data!M208,AA:AA,"H"),IF(Data!Z208="AM",SUMIFS(Data!AL:AL,Data!Z:Z,"TM",Data!V:V,Data!M208,AA:AA,"H"),IF(Data!Z208="AZM",SUMIFS(Data!AL:AL,Data!Z:Z,"TM",Data!U:U,Data!M208,AA:AA,"H"),IF(Data!Z208="Zone",SUMIFS(Data!AL:AL,Data!Z:Z,"TM",Data!T:T,Data!M208,AA:AA,"H"),IF(Data!Z208="Region",SUMIFS(Data!AL:AL,Data!Z:Z,"TM",Data!S:S,Data!M208,AA:AA,"H"),IF(Data!Z208="Country",SUMIFS(Data!AL:AL,Data!Z:Z,"TM",Data!R:R,Data!M208,AA:AA,"H"),"")))))))</f>
        <v>0</v>
      </c>
      <c r="AM208" s="27">
        <f t="shared" si="64"/>
        <v>0</v>
      </c>
      <c r="AN208" s="26">
        <f t="shared" si="65"/>
        <v>0</v>
      </c>
      <c r="AO208" s="26">
        <f t="shared" si="66"/>
        <v>0</v>
      </c>
      <c r="AQ208" s="28">
        <f t="shared" si="67"/>
        <v>0</v>
      </c>
      <c r="AR208" s="18">
        <f t="shared" si="68"/>
        <v>0</v>
      </c>
      <c r="AS208" s="18">
        <f t="shared" si="69"/>
        <v>0</v>
      </c>
      <c r="AT208" s="27">
        <f t="shared" si="70"/>
        <v>0</v>
      </c>
      <c r="AU208" s="27"/>
      <c r="AV208" s="27"/>
      <c r="AW208" s="18">
        <f>IF(Z208="TM",(COUNTIFS(Orders!AD:AD,Data!M208,Orders!W:W,0,Orders!X:X,0,Orders!S:S,"*Ray*")+COUNTIFS(Orders!AD:AD,Data!M208,Orders!W:W,1,Orders!X:X,1,Orders!S:S,"*Ray*")+COUNTIFS(Orders!AD:AD,Data!M208,Orders!W:W,0,Orders!X:X,0,Orders!S:S,"*Fabric*")+COUNTIFS(Orders!AD:AD,Data!M208,Orders!W:W,1,Orders!X:X,1,Orders!S:S,"*Fabric*")),IF(Data!Z208="AAM",SUMIFS(Data!AW:AW,Data!Z:Z,"TM",Data!X:X,Data!M208),IF(Data!Z208="AM",SUMIFS(Data!AW:AW,Data!Z:Z,"TM",Data!V:V,Data!M208),IF(Data!Z208="AZM",SUMIFS(Data!AW:AW,Data!Z:Z,"TM",Data!U:U,Data!M208),IF(Data!Z208="Zone",SUMIFS(Data!AW:AW,Data!Z:Z,"TM",Data!T:T,Data!M208),IF(Data!Z208="Region",SUMIFS(Data!AW:AW,Data!Z:Z,"TM",Data!S:S,Data!M208),IF(Data!Z208="Country",SUMIFS(Data!AW:AW,Data!Z:Z,"TM",Data!R:R,Data!M208),0)))))))</f>
        <v>0</v>
      </c>
      <c r="AX208" s="18">
        <f>IF(Z208="TM",(COUNTIFS(Orders!AD:AD,Data!M208,Orders!W:W,0,Orders!X:X,0,Orders!S:S,"*Starter*")+COUNTIFS(Orders!AD:AD,Data!M208,Orders!W:W,1,Orders!X:X,1,Orders!S:S,"*Starter*")),IF(Data!Z208="AAM",SUMIFS(Data!AX:AX,Data!Z:Z,"TM",Data!X:X,Data!M208),IF(Data!Z208="AM",SUMIFS(Data!AX:AX,Data!Z:Z,"TM",Data!V:V,Data!M208),IF(Data!Z208="AZM",SUMIFS(Data!AX:AX,Data!Z:Z,"TM",Data!U:U,Data!M208),IF(Data!Z208="Zone",SUMIFS(Data!AX:AX,Data!Z:Z,"TM",Data!T:T,Data!M208),IF(Data!Z208="Region",SUMIFS(Data!AX:AX,Data!Z:Z,"TM",Data!S:S,Data!M208),IF(Data!Z208="Country",SUMIFS(Data!AX:AX,Data!Z:Z,"TM",Data!R:R,Data!M208),0)))))))</f>
        <v>0</v>
      </c>
      <c r="AY208" s="18">
        <f>IF(Z208="TM",(COUNTIFS(Orders!AD:AD,Data!M208,Orders!W:W,0,Orders!X:X,0,Orders!S:S,"*Pro*")+COUNTIFS(Orders!AD:AD,Data!M208,Orders!W:W,1,Orders!X:X,1,Orders!S:S,"*Pro*")),IF(Data!Z208="AAM",SUMIFS(Data!AY:AY,Data!Z:Z,"TM",Data!X:X,Data!M208),IF(Data!Z208="AM",SUMIFS(Data!AY:AY,Data!Z:Z,"TM",Data!V:V,Data!M208),IF(Data!Z208="AZM",SUMIFS(Data!AY:AY,Data!Z:Z,"TM",Data!U:U,Data!M208),IF(Data!Z208="Zone",SUMIFS(Data!AY:AY,Data!Z:Z,"TM",Data!T:T,Data!M208),IF(Data!Z208="Region",SUMIFS(Data!AY:AY,Data!Z:Z,"TM",Data!S:S,Data!M208),IF(Data!Z208="Country",SUMIFS(Data!AY:AY,Data!Z:Z,"TM",Data!R:R,Data!M208),0)))))))</f>
        <v>0</v>
      </c>
      <c r="AZ208" s="18">
        <f>IF(Z208="TM",(COUNTIFS(Orders!AD:AD,Data!M208,Orders!W:W,0,Orders!X:X,0,Orders!S:S,"*Tab*")+COUNTIFS(Orders!AD:AD,Data!M208,Orders!W:W,1,Orders!X:X,1,Orders!S:S,"*Tab*")),IF(Data!Z208="AAM",SUMIFS(Data!AZ:AZ,Data!Z:Z,"TM",Data!X:X,Data!M208),IF(Data!Z208="AM",SUMIFS(Data!AZ:AZ,Data!Z:Z,"TM",Data!V:V,Data!M208),IF(Data!Z208="AZM",SUMIFS(Data!AZ:AZ,Data!Z:Z,"TM",Data!U:U,Data!M208),IF(Data!Z208="Zone",SUMIFS(Data!AZ:AZ,Data!Z:Z,"TM",Data!T:T,Data!M208),IF(Data!Z208="Region",SUMIFS(Data!AZ:AZ,Data!Z:Z,"TM",Data!S:S,Data!M208),IF(Data!Z208="Country",SUMIFS(Data!AZ:AZ,Data!Z:Z,"TM",Data!R:R,Data!M208),0)))))))</f>
        <v>0</v>
      </c>
      <c r="BA208" s="18">
        <f>IF(Z208="TM",(COUNTIFS(Orders!AD:AD,Data!M208,Orders!W:W,0,Orders!X:X,0,Orders!S:S,"*Dental*")+COUNTIFS(Orders!AD:AD,Data!M208,Orders!W:W,1,Orders!X:X,1,Orders!S:S,"*Dental*")+COUNTIFS(Orders!AD:AD,Data!M208,Orders!W:W,0,Orders!X:X,0,Orders!S:S,"*Pediatric*")+COUNTIFS(Orders!AD:AD,Data!M208,Orders!W:W,1,Orders!X:X,1,Orders!S:S,"*Pediatric*")),IF(Data!Z208="AAM",SUMIFS(Data!BA:BA,Data!Z:Z,"TM",Data!X:X,Data!M208),IF(Data!Z208="AM",SUMIFS(Data!BA:BA,Data!Z:Z,"TM",Data!V:V,Data!M208),IF(Data!Z208="AZM",SUMIFS(Data!BA:BA,Data!Z:Z,"TM",Data!U:U,Data!M208),IF(Data!Z208="Zone",SUMIFS(Data!BA:BA,Data!Z:Z,"TM",Data!T:T,Data!M208),IF(Data!Z208="Region",SUMIFS(Data!BA:BA,Data!Z:Z,"TM",Data!S:S,Data!M208),IF(Data!Z208="Country",SUMIFS(Data!BA:BA,Data!Z:Z,"TM",Data!R:R,Data!M208),0)))))))</f>
        <v>0</v>
      </c>
      <c r="BB208" s="18">
        <f>IF(Z208="TM",(COUNTIFS(Orders!AD:AD,Data!M208,Orders!W:W,0,Orders!X:X,0,Orders!S:S,"*Fabric*")+COUNTIFS(Orders!AD:AD,Data!M208,Orders!W:W,1,Orders!X:X,1,Orders!S:S,"*Fabric*")),IF(Data!Z208="AAM",SUMIFS(Data!BB:BB,Data!Z:Z,"TM",Data!X:X,Data!M208),IF(Data!Z208="AM",SUMIFS(Data!BB:BB,Data!Z:Z,"TM",Data!V:V,Data!M208),IF(Data!Z208="AZM",SUMIFS(Data!BB:BB,Data!Z:Z,"TM",Data!U:U,Data!M208),IF(Data!Z208="Zone",SUMIFS(Data!BB:BB,Data!Z:Z,"TM",Data!T:T,Data!M208),IF(Data!Z208="Region",SUMIFS(Data!BB:BB,Data!Z:Z,"TM",Data!S:S,Data!M208),IF(Data!Z208="Country",SUMIFS(Data!BB:BB,Data!Z:Z,"TM",Data!R:R,Data!M208),0)))))))</f>
        <v>0</v>
      </c>
    </row>
    <row r="209" spans="1:54" ht="15.75" x14ac:dyDescent="0.3">
      <c r="A209" s="33" t="str">
        <f t="shared" si="71"/>
        <v/>
      </c>
      <c r="B209" s="33" t="b">
        <f t="shared" si="72"/>
        <v>1</v>
      </c>
      <c r="C209" s="33" t="e">
        <f>IF(ISERROR(SMALL($D$4:$D$594,E209)),””,SMALL($D$4:$D$594,E209))</f>
        <v>#NAME?</v>
      </c>
      <c r="D209" s="34" t="str">
        <f t="shared" si="73"/>
        <v/>
      </c>
      <c r="E209" s="33">
        <f>ROWS($E$4:E209)</f>
        <v>206</v>
      </c>
      <c r="F209" s="33">
        <f t="shared" si="74"/>
        <v>0</v>
      </c>
      <c r="G209" s="33">
        <f>IF(OR(Report!$C$7="",Report!$C$7="All Levels"),1,IF(Report!$C$7=Data!Z209,1,0))</f>
        <v>0</v>
      </c>
      <c r="H209" s="33">
        <f t="shared" si="75"/>
        <v>1</v>
      </c>
      <c r="I209" s="33">
        <f t="shared" si="76"/>
        <v>3</v>
      </c>
      <c r="J209" s="33">
        <f>IF(OR(Report!$F$7="",Report!$F$7="All AMs"),1,IF(Report!$F$7=Data!W209,1,0))</f>
        <v>1</v>
      </c>
      <c r="K209" s="33">
        <f>IF(OR(Report!$E$7="",Report!$E$7="All Zones"),1,IF(Report!$E$7=Data!P209,1,0))</f>
        <v>1</v>
      </c>
      <c r="L209" s="33">
        <f>IF(OR(Report!$D$7="",Report!$D$7="All Regions"),1,IF(Report!$D$7=Data!O209,1,0))</f>
        <v>1</v>
      </c>
      <c r="M209" s="67" t="s">
        <v>380</v>
      </c>
      <c r="N209" s="67" t="s">
        <v>875</v>
      </c>
      <c r="O209" s="68" t="s">
        <v>18</v>
      </c>
      <c r="P209" s="68" t="s">
        <v>683</v>
      </c>
      <c r="Q209" s="68" t="s">
        <v>876</v>
      </c>
      <c r="R209" s="67" t="s">
        <v>777</v>
      </c>
      <c r="S209" s="67" t="s">
        <v>749</v>
      </c>
      <c r="T209" s="67" t="s">
        <v>751</v>
      </c>
      <c r="U209" s="67" t="s">
        <v>783</v>
      </c>
      <c r="V209" s="67" t="s">
        <v>800</v>
      </c>
      <c r="W209" s="67" t="s">
        <v>698</v>
      </c>
      <c r="X209" s="67" t="s">
        <v>380</v>
      </c>
      <c r="Y209" s="68" t="s">
        <v>361</v>
      </c>
      <c r="Z209" s="68" t="s">
        <v>13</v>
      </c>
      <c r="AA209" s="68" t="s">
        <v>925</v>
      </c>
      <c r="AB209" s="18">
        <f>IF(Z209="TM",IF(AA209="H",(COUNTIFS(Orders!AD:AD,Data!M209,Orders!W:W,0,Orders!X:X,0)+COUNTIFS(Orders!AD:AD,Data!M209,Orders!W:W,1,Orders!X:X,1)),0),IF(Data!Z209="AAM",SUMIFS(Data!AB:AB,Data!Z:Z,"TM",Data!X:X,Data!M209,AA:AA,"H"),IF(Data!Z209="AM",SUMIFS(Data!AB:AB,Data!Z:Z,"TM",Data!V:V,Data!M209,AA:AA,"H"),IF(Data!Z209="AZM",SUMIFS(Data!AB:AB,Data!Z:Z,"TM",Data!U:U,Data!M209,AA:AA,"H"),IF(Data!Z209="ZM",SUMIFS(Data!AB:AB,Data!Z:Z,"TM",Data!T:T,Data!M209,AA:AA,"H"),IF(Data!Z209="RM",SUMIFS(Data!AB:AB,Data!Z:Z,"TM",Data!S:S,Data!M209,AA:AA,"H"),IF(Data!Z209="CM",SUMIFS(Data!AB:AB,Data!Z:Z,"TM",Data!R:R,Data!M209,AA:AA,"H"),"")))))))</f>
        <v>0</v>
      </c>
      <c r="AC209" s="28">
        <f>IF(Z209="TM",IF(AA209="H",(SUMIFS(Orders!AG:AG,Orders!AD:AD,Data!M209,Orders!W:W,0,Orders!X:X,0)+SUMIFS(Orders!AG:AG,Orders!AD:AD,Data!M209,Orders!W:W,1,Orders!X:X,1))/12000,0),IF(Data!Z209="AAM",SUMIFS(Data!AC:AC,Data!Z:Z,"TM",Data!X:X,Data!M209,AA:AA,"H"),IF(Data!Z209="AM",SUMIFS(Data!AC:AC,Data!Z:Z,"TM",Data!V:V,Data!M209,AA:AA,"H"),IF(Data!Z209="AZM",SUMIFS(Data!AC:AC,Data!Z:Z,"TM",Data!U:U,Data!M209,AA:AA,"H"),IF(Data!Z209="Zone",SUMIFS(Data!AC:AC,Data!Z:Z,"TM",Data!T:T,Data!M209,AA:AA,"H"),IF(Data!Z209="Region",SUMIFS(Data!AC:AC,Data!Z:Z,"TM",Data!S:S,Data!M209,AA:AA,"H"),IF(Data!Z209="Country",SUMIFS(Data!AC:AC,Data!Z:Z,"TM",Data!R:R,Data!M209,AA:AA,"H"),"")))))))</f>
        <v>0</v>
      </c>
      <c r="AD209" s="18">
        <f>IF(Z209="TM",0,IF(Data!Z209="AAM",SUMIFS(Data!AD:AD,Data!Z:Z,"TM",Data!X:X,Data!M209,AA:AA,"H"),IF(Data!Z209="AM",SUMIFS(Data!AD:AD,Data!Z:Z,"TM",Data!V:V,Data!M209,AA:AA,"H"),IF(Data!Z209="AZM",SUMIFS(Data!AD:AD,Data!Z:Z,"TM",Data!U:U,Data!M209,AA:AA,"H"),IF(Data!Z209="Zone",SUMIFS(Data!AD:AD,Data!Z:Z,"TM",Data!T:T,Data!M209,AA:AA,"H"),IF(Data!Z209="Region",SUMIFS(Data!AD:AD,Data!Z:Z,"TM",Data!S:S,Data!M209,AA:AA,"H"),IF(Data!Z209="Country",SUMIFS(Data!AD:AD,Data!Z:Z,"TM",Data!R:R,Data!M209,AA:AA,"H"),"")))))))</f>
        <v>0</v>
      </c>
      <c r="AE209" s="27">
        <f t="shared" si="60"/>
        <v>0</v>
      </c>
      <c r="AF209" s="26">
        <f t="shared" si="61"/>
        <v>0</v>
      </c>
      <c r="AG209" s="26">
        <f t="shared" si="62"/>
        <v>0</v>
      </c>
      <c r="AH209" s="26">
        <f t="shared" si="63"/>
        <v>0</v>
      </c>
      <c r="AJ209" s="28">
        <f>IF(Z209="TM",IF(AA209="U",(SUMIFS(Orders!AG:AG,Orders!AD:AD,Data!M209,Orders!W:W,0,Orders!X:X,0)+SUMIFS(Orders!AG:AG,Orders!AD:AD,Data!M209,Orders!W:W,1,Orders!X:X,1))/12000,0),IF(Data!Z209="AAM",SUMIFS(Data!AJ:AJ,Data!Z:Z,"TM",Data!X:X,Data!M209,AA:AA,"U"),IF(Data!Z209="AM",SUMIFS(Data!AJ:AJ,Data!Z:Z,"TM",Data!V:V,Data!M209,AA:AA,"U"),IF(Data!Z209="AZM",SUMIFS(Data!AJ:AJ,Data!Z:Z,"TM",Data!U:U,Data!M209,AA:AA,"U"),IF(Data!Z209="Zone",SUMIFS(Data!AJ:AJ,Data!Z:Z,"TM",Data!T:T,Data!M209,AA:AA,"U"),IF(Data!Z209="Region",SUMIFS(Data!AJ:AJ,Data!Z:Z,"TM",Data!S:S,Data!M209,AA:AA,"U"),IF(Data!Z209="Country",SUMIFS(Data!AJ:AJ,Data!Z:Z,"TM",Data!R:R,Data!M209,AA:AA,"U"),"")))))))</f>
        <v>0</v>
      </c>
      <c r="AK209" s="18">
        <f>IF(Z209="TM",IF(AA209="U",(SUMIFS(Orders!AG:AG,Orders!AD:AD,Data!M209,Orders!W:W,0,Orders!X:X,0)+SUMIFS(Orders!AG:AG,Orders!AD:AD,Data!M209,Orders!W:W,1,Orders!X:X,1)),0),IF(Data!Z209="AAM",SUMIFS(Data!AK:AK,Data!Z:Z,"TM",Data!X:X,Data!M209,AA:AA,"U"),IF(Data!Z209="AM",SUMIFS(Data!AK:AK,Data!Z:Z,"TM",Data!V:V,Data!M209,AA:AA,"U"),IF(Data!Z209="AZM",SUMIFS(Data!AK:AK,Data!Z:Z,"TM",Data!U:U,Data!M209,AA:AA,"U"),IF(Data!Z209="Zone",SUMIFS(Data!AK:AK,Data!Z:Z,"TM",Data!T:T,Data!M209,AA:AA,"U"),IF(Data!Z209="Region",SUMIFS(Data!AK:AK,Data!Z:Z,"TM",Data!S:S,Data!M209,AA:AA,"U"),IF(Data!Z209="Country",SUMIFS(Data!AK:AK,Data!Z:Z,"TM",Data!R:R,Data!M209,AA:AA,"U"),"")))))))</f>
        <v>0</v>
      </c>
      <c r="AL209" s="18">
        <f>IF(Z209="TM",12000*0,IF(Data!Z209="AAM",SUMIFS(Data!AL:AL,Data!Z:Z,"TM",Data!X:X,Data!M209,AA:AA,"H"),IF(Data!Z209="AM",SUMIFS(Data!AL:AL,Data!Z:Z,"TM",Data!V:V,Data!M209,AA:AA,"H"),IF(Data!Z209="AZM",SUMIFS(Data!AL:AL,Data!Z:Z,"TM",Data!U:U,Data!M209,AA:AA,"H"),IF(Data!Z209="Zone",SUMIFS(Data!AL:AL,Data!Z:Z,"TM",Data!T:T,Data!M209,AA:AA,"H"),IF(Data!Z209="Region",SUMIFS(Data!AL:AL,Data!Z:Z,"TM",Data!S:S,Data!M209,AA:AA,"H"),IF(Data!Z209="Country",SUMIFS(Data!AL:AL,Data!Z:Z,"TM",Data!R:R,Data!M209,AA:AA,"H"),"")))))))</f>
        <v>0</v>
      </c>
      <c r="AM209" s="27">
        <f t="shared" si="64"/>
        <v>0</v>
      </c>
      <c r="AN209" s="26">
        <f t="shared" si="65"/>
        <v>0</v>
      </c>
      <c r="AO209" s="26">
        <f t="shared" si="66"/>
        <v>0</v>
      </c>
      <c r="AQ209" s="28">
        <f t="shared" si="67"/>
        <v>0</v>
      </c>
      <c r="AR209" s="18">
        <f t="shared" si="68"/>
        <v>0</v>
      </c>
      <c r="AS209" s="18">
        <f t="shared" si="69"/>
        <v>0</v>
      </c>
      <c r="AT209" s="27">
        <f t="shared" si="70"/>
        <v>0</v>
      </c>
      <c r="AU209" s="27"/>
      <c r="AV209" s="27"/>
      <c r="AW209" s="18">
        <f>IF(Z209="TM",(COUNTIFS(Orders!AD:AD,Data!M209,Orders!W:W,0,Orders!X:X,0,Orders!S:S,"*Ray*")+COUNTIFS(Orders!AD:AD,Data!M209,Orders!W:W,1,Orders!X:X,1,Orders!S:S,"*Ray*")+COUNTIFS(Orders!AD:AD,Data!M209,Orders!W:W,0,Orders!X:X,0,Orders!S:S,"*Fabric*")+COUNTIFS(Orders!AD:AD,Data!M209,Orders!W:W,1,Orders!X:X,1,Orders!S:S,"*Fabric*")),IF(Data!Z209="AAM",SUMIFS(Data!AW:AW,Data!Z:Z,"TM",Data!X:X,Data!M209),IF(Data!Z209="AM",SUMIFS(Data!AW:AW,Data!Z:Z,"TM",Data!V:V,Data!M209),IF(Data!Z209="AZM",SUMIFS(Data!AW:AW,Data!Z:Z,"TM",Data!U:U,Data!M209),IF(Data!Z209="Zone",SUMIFS(Data!AW:AW,Data!Z:Z,"TM",Data!T:T,Data!M209),IF(Data!Z209="Region",SUMIFS(Data!AW:AW,Data!Z:Z,"TM",Data!S:S,Data!M209),IF(Data!Z209="Country",SUMIFS(Data!AW:AW,Data!Z:Z,"TM",Data!R:R,Data!M209),0)))))))</f>
        <v>0</v>
      </c>
      <c r="AX209" s="18">
        <f>IF(Z209="TM",(COUNTIFS(Orders!AD:AD,Data!M209,Orders!W:W,0,Orders!X:X,0,Orders!S:S,"*Starter*")+COUNTIFS(Orders!AD:AD,Data!M209,Orders!W:W,1,Orders!X:X,1,Orders!S:S,"*Starter*")),IF(Data!Z209="AAM",SUMIFS(Data!AX:AX,Data!Z:Z,"TM",Data!X:X,Data!M209),IF(Data!Z209="AM",SUMIFS(Data!AX:AX,Data!Z:Z,"TM",Data!V:V,Data!M209),IF(Data!Z209="AZM",SUMIFS(Data!AX:AX,Data!Z:Z,"TM",Data!U:U,Data!M209),IF(Data!Z209="Zone",SUMIFS(Data!AX:AX,Data!Z:Z,"TM",Data!T:T,Data!M209),IF(Data!Z209="Region",SUMIFS(Data!AX:AX,Data!Z:Z,"TM",Data!S:S,Data!M209),IF(Data!Z209="Country",SUMIFS(Data!AX:AX,Data!Z:Z,"TM",Data!R:R,Data!M209),0)))))))</f>
        <v>0</v>
      </c>
      <c r="AY209" s="18">
        <f>IF(Z209="TM",(COUNTIFS(Orders!AD:AD,Data!M209,Orders!W:W,0,Orders!X:X,0,Orders!S:S,"*Pro*")+COUNTIFS(Orders!AD:AD,Data!M209,Orders!W:W,1,Orders!X:X,1,Orders!S:S,"*Pro*")),IF(Data!Z209="AAM",SUMIFS(Data!AY:AY,Data!Z:Z,"TM",Data!X:X,Data!M209),IF(Data!Z209="AM",SUMIFS(Data!AY:AY,Data!Z:Z,"TM",Data!V:V,Data!M209),IF(Data!Z209="AZM",SUMIFS(Data!AY:AY,Data!Z:Z,"TM",Data!U:U,Data!M209),IF(Data!Z209="Zone",SUMIFS(Data!AY:AY,Data!Z:Z,"TM",Data!T:T,Data!M209),IF(Data!Z209="Region",SUMIFS(Data!AY:AY,Data!Z:Z,"TM",Data!S:S,Data!M209),IF(Data!Z209="Country",SUMIFS(Data!AY:AY,Data!Z:Z,"TM",Data!R:R,Data!M209),0)))))))</f>
        <v>0</v>
      </c>
      <c r="AZ209" s="18">
        <f>IF(Z209="TM",(COUNTIFS(Orders!AD:AD,Data!M209,Orders!W:W,0,Orders!X:X,0,Orders!S:S,"*Tab*")+COUNTIFS(Orders!AD:AD,Data!M209,Orders!W:W,1,Orders!X:X,1,Orders!S:S,"*Tab*")),IF(Data!Z209="AAM",SUMIFS(Data!AZ:AZ,Data!Z:Z,"TM",Data!X:X,Data!M209),IF(Data!Z209="AM",SUMIFS(Data!AZ:AZ,Data!Z:Z,"TM",Data!V:V,Data!M209),IF(Data!Z209="AZM",SUMIFS(Data!AZ:AZ,Data!Z:Z,"TM",Data!U:U,Data!M209),IF(Data!Z209="Zone",SUMIFS(Data!AZ:AZ,Data!Z:Z,"TM",Data!T:T,Data!M209),IF(Data!Z209="Region",SUMIFS(Data!AZ:AZ,Data!Z:Z,"TM",Data!S:S,Data!M209),IF(Data!Z209="Country",SUMIFS(Data!AZ:AZ,Data!Z:Z,"TM",Data!R:R,Data!M209),0)))))))</f>
        <v>0</v>
      </c>
      <c r="BA209" s="18">
        <f>IF(Z209="TM",(COUNTIFS(Orders!AD:AD,Data!M209,Orders!W:W,0,Orders!X:X,0,Orders!S:S,"*Dental*")+COUNTIFS(Orders!AD:AD,Data!M209,Orders!W:W,1,Orders!X:X,1,Orders!S:S,"*Dental*")+COUNTIFS(Orders!AD:AD,Data!M209,Orders!W:W,0,Orders!X:X,0,Orders!S:S,"*Pediatric*")+COUNTIFS(Orders!AD:AD,Data!M209,Orders!W:W,1,Orders!X:X,1,Orders!S:S,"*Pediatric*")),IF(Data!Z209="AAM",SUMIFS(Data!BA:BA,Data!Z:Z,"TM",Data!X:X,Data!M209),IF(Data!Z209="AM",SUMIFS(Data!BA:BA,Data!Z:Z,"TM",Data!V:V,Data!M209),IF(Data!Z209="AZM",SUMIFS(Data!BA:BA,Data!Z:Z,"TM",Data!U:U,Data!M209),IF(Data!Z209="Zone",SUMIFS(Data!BA:BA,Data!Z:Z,"TM",Data!T:T,Data!M209),IF(Data!Z209="Region",SUMIFS(Data!BA:BA,Data!Z:Z,"TM",Data!S:S,Data!M209),IF(Data!Z209="Country",SUMIFS(Data!BA:BA,Data!Z:Z,"TM",Data!R:R,Data!M209),0)))))))</f>
        <v>0</v>
      </c>
      <c r="BB209" s="18">
        <f>IF(Z209="TM",(COUNTIFS(Orders!AD:AD,Data!M209,Orders!W:W,0,Orders!X:X,0,Orders!S:S,"*Fabric*")+COUNTIFS(Orders!AD:AD,Data!M209,Orders!W:W,1,Orders!X:X,1,Orders!S:S,"*Fabric*")),IF(Data!Z209="AAM",SUMIFS(Data!BB:BB,Data!Z:Z,"TM",Data!X:X,Data!M209),IF(Data!Z209="AM",SUMIFS(Data!BB:BB,Data!Z:Z,"TM",Data!V:V,Data!M209),IF(Data!Z209="AZM",SUMIFS(Data!BB:BB,Data!Z:Z,"TM",Data!U:U,Data!M209),IF(Data!Z209="Zone",SUMIFS(Data!BB:BB,Data!Z:Z,"TM",Data!T:T,Data!M209),IF(Data!Z209="Region",SUMIFS(Data!BB:BB,Data!Z:Z,"TM",Data!S:S,Data!M209),IF(Data!Z209="Country",SUMIFS(Data!BB:BB,Data!Z:Z,"TM",Data!R:R,Data!M209),0)))))))</f>
        <v>0</v>
      </c>
    </row>
    <row r="210" spans="1:54" ht="15.75" x14ac:dyDescent="0.3">
      <c r="A210" s="33" t="str">
        <f t="shared" si="71"/>
        <v/>
      </c>
      <c r="B210" s="33" t="b">
        <f t="shared" si="72"/>
        <v>1</v>
      </c>
      <c r="C210" s="33" t="e">
        <f>IF(ISERROR(SMALL($D$4:$D$594,E210)),””,SMALL($D$4:$D$594,E210))</f>
        <v>#NAME?</v>
      </c>
      <c r="D210" s="34" t="str">
        <f t="shared" si="73"/>
        <v/>
      </c>
      <c r="E210" s="33">
        <f>ROWS($E$4:E210)</f>
        <v>207</v>
      </c>
      <c r="F210" s="33">
        <f t="shared" si="74"/>
        <v>0</v>
      </c>
      <c r="G210" s="33">
        <f>IF(OR(Report!$C$7="",Report!$C$7="All Levels"),1,IF(Report!$C$7=Data!Z210,1,0))</f>
        <v>0</v>
      </c>
      <c r="H210" s="33">
        <f t="shared" si="75"/>
        <v>1</v>
      </c>
      <c r="I210" s="33">
        <f t="shared" si="76"/>
        <v>3</v>
      </c>
      <c r="J210" s="33">
        <f>IF(OR(Report!$F$7="",Report!$F$7="All AMs"),1,IF(Report!$F$7=Data!W210,1,0))</f>
        <v>1</v>
      </c>
      <c r="K210" s="33">
        <f>IF(OR(Report!$E$7="",Report!$E$7="All Zones"),1,IF(Report!$E$7=Data!P210,1,0))</f>
        <v>1</v>
      </c>
      <c r="L210" s="33">
        <f>IF(OR(Report!$D$7="",Report!$D$7="All Regions"),1,IF(Report!$D$7=Data!O210,1,0))</f>
        <v>1</v>
      </c>
      <c r="M210" s="67" t="s">
        <v>659</v>
      </c>
      <c r="N210" s="67" t="s">
        <v>957</v>
      </c>
      <c r="O210" s="68" t="s">
        <v>18</v>
      </c>
      <c r="P210" s="68" t="s">
        <v>683</v>
      </c>
      <c r="Q210" s="68" t="s">
        <v>876</v>
      </c>
      <c r="R210" s="67" t="s">
        <v>777</v>
      </c>
      <c r="S210" s="67" t="s">
        <v>749</v>
      </c>
      <c r="T210" s="67" t="s">
        <v>751</v>
      </c>
      <c r="U210" s="67" t="s">
        <v>783</v>
      </c>
      <c r="V210" s="67" t="s">
        <v>800</v>
      </c>
      <c r="W210" s="67" t="s">
        <v>698</v>
      </c>
      <c r="X210" s="67" t="s">
        <v>380</v>
      </c>
      <c r="Y210" s="68" t="s">
        <v>362</v>
      </c>
      <c r="Z210" s="68" t="s">
        <v>13</v>
      </c>
      <c r="AA210" s="68" t="s">
        <v>925</v>
      </c>
      <c r="AB210" s="18">
        <f>IF(Z210="TM",IF(AA210="H",(COUNTIFS(Orders!AD:AD,Data!M210,Orders!W:W,0,Orders!X:X,0)+COUNTIFS(Orders!AD:AD,Data!M210,Orders!W:W,1,Orders!X:X,1)),0),IF(Data!Z210="AAM",SUMIFS(Data!AB:AB,Data!Z:Z,"TM",Data!X:X,Data!M210,AA:AA,"H"),IF(Data!Z210="AM",SUMIFS(Data!AB:AB,Data!Z:Z,"TM",Data!V:V,Data!M210,AA:AA,"H"),IF(Data!Z210="AZM",SUMIFS(Data!AB:AB,Data!Z:Z,"TM",Data!U:U,Data!M210,AA:AA,"H"),IF(Data!Z210="ZM",SUMIFS(Data!AB:AB,Data!Z:Z,"TM",Data!T:T,Data!M210,AA:AA,"H"),IF(Data!Z210="RM",SUMIFS(Data!AB:AB,Data!Z:Z,"TM",Data!S:S,Data!M210,AA:AA,"H"),IF(Data!Z210="CM",SUMIFS(Data!AB:AB,Data!Z:Z,"TM",Data!R:R,Data!M210,AA:AA,"H"),"")))))))</f>
        <v>0</v>
      </c>
      <c r="AC210" s="28">
        <f>IF(Z210="TM",IF(AA210="H",(SUMIFS(Orders!AG:AG,Orders!AD:AD,Data!M210,Orders!W:W,0,Orders!X:X,0)+SUMIFS(Orders!AG:AG,Orders!AD:AD,Data!M210,Orders!W:W,1,Orders!X:X,1))/12000,0),IF(Data!Z210="AAM",SUMIFS(Data!AC:AC,Data!Z:Z,"TM",Data!X:X,Data!M210,AA:AA,"H"),IF(Data!Z210="AM",SUMIFS(Data!AC:AC,Data!Z:Z,"TM",Data!V:V,Data!M210,AA:AA,"H"),IF(Data!Z210="AZM",SUMIFS(Data!AC:AC,Data!Z:Z,"TM",Data!U:U,Data!M210,AA:AA,"H"),IF(Data!Z210="Zone",SUMIFS(Data!AC:AC,Data!Z:Z,"TM",Data!T:T,Data!M210,AA:AA,"H"),IF(Data!Z210="Region",SUMIFS(Data!AC:AC,Data!Z:Z,"TM",Data!S:S,Data!M210,AA:AA,"H"),IF(Data!Z210="Country",SUMIFS(Data!AC:AC,Data!Z:Z,"TM",Data!R:R,Data!M210,AA:AA,"H"),"")))))))</f>
        <v>0</v>
      </c>
      <c r="AD210" s="18">
        <f>IF(Z210="TM",0,IF(Data!Z210="AAM",SUMIFS(Data!AD:AD,Data!Z:Z,"TM",Data!X:X,Data!M210,AA:AA,"H"),IF(Data!Z210="AM",SUMIFS(Data!AD:AD,Data!Z:Z,"TM",Data!V:V,Data!M210,AA:AA,"H"),IF(Data!Z210="AZM",SUMIFS(Data!AD:AD,Data!Z:Z,"TM",Data!U:U,Data!M210,AA:AA,"H"),IF(Data!Z210="Zone",SUMIFS(Data!AD:AD,Data!Z:Z,"TM",Data!T:T,Data!M210,AA:AA,"H"),IF(Data!Z210="Region",SUMIFS(Data!AD:AD,Data!Z:Z,"TM",Data!S:S,Data!M210,AA:AA,"H"),IF(Data!Z210="Country",SUMIFS(Data!AD:AD,Data!Z:Z,"TM",Data!R:R,Data!M210,AA:AA,"H"),"")))))))</f>
        <v>0</v>
      </c>
      <c r="AE210" s="27">
        <f t="shared" si="60"/>
        <v>0</v>
      </c>
      <c r="AF210" s="26">
        <f t="shared" si="61"/>
        <v>0</v>
      </c>
      <c r="AG210" s="26">
        <f t="shared" si="62"/>
        <v>0</v>
      </c>
      <c r="AH210" s="26">
        <f t="shared" si="63"/>
        <v>0</v>
      </c>
      <c r="AJ210" s="28">
        <f>IF(Z210="TM",IF(AA210="U",(SUMIFS(Orders!AG:AG,Orders!AD:AD,Data!M210,Orders!W:W,0,Orders!X:X,0)+SUMIFS(Orders!AG:AG,Orders!AD:AD,Data!M210,Orders!W:W,1,Orders!X:X,1))/12000,0),IF(Data!Z210="AAM",SUMIFS(Data!AJ:AJ,Data!Z:Z,"TM",Data!X:X,Data!M210,AA:AA,"U"),IF(Data!Z210="AM",SUMIFS(Data!AJ:AJ,Data!Z:Z,"TM",Data!V:V,Data!M210,AA:AA,"U"),IF(Data!Z210="AZM",SUMIFS(Data!AJ:AJ,Data!Z:Z,"TM",Data!U:U,Data!M210,AA:AA,"U"),IF(Data!Z210="Zone",SUMIFS(Data!AJ:AJ,Data!Z:Z,"TM",Data!T:T,Data!M210,AA:AA,"U"),IF(Data!Z210="Region",SUMIFS(Data!AJ:AJ,Data!Z:Z,"TM",Data!S:S,Data!M210,AA:AA,"U"),IF(Data!Z210="Country",SUMIFS(Data!AJ:AJ,Data!Z:Z,"TM",Data!R:R,Data!M210,AA:AA,"U"),"")))))))</f>
        <v>0</v>
      </c>
      <c r="AK210" s="18">
        <f>IF(Z210="TM",IF(AA210="U",(SUMIFS(Orders!AG:AG,Orders!AD:AD,Data!M210,Orders!W:W,0,Orders!X:X,0)+SUMIFS(Orders!AG:AG,Orders!AD:AD,Data!M210,Orders!W:W,1,Orders!X:X,1)),0),IF(Data!Z210="AAM",SUMIFS(Data!AK:AK,Data!Z:Z,"TM",Data!X:X,Data!M210,AA:AA,"U"),IF(Data!Z210="AM",SUMIFS(Data!AK:AK,Data!Z:Z,"TM",Data!V:V,Data!M210,AA:AA,"U"),IF(Data!Z210="AZM",SUMIFS(Data!AK:AK,Data!Z:Z,"TM",Data!U:U,Data!M210,AA:AA,"U"),IF(Data!Z210="Zone",SUMIFS(Data!AK:AK,Data!Z:Z,"TM",Data!T:T,Data!M210,AA:AA,"U"),IF(Data!Z210="Region",SUMIFS(Data!AK:AK,Data!Z:Z,"TM",Data!S:S,Data!M210,AA:AA,"U"),IF(Data!Z210="Country",SUMIFS(Data!AK:AK,Data!Z:Z,"TM",Data!R:R,Data!M210,AA:AA,"U"),"")))))))</f>
        <v>0</v>
      </c>
      <c r="AL210" s="18">
        <f>IF(Z210="TM",12000*0,IF(Data!Z210="AAM",SUMIFS(Data!AL:AL,Data!Z:Z,"TM",Data!X:X,Data!M210,AA:AA,"H"),IF(Data!Z210="AM",SUMIFS(Data!AL:AL,Data!Z:Z,"TM",Data!V:V,Data!M210,AA:AA,"H"),IF(Data!Z210="AZM",SUMIFS(Data!AL:AL,Data!Z:Z,"TM",Data!U:U,Data!M210,AA:AA,"H"),IF(Data!Z210="Zone",SUMIFS(Data!AL:AL,Data!Z:Z,"TM",Data!T:T,Data!M210,AA:AA,"H"),IF(Data!Z210="Region",SUMIFS(Data!AL:AL,Data!Z:Z,"TM",Data!S:S,Data!M210,AA:AA,"H"),IF(Data!Z210="Country",SUMIFS(Data!AL:AL,Data!Z:Z,"TM",Data!R:R,Data!M210,AA:AA,"H"),"")))))))</f>
        <v>0</v>
      </c>
      <c r="AM210" s="27">
        <f t="shared" si="64"/>
        <v>0</v>
      </c>
      <c r="AN210" s="26">
        <f t="shared" si="65"/>
        <v>0</v>
      </c>
      <c r="AO210" s="26">
        <f t="shared" si="66"/>
        <v>0</v>
      </c>
      <c r="AQ210" s="28">
        <f t="shared" si="67"/>
        <v>0</v>
      </c>
      <c r="AR210" s="18">
        <f t="shared" si="68"/>
        <v>0</v>
      </c>
      <c r="AS210" s="18">
        <f t="shared" si="69"/>
        <v>0</v>
      </c>
      <c r="AT210" s="27">
        <f t="shared" si="70"/>
        <v>0</v>
      </c>
      <c r="AU210" s="27"/>
      <c r="AV210" s="27"/>
      <c r="AW210" s="18">
        <f>IF(Z210="TM",(COUNTIFS(Orders!AD:AD,Data!M210,Orders!W:W,0,Orders!X:X,0,Orders!S:S,"*Ray*")+COUNTIFS(Orders!AD:AD,Data!M210,Orders!W:W,1,Orders!X:X,1,Orders!S:S,"*Ray*")+COUNTIFS(Orders!AD:AD,Data!M210,Orders!W:W,0,Orders!X:X,0,Orders!S:S,"*Fabric*")+COUNTIFS(Orders!AD:AD,Data!M210,Orders!W:W,1,Orders!X:X,1,Orders!S:S,"*Fabric*")),IF(Data!Z210="AAM",SUMIFS(Data!AW:AW,Data!Z:Z,"TM",Data!X:X,Data!M210),IF(Data!Z210="AM",SUMIFS(Data!AW:AW,Data!Z:Z,"TM",Data!V:V,Data!M210),IF(Data!Z210="AZM",SUMIFS(Data!AW:AW,Data!Z:Z,"TM",Data!U:U,Data!M210),IF(Data!Z210="Zone",SUMIFS(Data!AW:AW,Data!Z:Z,"TM",Data!T:T,Data!M210),IF(Data!Z210="Region",SUMIFS(Data!AW:AW,Data!Z:Z,"TM",Data!S:S,Data!M210),IF(Data!Z210="Country",SUMIFS(Data!AW:AW,Data!Z:Z,"TM",Data!R:R,Data!M210),0)))))))</f>
        <v>0</v>
      </c>
      <c r="AX210" s="18">
        <f>IF(Z210="TM",(COUNTIFS(Orders!AD:AD,Data!M210,Orders!W:W,0,Orders!X:X,0,Orders!S:S,"*Starter*")+COUNTIFS(Orders!AD:AD,Data!M210,Orders!W:W,1,Orders!X:X,1,Orders!S:S,"*Starter*")),IF(Data!Z210="AAM",SUMIFS(Data!AX:AX,Data!Z:Z,"TM",Data!X:X,Data!M210),IF(Data!Z210="AM",SUMIFS(Data!AX:AX,Data!Z:Z,"TM",Data!V:V,Data!M210),IF(Data!Z210="AZM",SUMIFS(Data!AX:AX,Data!Z:Z,"TM",Data!U:U,Data!M210),IF(Data!Z210="Zone",SUMIFS(Data!AX:AX,Data!Z:Z,"TM",Data!T:T,Data!M210),IF(Data!Z210="Region",SUMIFS(Data!AX:AX,Data!Z:Z,"TM",Data!S:S,Data!M210),IF(Data!Z210="Country",SUMIFS(Data!AX:AX,Data!Z:Z,"TM",Data!R:R,Data!M210),0)))))))</f>
        <v>0</v>
      </c>
      <c r="AY210" s="18">
        <f>IF(Z210="TM",(COUNTIFS(Orders!AD:AD,Data!M210,Orders!W:W,0,Orders!X:X,0,Orders!S:S,"*Pro*")+COUNTIFS(Orders!AD:AD,Data!M210,Orders!W:W,1,Orders!X:X,1,Orders!S:S,"*Pro*")),IF(Data!Z210="AAM",SUMIFS(Data!AY:AY,Data!Z:Z,"TM",Data!X:X,Data!M210),IF(Data!Z210="AM",SUMIFS(Data!AY:AY,Data!Z:Z,"TM",Data!V:V,Data!M210),IF(Data!Z210="AZM",SUMIFS(Data!AY:AY,Data!Z:Z,"TM",Data!U:U,Data!M210),IF(Data!Z210="Zone",SUMIFS(Data!AY:AY,Data!Z:Z,"TM",Data!T:T,Data!M210),IF(Data!Z210="Region",SUMIFS(Data!AY:AY,Data!Z:Z,"TM",Data!S:S,Data!M210),IF(Data!Z210="Country",SUMIFS(Data!AY:AY,Data!Z:Z,"TM",Data!R:R,Data!M210),0)))))))</f>
        <v>0</v>
      </c>
      <c r="AZ210" s="18">
        <f>IF(Z210="TM",(COUNTIFS(Orders!AD:AD,Data!M210,Orders!W:W,0,Orders!X:X,0,Orders!S:S,"*Tab*")+COUNTIFS(Orders!AD:AD,Data!M210,Orders!W:W,1,Orders!X:X,1,Orders!S:S,"*Tab*")),IF(Data!Z210="AAM",SUMIFS(Data!AZ:AZ,Data!Z:Z,"TM",Data!X:X,Data!M210),IF(Data!Z210="AM",SUMIFS(Data!AZ:AZ,Data!Z:Z,"TM",Data!V:V,Data!M210),IF(Data!Z210="AZM",SUMIFS(Data!AZ:AZ,Data!Z:Z,"TM",Data!U:U,Data!M210),IF(Data!Z210="Zone",SUMIFS(Data!AZ:AZ,Data!Z:Z,"TM",Data!T:T,Data!M210),IF(Data!Z210="Region",SUMIFS(Data!AZ:AZ,Data!Z:Z,"TM",Data!S:S,Data!M210),IF(Data!Z210="Country",SUMIFS(Data!AZ:AZ,Data!Z:Z,"TM",Data!R:R,Data!M210),0)))))))</f>
        <v>0</v>
      </c>
      <c r="BA210" s="18">
        <f>IF(Z210="TM",(COUNTIFS(Orders!AD:AD,Data!M210,Orders!W:W,0,Orders!X:X,0,Orders!S:S,"*Dental*")+COUNTIFS(Orders!AD:AD,Data!M210,Orders!W:W,1,Orders!X:X,1,Orders!S:S,"*Dental*")+COUNTIFS(Orders!AD:AD,Data!M210,Orders!W:W,0,Orders!X:X,0,Orders!S:S,"*Pediatric*")+COUNTIFS(Orders!AD:AD,Data!M210,Orders!W:W,1,Orders!X:X,1,Orders!S:S,"*Pediatric*")),IF(Data!Z210="AAM",SUMIFS(Data!BA:BA,Data!Z:Z,"TM",Data!X:X,Data!M210),IF(Data!Z210="AM",SUMIFS(Data!BA:BA,Data!Z:Z,"TM",Data!V:V,Data!M210),IF(Data!Z210="AZM",SUMIFS(Data!BA:BA,Data!Z:Z,"TM",Data!U:U,Data!M210),IF(Data!Z210="Zone",SUMIFS(Data!BA:BA,Data!Z:Z,"TM",Data!T:T,Data!M210),IF(Data!Z210="Region",SUMIFS(Data!BA:BA,Data!Z:Z,"TM",Data!S:S,Data!M210),IF(Data!Z210="Country",SUMIFS(Data!BA:BA,Data!Z:Z,"TM",Data!R:R,Data!M210),0)))))))</f>
        <v>0</v>
      </c>
      <c r="BB210" s="18">
        <f>IF(Z210="TM",(COUNTIFS(Orders!AD:AD,Data!M210,Orders!W:W,0,Orders!X:X,0,Orders!S:S,"*Fabric*")+COUNTIFS(Orders!AD:AD,Data!M210,Orders!W:W,1,Orders!X:X,1,Orders!S:S,"*Fabric*")),IF(Data!Z210="AAM",SUMIFS(Data!BB:BB,Data!Z:Z,"TM",Data!X:X,Data!M210),IF(Data!Z210="AM",SUMIFS(Data!BB:BB,Data!Z:Z,"TM",Data!V:V,Data!M210),IF(Data!Z210="AZM",SUMIFS(Data!BB:BB,Data!Z:Z,"TM",Data!U:U,Data!M210),IF(Data!Z210="Zone",SUMIFS(Data!BB:BB,Data!Z:Z,"TM",Data!T:T,Data!M210),IF(Data!Z210="Region",SUMIFS(Data!BB:BB,Data!Z:Z,"TM",Data!S:S,Data!M210),IF(Data!Z210="Country",SUMIFS(Data!BB:BB,Data!Z:Z,"TM",Data!R:R,Data!M210),0)))))))</f>
        <v>0</v>
      </c>
    </row>
    <row r="211" spans="1:54" ht="15.75" x14ac:dyDescent="0.3">
      <c r="A211" s="33" t="str">
        <f t="shared" si="71"/>
        <v/>
      </c>
      <c r="B211" s="33" t="b">
        <f t="shared" si="72"/>
        <v>1</v>
      </c>
      <c r="C211" s="33" t="e">
        <f>IF(ISERROR(SMALL($D$4:$D$594,E211)),””,SMALL($D$4:$D$594,E211))</f>
        <v>#NAME?</v>
      </c>
      <c r="D211" s="34" t="str">
        <f t="shared" si="73"/>
        <v/>
      </c>
      <c r="E211" s="33">
        <f>ROWS($E$4:E211)</f>
        <v>208</v>
      </c>
      <c r="F211" s="33">
        <f t="shared" si="74"/>
        <v>0</v>
      </c>
      <c r="G211" s="33">
        <f>IF(OR(Report!$C$7="",Report!$C$7="All Levels"),1,IF(Report!$C$7=Data!Z211,1,0))</f>
        <v>0</v>
      </c>
      <c r="H211" s="33">
        <f t="shared" si="75"/>
        <v>1</v>
      </c>
      <c r="I211" s="33">
        <f t="shared" si="76"/>
        <v>3</v>
      </c>
      <c r="J211" s="33">
        <f>IF(OR(Report!$F$7="",Report!$F$7="All AMs"),1,IF(Report!$F$7=Data!W211,1,0))</f>
        <v>1</v>
      </c>
      <c r="K211" s="33">
        <f>IF(OR(Report!$E$7="",Report!$E$7="All Zones"),1,IF(Report!$E$7=Data!P211,1,0))</f>
        <v>1</v>
      </c>
      <c r="L211" s="33">
        <f>IF(OR(Report!$D$7="",Report!$D$7="All Regions"),1,IF(Report!$D$7=Data!O211,1,0))</f>
        <v>1</v>
      </c>
      <c r="M211" s="67" t="s">
        <v>491</v>
      </c>
      <c r="N211" s="67" t="s">
        <v>1034</v>
      </c>
      <c r="O211" s="68" t="s">
        <v>18</v>
      </c>
      <c r="P211" s="68" t="s">
        <v>683</v>
      </c>
      <c r="Q211" s="68" t="s">
        <v>876</v>
      </c>
      <c r="R211" s="67" t="s">
        <v>777</v>
      </c>
      <c r="S211" s="67" t="s">
        <v>749</v>
      </c>
      <c r="T211" s="67" t="s">
        <v>751</v>
      </c>
      <c r="U211" s="67" t="s">
        <v>783</v>
      </c>
      <c r="V211" s="67" t="s">
        <v>800</v>
      </c>
      <c r="W211" s="67" t="s">
        <v>698</v>
      </c>
      <c r="X211" s="67"/>
      <c r="Y211" s="68" t="s">
        <v>361</v>
      </c>
      <c r="Z211" s="68" t="s">
        <v>13</v>
      </c>
      <c r="AA211" s="68" t="s">
        <v>70</v>
      </c>
      <c r="AB211" s="18">
        <f>IF(Z211="TM",IF(AA211="H",(COUNTIFS(Orders!AD:AD,Data!M211,Orders!W:W,0,Orders!X:X,0)+COUNTIFS(Orders!AD:AD,Data!M211,Orders!W:W,1,Orders!X:X,1)),0),IF(Data!Z211="AAM",SUMIFS(Data!AB:AB,Data!Z:Z,"TM",Data!X:X,Data!M211,AA:AA,"H"),IF(Data!Z211="AM",SUMIFS(Data!AB:AB,Data!Z:Z,"TM",Data!V:V,Data!M211,AA:AA,"H"),IF(Data!Z211="AZM",SUMIFS(Data!AB:AB,Data!Z:Z,"TM",Data!U:U,Data!M211,AA:AA,"H"),IF(Data!Z211="ZM",SUMIFS(Data!AB:AB,Data!Z:Z,"TM",Data!T:T,Data!M211,AA:AA,"H"),IF(Data!Z211="RM",SUMIFS(Data!AB:AB,Data!Z:Z,"TM",Data!S:S,Data!M211,AA:AA,"H"),IF(Data!Z211="CM",SUMIFS(Data!AB:AB,Data!Z:Z,"TM",Data!R:R,Data!M211,AA:AA,"H"),"")))))))</f>
        <v>0</v>
      </c>
      <c r="AC211" s="28">
        <f>IF(Z211="TM",IF(AA211="H",(SUMIFS(Orders!AG:AG,Orders!AD:AD,Data!M211,Orders!W:W,0,Orders!X:X,0)+SUMIFS(Orders!AG:AG,Orders!AD:AD,Data!M211,Orders!W:W,1,Orders!X:X,1))/12000,0),IF(Data!Z211="AAM",SUMIFS(Data!AC:AC,Data!Z:Z,"TM",Data!X:X,Data!M211,AA:AA,"H"),IF(Data!Z211="AM",SUMIFS(Data!AC:AC,Data!Z:Z,"TM",Data!V:V,Data!M211,AA:AA,"H"),IF(Data!Z211="AZM",SUMIFS(Data!AC:AC,Data!Z:Z,"TM",Data!U:U,Data!M211,AA:AA,"H"),IF(Data!Z211="Zone",SUMIFS(Data!AC:AC,Data!Z:Z,"TM",Data!T:T,Data!M211,AA:AA,"H"),IF(Data!Z211="Region",SUMIFS(Data!AC:AC,Data!Z:Z,"TM",Data!S:S,Data!M211,AA:AA,"H"),IF(Data!Z211="Country",SUMIFS(Data!AC:AC,Data!Z:Z,"TM",Data!R:R,Data!M211,AA:AA,"H"),"")))))))</f>
        <v>0</v>
      </c>
      <c r="AD211" s="18">
        <f>IF(Z211="TM",0,IF(Data!Z211="AAM",SUMIFS(Data!AD:AD,Data!Z:Z,"TM",Data!X:X,Data!M211,AA:AA,"H"),IF(Data!Z211="AM",SUMIFS(Data!AD:AD,Data!Z:Z,"TM",Data!V:V,Data!M211,AA:AA,"H"),IF(Data!Z211="AZM",SUMIFS(Data!AD:AD,Data!Z:Z,"TM",Data!U:U,Data!M211,AA:AA,"H"),IF(Data!Z211="Zone",SUMIFS(Data!AD:AD,Data!Z:Z,"TM",Data!T:T,Data!M211,AA:AA,"H"),IF(Data!Z211="Region",SUMIFS(Data!AD:AD,Data!Z:Z,"TM",Data!S:S,Data!M211,AA:AA,"H"),IF(Data!Z211="Country",SUMIFS(Data!AD:AD,Data!Z:Z,"TM",Data!R:R,Data!M211,AA:AA,"H"),"")))))))</f>
        <v>0</v>
      </c>
      <c r="AE211" s="27">
        <f t="shared" si="60"/>
        <v>0</v>
      </c>
      <c r="AF211" s="26">
        <f t="shared" si="61"/>
        <v>0</v>
      </c>
      <c r="AG211" s="26">
        <f t="shared" si="62"/>
        <v>0</v>
      </c>
      <c r="AH211" s="26">
        <f t="shared" si="63"/>
        <v>0</v>
      </c>
      <c r="AJ211" s="28">
        <f>IF(Z211="TM",IF(AA211="U",(SUMIFS(Orders!AG:AG,Orders!AD:AD,Data!M211,Orders!W:W,0,Orders!X:X,0)+SUMIFS(Orders!AG:AG,Orders!AD:AD,Data!M211,Orders!W:W,1,Orders!X:X,1))/12000,0),IF(Data!Z211="AAM",SUMIFS(Data!AJ:AJ,Data!Z:Z,"TM",Data!X:X,Data!M211,AA:AA,"U"),IF(Data!Z211="AM",SUMIFS(Data!AJ:AJ,Data!Z:Z,"TM",Data!V:V,Data!M211,AA:AA,"U"),IF(Data!Z211="AZM",SUMIFS(Data!AJ:AJ,Data!Z:Z,"TM",Data!U:U,Data!M211,AA:AA,"U"),IF(Data!Z211="Zone",SUMIFS(Data!AJ:AJ,Data!Z:Z,"TM",Data!T:T,Data!M211,AA:AA,"U"),IF(Data!Z211="Region",SUMIFS(Data!AJ:AJ,Data!Z:Z,"TM",Data!S:S,Data!M211,AA:AA,"U"),IF(Data!Z211="Country",SUMIFS(Data!AJ:AJ,Data!Z:Z,"TM",Data!R:R,Data!M211,AA:AA,"U"),"")))))))</f>
        <v>0</v>
      </c>
      <c r="AK211" s="18">
        <f>IF(Z211="TM",IF(AA211="U",(SUMIFS(Orders!AG:AG,Orders!AD:AD,Data!M211,Orders!W:W,0,Orders!X:X,0)+SUMIFS(Orders!AG:AG,Orders!AD:AD,Data!M211,Orders!W:W,1,Orders!X:X,1)),0),IF(Data!Z211="AAM",SUMIFS(Data!AK:AK,Data!Z:Z,"TM",Data!X:X,Data!M211,AA:AA,"U"),IF(Data!Z211="AM",SUMIFS(Data!AK:AK,Data!Z:Z,"TM",Data!V:V,Data!M211,AA:AA,"U"),IF(Data!Z211="AZM",SUMIFS(Data!AK:AK,Data!Z:Z,"TM",Data!U:U,Data!M211,AA:AA,"U"),IF(Data!Z211="Zone",SUMIFS(Data!AK:AK,Data!Z:Z,"TM",Data!T:T,Data!M211,AA:AA,"U"),IF(Data!Z211="Region",SUMIFS(Data!AK:AK,Data!Z:Z,"TM",Data!S:S,Data!M211,AA:AA,"U"),IF(Data!Z211="Country",SUMIFS(Data!AK:AK,Data!Z:Z,"TM",Data!R:R,Data!M211,AA:AA,"U"),"")))))))</f>
        <v>0</v>
      </c>
      <c r="AL211" s="18">
        <f>IF(Z211="TM",12000*0,IF(Data!Z211="AAM",SUMIFS(Data!AL:AL,Data!Z:Z,"TM",Data!X:X,Data!M211,AA:AA,"H"),IF(Data!Z211="AM",SUMIFS(Data!AL:AL,Data!Z:Z,"TM",Data!V:V,Data!M211,AA:AA,"H"),IF(Data!Z211="AZM",SUMIFS(Data!AL:AL,Data!Z:Z,"TM",Data!U:U,Data!M211,AA:AA,"H"),IF(Data!Z211="Zone",SUMIFS(Data!AL:AL,Data!Z:Z,"TM",Data!T:T,Data!M211,AA:AA,"H"),IF(Data!Z211="Region",SUMIFS(Data!AL:AL,Data!Z:Z,"TM",Data!S:S,Data!M211,AA:AA,"H"),IF(Data!Z211="Country",SUMIFS(Data!AL:AL,Data!Z:Z,"TM",Data!R:R,Data!M211,AA:AA,"H"),"")))))))</f>
        <v>0</v>
      </c>
      <c r="AM211" s="27">
        <f t="shared" si="64"/>
        <v>0</v>
      </c>
      <c r="AN211" s="26">
        <f t="shared" si="65"/>
        <v>0</v>
      </c>
      <c r="AO211" s="26">
        <f t="shared" si="66"/>
        <v>0</v>
      </c>
      <c r="AQ211" s="28">
        <f t="shared" si="67"/>
        <v>0</v>
      </c>
      <c r="AR211" s="18">
        <f t="shared" si="68"/>
        <v>0</v>
      </c>
      <c r="AS211" s="18">
        <f t="shared" si="69"/>
        <v>0</v>
      </c>
      <c r="AT211" s="27">
        <f t="shared" si="70"/>
        <v>0</v>
      </c>
      <c r="AU211" s="27"/>
      <c r="AV211" s="27"/>
      <c r="AW211" s="18">
        <f>IF(Z211="TM",(COUNTIFS(Orders!AD:AD,Data!M211,Orders!W:W,0,Orders!X:X,0,Orders!S:S,"*Ray*")+COUNTIFS(Orders!AD:AD,Data!M211,Orders!W:W,1,Orders!X:X,1,Orders!S:S,"*Ray*")+COUNTIFS(Orders!AD:AD,Data!M211,Orders!W:W,0,Orders!X:X,0,Orders!S:S,"*Fabric*")+COUNTIFS(Orders!AD:AD,Data!M211,Orders!W:W,1,Orders!X:X,1,Orders!S:S,"*Fabric*")),IF(Data!Z211="AAM",SUMIFS(Data!AW:AW,Data!Z:Z,"TM",Data!X:X,Data!M211),IF(Data!Z211="AM",SUMIFS(Data!AW:AW,Data!Z:Z,"TM",Data!V:V,Data!M211),IF(Data!Z211="AZM",SUMIFS(Data!AW:AW,Data!Z:Z,"TM",Data!U:U,Data!M211),IF(Data!Z211="Zone",SUMIFS(Data!AW:AW,Data!Z:Z,"TM",Data!T:T,Data!M211),IF(Data!Z211="Region",SUMIFS(Data!AW:AW,Data!Z:Z,"TM",Data!S:S,Data!M211),IF(Data!Z211="Country",SUMIFS(Data!AW:AW,Data!Z:Z,"TM",Data!R:R,Data!M211),0)))))))</f>
        <v>0</v>
      </c>
      <c r="AX211" s="18">
        <f>IF(Z211="TM",(COUNTIFS(Orders!AD:AD,Data!M211,Orders!W:W,0,Orders!X:X,0,Orders!S:S,"*Starter*")+COUNTIFS(Orders!AD:AD,Data!M211,Orders!W:W,1,Orders!X:X,1,Orders!S:S,"*Starter*")),IF(Data!Z211="AAM",SUMIFS(Data!AX:AX,Data!Z:Z,"TM",Data!X:X,Data!M211),IF(Data!Z211="AM",SUMIFS(Data!AX:AX,Data!Z:Z,"TM",Data!V:V,Data!M211),IF(Data!Z211="AZM",SUMIFS(Data!AX:AX,Data!Z:Z,"TM",Data!U:U,Data!M211),IF(Data!Z211="Zone",SUMIFS(Data!AX:AX,Data!Z:Z,"TM",Data!T:T,Data!M211),IF(Data!Z211="Region",SUMIFS(Data!AX:AX,Data!Z:Z,"TM",Data!S:S,Data!M211),IF(Data!Z211="Country",SUMIFS(Data!AX:AX,Data!Z:Z,"TM",Data!R:R,Data!M211),0)))))))</f>
        <v>0</v>
      </c>
      <c r="AY211" s="18">
        <f>IF(Z211="TM",(COUNTIFS(Orders!AD:AD,Data!M211,Orders!W:W,0,Orders!X:X,0,Orders!S:S,"*Pro*")+COUNTIFS(Orders!AD:AD,Data!M211,Orders!W:W,1,Orders!X:X,1,Orders!S:S,"*Pro*")),IF(Data!Z211="AAM",SUMIFS(Data!AY:AY,Data!Z:Z,"TM",Data!X:X,Data!M211),IF(Data!Z211="AM",SUMIFS(Data!AY:AY,Data!Z:Z,"TM",Data!V:V,Data!M211),IF(Data!Z211="AZM",SUMIFS(Data!AY:AY,Data!Z:Z,"TM",Data!U:U,Data!M211),IF(Data!Z211="Zone",SUMIFS(Data!AY:AY,Data!Z:Z,"TM",Data!T:T,Data!M211),IF(Data!Z211="Region",SUMIFS(Data!AY:AY,Data!Z:Z,"TM",Data!S:S,Data!M211),IF(Data!Z211="Country",SUMIFS(Data!AY:AY,Data!Z:Z,"TM",Data!R:R,Data!M211),0)))))))</f>
        <v>0</v>
      </c>
      <c r="AZ211" s="18">
        <f>IF(Z211="TM",(COUNTIFS(Orders!AD:AD,Data!M211,Orders!W:W,0,Orders!X:X,0,Orders!S:S,"*Tab*")+COUNTIFS(Orders!AD:AD,Data!M211,Orders!W:W,1,Orders!X:X,1,Orders!S:S,"*Tab*")),IF(Data!Z211="AAM",SUMIFS(Data!AZ:AZ,Data!Z:Z,"TM",Data!X:X,Data!M211),IF(Data!Z211="AM",SUMIFS(Data!AZ:AZ,Data!Z:Z,"TM",Data!V:V,Data!M211),IF(Data!Z211="AZM",SUMIFS(Data!AZ:AZ,Data!Z:Z,"TM",Data!U:U,Data!M211),IF(Data!Z211="Zone",SUMIFS(Data!AZ:AZ,Data!Z:Z,"TM",Data!T:T,Data!M211),IF(Data!Z211="Region",SUMIFS(Data!AZ:AZ,Data!Z:Z,"TM",Data!S:S,Data!M211),IF(Data!Z211="Country",SUMIFS(Data!AZ:AZ,Data!Z:Z,"TM",Data!R:R,Data!M211),0)))))))</f>
        <v>0</v>
      </c>
      <c r="BA211" s="18">
        <f>IF(Z211="TM",(COUNTIFS(Orders!AD:AD,Data!M211,Orders!W:W,0,Orders!X:X,0,Orders!S:S,"*Dental*")+COUNTIFS(Orders!AD:AD,Data!M211,Orders!W:W,1,Orders!X:X,1,Orders!S:S,"*Dental*")+COUNTIFS(Orders!AD:AD,Data!M211,Orders!W:W,0,Orders!X:X,0,Orders!S:S,"*Pediatric*")+COUNTIFS(Orders!AD:AD,Data!M211,Orders!W:W,1,Orders!X:X,1,Orders!S:S,"*Pediatric*")),IF(Data!Z211="AAM",SUMIFS(Data!BA:BA,Data!Z:Z,"TM",Data!X:X,Data!M211),IF(Data!Z211="AM",SUMIFS(Data!BA:BA,Data!Z:Z,"TM",Data!V:V,Data!M211),IF(Data!Z211="AZM",SUMIFS(Data!BA:BA,Data!Z:Z,"TM",Data!U:U,Data!M211),IF(Data!Z211="Zone",SUMIFS(Data!BA:BA,Data!Z:Z,"TM",Data!T:T,Data!M211),IF(Data!Z211="Region",SUMIFS(Data!BA:BA,Data!Z:Z,"TM",Data!S:S,Data!M211),IF(Data!Z211="Country",SUMIFS(Data!BA:BA,Data!Z:Z,"TM",Data!R:R,Data!M211),0)))))))</f>
        <v>0</v>
      </c>
      <c r="BB211" s="18">
        <f>IF(Z211="TM",(COUNTIFS(Orders!AD:AD,Data!M211,Orders!W:W,0,Orders!X:X,0,Orders!S:S,"*Fabric*")+COUNTIFS(Orders!AD:AD,Data!M211,Orders!W:W,1,Orders!X:X,1,Orders!S:S,"*Fabric*")),IF(Data!Z211="AAM",SUMIFS(Data!BB:BB,Data!Z:Z,"TM",Data!X:X,Data!M211),IF(Data!Z211="AM",SUMIFS(Data!BB:BB,Data!Z:Z,"TM",Data!V:V,Data!M211),IF(Data!Z211="AZM",SUMIFS(Data!BB:BB,Data!Z:Z,"TM",Data!U:U,Data!M211),IF(Data!Z211="Zone",SUMIFS(Data!BB:BB,Data!Z:Z,"TM",Data!T:T,Data!M211),IF(Data!Z211="Region",SUMIFS(Data!BB:BB,Data!Z:Z,"TM",Data!S:S,Data!M211),IF(Data!Z211="Country",SUMIFS(Data!BB:BB,Data!Z:Z,"TM",Data!R:R,Data!M211),0)))))))</f>
        <v>0</v>
      </c>
    </row>
    <row r="212" spans="1:54" ht="15.75" x14ac:dyDescent="0.3">
      <c r="A212" s="33" t="str">
        <f t="shared" si="71"/>
        <v/>
      </c>
      <c r="B212" s="33" t="b">
        <f t="shared" si="72"/>
        <v>1</v>
      </c>
      <c r="C212" s="33" t="e">
        <f>IF(ISERROR(SMALL($D$4:$D$594,E212)),””,SMALL($D$4:$D$594,E212))</f>
        <v>#NAME?</v>
      </c>
      <c r="D212" s="34" t="str">
        <f t="shared" si="73"/>
        <v/>
      </c>
      <c r="E212" s="33">
        <f>ROWS($E$4:E212)</f>
        <v>209</v>
      </c>
      <c r="F212" s="33">
        <f t="shared" si="74"/>
        <v>0</v>
      </c>
      <c r="G212" s="33">
        <f>IF(OR(Report!$C$7="",Report!$C$7="All Levels"),1,IF(Report!$C$7=Data!Z212,1,0))</f>
        <v>0</v>
      </c>
      <c r="H212" s="33">
        <f t="shared" si="75"/>
        <v>1</v>
      </c>
      <c r="I212" s="33">
        <f t="shared" si="76"/>
        <v>3</v>
      </c>
      <c r="J212" s="33">
        <f>IF(OR(Report!$F$7="",Report!$F$7="All AMs"),1,IF(Report!$F$7=Data!W212,1,0))</f>
        <v>1</v>
      </c>
      <c r="K212" s="33">
        <f>IF(OR(Report!$E$7="",Report!$E$7="All Zones"),1,IF(Report!$E$7=Data!P212,1,0))</f>
        <v>1</v>
      </c>
      <c r="L212" s="33">
        <f>IF(OR(Report!$D$7="",Report!$D$7="All Regions"),1,IF(Report!$D$7=Data!O212,1,0))</f>
        <v>1</v>
      </c>
      <c r="M212" s="67" t="s">
        <v>454</v>
      </c>
      <c r="N212" s="67" t="s">
        <v>1035</v>
      </c>
      <c r="O212" s="68" t="s">
        <v>18</v>
      </c>
      <c r="P212" s="68" t="s">
        <v>683</v>
      </c>
      <c r="Q212" s="68" t="s">
        <v>876</v>
      </c>
      <c r="R212" s="67" t="s">
        <v>777</v>
      </c>
      <c r="S212" s="67" t="s">
        <v>749</v>
      </c>
      <c r="T212" s="67" t="s">
        <v>751</v>
      </c>
      <c r="U212" s="67" t="s">
        <v>783</v>
      </c>
      <c r="V212" s="67" t="s">
        <v>800</v>
      </c>
      <c r="W212" s="67" t="s">
        <v>698</v>
      </c>
      <c r="X212" s="67"/>
      <c r="Y212" s="68" t="s">
        <v>361</v>
      </c>
      <c r="Z212" s="68" t="s">
        <v>13</v>
      </c>
      <c r="AA212" s="68" t="s">
        <v>70</v>
      </c>
      <c r="AB212" s="18">
        <f>IF(Z212="TM",IF(AA212="H",(COUNTIFS(Orders!AD:AD,Data!M212,Orders!W:W,0,Orders!X:X,0)+COUNTIFS(Orders!AD:AD,Data!M212,Orders!W:W,1,Orders!X:X,1)),0),IF(Data!Z212="AAM",SUMIFS(Data!AB:AB,Data!Z:Z,"TM",Data!X:X,Data!M212,AA:AA,"H"),IF(Data!Z212="AM",SUMIFS(Data!AB:AB,Data!Z:Z,"TM",Data!V:V,Data!M212,AA:AA,"H"),IF(Data!Z212="AZM",SUMIFS(Data!AB:AB,Data!Z:Z,"TM",Data!U:U,Data!M212,AA:AA,"H"),IF(Data!Z212="ZM",SUMIFS(Data!AB:AB,Data!Z:Z,"TM",Data!T:T,Data!M212,AA:AA,"H"),IF(Data!Z212="RM",SUMIFS(Data!AB:AB,Data!Z:Z,"TM",Data!S:S,Data!M212,AA:AA,"H"),IF(Data!Z212="CM",SUMIFS(Data!AB:AB,Data!Z:Z,"TM",Data!R:R,Data!M212,AA:AA,"H"),"")))))))</f>
        <v>0</v>
      </c>
      <c r="AC212" s="28">
        <f>IF(Z212="TM",IF(AA212="H",(SUMIFS(Orders!AG:AG,Orders!AD:AD,Data!M212,Orders!W:W,0,Orders!X:X,0)+SUMIFS(Orders!AG:AG,Orders!AD:AD,Data!M212,Orders!W:W,1,Orders!X:X,1))/12000,0),IF(Data!Z212="AAM",SUMIFS(Data!AC:AC,Data!Z:Z,"TM",Data!X:X,Data!M212,AA:AA,"H"),IF(Data!Z212="AM",SUMIFS(Data!AC:AC,Data!Z:Z,"TM",Data!V:V,Data!M212,AA:AA,"H"),IF(Data!Z212="AZM",SUMIFS(Data!AC:AC,Data!Z:Z,"TM",Data!U:U,Data!M212,AA:AA,"H"),IF(Data!Z212="Zone",SUMIFS(Data!AC:AC,Data!Z:Z,"TM",Data!T:T,Data!M212,AA:AA,"H"),IF(Data!Z212="Region",SUMIFS(Data!AC:AC,Data!Z:Z,"TM",Data!S:S,Data!M212,AA:AA,"H"),IF(Data!Z212="Country",SUMIFS(Data!AC:AC,Data!Z:Z,"TM",Data!R:R,Data!M212,AA:AA,"H"),"")))))))</f>
        <v>0</v>
      </c>
      <c r="AD212" s="18">
        <f>IF(Z212="TM",0,IF(Data!Z212="AAM",SUMIFS(Data!AD:AD,Data!Z:Z,"TM",Data!X:X,Data!M212,AA:AA,"H"),IF(Data!Z212="AM",SUMIFS(Data!AD:AD,Data!Z:Z,"TM",Data!V:V,Data!M212,AA:AA,"H"),IF(Data!Z212="AZM",SUMIFS(Data!AD:AD,Data!Z:Z,"TM",Data!U:U,Data!M212,AA:AA,"H"),IF(Data!Z212="Zone",SUMIFS(Data!AD:AD,Data!Z:Z,"TM",Data!T:T,Data!M212,AA:AA,"H"),IF(Data!Z212="Region",SUMIFS(Data!AD:AD,Data!Z:Z,"TM",Data!S:S,Data!M212,AA:AA,"H"),IF(Data!Z212="Country",SUMIFS(Data!AD:AD,Data!Z:Z,"TM",Data!R:R,Data!M212,AA:AA,"H"),"")))))))</f>
        <v>0</v>
      </c>
      <c r="AE212" s="27">
        <f t="shared" si="60"/>
        <v>0</v>
      </c>
      <c r="AF212" s="26">
        <f t="shared" si="61"/>
        <v>0</v>
      </c>
      <c r="AG212" s="26">
        <f t="shared" si="62"/>
        <v>0</v>
      </c>
      <c r="AH212" s="26">
        <f t="shared" si="63"/>
        <v>0</v>
      </c>
      <c r="AJ212" s="28">
        <f>IF(Z212="TM",IF(AA212="U",(SUMIFS(Orders!AG:AG,Orders!AD:AD,Data!M212,Orders!W:W,0,Orders!X:X,0)+SUMIFS(Orders!AG:AG,Orders!AD:AD,Data!M212,Orders!W:W,1,Orders!X:X,1))/12000,0),IF(Data!Z212="AAM",SUMIFS(Data!AJ:AJ,Data!Z:Z,"TM",Data!X:X,Data!M212,AA:AA,"U"),IF(Data!Z212="AM",SUMIFS(Data!AJ:AJ,Data!Z:Z,"TM",Data!V:V,Data!M212,AA:AA,"U"),IF(Data!Z212="AZM",SUMIFS(Data!AJ:AJ,Data!Z:Z,"TM",Data!U:U,Data!M212,AA:AA,"U"),IF(Data!Z212="Zone",SUMIFS(Data!AJ:AJ,Data!Z:Z,"TM",Data!T:T,Data!M212,AA:AA,"U"),IF(Data!Z212="Region",SUMIFS(Data!AJ:AJ,Data!Z:Z,"TM",Data!S:S,Data!M212,AA:AA,"U"),IF(Data!Z212="Country",SUMIFS(Data!AJ:AJ,Data!Z:Z,"TM",Data!R:R,Data!M212,AA:AA,"U"),"")))))))</f>
        <v>0</v>
      </c>
      <c r="AK212" s="18">
        <f>IF(Z212="TM",IF(AA212="U",(SUMIFS(Orders!AG:AG,Orders!AD:AD,Data!M212,Orders!W:W,0,Orders!X:X,0)+SUMIFS(Orders!AG:AG,Orders!AD:AD,Data!M212,Orders!W:W,1,Orders!X:X,1)),0),IF(Data!Z212="AAM",SUMIFS(Data!AK:AK,Data!Z:Z,"TM",Data!X:X,Data!M212,AA:AA,"U"),IF(Data!Z212="AM",SUMIFS(Data!AK:AK,Data!Z:Z,"TM",Data!V:V,Data!M212,AA:AA,"U"),IF(Data!Z212="AZM",SUMIFS(Data!AK:AK,Data!Z:Z,"TM",Data!U:U,Data!M212,AA:AA,"U"),IF(Data!Z212="Zone",SUMIFS(Data!AK:AK,Data!Z:Z,"TM",Data!T:T,Data!M212,AA:AA,"U"),IF(Data!Z212="Region",SUMIFS(Data!AK:AK,Data!Z:Z,"TM",Data!S:S,Data!M212,AA:AA,"U"),IF(Data!Z212="Country",SUMIFS(Data!AK:AK,Data!Z:Z,"TM",Data!R:R,Data!M212,AA:AA,"U"),"")))))))</f>
        <v>0</v>
      </c>
      <c r="AL212" s="18">
        <f>IF(Z212="TM",12000*0,IF(Data!Z212="AAM",SUMIFS(Data!AL:AL,Data!Z:Z,"TM",Data!X:X,Data!M212,AA:AA,"H"),IF(Data!Z212="AM",SUMIFS(Data!AL:AL,Data!Z:Z,"TM",Data!V:V,Data!M212,AA:AA,"H"),IF(Data!Z212="AZM",SUMIFS(Data!AL:AL,Data!Z:Z,"TM",Data!U:U,Data!M212,AA:AA,"H"),IF(Data!Z212="Zone",SUMIFS(Data!AL:AL,Data!Z:Z,"TM",Data!T:T,Data!M212,AA:AA,"H"),IF(Data!Z212="Region",SUMIFS(Data!AL:AL,Data!Z:Z,"TM",Data!S:S,Data!M212,AA:AA,"H"),IF(Data!Z212="Country",SUMIFS(Data!AL:AL,Data!Z:Z,"TM",Data!R:R,Data!M212,AA:AA,"H"),"")))))))</f>
        <v>0</v>
      </c>
      <c r="AM212" s="27">
        <f t="shared" si="64"/>
        <v>0</v>
      </c>
      <c r="AN212" s="26">
        <f t="shared" si="65"/>
        <v>0</v>
      </c>
      <c r="AO212" s="26">
        <f t="shared" si="66"/>
        <v>0</v>
      </c>
      <c r="AQ212" s="28">
        <f t="shared" si="67"/>
        <v>0</v>
      </c>
      <c r="AR212" s="18">
        <f t="shared" si="68"/>
        <v>0</v>
      </c>
      <c r="AS212" s="18">
        <f t="shared" si="69"/>
        <v>0</v>
      </c>
      <c r="AT212" s="27">
        <f t="shared" si="70"/>
        <v>0</v>
      </c>
      <c r="AU212" s="27"/>
      <c r="AV212" s="27"/>
      <c r="AW212" s="18">
        <f>IF(Z212="TM",(COUNTIFS(Orders!AD:AD,Data!M212,Orders!W:W,0,Orders!X:X,0,Orders!S:S,"*Ray*")+COUNTIFS(Orders!AD:AD,Data!M212,Orders!W:W,1,Orders!X:X,1,Orders!S:S,"*Ray*")+COUNTIFS(Orders!AD:AD,Data!M212,Orders!W:W,0,Orders!X:X,0,Orders!S:S,"*Fabric*")+COUNTIFS(Orders!AD:AD,Data!M212,Orders!W:W,1,Orders!X:X,1,Orders!S:S,"*Fabric*")),IF(Data!Z212="AAM",SUMIFS(Data!AW:AW,Data!Z:Z,"TM",Data!X:X,Data!M212),IF(Data!Z212="AM",SUMIFS(Data!AW:AW,Data!Z:Z,"TM",Data!V:V,Data!M212),IF(Data!Z212="AZM",SUMIFS(Data!AW:AW,Data!Z:Z,"TM",Data!U:U,Data!M212),IF(Data!Z212="Zone",SUMIFS(Data!AW:AW,Data!Z:Z,"TM",Data!T:T,Data!M212),IF(Data!Z212="Region",SUMIFS(Data!AW:AW,Data!Z:Z,"TM",Data!S:S,Data!M212),IF(Data!Z212="Country",SUMIFS(Data!AW:AW,Data!Z:Z,"TM",Data!R:R,Data!M212),0)))))))</f>
        <v>0</v>
      </c>
      <c r="AX212" s="18">
        <f>IF(Z212="TM",(COUNTIFS(Orders!AD:AD,Data!M212,Orders!W:W,0,Orders!X:X,0,Orders!S:S,"*Starter*")+COUNTIFS(Orders!AD:AD,Data!M212,Orders!W:W,1,Orders!X:X,1,Orders!S:S,"*Starter*")),IF(Data!Z212="AAM",SUMIFS(Data!AX:AX,Data!Z:Z,"TM",Data!X:X,Data!M212),IF(Data!Z212="AM",SUMIFS(Data!AX:AX,Data!Z:Z,"TM",Data!V:V,Data!M212),IF(Data!Z212="AZM",SUMIFS(Data!AX:AX,Data!Z:Z,"TM",Data!U:U,Data!M212),IF(Data!Z212="Zone",SUMIFS(Data!AX:AX,Data!Z:Z,"TM",Data!T:T,Data!M212),IF(Data!Z212="Region",SUMIFS(Data!AX:AX,Data!Z:Z,"TM",Data!S:S,Data!M212),IF(Data!Z212="Country",SUMIFS(Data!AX:AX,Data!Z:Z,"TM",Data!R:R,Data!M212),0)))))))</f>
        <v>0</v>
      </c>
      <c r="AY212" s="18">
        <f>IF(Z212="TM",(COUNTIFS(Orders!AD:AD,Data!M212,Orders!W:W,0,Orders!X:X,0,Orders!S:S,"*Pro*")+COUNTIFS(Orders!AD:AD,Data!M212,Orders!W:W,1,Orders!X:X,1,Orders!S:S,"*Pro*")),IF(Data!Z212="AAM",SUMIFS(Data!AY:AY,Data!Z:Z,"TM",Data!X:X,Data!M212),IF(Data!Z212="AM",SUMIFS(Data!AY:AY,Data!Z:Z,"TM",Data!V:V,Data!M212),IF(Data!Z212="AZM",SUMIFS(Data!AY:AY,Data!Z:Z,"TM",Data!U:U,Data!M212),IF(Data!Z212="Zone",SUMIFS(Data!AY:AY,Data!Z:Z,"TM",Data!T:T,Data!M212),IF(Data!Z212="Region",SUMIFS(Data!AY:AY,Data!Z:Z,"TM",Data!S:S,Data!M212),IF(Data!Z212="Country",SUMIFS(Data!AY:AY,Data!Z:Z,"TM",Data!R:R,Data!M212),0)))))))</f>
        <v>0</v>
      </c>
      <c r="AZ212" s="18">
        <f>IF(Z212="TM",(COUNTIFS(Orders!AD:AD,Data!M212,Orders!W:W,0,Orders!X:X,0,Orders!S:S,"*Tab*")+COUNTIFS(Orders!AD:AD,Data!M212,Orders!W:W,1,Orders!X:X,1,Orders!S:S,"*Tab*")),IF(Data!Z212="AAM",SUMIFS(Data!AZ:AZ,Data!Z:Z,"TM",Data!X:X,Data!M212),IF(Data!Z212="AM",SUMIFS(Data!AZ:AZ,Data!Z:Z,"TM",Data!V:V,Data!M212),IF(Data!Z212="AZM",SUMIFS(Data!AZ:AZ,Data!Z:Z,"TM",Data!U:U,Data!M212),IF(Data!Z212="Zone",SUMIFS(Data!AZ:AZ,Data!Z:Z,"TM",Data!T:T,Data!M212),IF(Data!Z212="Region",SUMIFS(Data!AZ:AZ,Data!Z:Z,"TM",Data!S:S,Data!M212),IF(Data!Z212="Country",SUMIFS(Data!AZ:AZ,Data!Z:Z,"TM",Data!R:R,Data!M212),0)))))))</f>
        <v>0</v>
      </c>
      <c r="BA212" s="18">
        <f>IF(Z212="TM",(COUNTIFS(Orders!AD:AD,Data!M212,Orders!W:W,0,Orders!X:X,0,Orders!S:S,"*Dental*")+COUNTIFS(Orders!AD:AD,Data!M212,Orders!W:W,1,Orders!X:X,1,Orders!S:S,"*Dental*")+COUNTIFS(Orders!AD:AD,Data!M212,Orders!W:W,0,Orders!X:X,0,Orders!S:S,"*Pediatric*")+COUNTIFS(Orders!AD:AD,Data!M212,Orders!W:W,1,Orders!X:X,1,Orders!S:S,"*Pediatric*")),IF(Data!Z212="AAM",SUMIFS(Data!BA:BA,Data!Z:Z,"TM",Data!X:X,Data!M212),IF(Data!Z212="AM",SUMIFS(Data!BA:BA,Data!Z:Z,"TM",Data!V:V,Data!M212),IF(Data!Z212="AZM",SUMIFS(Data!BA:BA,Data!Z:Z,"TM",Data!U:U,Data!M212),IF(Data!Z212="Zone",SUMIFS(Data!BA:BA,Data!Z:Z,"TM",Data!T:T,Data!M212),IF(Data!Z212="Region",SUMIFS(Data!BA:BA,Data!Z:Z,"TM",Data!S:S,Data!M212),IF(Data!Z212="Country",SUMIFS(Data!BA:BA,Data!Z:Z,"TM",Data!R:R,Data!M212),0)))))))</f>
        <v>0</v>
      </c>
      <c r="BB212" s="18">
        <f>IF(Z212="TM",(COUNTIFS(Orders!AD:AD,Data!M212,Orders!W:W,0,Orders!X:X,0,Orders!S:S,"*Fabric*")+COUNTIFS(Orders!AD:AD,Data!M212,Orders!W:W,1,Orders!X:X,1,Orders!S:S,"*Fabric*")),IF(Data!Z212="AAM",SUMIFS(Data!BB:BB,Data!Z:Z,"TM",Data!X:X,Data!M212),IF(Data!Z212="AM",SUMIFS(Data!BB:BB,Data!Z:Z,"TM",Data!V:V,Data!M212),IF(Data!Z212="AZM",SUMIFS(Data!BB:BB,Data!Z:Z,"TM",Data!U:U,Data!M212),IF(Data!Z212="Zone",SUMIFS(Data!BB:BB,Data!Z:Z,"TM",Data!T:T,Data!M212),IF(Data!Z212="Region",SUMIFS(Data!BB:BB,Data!Z:Z,"TM",Data!S:S,Data!M212),IF(Data!Z212="Country",SUMIFS(Data!BB:BB,Data!Z:Z,"TM",Data!R:R,Data!M212),0)))))))</f>
        <v>0</v>
      </c>
    </row>
    <row r="213" spans="1:54" ht="15.75" x14ac:dyDescent="0.3">
      <c r="A213" s="33" t="str">
        <f t="shared" si="71"/>
        <v/>
      </c>
      <c r="B213" s="33" t="b">
        <f t="shared" si="72"/>
        <v>1</v>
      </c>
      <c r="C213" s="33" t="e">
        <f>IF(ISERROR(SMALL($D$4:$D$594,E213)),””,SMALL($D$4:$D$594,E213))</f>
        <v>#NAME?</v>
      </c>
      <c r="D213" s="34" t="str">
        <f t="shared" si="73"/>
        <v/>
      </c>
      <c r="E213" s="33">
        <f>ROWS($E$4:E213)</f>
        <v>210</v>
      </c>
      <c r="F213" s="33">
        <f t="shared" si="74"/>
        <v>0</v>
      </c>
      <c r="G213" s="33">
        <f>IF(OR(Report!$C$7="",Report!$C$7="All Levels"),1,IF(Report!$C$7=Data!Z213,1,0))</f>
        <v>0</v>
      </c>
      <c r="H213" s="33">
        <f t="shared" si="75"/>
        <v>1</v>
      </c>
      <c r="I213" s="33">
        <f t="shared" si="76"/>
        <v>3</v>
      </c>
      <c r="J213" s="33">
        <f>IF(OR(Report!$F$7="",Report!$F$7="All AMs"),1,IF(Report!$F$7=Data!W213,1,0))</f>
        <v>1</v>
      </c>
      <c r="K213" s="33">
        <f>IF(OR(Report!$E$7="",Report!$E$7="All Zones"),1,IF(Report!$E$7=Data!P213,1,0))</f>
        <v>1</v>
      </c>
      <c r="L213" s="33">
        <f>IF(OR(Report!$D$7="",Report!$D$7="All Regions"),1,IF(Report!$D$7=Data!O213,1,0))</f>
        <v>1</v>
      </c>
      <c r="M213" s="67" t="s">
        <v>651</v>
      </c>
      <c r="N213" s="67" t="s">
        <v>1036</v>
      </c>
      <c r="O213" s="68" t="s">
        <v>18</v>
      </c>
      <c r="P213" s="68" t="s">
        <v>683</v>
      </c>
      <c r="Q213" s="68" t="s">
        <v>876</v>
      </c>
      <c r="R213" s="67" t="s">
        <v>777</v>
      </c>
      <c r="S213" s="67" t="s">
        <v>749</v>
      </c>
      <c r="T213" s="67" t="s">
        <v>751</v>
      </c>
      <c r="U213" s="67" t="s">
        <v>783</v>
      </c>
      <c r="V213" s="67" t="s">
        <v>800</v>
      </c>
      <c r="W213" s="67" t="s">
        <v>698</v>
      </c>
      <c r="X213" s="67"/>
      <c r="Y213" s="68" t="s">
        <v>362</v>
      </c>
      <c r="Z213" s="68" t="s">
        <v>13</v>
      </c>
      <c r="AA213" s="68" t="s">
        <v>70</v>
      </c>
      <c r="AB213" s="18">
        <f>IF(Z213="TM",IF(AA213="H",(COUNTIFS(Orders!AD:AD,Data!M213,Orders!W:W,0,Orders!X:X,0)+COUNTIFS(Orders!AD:AD,Data!M213,Orders!W:W,1,Orders!X:X,1)),0),IF(Data!Z213="AAM",SUMIFS(Data!AB:AB,Data!Z:Z,"TM",Data!X:X,Data!M213,AA:AA,"H"),IF(Data!Z213="AM",SUMIFS(Data!AB:AB,Data!Z:Z,"TM",Data!V:V,Data!M213,AA:AA,"H"),IF(Data!Z213="AZM",SUMIFS(Data!AB:AB,Data!Z:Z,"TM",Data!U:U,Data!M213,AA:AA,"H"),IF(Data!Z213="ZM",SUMIFS(Data!AB:AB,Data!Z:Z,"TM",Data!T:T,Data!M213,AA:AA,"H"),IF(Data!Z213="RM",SUMIFS(Data!AB:AB,Data!Z:Z,"TM",Data!S:S,Data!M213,AA:AA,"H"),IF(Data!Z213="CM",SUMIFS(Data!AB:AB,Data!Z:Z,"TM",Data!R:R,Data!M213,AA:AA,"H"),"")))))))</f>
        <v>0</v>
      </c>
      <c r="AC213" s="28">
        <f>IF(Z213="TM",IF(AA213="H",(SUMIFS(Orders!AG:AG,Orders!AD:AD,Data!M213,Orders!W:W,0,Orders!X:X,0)+SUMIFS(Orders!AG:AG,Orders!AD:AD,Data!M213,Orders!W:W,1,Orders!X:X,1))/12000,0),IF(Data!Z213="AAM",SUMIFS(Data!AC:AC,Data!Z:Z,"TM",Data!X:X,Data!M213,AA:AA,"H"),IF(Data!Z213="AM",SUMIFS(Data!AC:AC,Data!Z:Z,"TM",Data!V:V,Data!M213,AA:AA,"H"),IF(Data!Z213="AZM",SUMIFS(Data!AC:AC,Data!Z:Z,"TM",Data!U:U,Data!M213,AA:AA,"H"),IF(Data!Z213="Zone",SUMIFS(Data!AC:AC,Data!Z:Z,"TM",Data!T:T,Data!M213,AA:AA,"H"),IF(Data!Z213="Region",SUMIFS(Data!AC:AC,Data!Z:Z,"TM",Data!S:S,Data!M213,AA:AA,"H"),IF(Data!Z213="Country",SUMIFS(Data!AC:AC,Data!Z:Z,"TM",Data!R:R,Data!M213,AA:AA,"H"),"")))))))</f>
        <v>0</v>
      </c>
      <c r="AD213" s="18">
        <f>IF(Z213="TM",0,IF(Data!Z213="AAM",SUMIFS(Data!AD:AD,Data!Z:Z,"TM",Data!X:X,Data!M213,AA:AA,"H"),IF(Data!Z213="AM",SUMIFS(Data!AD:AD,Data!Z:Z,"TM",Data!V:V,Data!M213,AA:AA,"H"),IF(Data!Z213="AZM",SUMIFS(Data!AD:AD,Data!Z:Z,"TM",Data!U:U,Data!M213,AA:AA,"H"),IF(Data!Z213="Zone",SUMIFS(Data!AD:AD,Data!Z:Z,"TM",Data!T:T,Data!M213,AA:AA,"H"),IF(Data!Z213="Region",SUMIFS(Data!AD:AD,Data!Z:Z,"TM",Data!S:S,Data!M213,AA:AA,"H"),IF(Data!Z213="Country",SUMIFS(Data!AD:AD,Data!Z:Z,"TM",Data!R:R,Data!M213,AA:AA,"H"),"")))))))</f>
        <v>0</v>
      </c>
      <c r="AE213" s="27">
        <f t="shared" si="60"/>
        <v>0</v>
      </c>
      <c r="AF213" s="26">
        <f t="shared" si="61"/>
        <v>0</v>
      </c>
      <c r="AG213" s="26">
        <f t="shared" si="62"/>
        <v>0</v>
      </c>
      <c r="AH213" s="26">
        <f t="shared" si="63"/>
        <v>0</v>
      </c>
      <c r="AJ213" s="28">
        <f>IF(Z213="TM",IF(AA213="U",(SUMIFS(Orders!AG:AG,Orders!AD:AD,Data!M213,Orders!W:W,0,Orders!X:X,0)+SUMIFS(Orders!AG:AG,Orders!AD:AD,Data!M213,Orders!W:W,1,Orders!X:X,1))/12000,0),IF(Data!Z213="AAM",SUMIFS(Data!AJ:AJ,Data!Z:Z,"TM",Data!X:X,Data!M213,AA:AA,"U"),IF(Data!Z213="AM",SUMIFS(Data!AJ:AJ,Data!Z:Z,"TM",Data!V:V,Data!M213,AA:AA,"U"),IF(Data!Z213="AZM",SUMIFS(Data!AJ:AJ,Data!Z:Z,"TM",Data!U:U,Data!M213,AA:AA,"U"),IF(Data!Z213="Zone",SUMIFS(Data!AJ:AJ,Data!Z:Z,"TM",Data!T:T,Data!M213,AA:AA,"U"),IF(Data!Z213="Region",SUMIFS(Data!AJ:AJ,Data!Z:Z,"TM",Data!S:S,Data!M213,AA:AA,"U"),IF(Data!Z213="Country",SUMIFS(Data!AJ:AJ,Data!Z:Z,"TM",Data!R:R,Data!M213,AA:AA,"U"),"")))))))</f>
        <v>0</v>
      </c>
      <c r="AK213" s="18">
        <f>IF(Z213="TM",IF(AA213="U",(SUMIFS(Orders!AG:AG,Orders!AD:AD,Data!M213,Orders!W:W,0,Orders!X:X,0)+SUMIFS(Orders!AG:AG,Orders!AD:AD,Data!M213,Orders!W:W,1,Orders!X:X,1)),0),IF(Data!Z213="AAM",SUMIFS(Data!AK:AK,Data!Z:Z,"TM",Data!X:X,Data!M213,AA:AA,"U"),IF(Data!Z213="AM",SUMIFS(Data!AK:AK,Data!Z:Z,"TM",Data!V:V,Data!M213,AA:AA,"U"),IF(Data!Z213="AZM",SUMIFS(Data!AK:AK,Data!Z:Z,"TM",Data!U:U,Data!M213,AA:AA,"U"),IF(Data!Z213="Zone",SUMIFS(Data!AK:AK,Data!Z:Z,"TM",Data!T:T,Data!M213,AA:AA,"U"),IF(Data!Z213="Region",SUMIFS(Data!AK:AK,Data!Z:Z,"TM",Data!S:S,Data!M213,AA:AA,"U"),IF(Data!Z213="Country",SUMIFS(Data!AK:AK,Data!Z:Z,"TM",Data!R:R,Data!M213,AA:AA,"U"),"")))))))</f>
        <v>0</v>
      </c>
      <c r="AL213" s="18">
        <f>IF(Z213="TM",12000*0,IF(Data!Z213="AAM",SUMIFS(Data!AL:AL,Data!Z:Z,"TM",Data!X:X,Data!M213,AA:AA,"H"),IF(Data!Z213="AM",SUMIFS(Data!AL:AL,Data!Z:Z,"TM",Data!V:V,Data!M213,AA:AA,"H"),IF(Data!Z213="AZM",SUMIFS(Data!AL:AL,Data!Z:Z,"TM",Data!U:U,Data!M213,AA:AA,"H"),IF(Data!Z213="Zone",SUMIFS(Data!AL:AL,Data!Z:Z,"TM",Data!T:T,Data!M213,AA:AA,"H"),IF(Data!Z213="Region",SUMIFS(Data!AL:AL,Data!Z:Z,"TM",Data!S:S,Data!M213,AA:AA,"H"),IF(Data!Z213="Country",SUMIFS(Data!AL:AL,Data!Z:Z,"TM",Data!R:R,Data!M213,AA:AA,"H"),"")))))))</f>
        <v>0</v>
      </c>
      <c r="AM213" s="27">
        <f t="shared" si="64"/>
        <v>0</v>
      </c>
      <c r="AN213" s="26">
        <f t="shared" si="65"/>
        <v>0</v>
      </c>
      <c r="AO213" s="26">
        <f t="shared" si="66"/>
        <v>0</v>
      </c>
      <c r="AQ213" s="28">
        <f t="shared" si="67"/>
        <v>0</v>
      </c>
      <c r="AR213" s="18">
        <f t="shared" si="68"/>
        <v>0</v>
      </c>
      <c r="AS213" s="18">
        <f t="shared" si="69"/>
        <v>0</v>
      </c>
      <c r="AT213" s="27">
        <f t="shared" si="70"/>
        <v>0</v>
      </c>
      <c r="AU213" s="27"/>
      <c r="AV213" s="27"/>
      <c r="AW213" s="18">
        <f>IF(Z213="TM",(COUNTIFS(Orders!AD:AD,Data!M213,Orders!W:W,0,Orders!X:X,0,Orders!S:S,"*Ray*")+COUNTIFS(Orders!AD:AD,Data!M213,Orders!W:W,1,Orders!X:X,1,Orders!S:S,"*Ray*")+COUNTIFS(Orders!AD:AD,Data!M213,Orders!W:W,0,Orders!X:X,0,Orders!S:S,"*Fabric*")+COUNTIFS(Orders!AD:AD,Data!M213,Orders!W:W,1,Orders!X:X,1,Orders!S:S,"*Fabric*")),IF(Data!Z213="AAM",SUMIFS(Data!AW:AW,Data!Z:Z,"TM",Data!X:X,Data!M213),IF(Data!Z213="AM",SUMIFS(Data!AW:AW,Data!Z:Z,"TM",Data!V:V,Data!M213),IF(Data!Z213="AZM",SUMIFS(Data!AW:AW,Data!Z:Z,"TM",Data!U:U,Data!M213),IF(Data!Z213="Zone",SUMIFS(Data!AW:AW,Data!Z:Z,"TM",Data!T:T,Data!M213),IF(Data!Z213="Region",SUMIFS(Data!AW:AW,Data!Z:Z,"TM",Data!S:S,Data!M213),IF(Data!Z213="Country",SUMIFS(Data!AW:AW,Data!Z:Z,"TM",Data!R:R,Data!M213),0)))))))</f>
        <v>0</v>
      </c>
      <c r="AX213" s="18">
        <f>IF(Z213="TM",(COUNTIFS(Orders!AD:AD,Data!M213,Orders!W:W,0,Orders!X:X,0,Orders!S:S,"*Starter*")+COUNTIFS(Orders!AD:AD,Data!M213,Orders!W:W,1,Orders!X:X,1,Orders!S:S,"*Starter*")),IF(Data!Z213="AAM",SUMIFS(Data!AX:AX,Data!Z:Z,"TM",Data!X:X,Data!M213),IF(Data!Z213="AM",SUMIFS(Data!AX:AX,Data!Z:Z,"TM",Data!V:V,Data!M213),IF(Data!Z213="AZM",SUMIFS(Data!AX:AX,Data!Z:Z,"TM",Data!U:U,Data!M213),IF(Data!Z213="Zone",SUMIFS(Data!AX:AX,Data!Z:Z,"TM",Data!T:T,Data!M213),IF(Data!Z213="Region",SUMIFS(Data!AX:AX,Data!Z:Z,"TM",Data!S:S,Data!M213),IF(Data!Z213="Country",SUMIFS(Data!AX:AX,Data!Z:Z,"TM",Data!R:R,Data!M213),0)))))))</f>
        <v>0</v>
      </c>
      <c r="AY213" s="18">
        <f>IF(Z213="TM",(COUNTIFS(Orders!AD:AD,Data!M213,Orders!W:W,0,Orders!X:X,0,Orders!S:S,"*Pro*")+COUNTIFS(Orders!AD:AD,Data!M213,Orders!W:W,1,Orders!X:X,1,Orders!S:S,"*Pro*")),IF(Data!Z213="AAM",SUMIFS(Data!AY:AY,Data!Z:Z,"TM",Data!X:X,Data!M213),IF(Data!Z213="AM",SUMIFS(Data!AY:AY,Data!Z:Z,"TM",Data!V:V,Data!M213),IF(Data!Z213="AZM",SUMIFS(Data!AY:AY,Data!Z:Z,"TM",Data!U:U,Data!M213),IF(Data!Z213="Zone",SUMIFS(Data!AY:AY,Data!Z:Z,"TM",Data!T:T,Data!M213),IF(Data!Z213="Region",SUMIFS(Data!AY:AY,Data!Z:Z,"TM",Data!S:S,Data!M213),IF(Data!Z213="Country",SUMIFS(Data!AY:AY,Data!Z:Z,"TM",Data!R:R,Data!M213),0)))))))</f>
        <v>0</v>
      </c>
      <c r="AZ213" s="18">
        <f>IF(Z213="TM",(COUNTIFS(Orders!AD:AD,Data!M213,Orders!W:W,0,Orders!X:X,0,Orders!S:S,"*Tab*")+COUNTIFS(Orders!AD:AD,Data!M213,Orders!W:W,1,Orders!X:X,1,Orders!S:S,"*Tab*")),IF(Data!Z213="AAM",SUMIFS(Data!AZ:AZ,Data!Z:Z,"TM",Data!X:X,Data!M213),IF(Data!Z213="AM",SUMIFS(Data!AZ:AZ,Data!Z:Z,"TM",Data!V:V,Data!M213),IF(Data!Z213="AZM",SUMIFS(Data!AZ:AZ,Data!Z:Z,"TM",Data!U:U,Data!M213),IF(Data!Z213="Zone",SUMIFS(Data!AZ:AZ,Data!Z:Z,"TM",Data!T:T,Data!M213),IF(Data!Z213="Region",SUMIFS(Data!AZ:AZ,Data!Z:Z,"TM",Data!S:S,Data!M213),IF(Data!Z213="Country",SUMIFS(Data!AZ:AZ,Data!Z:Z,"TM",Data!R:R,Data!M213),0)))))))</f>
        <v>0</v>
      </c>
      <c r="BA213" s="18">
        <f>IF(Z213="TM",(COUNTIFS(Orders!AD:AD,Data!M213,Orders!W:W,0,Orders!X:X,0,Orders!S:S,"*Dental*")+COUNTIFS(Orders!AD:AD,Data!M213,Orders!W:W,1,Orders!X:X,1,Orders!S:S,"*Dental*")+COUNTIFS(Orders!AD:AD,Data!M213,Orders!W:W,0,Orders!X:X,0,Orders!S:S,"*Pediatric*")+COUNTIFS(Orders!AD:AD,Data!M213,Orders!W:W,1,Orders!X:X,1,Orders!S:S,"*Pediatric*")),IF(Data!Z213="AAM",SUMIFS(Data!BA:BA,Data!Z:Z,"TM",Data!X:X,Data!M213),IF(Data!Z213="AM",SUMIFS(Data!BA:BA,Data!Z:Z,"TM",Data!V:V,Data!M213),IF(Data!Z213="AZM",SUMIFS(Data!BA:BA,Data!Z:Z,"TM",Data!U:U,Data!M213),IF(Data!Z213="Zone",SUMIFS(Data!BA:BA,Data!Z:Z,"TM",Data!T:T,Data!M213),IF(Data!Z213="Region",SUMIFS(Data!BA:BA,Data!Z:Z,"TM",Data!S:S,Data!M213),IF(Data!Z213="Country",SUMIFS(Data!BA:BA,Data!Z:Z,"TM",Data!R:R,Data!M213),0)))))))</f>
        <v>0</v>
      </c>
      <c r="BB213" s="18">
        <f>IF(Z213="TM",(COUNTIFS(Orders!AD:AD,Data!M213,Orders!W:W,0,Orders!X:X,0,Orders!S:S,"*Fabric*")+COUNTIFS(Orders!AD:AD,Data!M213,Orders!W:W,1,Orders!X:X,1,Orders!S:S,"*Fabric*")),IF(Data!Z213="AAM",SUMIFS(Data!BB:BB,Data!Z:Z,"TM",Data!X:X,Data!M213),IF(Data!Z213="AM",SUMIFS(Data!BB:BB,Data!Z:Z,"TM",Data!V:V,Data!M213),IF(Data!Z213="AZM",SUMIFS(Data!BB:BB,Data!Z:Z,"TM",Data!U:U,Data!M213),IF(Data!Z213="Zone",SUMIFS(Data!BB:BB,Data!Z:Z,"TM",Data!T:T,Data!M213),IF(Data!Z213="Region",SUMIFS(Data!BB:BB,Data!Z:Z,"TM",Data!S:S,Data!M213),IF(Data!Z213="Country",SUMIFS(Data!BB:BB,Data!Z:Z,"TM",Data!R:R,Data!M213),0)))))))</f>
        <v>0</v>
      </c>
    </row>
    <row r="214" spans="1:54" ht="15.75" x14ac:dyDescent="0.3">
      <c r="A214" s="33" t="str">
        <f t="shared" si="71"/>
        <v/>
      </c>
      <c r="B214" s="33" t="b">
        <f t="shared" si="72"/>
        <v>1</v>
      </c>
      <c r="C214" s="33" t="e">
        <f>IF(ISERROR(SMALL($D$4:$D$594,E214)),””,SMALL($D$4:$D$594,E214))</f>
        <v>#NAME?</v>
      </c>
      <c r="D214" s="34" t="str">
        <f t="shared" si="73"/>
        <v/>
      </c>
      <c r="E214" s="33">
        <f>ROWS($E$4:E214)</f>
        <v>211</v>
      </c>
      <c r="F214" s="33">
        <f t="shared" si="74"/>
        <v>0</v>
      </c>
      <c r="G214" s="33">
        <f>IF(OR(Report!$C$7="",Report!$C$7="All Levels"),1,IF(Report!$C$7=Data!Z214,1,0))</f>
        <v>0</v>
      </c>
      <c r="H214" s="33">
        <f t="shared" si="75"/>
        <v>1</v>
      </c>
      <c r="I214" s="33">
        <f t="shared" si="76"/>
        <v>3</v>
      </c>
      <c r="J214" s="33">
        <f>IF(OR(Report!$F$7="",Report!$F$7="All AMs"),1,IF(Report!$F$7=Data!W214,1,0))</f>
        <v>1</v>
      </c>
      <c r="K214" s="33">
        <f>IF(OR(Report!$E$7="",Report!$E$7="All Zones"),1,IF(Report!$E$7=Data!P214,1,0))</f>
        <v>1</v>
      </c>
      <c r="L214" s="33">
        <f>IF(OR(Report!$D$7="",Report!$D$7="All Regions"),1,IF(Report!$D$7=Data!O214,1,0))</f>
        <v>1</v>
      </c>
      <c r="M214" s="67" t="s">
        <v>661</v>
      </c>
      <c r="N214" s="67" t="s">
        <v>1037</v>
      </c>
      <c r="O214" s="68" t="s">
        <v>18</v>
      </c>
      <c r="P214" s="68" t="s">
        <v>683</v>
      </c>
      <c r="Q214" s="68" t="s">
        <v>876</v>
      </c>
      <c r="R214" s="67" t="s">
        <v>777</v>
      </c>
      <c r="S214" s="67" t="s">
        <v>749</v>
      </c>
      <c r="T214" s="67" t="s">
        <v>751</v>
      </c>
      <c r="U214" s="67" t="s">
        <v>783</v>
      </c>
      <c r="V214" s="67" t="s">
        <v>800</v>
      </c>
      <c r="W214" s="67" t="s">
        <v>698</v>
      </c>
      <c r="X214" s="67"/>
      <c r="Y214" s="68" t="s">
        <v>361</v>
      </c>
      <c r="Z214" s="68" t="s">
        <v>13</v>
      </c>
      <c r="AA214" s="68" t="s">
        <v>70</v>
      </c>
      <c r="AB214" s="18">
        <f>IF(Z214="TM",IF(AA214="H",(COUNTIFS(Orders!AD:AD,Data!M214,Orders!W:W,0,Orders!X:X,0)+COUNTIFS(Orders!AD:AD,Data!M214,Orders!W:W,1,Orders!X:X,1)),0),IF(Data!Z214="AAM",SUMIFS(Data!AB:AB,Data!Z:Z,"TM",Data!X:X,Data!M214,AA:AA,"H"),IF(Data!Z214="AM",SUMIFS(Data!AB:AB,Data!Z:Z,"TM",Data!V:V,Data!M214,AA:AA,"H"),IF(Data!Z214="AZM",SUMIFS(Data!AB:AB,Data!Z:Z,"TM",Data!U:U,Data!M214,AA:AA,"H"),IF(Data!Z214="ZM",SUMIFS(Data!AB:AB,Data!Z:Z,"TM",Data!T:T,Data!M214,AA:AA,"H"),IF(Data!Z214="RM",SUMIFS(Data!AB:AB,Data!Z:Z,"TM",Data!S:S,Data!M214,AA:AA,"H"),IF(Data!Z214="CM",SUMIFS(Data!AB:AB,Data!Z:Z,"TM",Data!R:R,Data!M214,AA:AA,"H"),"")))))))</f>
        <v>0</v>
      </c>
      <c r="AC214" s="28">
        <f>IF(Z214="TM",IF(AA214="H",(SUMIFS(Orders!AG:AG,Orders!AD:AD,Data!M214,Orders!W:W,0,Orders!X:X,0)+SUMIFS(Orders!AG:AG,Orders!AD:AD,Data!M214,Orders!W:W,1,Orders!X:X,1))/12000,0),IF(Data!Z214="AAM",SUMIFS(Data!AC:AC,Data!Z:Z,"TM",Data!X:X,Data!M214,AA:AA,"H"),IF(Data!Z214="AM",SUMIFS(Data!AC:AC,Data!Z:Z,"TM",Data!V:V,Data!M214,AA:AA,"H"),IF(Data!Z214="AZM",SUMIFS(Data!AC:AC,Data!Z:Z,"TM",Data!U:U,Data!M214,AA:AA,"H"),IF(Data!Z214="Zone",SUMIFS(Data!AC:AC,Data!Z:Z,"TM",Data!T:T,Data!M214,AA:AA,"H"),IF(Data!Z214="Region",SUMIFS(Data!AC:AC,Data!Z:Z,"TM",Data!S:S,Data!M214,AA:AA,"H"),IF(Data!Z214="Country",SUMIFS(Data!AC:AC,Data!Z:Z,"TM",Data!R:R,Data!M214,AA:AA,"H"),"")))))))</f>
        <v>0</v>
      </c>
      <c r="AD214" s="18">
        <f>IF(Z214="TM",0,IF(Data!Z214="AAM",SUMIFS(Data!AD:AD,Data!Z:Z,"TM",Data!X:X,Data!M214,AA:AA,"H"),IF(Data!Z214="AM",SUMIFS(Data!AD:AD,Data!Z:Z,"TM",Data!V:V,Data!M214,AA:AA,"H"),IF(Data!Z214="AZM",SUMIFS(Data!AD:AD,Data!Z:Z,"TM",Data!U:U,Data!M214,AA:AA,"H"),IF(Data!Z214="Zone",SUMIFS(Data!AD:AD,Data!Z:Z,"TM",Data!T:T,Data!M214,AA:AA,"H"),IF(Data!Z214="Region",SUMIFS(Data!AD:AD,Data!Z:Z,"TM",Data!S:S,Data!M214,AA:AA,"H"),IF(Data!Z214="Country",SUMIFS(Data!AD:AD,Data!Z:Z,"TM",Data!R:R,Data!M214,AA:AA,"H"),"")))))))</f>
        <v>0</v>
      </c>
      <c r="AE214" s="27">
        <f t="shared" si="60"/>
        <v>0</v>
      </c>
      <c r="AF214" s="26">
        <f t="shared" si="61"/>
        <v>0</v>
      </c>
      <c r="AG214" s="26">
        <f t="shared" si="62"/>
        <v>0</v>
      </c>
      <c r="AH214" s="26">
        <f t="shared" si="63"/>
        <v>0</v>
      </c>
      <c r="AJ214" s="28">
        <f>IF(Z214="TM",IF(AA214="U",(SUMIFS(Orders!AG:AG,Orders!AD:AD,Data!M214,Orders!W:W,0,Orders!X:X,0)+SUMIFS(Orders!AG:AG,Orders!AD:AD,Data!M214,Orders!W:W,1,Orders!X:X,1))/12000,0),IF(Data!Z214="AAM",SUMIFS(Data!AJ:AJ,Data!Z:Z,"TM",Data!X:X,Data!M214,AA:AA,"U"),IF(Data!Z214="AM",SUMIFS(Data!AJ:AJ,Data!Z:Z,"TM",Data!V:V,Data!M214,AA:AA,"U"),IF(Data!Z214="AZM",SUMIFS(Data!AJ:AJ,Data!Z:Z,"TM",Data!U:U,Data!M214,AA:AA,"U"),IF(Data!Z214="Zone",SUMIFS(Data!AJ:AJ,Data!Z:Z,"TM",Data!T:T,Data!M214,AA:AA,"U"),IF(Data!Z214="Region",SUMIFS(Data!AJ:AJ,Data!Z:Z,"TM",Data!S:S,Data!M214,AA:AA,"U"),IF(Data!Z214="Country",SUMIFS(Data!AJ:AJ,Data!Z:Z,"TM",Data!R:R,Data!M214,AA:AA,"U"),"")))))))</f>
        <v>0</v>
      </c>
      <c r="AK214" s="18">
        <f>IF(Z214="TM",IF(AA214="U",(SUMIFS(Orders!AG:AG,Orders!AD:AD,Data!M214,Orders!W:W,0,Orders!X:X,0)+SUMIFS(Orders!AG:AG,Orders!AD:AD,Data!M214,Orders!W:W,1,Orders!X:X,1)),0),IF(Data!Z214="AAM",SUMIFS(Data!AK:AK,Data!Z:Z,"TM",Data!X:X,Data!M214,AA:AA,"U"),IF(Data!Z214="AM",SUMIFS(Data!AK:AK,Data!Z:Z,"TM",Data!V:V,Data!M214,AA:AA,"U"),IF(Data!Z214="AZM",SUMIFS(Data!AK:AK,Data!Z:Z,"TM",Data!U:U,Data!M214,AA:AA,"U"),IF(Data!Z214="Zone",SUMIFS(Data!AK:AK,Data!Z:Z,"TM",Data!T:T,Data!M214,AA:AA,"U"),IF(Data!Z214="Region",SUMIFS(Data!AK:AK,Data!Z:Z,"TM",Data!S:S,Data!M214,AA:AA,"U"),IF(Data!Z214="Country",SUMIFS(Data!AK:AK,Data!Z:Z,"TM",Data!R:R,Data!M214,AA:AA,"U"),"")))))))</f>
        <v>0</v>
      </c>
      <c r="AL214" s="18">
        <f>IF(Z214="TM",12000*0,IF(Data!Z214="AAM",SUMIFS(Data!AL:AL,Data!Z:Z,"TM",Data!X:X,Data!M214,AA:AA,"H"),IF(Data!Z214="AM",SUMIFS(Data!AL:AL,Data!Z:Z,"TM",Data!V:V,Data!M214,AA:AA,"H"),IF(Data!Z214="AZM",SUMIFS(Data!AL:AL,Data!Z:Z,"TM",Data!U:U,Data!M214,AA:AA,"H"),IF(Data!Z214="Zone",SUMIFS(Data!AL:AL,Data!Z:Z,"TM",Data!T:T,Data!M214,AA:AA,"H"),IF(Data!Z214="Region",SUMIFS(Data!AL:AL,Data!Z:Z,"TM",Data!S:S,Data!M214,AA:AA,"H"),IF(Data!Z214="Country",SUMIFS(Data!AL:AL,Data!Z:Z,"TM",Data!R:R,Data!M214,AA:AA,"H"),"")))))))</f>
        <v>0</v>
      </c>
      <c r="AM214" s="27">
        <f t="shared" si="64"/>
        <v>0</v>
      </c>
      <c r="AN214" s="26">
        <f t="shared" si="65"/>
        <v>0</v>
      </c>
      <c r="AO214" s="26">
        <f t="shared" si="66"/>
        <v>0</v>
      </c>
      <c r="AQ214" s="28">
        <f t="shared" si="67"/>
        <v>0</v>
      </c>
      <c r="AR214" s="18">
        <f t="shared" si="68"/>
        <v>0</v>
      </c>
      <c r="AS214" s="18">
        <f t="shared" si="69"/>
        <v>0</v>
      </c>
      <c r="AT214" s="27">
        <f t="shared" si="70"/>
        <v>0</v>
      </c>
      <c r="AU214" s="27"/>
      <c r="AV214" s="27"/>
      <c r="AW214" s="18">
        <f>IF(Z214="TM",(COUNTIFS(Orders!AD:AD,Data!M214,Orders!W:W,0,Orders!X:X,0,Orders!S:S,"*Ray*")+COUNTIFS(Orders!AD:AD,Data!M214,Orders!W:W,1,Orders!X:X,1,Orders!S:S,"*Ray*")+COUNTIFS(Orders!AD:AD,Data!M214,Orders!W:W,0,Orders!X:X,0,Orders!S:S,"*Fabric*")+COUNTIFS(Orders!AD:AD,Data!M214,Orders!W:W,1,Orders!X:X,1,Orders!S:S,"*Fabric*")),IF(Data!Z214="AAM",SUMIFS(Data!AW:AW,Data!Z:Z,"TM",Data!X:X,Data!M214),IF(Data!Z214="AM",SUMIFS(Data!AW:AW,Data!Z:Z,"TM",Data!V:V,Data!M214),IF(Data!Z214="AZM",SUMIFS(Data!AW:AW,Data!Z:Z,"TM",Data!U:U,Data!M214),IF(Data!Z214="Zone",SUMIFS(Data!AW:AW,Data!Z:Z,"TM",Data!T:T,Data!M214),IF(Data!Z214="Region",SUMIFS(Data!AW:AW,Data!Z:Z,"TM",Data!S:S,Data!M214),IF(Data!Z214="Country",SUMIFS(Data!AW:AW,Data!Z:Z,"TM",Data!R:R,Data!M214),0)))))))</f>
        <v>0</v>
      </c>
      <c r="AX214" s="18">
        <f>IF(Z214="TM",(COUNTIFS(Orders!AD:AD,Data!M214,Orders!W:W,0,Orders!X:X,0,Orders!S:S,"*Starter*")+COUNTIFS(Orders!AD:AD,Data!M214,Orders!W:W,1,Orders!X:X,1,Orders!S:S,"*Starter*")),IF(Data!Z214="AAM",SUMIFS(Data!AX:AX,Data!Z:Z,"TM",Data!X:X,Data!M214),IF(Data!Z214="AM",SUMIFS(Data!AX:AX,Data!Z:Z,"TM",Data!V:V,Data!M214),IF(Data!Z214="AZM",SUMIFS(Data!AX:AX,Data!Z:Z,"TM",Data!U:U,Data!M214),IF(Data!Z214="Zone",SUMIFS(Data!AX:AX,Data!Z:Z,"TM",Data!T:T,Data!M214),IF(Data!Z214="Region",SUMIFS(Data!AX:AX,Data!Z:Z,"TM",Data!S:S,Data!M214),IF(Data!Z214="Country",SUMIFS(Data!AX:AX,Data!Z:Z,"TM",Data!R:R,Data!M214),0)))))))</f>
        <v>0</v>
      </c>
      <c r="AY214" s="18">
        <f>IF(Z214="TM",(COUNTIFS(Orders!AD:AD,Data!M214,Orders!W:W,0,Orders!X:X,0,Orders!S:S,"*Pro*")+COUNTIFS(Orders!AD:AD,Data!M214,Orders!W:W,1,Orders!X:X,1,Orders!S:S,"*Pro*")),IF(Data!Z214="AAM",SUMIFS(Data!AY:AY,Data!Z:Z,"TM",Data!X:X,Data!M214),IF(Data!Z214="AM",SUMIFS(Data!AY:AY,Data!Z:Z,"TM",Data!V:V,Data!M214),IF(Data!Z214="AZM",SUMIFS(Data!AY:AY,Data!Z:Z,"TM",Data!U:U,Data!M214),IF(Data!Z214="Zone",SUMIFS(Data!AY:AY,Data!Z:Z,"TM",Data!T:T,Data!M214),IF(Data!Z214="Region",SUMIFS(Data!AY:AY,Data!Z:Z,"TM",Data!S:S,Data!M214),IF(Data!Z214="Country",SUMIFS(Data!AY:AY,Data!Z:Z,"TM",Data!R:R,Data!M214),0)))))))</f>
        <v>0</v>
      </c>
      <c r="AZ214" s="18">
        <f>IF(Z214="TM",(COUNTIFS(Orders!AD:AD,Data!M214,Orders!W:W,0,Orders!X:X,0,Orders!S:S,"*Tab*")+COUNTIFS(Orders!AD:AD,Data!M214,Orders!W:W,1,Orders!X:X,1,Orders!S:S,"*Tab*")),IF(Data!Z214="AAM",SUMIFS(Data!AZ:AZ,Data!Z:Z,"TM",Data!X:X,Data!M214),IF(Data!Z214="AM",SUMIFS(Data!AZ:AZ,Data!Z:Z,"TM",Data!V:V,Data!M214),IF(Data!Z214="AZM",SUMIFS(Data!AZ:AZ,Data!Z:Z,"TM",Data!U:U,Data!M214),IF(Data!Z214="Zone",SUMIFS(Data!AZ:AZ,Data!Z:Z,"TM",Data!T:T,Data!M214),IF(Data!Z214="Region",SUMIFS(Data!AZ:AZ,Data!Z:Z,"TM",Data!S:S,Data!M214),IF(Data!Z214="Country",SUMIFS(Data!AZ:AZ,Data!Z:Z,"TM",Data!R:R,Data!M214),0)))))))</f>
        <v>0</v>
      </c>
      <c r="BA214" s="18">
        <f>IF(Z214="TM",(COUNTIFS(Orders!AD:AD,Data!M214,Orders!W:W,0,Orders!X:X,0,Orders!S:S,"*Dental*")+COUNTIFS(Orders!AD:AD,Data!M214,Orders!W:W,1,Orders!X:X,1,Orders!S:S,"*Dental*")+COUNTIFS(Orders!AD:AD,Data!M214,Orders!W:W,0,Orders!X:X,0,Orders!S:S,"*Pediatric*")+COUNTIFS(Orders!AD:AD,Data!M214,Orders!W:W,1,Orders!X:X,1,Orders!S:S,"*Pediatric*")),IF(Data!Z214="AAM",SUMIFS(Data!BA:BA,Data!Z:Z,"TM",Data!X:X,Data!M214),IF(Data!Z214="AM",SUMIFS(Data!BA:BA,Data!Z:Z,"TM",Data!V:V,Data!M214),IF(Data!Z214="AZM",SUMIFS(Data!BA:BA,Data!Z:Z,"TM",Data!U:U,Data!M214),IF(Data!Z214="Zone",SUMIFS(Data!BA:BA,Data!Z:Z,"TM",Data!T:T,Data!M214),IF(Data!Z214="Region",SUMIFS(Data!BA:BA,Data!Z:Z,"TM",Data!S:S,Data!M214),IF(Data!Z214="Country",SUMIFS(Data!BA:BA,Data!Z:Z,"TM",Data!R:R,Data!M214),0)))))))</f>
        <v>0</v>
      </c>
      <c r="BB214" s="18">
        <f>IF(Z214="TM",(COUNTIFS(Orders!AD:AD,Data!M214,Orders!W:W,0,Orders!X:X,0,Orders!S:S,"*Fabric*")+COUNTIFS(Orders!AD:AD,Data!M214,Orders!W:W,1,Orders!X:X,1,Orders!S:S,"*Fabric*")),IF(Data!Z214="AAM",SUMIFS(Data!BB:BB,Data!Z:Z,"TM",Data!X:X,Data!M214),IF(Data!Z214="AM",SUMIFS(Data!BB:BB,Data!Z:Z,"TM",Data!V:V,Data!M214),IF(Data!Z214="AZM",SUMIFS(Data!BB:BB,Data!Z:Z,"TM",Data!U:U,Data!M214),IF(Data!Z214="Zone",SUMIFS(Data!BB:BB,Data!Z:Z,"TM",Data!T:T,Data!M214),IF(Data!Z214="Region",SUMIFS(Data!BB:BB,Data!Z:Z,"TM",Data!S:S,Data!M214),IF(Data!Z214="Country",SUMIFS(Data!BB:BB,Data!Z:Z,"TM",Data!R:R,Data!M214),0)))))))</f>
        <v>0</v>
      </c>
    </row>
    <row r="215" spans="1:54" ht="15.75" x14ac:dyDescent="0.3">
      <c r="A215" s="33" t="str">
        <f t="shared" si="71"/>
        <v/>
      </c>
      <c r="B215" s="33" t="b">
        <f t="shared" si="72"/>
        <v>1</v>
      </c>
      <c r="C215" s="33" t="e">
        <f>IF(ISERROR(SMALL($D$4:$D$594,E215)),””,SMALL($D$4:$D$594,E215))</f>
        <v>#NAME?</v>
      </c>
      <c r="D215" s="34" t="str">
        <f t="shared" si="73"/>
        <v/>
      </c>
      <c r="E215" s="33">
        <f>ROWS($E$4:E215)</f>
        <v>212</v>
      </c>
      <c r="F215" s="33">
        <f t="shared" si="74"/>
        <v>0</v>
      </c>
      <c r="G215" s="33">
        <f>IF(OR(Report!$C$7="",Report!$C$7="All Levels"),1,IF(Report!$C$7=Data!Z215,1,0))</f>
        <v>0</v>
      </c>
      <c r="H215" s="33">
        <f t="shared" si="75"/>
        <v>1</v>
      </c>
      <c r="I215" s="33">
        <f t="shared" si="76"/>
        <v>3</v>
      </c>
      <c r="J215" s="33">
        <f>IF(OR(Report!$F$7="",Report!$F$7="All AMs"),1,IF(Report!$F$7=Data!W215,1,0))</f>
        <v>1</v>
      </c>
      <c r="K215" s="33">
        <f>IF(OR(Report!$E$7="",Report!$E$7="All Zones"),1,IF(Report!$E$7=Data!P215,1,0))</f>
        <v>1</v>
      </c>
      <c r="L215" s="33">
        <f>IF(OR(Report!$D$7="",Report!$D$7="All Regions"),1,IF(Report!$D$7=Data!O215,1,0))</f>
        <v>1</v>
      </c>
      <c r="M215" s="67" t="s">
        <v>674</v>
      </c>
      <c r="N215" s="67" t="s">
        <v>1038</v>
      </c>
      <c r="O215" s="68" t="s">
        <v>18</v>
      </c>
      <c r="P215" s="68" t="s">
        <v>683</v>
      </c>
      <c r="Q215" s="68" t="s">
        <v>876</v>
      </c>
      <c r="R215" s="67" t="s">
        <v>777</v>
      </c>
      <c r="S215" s="67" t="s">
        <v>749</v>
      </c>
      <c r="T215" s="67" t="s">
        <v>751</v>
      </c>
      <c r="U215" s="67" t="s">
        <v>783</v>
      </c>
      <c r="V215" s="67" t="s">
        <v>800</v>
      </c>
      <c r="W215" s="67" t="s">
        <v>698</v>
      </c>
      <c r="X215" s="67"/>
      <c r="Y215" s="68" t="s">
        <v>362</v>
      </c>
      <c r="Z215" s="68" t="s">
        <v>13</v>
      </c>
      <c r="AA215" s="68" t="s">
        <v>925</v>
      </c>
      <c r="AB215" s="18">
        <f>IF(Z215="TM",IF(AA215="H",(COUNTIFS(Orders!AD:AD,Data!M215,Orders!W:W,0,Orders!X:X,0)+COUNTIFS(Orders!AD:AD,Data!M215,Orders!W:W,1,Orders!X:X,1)),0),IF(Data!Z215="AAM",SUMIFS(Data!AB:AB,Data!Z:Z,"TM",Data!X:X,Data!M215,AA:AA,"H"),IF(Data!Z215="AM",SUMIFS(Data!AB:AB,Data!Z:Z,"TM",Data!V:V,Data!M215,AA:AA,"H"),IF(Data!Z215="AZM",SUMIFS(Data!AB:AB,Data!Z:Z,"TM",Data!U:U,Data!M215,AA:AA,"H"),IF(Data!Z215="ZM",SUMIFS(Data!AB:AB,Data!Z:Z,"TM",Data!T:T,Data!M215,AA:AA,"H"),IF(Data!Z215="RM",SUMIFS(Data!AB:AB,Data!Z:Z,"TM",Data!S:S,Data!M215,AA:AA,"H"),IF(Data!Z215="CM",SUMIFS(Data!AB:AB,Data!Z:Z,"TM",Data!R:R,Data!M215,AA:AA,"H"),"")))))))</f>
        <v>0</v>
      </c>
      <c r="AC215" s="28">
        <f>IF(Z215="TM",IF(AA215="H",(SUMIFS(Orders!AG:AG,Orders!AD:AD,Data!M215,Orders!W:W,0,Orders!X:X,0)+SUMIFS(Orders!AG:AG,Orders!AD:AD,Data!M215,Orders!W:W,1,Orders!X:X,1))/12000,0),IF(Data!Z215="AAM",SUMIFS(Data!AC:AC,Data!Z:Z,"TM",Data!X:X,Data!M215,AA:AA,"H"),IF(Data!Z215="AM",SUMIFS(Data!AC:AC,Data!Z:Z,"TM",Data!V:V,Data!M215,AA:AA,"H"),IF(Data!Z215="AZM",SUMIFS(Data!AC:AC,Data!Z:Z,"TM",Data!U:U,Data!M215,AA:AA,"H"),IF(Data!Z215="Zone",SUMIFS(Data!AC:AC,Data!Z:Z,"TM",Data!T:T,Data!M215,AA:AA,"H"),IF(Data!Z215="Region",SUMIFS(Data!AC:AC,Data!Z:Z,"TM",Data!S:S,Data!M215,AA:AA,"H"),IF(Data!Z215="Country",SUMIFS(Data!AC:AC,Data!Z:Z,"TM",Data!R:R,Data!M215,AA:AA,"H"),"")))))))</f>
        <v>0</v>
      </c>
      <c r="AD215" s="18">
        <f>IF(Z215="TM",0,IF(Data!Z215="AAM",SUMIFS(Data!AD:AD,Data!Z:Z,"TM",Data!X:X,Data!M215,AA:AA,"H"),IF(Data!Z215="AM",SUMIFS(Data!AD:AD,Data!Z:Z,"TM",Data!V:V,Data!M215,AA:AA,"H"),IF(Data!Z215="AZM",SUMIFS(Data!AD:AD,Data!Z:Z,"TM",Data!U:U,Data!M215,AA:AA,"H"),IF(Data!Z215="Zone",SUMIFS(Data!AD:AD,Data!Z:Z,"TM",Data!T:T,Data!M215,AA:AA,"H"),IF(Data!Z215="Region",SUMIFS(Data!AD:AD,Data!Z:Z,"TM",Data!S:S,Data!M215,AA:AA,"H"),IF(Data!Z215="Country",SUMIFS(Data!AD:AD,Data!Z:Z,"TM",Data!R:R,Data!M215,AA:AA,"H"),"")))))))</f>
        <v>0</v>
      </c>
      <c r="AE215" s="27">
        <f t="shared" si="60"/>
        <v>0</v>
      </c>
      <c r="AF215" s="26">
        <f t="shared" si="61"/>
        <v>0</v>
      </c>
      <c r="AG215" s="26">
        <f t="shared" si="62"/>
        <v>0</v>
      </c>
      <c r="AH215" s="26">
        <f t="shared" si="63"/>
        <v>0</v>
      </c>
      <c r="AJ215" s="28">
        <f>IF(Z215="TM",IF(AA215="U",(SUMIFS(Orders!AG:AG,Orders!AD:AD,Data!M215,Orders!W:W,0,Orders!X:X,0)+SUMIFS(Orders!AG:AG,Orders!AD:AD,Data!M215,Orders!W:W,1,Orders!X:X,1))/12000,0),IF(Data!Z215="AAM",SUMIFS(Data!AJ:AJ,Data!Z:Z,"TM",Data!X:X,Data!M215,AA:AA,"U"),IF(Data!Z215="AM",SUMIFS(Data!AJ:AJ,Data!Z:Z,"TM",Data!V:V,Data!M215,AA:AA,"U"),IF(Data!Z215="AZM",SUMIFS(Data!AJ:AJ,Data!Z:Z,"TM",Data!U:U,Data!M215,AA:AA,"U"),IF(Data!Z215="Zone",SUMIFS(Data!AJ:AJ,Data!Z:Z,"TM",Data!T:T,Data!M215,AA:AA,"U"),IF(Data!Z215="Region",SUMIFS(Data!AJ:AJ,Data!Z:Z,"TM",Data!S:S,Data!M215,AA:AA,"U"),IF(Data!Z215="Country",SUMIFS(Data!AJ:AJ,Data!Z:Z,"TM",Data!R:R,Data!M215,AA:AA,"U"),"")))))))</f>
        <v>0</v>
      </c>
      <c r="AK215" s="18">
        <f>IF(Z215="TM",IF(AA215="U",(SUMIFS(Orders!AG:AG,Orders!AD:AD,Data!M215,Orders!W:W,0,Orders!X:X,0)+SUMIFS(Orders!AG:AG,Orders!AD:AD,Data!M215,Orders!W:W,1,Orders!X:X,1)),0),IF(Data!Z215="AAM",SUMIFS(Data!AK:AK,Data!Z:Z,"TM",Data!X:X,Data!M215,AA:AA,"U"),IF(Data!Z215="AM",SUMIFS(Data!AK:AK,Data!Z:Z,"TM",Data!V:V,Data!M215,AA:AA,"U"),IF(Data!Z215="AZM",SUMIFS(Data!AK:AK,Data!Z:Z,"TM",Data!U:U,Data!M215,AA:AA,"U"),IF(Data!Z215="Zone",SUMIFS(Data!AK:AK,Data!Z:Z,"TM",Data!T:T,Data!M215,AA:AA,"U"),IF(Data!Z215="Region",SUMIFS(Data!AK:AK,Data!Z:Z,"TM",Data!S:S,Data!M215,AA:AA,"U"),IF(Data!Z215="Country",SUMIFS(Data!AK:AK,Data!Z:Z,"TM",Data!R:R,Data!M215,AA:AA,"U"),"")))))))</f>
        <v>0</v>
      </c>
      <c r="AL215" s="18">
        <f>IF(Z215="TM",12000*0,IF(Data!Z215="AAM",SUMIFS(Data!AL:AL,Data!Z:Z,"TM",Data!X:X,Data!M215,AA:AA,"H"),IF(Data!Z215="AM",SUMIFS(Data!AL:AL,Data!Z:Z,"TM",Data!V:V,Data!M215,AA:AA,"H"),IF(Data!Z215="AZM",SUMIFS(Data!AL:AL,Data!Z:Z,"TM",Data!U:U,Data!M215,AA:AA,"H"),IF(Data!Z215="Zone",SUMIFS(Data!AL:AL,Data!Z:Z,"TM",Data!T:T,Data!M215,AA:AA,"H"),IF(Data!Z215="Region",SUMIFS(Data!AL:AL,Data!Z:Z,"TM",Data!S:S,Data!M215,AA:AA,"H"),IF(Data!Z215="Country",SUMIFS(Data!AL:AL,Data!Z:Z,"TM",Data!R:R,Data!M215,AA:AA,"H"),"")))))))</f>
        <v>0</v>
      </c>
      <c r="AM215" s="27">
        <f t="shared" si="64"/>
        <v>0</v>
      </c>
      <c r="AN215" s="26">
        <f t="shared" si="65"/>
        <v>0</v>
      </c>
      <c r="AO215" s="26">
        <f t="shared" si="66"/>
        <v>0</v>
      </c>
      <c r="AQ215" s="28">
        <f t="shared" si="67"/>
        <v>0</v>
      </c>
      <c r="AR215" s="18">
        <f t="shared" si="68"/>
        <v>0</v>
      </c>
      <c r="AS215" s="18">
        <f t="shared" si="69"/>
        <v>0</v>
      </c>
      <c r="AT215" s="27">
        <f t="shared" si="70"/>
        <v>0</v>
      </c>
      <c r="AU215" s="27"/>
      <c r="AV215" s="27"/>
      <c r="AW215" s="18">
        <f>IF(Z215="TM",(COUNTIFS(Orders!AD:AD,Data!M215,Orders!W:W,0,Orders!X:X,0,Orders!S:S,"*Ray*")+COUNTIFS(Orders!AD:AD,Data!M215,Orders!W:W,1,Orders!X:X,1,Orders!S:S,"*Ray*")+COUNTIFS(Orders!AD:AD,Data!M215,Orders!W:W,0,Orders!X:X,0,Orders!S:S,"*Fabric*")+COUNTIFS(Orders!AD:AD,Data!M215,Orders!W:W,1,Orders!X:X,1,Orders!S:S,"*Fabric*")),IF(Data!Z215="AAM",SUMIFS(Data!AW:AW,Data!Z:Z,"TM",Data!X:X,Data!M215),IF(Data!Z215="AM",SUMIFS(Data!AW:AW,Data!Z:Z,"TM",Data!V:V,Data!M215),IF(Data!Z215="AZM",SUMIFS(Data!AW:AW,Data!Z:Z,"TM",Data!U:U,Data!M215),IF(Data!Z215="Zone",SUMIFS(Data!AW:AW,Data!Z:Z,"TM",Data!T:T,Data!M215),IF(Data!Z215="Region",SUMIFS(Data!AW:AW,Data!Z:Z,"TM",Data!S:S,Data!M215),IF(Data!Z215="Country",SUMIFS(Data!AW:AW,Data!Z:Z,"TM",Data!R:R,Data!M215),0)))))))</f>
        <v>0</v>
      </c>
      <c r="AX215" s="18">
        <f>IF(Z215="TM",(COUNTIFS(Orders!AD:AD,Data!M215,Orders!W:W,0,Orders!X:X,0,Orders!S:S,"*Starter*")+COUNTIFS(Orders!AD:AD,Data!M215,Orders!W:W,1,Orders!X:X,1,Orders!S:S,"*Starter*")),IF(Data!Z215="AAM",SUMIFS(Data!AX:AX,Data!Z:Z,"TM",Data!X:X,Data!M215),IF(Data!Z215="AM",SUMIFS(Data!AX:AX,Data!Z:Z,"TM",Data!V:V,Data!M215),IF(Data!Z215="AZM",SUMIFS(Data!AX:AX,Data!Z:Z,"TM",Data!U:U,Data!M215),IF(Data!Z215="Zone",SUMIFS(Data!AX:AX,Data!Z:Z,"TM",Data!T:T,Data!M215),IF(Data!Z215="Region",SUMIFS(Data!AX:AX,Data!Z:Z,"TM",Data!S:S,Data!M215),IF(Data!Z215="Country",SUMIFS(Data!AX:AX,Data!Z:Z,"TM",Data!R:R,Data!M215),0)))))))</f>
        <v>0</v>
      </c>
      <c r="AY215" s="18">
        <f>IF(Z215="TM",(COUNTIFS(Orders!AD:AD,Data!M215,Orders!W:W,0,Orders!X:X,0,Orders!S:S,"*Pro*")+COUNTIFS(Orders!AD:AD,Data!M215,Orders!W:W,1,Orders!X:X,1,Orders!S:S,"*Pro*")),IF(Data!Z215="AAM",SUMIFS(Data!AY:AY,Data!Z:Z,"TM",Data!X:X,Data!M215),IF(Data!Z215="AM",SUMIFS(Data!AY:AY,Data!Z:Z,"TM",Data!V:V,Data!M215),IF(Data!Z215="AZM",SUMIFS(Data!AY:AY,Data!Z:Z,"TM",Data!U:U,Data!M215),IF(Data!Z215="Zone",SUMIFS(Data!AY:AY,Data!Z:Z,"TM",Data!T:T,Data!M215),IF(Data!Z215="Region",SUMIFS(Data!AY:AY,Data!Z:Z,"TM",Data!S:S,Data!M215),IF(Data!Z215="Country",SUMIFS(Data!AY:AY,Data!Z:Z,"TM",Data!R:R,Data!M215),0)))))))</f>
        <v>0</v>
      </c>
      <c r="AZ215" s="18">
        <f>IF(Z215="TM",(COUNTIFS(Orders!AD:AD,Data!M215,Orders!W:W,0,Orders!X:X,0,Orders!S:S,"*Tab*")+COUNTIFS(Orders!AD:AD,Data!M215,Orders!W:W,1,Orders!X:X,1,Orders!S:S,"*Tab*")),IF(Data!Z215="AAM",SUMIFS(Data!AZ:AZ,Data!Z:Z,"TM",Data!X:X,Data!M215),IF(Data!Z215="AM",SUMIFS(Data!AZ:AZ,Data!Z:Z,"TM",Data!V:V,Data!M215),IF(Data!Z215="AZM",SUMIFS(Data!AZ:AZ,Data!Z:Z,"TM",Data!U:U,Data!M215),IF(Data!Z215="Zone",SUMIFS(Data!AZ:AZ,Data!Z:Z,"TM",Data!T:T,Data!M215),IF(Data!Z215="Region",SUMIFS(Data!AZ:AZ,Data!Z:Z,"TM",Data!S:S,Data!M215),IF(Data!Z215="Country",SUMIFS(Data!AZ:AZ,Data!Z:Z,"TM",Data!R:R,Data!M215),0)))))))</f>
        <v>0</v>
      </c>
      <c r="BA215" s="18">
        <f>IF(Z215="TM",(COUNTIFS(Orders!AD:AD,Data!M215,Orders!W:W,0,Orders!X:X,0,Orders!S:S,"*Dental*")+COUNTIFS(Orders!AD:AD,Data!M215,Orders!W:W,1,Orders!X:X,1,Orders!S:S,"*Dental*")+COUNTIFS(Orders!AD:AD,Data!M215,Orders!W:W,0,Orders!X:X,0,Orders!S:S,"*Pediatric*")+COUNTIFS(Orders!AD:AD,Data!M215,Orders!W:W,1,Orders!X:X,1,Orders!S:S,"*Pediatric*")),IF(Data!Z215="AAM",SUMIFS(Data!BA:BA,Data!Z:Z,"TM",Data!X:X,Data!M215),IF(Data!Z215="AM",SUMIFS(Data!BA:BA,Data!Z:Z,"TM",Data!V:V,Data!M215),IF(Data!Z215="AZM",SUMIFS(Data!BA:BA,Data!Z:Z,"TM",Data!U:U,Data!M215),IF(Data!Z215="Zone",SUMIFS(Data!BA:BA,Data!Z:Z,"TM",Data!T:T,Data!M215),IF(Data!Z215="Region",SUMIFS(Data!BA:BA,Data!Z:Z,"TM",Data!S:S,Data!M215),IF(Data!Z215="Country",SUMIFS(Data!BA:BA,Data!Z:Z,"TM",Data!R:R,Data!M215),0)))))))</f>
        <v>0</v>
      </c>
      <c r="BB215" s="18">
        <f>IF(Z215="TM",(COUNTIFS(Orders!AD:AD,Data!M215,Orders!W:W,0,Orders!X:X,0,Orders!S:S,"*Fabric*")+COUNTIFS(Orders!AD:AD,Data!M215,Orders!W:W,1,Orders!X:X,1,Orders!S:S,"*Fabric*")),IF(Data!Z215="AAM",SUMIFS(Data!BB:BB,Data!Z:Z,"TM",Data!X:X,Data!M215),IF(Data!Z215="AM",SUMIFS(Data!BB:BB,Data!Z:Z,"TM",Data!V:V,Data!M215),IF(Data!Z215="AZM",SUMIFS(Data!BB:BB,Data!Z:Z,"TM",Data!U:U,Data!M215),IF(Data!Z215="Zone",SUMIFS(Data!BB:BB,Data!Z:Z,"TM",Data!T:T,Data!M215),IF(Data!Z215="Region",SUMIFS(Data!BB:BB,Data!Z:Z,"TM",Data!S:S,Data!M215),IF(Data!Z215="Country",SUMIFS(Data!BB:BB,Data!Z:Z,"TM",Data!R:R,Data!M215),0)))))))</f>
        <v>0</v>
      </c>
    </row>
    <row r="216" spans="1:54" ht="15.75" x14ac:dyDescent="0.3">
      <c r="A216" s="33" t="str">
        <f t="shared" si="71"/>
        <v/>
      </c>
      <c r="B216" s="33" t="b">
        <f t="shared" si="72"/>
        <v>1</v>
      </c>
      <c r="C216" s="33" t="e">
        <f>IF(ISERROR(SMALL($D$4:$D$594,E216)),””,SMALL($D$4:$D$594,E216))</f>
        <v>#NAME?</v>
      </c>
      <c r="D216" s="34" t="str">
        <f t="shared" si="73"/>
        <v/>
      </c>
      <c r="E216" s="33">
        <f>ROWS($E$4:E216)</f>
        <v>213</v>
      </c>
      <c r="F216" s="33">
        <f t="shared" si="74"/>
        <v>0</v>
      </c>
      <c r="G216" s="33">
        <f>IF(OR(Report!$C$7="",Report!$C$7="All Levels"),1,IF(Report!$C$7=Data!Z216,1,0))</f>
        <v>0</v>
      </c>
      <c r="H216" s="33">
        <f t="shared" si="75"/>
        <v>1</v>
      </c>
      <c r="I216" s="33">
        <f t="shared" si="76"/>
        <v>3</v>
      </c>
      <c r="J216" s="33">
        <f>IF(OR(Report!$F$7="",Report!$F$7="All AMs"),1,IF(Report!$F$7=Data!W216,1,0))</f>
        <v>1</v>
      </c>
      <c r="K216" s="33">
        <f>IF(OR(Report!$E$7="",Report!$E$7="All Zones"),1,IF(Report!$E$7=Data!P216,1,0))</f>
        <v>1</v>
      </c>
      <c r="L216" s="33">
        <f>IF(OR(Report!$D$7="",Report!$D$7="All Regions"),1,IF(Report!$D$7=Data!O216,1,0))</f>
        <v>1</v>
      </c>
      <c r="M216" s="67" t="s">
        <v>447</v>
      </c>
      <c r="N216" s="67" t="s">
        <v>1039</v>
      </c>
      <c r="O216" s="68" t="s">
        <v>18</v>
      </c>
      <c r="P216" s="68" t="s">
        <v>683</v>
      </c>
      <c r="Q216" s="68" t="s">
        <v>876</v>
      </c>
      <c r="R216" s="67" t="s">
        <v>777</v>
      </c>
      <c r="S216" s="67" t="s">
        <v>749</v>
      </c>
      <c r="T216" s="67" t="s">
        <v>751</v>
      </c>
      <c r="U216" s="67" t="s">
        <v>783</v>
      </c>
      <c r="V216" s="67" t="s">
        <v>800</v>
      </c>
      <c r="W216" s="67" t="s">
        <v>698</v>
      </c>
      <c r="X216" s="67"/>
      <c r="Y216" s="68" t="s">
        <v>361</v>
      </c>
      <c r="Z216" s="68" t="s">
        <v>13</v>
      </c>
      <c r="AA216" s="68" t="s">
        <v>925</v>
      </c>
      <c r="AB216" s="18">
        <f>IF(Z216="TM",IF(AA216="H",(COUNTIFS(Orders!AD:AD,Data!M216,Orders!W:W,0,Orders!X:X,0)+COUNTIFS(Orders!AD:AD,Data!M216,Orders!W:W,1,Orders!X:X,1)),0),IF(Data!Z216="AAM",SUMIFS(Data!AB:AB,Data!Z:Z,"TM",Data!X:X,Data!M216,AA:AA,"H"),IF(Data!Z216="AM",SUMIFS(Data!AB:AB,Data!Z:Z,"TM",Data!V:V,Data!M216,AA:AA,"H"),IF(Data!Z216="AZM",SUMIFS(Data!AB:AB,Data!Z:Z,"TM",Data!U:U,Data!M216,AA:AA,"H"),IF(Data!Z216="ZM",SUMIFS(Data!AB:AB,Data!Z:Z,"TM",Data!T:T,Data!M216,AA:AA,"H"),IF(Data!Z216="RM",SUMIFS(Data!AB:AB,Data!Z:Z,"TM",Data!S:S,Data!M216,AA:AA,"H"),IF(Data!Z216="CM",SUMIFS(Data!AB:AB,Data!Z:Z,"TM",Data!R:R,Data!M216,AA:AA,"H"),"")))))))</f>
        <v>0</v>
      </c>
      <c r="AC216" s="28">
        <f>IF(Z216="TM",IF(AA216="H",(SUMIFS(Orders!AG:AG,Orders!AD:AD,Data!M216,Orders!W:W,0,Orders!X:X,0)+SUMIFS(Orders!AG:AG,Orders!AD:AD,Data!M216,Orders!W:W,1,Orders!X:X,1))/12000,0),IF(Data!Z216="AAM",SUMIFS(Data!AC:AC,Data!Z:Z,"TM",Data!X:X,Data!M216,AA:AA,"H"),IF(Data!Z216="AM",SUMIFS(Data!AC:AC,Data!Z:Z,"TM",Data!V:V,Data!M216,AA:AA,"H"),IF(Data!Z216="AZM",SUMIFS(Data!AC:AC,Data!Z:Z,"TM",Data!U:U,Data!M216,AA:AA,"H"),IF(Data!Z216="Zone",SUMIFS(Data!AC:AC,Data!Z:Z,"TM",Data!T:T,Data!M216,AA:AA,"H"),IF(Data!Z216="Region",SUMIFS(Data!AC:AC,Data!Z:Z,"TM",Data!S:S,Data!M216,AA:AA,"H"),IF(Data!Z216="Country",SUMIFS(Data!AC:AC,Data!Z:Z,"TM",Data!R:R,Data!M216,AA:AA,"H"),"")))))))</f>
        <v>0</v>
      </c>
      <c r="AD216" s="18">
        <f>IF(Z216="TM",0,IF(Data!Z216="AAM",SUMIFS(Data!AD:AD,Data!Z:Z,"TM",Data!X:X,Data!M216,AA:AA,"H"),IF(Data!Z216="AM",SUMIFS(Data!AD:AD,Data!Z:Z,"TM",Data!V:V,Data!M216,AA:AA,"H"),IF(Data!Z216="AZM",SUMIFS(Data!AD:AD,Data!Z:Z,"TM",Data!U:U,Data!M216,AA:AA,"H"),IF(Data!Z216="Zone",SUMIFS(Data!AD:AD,Data!Z:Z,"TM",Data!T:T,Data!M216,AA:AA,"H"),IF(Data!Z216="Region",SUMIFS(Data!AD:AD,Data!Z:Z,"TM",Data!S:S,Data!M216,AA:AA,"H"),IF(Data!Z216="Country",SUMIFS(Data!AD:AD,Data!Z:Z,"TM",Data!R:R,Data!M216,AA:AA,"H"),"")))))))</f>
        <v>0</v>
      </c>
      <c r="AE216" s="27">
        <f t="shared" si="60"/>
        <v>0</v>
      </c>
      <c r="AF216" s="26">
        <f t="shared" si="61"/>
        <v>0</v>
      </c>
      <c r="AG216" s="26">
        <f t="shared" si="62"/>
        <v>0</v>
      </c>
      <c r="AH216" s="26">
        <f t="shared" si="63"/>
        <v>0</v>
      </c>
      <c r="AJ216" s="28">
        <f>IF(Z216="TM",IF(AA216="U",(SUMIFS(Orders!AG:AG,Orders!AD:AD,Data!M216,Orders!W:W,0,Orders!X:X,0)+SUMIFS(Orders!AG:AG,Orders!AD:AD,Data!M216,Orders!W:W,1,Orders!X:X,1))/12000,0),IF(Data!Z216="AAM",SUMIFS(Data!AJ:AJ,Data!Z:Z,"TM",Data!X:X,Data!M216,AA:AA,"U"),IF(Data!Z216="AM",SUMIFS(Data!AJ:AJ,Data!Z:Z,"TM",Data!V:V,Data!M216,AA:AA,"U"),IF(Data!Z216="AZM",SUMIFS(Data!AJ:AJ,Data!Z:Z,"TM",Data!U:U,Data!M216,AA:AA,"U"),IF(Data!Z216="Zone",SUMIFS(Data!AJ:AJ,Data!Z:Z,"TM",Data!T:T,Data!M216,AA:AA,"U"),IF(Data!Z216="Region",SUMIFS(Data!AJ:AJ,Data!Z:Z,"TM",Data!S:S,Data!M216,AA:AA,"U"),IF(Data!Z216="Country",SUMIFS(Data!AJ:AJ,Data!Z:Z,"TM",Data!R:R,Data!M216,AA:AA,"U"),"")))))))</f>
        <v>0</v>
      </c>
      <c r="AK216" s="18">
        <f>IF(Z216="TM",IF(AA216="U",(SUMIFS(Orders!AG:AG,Orders!AD:AD,Data!M216,Orders!W:W,0,Orders!X:X,0)+SUMIFS(Orders!AG:AG,Orders!AD:AD,Data!M216,Orders!W:W,1,Orders!X:X,1)),0),IF(Data!Z216="AAM",SUMIFS(Data!AK:AK,Data!Z:Z,"TM",Data!X:X,Data!M216,AA:AA,"U"),IF(Data!Z216="AM",SUMIFS(Data!AK:AK,Data!Z:Z,"TM",Data!V:V,Data!M216,AA:AA,"U"),IF(Data!Z216="AZM",SUMIFS(Data!AK:AK,Data!Z:Z,"TM",Data!U:U,Data!M216,AA:AA,"U"),IF(Data!Z216="Zone",SUMIFS(Data!AK:AK,Data!Z:Z,"TM",Data!T:T,Data!M216,AA:AA,"U"),IF(Data!Z216="Region",SUMIFS(Data!AK:AK,Data!Z:Z,"TM",Data!S:S,Data!M216,AA:AA,"U"),IF(Data!Z216="Country",SUMIFS(Data!AK:AK,Data!Z:Z,"TM",Data!R:R,Data!M216,AA:AA,"U"),"")))))))</f>
        <v>0</v>
      </c>
      <c r="AL216" s="18">
        <f>IF(Z216="TM",12000*0,IF(Data!Z216="AAM",SUMIFS(Data!AL:AL,Data!Z:Z,"TM",Data!X:X,Data!M216,AA:AA,"H"),IF(Data!Z216="AM",SUMIFS(Data!AL:AL,Data!Z:Z,"TM",Data!V:V,Data!M216,AA:AA,"H"),IF(Data!Z216="AZM",SUMIFS(Data!AL:AL,Data!Z:Z,"TM",Data!U:U,Data!M216,AA:AA,"H"),IF(Data!Z216="Zone",SUMIFS(Data!AL:AL,Data!Z:Z,"TM",Data!T:T,Data!M216,AA:AA,"H"),IF(Data!Z216="Region",SUMIFS(Data!AL:AL,Data!Z:Z,"TM",Data!S:S,Data!M216,AA:AA,"H"),IF(Data!Z216="Country",SUMIFS(Data!AL:AL,Data!Z:Z,"TM",Data!R:R,Data!M216,AA:AA,"H"),"")))))))</f>
        <v>0</v>
      </c>
      <c r="AM216" s="27">
        <f t="shared" si="64"/>
        <v>0</v>
      </c>
      <c r="AN216" s="26">
        <f t="shared" si="65"/>
        <v>0</v>
      </c>
      <c r="AO216" s="26">
        <f t="shared" si="66"/>
        <v>0</v>
      </c>
      <c r="AQ216" s="28">
        <f t="shared" si="67"/>
        <v>0</v>
      </c>
      <c r="AR216" s="18">
        <f t="shared" si="68"/>
        <v>0</v>
      </c>
      <c r="AS216" s="18">
        <f t="shared" si="69"/>
        <v>0</v>
      </c>
      <c r="AT216" s="27">
        <f t="shared" si="70"/>
        <v>0</v>
      </c>
      <c r="AU216" s="27"/>
      <c r="AV216" s="27"/>
      <c r="AW216" s="18">
        <f>IF(Z216="TM",(COUNTIFS(Orders!AD:AD,Data!M216,Orders!W:W,0,Orders!X:X,0,Orders!S:S,"*Ray*")+COUNTIFS(Orders!AD:AD,Data!M216,Orders!W:W,1,Orders!X:X,1,Orders!S:S,"*Ray*")+COUNTIFS(Orders!AD:AD,Data!M216,Orders!W:W,0,Orders!X:X,0,Orders!S:S,"*Fabric*")+COUNTIFS(Orders!AD:AD,Data!M216,Orders!W:W,1,Orders!X:X,1,Orders!S:S,"*Fabric*")),IF(Data!Z216="AAM",SUMIFS(Data!AW:AW,Data!Z:Z,"TM",Data!X:X,Data!M216),IF(Data!Z216="AM",SUMIFS(Data!AW:AW,Data!Z:Z,"TM",Data!V:V,Data!M216),IF(Data!Z216="AZM",SUMIFS(Data!AW:AW,Data!Z:Z,"TM",Data!U:U,Data!M216),IF(Data!Z216="Zone",SUMIFS(Data!AW:AW,Data!Z:Z,"TM",Data!T:T,Data!M216),IF(Data!Z216="Region",SUMIFS(Data!AW:AW,Data!Z:Z,"TM",Data!S:S,Data!M216),IF(Data!Z216="Country",SUMIFS(Data!AW:AW,Data!Z:Z,"TM",Data!R:R,Data!M216),0)))))))</f>
        <v>0</v>
      </c>
      <c r="AX216" s="18">
        <f>IF(Z216="TM",(COUNTIFS(Orders!AD:AD,Data!M216,Orders!W:W,0,Orders!X:X,0,Orders!S:S,"*Starter*")+COUNTIFS(Orders!AD:AD,Data!M216,Orders!W:W,1,Orders!X:X,1,Orders!S:S,"*Starter*")),IF(Data!Z216="AAM",SUMIFS(Data!AX:AX,Data!Z:Z,"TM",Data!X:X,Data!M216),IF(Data!Z216="AM",SUMIFS(Data!AX:AX,Data!Z:Z,"TM",Data!V:V,Data!M216),IF(Data!Z216="AZM",SUMIFS(Data!AX:AX,Data!Z:Z,"TM",Data!U:U,Data!M216),IF(Data!Z216="Zone",SUMIFS(Data!AX:AX,Data!Z:Z,"TM",Data!T:T,Data!M216),IF(Data!Z216="Region",SUMIFS(Data!AX:AX,Data!Z:Z,"TM",Data!S:S,Data!M216),IF(Data!Z216="Country",SUMIFS(Data!AX:AX,Data!Z:Z,"TM",Data!R:R,Data!M216),0)))))))</f>
        <v>0</v>
      </c>
      <c r="AY216" s="18">
        <f>IF(Z216="TM",(COUNTIFS(Orders!AD:AD,Data!M216,Orders!W:W,0,Orders!X:X,0,Orders!S:S,"*Pro*")+COUNTIFS(Orders!AD:AD,Data!M216,Orders!W:W,1,Orders!X:X,1,Orders!S:S,"*Pro*")),IF(Data!Z216="AAM",SUMIFS(Data!AY:AY,Data!Z:Z,"TM",Data!X:X,Data!M216),IF(Data!Z216="AM",SUMIFS(Data!AY:AY,Data!Z:Z,"TM",Data!V:V,Data!M216),IF(Data!Z216="AZM",SUMIFS(Data!AY:AY,Data!Z:Z,"TM",Data!U:U,Data!M216),IF(Data!Z216="Zone",SUMIFS(Data!AY:AY,Data!Z:Z,"TM",Data!T:T,Data!M216),IF(Data!Z216="Region",SUMIFS(Data!AY:AY,Data!Z:Z,"TM",Data!S:S,Data!M216),IF(Data!Z216="Country",SUMIFS(Data!AY:AY,Data!Z:Z,"TM",Data!R:R,Data!M216),0)))))))</f>
        <v>0</v>
      </c>
      <c r="AZ216" s="18">
        <f>IF(Z216="TM",(COUNTIFS(Orders!AD:AD,Data!M216,Orders!W:W,0,Orders!X:X,0,Orders!S:S,"*Tab*")+COUNTIFS(Orders!AD:AD,Data!M216,Orders!W:W,1,Orders!X:X,1,Orders!S:S,"*Tab*")),IF(Data!Z216="AAM",SUMIFS(Data!AZ:AZ,Data!Z:Z,"TM",Data!X:X,Data!M216),IF(Data!Z216="AM",SUMIFS(Data!AZ:AZ,Data!Z:Z,"TM",Data!V:V,Data!M216),IF(Data!Z216="AZM",SUMIFS(Data!AZ:AZ,Data!Z:Z,"TM",Data!U:U,Data!M216),IF(Data!Z216="Zone",SUMIFS(Data!AZ:AZ,Data!Z:Z,"TM",Data!T:T,Data!M216),IF(Data!Z216="Region",SUMIFS(Data!AZ:AZ,Data!Z:Z,"TM",Data!S:S,Data!M216),IF(Data!Z216="Country",SUMIFS(Data!AZ:AZ,Data!Z:Z,"TM",Data!R:R,Data!M216),0)))))))</f>
        <v>0</v>
      </c>
      <c r="BA216" s="18">
        <f>IF(Z216="TM",(COUNTIFS(Orders!AD:AD,Data!M216,Orders!W:W,0,Orders!X:X,0,Orders!S:S,"*Dental*")+COUNTIFS(Orders!AD:AD,Data!M216,Orders!W:W,1,Orders!X:X,1,Orders!S:S,"*Dental*")+COUNTIFS(Orders!AD:AD,Data!M216,Orders!W:W,0,Orders!X:X,0,Orders!S:S,"*Pediatric*")+COUNTIFS(Orders!AD:AD,Data!M216,Orders!W:W,1,Orders!X:X,1,Orders!S:S,"*Pediatric*")),IF(Data!Z216="AAM",SUMIFS(Data!BA:BA,Data!Z:Z,"TM",Data!X:X,Data!M216),IF(Data!Z216="AM",SUMIFS(Data!BA:BA,Data!Z:Z,"TM",Data!V:V,Data!M216),IF(Data!Z216="AZM",SUMIFS(Data!BA:BA,Data!Z:Z,"TM",Data!U:U,Data!M216),IF(Data!Z216="Zone",SUMIFS(Data!BA:BA,Data!Z:Z,"TM",Data!T:T,Data!M216),IF(Data!Z216="Region",SUMIFS(Data!BA:BA,Data!Z:Z,"TM",Data!S:S,Data!M216),IF(Data!Z216="Country",SUMIFS(Data!BA:BA,Data!Z:Z,"TM",Data!R:R,Data!M216),0)))))))</f>
        <v>0</v>
      </c>
      <c r="BB216" s="18">
        <f>IF(Z216="TM",(COUNTIFS(Orders!AD:AD,Data!M216,Orders!W:W,0,Orders!X:X,0,Orders!S:S,"*Fabric*")+COUNTIFS(Orders!AD:AD,Data!M216,Orders!W:W,1,Orders!X:X,1,Orders!S:S,"*Fabric*")),IF(Data!Z216="AAM",SUMIFS(Data!BB:BB,Data!Z:Z,"TM",Data!X:X,Data!M216),IF(Data!Z216="AM",SUMIFS(Data!BB:BB,Data!Z:Z,"TM",Data!V:V,Data!M216),IF(Data!Z216="AZM",SUMIFS(Data!BB:BB,Data!Z:Z,"TM",Data!U:U,Data!M216),IF(Data!Z216="Zone",SUMIFS(Data!BB:BB,Data!Z:Z,"TM",Data!T:T,Data!M216),IF(Data!Z216="Region",SUMIFS(Data!BB:BB,Data!Z:Z,"TM",Data!S:S,Data!M216),IF(Data!Z216="Country",SUMIFS(Data!BB:BB,Data!Z:Z,"TM",Data!R:R,Data!M216),0)))))))</f>
        <v>0</v>
      </c>
    </row>
    <row r="217" spans="1:54" ht="15.75" x14ac:dyDescent="0.3">
      <c r="A217" s="33" t="str">
        <f t="shared" si="71"/>
        <v/>
      </c>
      <c r="B217" s="33" t="b">
        <f t="shared" si="72"/>
        <v>1</v>
      </c>
      <c r="C217" s="33" t="e">
        <f>IF(ISERROR(SMALL($D$4:$D$594,E217)),””,SMALL($D$4:$D$594,E217))</f>
        <v>#NAME?</v>
      </c>
      <c r="D217" s="34" t="str">
        <f t="shared" si="73"/>
        <v/>
      </c>
      <c r="E217" s="33">
        <f>ROWS($E$4:E217)</f>
        <v>214</v>
      </c>
      <c r="F217" s="33">
        <f t="shared" si="74"/>
        <v>0</v>
      </c>
      <c r="G217" s="33">
        <f>IF(OR(Report!$C$7="",Report!$C$7="All Levels"),1,IF(Report!$C$7=Data!Z217,1,0))</f>
        <v>0</v>
      </c>
      <c r="H217" s="33">
        <f t="shared" si="75"/>
        <v>1</v>
      </c>
      <c r="I217" s="33">
        <f t="shared" si="76"/>
        <v>3</v>
      </c>
      <c r="J217" s="33">
        <f>IF(OR(Report!$F$7="",Report!$F$7="All AMs"),1,IF(Report!$F$7=Data!W217,1,0))</f>
        <v>1</v>
      </c>
      <c r="K217" s="33">
        <f>IF(OR(Report!$E$7="",Report!$E$7="All Zones"),1,IF(Report!$E$7=Data!P217,1,0))</f>
        <v>1</v>
      </c>
      <c r="L217" s="33">
        <f>IF(OR(Report!$D$7="",Report!$D$7="All Regions"),1,IF(Report!$D$7=Data!O217,1,0))</f>
        <v>1</v>
      </c>
      <c r="M217" s="67" t="s">
        <v>297</v>
      </c>
      <c r="N217" s="67" t="s">
        <v>1040</v>
      </c>
      <c r="O217" s="68" t="s">
        <v>18</v>
      </c>
      <c r="P217" s="68" t="s">
        <v>683</v>
      </c>
      <c r="Q217" s="68" t="s">
        <v>809</v>
      </c>
      <c r="R217" s="67" t="s">
        <v>777</v>
      </c>
      <c r="S217" s="67" t="s">
        <v>749</v>
      </c>
      <c r="T217" s="67" t="s">
        <v>751</v>
      </c>
      <c r="U217" s="67" t="s">
        <v>783</v>
      </c>
      <c r="V217" s="67" t="s">
        <v>808</v>
      </c>
      <c r="W217" s="67" t="s">
        <v>704</v>
      </c>
      <c r="X217" s="67"/>
      <c r="Y217" s="68" t="s">
        <v>361</v>
      </c>
      <c r="Z217" s="68" t="s">
        <v>13</v>
      </c>
      <c r="AA217" s="68" t="s">
        <v>70</v>
      </c>
      <c r="AB217" s="18">
        <f>IF(Z217="TM",IF(AA217="H",(COUNTIFS(Orders!AD:AD,Data!M217,Orders!W:W,0,Orders!X:X,0)+COUNTIFS(Orders!AD:AD,Data!M217,Orders!W:W,1,Orders!X:X,1)),0),IF(Data!Z217="AAM",SUMIFS(Data!AB:AB,Data!Z:Z,"TM",Data!X:X,Data!M217,AA:AA,"H"),IF(Data!Z217="AM",SUMIFS(Data!AB:AB,Data!Z:Z,"TM",Data!V:V,Data!M217,AA:AA,"H"),IF(Data!Z217="AZM",SUMIFS(Data!AB:AB,Data!Z:Z,"TM",Data!U:U,Data!M217,AA:AA,"H"),IF(Data!Z217="ZM",SUMIFS(Data!AB:AB,Data!Z:Z,"TM",Data!T:T,Data!M217,AA:AA,"H"),IF(Data!Z217="RM",SUMIFS(Data!AB:AB,Data!Z:Z,"TM",Data!S:S,Data!M217,AA:AA,"H"),IF(Data!Z217="CM",SUMIFS(Data!AB:AB,Data!Z:Z,"TM",Data!R:R,Data!M217,AA:AA,"H"),"")))))))</f>
        <v>1</v>
      </c>
      <c r="AC217" s="28">
        <f>IF(Z217="TM",IF(AA217="H",(SUMIFS(Orders!AG:AG,Orders!AD:AD,Data!M217,Orders!W:W,0,Orders!X:X,0)+SUMIFS(Orders!AG:AG,Orders!AD:AD,Data!M217,Orders!W:W,1,Orders!X:X,1))/12000,0),IF(Data!Z217="AAM",SUMIFS(Data!AC:AC,Data!Z:Z,"TM",Data!X:X,Data!M217,AA:AA,"H"),IF(Data!Z217="AM",SUMIFS(Data!AC:AC,Data!Z:Z,"TM",Data!V:V,Data!M217,AA:AA,"H"),IF(Data!Z217="AZM",SUMIFS(Data!AC:AC,Data!Z:Z,"TM",Data!U:U,Data!M217,AA:AA,"H"),IF(Data!Z217="Zone",SUMIFS(Data!AC:AC,Data!Z:Z,"TM",Data!T:T,Data!M217,AA:AA,"H"),IF(Data!Z217="Region",SUMIFS(Data!AC:AC,Data!Z:Z,"TM",Data!S:S,Data!M217,AA:AA,"H"),IF(Data!Z217="Country",SUMIFS(Data!AC:AC,Data!Z:Z,"TM",Data!R:R,Data!M217,AA:AA,"H"),"")))))))</f>
        <v>0.999</v>
      </c>
      <c r="AD217" s="18">
        <f>IF(Z217="TM",0,IF(Data!Z217="AAM",SUMIFS(Data!AD:AD,Data!Z:Z,"TM",Data!X:X,Data!M217,AA:AA,"H"),IF(Data!Z217="AM",SUMIFS(Data!AD:AD,Data!Z:Z,"TM",Data!V:V,Data!M217,AA:AA,"H"),IF(Data!Z217="AZM",SUMIFS(Data!AD:AD,Data!Z:Z,"TM",Data!U:U,Data!M217,AA:AA,"H"),IF(Data!Z217="Zone",SUMIFS(Data!AD:AD,Data!Z:Z,"TM",Data!T:T,Data!M217,AA:AA,"H"),IF(Data!Z217="Region",SUMIFS(Data!AD:AD,Data!Z:Z,"TM",Data!S:S,Data!M217,AA:AA,"H"),IF(Data!Z217="Country",SUMIFS(Data!AD:AD,Data!Z:Z,"TM",Data!R:R,Data!M217,AA:AA,"H"),"")))))))</f>
        <v>0</v>
      </c>
      <c r="AE217" s="27">
        <f t="shared" si="60"/>
        <v>0</v>
      </c>
      <c r="AF217" s="26">
        <f t="shared" si="61"/>
        <v>999</v>
      </c>
      <c r="AG217" s="26">
        <f t="shared" si="62"/>
        <v>0.999</v>
      </c>
      <c r="AH217" s="26">
        <f t="shared" si="63"/>
        <v>0</v>
      </c>
      <c r="AJ217" s="28">
        <f>IF(Z217="TM",IF(AA217="U",(SUMIFS(Orders!AG:AG,Orders!AD:AD,Data!M217,Orders!W:W,0,Orders!X:X,0)+SUMIFS(Orders!AG:AG,Orders!AD:AD,Data!M217,Orders!W:W,1,Orders!X:X,1))/12000,0),IF(Data!Z217="AAM",SUMIFS(Data!AJ:AJ,Data!Z:Z,"TM",Data!X:X,Data!M217,AA:AA,"U"),IF(Data!Z217="AM",SUMIFS(Data!AJ:AJ,Data!Z:Z,"TM",Data!V:V,Data!M217,AA:AA,"U"),IF(Data!Z217="AZM",SUMIFS(Data!AJ:AJ,Data!Z:Z,"TM",Data!U:U,Data!M217,AA:AA,"U"),IF(Data!Z217="Zone",SUMIFS(Data!AJ:AJ,Data!Z:Z,"TM",Data!T:T,Data!M217,AA:AA,"U"),IF(Data!Z217="Region",SUMIFS(Data!AJ:AJ,Data!Z:Z,"TM",Data!S:S,Data!M217,AA:AA,"U"),IF(Data!Z217="Country",SUMIFS(Data!AJ:AJ,Data!Z:Z,"TM",Data!R:R,Data!M217,AA:AA,"U"),"")))))))</f>
        <v>0</v>
      </c>
      <c r="AK217" s="18">
        <f>IF(Z217="TM",IF(AA217="U",(SUMIFS(Orders!AG:AG,Orders!AD:AD,Data!M217,Orders!W:W,0,Orders!X:X,0)+SUMIFS(Orders!AG:AG,Orders!AD:AD,Data!M217,Orders!W:W,1,Orders!X:X,1)),0),IF(Data!Z217="AAM",SUMIFS(Data!AK:AK,Data!Z:Z,"TM",Data!X:X,Data!M217,AA:AA,"U"),IF(Data!Z217="AM",SUMIFS(Data!AK:AK,Data!Z:Z,"TM",Data!V:V,Data!M217,AA:AA,"U"),IF(Data!Z217="AZM",SUMIFS(Data!AK:AK,Data!Z:Z,"TM",Data!U:U,Data!M217,AA:AA,"U"),IF(Data!Z217="Zone",SUMIFS(Data!AK:AK,Data!Z:Z,"TM",Data!T:T,Data!M217,AA:AA,"U"),IF(Data!Z217="Region",SUMIFS(Data!AK:AK,Data!Z:Z,"TM",Data!S:S,Data!M217,AA:AA,"U"),IF(Data!Z217="Country",SUMIFS(Data!AK:AK,Data!Z:Z,"TM",Data!R:R,Data!M217,AA:AA,"U"),"")))))))</f>
        <v>0</v>
      </c>
      <c r="AL217" s="18">
        <f>IF(Z217="TM",12000*0,IF(Data!Z217="AAM",SUMIFS(Data!AL:AL,Data!Z:Z,"TM",Data!X:X,Data!M217,AA:AA,"H"),IF(Data!Z217="AM",SUMIFS(Data!AL:AL,Data!Z:Z,"TM",Data!V:V,Data!M217,AA:AA,"H"),IF(Data!Z217="AZM",SUMIFS(Data!AL:AL,Data!Z:Z,"TM",Data!U:U,Data!M217,AA:AA,"H"),IF(Data!Z217="Zone",SUMIFS(Data!AL:AL,Data!Z:Z,"TM",Data!T:T,Data!M217,AA:AA,"H"),IF(Data!Z217="Region",SUMIFS(Data!AL:AL,Data!Z:Z,"TM",Data!S:S,Data!M217,AA:AA,"H"),IF(Data!Z217="Country",SUMIFS(Data!AL:AL,Data!Z:Z,"TM",Data!R:R,Data!M217,AA:AA,"H"),"")))))))</f>
        <v>0</v>
      </c>
      <c r="AM217" s="27">
        <f t="shared" si="64"/>
        <v>0</v>
      </c>
      <c r="AN217" s="26">
        <f t="shared" si="65"/>
        <v>0.999</v>
      </c>
      <c r="AO217" s="26">
        <f t="shared" si="66"/>
        <v>0</v>
      </c>
      <c r="AQ217" s="28">
        <f t="shared" si="67"/>
        <v>0.999</v>
      </c>
      <c r="AR217" s="18">
        <f t="shared" si="68"/>
        <v>11988</v>
      </c>
      <c r="AS217" s="18">
        <f t="shared" si="69"/>
        <v>0</v>
      </c>
      <c r="AT217" s="27">
        <f t="shared" si="70"/>
        <v>0</v>
      </c>
      <c r="AU217" s="27"/>
      <c r="AV217" s="27"/>
      <c r="AW217" s="18">
        <f>IF(Z217="TM",(COUNTIFS(Orders!AD:AD,Data!M217,Orders!W:W,0,Orders!X:X,0,Orders!S:S,"*Ray*")+COUNTIFS(Orders!AD:AD,Data!M217,Orders!W:W,1,Orders!X:X,1,Orders!S:S,"*Ray*")+COUNTIFS(Orders!AD:AD,Data!M217,Orders!W:W,0,Orders!X:X,0,Orders!S:S,"*Fabric*")+COUNTIFS(Orders!AD:AD,Data!M217,Orders!W:W,1,Orders!X:X,1,Orders!S:S,"*Fabric*")),IF(Data!Z217="AAM",SUMIFS(Data!AW:AW,Data!Z:Z,"TM",Data!X:X,Data!M217),IF(Data!Z217="AM",SUMIFS(Data!AW:AW,Data!Z:Z,"TM",Data!V:V,Data!M217),IF(Data!Z217="AZM",SUMIFS(Data!AW:AW,Data!Z:Z,"TM",Data!U:U,Data!M217),IF(Data!Z217="Zone",SUMIFS(Data!AW:AW,Data!Z:Z,"TM",Data!T:T,Data!M217),IF(Data!Z217="Region",SUMIFS(Data!AW:AW,Data!Z:Z,"TM",Data!S:S,Data!M217),IF(Data!Z217="Country",SUMIFS(Data!AW:AW,Data!Z:Z,"TM",Data!R:R,Data!M217),0)))))))</f>
        <v>1</v>
      </c>
      <c r="AX217" s="18">
        <f>IF(Z217="TM",(COUNTIFS(Orders!AD:AD,Data!M217,Orders!W:W,0,Orders!X:X,0,Orders!S:S,"*Starter*")+COUNTIFS(Orders!AD:AD,Data!M217,Orders!W:W,1,Orders!X:X,1,Orders!S:S,"*Starter*")),IF(Data!Z217="AAM",SUMIFS(Data!AX:AX,Data!Z:Z,"TM",Data!X:X,Data!M217),IF(Data!Z217="AM",SUMIFS(Data!AX:AX,Data!Z:Z,"TM",Data!V:V,Data!M217),IF(Data!Z217="AZM",SUMIFS(Data!AX:AX,Data!Z:Z,"TM",Data!U:U,Data!M217),IF(Data!Z217="Zone",SUMIFS(Data!AX:AX,Data!Z:Z,"TM",Data!T:T,Data!M217),IF(Data!Z217="Region",SUMIFS(Data!AX:AX,Data!Z:Z,"TM",Data!S:S,Data!M217),IF(Data!Z217="Country",SUMIFS(Data!AX:AX,Data!Z:Z,"TM",Data!R:R,Data!M217),0)))))))</f>
        <v>1</v>
      </c>
      <c r="AY217" s="18">
        <f>IF(Z217="TM",(COUNTIFS(Orders!AD:AD,Data!M217,Orders!W:W,0,Orders!X:X,0,Orders!S:S,"*Pro*")+COUNTIFS(Orders!AD:AD,Data!M217,Orders!W:W,1,Orders!X:X,1,Orders!S:S,"*Pro*")),IF(Data!Z217="AAM",SUMIFS(Data!AY:AY,Data!Z:Z,"TM",Data!X:X,Data!M217),IF(Data!Z217="AM",SUMIFS(Data!AY:AY,Data!Z:Z,"TM",Data!V:V,Data!M217),IF(Data!Z217="AZM",SUMIFS(Data!AY:AY,Data!Z:Z,"TM",Data!U:U,Data!M217),IF(Data!Z217="Zone",SUMIFS(Data!AY:AY,Data!Z:Z,"TM",Data!T:T,Data!M217),IF(Data!Z217="Region",SUMIFS(Data!AY:AY,Data!Z:Z,"TM",Data!S:S,Data!M217),IF(Data!Z217="Country",SUMIFS(Data!AY:AY,Data!Z:Z,"TM",Data!R:R,Data!M217),0)))))))</f>
        <v>0</v>
      </c>
      <c r="AZ217" s="18">
        <f>IF(Z217="TM",(COUNTIFS(Orders!AD:AD,Data!M217,Orders!W:W,0,Orders!X:X,0,Orders!S:S,"*Tab*")+COUNTIFS(Orders!AD:AD,Data!M217,Orders!W:W,1,Orders!X:X,1,Orders!S:S,"*Tab*")),IF(Data!Z217="AAM",SUMIFS(Data!AZ:AZ,Data!Z:Z,"TM",Data!X:X,Data!M217),IF(Data!Z217="AM",SUMIFS(Data!AZ:AZ,Data!Z:Z,"TM",Data!V:V,Data!M217),IF(Data!Z217="AZM",SUMIFS(Data!AZ:AZ,Data!Z:Z,"TM",Data!U:U,Data!M217),IF(Data!Z217="Zone",SUMIFS(Data!AZ:AZ,Data!Z:Z,"TM",Data!T:T,Data!M217),IF(Data!Z217="Region",SUMIFS(Data!AZ:AZ,Data!Z:Z,"TM",Data!S:S,Data!M217),IF(Data!Z217="Country",SUMIFS(Data!AZ:AZ,Data!Z:Z,"TM",Data!R:R,Data!M217),0)))))))</f>
        <v>0</v>
      </c>
      <c r="BA217" s="18">
        <f>IF(Z217="TM",(COUNTIFS(Orders!AD:AD,Data!M217,Orders!W:W,0,Orders!X:X,0,Orders!S:S,"*Dental*")+COUNTIFS(Orders!AD:AD,Data!M217,Orders!W:W,1,Orders!X:X,1,Orders!S:S,"*Dental*")+COUNTIFS(Orders!AD:AD,Data!M217,Orders!W:W,0,Orders!X:X,0,Orders!S:S,"*Pediatric*")+COUNTIFS(Orders!AD:AD,Data!M217,Orders!W:W,1,Orders!X:X,1,Orders!S:S,"*Pediatric*")),IF(Data!Z217="AAM",SUMIFS(Data!BA:BA,Data!Z:Z,"TM",Data!X:X,Data!M217),IF(Data!Z217="AM",SUMIFS(Data!BA:BA,Data!Z:Z,"TM",Data!V:V,Data!M217),IF(Data!Z217="AZM",SUMIFS(Data!BA:BA,Data!Z:Z,"TM",Data!U:U,Data!M217),IF(Data!Z217="Zone",SUMIFS(Data!BA:BA,Data!Z:Z,"TM",Data!T:T,Data!M217),IF(Data!Z217="Region",SUMIFS(Data!BA:BA,Data!Z:Z,"TM",Data!S:S,Data!M217),IF(Data!Z217="Country",SUMIFS(Data!BA:BA,Data!Z:Z,"TM",Data!R:R,Data!M217),0)))))))</f>
        <v>0</v>
      </c>
      <c r="BB217" s="18">
        <f>IF(Z217="TM",(COUNTIFS(Orders!AD:AD,Data!M217,Orders!W:W,0,Orders!X:X,0,Orders!S:S,"*Fabric*")+COUNTIFS(Orders!AD:AD,Data!M217,Orders!W:W,1,Orders!X:X,1,Orders!S:S,"*Fabric*")),IF(Data!Z217="AAM",SUMIFS(Data!BB:BB,Data!Z:Z,"TM",Data!X:X,Data!M217),IF(Data!Z217="AM",SUMIFS(Data!BB:BB,Data!Z:Z,"TM",Data!V:V,Data!M217),IF(Data!Z217="AZM",SUMIFS(Data!BB:BB,Data!Z:Z,"TM",Data!U:U,Data!M217),IF(Data!Z217="Zone",SUMIFS(Data!BB:BB,Data!Z:Z,"TM",Data!T:T,Data!M217),IF(Data!Z217="Region",SUMIFS(Data!BB:BB,Data!Z:Z,"TM",Data!S:S,Data!M217),IF(Data!Z217="Country",SUMIFS(Data!BB:BB,Data!Z:Z,"TM",Data!R:R,Data!M217),0)))))))</f>
        <v>0</v>
      </c>
    </row>
    <row r="218" spans="1:54" ht="15.75" x14ac:dyDescent="0.3">
      <c r="A218" s="33" t="str">
        <f t="shared" si="71"/>
        <v/>
      </c>
      <c r="B218" s="33" t="b">
        <f t="shared" si="72"/>
        <v>1</v>
      </c>
      <c r="C218" s="33" t="e">
        <f>IF(ISERROR(SMALL($D$4:$D$594,E218)),””,SMALL($D$4:$D$594,E218))</f>
        <v>#NAME?</v>
      </c>
      <c r="D218" s="34" t="str">
        <f t="shared" si="73"/>
        <v/>
      </c>
      <c r="E218" s="33">
        <f>ROWS($E$4:E218)</f>
        <v>215</v>
      </c>
      <c r="F218" s="33">
        <f t="shared" si="74"/>
        <v>0</v>
      </c>
      <c r="G218" s="33">
        <f>IF(OR(Report!$C$7="",Report!$C$7="All Levels"),1,IF(Report!$C$7=Data!Z218,1,0))</f>
        <v>0</v>
      </c>
      <c r="H218" s="33">
        <f t="shared" si="75"/>
        <v>1</v>
      </c>
      <c r="I218" s="33">
        <f t="shared" si="76"/>
        <v>3</v>
      </c>
      <c r="J218" s="33">
        <f>IF(OR(Report!$F$7="",Report!$F$7="All AMs"),1,IF(Report!$F$7=Data!W218,1,0))</f>
        <v>1</v>
      </c>
      <c r="K218" s="33">
        <f>IF(OR(Report!$E$7="",Report!$E$7="All Zones"),1,IF(Report!$E$7=Data!P218,1,0))</f>
        <v>1</v>
      </c>
      <c r="L218" s="33">
        <f>IF(OR(Report!$D$7="",Report!$D$7="All Regions"),1,IF(Report!$D$7=Data!O218,1,0))</f>
        <v>1</v>
      </c>
      <c r="M218" s="67" t="s">
        <v>584</v>
      </c>
      <c r="N218" s="67" t="s">
        <v>1041</v>
      </c>
      <c r="O218" s="68" t="s">
        <v>18</v>
      </c>
      <c r="P218" s="68" t="s">
        <v>683</v>
      </c>
      <c r="Q218" s="68" t="s">
        <v>809</v>
      </c>
      <c r="R218" s="67" t="s">
        <v>777</v>
      </c>
      <c r="S218" s="67" t="s">
        <v>749</v>
      </c>
      <c r="T218" s="67" t="s">
        <v>751</v>
      </c>
      <c r="U218" s="67" t="s">
        <v>783</v>
      </c>
      <c r="V218" s="67" t="s">
        <v>808</v>
      </c>
      <c r="W218" s="67" t="s">
        <v>704</v>
      </c>
      <c r="X218" s="67"/>
      <c r="Y218" s="68" t="s">
        <v>361</v>
      </c>
      <c r="Z218" s="68" t="s">
        <v>13</v>
      </c>
      <c r="AA218" s="68" t="s">
        <v>70</v>
      </c>
      <c r="AB218" s="18">
        <f>IF(Z218="TM",IF(AA218="H",(COUNTIFS(Orders!AD:AD,Data!M218,Orders!W:W,0,Orders!X:X,0)+COUNTIFS(Orders!AD:AD,Data!M218,Orders!W:W,1,Orders!X:X,1)),0),IF(Data!Z218="AAM",SUMIFS(Data!AB:AB,Data!Z:Z,"TM",Data!X:X,Data!M218,AA:AA,"H"),IF(Data!Z218="AM",SUMIFS(Data!AB:AB,Data!Z:Z,"TM",Data!V:V,Data!M218,AA:AA,"H"),IF(Data!Z218="AZM",SUMIFS(Data!AB:AB,Data!Z:Z,"TM",Data!U:U,Data!M218,AA:AA,"H"),IF(Data!Z218="ZM",SUMIFS(Data!AB:AB,Data!Z:Z,"TM",Data!T:T,Data!M218,AA:AA,"H"),IF(Data!Z218="RM",SUMIFS(Data!AB:AB,Data!Z:Z,"TM",Data!S:S,Data!M218,AA:AA,"H"),IF(Data!Z218="CM",SUMIFS(Data!AB:AB,Data!Z:Z,"TM",Data!R:R,Data!M218,AA:AA,"H"),"")))))))</f>
        <v>0</v>
      </c>
      <c r="AC218" s="28">
        <f>IF(Z218="TM",IF(AA218="H",(SUMIFS(Orders!AG:AG,Orders!AD:AD,Data!M218,Orders!W:W,0,Orders!X:X,0)+SUMIFS(Orders!AG:AG,Orders!AD:AD,Data!M218,Orders!W:W,1,Orders!X:X,1))/12000,0),IF(Data!Z218="AAM",SUMIFS(Data!AC:AC,Data!Z:Z,"TM",Data!X:X,Data!M218,AA:AA,"H"),IF(Data!Z218="AM",SUMIFS(Data!AC:AC,Data!Z:Z,"TM",Data!V:V,Data!M218,AA:AA,"H"),IF(Data!Z218="AZM",SUMIFS(Data!AC:AC,Data!Z:Z,"TM",Data!U:U,Data!M218,AA:AA,"H"),IF(Data!Z218="Zone",SUMIFS(Data!AC:AC,Data!Z:Z,"TM",Data!T:T,Data!M218,AA:AA,"H"),IF(Data!Z218="Region",SUMIFS(Data!AC:AC,Data!Z:Z,"TM",Data!S:S,Data!M218,AA:AA,"H"),IF(Data!Z218="Country",SUMIFS(Data!AC:AC,Data!Z:Z,"TM",Data!R:R,Data!M218,AA:AA,"H"),"")))))))</f>
        <v>0</v>
      </c>
      <c r="AD218" s="18">
        <f>IF(Z218="TM",0,IF(Data!Z218="AAM",SUMIFS(Data!AD:AD,Data!Z:Z,"TM",Data!X:X,Data!M218,AA:AA,"H"),IF(Data!Z218="AM",SUMIFS(Data!AD:AD,Data!Z:Z,"TM",Data!V:V,Data!M218,AA:AA,"H"),IF(Data!Z218="AZM",SUMIFS(Data!AD:AD,Data!Z:Z,"TM",Data!U:U,Data!M218,AA:AA,"H"),IF(Data!Z218="Zone",SUMIFS(Data!AD:AD,Data!Z:Z,"TM",Data!T:T,Data!M218,AA:AA,"H"),IF(Data!Z218="Region",SUMIFS(Data!AD:AD,Data!Z:Z,"TM",Data!S:S,Data!M218,AA:AA,"H"),IF(Data!Z218="Country",SUMIFS(Data!AD:AD,Data!Z:Z,"TM",Data!R:R,Data!M218,AA:AA,"H"),"")))))))</f>
        <v>0</v>
      </c>
      <c r="AE218" s="27">
        <f t="shared" si="60"/>
        <v>0</v>
      </c>
      <c r="AF218" s="26">
        <f t="shared" si="61"/>
        <v>0</v>
      </c>
      <c r="AG218" s="26">
        <f t="shared" si="62"/>
        <v>0</v>
      </c>
      <c r="AH218" s="26">
        <f t="shared" si="63"/>
        <v>0</v>
      </c>
      <c r="AJ218" s="28">
        <f>IF(Z218="TM",IF(AA218="U",(SUMIFS(Orders!AG:AG,Orders!AD:AD,Data!M218,Orders!W:W,0,Orders!X:X,0)+SUMIFS(Orders!AG:AG,Orders!AD:AD,Data!M218,Orders!W:W,1,Orders!X:X,1))/12000,0),IF(Data!Z218="AAM",SUMIFS(Data!AJ:AJ,Data!Z:Z,"TM",Data!X:X,Data!M218,AA:AA,"U"),IF(Data!Z218="AM",SUMIFS(Data!AJ:AJ,Data!Z:Z,"TM",Data!V:V,Data!M218,AA:AA,"U"),IF(Data!Z218="AZM",SUMIFS(Data!AJ:AJ,Data!Z:Z,"TM",Data!U:U,Data!M218,AA:AA,"U"),IF(Data!Z218="Zone",SUMIFS(Data!AJ:AJ,Data!Z:Z,"TM",Data!T:T,Data!M218,AA:AA,"U"),IF(Data!Z218="Region",SUMIFS(Data!AJ:AJ,Data!Z:Z,"TM",Data!S:S,Data!M218,AA:AA,"U"),IF(Data!Z218="Country",SUMIFS(Data!AJ:AJ,Data!Z:Z,"TM",Data!R:R,Data!M218,AA:AA,"U"),"")))))))</f>
        <v>0</v>
      </c>
      <c r="AK218" s="18">
        <f>IF(Z218="TM",IF(AA218="U",(SUMIFS(Orders!AG:AG,Orders!AD:AD,Data!M218,Orders!W:W,0,Orders!X:X,0)+SUMIFS(Orders!AG:AG,Orders!AD:AD,Data!M218,Orders!W:W,1,Orders!X:X,1)),0),IF(Data!Z218="AAM",SUMIFS(Data!AK:AK,Data!Z:Z,"TM",Data!X:X,Data!M218,AA:AA,"U"),IF(Data!Z218="AM",SUMIFS(Data!AK:AK,Data!Z:Z,"TM",Data!V:V,Data!M218,AA:AA,"U"),IF(Data!Z218="AZM",SUMIFS(Data!AK:AK,Data!Z:Z,"TM",Data!U:U,Data!M218,AA:AA,"U"),IF(Data!Z218="Zone",SUMIFS(Data!AK:AK,Data!Z:Z,"TM",Data!T:T,Data!M218,AA:AA,"U"),IF(Data!Z218="Region",SUMIFS(Data!AK:AK,Data!Z:Z,"TM",Data!S:S,Data!M218,AA:AA,"U"),IF(Data!Z218="Country",SUMIFS(Data!AK:AK,Data!Z:Z,"TM",Data!R:R,Data!M218,AA:AA,"U"),"")))))))</f>
        <v>0</v>
      </c>
      <c r="AL218" s="18">
        <f>IF(Z218="TM",12000*0,IF(Data!Z218="AAM",SUMIFS(Data!AL:AL,Data!Z:Z,"TM",Data!X:X,Data!M218,AA:AA,"H"),IF(Data!Z218="AM",SUMIFS(Data!AL:AL,Data!Z:Z,"TM",Data!V:V,Data!M218,AA:AA,"H"),IF(Data!Z218="AZM",SUMIFS(Data!AL:AL,Data!Z:Z,"TM",Data!U:U,Data!M218,AA:AA,"H"),IF(Data!Z218="Zone",SUMIFS(Data!AL:AL,Data!Z:Z,"TM",Data!T:T,Data!M218,AA:AA,"H"),IF(Data!Z218="Region",SUMIFS(Data!AL:AL,Data!Z:Z,"TM",Data!S:S,Data!M218,AA:AA,"H"),IF(Data!Z218="Country",SUMIFS(Data!AL:AL,Data!Z:Z,"TM",Data!R:R,Data!M218,AA:AA,"H"),"")))))))</f>
        <v>0</v>
      </c>
      <c r="AM218" s="27">
        <f t="shared" si="64"/>
        <v>0</v>
      </c>
      <c r="AN218" s="26">
        <f t="shared" si="65"/>
        <v>0</v>
      </c>
      <c r="AO218" s="26">
        <f t="shared" si="66"/>
        <v>0</v>
      </c>
      <c r="AQ218" s="28">
        <f t="shared" si="67"/>
        <v>0</v>
      </c>
      <c r="AR218" s="18">
        <f t="shared" si="68"/>
        <v>0</v>
      </c>
      <c r="AS218" s="18">
        <f t="shared" si="69"/>
        <v>0</v>
      </c>
      <c r="AT218" s="27">
        <f t="shared" si="70"/>
        <v>0</v>
      </c>
      <c r="AU218" s="27"/>
      <c r="AV218" s="27"/>
      <c r="AW218" s="18">
        <f>IF(Z218="TM",(COUNTIFS(Orders!AD:AD,Data!M218,Orders!W:W,0,Orders!X:X,0,Orders!S:S,"*Ray*")+COUNTIFS(Orders!AD:AD,Data!M218,Orders!W:W,1,Orders!X:X,1,Orders!S:S,"*Ray*")+COUNTIFS(Orders!AD:AD,Data!M218,Orders!W:W,0,Orders!X:X,0,Orders!S:S,"*Fabric*")+COUNTIFS(Orders!AD:AD,Data!M218,Orders!W:W,1,Orders!X:X,1,Orders!S:S,"*Fabric*")),IF(Data!Z218="AAM",SUMIFS(Data!AW:AW,Data!Z:Z,"TM",Data!X:X,Data!M218),IF(Data!Z218="AM",SUMIFS(Data!AW:AW,Data!Z:Z,"TM",Data!V:V,Data!M218),IF(Data!Z218="AZM",SUMIFS(Data!AW:AW,Data!Z:Z,"TM",Data!U:U,Data!M218),IF(Data!Z218="Zone",SUMIFS(Data!AW:AW,Data!Z:Z,"TM",Data!T:T,Data!M218),IF(Data!Z218="Region",SUMIFS(Data!AW:AW,Data!Z:Z,"TM",Data!S:S,Data!M218),IF(Data!Z218="Country",SUMIFS(Data!AW:AW,Data!Z:Z,"TM",Data!R:R,Data!M218),0)))))))</f>
        <v>0</v>
      </c>
      <c r="AX218" s="18">
        <f>IF(Z218="TM",(COUNTIFS(Orders!AD:AD,Data!M218,Orders!W:W,0,Orders!X:X,0,Orders!S:S,"*Starter*")+COUNTIFS(Orders!AD:AD,Data!M218,Orders!W:W,1,Orders!X:X,1,Orders!S:S,"*Starter*")),IF(Data!Z218="AAM",SUMIFS(Data!AX:AX,Data!Z:Z,"TM",Data!X:X,Data!M218),IF(Data!Z218="AM",SUMIFS(Data!AX:AX,Data!Z:Z,"TM",Data!V:V,Data!M218),IF(Data!Z218="AZM",SUMIFS(Data!AX:AX,Data!Z:Z,"TM",Data!U:U,Data!M218),IF(Data!Z218="Zone",SUMIFS(Data!AX:AX,Data!Z:Z,"TM",Data!T:T,Data!M218),IF(Data!Z218="Region",SUMIFS(Data!AX:AX,Data!Z:Z,"TM",Data!S:S,Data!M218),IF(Data!Z218="Country",SUMIFS(Data!AX:AX,Data!Z:Z,"TM",Data!R:R,Data!M218),0)))))))</f>
        <v>0</v>
      </c>
      <c r="AY218" s="18">
        <f>IF(Z218="TM",(COUNTIFS(Orders!AD:AD,Data!M218,Orders!W:W,0,Orders!X:X,0,Orders!S:S,"*Pro*")+COUNTIFS(Orders!AD:AD,Data!M218,Orders!W:W,1,Orders!X:X,1,Orders!S:S,"*Pro*")),IF(Data!Z218="AAM",SUMIFS(Data!AY:AY,Data!Z:Z,"TM",Data!X:X,Data!M218),IF(Data!Z218="AM",SUMIFS(Data!AY:AY,Data!Z:Z,"TM",Data!V:V,Data!M218),IF(Data!Z218="AZM",SUMIFS(Data!AY:AY,Data!Z:Z,"TM",Data!U:U,Data!M218),IF(Data!Z218="Zone",SUMIFS(Data!AY:AY,Data!Z:Z,"TM",Data!T:T,Data!M218),IF(Data!Z218="Region",SUMIFS(Data!AY:AY,Data!Z:Z,"TM",Data!S:S,Data!M218),IF(Data!Z218="Country",SUMIFS(Data!AY:AY,Data!Z:Z,"TM",Data!R:R,Data!M218),0)))))))</f>
        <v>0</v>
      </c>
      <c r="AZ218" s="18">
        <f>IF(Z218="TM",(COUNTIFS(Orders!AD:AD,Data!M218,Orders!W:W,0,Orders!X:X,0,Orders!S:S,"*Tab*")+COUNTIFS(Orders!AD:AD,Data!M218,Orders!W:W,1,Orders!X:X,1,Orders!S:S,"*Tab*")),IF(Data!Z218="AAM",SUMIFS(Data!AZ:AZ,Data!Z:Z,"TM",Data!X:X,Data!M218),IF(Data!Z218="AM",SUMIFS(Data!AZ:AZ,Data!Z:Z,"TM",Data!V:V,Data!M218),IF(Data!Z218="AZM",SUMIFS(Data!AZ:AZ,Data!Z:Z,"TM",Data!U:U,Data!M218),IF(Data!Z218="Zone",SUMIFS(Data!AZ:AZ,Data!Z:Z,"TM",Data!T:T,Data!M218),IF(Data!Z218="Region",SUMIFS(Data!AZ:AZ,Data!Z:Z,"TM",Data!S:S,Data!M218),IF(Data!Z218="Country",SUMIFS(Data!AZ:AZ,Data!Z:Z,"TM",Data!R:R,Data!M218),0)))))))</f>
        <v>0</v>
      </c>
      <c r="BA218" s="18">
        <f>IF(Z218="TM",(COUNTIFS(Orders!AD:AD,Data!M218,Orders!W:W,0,Orders!X:X,0,Orders!S:S,"*Dental*")+COUNTIFS(Orders!AD:AD,Data!M218,Orders!W:W,1,Orders!X:X,1,Orders!S:S,"*Dental*")+COUNTIFS(Orders!AD:AD,Data!M218,Orders!W:W,0,Orders!X:X,0,Orders!S:S,"*Pediatric*")+COUNTIFS(Orders!AD:AD,Data!M218,Orders!W:W,1,Orders!X:X,1,Orders!S:S,"*Pediatric*")),IF(Data!Z218="AAM",SUMIFS(Data!BA:BA,Data!Z:Z,"TM",Data!X:X,Data!M218),IF(Data!Z218="AM",SUMIFS(Data!BA:BA,Data!Z:Z,"TM",Data!V:V,Data!M218),IF(Data!Z218="AZM",SUMIFS(Data!BA:BA,Data!Z:Z,"TM",Data!U:U,Data!M218),IF(Data!Z218="Zone",SUMIFS(Data!BA:BA,Data!Z:Z,"TM",Data!T:T,Data!M218),IF(Data!Z218="Region",SUMIFS(Data!BA:BA,Data!Z:Z,"TM",Data!S:S,Data!M218),IF(Data!Z218="Country",SUMIFS(Data!BA:BA,Data!Z:Z,"TM",Data!R:R,Data!M218),0)))))))</f>
        <v>0</v>
      </c>
      <c r="BB218" s="18">
        <f>IF(Z218="TM",(COUNTIFS(Orders!AD:AD,Data!M218,Orders!W:W,0,Orders!X:X,0,Orders!S:S,"*Fabric*")+COUNTIFS(Orders!AD:AD,Data!M218,Orders!W:W,1,Orders!X:X,1,Orders!S:S,"*Fabric*")),IF(Data!Z218="AAM",SUMIFS(Data!BB:BB,Data!Z:Z,"TM",Data!X:X,Data!M218),IF(Data!Z218="AM",SUMIFS(Data!BB:BB,Data!Z:Z,"TM",Data!V:V,Data!M218),IF(Data!Z218="AZM",SUMIFS(Data!BB:BB,Data!Z:Z,"TM",Data!U:U,Data!M218),IF(Data!Z218="Zone",SUMIFS(Data!BB:BB,Data!Z:Z,"TM",Data!T:T,Data!M218),IF(Data!Z218="Region",SUMIFS(Data!BB:BB,Data!Z:Z,"TM",Data!S:S,Data!M218),IF(Data!Z218="Country",SUMIFS(Data!BB:BB,Data!Z:Z,"TM",Data!R:R,Data!M218),0)))))))</f>
        <v>0</v>
      </c>
    </row>
    <row r="219" spans="1:54" ht="15.75" x14ac:dyDescent="0.3">
      <c r="A219" s="33" t="str">
        <f t="shared" si="71"/>
        <v/>
      </c>
      <c r="B219" s="33" t="b">
        <f t="shared" si="72"/>
        <v>1</v>
      </c>
      <c r="C219" s="33" t="e">
        <f>IF(ISERROR(SMALL($D$4:$D$594,E219)),””,SMALL($D$4:$D$594,E219))</f>
        <v>#NAME?</v>
      </c>
      <c r="D219" s="34" t="str">
        <f t="shared" si="73"/>
        <v/>
      </c>
      <c r="E219" s="33">
        <f>ROWS($E$4:E219)</f>
        <v>216</v>
      </c>
      <c r="F219" s="33">
        <f t="shared" si="74"/>
        <v>0</v>
      </c>
      <c r="G219" s="33">
        <f>IF(OR(Report!$C$7="",Report!$C$7="All Levels"),1,IF(Report!$C$7=Data!Z219,1,0))</f>
        <v>0</v>
      </c>
      <c r="H219" s="33">
        <f t="shared" si="75"/>
        <v>1</v>
      </c>
      <c r="I219" s="33">
        <f t="shared" si="76"/>
        <v>3</v>
      </c>
      <c r="J219" s="33">
        <f>IF(OR(Report!$F$7="",Report!$F$7="All AMs"),1,IF(Report!$F$7=Data!W219,1,0))</f>
        <v>1</v>
      </c>
      <c r="K219" s="33">
        <f>IF(OR(Report!$E$7="",Report!$E$7="All Zones"),1,IF(Report!$E$7=Data!P219,1,0))</f>
        <v>1</v>
      </c>
      <c r="L219" s="33">
        <f>IF(OR(Report!$D$7="",Report!$D$7="All Regions"),1,IF(Report!$D$7=Data!O219,1,0))</f>
        <v>1</v>
      </c>
      <c r="M219" s="67" t="s">
        <v>1042</v>
      </c>
      <c r="N219" s="67" t="s">
        <v>1043</v>
      </c>
      <c r="O219" s="68" t="s">
        <v>18</v>
      </c>
      <c r="P219" s="68" t="s">
        <v>683</v>
      </c>
      <c r="Q219" s="68" t="s">
        <v>809</v>
      </c>
      <c r="R219" s="67" t="s">
        <v>777</v>
      </c>
      <c r="S219" s="67" t="s">
        <v>749</v>
      </c>
      <c r="T219" s="67" t="s">
        <v>751</v>
      </c>
      <c r="U219" s="67" t="s">
        <v>783</v>
      </c>
      <c r="V219" s="67" t="s">
        <v>808</v>
      </c>
      <c r="W219" s="67" t="s">
        <v>704</v>
      </c>
      <c r="X219" s="67"/>
      <c r="Y219" s="68" t="s">
        <v>361</v>
      </c>
      <c r="Z219" s="68" t="s">
        <v>13</v>
      </c>
      <c r="AA219" s="68" t="s">
        <v>70</v>
      </c>
      <c r="AB219" s="18">
        <f>IF(Z219="TM",IF(AA219="H",(COUNTIFS(Orders!AD:AD,Data!M219,Orders!W:W,0,Orders!X:X,0)+COUNTIFS(Orders!AD:AD,Data!M219,Orders!W:W,1,Orders!X:X,1)),0),IF(Data!Z219="AAM",SUMIFS(Data!AB:AB,Data!Z:Z,"TM",Data!X:X,Data!M219,AA:AA,"H"),IF(Data!Z219="AM",SUMIFS(Data!AB:AB,Data!Z:Z,"TM",Data!V:V,Data!M219,AA:AA,"H"),IF(Data!Z219="AZM",SUMIFS(Data!AB:AB,Data!Z:Z,"TM",Data!U:U,Data!M219,AA:AA,"H"),IF(Data!Z219="ZM",SUMIFS(Data!AB:AB,Data!Z:Z,"TM",Data!T:T,Data!M219,AA:AA,"H"),IF(Data!Z219="RM",SUMIFS(Data!AB:AB,Data!Z:Z,"TM",Data!S:S,Data!M219,AA:AA,"H"),IF(Data!Z219="CM",SUMIFS(Data!AB:AB,Data!Z:Z,"TM",Data!R:R,Data!M219,AA:AA,"H"),"")))))))</f>
        <v>0</v>
      </c>
      <c r="AC219" s="28">
        <f>IF(Z219="TM",IF(AA219="H",(SUMIFS(Orders!AG:AG,Orders!AD:AD,Data!M219,Orders!W:W,0,Orders!X:X,0)+SUMIFS(Orders!AG:AG,Orders!AD:AD,Data!M219,Orders!W:W,1,Orders!X:X,1))/12000,0),IF(Data!Z219="AAM",SUMIFS(Data!AC:AC,Data!Z:Z,"TM",Data!X:X,Data!M219,AA:AA,"H"),IF(Data!Z219="AM",SUMIFS(Data!AC:AC,Data!Z:Z,"TM",Data!V:V,Data!M219,AA:AA,"H"),IF(Data!Z219="AZM",SUMIFS(Data!AC:AC,Data!Z:Z,"TM",Data!U:U,Data!M219,AA:AA,"H"),IF(Data!Z219="Zone",SUMIFS(Data!AC:AC,Data!Z:Z,"TM",Data!T:T,Data!M219,AA:AA,"H"),IF(Data!Z219="Region",SUMIFS(Data!AC:AC,Data!Z:Z,"TM",Data!S:S,Data!M219,AA:AA,"H"),IF(Data!Z219="Country",SUMIFS(Data!AC:AC,Data!Z:Z,"TM",Data!R:R,Data!M219,AA:AA,"H"),"")))))))</f>
        <v>0</v>
      </c>
      <c r="AD219" s="18">
        <f>IF(Z219="TM",0,IF(Data!Z219="AAM",SUMIFS(Data!AD:AD,Data!Z:Z,"TM",Data!X:X,Data!M219,AA:AA,"H"),IF(Data!Z219="AM",SUMIFS(Data!AD:AD,Data!Z:Z,"TM",Data!V:V,Data!M219,AA:AA,"H"),IF(Data!Z219="AZM",SUMIFS(Data!AD:AD,Data!Z:Z,"TM",Data!U:U,Data!M219,AA:AA,"H"),IF(Data!Z219="Zone",SUMIFS(Data!AD:AD,Data!Z:Z,"TM",Data!T:T,Data!M219,AA:AA,"H"),IF(Data!Z219="Region",SUMIFS(Data!AD:AD,Data!Z:Z,"TM",Data!S:S,Data!M219,AA:AA,"H"),IF(Data!Z219="Country",SUMIFS(Data!AD:AD,Data!Z:Z,"TM",Data!R:R,Data!M219,AA:AA,"H"),"")))))))</f>
        <v>0</v>
      </c>
      <c r="AE219" s="27">
        <f t="shared" si="60"/>
        <v>0</v>
      </c>
      <c r="AF219" s="26">
        <f t="shared" si="61"/>
        <v>0</v>
      </c>
      <c r="AG219" s="26">
        <f t="shared" si="62"/>
        <v>0</v>
      </c>
      <c r="AH219" s="26">
        <f t="shared" si="63"/>
        <v>0</v>
      </c>
      <c r="AJ219" s="28">
        <f>IF(Z219="TM",IF(AA219="U",(SUMIFS(Orders!AG:AG,Orders!AD:AD,Data!M219,Orders!W:W,0,Orders!X:X,0)+SUMIFS(Orders!AG:AG,Orders!AD:AD,Data!M219,Orders!W:W,1,Orders!X:X,1))/12000,0),IF(Data!Z219="AAM",SUMIFS(Data!AJ:AJ,Data!Z:Z,"TM",Data!X:X,Data!M219,AA:AA,"U"),IF(Data!Z219="AM",SUMIFS(Data!AJ:AJ,Data!Z:Z,"TM",Data!V:V,Data!M219,AA:AA,"U"),IF(Data!Z219="AZM",SUMIFS(Data!AJ:AJ,Data!Z:Z,"TM",Data!U:U,Data!M219,AA:AA,"U"),IF(Data!Z219="Zone",SUMIFS(Data!AJ:AJ,Data!Z:Z,"TM",Data!T:T,Data!M219,AA:AA,"U"),IF(Data!Z219="Region",SUMIFS(Data!AJ:AJ,Data!Z:Z,"TM",Data!S:S,Data!M219,AA:AA,"U"),IF(Data!Z219="Country",SUMIFS(Data!AJ:AJ,Data!Z:Z,"TM",Data!R:R,Data!M219,AA:AA,"U"),"")))))))</f>
        <v>0</v>
      </c>
      <c r="AK219" s="18">
        <f>IF(Z219="TM",IF(AA219="U",(SUMIFS(Orders!AG:AG,Orders!AD:AD,Data!M219,Orders!W:W,0,Orders!X:X,0)+SUMIFS(Orders!AG:AG,Orders!AD:AD,Data!M219,Orders!W:W,1,Orders!X:X,1)),0),IF(Data!Z219="AAM",SUMIFS(Data!AK:AK,Data!Z:Z,"TM",Data!X:X,Data!M219,AA:AA,"U"),IF(Data!Z219="AM",SUMIFS(Data!AK:AK,Data!Z:Z,"TM",Data!V:V,Data!M219,AA:AA,"U"),IF(Data!Z219="AZM",SUMIFS(Data!AK:AK,Data!Z:Z,"TM",Data!U:U,Data!M219,AA:AA,"U"),IF(Data!Z219="Zone",SUMIFS(Data!AK:AK,Data!Z:Z,"TM",Data!T:T,Data!M219,AA:AA,"U"),IF(Data!Z219="Region",SUMIFS(Data!AK:AK,Data!Z:Z,"TM",Data!S:S,Data!M219,AA:AA,"U"),IF(Data!Z219="Country",SUMIFS(Data!AK:AK,Data!Z:Z,"TM",Data!R:R,Data!M219,AA:AA,"U"),"")))))))</f>
        <v>0</v>
      </c>
      <c r="AL219" s="18">
        <f>IF(Z219="TM",12000*0,IF(Data!Z219="AAM",SUMIFS(Data!AL:AL,Data!Z:Z,"TM",Data!X:X,Data!M219,AA:AA,"H"),IF(Data!Z219="AM",SUMIFS(Data!AL:AL,Data!Z:Z,"TM",Data!V:V,Data!M219,AA:AA,"H"),IF(Data!Z219="AZM",SUMIFS(Data!AL:AL,Data!Z:Z,"TM",Data!U:U,Data!M219,AA:AA,"H"),IF(Data!Z219="Zone",SUMIFS(Data!AL:AL,Data!Z:Z,"TM",Data!T:T,Data!M219,AA:AA,"H"),IF(Data!Z219="Region",SUMIFS(Data!AL:AL,Data!Z:Z,"TM",Data!S:S,Data!M219,AA:AA,"H"),IF(Data!Z219="Country",SUMIFS(Data!AL:AL,Data!Z:Z,"TM",Data!R:R,Data!M219,AA:AA,"H"),"")))))))</f>
        <v>0</v>
      </c>
      <c r="AM219" s="27">
        <f t="shared" si="64"/>
        <v>0</v>
      </c>
      <c r="AN219" s="26">
        <f t="shared" si="65"/>
        <v>0</v>
      </c>
      <c r="AO219" s="26">
        <f t="shared" si="66"/>
        <v>0</v>
      </c>
      <c r="AQ219" s="28">
        <f t="shared" si="67"/>
        <v>0</v>
      </c>
      <c r="AR219" s="18">
        <f t="shared" si="68"/>
        <v>0</v>
      </c>
      <c r="AS219" s="18">
        <f t="shared" si="69"/>
        <v>0</v>
      </c>
      <c r="AT219" s="27">
        <f t="shared" si="70"/>
        <v>0</v>
      </c>
      <c r="AU219" s="27"/>
      <c r="AV219" s="27"/>
      <c r="AW219" s="18">
        <f>IF(Z219="TM",(COUNTIFS(Orders!AD:AD,Data!M219,Orders!W:W,0,Orders!X:X,0,Orders!S:S,"*Ray*")+COUNTIFS(Orders!AD:AD,Data!M219,Orders!W:W,1,Orders!X:X,1,Orders!S:S,"*Ray*")+COUNTIFS(Orders!AD:AD,Data!M219,Orders!W:W,0,Orders!X:X,0,Orders!S:S,"*Fabric*")+COUNTIFS(Orders!AD:AD,Data!M219,Orders!W:W,1,Orders!X:X,1,Orders!S:S,"*Fabric*")),IF(Data!Z219="AAM",SUMIFS(Data!AW:AW,Data!Z:Z,"TM",Data!X:X,Data!M219),IF(Data!Z219="AM",SUMIFS(Data!AW:AW,Data!Z:Z,"TM",Data!V:V,Data!M219),IF(Data!Z219="AZM",SUMIFS(Data!AW:AW,Data!Z:Z,"TM",Data!U:U,Data!M219),IF(Data!Z219="Zone",SUMIFS(Data!AW:AW,Data!Z:Z,"TM",Data!T:T,Data!M219),IF(Data!Z219="Region",SUMIFS(Data!AW:AW,Data!Z:Z,"TM",Data!S:S,Data!M219),IF(Data!Z219="Country",SUMIFS(Data!AW:AW,Data!Z:Z,"TM",Data!R:R,Data!M219),0)))))))</f>
        <v>0</v>
      </c>
      <c r="AX219" s="18">
        <f>IF(Z219="TM",(COUNTIFS(Orders!AD:AD,Data!M219,Orders!W:W,0,Orders!X:X,0,Orders!S:S,"*Starter*")+COUNTIFS(Orders!AD:AD,Data!M219,Orders!W:W,1,Orders!X:X,1,Orders!S:S,"*Starter*")),IF(Data!Z219="AAM",SUMIFS(Data!AX:AX,Data!Z:Z,"TM",Data!X:X,Data!M219),IF(Data!Z219="AM",SUMIFS(Data!AX:AX,Data!Z:Z,"TM",Data!V:V,Data!M219),IF(Data!Z219="AZM",SUMIFS(Data!AX:AX,Data!Z:Z,"TM",Data!U:U,Data!M219),IF(Data!Z219="Zone",SUMIFS(Data!AX:AX,Data!Z:Z,"TM",Data!T:T,Data!M219),IF(Data!Z219="Region",SUMIFS(Data!AX:AX,Data!Z:Z,"TM",Data!S:S,Data!M219),IF(Data!Z219="Country",SUMIFS(Data!AX:AX,Data!Z:Z,"TM",Data!R:R,Data!M219),0)))))))</f>
        <v>0</v>
      </c>
      <c r="AY219" s="18">
        <f>IF(Z219="TM",(COUNTIFS(Orders!AD:AD,Data!M219,Orders!W:W,0,Orders!X:X,0,Orders!S:S,"*Pro*")+COUNTIFS(Orders!AD:AD,Data!M219,Orders!W:W,1,Orders!X:X,1,Orders!S:S,"*Pro*")),IF(Data!Z219="AAM",SUMIFS(Data!AY:AY,Data!Z:Z,"TM",Data!X:X,Data!M219),IF(Data!Z219="AM",SUMIFS(Data!AY:AY,Data!Z:Z,"TM",Data!V:V,Data!M219),IF(Data!Z219="AZM",SUMIFS(Data!AY:AY,Data!Z:Z,"TM",Data!U:U,Data!M219),IF(Data!Z219="Zone",SUMIFS(Data!AY:AY,Data!Z:Z,"TM",Data!T:T,Data!M219),IF(Data!Z219="Region",SUMIFS(Data!AY:AY,Data!Z:Z,"TM",Data!S:S,Data!M219),IF(Data!Z219="Country",SUMIFS(Data!AY:AY,Data!Z:Z,"TM",Data!R:R,Data!M219),0)))))))</f>
        <v>0</v>
      </c>
      <c r="AZ219" s="18">
        <f>IF(Z219="TM",(COUNTIFS(Orders!AD:AD,Data!M219,Orders!W:W,0,Orders!X:X,0,Orders!S:S,"*Tab*")+COUNTIFS(Orders!AD:AD,Data!M219,Orders!W:W,1,Orders!X:X,1,Orders!S:S,"*Tab*")),IF(Data!Z219="AAM",SUMIFS(Data!AZ:AZ,Data!Z:Z,"TM",Data!X:X,Data!M219),IF(Data!Z219="AM",SUMIFS(Data!AZ:AZ,Data!Z:Z,"TM",Data!V:V,Data!M219),IF(Data!Z219="AZM",SUMIFS(Data!AZ:AZ,Data!Z:Z,"TM",Data!U:U,Data!M219),IF(Data!Z219="Zone",SUMIFS(Data!AZ:AZ,Data!Z:Z,"TM",Data!T:T,Data!M219),IF(Data!Z219="Region",SUMIFS(Data!AZ:AZ,Data!Z:Z,"TM",Data!S:S,Data!M219),IF(Data!Z219="Country",SUMIFS(Data!AZ:AZ,Data!Z:Z,"TM",Data!R:R,Data!M219),0)))))))</f>
        <v>0</v>
      </c>
      <c r="BA219" s="18">
        <f>IF(Z219="TM",(COUNTIFS(Orders!AD:AD,Data!M219,Orders!W:W,0,Orders!X:X,0,Orders!S:S,"*Dental*")+COUNTIFS(Orders!AD:AD,Data!M219,Orders!W:W,1,Orders!X:X,1,Orders!S:S,"*Dental*")+COUNTIFS(Orders!AD:AD,Data!M219,Orders!W:W,0,Orders!X:X,0,Orders!S:S,"*Pediatric*")+COUNTIFS(Orders!AD:AD,Data!M219,Orders!W:W,1,Orders!X:X,1,Orders!S:S,"*Pediatric*")),IF(Data!Z219="AAM",SUMIFS(Data!BA:BA,Data!Z:Z,"TM",Data!X:X,Data!M219),IF(Data!Z219="AM",SUMIFS(Data!BA:BA,Data!Z:Z,"TM",Data!V:V,Data!M219),IF(Data!Z219="AZM",SUMIFS(Data!BA:BA,Data!Z:Z,"TM",Data!U:U,Data!M219),IF(Data!Z219="Zone",SUMIFS(Data!BA:BA,Data!Z:Z,"TM",Data!T:T,Data!M219),IF(Data!Z219="Region",SUMIFS(Data!BA:BA,Data!Z:Z,"TM",Data!S:S,Data!M219),IF(Data!Z219="Country",SUMIFS(Data!BA:BA,Data!Z:Z,"TM",Data!R:R,Data!M219),0)))))))</f>
        <v>0</v>
      </c>
      <c r="BB219" s="18">
        <f>IF(Z219="TM",(COUNTIFS(Orders!AD:AD,Data!M219,Orders!W:W,0,Orders!X:X,0,Orders!S:S,"*Fabric*")+COUNTIFS(Orders!AD:AD,Data!M219,Orders!W:W,1,Orders!X:X,1,Orders!S:S,"*Fabric*")),IF(Data!Z219="AAM",SUMIFS(Data!BB:BB,Data!Z:Z,"TM",Data!X:X,Data!M219),IF(Data!Z219="AM",SUMIFS(Data!BB:BB,Data!Z:Z,"TM",Data!V:V,Data!M219),IF(Data!Z219="AZM",SUMIFS(Data!BB:BB,Data!Z:Z,"TM",Data!U:U,Data!M219),IF(Data!Z219="Zone",SUMIFS(Data!BB:BB,Data!Z:Z,"TM",Data!T:T,Data!M219),IF(Data!Z219="Region",SUMIFS(Data!BB:BB,Data!Z:Z,"TM",Data!S:S,Data!M219),IF(Data!Z219="Country",SUMIFS(Data!BB:BB,Data!Z:Z,"TM",Data!R:R,Data!M219),0)))))))</f>
        <v>0</v>
      </c>
    </row>
    <row r="220" spans="1:54" ht="15.75" x14ac:dyDescent="0.3">
      <c r="A220" s="33" t="str">
        <f t="shared" si="71"/>
        <v/>
      </c>
      <c r="B220" s="33" t="b">
        <f t="shared" si="72"/>
        <v>1</v>
      </c>
      <c r="C220" s="33" t="e">
        <f>IF(ISERROR(SMALL($D$4:$D$594,E220)),””,SMALL($D$4:$D$594,E220))</f>
        <v>#NAME?</v>
      </c>
      <c r="D220" s="34" t="str">
        <f t="shared" si="73"/>
        <v/>
      </c>
      <c r="E220" s="33">
        <f>ROWS($E$4:E220)</f>
        <v>217</v>
      </c>
      <c r="F220" s="33">
        <f t="shared" si="74"/>
        <v>0</v>
      </c>
      <c r="G220" s="33">
        <f>IF(OR(Report!$C$7="",Report!$C$7="All Levels"),1,IF(Report!$C$7=Data!Z220,1,0))</f>
        <v>0</v>
      </c>
      <c r="H220" s="33">
        <f t="shared" si="75"/>
        <v>1</v>
      </c>
      <c r="I220" s="33">
        <f t="shared" si="76"/>
        <v>3</v>
      </c>
      <c r="J220" s="33">
        <f>IF(OR(Report!$F$7="",Report!$F$7="All AMs"),1,IF(Report!$F$7=Data!W220,1,0))</f>
        <v>1</v>
      </c>
      <c r="K220" s="33">
        <f>IF(OR(Report!$E$7="",Report!$E$7="All Zones"),1,IF(Report!$E$7=Data!P220,1,0))</f>
        <v>1</v>
      </c>
      <c r="L220" s="33">
        <f>IF(OR(Report!$D$7="",Report!$D$7="All Regions"),1,IF(Report!$D$7=Data!O220,1,0))</f>
        <v>1</v>
      </c>
      <c r="M220" s="67" t="s">
        <v>494</v>
      </c>
      <c r="N220" s="67" t="s">
        <v>1044</v>
      </c>
      <c r="O220" s="68" t="s">
        <v>18</v>
      </c>
      <c r="P220" s="68" t="s">
        <v>683</v>
      </c>
      <c r="Q220" s="68" t="s">
        <v>809</v>
      </c>
      <c r="R220" s="67" t="s">
        <v>777</v>
      </c>
      <c r="S220" s="67" t="s">
        <v>749</v>
      </c>
      <c r="T220" s="67" t="s">
        <v>751</v>
      </c>
      <c r="U220" s="67" t="s">
        <v>783</v>
      </c>
      <c r="V220" s="67" t="s">
        <v>808</v>
      </c>
      <c r="W220" s="67" t="s">
        <v>704</v>
      </c>
      <c r="X220" s="67"/>
      <c r="Y220" s="68" t="s">
        <v>361</v>
      </c>
      <c r="Z220" s="68" t="s">
        <v>13</v>
      </c>
      <c r="AA220" s="68" t="s">
        <v>70</v>
      </c>
      <c r="AB220" s="18">
        <f>IF(Z220="TM",IF(AA220="H",(COUNTIFS(Orders!AD:AD,Data!M220,Orders!W:W,0,Orders!X:X,0)+COUNTIFS(Orders!AD:AD,Data!M220,Orders!W:W,1,Orders!X:X,1)),0),IF(Data!Z220="AAM",SUMIFS(Data!AB:AB,Data!Z:Z,"TM",Data!X:X,Data!M220,AA:AA,"H"),IF(Data!Z220="AM",SUMIFS(Data!AB:AB,Data!Z:Z,"TM",Data!V:V,Data!M220,AA:AA,"H"),IF(Data!Z220="AZM",SUMIFS(Data!AB:AB,Data!Z:Z,"TM",Data!U:U,Data!M220,AA:AA,"H"),IF(Data!Z220="ZM",SUMIFS(Data!AB:AB,Data!Z:Z,"TM",Data!T:T,Data!M220,AA:AA,"H"),IF(Data!Z220="RM",SUMIFS(Data!AB:AB,Data!Z:Z,"TM",Data!S:S,Data!M220,AA:AA,"H"),IF(Data!Z220="CM",SUMIFS(Data!AB:AB,Data!Z:Z,"TM",Data!R:R,Data!M220,AA:AA,"H"),"")))))))</f>
        <v>0</v>
      </c>
      <c r="AC220" s="28">
        <f>IF(Z220="TM",IF(AA220="H",(SUMIFS(Orders!AG:AG,Orders!AD:AD,Data!M220,Orders!W:W,0,Orders!X:X,0)+SUMIFS(Orders!AG:AG,Orders!AD:AD,Data!M220,Orders!W:W,1,Orders!X:X,1))/12000,0),IF(Data!Z220="AAM",SUMIFS(Data!AC:AC,Data!Z:Z,"TM",Data!X:X,Data!M220,AA:AA,"H"),IF(Data!Z220="AM",SUMIFS(Data!AC:AC,Data!Z:Z,"TM",Data!V:V,Data!M220,AA:AA,"H"),IF(Data!Z220="AZM",SUMIFS(Data!AC:AC,Data!Z:Z,"TM",Data!U:U,Data!M220,AA:AA,"H"),IF(Data!Z220="Zone",SUMIFS(Data!AC:AC,Data!Z:Z,"TM",Data!T:T,Data!M220,AA:AA,"H"),IF(Data!Z220="Region",SUMIFS(Data!AC:AC,Data!Z:Z,"TM",Data!S:S,Data!M220,AA:AA,"H"),IF(Data!Z220="Country",SUMIFS(Data!AC:AC,Data!Z:Z,"TM",Data!R:R,Data!M220,AA:AA,"H"),"")))))))</f>
        <v>0</v>
      </c>
      <c r="AD220" s="18">
        <f>IF(Z220="TM",0,IF(Data!Z220="AAM",SUMIFS(Data!AD:AD,Data!Z:Z,"TM",Data!X:X,Data!M220,AA:AA,"H"),IF(Data!Z220="AM",SUMIFS(Data!AD:AD,Data!Z:Z,"TM",Data!V:V,Data!M220,AA:AA,"H"),IF(Data!Z220="AZM",SUMIFS(Data!AD:AD,Data!Z:Z,"TM",Data!U:U,Data!M220,AA:AA,"H"),IF(Data!Z220="Zone",SUMIFS(Data!AD:AD,Data!Z:Z,"TM",Data!T:T,Data!M220,AA:AA,"H"),IF(Data!Z220="Region",SUMIFS(Data!AD:AD,Data!Z:Z,"TM",Data!S:S,Data!M220,AA:AA,"H"),IF(Data!Z220="Country",SUMIFS(Data!AD:AD,Data!Z:Z,"TM",Data!R:R,Data!M220,AA:AA,"H"),"")))))))</f>
        <v>0</v>
      </c>
      <c r="AE220" s="27">
        <f t="shared" si="60"/>
        <v>0</v>
      </c>
      <c r="AF220" s="26">
        <f t="shared" si="61"/>
        <v>0</v>
      </c>
      <c r="AG220" s="26">
        <f t="shared" si="62"/>
        <v>0</v>
      </c>
      <c r="AH220" s="26">
        <f t="shared" si="63"/>
        <v>0</v>
      </c>
      <c r="AJ220" s="28">
        <f>IF(Z220="TM",IF(AA220="U",(SUMIFS(Orders!AG:AG,Orders!AD:AD,Data!M220,Orders!W:W,0,Orders!X:X,0)+SUMIFS(Orders!AG:AG,Orders!AD:AD,Data!M220,Orders!W:W,1,Orders!X:X,1))/12000,0),IF(Data!Z220="AAM",SUMIFS(Data!AJ:AJ,Data!Z:Z,"TM",Data!X:X,Data!M220,AA:AA,"U"),IF(Data!Z220="AM",SUMIFS(Data!AJ:AJ,Data!Z:Z,"TM",Data!V:V,Data!M220,AA:AA,"U"),IF(Data!Z220="AZM",SUMIFS(Data!AJ:AJ,Data!Z:Z,"TM",Data!U:U,Data!M220,AA:AA,"U"),IF(Data!Z220="Zone",SUMIFS(Data!AJ:AJ,Data!Z:Z,"TM",Data!T:T,Data!M220,AA:AA,"U"),IF(Data!Z220="Region",SUMIFS(Data!AJ:AJ,Data!Z:Z,"TM",Data!S:S,Data!M220,AA:AA,"U"),IF(Data!Z220="Country",SUMIFS(Data!AJ:AJ,Data!Z:Z,"TM",Data!R:R,Data!M220,AA:AA,"U"),"")))))))</f>
        <v>0</v>
      </c>
      <c r="AK220" s="18">
        <f>IF(Z220="TM",IF(AA220="U",(SUMIFS(Orders!AG:AG,Orders!AD:AD,Data!M220,Orders!W:W,0,Orders!X:X,0)+SUMIFS(Orders!AG:AG,Orders!AD:AD,Data!M220,Orders!W:W,1,Orders!X:X,1)),0),IF(Data!Z220="AAM",SUMIFS(Data!AK:AK,Data!Z:Z,"TM",Data!X:X,Data!M220,AA:AA,"U"),IF(Data!Z220="AM",SUMIFS(Data!AK:AK,Data!Z:Z,"TM",Data!V:V,Data!M220,AA:AA,"U"),IF(Data!Z220="AZM",SUMIFS(Data!AK:AK,Data!Z:Z,"TM",Data!U:U,Data!M220,AA:AA,"U"),IF(Data!Z220="Zone",SUMIFS(Data!AK:AK,Data!Z:Z,"TM",Data!T:T,Data!M220,AA:AA,"U"),IF(Data!Z220="Region",SUMIFS(Data!AK:AK,Data!Z:Z,"TM",Data!S:S,Data!M220,AA:AA,"U"),IF(Data!Z220="Country",SUMIFS(Data!AK:AK,Data!Z:Z,"TM",Data!R:R,Data!M220,AA:AA,"U"),"")))))))</f>
        <v>0</v>
      </c>
      <c r="AL220" s="18">
        <f>IF(Z220="TM",12000*0,IF(Data!Z220="AAM",SUMIFS(Data!AL:AL,Data!Z:Z,"TM",Data!X:X,Data!M220,AA:AA,"H"),IF(Data!Z220="AM",SUMIFS(Data!AL:AL,Data!Z:Z,"TM",Data!V:V,Data!M220,AA:AA,"H"),IF(Data!Z220="AZM",SUMIFS(Data!AL:AL,Data!Z:Z,"TM",Data!U:U,Data!M220,AA:AA,"H"),IF(Data!Z220="Zone",SUMIFS(Data!AL:AL,Data!Z:Z,"TM",Data!T:T,Data!M220,AA:AA,"H"),IF(Data!Z220="Region",SUMIFS(Data!AL:AL,Data!Z:Z,"TM",Data!S:S,Data!M220,AA:AA,"H"),IF(Data!Z220="Country",SUMIFS(Data!AL:AL,Data!Z:Z,"TM",Data!R:R,Data!M220,AA:AA,"H"),"")))))))</f>
        <v>0</v>
      </c>
      <c r="AM220" s="27">
        <f t="shared" si="64"/>
        <v>0</v>
      </c>
      <c r="AN220" s="26">
        <f t="shared" si="65"/>
        <v>0</v>
      </c>
      <c r="AO220" s="26">
        <f t="shared" si="66"/>
        <v>0</v>
      </c>
      <c r="AQ220" s="28">
        <f t="shared" si="67"/>
        <v>0</v>
      </c>
      <c r="AR220" s="18">
        <f t="shared" si="68"/>
        <v>0</v>
      </c>
      <c r="AS220" s="18">
        <f t="shared" si="69"/>
        <v>0</v>
      </c>
      <c r="AT220" s="27">
        <f t="shared" si="70"/>
        <v>0</v>
      </c>
      <c r="AU220" s="27"/>
      <c r="AV220" s="27"/>
      <c r="AW220" s="18">
        <f>IF(Z220="TM",(COUNTIFS(Orders!AD:AD,Data!M220,Orders!W:W,0,Orders!X:X,0,Orders!S:S,"*Ray*")+COUNTIFS(Orders!AD:AD,Data!M220,Orders!W:W,1,Orders!X:X,1,Orders!S:S,"*Ray*")+COUNTIFS(Orders!AD:AD,Data!M220,Orders!W:W,0,Orders!X:X,0,Orders!S:S,"*Fabric*")+COUNTIFS(Orders!AD:AD,Data!M220,Orders!W:W,1,Orders!X:X,1,Orders!S:S,"*Fabric*")),IF(Data!Z220="AAM",SUMIFS(Data!AW:AW,Data!Z:Z,"TM",Data!X:X,Data!M220),IF(Data!Z220="AM",SUMIFS(Data!AW:AW,Data!Z:Z,"TM",Data!V:V,Data!M220),IF(Data!Z220="AZM",SUMIFS(Data!AW:AW,Data!Z:Z,"TM",Data!U:U,Data!M220),IF(Data!Z220="Zone",SUMIFS(Data!AW:AW,Data!Z:Z,"TM",Data!T:T,Data!M220),IF(Data!Z220="Region",SUMIFS(Data!AW:AW,Data!Z:Z,"TM",Data!S:S,Data!M220),IF(Data!Z220="Country",SUMIFS(Data!AW:AW,Data!Z:Z,"TM",Data!R:R,Data!M220),0)))))))</f>
        <v>0</v>
      </c>
      <c r="AX220" s="18">
        <f>IF(Z220="TM",(COUNTIFS(Orders!AD:AD,Data!M220,Orders!W:W,0,Orders!X:X,0,Orders!S:S,"*Starter*")+COUNTIFS(Orders!AD:AD,Data!M220,Orders!W:W,1,Orders!X:X,1,Orders!S:S,"*Starter*")),IF(Data!Z220="AAM",SUMIFS(Data!AX:AX,Data!Z:Z,"TM",Data!X:X,Data!M220),IF(Data!Z220="AM",SUMIFS(Data!AX:AX,Data!Z:Z,"TM",Data!V:V,Data!M220),IF(Data!Z220="AZM",SUMIFS(Data!AX:AX,Data!Z:Z,"TM",Data!U:U,Data!M220),IF(Data!Z220="Zone",SUMIFS(Data!AX:AX,Data!Z:Z,"TM",Data!T:T,Data!M220),IF(Data!Z220="Region",SUMIFS(Data!AX:AX,Data!Z:Z,"TM",Data!S:S,Data!M220),IF(Data!Z220="Country",SUMIFS(Data!AX:AX,Data!Z:Z,"TM",Data!R:R,Data!M220),0)))))))</f>
        <v>0</v>
      </c>
      <c r="AY220" s="18">
        <f>IF(Z220="TM",(COUNTIFS(Orders!AD:AD,Data!M220,Orders!W:W,0,Orders!X:X,0,Orders!S:S,"*Pro*")+COUNTIFS(Orders!AD:AD,Data!M220,Orders!W:W,1,Orders!X:X,1,Orders!S:S,"*Pro*")),IF(Data!Z220="AAM",SUMIFS(Data!AY:AY,Data!Z:Z,"TM",Data!X:X,Data!M220),IF(Data!Z220="AM",SUMIFS(Data!AY:AY,Data!Z:Z,"TM",Data!V:V,Data!M220),IF(Data!Z220="AZM",SUMIFS(Data!AY:AY,Data!Z:Z,"TM",Data!U:U,Data!M220),IF(Data!Z220="Zone",SUMIFS(Data!AY:AY,Data!Z:Z,"TM",Data!T:T,Data!M220),IF(Data!Z220="Region",SUMIFS(Data!AY:AY,Data!Z:Z,"TM",Data!S:S,Data!M220),IF(Data!Z220="Country",SUMIFS(Data!AY:AY,Data!Z:Z,"TM",Data!R:R,Data!M220),0)))))))</f>
        <v>0</v>
      </c>
      <c r="AZ220" s="18">
        <f>IF(Z220="TM",(COUNTIFS(Orders!AD:AD,Data!M220,Orders!W:W,0,Orders!X:X,0,Orders!S:S,"*Tab*")+COUNTIFS(Orders!AD:AD,Data!M220,Orders!W:W,1,Orders!X:X,1,Orders!S:S,"*Tab*")),IF(Data!Z220="AAM",SUMIFS(Data!AZ:AZ,Data!Z:Z,"TM",Data!X:X,Data!M220),IF(Data!Z220="AM",SUMIFS(Data!AZ:AZ,Data!Z:Z,"TM",Data!V:V,Data!M220),IF(Data!Z220="AZM",SUMIFS(Data!AZ:AZ,Data!Z:Z,"TM",Data!U:U,Data!M220),IF(Data!Z220="Zone",SUMIFS(Data!AZ:AZ,Data!Z:Z,"TM",Data!T:T,Data!M220),IF(Data!Z220="Region",SUMIFS(Data!AZ:AZ,Data!Z:Z,"TM",Data!S:S,Data!M220),IF(Data!Z220="Country",SUMIFS(Data!AZ:AZ,Data!Z:Z,"TM",Data!R:R,Data!M220),0)))))))</f>
        <v>0</v>
      </c>
      <c r="BA220" s="18">
        <f>IF(Z220="TM",(COUNTIFS(Orders!AD:AD,Data!M220,Orders!W:W,0,Orders!X:X,0,Orders!S:S,"*Dental*")+COUNTIFS(Orders!AD:AD,Data!M220,Orders!W:W,1,Orders!X:X,1,Orders!S:S,"*Dental*")+COUNTIFS(Orders!AD:AD,Data!M220,Orders!W:W,0,Orders!X:X,0,Orders!S:S,"*Pediatric*")+COUNTIFS(Orders!AD:AD,Data!M220,Orders!W:W,1,Orders!X:X,1,Orders!S:S,"*Pediatric*")),IF(Data!Z220="AAM",SUMIFS(Data!BA:BA,Data!Z:Z,"TM",Data!X:X,Data!M220),IF(Data!Z220="AM",SUMIFS(Data!BA:BA,Data!Z:Z,"TM",Data!V:V,Data!M220),IF(Data!Z220="AZM",SUMIFS(Data!BA:BA,Data!Z:Z,"TM",Data!U:U,Data!M220),IF(Data!Z220="Zone",SUMIFS(Data!BA:BA,Data!Z:Z,"TM",Data!T:T,Data!M220),IF(Data!Z220="Region",SUMIFS(Data!BA:BA,Data!Z:Z,"TM",Data!S:S,Data!M220),IF(Data!Z220="Country",SUMIFS(Data!BA:BA,Data!Z:Z,"TM",Data!R:R,Data!M220),0)))))))</f>
        <v>0</v>
      </c>
      <c r="BB220" s="18">
        <f>IF(Z220="TM",(COUNTIFS(Orders!AD:AD,Data!M220,Orders!W:W,0,Orders!X:X,0,Orders!S:S,"*Fabric*")+COUNTIFS(Orders!AD:AD,Data!M220,Orders!W:W,1,Orders!X:X,1,Orders!S:S,"*Fabric*")),IF(Data!Z220="AAM",SUMIFS(Data!BB:BB,Data!Z:Z,"TM",Data!X:X,Data!M220),IF(Data!Z220="AM",SUMIFS(Data!BB:BB,Data!Z:Z,"TM",Data!V:V,Data!M220),IF(Data!Z220="AZM",SUMIFS(Data!BB:BB,Data!Z:Z,"TM",Data!U:U,Data!M220),IF(Data!Z220="Zone",SUMIFS(Data!BB:BB,Data!Z:Z,"TM",Data!T:T,Data!M220),IF(Data!Z220="Region",SUMIFS(Data!BB:BB,Data!Z:Z,"TM",Data!S:S,Data!M220),IF(Data!Z220="Country",SUMIFS(Data!BB:BB,Data!Z:Z,"TM",Data!R:R,Data!M220),0)))))))</f>
        <v>0</v>
      </c>
    </row>
    <row r="221" spans="1:54" ht="15.75" x14ac:dyDescent="0.3">
      <c r="A221" s="33" t="str">
        <f t="shared" si="71"/>
        <v/>
      </c>
      <c r="B221" s="33" t="b">
        <f t="shared" si="72"/>
        <v>1</v>
      </c>
      <c r="C221" s="33" t="e">
        <f>IF(ISERROR(SMALL($D$4:$D$594,E221)),””,SMALL($D$4:$D$594,E221))</f>
        <v>#NAME?</v>
      </c>
      <c r="D221" s="34" t="str">
        <f t="shared" si="73"/>
        <v/>
      </c>
      <c r="E221" s="33">
        <f>ROWS($E$4:E221)</f>
        <v>218</v>
      </c>
      <c r="F221" s="33">
        <f t="shared" si="74"/>
        <v>0</v>
      </c>
      <c r="G221" s="33">
        <f>IF(OR(Report!$C$7="",Report!$C$7="All Levels"),1,IF(Report!$C$7=Data!Z221,1,0))</f>
        <v>0</v>
      </c>
      <c r="H221" s="33">
        <f t="shared" si="75"/>
        <v>1</v>
      </c>
      <c r="I221" s="33">
        <f t="shared" si="76"/>
        <v>3</v>
      </c>
      <c r="J221" s="33">
        <f>IF(OR(Report!$F$7="",Report!$F$7="All AMs"),1,IF(Report!$F$7=Data!W221,1,0))</f>
        <v>1</v>
      </c>
      <c r="K221" s="33">
        <f>IF(OR(Report!$E$7="",Report!$E$7="All Zones"),1,IF(Report!$E$7=Data!P221,1,0))</f>
        <v>1</v>
      </c>
      <c r="L221" s="33">
        <f>IF(OR(Report!$D$7="",Report!$D$7="All Regions"),1,IF(Report!$D$7=Data!O221,1,0))</f>
        <v>1</v>
      </c>
      <c r="M221" s="67" t="s">
        <v>508</v>
      </c>
      <c r="N221" s="67" t="s">
        <v>1045</v>
      </c>
      <c r="O221" s="68" t="s">
        <v>18</v>
      </c>
      <c r="P221" s="68" t="s">
        <v>683</v>
      </c>
      <c r="Q221" s="68" t="s">
        <v>809</v>
      </c>
      <c r="R221" s="67" t="s">
        <v>777</v>
      </c>
      <c r="S221" s="67" t="s">
        <v>749</v>
      </c>
      <c r="T221" s="67" t="s">
        <v>751</v>
      </c>
      <c r="U221" s="67" t="s">
        <v>783</v>
      </c>
      <c r="V221" s="67" t="s">
        <v>808</v>
      </c>
      <c r="W221" s="67" t="s">
        <v>704</v>
      </c>
      <c r="X221" s="67"/>
      <c r="Y221" s="68" t="s">
        <v>361</v>
      </c>
      <c r="Z221" s="68" t="s">
        <v>13</v>
      </c>
      <c r="AA221" s="68" t="s">
        <v>70</v>
      </c>
      <c r="AB221" s="18">
        <f>IF(Z221="TM",IF(AA221="H",(COUNTIFS(Orders!AD:AD,Data!M221,Orders!W:W,0,Orders!X:X,0)+COUNTIFS(Orders!AD:AD,Data!M221,Orders!W:W,1,Orders!X:X,1)),0),IF(Data!Z221="AAM",SUMIFS(Data!AB:AB,Data!Z:Z,"TM",Data!X:X,Data!M221,AA:AA,"H"),IF(Data!Z221="AM",SUMIFS(Data!AB:AB,Data!Z:Z,"TM",Data!V:V,Data!M221,AA:AA,"H"),IF(Data!Z221="AZM",SUMIFS(Data!AB:AB,Data!Z:Z,"TM",Data!U:U,Data!M221,AA:AA,"H"),IF(Data!Z221="ZM",SUMIFS(Data!AB:AB,Data!Z:Z,"TM",Data!T:T,Data!M221,AA:AA,"H"),IF(Data!Z221="RM",SUMIFS(Data!AB:AB,Data!Z:Z,"TM",Data!S:S,Data!M221,AA:AA,"H"),IF(Data!Z221="CM",SUMIFS(Data!AB:AB,Data!Z:Z,"TM",Data!R:R,Data!M221,AA:AA,"H"),"")))))))</f>
        <v>2</v>
      </c>
      <c r="AC221" s="28">
        <f>IF(Z221="TM",IF(AA221="H",(SUMIFS(Orders!AG:AG,Orders!AD:AD,Data!M221,Orders!W:W,0,Orders!X:X,0)+SUMIFS(Orders!AG:AG,Orders!AD:AD,Data!M221,Orders!W:W,1,Orders!X:X,1))/12000,0),IF(Data!Z221="AAM",SUMIFS(Data!AC:AC,Data!Z:Z,"TM",Data!X:X,Data!M221,AA:AA,"H"),IF(Data!Z221="AM",SUMIFS(Data!AC:AC,Data!Z:Z,"TM",Data!V:V,Data!M221,AA:AA,"H"),IF(Data!Z221="AZM",SUMIFS(Data!AC:AC,Data!Z:Z,"TM",Data!U:U,Data!M221,AA:AA,"H"),IF(Data!Z221="Zone",SUMIFS(Data!AC:AC,Data!Z:Z,"TM",Data!T:T,Data!M221,AA:AA,"H"),IF(Data!Z221="Region",SUMIFS(Data!AC:AC,Data!Z:Z,"TM",Data!S:S,Data!M221,AA:AA,"H"),IF(Data!Z221="Country",SUMIFS(Data!AC:AC,Data!Z:Z,"TM",Data!R:R,Data!M221,AA:AA,"H"),"")))))))</f>
        <v>1.998</v>
      </c>
      <c r="AD221" s="18">
        <f>IF(Z221="TM",0,IF(Data!Z221="AAM",SUMIFS(Data!AD:AD,Data!Z:Z,"TM",Data!X:X,Data!M221,AA:AA,"H"),IF(Data!Z221="AM",SUMIFS(Data!AD:AD,Data!Z:Z,"TM",Data!V:V,Data!M221,AA:AA,"H"),IF(Data!Z221="AZM",SUMIFS(Data!AD:AD,Data!Z:Z,"TM",Data!U:U,Data!M221,AA:AA,"H"),IF(Data!Z221="Zone",SUMIFS(Data!AD:AD,Data!Z:Z,"TM",Data!T:T,Data!M221,AA:AA,"H"),IF(Data!Z221="Region",SUMIFS(Data!AD:AD,Data!Z:Z,"TM",Data!S:S,Data!M221,AA:AA,"H"),IF(Data!Z221="Country",SUMIFS(Data!AD:AD,Data!Z:Z,"TM",Data!R:R,Data!M221,AA:AA,"H"),"")))))))</f>
        <v>0</v>
      </c>
      <c r="AE221" s="27">
        <f t="shared" si="60"/>
        <v>0</v>
      </c>
      <c r="AF221" s="26">
        <f t="shared" si="61"/>
        <v>999</v>
      </c>
      <c r="AG221" s="26">
        <f t="shared" si="62"/>
        <v>1.998</v>
      </c>
      <c r="AH221" s="26">
        <f t="shared" si="63"/>
        <v>0</v>
      </c>
      <c r="AJ221" s="28">
        <f>IF(Z221="TM",IF(AA221="U",(SUMIFS(Orders!AG:AG,Orders!AD:AD,Data!M221,Orders!W:W,0,Orders!X:X,0)+SUMIFS(Orders!AG:AG,Orders!AD:AD,Data!M221,Orders!W:W,1,Orders!X:X,1))/12000,0),IF(Data!Z221="AAM",SUMIFS(Data!AJ:AJ,Data!Z:Z,"TM",Data!X:X,Data!M221,AA:AA,"U"),IF(Data!Z221="AM",SUMIFS(Data!AJ:AJ,Data!Z:Z,"TM",Data!V:V,Data!M221,AA:AA,"U"),IF(Data!Z221="AZM",SUMIFS(Data!AJ:AJ,Data!Z:Z,"TM",Data!U:U,Data!M221,AA:AA,"U"),IF(Data!Z221="Zone",SUMIFS(Data!AJ:AJ,Data!Z:Z,"TM",Data!T:T,Data!M221,AA:AA,"U"),IF(Data!Z221="Region",SUMIFS(Data!AJ:AJ,Data!Z:Z,"TM",Data!S:S,Data!M221,AA:AA,"U"),IF(Data!Z221="Country",SUMIFS(Data!AJ:AJ,Data!Z:Z,"TM",Data!R:R,Data!M221,AA:AA,"U"),"")))))))</f>
        <v>0</v>
      </c>
      <c r="AK221" s="18">
        <f>IF(Z221="TM",IF(AA221="U",(SUMIFS(Orders!AG:AG,Orders!AD:AD,Data!M221,Orders!W:W,0,Orders!X:X,0)+SUMIFS(Orders!AG:AG,Orders!AD:AD,Data!M221,Orders!W:W,1,Orders!X:X,1)),0),IF(Data!Z221="AAM",SUMIFS(Data!AK:AK,Data!Z:Z,"TM",Data!X:X,Data!M221,AA:AA,"U"),IF(Data!Z221="AM",SUMIFS(Data!AK:AK,Data!Z:Z,"TM",Data!V:V,Data!M221,AA:AA,"U"),IF(Data!Z221="AZM",SUMIFS(Data!AK:AK,Data!Z:Z,"TM",Data!U:U,Data!M221,AA:AA,"U"),IF(Data!Z221="Zone",SUMIFS(Data!AK:AK,Data!Z:Z,"TM",Data!T:T,Data!M221,AA:AA,"U"),IF(Data!Z221="Region",SUMIFS(Data!AK:AK,Data!Z:Z,"TM",Data!S:S,Data!M221,AA:AA,"U"),IF(Data!Z221="Country",SUMIFS(Data!AK:AK,Data!Z:Z,"TM",Data!R:R,Data!M221,AA:AA,"U"),"")))))))</f>
        <v>0</v>
      </c>
      <c r="AL221" s="18">
        <f>IF(Z221="TM",12000*0,IF(Data!Z221="AAM",SUMIFS(Data!AL:AL,Data!Z:Z,"TM",Data!X:X,Data!M221,AA:AA,"H"),IF(Data!Z221="AM",SUMIFS(Data!AL:AL,Data!Z:Z,"TM",Data!V:V,Data!M221,AA:AA,"H"),IF(Data!Z221="AZM",SUMIFS(Data!AL:AL,Data!Z:Z,"TM",Data!U:U,Data!M221,AA:AA,"H"),IF(Data!Z221="Zone",SUMIFS(Data!AL:AL,Data!Z:Z,"TM",Data!T:T,Data!M221,AA:AA,"H"),IF(Data!Z221="Region",SUMIFS(Data!AL:AL,Data!Z:Z,"TM",Data!S:S,Data!M221,AA:AA,"H"),IF(Data!Z221="Country",SUMIFS(Data!AL:AL,Data!Z:Z,"TM",Data!R:R,Data!M221,AA:AA,"H"),"")))))))</f>
        <v>0</v>
      </c>
      <c r="AM221" s="27">
        <f t="shared" si="64"/>
        <v>0</v>
      </c>
      <c r="AN221" s="26">
        <f t="shared" si="65"/>
        <v>1.998</v>
      </c>
      <c r="AO221" s="26">
        <f t="shared" si="66"/>
        <v>0</v>
      </c>
      <c r="AQ221" s="28">
        <f t="shared" si="67"/>
        <v>1.998</v>
      </c>
      <c r="AR221" s="18">
        <f t="shared" si="68"/>
        <v>23976</v>
      </c>
      <c r="AS221" s="18">
        <f t="shared" si="69"/>
        <v>0</v>
      </c>
      <c r="AT221" s="27">
        <f t="shared" si="70"/>
        <v>0</v>
      </c>
      <c r="AU221" s="27"/>
      <c r="AV221" s="27"/>
      <c r="AW221" s="18">
        <f>IF(Z221="TM",(COUNTIFS(Orders!AD:AD,Data!M221,Orders!W:W,0,Orders!X:X,0,Orders!S:S,"*Ray*")+COUNTIFS(Orders!AD:AD,Data!M221,Orders!W:W,1,Orders!X:X,1,Orders!S:S,"*Ray*")+COUNTIFS(Orders!AD:AD,Data!M221,Orders!W:W,0,Orders!X:X,0,Orders!S:S,"*Fabric*")+COUNTIFS(Orders!AD:AD,Data!M221,Orders!W:W,1,Orders!X:X,1,Orders!S:S,"*Fabric*")),IF(Data!Z221="AAM",SUMIFS(Data!AW:AW,Data!Z:Z,"TM",Data!X:X,Data!M221),IF(Data!Z221="AM",SUMIFS(Data!AW:AW,Data!Z:Z,"TM",Data!V:V,Data!M221),IF(Data!Z221="AZM",SUMIFS(Data!AW:AW,Data!Z:Z,"TM",Data!U:U,Data!M221),IF(Data!Z221="Zone",SUMIFS(Data!AW:AW,Data!Z:Z,"TM",Data!T:T,Data!M221),IF(Data!Z221="Region",SUMIFS(Data!AW:AW,Data!Z:Z,"TM",Data!S:S,Data!M221),IF(Data!Z221="Country",SUMIFS(Data!AW:AW,Data!Z:Z,"TM",Data!R:R,Data!M221),0)))))))</f>
        <v>2</v>
      </c>
      <c r="AX221" s="18">
        <f>IF(Z221="TM",(COUNTIFS(Orders!AD:AD,Data!M221,Orders!W:W,0,Orders!X:X,0,Orders!S:S,"*Starter*")+COUNTIFS(Orders!AD:AD,Data!M221,Orders!W:W,1,Orders!X:X,1,Orders!S:S,"*Starter*")),IF(Data!Z221="AAM",SUMIFS(Data!AX:AX,Data!Z:Z,"TM",Data!X:X,Data!M221),IF(Data!Z221="AM",SUMIFS(Data!AX:AX,Data!Z:Z,"TM",Data!V:V,Data!M221),IF(Data!Z221="AZM",SUMIFS(Data!AX:AX,Data!Z:Z,"TM",Data!U:U,Data!M221),IF(Data!Z221="Zone",SUMIFS(Data!AX:AX,Data!Z:Z,"TM",Data!T:T,Data!M221),IF(Data!Z221="Region",SUMIFS(Data!AX:AX,Data!Z:Z,"TM",Data!S:S,Data!M221),IF(Data!Z221="Country",SUMIFS(Data!AX:AX,Data!Z:Z,"TM",Data!R:R,Data!M221),0)))))))</f>
        <v>2</v>
      </c>
      <c r="AY221" s="18">
        <f>IF(Z221="TM",(COUNTIFS(Orders!AD:AD,Data!M221,Orders!W:W,0,Orders!X:X,0,Orders!S:S,"*Pro*")+COUNTIFS(Orders!AD:AD,Data!M221,Orders!W:W,1,Orders!X:X,1,Orders!S:S,"*Pro*")),IF(Data!Z221="AAM",SUMIFS(Data!AY:AY,Data!Z:Z,"TM",Data!X:X,Data!M221),IF(Data!Z221="AM",SUMIFS(Data!AY:AY,Data!Z:Z,"TM",Data!V:V,Data!M221),IF(Data!Z221="AZM",SUMIFS(Data!AY:AY,Data!Z:Z,"TM",Data!U:U,Data!M221),IF(Data!Z221="Zone",SUMIFS(Data!AY:AY,Data!Z:Z,"TM",Data!T:T,Data!M221),IF(Data!Z221="Region",SUMIFS(Data!AY:AY,Data!Z:Z,"TM",Data!S:S,Data!M221),IF(Data!Z221="Country",SUMIFS(Data!AY:AY,Data!Z:Z,"TM",Data!R:R,Data!M221),0)))))))</f>
        <v>0</v>
      </c>
      <c r="AZ221" s="18">
        <f>IF(Z221="TM",(COUNTIFS(Orders!AD:AD,Data!M221,Orders!W:W,0,Orders!X:X,0,Orders!S:S,"*Tab*")+COUNTIFS(Orders!AD:AD,Data!M221,Orders!W:W,1,Orders!X:X,1,Orders!S:S,"*Tab*")),IF(Data!Z221="AAM",SUMIFS(Data!AZ:AZ,Data!Z:Z,"TM",Data!X:X,Data!M221),IF(Data!Z221="AM",SUMIFS(Data!AZ:AZ,Data!Z:Z,"TM",Data!V:V,Data!M221),IF(Data!Z221="AZM",SUMIFS(Data!AZ:AZ,Data!Z:Z,"TM",Data!U:U,Data!M221),IF(Data!Z221="Zone",SUMIFS(Data!AZ:AZ,Data!Z:Z,"TM",Data!T:T,Data!M221),IF(Data!Z221="Region",SUMIFS(Data!AZ:AZ,Data!Z:Z,"TM",Data!S:S,Data!M221),IF(Data!Z221="Country",SUMIFS(Data!AZ:AZ,Data!Z:Z,"TM",Data!R:R,Data!M221),0)))))))</f>
        <v>0</v>
      </c>
      <c r="BA221" s="18">
        <f>IF(Z221="TM",(COUNTIFS(Orders!AD:AD,Data!M221,Orders!W:W,0,Orders!X:X,0,Orders!S:S,"*Dental*")+COUNTIFS(Orders!AD:AD,Data!M221,Orders!W:W,1,Orders!X:X,1,Orders!S:S,"*Dental*")+COUNTIFS(Orders!AD:AD,Data!M221,Orders!W:W,0,Orders!X:X,0,Orders!S:S,"*Pediatric*")+COUNTIFS(Orders!AD:AD,Data!M221,Orders!W:W,1,Orders!X:X,1,Orders!S:S,"*Pediatric*")),IF(Data!Z221="AAM",SUMIFS(Data!BA:BA,Data!Z:Z,"TM",Data!X:X,Data!M221),IF(Data!Z221="AM",SUMIFS(Data!BA:BA,Data!Z:Z,"TM",Data!V:V,Data!M221),IF(Data!Z221="AZM",SUMIFS(Data!BA:BA,Data!Z:Z,"TM",Data!U:U,Data!M221),IF(Data!Z221="Zone",SUMIFS(Data!BA:BA,Data!Z:Z,"TM",Data!T:T,Data!M221),IF(Data!Z221="Region",SUMIFS(Data!BA:BA,Data!Z:Z,"TM",Data!S:S,Data!M221),IF(Data!Z221="Country",SUMIFS(Data!BA:BA,Data!Z:Z,"TM",Data!R:R,Data!M221),0)))))))</f>
        <v>0</v>
      </c>
      <c r="BB221" s="18">
        <f>IF(Z221="TM",(COUNTIFS(Orders!AD:AD,Data!M221,Orders!W:W,0,Orders!X:X,0,Orders!S:S,"*Fabric*")+COUNTIFS(Orders!AD:AD,Data!M221,Orders!W:W,1,Orders!X:X,1,Orders!S:S,"*Fabric*")),IF(Data!Z221="AAM",SUMIFS(Data!BB:BB,Data!Z:Z,"TM",Data!X:X,Data!M221),IF(Data!Z221="AM",SUMIFS(Data!BB:BB,Data!Z:Z,"TM",Data!V:V,Data!M221),IF(Data!Z221="AZM",SUMIFS(Data!BB:BB,Data!Z:Z,"TM",Data!U:U,Data!M221),IF(Data!Z221="Zone",SUMIFS(Data!BB:BB,Data!Z:Z,"TM",Data!T:T,Data!M221),IF(Data!Z221="Region",SUMIFS(Data!BB:BB,Data!Z:Z,"TM",Data!S:S,Data!M221),IF(Data!Z221="Country",SUMIFS(Data!BB:BB,Data!Z:Z,"TM",Data!R:R,Data!M221),0)))))))</f>
        <v>0</v>
      </c>
    </row>
    <row r="222" spans="1:54" ht="15.75" x14ac:dyDescent="0.3">
      <c r="A222" s="33" t="str">
        <f t="shared" si="71"/>
        <v/>
      </c>
      <c r="B222" s="33" t="b">
        <f t="shared" si="72"/>
        <v>1</v>
      </c>
      <c r="C222" s="33" t="e">
        <f>IF(ISERROR(SMALL($D$4:$D$594,E222)),””,SMALL($D$4:$D$594,E222))</f>
        <v>#NAME?</v>
      </c>
      <c r="D222" s="34" t="str">
        <f t="shared" si="73"/>
        <v/>
      </c>
      <c r="E222" s="33">
        <f>ROWS($E$4:E222)</f>
        <v>219</v>
      </c>
      <c r="F222" s="33">
        <f t="shared" si="74"/>
        <v>0</v>
      </c>
      <c r="G222" s="33">
        <f>IF(OR(Report!$C$7="",Report!$C$7="All Levels"),1,IF(Report!$C$7=Data!Z222,1,0))</f>
        <v>0</v>
      </c>
      <c r="H222" s="33">
        <f t="shared" si="75"/>
        <v>1</v>
      </c>
      <c r="I222" s="33">
        <f t="shared" si="76"/>
        <v>3</v>
      </c>
      <c r="J222" s="33">
        <f>IF(OR(Report!$F$7="",Report!$F$7="All AMs"),1,IF(Report!$F$7=Data!W222,1,0))</f>
        <v>1</v>
      </c>
      <c r="K222" s="33">
        <f>IF(OR(Report!$E$7="",Report!$E$7="All Zones"),1,IF(Report!$E$7=Data!P222,1,0))</f>
        <v>1</v>
      </c>
      <c r="L222" s="33">
        <f>IF(OR(Report!$D$7="",Report!$D$7="All Regions"),1,IF(Report!$D$7=Data!O222,1,0))</f>
        <v>1</v>
      </c>
      <c r="M222" s="67" t="s">
        <v>1046</v>
      </c>
      <c r="N222" s="67" t="s">
        <v>1047</v>
      </c>
      <c r="O222" s="68" t="s">
        <v>18</v>
      </c>
      <c r="P222" s="68" t="s">
        <v>683</v>
      </c>
      <c r="Q222" s="68" t="s">
        <v>809</v>
      </c>
      <c r="R222" s="67" t="s">
        <v>777</v>
      </c>
      <c r="S222" s="67" t="s">
        <v>749</v>
      </c>
      <c r="T222" s="67" t="s">
        <v>751</v>
      </c>
      <c r="U222" s="67" t="s">
        <v>783</v>
      </c>
      <c r="V222" s="67" t="s">
        <v>808</v>
      </c>
      <c r="W222" s="67" t="s">
        <v>704</v>
      </c>
      <c r="X222" s="67"/>
      <c r="Y222" s="68" t="s">
        <v>361</v>
      </c>
      <c r="Z222" s="68" t="s">
        <v>13</v>
      </c>
      <c r="AA222" s="68" t="s">
        <v>70</v>
      </c>
      <c r="AB222" s="18">
        <f>IF(Z222="TM",IF(AA222="H",(COUNTIFS(Orders!AD:AD,Data!M222,Orders!W:W,0,Orders!X:X,0)+COUNTIFS(Orders!AD:AD,Data!M222,Orders!W:W,1,Orders!X:X,1)),0),IF(Data!Z222="AAM",SUMIFS(Data!AB:AB,Data!Z:Z,"TM",Data!X:X,Data!M222,AA:AA,"H"),IF(Data!Z222="AM",SUMIFS(Data!AB:AB,Data!Z:Z,"TM",Data!V:V,Data!M222,AA:AA,"H"),IF(Data!Z222="AZM",SUMIFS(Data!AB:AB,Data!Z:Z,"TM",Data!U:U,Data!M222,AA:AA,"H"),IF(Data!Z222="ZM",SUMIFS(Data!AB:AB,Data!Z:Z,"TM",Data!T:T,Data!M222,AA:AA,"H"),IF(Data!Z222="RM",SUMIFS(Data!AB:AB,Data!Z:Z,"TM",Data!S:S,Data!M222,AA:AA,"H"),IF(Data!Z222="CM",SUMIFS(Data!AB:AB,Data!Z:Z,"TM",Data!R:R,Data!M222,AA:AA,"H"),"")))))))</f>
        <v>0</v>
      </c>
      <c r="AC222" s="28">
        <f>IF(Z222="TM",IF(AA222="H",(SUMIFS(Orders!AG:AG,Orders!AD:AD,Data!M222,Orders!W:W,0,Orders!X:X,0)+SUMIFS(Orders!AG:AG,Orders!AD:AD,Data!M222,Orders!W:W,1,Orders!X:X,1))/12000,0),IF(Data!Z222="AAM",SUMIFS(Data!AC:AC,Data!Z:Z,"TM",Data!X:X,Data!M222,AA:AA,"H"),IF(Data!Z222="AM",SUMIFS(Data!AC:AC,Data!Z:Z,"TM",Data!V:V,Data!M222,AA:AA,"H"),IF(Data!Z222="AZM",SUMIFS(Data!AC:AC,Data!Z:Z,"TM",Data!U:U,Data!M222,AA:AA,"H"),IF(Data!Z222="Zone",SUMIFS(Data!AC:AC,Data!Z:Z,"TM",Data!T:T,Data!M222,AA:AA,"H"),IF(Data!Z222="Region",SUMIFS(Data!AC:AC,Data!Z:Z,"TM",Data!S:S,Data!M222,AA:AA,"H"),IF(Data!Z222="Country",SUMIFS(Data!AC:AC,Data!Z:Z,"TM",Data!R:R,Data!M222,AA:AA,"H"),"")))))))</f>
        <v>0</v>
      </c>
      <c r="AD222" s="18">
        <f>IF(Z222="TM",0,IF(Data!Z222="AAM",SUMIFS(Data!AD:AD,Data!Z:Z,"TM",Data!X:X,Data!M222,AA:AA,"H"),IF(Data!Z222="AM",SUMIFS(Data!AD:AD,Data!Z:Z,"TM",Data!V:V,Data!M222,AA:AA,"H"),IF(Data!Z222="AZM",SUMIFS(Data!AD:AD,Data!Z:Z,"TM",Data!U:U,Data!M222,AA:AA,"H"),IF(Data!Z222="Zone",SUMIFS(Data!AD:AD,Data!Z:Z,"TM",Data!T:T,Data!M222,AA:AA,"H"),IF(Data!Z222="Region",SUMIFS(Data!AD:AD,Data!Z:Z,"TM",Data!S:S,Data!M222,AA:AA,"H"),IF(Data!Z222="Country",SUMIFS(Data!AD:AD,Data!Z:Z,"TM",Data!R:R,Data!M222,AA:AA,"H"),"")))))))</f>
        <v>0</v>
      </c>
      <c r="AE222" s="27">
        <f t="shared" si="60"/>
        <v>0</v>
      </c>
      <c r="AF222" s="26">
        <f t="shared" si="61"/>
        <v>0</v>
      </c>
      <c r="AG222" s="26">
        <f t="shared" si="62"/>
        <v>0</v>
      </c>
      <c r="AH222" s="26">
        <f t="shared" si="63"/>
        <v>0</v>
      </c>
      <c r="AJ222" s="28">
        <f>IF(Z222="TM",IF(AA222="U",(SUMIFS(Orders!AG:AG,Orders!AD:AD,Data!M222,Orders!W:W,0,Orders!X:X,0)+SUMIFS(Orders!AG:AG,Orders!AD:AD,Data!M222,Orders!W:W,1,Orders!X:X,1))/12000,0),IF(Data!Z222="AAM",SUMIFS(Data!AJ:AJ,Data!Z:Z,"TM",Data!X:X,Data!M222,AA:AA,"U"),IF(Data!Z222="AM",SUMIFS(Data!AJ:AJ,Data!Z:Z,"TM",Data!V:V,Data!M222,AA:AA,"U"),IF(Data!Z222="AZM",SUMIFS(Data!AJ:AJ,Data!Z:Z,"TM",Data!U:U,Data!M222,AA:AA,"U"),IF(Data!Z222="Zone",SUMIFS(Data!AJ:AJ,Data!Z:Z,"TM",Data!T:T,Data!M222,AA:AA,"U"),IF(Data!Z222="Region",SUMIFS(Data!AJ:AJ,Data!Z:Z,"TM",Data!S:S,Data!M222,AA:AA,"U"),IF(Data!Z222="Country",SUMIFS(Data!AJ:AJ,Data!Z:Z,"TM",Data!R:R,Data!M222,AA:AA,"U"),"")))))))</f>
        <v>0</v>
      </c>
      <c r="AK222" s="18">
        <f>IF(Z222="TM",IF(AA222="U",(SUMIFS(Orders!AG:AG,Orders!AD:AD,Data!M222,Orders!W:W,0,Orders!X:X,0)+SUMIFS(Orders!AG:AG,Orders!AD:AD,Data!M222,Orders!W:W,1,Orders!X:X,1)),0),IF(Data!Z222="AAM",SUMIFS(Data!AK:AK,Data!Z:Z,"TM",Data!X:X,Data!M222,AA:AA,"U"),IF(Data!Z222="AM",SUMIFS(Data!AK:AK,Data!Z:Z,"TM",Data!V:V,Data!M222,AA:AA,"U"),IF(Data!Z222="AZM",SUMIFS(Data!AK:AK,Data!Z:Z,"TM",Data!U:U,Data!M222,AA:AA,"U"),IF(Data!Z222="Zone",SUMIFS(Data!AK:AK,Data!Z:Z,"TM",Data!T:T,Data!M222,AA:AA,"U"),IF(Data!Z222="Region",SUMIFS(Data!AK:AK,Data!Z:Z,"TM",Data!S:S,Data!M222,AA:AA,"U"),IF(Data!Z222="Country",SUMIFS(Data!AK:AK,Data!Z:Z,"TM",Data!R:R,Data!M222,AA:AA,"U"),"")))))))</f>
        <v>0</v>
      </c>
      <c r="AL222" s="18">
        <f>IF(Z222="TM",12000*0,IF(Data!Z222="AAM",SUMIFS(Data!AL:AL,Data!Z:Z,"TM",Data!X:X,Data!M222,AA:AA,"H"),IF(Data!Z222="AM",SUMIFS(Data!AL:AL,Data!Z:Z,"TM",Data!V:V,Data!M222,AA:AA,"H"),IF(Data!Z222="AZM",SUMIFS(Data!AL:AL,Data!Z:Z,"TM",Data!U:U,Data!M222,AA:AA,"H"),IF(Data!Z222="Zone",SUMIFS(Data!AL:AL,Data!Z:Z,"TM",Data!T:T,Data!M222,AA:AA,"H"),IF(Data!Z222="Region",SUMIFS(Data!AL:AL,Data!Z:Z,"TM",Data!S:S,Data!M222,AA:AA,"H"),IF(Data!Z222="Country",SUMIFS(Data!AL:AL,Data!Z:Z,"TM",Data!R:R,Data!M222,AA:AA,"H"),"")))))))</f>
        <v>0</v>
      </c>
      <c r="AM222" s="27">
        <f t="shared" si="64"/>
        <v>0</v>
      </c>
      <c r="AN222" s="26">
        <f t="shared" si="65"/>
        <v>0</v>
      </c>
      <c r="AO222" s="26">
        <f t="shared" si="66"/>
        <v>0</v>
      </c>
      <c r="AQ222" s="28">
        <f t="shared" si="67"/>
        <v>0</v>
      </c>
      <c r="AR222" s="18">
        <f t="shared" si="68"/>
        <v>0</v>
      </c>
      <c r="AS222" s="18">
        <f t="shared" si="69"/>
        <v>0</v>
      </c>
      <c r="AT222" s="27">
        <f t="shared" si="70"/>
        <v>0</v>
      </c>
      <c r="AU222" s="27"/>
      <c r="AV222" s="27"/>
      <c r="AW222" s="18">
        <f>IF(Z222="TM",(COUNTIFS(Orders!AD:AD,Data!M222,Orders!W:W,0,Orders!X:X,0,Orders!S:S,"*Ray*")+COUNTIFS(Orders!AD:AD,Data!M222,Orders!W:W,1,Orders!X:X,1,Orders!S:S,"*Ray*")+COUNTIFS(Orders!AD:AD,Data!M222,Orders!W:W,0,Orders!X:X,0,Orders!S:S,"*Fabric*")+COUNTIFS(Orders!AD:AD,Data!M222,Orders!W:W,1,Orders!X:X,1,Orders!S:S,"*Fabric*")),IF(Data!Z222="AAM",SUMIFS(Data!AW:AW,Data!Z:Z,"TM",Data!X:X,Data!M222),IF(Data!Z222="AM",SUMIFS(Data!AW:AW,Data!Z:Z,"TM",Data!V:V,Data!M222),IF(Data!Z222="AZM",SUMIFS(Data!AW:AW,Data!Z:Z,"TM",Data!U:U,Data!M222),IF(Data!Z222="Zone",SUMIFS(Data!AW:AW,Data!Z:Z,"TM",Data!T:T,Data!M222),IF(Data!Z222="Region",SUMIFS(Data!AW:AW,Data!Z:Z,"TM",Data!S:S,Data!M222),IF(Data!Z222="Country",SUMIFS(Data!AW:AW,Data!Z:Z,"TM",Data!R:R,Data!M222),0)))))))</f>
        <v>0</v>
      </c>
      <c r="AX222" s="18">
        <f>IF(Z222="TM",(COUNTIFS(Orders!AD:AD,Data!M222,Orders!W:W,0,Orders!X:X,0,Orders!S:S,"*Starter*")+COUNTIFS(Orders!AD:AD,Data!M222,Orders!W:W,1,Orders!X:X,1,Orders!S:S,"*Starter*")),IF(Data!Z222="AAM",SUMIFS(Data!AX:AX,Data!Z:Z,"TM",Data!X:X,Data!M222),IF(Data!Z222="AM",SUMIFS(Data!AX:AX,Data!Z:Z,"TM",Data!V:V,Data!M222),IF(Data!Z222="AZM",SUMIFS(Data!AX:AX,Data!Z:Z,"TM",Data!U:U,Data!M222),IF(Data!Z222="Zone",SUMIFS(Data!AX:AX,Data!Z:Z,"TM",Data!T:T,Data!M222),IF(Data!Z222="Region",SUMIFS(Data!AX:AX,Data!Z:Z,"TM",Data!S:S,Data!M222),IF(Data!Z222="Country",SUMIFS(Data!AX:AX,Data!Z:Z,"TM",Data!R:R,Data!M222),0)))))))</f>
        <v>0</v>
      </c>
      <c r="AY222" s="18">
        <f>IF(Z222="TM",(COUNTIFS(Orders!AD:AD,Data!M222,Orders!W:W,0,Orders!X:X,0,Orders!S:S,"*Pro*")+COUNTIFS(Orders!AD:AD,Data!M222,Orders!W:W,1,Orders!X:X,1,Orders!S:S,"*Pro*")),IF(Data!Z222="AAM",SUMIFS(Data!AY:AY,Data!Z:Z,"TM",Data!X:X,Data!M222),IF(Data!Z222="AM",SUMIFS(Data!AY:AY,Data!Z:Z,"TM",Data!V:V,Data!M222),IF(Data!Z222="AZM",SUMIFS(Data!AY:AY,Data!Z:Z,"TM",Data!U:U,Data!M222),IF(Data!Z222="Zone",SUMIFS(Data!AY:AY,Data!Z:Z,"TM",Data!T:T,Data!M222),IF(Data!Z222="Region",SUMIFS(Data!AY:AY,Data!Z:Z,"TM",Data!S:S,Data!M222),IF(Data!Z222="Country",SUMIFS(Data!AY:AY,Data!Z:Z,"TM",Data!R:R,Data!M222),0)))))))</f>
        <v>0</v>
      </c>
      <c r="AZ222" s="18">
        <f>IF(Z222="TM",(COUNTIFS(Orders!AD:AD,Data!M222,Orders!W:W,0,Orders!X:X,0,Orders!S:S,"*Tab*")+COUNTIFS(Orders!AD:AD,Data!M222,Orders!W:W,1,Orders!X:X,1,Orders!S:S,"*Tab*")),IF(Data!Z222="AAM",SUMIFS(Data!AZ:AZ,Data!Z:Z,"TM",Data!X:X,Data!M222),IF(Data!Z222="AM",SUMIFS(Data!AZ:AZ,Data!Z:Z,"TM",Data!V:V,Data!M222),IF(Data!Z222="AZM",SUMIFS(Data!AZ:AZ,Data!Z:Z,"TM",Data!U:U,Data!M222),IF(Data!Z222="Zone",SUMIFS(Data!AZ:AZ,Data!Z:Z,"TM",Data!T:T,Data!M222),IF(Data!Z222="Region",SUMIFS(Data!AZ:AZ,Data!Z:Z,"TM",Data!S:S,Data!M222),IF(Data!Z222="Country",SUMIFS(Data!AZ:AZ,Data!Z:Z,"TM",Data!R:R,Data!M222),0)))))))</f>
        <v>0</v>
      </c>
      <c r="BA222" s="18">
        <f>IF(Z222="TM",(COUNTIFS(Orders!AD:AD,Data!M222,Orders!W:W,0,Orders!X:X,0,Orders!S:S,"*Dental*")+COUNTIFS(Orders!AD:AD,Data!M222,Orders!W:W,1,Orders!X:X,1,Orders!S:S,"*Dental*")+COUNTIFS(Orders!AD:AD,Data!M222,Orders!W:W,0,Orders!X:X,0,Orders!S:S,"*Pediatric*")+COUNTIFS(Orders!AD:AD,Data!M222,Orders!W:W,1,Orders!X:X,1,Orders!S:S,"*Pediatric*")),IF(Data!Z222="AAM",SUMIFS(Data!BA:BA,Data!Z:Z,"TM",Data!X:X,Data!M222),IF(Data!Z222="AM",SUMIFS(Data!BA:BA,Data!Z:Z,"TM",Data!V:V,Data!M222),IF(Data!Z222="AZM",SUMIFS(Data!BA:BA,Data!Z:Z,"TM",Data!U:U,Data!M222),IF(Data!Z222="Zone",SUMIFS(Data!BA:BA,Data!Z:Z,"TM",Data!T:T,Data!M222),IF(Data!Z222="Region",SUMIFS(Data!BA:BA,Data!Z:Z,"TM",Data!S:S,Data!M222),IF(Data!Z222="Country",SUMIFS(Data!BA:BA,Data!Z:Z,"TM",Data!R:R,Data!M222),0)))))))</f>
        <v>0</v>
      </c>
      <c r="BB222" s="18">
        <f>IF(Z222="TM",(COUNTIFS(Orders!AD:AD,Data!M222,Orders!W:W,0,Orders!X:X,0,Orders!S:S,"*Fabric*")+COUNTIFS(Orders!AD:AD,Data!M222,Orders!W:W,1,Orders!X:X,1,Orders!S:S,"*Fabric*")),IF(Data!Z222="AAM",SUMIFS(Data!BB:BB,Data!Z:Z,"TM",Data!X:X,Data!M222),IF(Data!Z222="AM",SUMIFS(Data!BB:BB,Data!Z:Z,"TM",Data!V:V,Data!M222),IF(Data!Z222="AZM",SUMIFS(Data!BB:BB,Data!Z:Z,"TM",Data!U:U,Data!M222),IF(Data!Z222="Zone",SUMIFS(Data!BB:BB,Data!Z:Z,"TM",Data!T:T,Data!M222),IF(Data!Z222="Region",SUMIFS(Data!BB:BB,Data!Z:Z,"TM",Data!S:S,Data!M222),IF(Data!Z222="Country",SUMIFS(Data!BB:BB,Data!Z:Z,"TM",Data!R:R,Data!M222),0)))))))</f>
        <v>0</v>
      </c>
    </row>
    <row r="223" spans="1:54" ht="15.75" x14ac:dyDescent="0.3">
      <c r="A223" s="33" t="str">
        <f t="shared" si="71"/>
        <v/>
      </c>
      <c r="B223" s="33" t="b">
        <f t="shared" si="72"/>
        <v>1</v>
      </c>
      <c r="C223" s="33" t="e">
        <f>IF(ISERROR(SMALL($D$4:$D$594,E223)),””,SMALL($D$4:$D$594,E223))</f>
        <v>#NAME?</v>
      </c>
      <c r="D223" s="34" t="str">
        <f t="shared" si="73"/>
        <v/>
      </c>
      <c r="E223" s="33">
        <f>ROWS($E$4:E223)</f>
        <v>220</v>
      </c>
      <c r="F223" s="33">
        <f t="shared" si="74"/>
        <v>0</v>
      </c>
      <c r="G223" s="33">
        <f>IF(OR(Report!$C$7="",Report!$C$7="All Levels"),1,IF(Report!$C$7=Data!Z223,1,0))</f>
        <v>0</v>
      </c>
      <c r="H223" s="33">
        <f t="shared" si="75"/>
        <v>1</v>
      </c>
      <c r="I223" s="33">
        <f t="shared" si="76"/>
        <v>3</v>
      </c>
      <c r="J223" s="33">
        <f>IF(OR(Report!$F$7="",Report!$F$7="All AMs"),1,IF(Report!$F$7=Data!W223,1,0))</f>
        <v>1</v>
      </c>
      <c r="K223" s="33">
        <f>IF(OR(Report!$E$7="",Report!$E$7="All Zones"),1,IF(Report!$E$7=Data!P223,1,0))</f>
        <v>1</v>
      </c>
      <c r="L223" s="33">
        <f>IF(OR(Report!$D$7="",Report!$D$7="All Regions"),1,IF(Report!$D$7=Data!O223,1,0))</f>
        <v>1</v>
      </c>
      <c r="M223" s="67" t="s">
        <v>525</v>
      </c>
      <c r="N223" s="67" t="s">
        <v>1048</v>
      </c>
      <c r="O223" s="68" t="s">
        <v>18</v>
      </c>
      <c r="P223" s="68" t="s">
        <v>683</v>
      </c>
      <c r="Q223" s="68" t="s">
        <v>811</v>
      </c>
      <c r="R223" s="67" t="s">
        <v>777</v>
      </c>
      <c r="S223" s="67" t="s">
        <v>749</v>
      </c>
      <c r="T223" s="67" t="s">
        <v>751</v>
      </c>
      <c r="U223" s="67" t="s">
        <v>783</v>
      </c>
      <c r="V223" s="67" t="s">
        <v>810</v>
      </c>
      <c r="W223" s="67" t="s">
        <v>705</v>
      </c>
      <c r="X223" s="67" t="s">
        <v>507</v>
      </c>
      <c r="Y223" s="68" t="s">
        <v>361</v>
      </c>
      <c r="Z223" s="68" t="s">
        <v>13</v>
      </c>
      <c r="AA223" s="68" t="s">
        <v>70</v>
      </c>
      <c r="AB223" s="18">
        <f>IF(Z223="TM",IF(AA223="H",(COUNTIFS(Orders!AD:AD,Data!M223,Orders!W:W,0,Orders!X:X,0)+COUNTIFS(Orders!AD:AD,Data!M223,Orders!W:W,1,Orders!X:X,1)),0),IF(Data!Z223="AAM",SUMIFS(Data!AB:AB,Data!Z:Z,"TM",Data!X:X,Data!M223,AA:AA,"H"),IF(Data!Z223="AM",SUMIFS(Data!AB:AB,Data!Z:Z,"TM",Data!V:V,Data!M223,AA:AA,"H"),IF(Data!Z223="AZM",SUMIFS(Data!AB:AB,Data!Z:Z,"TM",Data!U:U,Data!M223,AA:AA,"H"),IF(Data!Z223="ZM",SUMIFS(Data!AB:AB,Data!Z:Z,"TM",Data!T:T,Data!M223,AA:AA,"H"),IF(Data!Z223="RM",SUMIFS(Data!AB:AB,Data!Z:Z,"TM",Data!S:S,Data!M223,AA:AA,"H"),IF(Data!Z223="CM",SUMIFS(Data!AB:AB,Data!Z:Z,"TM",Data!R:R,Data!M223,AA:AA,"H"),"")))))))</f>
        <v>0</v>
      </c>
      <c r="AC223" s="28">
        <f>IF(Z223="TM",IF(AA223="H",(SUMIFS(Orders!AG:AG,Orders!AD:AD,Data!M223,Orders!W:W,0,Orders!X:X,0)+SUMIFS(Orders!AG:AG,Orders!AD:AD,Data!M223,Orders!W:W,1,Orders!X:X,1))/12000,0),IF(Data!Z223="AAM",SUMIFS(Data!AC:AC,Data!Z:Z,"TM",Data!X:X,Data!M223,AA:AA,"H"),IF(Data!Z223="AM",SUMIFS(Data!AC:AC,Data!Z:Z,"TM",Data!V:V,Data!M223,AA:AA,"H"),IF(Data!Z223="AZM",SUMIFS(Data!AC:AC,Data!Z:Z,"TM",Data!U:U,Data!M223,AA:AA,"H"),IF(Data!Z223="Zone",SUMIFS(Data!AC:AC,Data!Z:Z,"TM",Data!T:T,Data!M223,AA:AA,"H"),IF(Data!Z223="Region",SUMIFS(Data!AC:AC,Data!Z:Z,"TM",Data!S:S,Data!M223,AA:AA,"H"),IF(Data!Z223="Country",SUMIFS(Data!AC:AC,Data!Z:Z,"TM",Data!R:R,Data!M223,AA:AA,"H"),"")))))))</f>
        <v>0</v>
      </c>
      <c r="AD223" s="18">
        <f>IF(Z223="TM",0,IF(Data!Z223="AAM",SUMIFS(Data!AD:AD,Data!Z:Z,"TM",Data!X:X,Data!M223,AA:AA,"H"),IF(Data!Z223="AM",SUMIFS(Data!AD:AD,Data!Z:Z,"TM",Data!V:V,Data!M223,AA:AA,"H"),IF(Data!Z223="AZM",SUMIFS(Data!AD:AD,Data!Z:Z,"TM",Data!U:U,Data!M223,AA:AA,"H"),IF(Data!Z223="Zone",SUMIFS(Data!AD:AD,Data!Z:Z,"TM",Data!T:T,Data!M223,AA:AA,"H"),IF(Data!Z223="Region",SUMIFS(Data!AD:AD,Data!Z:Z,"TM",Data!S:S,Data!M223,AA:AA,"H"),IF(Data!Z223="Country",SUMIFS(Data!AD:AD,Data!Z:Z,"TM",Data!R:R,Data!M223,AA:AA,"H"),"")))))))</f>
        <v>0</v>
      </c>
      <c r="AE223" s="27">
        <f t="shared" si="60"/>
        <v>0</v>
      </c>
      <c r="AF223" s="26">
        <f t="shared" si="61"/>
        <v>0</v>
      </c>
      <c r="AG223" s="26">
        <f t="shared" si="62"/>
        <v>0</v>
      </c>
      <c r="AH223" s="26">
        <f t="shared" si="63"/>
        <v>0</v>
      </c>
      <c r="AJ223" s="28">
        <f>IF(Z223="TM",IF(AA223="U",(SUMIFS(Orders!AG:AG,Orders!AD:AD,Data!M223,Orders!W:W,0,Orders!X:X,0)+SUMIFS(Orders!AG:AG,Orders!AD:AD,Data!M223,Orders!W:W,1,Orders!X:X,1))/12000,0),IF(Data!Z223="AAM",SUMIFS(Data!AJ:AJ,Data!Z:Z,"TM",Data!X:X,Data!M223,AA:AA,"U"),IF(Data!Z223="AM",SUMIFS(Data!AJ:AJ,Data!Z:Z,"TM",Data!V:V,Data!M223,AA:AA,"U"),IF(Data!Z223="AZM",SUMIFS(Data!AJ:AJ,Data!Z:Z,"TM",Data!U:U,Data!M223,AA:AA,"U"),IF(Data!Z223="Zone",SUMIFS(Data!AJ:AJ,Data!Z:Z,"TM",Data!T:T,Data!M223,AA:AA,"U"),IF(Data!Z223="Region",SUMIFS(Data!AJ:AJ,Data!Z:Z,"TM",Data!S:S,Data!M223,AA:AA,"U"),IF(Data!Z223="Country",SUMIFS(Data!AJ:AJ,Data!Z:Z,"TM",Data!R:R,Data!M223,AA:AA,"U"),"")))))))</f>
        <v>0</v>
      </c>
      <c r="AK223" s="18">
        <f>IF(Z223="TM",IF(AA223="U",(SUMIFS(Orders!AG:AG,Orders!AD:AD,Data!M223,Orders!W:W,0,Orders!X:X,0)+SUMIFS(Orders!AG:AG,Orders!AD:AD,Data!M223,Orders!W:W,1,Orders!X:X,1)),0),IF(Data!Z223="AAM",SUMIFS(Data!AK:AK,Data!Z:Z,"TM",Data!X:X,Data!M223,AA:AA,"U"),IF(Data!Z223="AM",SUMIFS(Data!AK:AK,Data!Z:Z,"TM",Data!V:V,Data!M223,AA:AA,"U"),IF(Data!Z223="AZM",SUMIFS(Data!AK:AK,Data!Z:Z,"TM",Data!U:U,Data!M223,AA:AA,"U"),IF(Data!Z223="Zone",SUMIFS(Data!AK:AK,Data!Z:Z,"TM",Data!T:T,Data!M223,AA:AA,"U"),IF(Data!Z223="Region",SUMIFS(Data!AK:AK,Data!Z:Z,"TM",Data!S:S,Data!M223,AA:AA,"U"),IF(Data!Z223="Country",SUMIFS(Data!AK:AK,Data!Z:Z,"TM",Data!R:R,Data!M223,AA:AA,"U"),"")))))))</f>
        <v>0</v>
      </c>
      <c r="AL223" s="18">
        <f>IF(Z223="TM",12000*0,IF(Data!Z223="AAM",SUMIFS(Data!AL:AL,Data!Z:Z,"TM",Data!X:X,Data!M223,AA:AA,"H"),IF(Data!Z223="AM",SUMIFS(Data!AL:AL,Data!Z:Z,"TM",Data!V:V,Data!M223,AA:AA,"H"),IF(Data!Z223="AZM",SUMIFS(Data!AL:AL,Data!Z:Z,"TM",Data!U:U,Data!M223,AA:AA,"H"),IF(Data!Z223="Zone",SUMIFS(Data!AL:AL,Data!Z:Z,"TM",Data!T:T,Data!M223,AA:AA,"H"),IF(Data!Z223="Region",SUMIFS(Data!AL:AL,Data!Z:Z,"TM",Data!S:S,Data!M223,AA:AA,"H"),IF(Data!Z223="Country",SUMIFS(Data!AL:AL,Data!Z:Z,"TM",Data!R:R,Data!M223,AA:AA,"H"),"")))))))</f>
        <v>0</v>
      </c>
      <c r="AM223" s="27">
        <f t="shared" si="64"/>
        <v>0</v>
      </c>
      <c r="AN223" s="26">
        <f t="shared" si="65"/>
        <v>0</v>
      </c>
      <c r="AO223" s="26">
        <f t="shared" si="66"/>
        <v>0</v>
      </c>
      <c r="AQ223" s="28">
        <f t="shared" si="67"/>
        <v>0</v>
      </c>
      <c r="AR223" s="18">
        <f t="shared" si="68"/>
        <v>0</v>
      </c>
      <c r="AS223" s="18">
        <f t="shared" si="69"/>
        <v>0</v>
      </c>
      <c r="AT223" s="27">
        <f t="shared" si="70"/>
        <v>0</v>
      </c>
      <c r="AU223" s="27"/>
      <c r="AV223" s="27"/>
      <c r="AW223" s="18">
        <f>IF(Z223="TM",(COUNTIFS(Orders!AD:AD,Data!M223,Orders!W:W,0,Orders!X:X,0,Orders!S:S,"*Ray*")+COUNTIFS(Orders!AD:AD,Data!M223,Orders!W:W,1,Orders!X:X,1,Orders!S:S,"*Ray*")+COUNTIFS(Orders!AD:AD,Data!M223,Orders!W:W,0,Orders!X:X,0,Orders!S:S,"*Fabric*")+COUNTIFS(Orders!AD:AD,Data!M223,Orders!W:W,1,Orders!X:X,1,Orders!S:S,"*Fabric*")),IF(Data!Z223="AAM",SUMIFS(Data!AW:AW,Data!Z:Z,"TM",Data!X:X,Data!M223),IF(Data!Z223="AM",SUMIFS(Data!AW:AW,Data!Z:Z,"TM",Data!V:V,Data!M223),IF(Data!Z223="AZM",SUMIFS(Data!AW:AW,Data!Z:Z,"TM",Data!U:U,Data!M223),IF(Data!Z223="Zone",SUMIFS(Data!AW:AW,Data!Z:Z,"TM",Data!T:T,Data!M223),IF(Data!Z223="Region",SUMIFS(Data!AW:AW,Data!Z:Z,"TM",Data!S:S,Data!M223),IF(Data!Z223="Country",SUMIFS(Data!AW:AW,Data!Z:Z,"TM",Data!R:R,Data!M223),0)))))))</f>
        <v>0</v>
      </c>
      <c r="AX223" s="18">
        <f>IF(Z223="TM",(COUNTIFS(Orders!AD:AD,Data!M223,Orders!W:W,0,Orders!X:X,0,Orders!S:S,"*Starter*")+COUNTIFS(Orders!AD:AD,Data!M223,Orders!W:W,1,Orders!X:X,1,Orders!S:S,"*Starter*")),IF(Data!Z223="AAM",SUMIFS(Data!AX:AX,Data!Z:Z,"TM",Data!X:X,Data!M223),IF(Data!Z223="AM",SUMIFS(Data!AX:AX,Data!Z:Z,"TM",Data!V:V,Data!M223),IF(Data!Z223="AZM",SUMIFS(Data!AX:AX,Data!Z:Z,"TM",Data!U:U,Data!M223),IF(Data!Z223="Zone",SUMIFS(Data!AX:AX,Data!Z:Z,"TM",Data!T:T,Data!M223),IF(Data!Z223="Region",SUMIFS(Data!AX:AX,Data!Z:Z,"TM",Data!S:S,Data!M223),IF(Data!Z223="Country",SUMIFS(Data!AX:AX,Data!Z:Z,"TM",Data!R:R,Data!M223),0)))))))</f>
        <v>0</v>
      </c>
      <c r="AY223" s="18">
        <f>IF(Z223="TM",(COUNTIFS(Orders!AD:AD,Data!M223,Orders!W:W,0,Orders!X:X,0,Orders!S:S,"*Pro*")+COUNTIFS(Orders!AD:AD,Data!M223,Orders!W:W,1,Orders!X:X,1,Orders!S:S,"*Pro*")),IF(Data!Z223="AAM",SUMIFS(Data!AY:AY,Data!Z:Z,"TM",Data!X:X,Data!M223),IF(Data!Z223="AM",SUMIFS(Data!AY:AY,Data!Z:Z,"TM",Data!V:V,Data!M223),IF(Data!Z223="AZM",SUMIFS(Data!AY:AY,Data!Z:Z,"TM",Data!U:U,Data!M223),IF(Data!Z223="Zone",SUMIFS(Data!AY:AY,Data!Z:Z,"TM",Data!T:T,Data!M223),IF(Data!Z223="Region",SUMIFS(Data!AY:AY,Data!Z:Z,"TM",Data!S:S,Data!M223),IF(Data!Z223="Country",SUMIFS(Data!AY:AY,Data!Z:Z,"TM",Data!R:R,Data!M223),0)))))))</f>
        <v>0</v>
      </c>
      <c r="AZ223" s="18">
        <f>IF(Z223="TM",(COUNTIFS(Orders!AD:AD,Data!M223,Orders!W:W,0,Orders!X:X,0,Orders!S:S,"*Tab*")+COUNTIFS(Orders!AD:AD,Data!M223,Orders!W:W,1,Orders!X:X,1,Orders!S:S,"*Tab*")),IF(Data!Z223="AAM",SUMIFS(Data!AZ:AZ,Data!Z:Z,"TM",Data!X:X,Data!M223),IF(Data!Z223="AM",SUMIFS(Data!AZ:AZ,Data!Z:Z,"TM",Data!V:V,Data!M223),IF(Data!Z223="AZM",SUMIFS(Data!AZ:AZ,Data!Z:Z,"TM",Data!U:U,Data!M223),IF(Data!Z223="Zone",SUMIFS(Data!AZ:AZ,Data!Z:Z,"TM",Data!T:T,Data!M223),IF(Data!Z223="Region",SUMIFS(Data!AZ:AZ,Data!Z:Z,"TM",Data!S:S,Data!M223),IF(Data!Z223="Country",SUMIFS(Data!AZ:AZ,Data!Z:Z,"TM",Data!R:R,Data!M223),0)))))))</f>
        <v>0</v>
      </c>
      <c r="BA223" s="18">
        <f>IF(Z223="TM",(COUNTIFS(Orders!AD:AD,Data!M223,Orders!W:W,0,Orders!X:X,0,Orders!S:S,"*Dental*")+COUNTIFS(Orders!AD:AD,Data!M223,Orders!W:W,1,Orders!X:X,1,Orders!S:S,"*Dental*")+COUNTIFS(Orders!AD:AD,Data!M223,Orders!W:W,0,Orders!X:X,0,Orders!S:S,"*Pediatric*")+COUNTIFS(Orders!AD:AD,Data!M223,Orders!W:W,1,Orders!X:X,1,Orders!S:S,"*Pediatric*")),IF(Data!Z223="AAM",SUMIFS(Data!BA:BA,Data!Z:Z,"TM",Data!X:X,Data!M223),IF(Data!Z223="AM",SUMIFS(Data!BA:BA,Data!Z:Z,"TM",Data!V:V,Data!M223),IF(Data!Z223="AZM",SUMIFS(Data!BA:BA,Data!Z:Z,"TM",Data!U:U,Data!M223),IF(Data!Z223="Zone",SUMIFS(Data!BA:BA,Data!Z:Z,"TM",Data!T:T,Data!M223),IF(Data!Z223="Region",SUMIFS(Data!BA:BA,Data!Z:Z,"TM",Data!S:S,Data!M223),IF(Data!Z223="Country",SUMIFS(Data!BA:BA,Data!Z:Z,"TM",Data!R:R,Data!M223),0)))))))</f>
        <v>0</v>
      </c>
      <c r="BB223" s="18">
        <f>IF(Z223="TM",(COUNTIFS(Orders!AD:AD,Data!M223,Orders!W:W,0,Orders!X:X,0,Orders!S:S,"*Fabric*")+COUNTIFS(Orders!AD:AD,Data!M223,Orders!W:W,1,Orders!X:X,1,Orders!S:S,"*Fabric*")),IF(Data!Z223="AAM",SUMIFS(Data!BB:BB,Data!Z:Z,"TM",Data!X:X,Data!M223),IF(Data!Z223="AM",SUMIFS(Data!BB:BB,Data!Z:Z,"TM",Data!V:V,Data!M223),IF(Data!Z223="AZM",SUMIFS(Data!BB:BB,Data!Z:Z,"TM",Data!U:U,Data!M223),IF(Data!Z223="Zone",SUMIFS(Data!BB:BB,Data!Z:Z,"TM",Data!T:T,Data!M223),IF(Data!Z223="Region",SUMIFS(Data!BB:BB,Data!Z:Z,"TM",Data!S:S,Data!M223),IF(Data!Z223="Country",SUMIFS(Data!BB:BB,Data!Z:Z,"TM",Data!R:R,Data!M223),0)))))))</f>
        <v>0</v>
      </c>
    </row>
    <row r="224" spans="1:54" ht="15.75" x14ac:dyDescent="0.3">
      <c r="A224" s="33" t="str">
        <f t="shared" si="71"/>
        <v/>
      </c>
      <c r="B224" s="33" t="b">
        <f t="shared" si="72"/>
        <v>1</v>
      </c>
      <c r="C224" s="33" t="e">
        <f>IF(ISERROR(SMALL($D$4:$D$594,E224)),””,SMALL($D$4:$D$594,E224))</f>
        <v>#NAME?</v>
      </c>
      <c r="D224" s="34" t="str">
        <f t="shared" si="73"/>
        <v/>
      </c>
      <c r="E224" s="33">
        <f>ROWS($E$4:E224)</f>
        <v>221</v>
      </c>
      <c r="F224" s="33">
        <f t="shared" si="74"/>
        <v>0</v>
      </c>
      <c r="G224" s="33">
        <f>IF(OR(Report!$C$7="",Report!$C$7="All Levels"),1,IF(Report!$C$7=Data!Z224,1,0))</f>
        <v>0</v>
      </c>
      <c r="H224" s="33">
        <f t="shared" si="75"/>
        <v>1</v>
      </c>
      <c r="I224" s="33">
        <f t="shared" si="76"/>
        <v>3</v>
      </c>
      <c r="J224" s="33">
        <f>IF(OR(Report!$F$7="",Report!$F$7="All AMs"),1,IF(Report!$F$7=Data!W224,1,0))</f>
        <v>1</v>
      </c>
      <c r="K224" s="33">
        <f>IF(OR(Report!$E$7="",Report!$E$7="All Zones"),1,IF(Report!$E$7=Data!P224,1,0))</f>
        <v>1</v>
      </c>
      <c r="L224" s="33">
        <f>IF(OR(Report!$D$7="",Report!$D$7="All Regions"),1,IF(Report!$D$7=Data!O224,1,0))</f>
        <v>1</v>
      </c>
      <c r="M224" s="67" t="s">
        <v>507</v>
      </c>
      <c r="N224" s="67" t="s">
        <v>877</v>
      </c>
      <c r="O224" s="68" t="s">
        <v>18</v>
      </c>
      <c r="P224" s="68" t="s">
        <v>683</v>
      </c>
      <c r="Q224" s="68" t="s">
        <v>811</v>
      </c>
      <c r="R224" s="67" t="s">
        <v>777</v>
      </c>
      <c r="S224" s="67" t="s">
        <v>749</v>
      </c>
      <c r="T224" s="67" t="s">
        <v>751</v>
      </c>
      <c r="U224" s="67" t="s">
        <v>783</v>
      </c>
      <c r="V224" s="67" t="s">
        <v>810</v>
      </c>
      <c r="W224" s="67" t="s">
        <v>705</v>
      </c>
      <c r="X224" s="67" t="s">
        <v>507</v>
      </c>
      <c r="Y224" s="68" t="s">
        <v>361</v>
      </c>
      <c r="Z224" s="68" t="s">
        <v>13</v>
      </c>
      <c r="AA224" s="68" t="s">
        <v>70</v>
      </c>
      <c r="AB224" s="18">
        <f>IF(Z224="TM",IF(AA224="H",(COUNTIFS(Orders!AD:AD,Data!M224,Orders!W:W,0,Orders!X:X,0)+COUNTIFS(Orders!AD:AD,Data!M224,Orders!W:W,1,Orders!X:X,1)),0),IF(Data!Z224="AAM",SUMIFS(Data!AB:AB,Data!Z:Z,"TM",Data!X:X,Data!M224,AA:AA,"H"),IF(Data!Z224="AM",SUMIFS(Data!AB:AB,Data!Z:Z,"TM",Data!V:V,Data!M224,AA:AA,"H"),IF(Data!Z224="AZM",SUMIFS(Data!AB:AB,Data!Z:Z,"TM",Data!U:U,Data!M224,AA:AA,"H"),IF(Data!Z224="ZM",SUMIFS(Data!AB:AB,Data!Z:Z,"TM",Data!T:T,Data!M224,AA:AA,"H"),IF(Data!Z224="RM",SUMIFS(Data!AB:AB,Data!Z:Z,"TM",Data!S:S,Data!M224,AA:AA,"H"),IF(Data!Z224="CM",SUMIFS(Data!AB:AB,Data!Z:Z,"TM",Data!R:R,Data!M224,AA:AA,"H"),"")))))))</f>
        <v>0</v>
      </c>
      <c r="AC224" s="28">
        <f>IF(Z224="TM",IF(AA224="H",(SUMIFS(Orders!AG:AG,Orders!AD:AD,Data!M224,Orders!W:W,0,Orders!X:X,0)+SUMIFS(Orders!AG:AG,Orders!AD:AD,Data!M224,Orders!W:W,1,Orders!X:X,1))/12000,0),IF(Data!Z224="AAM",SUMIFS(Data!AC:AC,Data!Z:Z,"TM",Data!X:X,Data!M224,AA:AA,"H"),IF(Data!Z224="AM",SUMIFS(Data!AC:AC,Data!Z:Z,"TM",Data!V:V,Data!M224,AA:AA,"H"),IF(Data!Z224="AZM",SUMIFS(Data!AC:AC,Data!Z:Z,"TM",Data!U:U,Data!M224,AA:AA,"H"),IF(Data!Z224="Zone",SUMIFS(Data!AC:AC,Data!Z:Z,"TM",Data!T:T,Data!M224,AA:AA,"H"),IF(Data!Z224="Region",SUMIFS(Data!AC:AC,Data!Z:Z,"TM",Data!S:S,Data!M224,AA:AA,"H"),IF(Data!Z224="Country",SUMIFS(Data!AC:AC,Data!Z:Z,"TM",Data!R:R,Data!M224,AA:AA,"H"),"")))))))</f>
        <v>0</v>
      </c>
      <c r="AD224" s="18">
        <f>IF(Z224="TM",0,IF(Data!Z224="AAM",SUMIFS(Data!AD:AD,Data!Z:Z,"TM",Data!X:X,Data!M224,AA:AA,"H"),IF(Data!Z224="AM",SUMIFS(Data!AD:AD,Data!Z:Z,"TM",Data!V:V,Data!M224,AA:AA,"H"),IF(Data!Z224="AZM",SUMIFS(Data!AD:AD,Data!Z:Z,"TM",Data!U:U,Data!M224,AA:AA,"H"),IF(Data!Z224="Zone",SUMIFS(Data!AD:AD,Data!Z:Z,"TM",Data!T:T,Data!M224,AA:AA,"H"),IF(Data!Z224="Region",SUMIFS(Data!AD:AD,Data!Z:Z,"TM",Data!S:S,Data!M224,AA:AA,"H"),IF(Data!Z224="Country",SUMIFS(Data!AD:AD,Data!Z:Z,"TM",Data!R:R,Data!M224,AA:AA,"H"),"")))))))</f>
        <v>0</v>
      </c>
      <c r="AE224" s="27">
        <f t="shared" si="60"/>
        <v>0</v>
      </c>
      <c r="AF224" s="26">
        <f t="shared" si="61"/>
        <v>0</v>
      </c>
      <c r="AG224" s="26">
        <f t="shared" si="62"/>
        <v>0</v>
      </c>
      <c r="AH224" s="26">
        <f t="shared" si="63"/>
        <v>0</v>
      </c>
      <c r="AJ224" s="28">
        <f>IF(Z224="TM",IF(AA224="U",(SUMIFS(Orders!AG:AG,Orders!AD:AD,Data!M224,Orders!W:W,0,Orders!X:X,0)+SUMIFS(Orders!AG:AG,Orders!AD:AD,Data!M224,Orders!W:W,1,Orders!X:X,1))/12000,0),IF(Data!Z224="AAM",SUMIFS(Data!AJ:AJ,Data!Z:Z,"TM",Data!X:X,Data!M224,AA:AA,"U"),IF(Data!Z224="AM",SUMIFS(Data!AJ:AJ,Data!Z:Z,"TM",Data!V:V,Data!M224,AA:AA,"U"),IF(Data!Z224="AZM",SUMIFS(Data!AJ:AJ,Data!Z:Z,"TM",Data!U:U,Data!M224,AA:AA,"U"),IF(Data!Z224="Zone",SUMIFS(Data!AJ:AJ,Data!Z:Z,"TM",Data!T:T,Data!M224,AA:AA,"U"),IF(Data!Z224="Region",SUMIFS(Data!AJ:AJ,Data!Z:Z,"TM",Data!S:S,Data!M224,AA:AA,"U"),IF(Data!Z224="Country",SUMIFS(Data!AJ:AJ,Data!Z:Z,"TM",Data!R:R,Data!M224,AA:AA,"U"),"")))))))</f>
        <v>0</v>
      </c>
      <c r="AK224" s="18">
        <f>IF(Z224="TM",IF(AA224="U",(SUMIFS(Orders!AG:AG,Orders!AD:AD,Data!M224,Orders!W:W,0,Orders!X:X,0)+SUMIFS(Orders!AG:AG,Orders!AD:AD,Data!M224,Orders!W:W,1,Orders!X:X,1)),0),IF(Data!Z224="AAM",SUMIFS(Data!AK:AK,Data!Z:Z,"TM",Data!X:X,Data!M224,AA:AA,"U"),IF(Data!Z224="AM",SUMIFS(Data!AK:AK,Data!Z:Z,"TM",Data!V:V,Data!M224,AA:AA,"U"),IF(Data!Z224="AZM",SUMIFS(Data!AK:AK,Data!Z:Z,"TM",Data!U:U,Data!M224,AA:AA,"U"),IF(Data!Z224="Zone",SUMIFS(Data!AK:AK,Data!Z:Z,"TM",Data!T:T,Data!M224,AA:AA,"U"),IF(Data!Z224="Region",SUMIFS(Data!AK:AK,Data!Z:Z,"TM",Data!S:S,Data!M224,AA:AA,"U"),IF(Data!Z224="Country",SUMIFS(Data!AK:AK,Data!Z:Z,"TM",Data!R:R,Data!M224,AA:AA,"U"),"")))))))</f>
        <v>0</v>
      </c>
      <c r="AL224" s="18">
        <f>IF(Z224="TM",12000*0,IF(Data!Z224="AAM",SUMIFS(Data!AL:AL,Data!Z:Z,"TM",Data!X:X,Data!M224,AA:AA,"H"),IF(Data!Z224="AM",SUMIFS(Data!AL:AL,Data!Z:Z,"TM",Data!V:V,Data!M224,AA:AA,"H"),IF(Data!Z224="AZM",SUMIFS(Data!AL:AL,Data!Z:Z,"TM",Data!U:U,Data!M224,AA:AA,"H"),IF(Data!Z224="Zone",SUMIFS(Data!AL:AL,Data!Z:Z,"TM",Data!T:T,Data!M224,AA:AA,"H"),IF(Data!Z224="Region",SUMIFS(Data!AL:AL,Data!Z:Z,"TM",Data!S:S,Data!M224,AA:AA,"H"),IF(Data!Z224="Country",SUMIFS(Data!AL:AL,Data!Z:Z,"TM",Data!R:R,Data!M224,AA:AA,"H"),"")))))))</f>
        <v>0</v>
      </c>
      <c r="AM224" s="27">
        <f t="shared" si="64"/>
        <v>0</v>
      </c>
      <c r="AN224" s="26">
        <f t="shared" si="65"/>
        <v>0</v>
      </c>
      <c r="AO224" s="26">
        <f t="shared" si="66"/>
        <v>0</v>
      </c>
      <c r="AQ224" s="28">
        <f t="shared" si="67"/>
        <v>0</v>
      </c>
      <c r="AR224" s="18">
        <f t="shared" si="68"/>
        <v>0</v>
      </c>
      <c r="AS224" s="18">
        <f t="shared" si="69"/>
        <v>0</v>
      </c>
      <c r="AT224" s="27">
        <f t="shared" si="70"/>
        <v>0</v>
      </c>
      <c r="AU224" s="27"/>
      <c r="AV224" s="27"/>
      <c r="AW224" s="18">
        <f>IF(Z224="TM",(COUNTIFS(Orders!AD:AD,Data!M224,Orders!W:W,0,Orders!X:X,0,Orders!S:S,"*Ray*")+COUNTIFS(Orders!AD:AD,Data!M224,Orders!W:W,1,Orders!X:X,1,Orders!S:S,"*Ray*")+COUNTIFS(Orders!AD:AD,Data!M224,Orders!W:W,0,Orders!X:X,0,Orders!S:S,"*Fabric*")+COUNTIFS(Orders!AD:AD,Data!M224,Orders!W:W,1,Orders!X:X,1,Orders!S:S,"*Fabric*")),IF(Data!Z224="AAM",SUMIFS(Data!AW:AW,Data!Z:Z,"TM",Data!X:X,Data!M224),IF(Data!Z224="AM",SUMIFS(Data!AW:AW,Data!Z:Z,"TM",Data!V:V,Data!M224),IF(Data!Z224="AZM",SUMIFS(Data!AW:AW,Data!Z:Z,"TM",Data!U:U,Data!M224),IF(Data!Z224="Zone",SUMIFS(Data!AW:AW,Data!Z:Z,"TM",Data!T:T,Data!M224),IF(Data!Z224="Region",SUMIFS(Data!AW:AW,Data!Z:Z,"TM",Data!S:S,Data!M224),IF(Data!Z224="Country",SUMIFS(Data!AW:AW,Data!Z:Z,"TM",Data!R:R,Data!M224),0)))))))</f>
        <v>0</v>
      </c>
      <c r="AX224" s="18">
        <f>IF(Z224="TM",(COUNTIFS(Orders!AD:AD,Data!M224,Orders!W:W,0,Orders!X:X,0,Orders!S:S,"*Starter*")+COUNTIFS(Orders!AD:AD,Data!M224,Orders!W:W,1,Orders!X:X,1,Orders!S:S,"*Starter*")),IF(Data!Z224="AAM",SUMIFS(Data!AX:AX,Data!Z:Z,"TM",Data!X:X,Data!M224),IF(Data!Z224="AM",SUMIFS(Data!AX:AX,Data!Z:Z,"TM",Data!V:V,Data!M224),IF(Data!Z224="AZM",SUMIFS(Data!AX:AX,Data!Z:Z,"TM",Data!U:U,Data!M224),IF(Data!Z224="Zone",SUMIFS(Data!AX:AX,Data!Z:Z,"TM",Data!T:T,Data!M224),IF(Data!Z224="Region",SUMIFS(Data!AX:AX,Data!Z:Z,"TM",Data!S:S,Data!M224),IF(Data!Z224="Country",SUMIFS(Data!AX:AX,Data!Z:Z,"TM",Data!R:R,Data!M224),0)))))))</f>
        <v>0</v>
      </c>
      <c r="AY224" s="18">
        <f>IF(Z224="TM",(COUNTIFS(Orders!AD:AD,Data!M224,Orders!W:W,0,Orders!X:X,0,Orders!S:S,"*Pro*")+COUNTIFS(Orders!AD:AD,Data!M224,Orders!W:W,1,Orders!X:X,1,Orders!S:S,"*Pro*")),IF(Data!Z224="AAM",SUMIFS(Data!AY:AY,Data!Z:Z,"TM",Data!X:X,Data!M224),IF(Data!Z224="AM",SUMIFS(Data!AY:AY,Data!Z:Z,"TM",Data!V:V,Data!M224),IF(Data!Z224="AZM",SUMIFS(Data!AY:AY,Data!Z:Z,"TM",Data!U:U,Data!M224),IF(Data!Z224="Zone",SUMIFS(Data!AY:AY,Data!Z:Z,"TM",Data!T:T,Data!M224),IF(Data!Z224="Region",SUMIFS(Data!AY:AY,Data!Z:Z,"TM",Data!S:S,Data!M224),IF(Data!Z224="Country",SUMIFS(Data!AY:AY,Data!Z:Z,"TM",Data!R:R,Data!M224),0)))))))</f>
        <v>0</v>
      </c>
      <c r="AZ224" s="18">
        <f>IF(Z224="TM",(COUNTIFS(Orders!AD:AD,Data!M224,Orders!W:W,0,Orders!X:X,0,Orders!S:S,"*Tab*")+COUNTIFS(Orders!AD:AD,Data!M224,Orders!W:W,1,Orders!X:X,1,Orders!S:S,"*Tab*")),IF(Data!Z224="AAM",SUMIFS(Data!AZ:AZ,Data!Z:Z,"TM",Data!X:X,Data!M224),IF(Data!Z224="AM",SUMIFS(Data!AZ:AZ,Data!Z:Z,"TM",Data!V:V,Data!M224),IF(Data!Z224="AZM",SUMIFS(Data!AZ:AZ,Data!Z:Z,"TM",Data!U:U,Data!M224),IF(Data!Z224="Zone",SUMIFS(Data!AZ:AZ,Data!Z:Z,"TM",Data!T:T,Data!M224),IF(Data!Z224="Region",SUMIFS(Data!AZ:AZ,Data!Z:Z,"TM",Data!S:S,Data!M224),IF(Data!Z224="Country",SUMIFS(Data!AZ:AZ,Data!Z:Z,"TM",Data!R:R,Data!M224),0)))))))</f>
        <v>0</v>
      </c>
      <c r="BA224" s="18">
        <f>IF(Z224="TM",(COUNTIFS(Orders!AD:AD,Data!M224,Orders!W:W,0,Orders!X:X,0,Orders!S:S,"*Dental*")+COUNTIFS(Orders!AD:AD,Data!M224,Orders!W:W,1,Orders!X:X,1,Orders!S:S,"*Dental*")+COUNTIFS(Orders!AD:AD,Data!M224,Orders!W:W,0,Orders!X:X,0,Orders!S:S,"*Pediatric*")+COUNTIFS(Orders!AD:AD,Data!M224,Orders!W:W,1,Orders!X:X,1,Orders!S:S,"*Pediatric*")),IF(Data!Z224="AAM",SUMIFS(Data!BA:BA,Data!Z:Z,"TM",Data!X:X,Data!M224),IF(Data!Z224="AM",SUMIFS(Data!BA:BA,Data!Z:Z,"TM",Data!V:V,Data!M224),IF(Data!Z224="AZM",SUMIFS(Data!BA:BA,Data!Z:Z,"TM",Data!U:U,Data!M224),IF(Data!Z224="Zone",SUMIFS(Data!BA:BA,Data!Z:Z,"TM",Data!T:T,Data!M224),IF(Data!Z224="Region",SUMIFS(Data!BA:BA,Data!Z:Z,"TM",Data!S:S,Data!M224),IF(Data!Z224="Country",SUMIFS(Data!BA:BA,Data!Z:Z,"TM",Data!R:R,Data!M224),0)))))))</f>
        <v>0</v>
      </c>
      <c r="BB224" s="18">
        <f>IF(Z224="TM",(COUNTIFS(Orders!AD:AD,Data!M224,Orders!W:W,0,Orders!X:X,0,Orders!S:S,"*Fabric*")+COUNTIFS(Orders!AD:AD,Data!M224,Orders!W:W,1,Orders!X:X,1,Orders!S:S,"*Fabric*")),IF(Data!Z224="AAM",SUMIFS(Data!BB:BB,Data!Z:Z,"TM",Data!X:X,Data!M224),IF(Data!Z224="AM",SUMIFS(Data!BB:BB,Data!Z:Z,"TM",Data!V:V,Data!M224),IF(Data!Z224="AZM",SUMIFS(Data!BB:BB,Data!Z:Z,"TM",Data!U:U,Data!M224),IF(Data!Z224="Zone",SUMIFS(Data!BB:BB,Data!Z:Z,"TM",Data!T:T,Data!M224),IF(Data!Z224="Region",SUMIFS(Data!BB:BB,Data!Z:Z,"TM",Data!S:S,Data!M224),IF(Data!Z224="Country",SUMIFS(Data!BB:BB,Data!Z:Z,"TM",Data!R:R,Data!M224),0)))))))</f>
        <v>0</v>
      </c>
    </row>
    <row r="225" spans="1:54" ht="15.75" x14ac:dyDescent="0.3">
      <c r="A225" s="33" t="str">
        <f t="shared" si="71"/>
        <v/>
      </c>
      <c r="B225" s="33" t="b">
        <f t="shared" si="72"/>
        <v>1</v>
      </c>
      <c r="C225" s="33" t="e">
        <f>IF(ISERROR(SMALL($D$4:$D$594,E225)),””,SMALL($D$4:$D$594,E225))</f>
        <v>#NAME?</v>
      </c>
      <c r="D225" s="34" t="str">
        <f t="shared" si="73"/>
        <v/>
      </c>
      <c r="E225" s="33">
        <f>ROWS($E$4:E225)</f>
        <v>222</v>
      </c>
      <c r="F225" s="33">
        <f t="shared" si="74"/>
        <v>0</v>
      </c>
      <c r="G225" s="33">
        <f>IF(OR(Report!$C$7="",Report!$C$7="All Levels"),1,IF(Report!$C$7=Data!Z225,1,0))</f>
        <v>0</v>
      </c>
      <c r="H225" s="33">
        <f t="shared" si="75"/>
        <v>1</v>
      </c>
      <c r="I225" s="33">
        <f t="shared" si="76"/>
        <v>3</v>
      </c>
      <c r="J225" s="33">
        <f>IF(OR(Report!$F$7="",Report!$F$7="All AMs"),1,IF(Report!$F$7=Data!W225,1,0))</f>
        <v>1</v>
      </c>
      <c r="K225" s="33">
        <f>IF(OR(Report!$E$7="",Report!$E$7="All Zones"),1,IF(Report!$E$7=Data!P225,1,0))</f>
        <v>1</v>
      </c>
      <c r="L225" s="33">
        <f>IF(OR(Report!$D$7="",Report!$D$7="All Regions"),1,IF(Report!$D$7=Data!O225,1,0))</f>
        <v>1</v>
      </c>
      <c r="M225" s="67" t="s">
        <v>549</v>
      </c>
      <c r="N225" s="67" t="s">
        <v>878</v>
      </c>
      <c r="O225" s="68" t="s">
        <v>18</v>
      </c>
      <c r="P225" s="68" t="s">
        <v>683</v>
      </c>
      <c r="Q225" s="68" t="s">
        <v>813</v>
      </c>
      <c r="R225" s="67" t="s">
        <v>777</v>
      </c>
      <c r="S225" s="67" t="s">
        <v>749</v>
      </c>
      <c r="T225" s="67" t="s">
        <v>751</v>
      </c>
      <c r="U225" s="67" t="s">
        <v>783</v>
      </c>
      <c r="V225" s="67" t="s">
        <v>812</v>
      </c>
      <c r="W225" s="67" t="s">
        <v>706</v>
      </c>
      <c r="X225" s="67" t="s">
        <v>549</v>
      </c>
      <c r="Y225" s="68" t="s">
        <v>361</v>
      </c>
      <c r="Z225" s="68" t="s">
        <v>13</v>
      </c>
      <c r="AA225" s="68" t="s">
        <v>70</v>
      </c>
      <c r="AB225" s="18">
        <f>IF(Z225="TM",IF(AA225="H",(COUNTIFS(Orders!AD:AD,Data!M225,Orders!W:W,0,Orders!X:X,0)+COUNTIFS(Orders!AD:AD,Data!M225,Orders!W:W,1,Orders!X:X,1)),0),IF(Data!Z225="AAM",SUMIFS(Data!AB:AB,Data!Z:Z,"TM",Data!X:X,Data!M225,AA:AA,"H"),IF(Data!Z225="AM",SUMIFS(Data!AB:AB,Data!Z:Z,"TM",Data!V:V,Data!M225,AA:AA,"H"),IF(Data!Z225="AZM",SUMIFS(Data!AB:AB,Data!Z:Z,"TM",Data!U:U,Data!M225,AA:AA,"H"),IF(Data!Z225="ZM",SUMIFS(Data!AB:AB,Data!Z:Z,"TM",Data!T:T,Data!M225,AA:AA,"H"),IF(Data!Z225="RM",SUMIFS(Data!AB:AB,Data!Z:Z,"TM",Data!S:S,Data!M225,AA:AA,"H"),IF(Data!Z225="CM",SUMIFS(Data!AB:AB,Data!Z:Z,"TM",Data!R:R,Data!M225,AA:AA,"H"),"")))))))</f>
        <v>0</v>
      </c>
      <c r="AC225" s="28">
        <f>IF(Z225="TM",IF(AA225="H",(SUMIFS(Orders!AG:AG,Orders!AD:AD,Data!M225,Orders!W:W,0,Orders!X:X,0)+SUMIFS(Orders!AG:AG,Orders!AD:AD,Data!M225,Orders!W:W,1,Orders!X:X,1))/12000,0),IF(Data!Z225="AAM",SUMIFS(Data!AC:AC,Data!Z:Z,"TM",Data!X:X,Data!M225,AA:AA,"H"),IF(Data!Z225="AM",SUMIFS(Data!AC:AC,Data!Z:Z,"TM",Data!V:V,Data!M225,AA:AA,"H"),IF(Data!Z225="AZM",SUMIFS(Data!AC:AC,Data!Z:Z,"TM",Data!U:U,Data!M225,AA:AA,"H"),IF(Data!Z225="Zone",SUMIFS(Data!AC:AC,Data!Z:Z,"TM",Data!T:T,Data!M225,AA:AA,"H"),IF(Data!Z225="Region",SUMIFS(Data!AC:AC,Data!Z:Z,"TM",Data!S:S,Data!M225,AA:AA,"H"),IF(Data!Z225="Country",SUMIFS(Data!AC:AC,Data!Z:Z,"TM",Data!R:R,Data!M225,AA:AA,"H"),"")))))))</f>
        <v>0</v>
      </c>
      <c r="AD225" s="18">
        <f>IF(Z225="TM",0,IF(Data!Z225="AAM",SUMIFS(Data!AD:AD,Data!Z:Z,"TM",Data!X:X,Data!M225,AA:AA,"H"),IF(Data!Z225="AM",SUMIFS(Data!AD:AD,Data!Z:Z,"TM",Data!V:V,Data!M225,AA:AA,"H"),IF(Data!Z225="AZM",SUMIFS(Data!AD:AD,Data!Z:Z,"TM",Data!U:U,Data!M225,AA:AA,"H"),IF(Data!Z225="Zone",SUMIFS(Data!AD:AD,Data!Z:Z,"TM",Data!T:T,Data!M225,AA:AA,"H"),IF(Data!Z225="Region",SUMIFS(Data!AD:AD,Data!Z:Z,"TM",Data!S:S,Data!M225,AA:AA,"H"),IF(Data!Z225="Country",SUMIFS(Data!AD:AD,Data!Z:Z,"TM",Data!R:R,Data!M225,AA:AA,"H"),"")))))))</f>
        <v>0</v>
      </c>
      <c r="AE225" s="27">
        <f t="shared" si="60"/>
        <v>0</v>
      </c>
      <c r="AF225" s="26">
        <f t="shared" si="61"/>
        <v>0</v>
      </c>
      <c r="AG225" s="26">
        <f t="shared" si="62"/>
        <v>0</v>
      </c>
      <c r="AH225" s="26">
        <f t="shared" si="63"/>
        <v>0</v>
      </c>
      <c r="AJ225" s="28">
        <f>IF(Z225="TM",IF(AA225="U",(SUMIFS(Orders!AG:AG,Orders!AD:AD,Data!M225,Orders!W:W,0,Orders!X:X,0)+SUMIFS(Orders!AG:AG,Orders!AD:AD,Data!M225,Orders!W:W,1,Orders!X:X,1))/12000,0),IF(Data!Z225="AAM",SUMIFS(Data!AJ:AJ,Data!Z:Z,"TM",Data!X:X,Data!M225,AA:AA,"U"),IF(Data!Z225="AM",SUMIFS(Data!AJ:AJ,Data!Z:Z,"TM",Data!V:V,Data!M225,AA:AA,"U"),IF(Data!Z225="AZM",SUMIFS(Data!AJ:AJ,Data!Z:Z,"TM",Data!U:U,Data!M225,AA:AA,"U"),IF(Data!Z225="Zone",SUMIFS(Data!AJ:AJ,Data!Z:Z,"TM",Data!T:T,Data!M225,AA:AA,"U"),IF(Data!Z225="Region",SUMIFS(Data!AJ:AJ,Data!Z:Z,"TM",Data!S:S,Data!M225,AA:AA,"U"),IF(Data!Z225="Country",SUMIFS(Data!AJ:AJ,Data!Z:Z,"TM",Data!R:R,Data!M225,AA:AA,"U"),"")))))))</f>
        <v>0</v>
      </c>
      <c r="AK225" s="18">
        <f>IF(Z225="TM",IF(AA225="U",(SUMIFS(Orders!AG:AG,Orders!AD:AD,Data!M225,Orders!W:W,0,Orders!X:X,0)+SUMIFS(Orders!AG:AG,Orders!AD:AD,Data!M225,Orders!W:W,1,Orders!X:X,1)),0),IF(Data!Z225="AAM",SUMIFS(Data!AK:AK,Data!Z:Z,"TM",Data!X:X,Data!M225,AA:AA,"U"),IF(Data!Z225="AM",SUMIFS(Data!AK:AK,Data!Z:Z,"TM",Data!V:V,Data!M225,AA:AA,"U"),IF(Data!Z225="AZM",SUMIFS(Data!AK:AK,Data!Z:Z,"TM",Data!U:U,Data!M225,AA:AA,"U"),IF(Data!Z225="Zone",SUMIFS(Data!AK:AK,Data!Z:Z,"TM",Data!T:T,Data!M225,AA:AA,"U"),IF(Data!Z225="Region",SUMIFS(Data!AK:AK,Data!Z:Z,"TM",Data!S:S,Data!M225,AA:AA,"U"),IF(Data!Z225="Country",SUMIFS(Data!AK:AK,Data!Z:Z,"TM",Data!R:R,Data!M225,AA:AA,"U"),"")))))))</f>
        <v>0</v>
      </c>
      <c r="AL225" s="18">
        <f>IF(Z225="TM",12000*0,IF(Data!Z225="AAM",SUMIFS(Data!AL:AL,Data!Z:Z,"TM",Data!X:X,Data!M225,AA:AA,"H"),IF(Data!Z225="AM",SUMIFS(Data!AL:AL,Data!Z:Z,"TM",Data!V:V,Data!M225,AA:AA,"H"),IF(Data!Z225="AZM",SUMIFS(Data!AL:AL,Data!Z:Z,"TM",Data!U:U,Data!M225,AA:AA,"H"),IF(Data!Z225="Zone",SUMIFS(Data!AL:AL,Data!Z:Z,"TM",Data!T:T,Data!M225,AA:AA,"H"),IF(Data!Z225="Region",SUMIFS(Data!AL:AL,Data!Z:Z,"TM",Data!S:S,Data!M225,AA:AA,"H"),IF(Data!Z225="Country",SUMIFS(Data!AL:AL,Data!Z:Z,"TM",Data!R:R,Data!M225,AA:AA,"H"),"")))))))</f>
        <v>0</v>
      </c>
      <c r="AM225" s="27">
        <f t="shared" si="64"/>
        <v>0</v>
      </c>
      <c r="AN225" s="26">
        <f t="shared" si="65"/>
        <v>0</v>
      </c>
      <c r="AO225" s="26">
        <f t="shared" si="66"/>
        <v>0</v>
      </c>
      <c r="AQ225" s="28">
        <f t="shared" si="67"/>
        <v>0</v>
      </c>
      <c r="AR225" s="18">
        <f t="shared" si="68"/>
        <v>0</v>
      </c>
      <c r="AS225" s="18">
        <f t="shared" si="69"/>
        <v>0</v>
      </c>
      <c r="AT225" s="27">
        <f t="shared" si="70"/>
        <v>0</v>
      </c>
      <c r="AU225" s="27"/>
      <c r="AV225" s="27"/>
      <c r="AW225" s="18">
        <f>IF(Z225="TM",(COUNTIFS(Orders!AD:AD,Data!M225,Orders!W:W,0,Orders!X:X,0,Orders!S:S,"*Ray*")+COUNTIFS(Orders!AD:AD,Data!M225,Orders!W:W,1,Orders!X:X,1,Orders!S:S,"*Ray*")+COUNTIFS(Orders!AD:AD,Data!M225,Orders!W:W,0,Orders!X:X,0,Orders!S:S,"*Fabric*")+COUNTIFS(Orders!AD:AD,Data!M225,Orders!W:W,1,Orders!X:X,1,Orders!S:S,"*Fabric*")),IF(Data!Z225="AAM",SUMIFS(Data!AW:AW,Data!Z:Z,"TM",Data!X:X,Data!M225),IF(Data!Z225="AM",SUMIFS(Data!AW:AW,Data!Z:Z,"TM",Data!V:V,Data!M225),IF(Data!Z225="AZM",SUMIFS(Data!AW:AW,Data!Z:Z,"TM",Data!U:U,Data!M225),IF(Data!Z225="Zone",SUMIFS(Data!AW:AW,Data!Z:Z,"TM",Data!T:T,Data!M225),IF(Data!Z225="Region",SUMIFS(Data!AW:AW,Data!Z:Z,"TM",Data!S:S,Data!M225),IF(Data!Z225="Country",SUMIFS(Data!AW:AW,Data!Z:Z,"TM",Data!R:R,Data!M225),0)))))))</f>
        <v>0</v>
      </c>
      <c r="AX225" s="18">
        <f>IF(Z225="TM",(COUNTIFS(Orders!AD:AD,Data!M225,Orders!W:W,0,Orders!X:X,0,Orders!S:S,"*Starter*")+COUNTIFS(Orders!AD:AD,Data!M225,Orders!W:W,1,Orders!X:X,1,Orders!S:S,"*Starter*")),IF(Data!Z225="AAM",SUMIFS(Data!AX:AX,Data!Z:Z,"TM",Data!X:X,Data!M225),IF(Data!Z225="AM",SUMIFS(Data!AX:AX,Data!Z:Z,"TM",Data!V:V,Data!M225),IF(Data!Z225="AZM",SUMIFS(Data!AX:AX,Data!Z:Z,"TM",Data!U:U,Data!M225),IF(Data!Z225="Zone",SUMIFS(Data!AX:AX,Data!Z:Z,"TM",Data!T:T,Data!M225),IF(Data!Z225="Region",SUMIFS(Data!AX:AX,Data!Z:Z,"TM",Data!S:S,Data!M225),IF(Data!Z225="Country",SUMIFS(Data!AX:AX,Data!Z:Z,"TM",Data!R:R,Data!M225),0)))))))</f>
        <v>0</v>
      </c>
      <c r="AY225" s="18">
        <f>IF(Z225="TM",(COUNTIFS(Orders!AD:AD,Data!M225,Orders!W:W,0,Orders!X:X,0,Orders!S:S,"*Pro*")+COUNTIFS(Orders!AD:AD,Data!M225,Orders!W:W,1,Orders!X:X,1,Orders!S:S,"*Pro*")),IF(Data!Z225="AAM",SUMIFS(Data!AY:AY,Data!Z:Z,"TM",Data!X:X,Data!M225),IF(Data!Z225="AM",SUMIFS(Data!AY:AY,Data!Z:Z,"TM",Data!V:V,Data!M225),IF(Data!Z225="AZM",SUMIFS(Data!AY:AY,Data!Z:Z,"TM",Data!U:U,Data!M225),IF(Data!Z225="Zone",SUMIFS(Data!AY:AY,Data!Z:Z,"TM",Data!T:T,Data!M225),IF(Data!Z225="Region",SUMIFS(Data!AY:AY,Data!Z:Z,"TM",Data!S:S,Data!M225),IF(Data!Z225="Country",SUMIFS(Data!AY:AY,Data!Z:Z,"TM",Data!R:R,Data!M225),0)))))))</f>
        <v>0</v>
      </c>
      <c r="AZ225" s="18">
        <f>IF(Z225="TM",(COUNTIFS(Orders!AD:AD,Data!M225,Orders!W:W,0,Orders!X:X,0,Orders!S:S,"*Tab*")+COUNTIFS(Orders!AD:AD,Data!M225,Orders!W:W,1,Orders!X:X,1,Orders!S:S,"*Tab*")),IF(Data!Z225="AAM",SUMIFS(Data!AZ:AZ,Data!Z:Z,"TM",Data!X:X,Data!M225),IF(Data!Z225="AM",SUMIFS(Data!AZ:AZ,Data!Z:Z,"TM",Data!V:V,Data!M225),IF(Data!Z225="AZM",SUMIFS(Data!AZ:AZ,Data!Z:Z,"TM",Data!U:U,Data!M225),IF(Data!Z225="Zone",SUMIFS(Data!AZ:AZ,Data!Z:Z,"TM",Data!T:T,Data!M225),IF(Data!Z225="Region",SUMIFS(Data!AZ:AZ,Data!Z:Z,"TM",Data!S:S,Data!M225),IF(Data!Z225="Country",SUMIFS(Data!AZ:AZ,Data!Z:Z,"TM",Data!R:R,Data!M225),0)))))))</f>
        <v>0</v>
      </c>
      <c r="BA225" s="18">
        <f>IF(Z225="TM",(COUNTIFS(Orders!AD:AD,Data!M225,Orders!W:W,0,Orders!X:X,0,Orders!S:S,"*Dental*")+COUNTIFS(Orders!AD:AD,Data!M225,Orders!W:W,1,Orders!X:X,1,Orders!S:S,"*Dental*")+COUNTIFS(Orders!AD:AD,Data!M225,Orders!W:W,0,Orders!X:X,0,Orders!S:S,"*Pediatric*")+COUNTIFS(Orders!AD:AD,Data!M225,Orders!W:W,1,Orders!X:X,1,Orders!S:S,"*Pediatric*")),IF(Data!Z225="AAM",SUMIFS(Data!BA:BA,Data!Z:Z,"TM",Data!X:X,Data!M225),IF(Data!Z225="AM",SUMIFS(Data!BA:BA,Data!Z:Z,"TM",Data!V:V,Data!M225),IF(Data!Z225="AZM",SUMIFS(Data!BA:BA,Data!Z:Z,"TM",Data!U:U,Data!M225),IF(Data!Z225="Zone",SUMIFS(Data!BA:BA,Data!Z:Z,"TM",Data!T:T,Data!M225),IF(Data!Z225="Region",SUMIFS(Data!BA:BA,Data!Z:Z,"TM",Data!S:S,Data!M225),IF(Data!Z225="Country",SUMIFS(Data!BA:BA,Data!Z:Z,"TM",Data!R:R,Data!M225),0)))))))</f>
        <v>0</v>
      </c>
      <c r="BB225" s="18">
        <f>IF(Z225="TM",(COUNTIFS(Orders!AD:AD,Data!M225,Orders!W:W,0,Orders!X:X,0,Orders!S:S,"*Fabric*")+COUNTIFS(Orders!AD:AD,Data!M225,Orders!W:W,1,Orders!X:X,1,Orders!S:S,"*Fabric*")),IF(Data!Z225="AAM",SUMIFS(Data!BB:BB,Data!Z:Z,"TM",Data!X:X,Data!M225),IF(Data!Z225="AM",SUMIFS(Data!BB:BB,Data!Z:Z,"TM",Data!V:V,Data!M225),IF(Data!Z225="AZM",SUMIFS(Data!BB:BB,Data!Z:Z,"TM",Data!U:U,Data!M225),IF(Data!Z225="Zone",SUMIFS(Data!BB:BB,Data!Z:Z,"TM",Data!T:T,Data!M225),IF(Data!Z225="Region",SUMIFS(Data!BB:BB,Data!Z:Z,"TM",Data!S:S,Data!M225),IF(Data!Z225="Country",SUMIFS(Data!BB:BB,Data!Z:Z,"TM",Data!R:R,Data!M225),0)))))))</f>
        <v>0</v>
      </c>
    </row>
    <row r="226" spans="1:54" ht="15.75" x14ac:dyDescent="0.3">
      <c r="A226" s="33" t="str">
        <f t="shared" si="71"/>
        <v/>
      </c>
      <c r="B226" s="33" t="b">
        <f t="shared" si="72"/>
        <v>1</v>
      </c>
      <c r="C226" s="33" t="e">
        <f>IF(ISERROR(SMALL($D$4:$D$594,E226)),””,SMALL($D$4:$D$594,E226))</f>
        <v>#NAME?</v>
      </c>
      <c r="D226" s="34" t="str">
        <f t="shared" si="73"/>
        <v/>
      </c>
      <c r="E226" s="33">
        <f>ROWS($E$4:E226)</f>
        <v>223</v>
      </c>
      <c r="F226" s="33">
        <f t="shared" si="74"/>
        <v>0</v>
      </c>
      <c r="G226" s="33">
        <f>IF(OR(Report!$C$7="",Report!$C$7="All Levels"),1,IF(Report!$C$7=Data!Z226,1,0))</f>
        <v>0</v>
      </c>
      <c r="H226" s="33">
        <f t="shared" si="75"/>
        <v>1</v>
      </c>
      <c r="I226" s="33">
        <f t="shared" si="76"/>
        <v>3</v>
      </c>
      <c r="J226" s="33">
        <f>IF(OR(Report!$F$7="",Report!$F$7="All AMs"),1,IF(Report!$F$7=Data!W226,1,0))</f>
        <v>1</v>
      </c>
      <c r="K226" s="33">
        <f>IF(OR(Report!$E$7="",Report!$E$7="All Zones"),1,IF(Report!$E$7=Data!P226,1,0))</f>
        <v>1</v>
      </c>
      <c r="L226" s="33">
        <f>IF(OR(Report!$D$7="",Report!$D$7="All Regions"),1,IF(Report!$D$7=Data!O226,1,0))</f>
        <v>1</v>
      </c>
      <c r="M226" s="67" t="s">
        <v>428</v>
      </c>
      <c r="N226" s="67" t="s">
        <v>1049</v>
      </c>
      <c r="O226" s="68" t="s">
        <v>18</v>
      </c>
      <c r="P226" s="68" t="s">
        <v>683</v>
      </c>
      <c r="Q226" s="68" t="s">
        <v>813</v>
      </c>
      <c r="R226" s="67" t="s">
        <v>777</v>
      </c>
      <c r="S226" s="67" t="s">
        <v>749</v>
      </c>
      <c r="T226" s="67" t="s">
        <v>751</v>
      </c>
      <c r="U226" s="67" t="s">
        <v>783</v>
      </c>
      <c r="V226" s="67" t="s">
        <v>812</v>
      </c>
      <c r="W226" s="67" t="s">
        <v>706</v>
      </c>
      <c r="X226" s="67" t="s">
        <v>549</v>
      </c>
      <c r="Y226" s="68" t="s">
        <v>361</v>
      </c>
      <c r="Z226" s="68" t="s">
        <v>13</v>
      </c>
      <c r="AA226" s="68" t="s">
        <v>70</v>
      </c>
      <c r="AB226" s="18">
        <f>IF(Z226="TM",IF(AA226="H",(COUNTIFS(Orders!AD:AD,Data!M226,Orders!W:W,0,Orders!X:X,0)+COUNTIFS(Orders!AD:AD,Data!M226,Orders!W:W,1,Orders!X:X,1)),0),IF(Data!Z226="AAM",SUMIFS(Data!AB:AB,Data!Z:Z,"TM",Data!X:X,Data!M226,AA:AA,"H"),IF(Data!Z226="AM",SUMIFS(Data!AB:AB,Data!Z:Z,"TM",Data!V:V,Data!M226,AA:AA,"H"),IF(Data!Z226="AZM",SUMIFS(Data!AB:AB,Data!Z:Z,"TM",Data!U:U,Data!M226,AA:AA,"H"),IF(Data!Z226="ZM",SUMIFS(Data!AB:AB,Data!Z:Z,"TM",Data!T:T,Data!M226,AA:AA,"H"),IF(Data!Z226="RM",SUMIFS(Data!AB:AB,Data!Z:Z,"TM",Data!S:S,Data!M226,AA:AA,"H"),IF(Data!Z226="CM",SUMIFS(Data!AB:AB,Data!Z:Z,"TM",Data!R:R,Data!M226,AA:AA,"H"),"")))))))</f>
        <v>0</v>
      </c>
      <c r="AC226" s="28">
        <f>IF(Z226="TM",IF(AA226="H",(SUMIFS(Orders!AG:AG,Orders!AD:AD,Data!M226,Orders!W:W,0,Orders!X:X,0)+SUMIFS(Orders!AG:AG,Orders!AD:AD,Data!M226,Orders!W:W,1,Orders!X:X,1))/12000,0),IF(Data!Z226="AAM",SUMIFS(Data!AC:AC,Data!Z:Z,"TM",Data!X:X,Data!M226,AA:AA,"H"),IF(Data!Z226="AM",SUMIFS(Data!AC:AC,Data!Z:Z,"TM",Data!V:V,Data!M226,AA:AA,"H"),IF(Data!Z226="AZM",SUMIFS(Data!AC:AC,Data!Z:Z,"TM",Data!U:U,Data!M226,AA:AA,"H"),IF(Data!Z226="Zone",SUMIFS(Data!AC:AC,Data!Z:Z,"TM",Data!T:T,Data!M226,AA:AA,"H"),IF(Data!Z226="Region",SUMIFS(Data!AC:AC,Data!Z:Z,"TM",Data!S:S,Data!M226,AA:AA,"H"),IF(Data!Z226="Country",SUMIFS(Data!AC:AC,Data!Z:Z,"TM",Data!R:R,Data!M226,AA:AA,"H"),"")))))))</f>
        <v>0</v>
      </c>
      <c r="AD226" s="18">
        <f>IF(Z226="TM",0,IF(Data!Z226="AAM",SUMIFS(Data!AD:AD,Data!Z:Z,"TM",Data!X:X,Data!M226,AA:AA,"H"),IF(Data!Z226="AM",SUMIFS(Data!AD:AD,Data!Z:Z,"TM",Data!V:V,Data!M226,AA:AA,"H"),IF(Data!Z226="AZM",SUMIFS(Data!AD:AD,Data!Z:Z,"TM",Data!U:U,Data!M226,AA:AA,"H"),IF(Data!Z226="Zone",SUMIFS(Data!AD:AD,Data!Z:Z,"TM",Data!T:T,Data!M226,AA:AA,"H"),IF(Data!Z226="Region",SUMIFS(Data!AD:AD,Data!Z:Z,"TM",Data!S:S,Data!M226,AA:AA,"H"),IF(Data!Z226="Country",SUMIFS(Data!AD:AD,Data!Z:Z,"TM",Data!R:R,Data!M226,AA:AA,"H"),"")))))))</f>
        <v>0</v>
      </c>
      <c r="AE226" s="27">
        <f t="shared" si="60"/>
        <v>0</v>
      </c>
      <c r="AF226" s="26">
        <f t="shared" si="61"/>
        <v>0</v>
      </c>
      <c r="AG226" s="26">
        <f t="shared" si="62"/>
        <v>0</v>
      </c>
      <c r="AH226" s="26">
        <f t="shared" si="63"/>
        <v>0</v>
      </c>
      <c r="AJ226" s="28">
        <f>IF(Z226="TM",IF(AA226="U",(SUMIFS(Orders!AG:AG,Orders!AD:AD,Data!M226,Orders!W:W,0,Orders!X:X,0)+SUMIFS(Orders!AG:AG,Orders!AD:AD,Data!M226,Orders!W:W,1,Orders!X:X,1))/12000,0),IF(Data!Z226="AAM",SUMIFS(Data!AJ:AJ,Data!Z:Z,"TM",Data!X:X,Data!M226,AA:AA,"U"),IF(Data!Z226="AM",SUMIFS(Data!AJ:AJ,Data!Z:Z,"TM",Data!V:V,Data!M226,AA:AA,"U"),IF(Data!Z226="AZM",SUMIFS(Data!AJ:AJ,Data!Z:Z,"TM",Data!U:U,Data!M226,AA:AA,"U"),IF(Data!Z226="Zone",SUMIFS(Data!AJ:AJ,Data!Z:Z,"TM",Data!T:T,Data!M226,AA:AA,"U"),IF(Data!Z226="Region",SUMIFS(Data!AJ:AJ,Data!Z:Z,"TM",Data!S:S,Data!M226,AA:AA,"U"),IF(Data!Z226="Country",SUMIFS(Data!AJ:AJ,Data!Z:Z,"TM",Data!R:R,Data!M226,AA:AA,"U"),"")))))))</f>
        <v>0</v>
      </c>
      <c r="AK226" s="18">
        <f>IF(Z226="TM",IF(AA226="U",(SUMIFS(Orders!AG:AG,Orders!AD:AD,Data!M226,Orders!W:W,0,Orders!X:X,0)+SUMIFS(Orders!AG:AG,Orders!AD:AD,Data!M226,Orders!W:W,1,Orders!X:X,1)),0),IF(Data!Z226="AAM",SUMIFS(Data!AK:AK,Data!Z:Z,"TM",Data!X:X,Data!M226,AA:AA,"U"),IF(Data!Z226="AM",SUMIFS(Data!AK:AK,Data!Z:Z,"TM",Data!V:V,Data!M226,AA:AA,"U"),IF(Data!Z226="AZM",SUMIFS(Data!AK:AK,Data!Z:Z,"TM",Data!U:U,Data!M226,AA:AA,"U"),IF(Data!Z226="Zone",SUMIFS(Data!AK:AK,Data!Z:Z,"TM",Data!T:T,Data!M226,AA:AA,"U"),IF(Data!Z226="Region",SUMIFS(Data!AK:AK,Data!Z:Z,"TM",Data!S:S,Data!M226,AA:AA,"U"),IF(Data!Z226="Country",SUMIFS(Data!AK:AK,Data!Z:Z,"TM",Data!R:R,Data!M226,AA:AA,"U"),"")))))))</f>
        <v>0</v>
      </c>
      <c r="AL226" s="18">
        <f>IF(Z226="TM",12000*0,IF(Data!Z226="AAM",SUMIFS(Data!AL:AL,Data!Z:Z,"TM",Data!X:X,Data!M226,AA:AA,"H"),IF(Data!Z226="AM",SUMIFS(Data!AL:AL,Data!Z:Z,"TM",Data!V:V,Data!M226,AA:AA,"H"),IF(Data!Z226="AZM",SUMIFS(Data!AL:AL,Data!Z:Z,"TM",Data!U:U,Data!M226,AA:AA,"H"),IF(Data!Z226="Zone",SUMIFS(Data!AL:AL,Data!Z:Z,"TM",Data!T:T,Data!M226,AA:AA,"H"),IF(Data!Z226="Region",SUMIFS(Data!AL:AL,Data!Z:Z,"TM",Data!S:S,Data!M226,AA:AA,"H"),IF(Data!Z226="Country",SUMIFS(Data!AL:AL,Data!Z:Z,"TM",Data!R:R,Data!M226,AA:AA,"H"),"")))))))</f>
        <v>0</v>
      </c>
      <c r="AM226" s="27">
        <f t="shared" si="64"/>
        <v>0</v>
      </c>
      <c r="AN226" s="26">
        <f t="shared" si="65"/>
        <v>0</v>
      </c>
      <c r="AO226" s="26">
        <f t="shared" si="66"/>
        <v>0</v>
      </c>
      <c r="AQ226" s="28">
        <f t="shared" si="67"/>
        <v>0</v>
      </c>
      <c r="AR226" s="18">
        <f t="shared" si="68"/>
        <v>0</v>
      </c>
      <c r="AS226" s="18">
        <f t="shared" si="69"/>
        <v>0</v>
      </c>
      <c r="AT226" s="27">
        <f t="shared" si="70"/>
        <v>0</v>
      </c>
      <c r="AU226" s="27"/>
      <c r="AV226" s="27"/>
      <c r="AW226" s="18">
        <f>IF(Z226="TM",(COUNTIFS(Orders!AD:AD,Data!M226,Orders!W:W,0,Orders!X:X,0,Orders!S:S,"*Ray*")+COUNTIFS(Orders!AD:AD,Data!M226,Orders!W:W,1,Orders!X:X,1,Orders!S:S,"*Ray*")+COUNTIFS(Orders!AD:AD,Data!M226,Orders!W:W,0,Orders!X:X,0,Orders!S:S,"*Fabric*")+COUNTIFS(Orders!AD:AD,Data!M226,Orders!W:W,1,Orders!X:X,1,Orders!S:S,"*Fabric*")),IF(Data!Z226="AAM",SUMIFS(Data!AW:AW,Data!Z:Z,"TM",Data!X:X,Data!M226),IF(Data!Z226="AM",SUMIFS(Data!AW:AW,Data!Z:Z,"TM",Data!V:V,Data!M226),IF(Data!Z226="AZM",SUMIFS(Data!AW:AW,Data!Z:Z,"TM",Data!U:U,Data!M226),IF(Data!Z226="Zone",SUMIFS(Data!AW:AW,Data!Z:Z,"TM",Data!T:T,Data!M226),IF(Data!Z226="Region",SUMIFS(Data!AW:AW,Data!Z:Z,"TM",Data!S:S,Data!M226),IF(Data!Z226="Country",SUMIFS(Data!AW:AW,Data!Z:Z,"TM",Data!R:R,Data!M226),0)))))))</f>
        <v>0</v>
      </c>
      <c r="AX226" s="18">
        <f>IF(Z226="TM",(COUNTIFS(Orders!AD:AD,Data!M226,Orders!W:W,0,Orders!X:X,0,Orders!S:S,"*Starter*")+COUNTIFS(Orders!AD:AD,Data!M226,Orders!W:W,1,Orders!X:X,1,Orders!S:S,"*Starter*")),IF(Data!Z226="AAM",SUMIFS(Data!AX:AX,Data!Z:Z,"TM",Data!X:X,Data!M226),IF(Data!Z226="AM",SUMIFS(Data!AX:AX,Data!Z:Z,"TM",Data!V:V,Data!M226),IF(Data!Z226="AZM",SUMIFS(Data!AX:AX,Data!Z:Z,"TM",Data!U:U,Data!M226),IF(Data!Z226="Zone",SUMIFS(Data!AX:AX,Data!Z:Z,"TM",Data!T:T,Data!M226),IF(Data!Z226="Region",SUMIFS(Data!AX:AX,Data!Z:Z,"TM",Data!S:S,Data!M226),IF(Data!Z226="Country",SUMIFS(Data!AX:AX,Data!Z:Z,"TM",Data!R:R,Data!M226),0)))))))</f>
        <v>0</v>
      </c>
      <c r="AY226" s="18">
        <f>IF(Z226="TM",(COUNTIFS(Orders!AD:AD,Data!M226,Orders!W:W,0,Orders!X:X,0,Orders!S:S,"*Pro*")+COUNTIFS(Orders!AD:AD,Data!M226,Orders!W:W,1,Orders!X:X,1,Orders!S:S,"*Pro*")),IF(Data!Z226="AAM",SUMIFS(Data!AY:AY,Data!Z:Z,"TM",Data!X:X,Data!M226),IF(Data!Z226="AM",SUMIFS(Data!AY:AY,Data!Z:Z,"TM",Data!V:V,Data!M226),IF(Data!Z226="AZM",SUMIFS(Data!AY:AY,Data!Z:Z,"TM",Data!U:U,Data!M226),IF(Data!Z226="Zone",SUMIFS(Data!AY:AY,Data!Z:Z,"TM",Data!T:T,Data!M226),IF(Data!Z226="Region",SUMIFS(Data!AY:AY,Data!Z:Z,"TM",Data!S:S,Data!M226),IF(Data!Z226="Country",SUMIFS(Data!AY:AY,Data!Z:Z,"TM",Data!R:R,Data!M226),0)))))))</f>
        <v>0</v>
      </c>
      <c r="AZ226" s="18">
        <f>IF(Z226="TM",(COUNTIFS(Orders!AD:AD,Data!M226,Orders!W:W,0,Orders!X:X,0,Orders!S:S,"*Tab*")+COUNTIFS(Orders!AD:AD,Data!M226,Orders!W:W,1,Orders!X:X,1,Orders!S:S,"*Tab*")),IF(Data!Z226="AAM",SUMIFS(Data!AZ:AZ,Data!Z:Z,"TM",Data!X:X,Data!M226),IF(Data!Z226="AM",SUMIFS(Data!AZ:AZ,Data!Z:Z,"TM",Data!V:V,Data!M226),IF(Data!Z226="AZM",SUMIFS(Data!AZ:AZ,Data!Z:Z,"TM",Data!U:U,Data!M226),IF(Data!Z226="Zone",SUMIFS(Data!AZ:AZ,Data!Z:Z,"TM",Data!T:T,Data!M226),IF(Data!Z226="Region",SUMIFS(Data!AZ:AZ,Data!Z:Z,"TM",Data!S:S,Data!M226),IF(Data!Z226="Country",SUMIFS(Data!AZ:AZ,Data!Z:Z,"TM",Data!R:R,Data!M226),0)))))))</f>
        <v>0</v>
      </c>
      <c r="BA226" s="18">
        <f>IF(Z226="TM",(COUNTIFS(Orders!AD:AD,Data!M226,Orders!W:W,0,Orders!X:X,0,Orders!S:S,"*Dental*")+COUNTIFS(Orders!AD:AD,Data!M226,Orders!W:W,1,Orders!X:X,1,Orders!S:S,"*Dental*")+COUNTIFS(Orders!AD:AD,Data!M226,Orders!W:W,0,Orders!X:X,0,Orders!S:S,"*Pediatric*")+COUNTIFS(Orders!AD:AD,Data!M226,Orders!W:W,1,Orders!X:X,1,Orders!S:S,"*Pediatric*")),IF(Data!Z226="AAM",SUMIFS(Data!BA:BA,Data!Z:Z,"TM",Data!X:X,Data!M226),IF(Data!Z226="AM",SUMIFS(Data!BA:BA,Data!Z:Z,"TM",Data!V:V,Data!M226),IF(Data!Z226="AZM",SUMIFS(Data!BA:BA,Data!Z:Z,"TM",Data!U:U,Data!M226),IF(Data!Z226="Zone",SUMIFS(Data!BA:BA,Data!Z:Z,"TM",Data!T:T,Data!M226),IF(Data!Z226="Region",SUMIFS(Data!BA:BA,Data!Z:Z,"TM",Data!S:S,Data!M226),IF(Data!Z226="Country",SUMIFS(Data!BA:BA,Data!Z:Z,"TM",Data!R:R,Data!M226),0)))))))</f>
        <v>0</v>
      </c>
      <c r="BB226" s="18">
        <f>IF(Z226="TM",(COUNTIFS(Orders!AD:AD,Data!M226,Orders!W:W,0,Orders!X:X,0,Orders!S:S,"*Fabric*")+COUNTIFS(Orders!AD:AD,Data!M226,Orders!W:W,1,Orders!X:X,1,Orders!S:S,"*Fabric*")),IF(Data!Z226="AAM",SUMIFS(Data!BB:BB,Data!Z:Z,"TM",Data!X:X,Data!M226),IF(Data!Z226="AM",SUMIFS(Data!BB:BB,Data!Z:Z,"TM",Data!V:V,Data!M226),IF(Data!Z226="AZM",SUMIFS(Data!BB:BB,Data!Z:Z,"TM",Data!U:U,Data!M226),IF(Data!Z226="Zone",SUMIFS(Data!BB:BB,Data!Z:Z,"TM",Data!T:T,Data!M226),IF(Data!Z226="Region",SUMIFS(Data!BB:BB,Data!Z:Z,"TM",Data!S:S,Data!M226),IF(Data!Z226="Country",SUMIFS(Data!BB:BB,Data!Z:Z,"TM",Data!R:R,Data!M226),0)))))))</f>
        <v>0</v>
      </c>
    </row>
    <row r="227" spans="1:54" ht="15.75" x14ac:dyDescent="0.3">
      <c r="A227" s="33" t="str">
        <f t="shared" si="71"/>
        <v/>
      </c>
      <c r="B227" s="33" t="b">
        <f t="shared" si="72"/>
        <v>1</v>
      </c>
      <c r="C227" s="33" t="e">
        <f>IF(ISERROR(SMALL($D$4:$D$594,E227)),””,SMALL($D$4:$D$594,E227))</f>
        <v>#NAME?</v>
      </c>
      <c r="D227" s="34" t="str">
        <f t="shared" si="73"/>
        <v/>
      </c>
      <c r="E227" s="33">
        <f>ROWS($E$4:E227)</f>
        <v>224</v>
      </c>
      <c r="F227" s="33">
        <f t="shared" si="74"/>
        <v>0</v>
      </c>
      <c r="G227" s="33">
        <f>IF(OR(Report!$C$7="",Report!$C$7="All Levels"),1,IF(Report!$C$7=Data!Z227,1,0))</f>
        <v>0</v>
      </c>
      <c r="H227" s="33">
        <f t="shared" si="75"/>
        <v>1</v>
      </c>
      <c r="I227" s="33">
        <f t="shared" si="76"/>
        <v>3</v>
      </c>
      <c r="J227" s="33">
        <f>IF(OR(Report!$F$7="",Report!$F$7="All AMs"),1,IF(Report!$F$7=Data!W227,1,0))</f>
        <v>1</v>
      </c>
      <c r="K227" s="33">
        <f>IF(OR(Report!$E$7="",Report!$E$7="All Zones"),1,IF(Report!$E$7=Data!P227,1,0))</f>
        <v>1</v>
      </c>
      <c r="L227" s="33">
        <f>IF(OR(Report!$D$7="",Report!$D$7="All Regions"),1,IF(Report!$D$7=Data!O227,1,0))</f>
        <v>1</v>
      </c>
      <c r="M227" s="67" t="s">
        <v>1050</v>
      </c>
      <c r="N227" s="67" t="s">
        <v>1051</v>
      </c>
      <c r="O227" s="68" t="s">
        <v>18</v>
      </c>
      <c r="P227" s="68" t="s">
        <v>683</v>
      </c>
      <c r="Q227" s="68" t="s">
        <v>813</v>
      </c>
      <c r="R227" s="67" t="s">
        <v>777</v>
      </c>
      <c r="S227" s="67" t="s">
        <v>749</v>
      </c>
      <c r="T227" s="67" t="s">
        <v>751</v>
      </c>
      <c r="U227" s="67" t="s">
        <v>783</v>
      </c>
      <c r="V227" s="67" t="s">
        <v>812</v>
      </c>
      <c r="W227" s="67" t="s">
        <v>706</v>
      </c>
      <c r="X227" s="67" t="s">
        <v>549</v>
      </c>
      <c r="Y227" s="68" t="s">
        <v>361</v>
      </c>
      <c r="Z227" s="68" t="s">
        <v>13</v>
      </c>
      <c r="AA227" s="68" t="s">
        <v>70</v>
      </c>
      <c r="AB227" s="18">
        <f>IF(Z227="TM",IF(AA227="H",(COUNTIFS(Orders!AD:AD,Data!M227,Orders!W:W,0,Orders!X:X,0)+COUNTIFS(Orders!AD:AD,Data!M227,Orders!W:W,1,Orders!X:X,1)),0),IF(Data!Z227="AAM",SUMIFS(Data!AB:AB,Data!Z:Z,"TM",Data!X:X,Data!M227,AA:AA,"H"),IF(Data!Z227="AM",SUMIFS(Data!AB:AB,Data!Z:Z,"TM",Data!V:V,Data!M227,AA:AA,"H"),IF(Data!Z227="AZM",SUMIFS(Data!AB:AB,Data!Z:Z,"TM",Data!U:U,Data!M227,AA:AA,"H"),IF(Data!Z227="ZM",SUMIFS(Data!AB:AB,Data!Z:Z,"TM",Data!T:T,Data!M227,AA:AA,"H"),IF(Data!Z227="RM",SUMIFS(Data!AB:AB,Data!Z:Z,"TM",Data!S:S,Data!M227,AA:AA,"H"),IF(Data!Z227="CM",SUMIFS(Data!AB:AB,Data!Z:Z,"TM",Data!R:R,Data!M227,AA:AA,"H"),"")))))))</f>
        <v>0</v>
      </c>
      <c r="AC227" s="28">
        <f>IF(Z227="TM",IF(AA227="H",(SUMIFS(Orders!AG:AG,Orders!AD:AD,Data!M227,Orders!W:W,0,Orders!X:X,0)+SUMIFS(Orders!AG:AG,Orders!AD:AD,Data!M227,Orders!W:W,1,Orders!X:X,1))/12000,0),IF(Data!Z227="AAM",SUMIFS(Data!AC:AC,Data!Z:Z,"TM",Data!X:X,Data!M227,AA:AA,"H"),IF(Data!Z227="AM",SUMIFS(Data!AC:AC,Data!Z:Z,"TM",Data!V:V,Data!M227,AA:AA,"H"),IF(Data!Z227="AZM",SUMIFS(Data!AC:AC,Data!Z:Z,"TM",Data!U:U,Data!M227,AA:AA,"H"),IF(Data!Z227="Zone",SUMIFS(Data!AC:AC,Data!Z:Z,"TM",Data!T:T,Data!M227,AA:AA,"H"),IF(Data!Z227="Region",SUMIFS(Data!AC:AC,Data!Z:Z,"TM",Data!S:S,Data!M227,AA:AA,"H"),IF(Data!Z227="Country",SUMIFS(Data!AC:AC,Data!Z:Z,"TM",Data!R:R,Data!M227,AA:AA,"H"),"")))))))</f>
        <v>0</v>
      </c>
      <c r="AD227" s="18">
        <f>IF(Z227="TM",0,IF(Data!Z227="AAM",SUMIFS(Data!AD:AD,Data!Z:Z,"TM",Data!X:X,Data!M227,AA:AA,"H"),IF(Data!Z227="AM",SUMIFS(Data!AD:AD,Data!Z:Z,"TM",Data!V:V,Data!M227,AA:AA,"H"),IF(Data!Z227="AZM",SUMIFS(Data!AD:AD,Data!Z:Z,"TM",Data!U:U,Data!M227,AA:AA,"H"),IF(Data!Z227="Zone",SUMIFS(Data!AD:AD,Data!Z:Z,"TM",Data!T:T,Data!M227,AA:AA,"H"),IF(Data!Z227="Region",SUMIFS(Data!AD:AD,Data!Z:Z,"TM",Data!S:S,Data!M227,AA:AA,"H"),IF(Data!Z227="Country",SUMIFS(Data!AD:AD,Data!Z:Z,"TM",Data!R:R,Data!M227,AA:AA,"H"),"")))))))</f>
        <v>0</v>
      </c>
      <c r="AE227" s="27">
        <f t="shared" si="60"/>
        <v>0</v>
      </c>
      <c r="AF227" s="26">
        <f t="shared" si="61"/>
        <v>0</v>
      </c>
      <c r="AG227" s="26">
        <f t="shared" si="62"/>
        <v>0</v>
      </c>
      <c r="AH227" s="26">
        <f t="shared" si="63"/>
        <v>0</v>
      </c>
      <c r="AJ227" s="28">
        <f>IF(Z227="TM",IF(AA227="U",(SUMIFS(Orders!AG:AG,Orders!AD:AD,Data!M227,Orders!W:W,0,Orders!X:X,0)+SUMIFS(Orders!AG:AG,Orders!AD:AD,Data!M227,Orders!W:W,1,Orders!X:X,1))/12000,0),IF(Data!Z227="AAM",SUMIFS(Data!AJ:AJ,Data!Z:Z,"TM",Data!X:X,Data!M227,AA:AA,"U"),IF(Data!Z227="AM",SUMIFS(Data!AJ:AJ,Data!Z:Z,"TM",Data!V:V,Data!M227,AA:AA,"U"),IF(Data!Z227="AZM",SUMIFS(Data!AJ:AJ,Data!Z:Z,"TM",Data!U:U,Data!M227,AA:AA,"U"),IF(Data!Z227="Zone",SUMIFS(Data!AJ:AJ,Data!Z:Z,"TM",Data!T:T,Data!M227,AA:AA,"U"),IF(Data!Z227="Region",SUMIFS(Data!AJ:AJ,Data!Z:Z,"TM",Data!S:S,Data!M227,AA:AA,"U"),IF(Data!Z227="Country",SUMIFS(Data!AJ:AJ,Data!Z:Z,"TM",Data!R:R,Data!M227,AA:AA,"U"),"")))))))</f>
        <v>0</v>
      </c>
      <c r="AK227" s="18">
        <f>IF(Z227="TM",IF(AA227="U",(SUMIFS(Orders!AG:AG,Orders!AD:AD,Data!M227,Orders!W:W,0,Orders!X:X,0)+SUMIFS(Orders!AG:AG,Orders!AD:AD,Data!M227,Orders!W:W,1,Orders!X:X,1)),0),IF(Data!Z227="AAM",SUMIFS(Data!AK:AK,Data!Z:Z,"TM",Data!X:X,Data!M227,AA:AA,"U"),IF(Data!Z227="AM",SUMIFS(Data!AK:AK,Data!Z:Z,"TM",Data!V:V,Data!M227,AA:AA,"U"),IF(Data!Z227="AZM",SUMIFS(Data!AK:AK,Data!Z:Z,"TM",Data!U:U,Data!M227,AA:AA,"U"),IF(Data!Z227="Zone",SUMIFS(Data!AK:AK,Data!Z:Z,"TM",Data!T:T,Data!M227,AA:AA,"U"),IF(Data!Z227="Region",SUMIFS(Data!AK:AK,Data!Z:Z,"TM",Data!S:S,Data!M227,AA:AA,"U"),IF(Data!Z227="Country",SUMIFS(Data!AK:AK,Data!Z:Z,"TM",Data!R:R,Data!M227,AA:AA,"U"),"")))))))</f>
        <v>0</v>
      </c>
      <c r="AL227" s="18">
        <f>IF(Z227="TM",12000*0,IF(Data!Z227="AAM",SUMIFS(Data!AL:AL,Data!Z:Z,"TM",Data!X:X,Data!M227,AA:AA,"H"),IF(Data!Z227="AM",SUMIFS(Data!AL:AL,Data!Z:Z,"TM",Data!V:V,Data!M227,AA:AA,"H"),IF(Data!Z227="AZM",SUMIFS(Data!AL:AL,Data!Z:Z,"TM",Data!U:U,Data!M227,AA:AA,"H"),IF(Data!Z227="Zone",SUMIFS(Data!AL:AL,Data!Z:Z,"TM",Data!T:T,Data!M227,AA:AA,"H"),IF(Data!Z227="Region",SUMIFS(Data!AL:AL,Data!Z:Z,"TM",Data!S:S,Data!M227,AA:AA,"H"),IF(Data!Z227="Country",SUMIFS(Data!AL:AL,Data!Z:Z,"TM",Data!R:R,Data!M227,AA:AA,"H"),"")))))))</f>
        <v>0</v>
      </c>
      <c r="AM227" s="27">
        <f t="shared" si="64"/>
        <v>0</v>
      </c>
      <c r="AN227" s="26">
        <f t="shared" si="65"/>
        <v>0</v>
      </c>
      <c r="AO227" s="26">
        <f t="shared" si="66"/>
        <v>0</v>
      </c>
      <c r="AQ227" s="28">
        <f t="shared" si="67"/>
        <v>0</v>
      </c>
      <c r="AR227" s="18">
        <f t="shared" si="68"/>
        <v>0</v>
      </c>
      <c r="AS227" s="18">
        <f t="shared" si="69"/>
        <v>0</v>
      </c>
      <c r="AT227" s="27">
        <f t="shared" si="70"/>
        <v>0</v>
      </c>
      <c r="AU227" s="27"/>
      <c r="AV227" s="27"/>
      <c r="AW227" s="18">
        <f>IF(Z227="TM",(COUNTIFS(Orders!AD:AD,Data!M227,Orders!W:W,0,Orders!X:X,0,Orders!S:S,"*Ray*")+COUNTIFS(Orders!AD:AD,Data!M227,Orders!W:W,1,Orders!X:X,1,Orders!S:S,"*Ray*")+COUNTIFS(Orders!AD:AD,Data!M227,Orders!W:W,0,Orders!X:X,0,Orders!S:S,"*Fabric*")+COUNTIFS(Orders!AD:AD,Data!M227,Orders!W:W,1,Orders!X:X,1,Orders!S:S,"*Fabric*")),IF(Data!Z227="AAM",SUMIFS(Data!AW:AW,Data!Z:Z,"TM",Data!X:X,Data!M227),IF(Data!Z227="AM",SUMIFS(Data!AW:AW,Data!Z:Z,"TM",Data!V:V,Data!M227),IF(Data!Z227="AZM",SUMIFS(Data!AW:AW,Data!Z:Z,"TM",Data!U:U,Data!M227),IF(Data!Z227="Zone",SUMIFS(Data!AW:AW,Data!Z:Z,"TM",Data!T:T,Data!M227),IF(Data!Z227="Region",SUMIFS(Data!AW:AW,Data!Z:Z,"TM",Data!S:S,Data!M227),IF(Data!Z227="Country",SUMIFS(Data!AW:AW,Data!Z:Z,"TM",Data!R:R,Data!M227),0)))))))</f>
        <v>0</v>
      </c>
      <c r="AX227" s="18">
        <f>IF(Z227="TM",(COUNTIFS(Orders!AD:AD,Data!M227,Orders!W:W,0,Orders!X:X,0,Orders!S:S,"*Starter*")+COUNTIFS(Orders!AD:AD,Data!M227,Orders!W:W,1,Orders!X:X,1,Orders!S:S,"*Starter*")),IF(Data!Z227="AAM",SUMIFS(Data!AX:AX,Data!Z:Z,"TM",Data!X:X,Data!M227),IF(Data!Z227="AM",SUMIFS(Data!AX:AX,Data!Z:Z,"TM",Data!V:V,Data!M227),IF(Data!Z227="AZM",SUMIFS(Data!AX:AX,Data!Z:Z,"TM",Data!U:U,Data!M227),IF(Data!Z227="Zone",SUMIFS(Data!AX:AX,Data!Z:Z,"TM",Data!T:T,Data!M227),IF(Data!Z227="Region",SUMIFS(Data!AX:AX,Data!Z:Z,"TM",Data!S:S,Data!M227),IF(Data!Z227="Country",SUMIFS(Data!AX:AX,Data!Z:Z,"TM",Data!R:R,Data!M227),0)))))))</f>
        <v>0</v>
      </c>
      <c r="AY227" s="18">
        <f>IF(Z227="TM",(COUNTIFS(Orders!AD:AD,Data!M227,Orders!W:W,0,Orders!X:X,0,Orders!S:S,"*Pro*")+COUNTIFS(Orders!AD:AD,Data!M227,Orders!W:W,1,Orders!X:X,1,Orders!S:S,"*Pro*")),IF(Data!Z227="AAM",SUMIFS(Data!AY:AY,Data!Z:Z,"TM",Data!X:X,Data!M227),IF(Data!Z227="AM",SUMIFS(Data!AY:AY,Data!Z:Z,"TM",Data!V:V,Data!M227),IF(Data!Z227="AZM",SUMIFS(Data!AY:AY,Data!Z:Z,"TM",Data!U:U,Data!M227),IF(Data!Z227="Zone",SUMIFS(Data!AY:AY,Data!Z:Z,"TM",Data!T:T,Data!M227),IF(Data!Z227="Region",SUMIFS(Data!AY:AY,Data!Z:Z,"TM",Data!S:S,Data!M227),IF(Data!Z227="Country",SUMIFS(Data!AY:AY,Data!Z:Z,"TM",Data!R:R,Data!M227),0)))))))</f>
        <v>0</v>
      </c>
      <c r="AZ227" s="18">
        <f>IF(Z227="TM",(COUNTIFS(Orders!AD:AD,Data!M227,Orders!W:W,0,Orders!X:X,0,Orders!S:S,"*Tab*")+COUNTIFS(Orders!AD:AD,Data!M227,Orders!W:W,1,Orders!X:X,1,Orders!S:S,"*Tab*")),IF(Data!Z227="AAM",SUMIFS(Data!AZ:AZ,Data!Z:Z,"TM",Data!X:X,Data!M227),IF(Data!Z227="AM",SUMIFS(Data!AZ:AZ,Data!Z:Z,"TM",Data!V:V,Data!M227),IF(Data!Z227="AZM",SUMIFS(Data!AZ:AZ,Data!Z:Z,"TM",Data!U:U,Data!M227),IF(Data!Z227="Zone",SUMIFS(Data!AZ:AZ,Data!Z:Z,"TM",Data!T:T,Data!M227),IF(Data!Z227="Region",SUMIFS(Data!AZ:AZ,Data!Z:Z,"TM",Data!S:S,Data!M227),IF(Data!Z227="Country",SUMIFS(Data!AZ:AZ,Data!Z:Z,"TM",Data!R:R,Data!M227),0)))))))</f>
        <v>0</v>
      </c>
      <c r="BA227" s="18">
        <f>IF(Z227="TM",(COUNTIFS(Orders!AD:AD,Data!M227,Orders!W:W,0,Orders!X:X,0,Orders!S:S,"*Dental*")+COUNTIFS(Orders!AD:AD,Data!M227,Orders!W:W,1,Orders!X:X,1,Orders!S:S,"*Dental*")+COUNTIFS(Orders!AD:AD,Data!M227,Orders!W:W,0,Orders!X:X,0,Orders!S:S,"*Pediatric*")+COUNTIFS(Orders!AD:AD,Data!M227,Orders!W:W,1,Orders!X:X,1,Orders!S:S,"*Pediatric*")),IF(Data!Z227="AAM",SUMIFS(Data!BA:BA,Data!Z:Z,"TM",Data!X:X,Data!M227),IF(Data!Z227="AM",SUMIFS(Data!BA:BA,Data!Z:Z,"TM",Data!V:V,Data!M227),IF(Data!Z227="AZM",SUMIFS(Data!BA:BA,Data!Z:Z,"TM",Data!U:U,Data!M227),IF(Data!Z227="Zone",SUMIFS(Data!BA:BA,Data!Z:Z,"TM",Data!T:T,Data!M227),IF(Data!Z227="Region",SUMIFS(Data!BA:BA,Data!Z:Z,"TM",Data!S:S,Data!M227),IF(Data!Z227="Country",SUMIFS(Data!BA:BA,Data!Z:Z,"TM",Data!R:R,Data!M227),0)))))))</f>
        <v>0</v>
      </c>
      <c r="BB227" s="18">
        <f>IF(Z227="TM",(COUNTIFS(Orders!AD:AD,Data!M227,Orders!W:W,0,Orders!X:X,0,Orders!S:S,"*Fabric*")+COUNTIFS(Orders!AD:AD,Data!M227,Orders!W:W,1,Orders!X:X,1,Orders!S:S,"*Fabric*")),IF(Data!Z227="AAM",SUMIFS(Data!BB:BB,Data!Z:Z,"TM",Data!X:X,Data!M227),IF(Data!Z227="AM",SUMIFS(Data!BB:BB,Data!Z:Z,"TM",Data!V:V,Data!M227),IF(Data!Z227="AZM",SUMIFS(Data!BB:BB,Data!Z:Z,"TM",Data!U:U,Data!M227),IF(Data!Z227="Zone",SUMIFS(Data!BB:BB,Data!Z:Z,"TM",Data!T:T,Data!M227),IF(Data!Z227="Region",SUMIFS(Data!BB:BB,Data!Z:Z,"TM",Data!S:S,Data!M227),IF(Data!Z227="Country",SUMIFS(Data!BB:BB,Data!Z:Z,"TM",Data!R:R,Data!M227),0)))))))</f>
        <v>0</v>
      </c>
    </row>
    <row r="228" spans="1:54" ht="15.75" x14ac:dyDescent="0.3">
      <c r="A228" s="33" t="str">
        <f t="shared" si="71"/>
        <v/>
      </c>
      <c r="B228" s="33" t="b">
        <f t="shared" si="72"/>
        <v>1</v>
      </c>
      <c r="C228" s="33" t="e">
        <f>IF(ISERROR(SMALL($D$4:$D$594,E228)),””,SMALL($D$4:$D$594,E228))</f>
        <v>#NAME?</v>
      </c>
      <c r="D228" s="34" t="str">
        <f t="shared" si="73"/>
        <v/>
      </c>
      <c r="E228" s="33">
        <f>ROWS($E$4:E228)</f>
        <v>225</v>
      </c>
      <c r="F228" s="33">
        <f t="shared" si="74"/>
        <v>0</v>
      </c>
      <c r="G228" s="33">
        <f>IF(OR(Report!$C$7="",Report!$C$7="All Levels"),1,IF(Report!$C$7=Data!Z228,1,0))</f>
        <v>0</v>
      </c>
      <c r="H228" s="33">
        <f t="shared" si="75"/>
        <v>1</v>
      </c>
      <c r="I228" s="33">
        <f t="shared" si="76"/>
        <v>3</v>
      </c>
      <c r="J228" s="33">
        <f>IF(OR(Report!$F$7="",Report!$F$7="All AMs"),1,IF(Report!$F$7=Data!W228,1,0))</f>
        <v>1</v>
      </c>
      <c r="K228" s="33">
        <f>IF(OR(Report!$E$7="",Report!$E$7="All Zones"),1,IF(Report!$E$7=Data!P228,1,0))</f>
        <v>1</v>
      </c>
      <c r="L228" s="33">
        <f>IF(OR(Report!$D$7="",Report!$D$7="All Regions"),1,IF(Report!$D$7=Data!O228,1,0))</f>
        <v>1</v>
      </c>
      <c r="M228" s="67" t="s">
        <v>350</v>
      </c>
      <c r="N228" s="67" t="s">
        <v>1052</v>
      </c>
      <c r="O228" s="68" t="s">
        <v>18</v>
      </c>
      <c r="P228" s="68" t="s">
        <v>683</v>
      </c>
      <c r="Q228" s="68" t="s">
        <v>813</v>
      </c>
      <c r="R228" s="67" t="s">
        <v>777</v>
      </c>
      <c r="S228" s="67" t="s">
        <v>749</v>
      </c>
      <c r="T228" s="67" t="s">
        <v>751</v>
      </c>
      <c r="U228" s="67" t="s">
        <v>783</v>
      </c>
      <c r="V228" s="67" t="s">
        <v>812</v>
      </c>
      <c r="W228" s="67" t="s">
        <v>706</v>
      </c>
      <c r="X228" s="67" t="s">
        <v>549</v>
      </c>
      <c r="Y228" s="68" t="s">
        <v>361</v>
      </c>
      <c r="Z228" s="68" t="s">
        <v>13</v>
      </c>
      <c r="AA228" s="68" t="s">
        <v>70</v>
      </c>
      <c r="AB228" s="18">
        <f>IF(Z228="TM",IF(AA228="H",(COUNTIFS(Orders!AD:AD,Data!M228,Orders!W:W,0,Orders!X:X,0)+COUNTIFS(Orders!AD:AD,Data!M228,Orders!W:W,1,Orders!X:X,1)),0),IF(Data!Z228="AAM",SUMIFS(Data!AB:AB,Data!Z:Z,"TM",Data!X:X,Data!M228,AA:AA,"H"),IF(Data!Z228="AM",SUMIFS(Data!AB:AB,Data!Z:Z,"TM",Data!V:V,Data!M228,AA:AA,"H"),IF(Data!Z228="AZM",SUMIFS(Data!AB:AB,Data!Z:Z,"TM",Data!U:U,Data!M228,AA:AA,"H"),IF(Data!Z228="ZM",SUMIFS(Data!AB:AB,Data!Z:Z,"TM",Data!T:T,Data!M228,AA:AA,"H"),IF(Data!Z228="RM",SUMIFS(Data!AB:AB,Data!Z:Z,"TM",Data!S:S,Data!M228,AA:AA,"H"),IF(Data!Z228="CM",SUMIFS(Data!AB:AB,Data!Z:Z,"TM",Data!R:R,Data!M228,AA:AA,"H"),"")))))))</f>
        <v>0</v>
      </c>
      <c r="AC228" s="28">
        <f>IF(Z228="TM",IF(AA228="H",(SUMIFS(Orders!AG:AG,Orders!AD:AD,Data!M228,Orders!W:W,0,Orders!X:X,0)+SUMIFS(Orders!AG:AG,Orders!AD:AD,Data!M228,Orders!W:W,1,Orders!X:X,1))/12000,0),IF(Data!Z228="AAM",SUMIFS(Data!AC:AC,Data!Z:Z,"TM",Data!X:X,Data!M228,AA:AA,"H"),IF(Data!Z228="AM",SUMIFS(Data!AC:AC,Data!Z:Z,"TM",Data!V:V,Data!M228,AA:AA,"H"),IF(Data!Z228="AZM",SUMIFS(Data!AC:AC,Data!Z:Z,"TM",Data!U:U,Data!M228,AA:AA,"H"),IF(Data!Z228="Zone",SUMIFS(Data!AC:AC,Data!Z:Z,"TM",Data!T:T,Data!M228,AA:AA,"H"),IF(Data!Z228="Region",SUMIFS(Data!AC:AC,Data!Z:Z,"TM",Data!S:S,Data!M228,AA:AA,"H"),IF(Data!Z228="Country",SUMIFS(Data!AC:AC,Data!Z:Z,"TM",Data!R:R,Data!M228,AA:AA,"H"),"")))))))</f>
        <v>0</v>
      </c>
      <c r="AD228" s="18">
        <f>IF(Z228="TM",0,IF(Data!Z228="AAM",SUMIFS(Data!AD:AD,Data!Z:Z,"TM",Data!X:X,Data!M228,AA:AA,"H"),IF(Data!Z228="AM",SUMIFS(Data!AD:AD,Data!Z:Z,"TM",Data!V:V,Data!M228,AA:AA,"H"),IF(Data!Z228="AZM",SUMIFS(Data!AD:AD,Data!Z:Z,"TM",Data!U:U,Data!M228,AA:AA,"H"),IF(Data!Z228="Zone",SUMIFS(Data!AD:AD,Data!Z:Z,"TM",Data!T:T,Data!M228,AA:AA,"H"),IF(Data!Z228="Region",SUMIFS(Data!AD:AD,Data!Z:Z,"TM",Data!S:S,Data!M228,AA:AA,"H"),IF(Data!Z228="Country",SUMIFS(Data!AD:AD,Data!Z:Z,"TM",Data!R:R,Data!M228,AA:AA,"H"),"")))))))</f>
        <v>0</v>
      </c>
      <c r="AE228" s="27">
        <f t="shared" si="60"/>
        <v>0</v>
      </c>
      <c r="AF228" s="26">
        <f t="shared" si="61"/>
        <v>0</v>
      </c>
      <c r="AG228" s="26">
        <f t="shared" si="62"/>
        <v>0</v>
      </c>
      <c r="AH228" s="26">
        <f t="shared" si="63"/>
        <v>0</v>
      </c>
      <c r="AJ228" s="28">
        <f>IF(Z228="TM",IF(AA228="U",(SUMIFS(Orders!AG:AG,Orders!AD:AD,Data!M228,Orders!W:W,0,Orders!X:X,0)+SUMIFS(Orders!AG:AG,Orders!AD:AD,Data!M228,Orders!W:W,1,Orders!X:X,1))/12000,0),IF(Data!Z228="AAM",SUMIFS(Data!AJ:AJ,Data!Z:Z,"TM",Data!X:X,Data!M228,AA:AA,"U"),IF(Data!Z228="AM",SUMIFS(Data!AJ:AJ,Data!Z:Z,"TM",Data!V:V,Data!M228,AA:AA,"U"),IF(Data!Z228="AZM",SUMIFS(Data!AJ:AJ,Data!Z:Z,"TM",Data!U:U,Data!M228,AA:AA,"U"),IF(Data!Z228="Zone",SUMIFS(Data!AJ:AJ,Data!Z:Z,"TM",Data!T:T,Data!M228,AA:AA,"U"),IF(Data!Z228="Region",SUMIFS(Data!AJ:AJ,Data!Z:Z,"TM",Data!S:S,Data!M228,AA:AA,"U"),IF(Data!Z228="Country",SUMIFS(Data!AJ:AJ,Data!Z:Z,"TM",Data!R:R,Data!M228,AA:AA,"U"),"")))))))</f>
        <v>0</v>
      </c>
      <c r="AK228" s="18">
        <f>IF(Z228="TM",IF(AA228="U",(SUMIFS(Orders!AG:AG,Orders!AD:AD,Data!M228,Orders!W:W,0,Orders!X:X,0)+SUMIFS(Orders!AG:AG,Orders!AD:AD,Data!M228,Orders!W:W,1,Orders!X:X,1)),0),IF(Data!Z228="AAM",SUMIFS(Data!AK:AK,Data!Z:Z,"TM",Data!X:X,Data!M228,AA:AA,"U"),IF(Data!Z228="AM",SUMIFS(Data!AK:AK,Data!Z:Z,"TM",Data!V:V,Data!M228,AA:AA,"U"),IF(Data!Z228="AZM",SUMIFS(Data!AK:AK,Data!Z:Z,"TM",Data!U:U,Data!M228,AA:AA,"U"),IF(Data!Z228="Zone",SUMIFS(Data!AK:AK,Data!Z:Z,"TM",Data!T:T,Data!M228,AA:AA,"U"),IF(Data!Z228="Region",SUMIFS(Data!AK:AK,Data!Z:Z,"TM",Data!S:S,Data!M228,AA:AA,"U"),IF(Data!Z228="Country",SUMIFS(Data!AK:AK,Data!Z:Z,"TM",Data!R:R,Data!M228,AA:AA,"U"),"")))))))</f>
        <v>0</v>
      </c>
      <c r="AL228" s="18">
        <f>IF(Z228="TM",12000*0,IF(Data!Z228="AAM",SUMIFS(Data!AL:AL,Data!Z:Z,"TM",Data!X:X,Data!M228,AA:AA,"H"),IF(Data!Z228="AM",SUMIFS(Data!AL:AL,Data!Z:Z,"TM",Data!V:V,Data!M228,AA:AA,"H"),IF(Data!Z228="AZM",SUMIFS(Data!AL:AL,Data!Z:Z,"TM",Data!U:U,Data!M228,AA:AA,"H"),IF(Data!Z228="Zone",SUMIFS(Data!AL:AL,Data!Z:Z,"TM",Data!T:T,Data!M228,AA:AA,"H"),IF(Data!Z228="Region",SUMIFS(Data!AL:AL,Data!Z:Z,"TM",Data!S:S,Data!M228,AA:AA,"H"),IF(Data!Z228="Country",SUMIFS(Data!AL:AL,Data!Z:Z,"TM",Data!R:R,Data!M228,AA:AA,"H"),"")))))))</f>
        <v>0</v>
      </c>
      <c r="AM228" s="27">
        <f t="shared" si="64"/>
        <v>0</v>
      </c>
      <c r="AN228" s="26">
        <f t="shared" si="65"/>
        <v>0</v>
      </c>
      <c r="AO228" s="26">
        <f t="shared" si="66"/>
        <v>0</v>
      </c>
      <c r="AQ228" s="28">
        <f t="shared" si="67"/>
        <v>0</v>
      </c>
      <c r="AR228" s="18">
        <f t="shared" si="68"/>
        <v>0</v>
      </c>
      <c r="AS228" s="18">
        <f t="shared" si="69"/>
        <v>0</v>
      </c>
      <c r="AT228" s="27">
        <f t="shared" si="70"/>
        <v>0</v>
      </c>
      <c r="AU228" s="27"/>
      <c r="AV228" s="27"/>
      <c r="AW228" s="18">
        <f>IF(Z228="TM",(COUNTIFS(Orders!AD:AD,Data!M228,Orders!W:W,0,Orders!X:X,0,Orders!S:S,"*Ray*")+COUNTIFS(Orders!AD:AD,Data!M228,Orders!W:W,1,Orders!X:X,1,Orders!S:S,"*Ray*")+COUNTIFS(Orders!AD:AD,Data!M228,Orders!W:W,0,Orders!X:X,0,Orders!S:S,"*Fabric*")+COUNTIFS(Orders!AD:AD,Data!M228,Orders!W:W,1,Orders!X:X,1,Orders!S:S,"*Fabric*")),IF(Data!Z228="AAM",SUMIFS(Data!AW:AW,Data!Z:Z,"TM",Data!X:X,Data!M228),IF(Data!Z228="AM",SUMIFS(Data!AW:AW,Data!Z:Z,"TM",Data!V:V,Data!M228),IF(Data!Z228="AZM",SUMIFS(Data!AW:AW,Data!Z:Z,"TM",Data!U:U,Data!M228),IF(Data!Z228="Zone",SUMIFS(Data!AW:AW,Data!Z:Z,"TM",Data!T:T,Data!M228),IF(Data!Z228="Region",SUMIFS(Data!AW:AW,Data!Z:Z,"TM",Data!S:S,Data!M228),IF(Data!Z228="Country",SUMIFS(Data!AW:AW,Data!Z:Z,"TM",Data!R:R,Data!M228),0)))))))</f>
        <v>0</v>
      </c>
      <c r="AX228" s="18">
        <f>IF(Z228="TM",(COUNTIFS(Orders!AD:AD,Data!M228,Orders!W:W,0,Orders!X:X,0,Orders!S:S,"*Starter*")+COUNTIFS(Orders!AD:AD,Data!M228,Orders!W:W,1,Orders!X:X,1,Orders!S:S,"*Starter*")),IF(Data!Z228="AAM",SUMIFS(Data!AX:AX,Data!Z:Z,"TM",Data!X:X,Data!M228),IF(Data!Z228="AM",SUMIFS(Data!AX:AX,Data!Z:Z,"TM",Data!V:V,Data!M228),IF(Data!Z228="AZM",SUMIFS(Data!AX:AX,Data!Z:Z,"TM",Data!U:U,Data!M228),IF(Data!Z228="Zone",SUMIFS(Data!AX:AX,Data!Z:Z,"TM",Data!T:T,Data!M228),IF(Data!Z228="Region",SUMIFS(Data!AX:AX,Data!Z:Z,"TM",Data!S:S,Data!M228),IF(Data!Z228="Country",SUMIFS(Data!AX:AX,Data!Z:Z,"TM",Data!R:R,Data!M228),0)))))))</f>
        <v>0</v>
      </c>
      <c r="AY228" s="18">
        <f>IF(Z228="TM",(COUNTIFS(Orders!AD:AD,Data!M228,Orders!W:W,0,Orders!X:X,0,Orders!S:S,"*Pro*")+COUNTIFS(Orders!AD:AD,Data!M228,Orders!W:W,1,Orders!X:X,1,Orders!S:S,"*Pro*")),IF(Data!Z228="AAM",SUMIFS(Data!AY:AY,Data!Z:Z,"TM",Data!X:X,Data!M228),IF(Data!Z228="AM",SUMIFS(Data!AY:AY,Data!Z:Z,"TM",Data!V:V,Data!M228),IF(Data!Z228="AZM",SUMIFS(Data!AY:AY,Data!Z:Z,"TM",Data!U:U,Data!M228),IF(Data!Z228="Zone",SUMIFS(Data!AY:AY,Data!Z:Z,"TM",Data!T:T,Data!M228),IF(Data!Z228="Region",SUMIFS(Data!AY:AY,Data!Z:Z,"TM",Data!S:S,Data!M228),IF(Data!Z228="Country",SUMIFS(Data!AY:AY,Data!Z:Z,"TM",Data!R:R,Data!M228),0)))))))</f>
        <v>0</v>
      </c>
      <c r="AZ228" s="18">
        <f>IF(Z228="TM",(COUNTIFS(Orders!AD:AD,Data!M228,Orders!W:W,0,Orders!X:X,0,Orders!S:S,"*Tab*")+COUNTIFS(Orders!AD:AD,Data!M228,Orders!W:W,1,Orders!X:X,1,Orders!S:S,"*Tab*")),IF(Data!Z228="AAM",SUMIFS(Data!AZ:AZ,Data!Z:Z,"TM",Data!X:X,Data!M228),IF(Data!Z228="AM",SUMIFS(Data!AZ:AZ,Data!Z:Z,"TM",Data!V:V,Data!M228),IF(Data!Z228="AZM",SUMIFS(Data!AZ:AZ,Data!Z:Z,"TM",Data!U:U,Data!M228),IF(Data!Z228="Zone",SUMIFS(Data!AZ:AZ,Data!Z:Z,"TM",Data!T:T,Data!M228),IF(Data!Z228="Region",SUMIFS(Data!AZ:AZ,Data!Z:Z,"TM",Data!S:S,Data!M228),IF(Data!Z228="Country",SUMIFS(Data!AZ:AZ,Data!Z:Z,"TM",Data!R:R,Data!M228),0)))))))</f>
        <v>0</v>
      </c>
      <c r="BA228" s="18">
        <f>IF(Z228="TM",(COUNTIFS(Orders!AD:AD,Data!M228,Orders!W:W,0,Orders!X:X,0,Orders!S:S,"*Dental*")+COUNTIFS(Orders!AD:AD,Data!M228,Orders!W:W,1,Orders!X:X,1,Orders!S:S,"*Dental*")+COUNTIFS(Orders!AD:AD,Data!M228,Orders!W:W,0,Orders!X:X,0,Orders!S:S,"*Pediatric*")+COUNTIFS(Orders!AD:AD,Data!M228,Orders!W:W,1,Orders!X:X,1,Orders!S:S,"*Pediatric*")),IF(Data!Z228="AAM",SUMIFS(Data!BA:BA,Data!Z:Z,"TM",Data!X:X,Data!M228),IF(Data!Z228="AM",SUMIFS(Data!BA:BA,Data!Z:Z,"TM",Data!V:V,Data!M228),IF(Data!Z228="AZM",SUMIFS(Data!BA:BA,Data!Z:Z,"TM",Data!U:U,Data!M228),IF(Data!Z228="Zone",SUMIFS(Data!BA:BA,Data!Z:Z,"TM",Data!T:T,Data!M228),IF(Data!Z228="Region",SUMIFS(Data!BA:BA,Data!Z:Z,"TM",Data!S:S,Data!M228),IF(Data!Z228="Country",SUMIFS(Data!BA:BA,Data!Z:Z,"TM",Data!R:R,Data!M228),0)))))))</f>
        <v>0</v>
      </c>
      <c r="BB228" s="18">
        <f>IF(Z228="TM",(COUNTIFS(Orders!AD:AD,Data!M228,Orders!W:W,0,Orders!X:X,0,Orders!S:S,"*Fabric*")+COUNTIFS(Orders!AD:AD,Data!M228,Orders!W:W,1,Orders!X:X,1,Orders!S:S,"*Fabric*")),IF(Data!Z228="AAM",SUMIFS(Data!BB:BB,Data!Z:Z,"TM",Data!X:X,Data!M228),IF(Data!Z228="AM",SUMIFS(Data!BB:BB,Data!Z:Z,"TM",Data!V:V,Data!M228),IF(Data!Z228="AZM",SUMIFS(Data!BB:BB,Data!Z:Z,"TM",Data!U:U,Data!M228),IF(Data!Z228="Zone",SUMIFS(Data!BB:BB,Data!Z:Z,"TM",Data!T:T,Data!M228),IF(Data!Z228="Region",SUMIFS(Data!BB:BB,Data!Z:Z,"TM",Data!S:S,Data!M228),IF(Data!Z228="Country",SUMIFS(Data!BB:BB,Data!Z:Z,"TM",Data!R:R,Data!M228),0)))))))</f>
        <v>0</v>
      </c>
    </row>
    <row r="229" spans="1:54" ht="15.75" x14ac:dyDescent="0.3">
      <c r="A229" s="33" t="str">
        <f t="shared" si="71"/>
        <v/>
      </c>
      <c r="B229" s="33" t="b">
        <f t="shared" si="72"/>
        <v>1</v>
      </c>
      <c r="C229" s="33" t="e">
        <f>IF(ISERROR(SMALL($D$4:$D$594,E229)),””,SMALL($D$4:$D$594,E229))</f>
        <v>#NAME?</v>
      </c>
      <c r="D229" s="34" t="str">
        <f t="shared" si="73"/>
        <v/>
      </c>
      <c r="E229" s="33">
        <f>ROWS($E$4:E229)</f>
        <v>226</v>
      </c>
      <c r="F229" s="33">
        <f t="shared" si="74"/>
        <v>0</v>
      </c>
      <c r="G229" s="33">
        <f>IF(OR(Report!$C$7="",Report!$C$7="All Levels"),1,IF(Report!$C$7=Data!Z229,1,0))</f>
        <v>0</v>
      </c>
      <c r="H229" s="33">
        <f t="shared" si="75"/>
        <v>1</v>
      </c>
      <c r="I229" s="33">
        <f t="shared" si="76"/>
        <v>3</v>
      </c>
      <c r="J229" s="33">
        <f>IF(OR(Report!$F$7="",Report!$F$7="All AMs"),1,IF(Report!$F$7=Data!W229,1,0))</f>
        <v>1</v>
      </c>
      <c r="K229" s="33">
        <f>IF(OR(Report!$E$7="",Report!$E$7="All Zones"),1,IF(Report!$E$7=Data!P229,1,0))</f>
        <v>1</v>
      </c>
      <c r="L229" s="33">
        <f>IF(OR(Report!$D$7="",Report!$D$7="All Regions"),1,IF(Report!$D$7=Data!O229,1,0))</f>
        <v>1</v>
      </c>
      <c r="M229" s="67" t="s">
        <v>559</v>
      </c>
      <c r="N229" s="67" t="s">
        <v>1053</v>
      </c>
      <c r="O229" s="68" t="s">
        <v>18</v>
      </c>
      <c r="P229" s="68" t="s">
        <v>683</v>
      </c>
      <c r="Q229" s="68" t="s">
        <v>813</v>
      </c>
      <c r="R229" s="67" t="s">
        <v>777</v>
      </c>
      <c r="S229" s="67" t="s">
        <v>749</v>
      </c>
      <c r="T229" s="67" t="s">
        <v>751</v>
      </c>
      <c r="U229" s="67" t="s">
        <v>783</v>
      </c>
      <c r="V229" s="67" t="s">
        <v>812</v>
      </c>
      <c r="W229" s="67" t="s">
        <v>706</v>
      </c>
      <c r="X229" s="67" t="s">
        <v>549</v>
      </c>
      <c r="Y229" s="68" t="s">
        <v>361</v>
      </c>
      <c r="Z229" s="68" t="s">
        <v>13</v>
      </c>
      <c r="AA229" s="68" t="s">
        <v>70</v>
      </c>
      <c r="AB229" s="18">
        <f>IF(Z229="TM",IF(AA229="H",(COUNTIFS(Orders!AD:AD,Data!M229,Orders!W:W,0,Orders!X:X,0)+COUNTIFS(Orders!AD:AD,Data!M229,Orders!W:W,1,Orders!X:X,1)),0),IF(Data!Z229="AAM",SUMIFS(Data!AB:AB,Data!Z:Z,"TM",Data!X:X,Data!M229,AA:AA,"H"),IF(Data!Z229="AM",SUMIFS(Data!AB:AB,Data!Z:Z,"TM",Data!V:V,Data!M229,AA:AA,"H"),IF(Data!Z229="AZM",SUMIFS(Data!AB:AB,Data!Z:Z,"TM",Data!U:U,Data!M229,AA:AA,"H"),IF(Data!Z229="ZM",SUMIFS(Data!AB:AB,Data!Z:Z,"TM",Data!T:T,Data!M229,AA:AA,"H"),IF(Data!Z229="RM",SUMIFS(Data!AB:AB,Data!Z:Z,"TM",Data!S:S,Data!M229,AA:AA,"H"),IF(Data!Z229="CM",SUMIFS(Data!AB:AB,Data!Z:Z,"TM",Data!R:R,Data!M229,AA:AA,"H"),"")))))))</f>
        <v>0</v>
      </c>
      <c r="AC229" s="28">
        <f>IF(Z229="TM",IF(AA229="H",(SUMIFS(Orders!AG:AG,Orders!AD:AD,Data!M229,Orders!W:W,0,Orders!X:X,0)+SUMIFS(Orders!AG:AG,Orders!AD:AD,Data!M229,Orders!W:W,1,Orders!X:X,1))/12000,0),IF(Data!Z229="AAM",SUMIFS(Data!AC:AC,Data!Z:Z,"TM",Data!X:X,Data!M229,AA:AA,"H"),IF(Data!Z229="AM",SUMIFS(Data!AC:AC,Data!Z:Z,"TM",Data!V:V,Data!M229,AA:AA,"H"),IF(Data!Z229="AZM",SUMIFS(Data!AC:AC,Data!Z:Z,"TM",Data!U:U,Data!M229,AA:AA,"H"),IF(Data!Z229="Zone",SUMIFS(Data!AC:AC,Data!Z:Z,"TM",Data!T:T,Data!M229,AA:AA,"H"),IF(Data!Z229="Region",SUMIFS(Data!AC:AC,Data!Z:Z,"TM",Data!S:S,Data!M229,AA:AA,"H"),IF(Data!Z229="Country",SUMIFS(Data!AC:AC,Data!Z:Z,"TM",Data!R:R,Data!M229,AA:AA,"H"),"")))))))</f>
        <v>0</v>
      </c>
      <c r="AD229" s="18">
        <f>IF(Z229="TM",0,IF(Data!Z229="AAM",SUMIFS(Data!AD:AD,Data!Z:Z,"TM",Data!X:X,Data!M229,AA:AA,"H"),IF(Data!Z229="AM",SUMIFS(Data!AD:AD,Data!Z:Z,"TM",Data!V:V,Data!M229,AA:AA,"H"),IF(Data!Z229="AZM",SUMIFS(Data!AD:AD,Data!Z:Z,"TM",Data!U:U,Data!M229,AA:AA,"H"),IF(Data!Z229="Zone",SUMIFS(Data!AD:AD,Data!Z:Z,"TM",Data!T:T,Data!M229,AA:AA,"H"),IF(Data!Z229="Region",SUMIFS(Data!AD:AD,Data!Z:Z,"TM",Data!S:S,Data!M229,AA:AA,"H"),IF(Data!Z229="Country",SUMIFS(Data!AD:AD,Data!Z:Z,"TM",Data!R:R,Data!M229,AA:AA,"H"),"")))))))</f>
        <v>0</v>
      </c>
      <c r="AE229" s="27">
        <f t="shared" si="60"/>
        <v>0</v>
      </c>
      <c r="AF229" s="26">
        <f t="shared" si="61"/>
        <v>0</v>
      </c>
      <c r="AG229" s="26">
        <f t="shared" si="62"/>
        <v>0</v>
      </c>
      <c r="AH229" s="26">
        <f t="shared" si="63"/>
        <v>0</v>
      </c>
      <c r="AJ229" s="28">
        <f>IF(Z229="TM",IF(AA229="U",(SUMIFS(Orders!AG:AG,Orders!AD:AD,Data!M229,Orders!W:W,0,Orders!X:X,0)+SUMIFS(Orders!AG:AG,Orders!AD:AD,Data!M229,Orders!W:W,1,Orders!X:X,1))/12000,0),IF(Data!Z229="AAM",SUMIFS(Data!AJ:AJ,Data!Z:Z,"TM",Data!X:X,Data!M229,AA:AA,"U"),IF(Data!Z229="AM",SUMIFS(Data!AJ:AJ,Data!Z:Z,"TM",Data!V:V,Data!M229,AA:AA,"U"),IF(Data!Z229="AZM",SUMIFS(Data!AJ:AJ,Data!Z:Z,"TM",Data!U:U,Data!M229,AA:AA,"U"),IF(Data!Z229="Zone",SUMIFS(Data!AJ:AJ,Data!Z:Z,"TM",Data!T:T,Data!M229,AA:AA,"U"),IF(Data!Z229="Region",SUMIFS(Data!AJ:AJ,Data!Z:Z,"TM",Data!S:S,Data!M229,AA:AA,"U"),IF(Data!Z229="Country",SUMIFS(Data!AJ:AJ,Data!Z:Z,"TM",Data!R:R,Data!M229,AA:AA,"U"),"")))))))</f>
        <v>0</v>
      </c>
      <c r="AK229" s="18">
        <f>IF(Z229="TM",IF(AA229="U",(SUMIFS(Orders!AG:AG,Orders!AD:AD,Data!M229,Orders!W:W,0,Orders!X:X,0)+SUMIFS(Orders!AG:AG,Orders!AD:AD,Data!M229,Orders!W:W,1,Orders!X:X,1)),0),IF(Data!Z229="AAM",SUMIFS(Data!AK:AK,Data!Z:Z,"TM",Data!X:X,Data!M229,AA:AA,"U"),IF(Data!Z229="AM",SUMIFS(Data!AK:AK,Data!Z:Z,"TM",Data!V:V,Data!M229,AA:AA,"U"),IF(Data!Z229="AZM",SUMIFS(Data!AK:AK,Data!Z:Z,"TM",Data!U:U,Data!M229,AA:AA,"U"),IF(Data!Z229="Zone",SUMIFS(Data!AK:AK,Data!Z:Z,"TM",Data!T:T,Data!M229,AA:AA,"U"),IF(Data!Z229="Region",SUMIFS(Data!AK:AK,Data!Z:Z,"TM",Data!S:S,Data!M229,AA:AA,"U"),IF(Data!Z229="Country",SUMIFS(Data!AK:AK,Data!Z:Z,"TM",Data!R:R,Data!M229,AA:AA,"U"),"")))))))</f>
        <v>0</v>
      </c>
      <c r="AL229" s="18">
        <f>IF(Z229="TM",12000*0,IF(Data!Z229="AAM",SUMIFS(Data!AL:AL,Data!Z:Z,"TM",Data!X:X,Data!M229,AA:AA,"H"),IF(Data!Z229="AM",SUMIFS(Data!AL:AL,Data!Z:Z,"TM",Data!V:V,Data!M229,AA:AA,"H"),IF(Data!Z229="AZM",SUMIFS(Data!AL:AL,Data!Z:Z,"TM",Data!U:U,Data!M229,AA:AA,"H"),IF(Data!Z229="Zone",SUMIFS(Data!AL:AL,Data!Z:Z,"TM",Data!T:T,Data!M229,AA:AA,"H"),IF(Data!Z229="Region",SUMIFS(Data!AL:AL,Data!Z:Z,"TM",Data!S:S,Data!M229,AA:AA,"H"),IF(Data!Z229="Country",SUMIFS(Data!AL:AL,Data!Z:Z,"TM",Data!R:R,Data!M229,AA:AA,"H"),"")))))))</f>
        <v>0</v>
      </c>
      <c r="AM229" s="27">
        <f t="shared" si="64"/>
        <v>0</v>
      </c>
      <c r="AN229" s="26">
        <f t="shared" si="65"/>
        <v>0</v>
      </c>
      <c r="AO229" s="26">
        <f t="shared" si="66"/>
        <v>0</v>
      </c>
      <c r="AQ229" s="28">
        <f t="shared" si="67"/>
        <v>0</v>
      </c>
      <c r="AR229" s="18">
        <f t="shared" si="68"/>
        <v>0</v>
      </c>
      <c r="AS229" s="18">
        <f t="shared" si="69"/>
        <v>0</v>
      </c>
      <c r="AT229" s="27">
        <f t="shared" si="70"/>
        <v>0</v>
      </c>
      <c r="AU229" s="27"/>
      <c r="AV229" s="27"/>
      <c r="AW229" s="18">
        <f>IF(Z229="TM",(COUNTIFS(Orders!AD:AD,Data!M229,Orders!W:W,0,Orders!X:X,0,Orders!S:S,"*Ray*")+COUNTIFS(Orders!AD:AD,Data!M229,Orders!W:W,1,Orders!X:X,1,Orders!S:S,"*Ray*")+COUNTIFS(Orders!AD:AD,Data!M229,Orders!W:W,0,Orders!X:X,0,Orders!S:S,"*Fabric*")+COUNTIFS(Orders!AD:AD,Data!M229,Orders!W:W,1,Orders!X:X,1,Orders!S:S,"*Fabric*")),IF(Data!Z229="AAM",SUMIFS(Data!AW:AW,Data!Z:Z,"TM",Data!X:X,Data!M229),IF(Data!Z229="AM",SUMIFS(Data!AW:AW,Data!Z:Z,"TM",Data!V:V,Data!M229),IF(Data!Z229="AZM",SUMIFS(Data!AW:AW,Data!Z:Z,"TM",Data!U:U,Data!M229),IF(Data!Z229="Zone",SUMIFS(Data!AW:AW,Data!Z:Z,"TM",Data!T:T,Data!M229),IF(Data!Z229="Region",SUMIFS(Data!AW:AW,Data!Z:Z,"TM",Data!S:S,Data!M229),IF(Data!Z229="Country",SUMIFS(Data!AW:AW,Data!Z:Z,"TM",Data!R:R,Data!M229),0)))))))</f>
        <v>0</v>
      </c>
      <c r="AX229" s="18">
        <f>IF(Z229="TM",(COUNTIFS(Orders!AD:AD,Data!M229,Orders!W:W,0,Orders!X:X,0,Orders!S:S,"*Starter*")+COUNTIFS(Orders!AD:AD,Data!M229,Orders!W:W,1,Orders!X:X,1,Orders!S:S,"*Starter*")),IF(Data!Z229="AAM",SUMIFS(Data!AX:AX,Data!Z:Z,"TM",Data!X:X,Data!M229),IF(Data!Z229="AM",SUMIFS(Data!AX:AX,Data!Z:Z,"TM",Data!V:V,Data!M229),IF(Data!Z229="AZM",SUMIFS(Data!AX:AX,Data!Z:Z,"TM",Data!U:U,Data!M229),IF(Data!Z229="Zone",SUMIFS(Data!AX:AX,Data!Z:Z,"TM",Data!T:T,Data!M229),IF(Data!Z229="Region",SUMIFS(Data!AX:AX,Data!Z:Z,"TM",Data!S:S,Data!M229),IF(Data!Z229="Country",SUMIFS(Data!AX:AX,Data!Z:Z,"TM",Data!R:R,Data!M229),0)))))))</f>
        <v>0</v>
      </c>
      <c r="AY229" s="18">
        <f>IF(Z229="TM",(COUNTIFS(Orders!AD:AD,Data!M229,Orders!W:W,0,Orders!X:X,0,Orders!S:S,"*Pro*")+COUNTIFS(Orders!AD:AD,Data!M229,Orders!W:W,1,Orders!X:X,1,Orders!S:S,"*Pro*")),IF(Data!Z229="AAM",SUMIFS(Data!AY:AY,Data!Z:Z,"TM",Data!X:X,Data!M229),IF(Data!Z229="AM",SUMIFS(Data!AY:AY,Data!Z:Z,"TM",Data!V:V,Data!M229),IF(Data!Z229="AZM",SUMIFS(Data!AY:AY,Data!Z:Z,"TM",Data!U:U,Data!M229),IF(Data!Z229="Zone",SUMIFS(Data!AY:AY,Data!Z:Z,"TM",Data!T:T,Data!M229),IF(Data!Z229="Region",SUMIFS(Data!AY:AY,Data!Z:Z,"TM",Data!S:S,Data!M229),IF(Data!Z229="Country",SUMIFS(Data!AY:AY,Data!Z:Z,"TM",Data!R:R,Data!M229),0)))))))</f>
        <v>0</v>
      </c>
      <c r="AZ229" s="18">
        <f>IF(Z229="TM",(COUNTIFS(Orders!AD:AD,Data!M229,Orders!W:W,0,Orders!X:X,0,Orders!S:S,"*Tab*")+COUNTIFS(Orders!AD:AD,Data!M229,Orders!W:W,1,Orders!X:X,1,Orders!S:S,"*Tab*")),IF(Data!Z229="AAM",SUMIFS(Data!AZ:AZ,Data!Z:Z,"TM",Data!X:X,Data!M229),IF(Data!Z229="AM",SUMIFS(Data!AZ:AZ,Data!Z:Z,"TM",Data!V:V,Data!M229),IF(Data!Z229="AZM",SUMIFS(Data!AZ:AZ,Data!Z:Z,"TM",Data!U:U,Data!M229),IF(Data!Z229="Zone",SUMIFS(Data!AZ:AZ,Data!Z:Z,"TM",Data!T:T,Data!M229),IF(Data!Z229="Region",SUMIFS(Data!AZ:AZ,Data!Z:Z,"TM",Data!S:S,Data!M229),IF(Data!Z229="Country",SUMIFS(Data!AZ:AZ,Data!Z:Z,"TM",Data!R:R,Data!M229),0)))))))</f>
        <v>0</v>
      </c>
      <c r="BA229" s="18">
        <f>IF(Z229="TM",(COUNTIFS(Orders!AD:AD,Data!M229,Orders!W:W,0,Orders!X:X,0,Orders!S:S,"*Dental*")+COUNTIFS(Orders!AD:AD,Data!M229,Orders!W:W,1,Orders!X:X,1,Orders!S:S,"*Dental*")+COUNTIFS(Orders!AD:AD,Data!M229,Orders!W:W,0,Orders!X:X,0,Orders!S:S,"*Pediatric*")+COUNTIFS(Orders!AD:AD,Data!M229,Orders!W:W,1,Orders!X:X,1,Orders!S:S,"*Pediatric*")),IF(Data!Z229="AAM",SUMIFS(Data!BA:BA,Data!Z:Z,"TM",Data!X:X,Data!M229),IF(Data!Z229="AM",SUMIFS(Data!BA:BA,Data!Z:Z,"TM",Data!V:V,Data!M229),IF(Data!Z229="AZM",SUMIFS(Data!BA:BA,Data!Z:Z,"TM",Data!U:U,Data!M229),IF(Data!Z229="Zone",SUMIFS(Data!BA:BA,Data!Z:Z,"TM",Data!T:T,Data!M229),IF(Data!Z229="Region",SUMIFS(Data!BA:BA,Data!Z:Z,"TM",Data!S:S,Data!M229),IF(Data!Z229="Country",SUMIFS(Data!BA:BA,Data!Z:Z,"TM",Data!R:R,Data!M229),0)))))))</f>
        <v>0</v>
      </c>
      <c r="BB229" s="18">
        <f>IF(Z229="TM",(COUNTIFS(Orders!AD:AD,Data!M229,Orders!W:W,0,Orders!X:X,0,Orders!S:S,"*Fabric*")+COUNTIFS(Orders!AD:AD,Data!M229,Orders!W:W,1,Orders!X:X,1,Orders!S:S,"*Fabric*")),IF(Data!Z229="AAM",SUMIFS(Data!BB:BB,Data!Z:Z,"TM",Data!X:X,Data!M229),IF(Data!Z229="AM",SUMIFS(Data!BB:BB,Data!Z:Z,"TM",Data!V:V,Data!M229),IF(Data!Z229="AZM",SUMIFS(Data!BB:BB,Data!Z:Z,"TM",Data!U:U,Data!M229),IF(Data!Z229="Zone",SUMIFS(Data!BB:BB,Data!Z:Z,"TM",Data!T:T,Data!M229),IF(Data!Z229="Region",SUMIFS(Data!BB:BB,Data!Z:Z,"TM",Data!S:S,Data!M229),IF(Data!Z229="Country",SUMIFS(Data!BB:BB,Data!Z:Z,"TM",Data!R:R,Data!M229),0)))))))</f>
        <v>0</v>
      </c>
    </row>
    <row r="230" spans="1:54" ht="15.75" x14ac:dyDescent="0.3">
      <c r="A230" s="33" t="str">
        <f t="shared" si="71"/>
        <v/>
      </c>
      <c r="B230" s="33" t="b">
        <f t="shared" si="72"/>
        <v>1</v>
      </c>
      <c r="C230" s="33" t="e">
        <f>IF(ISERROR(SMALL($D$4:$D$594,E230)),””,SMALL($D$4:$D$594,E230))</f>
        <v>#NAME?</v>
      </c>
      <c r="D230" s="34" t="str">
        <f t="shared" si="73"/>
        <v/>
      </c>
      <c r="E230" s="33">
        <f>ROWS($E$4:E230)</f>
        <v>227</v>
      </c>
      <c r="F230" s="33">
        <f t="shared" si="74"/>
        <v>0</v>
      </c>
      <c r="G230" s="33">
        <f>IF(OR(Report!$C$7="",Report!$C$7="All Levels"),1,IF(Report!$C$7=Data!Z230,1,0))</f>
        <v>0</v>
      </c>
      <c r="H230" s="33">
        <f t="shared" si="75"/>
        <v>1</v>
      </c>
      <c r="I230" s="33">
        <f t="shared" si="76"/>
        <v>3</v>
      </c>
      <c r="J230" s="33">
        <f>IF(OR(Report!$F$7="",Report!$F$7="All AMs"),1,IF(Report!$F$7=Data!W230,1,0))</f>
        <v>1</v>
      </c>
      <c r="K230" s="33">
        <f>IF(OR(Report!$E$7="",Report!$E$7="All Zones"),1,IF(Report!$E$7=Data!P230,1,0))</f>
        <v>1</v>
      </c>
      <c r="L230" s="33">
        <f>IF(OR(Report!$D$7="",Report!$D$7="All Regions"),1,IF(Report!$D$7=Data!O230,1,0))</f>
        <v>1</v>
      </c>
      <c r="M230" s="67" t="s">
        <v>377</v>
      </c>
      <c r="N230" s="67" t="s">
        <v>1054</v>
      </c>
      <c r="O230" s="68" t="s">
        <v>18</v>
      </c>
      <c r="P230" s="68" t="s">
        <v>683</v>
      </c>
      <c r="Q230" s="68" t="s">
        <v>813</v>
      </c>
      <c r="R230" s="67" t="s">
        <v>777</v>
      </c>
      <c r="S230" s="67" t="s">
        <v>749</v>
      </c>
      <c r="T230" s="67" t="s">
        <v>751</v>
      </c>
      <c r="U230" s="67" t="s">
        <v>783</v>
      </c>
      <c r="V230" s="67" t="s">
        <v>812</v>
      </c>
      <c r="W230" s="67" t="s">
        <v>706</v>
      </c>
      <c r="X230" s="67"/>
      <c r="Y230" s="68" t="s">
        <v>361</v>
      </c>
      <c r="Z230" s="68" t="s">
        <v>13</v>
      </c>
      <c r="AA230" s="68" t="s">
        <v>925</v>
      </c>
      <c r="AB230" s="18">
        <f>IF(Z230="TM",IF(AA230="H",(COUNTIFS(Orders!AD:AD,Data!M230,Orders!W:W,0,Orders!X:X,0)+COUNTIFS(Orders!AD:AD,Data!M230,Orders!W:W,1,Orders!X:X,1)),0),IF(Data!Z230="AAM",SUMIFS(Data!AB:AB,Data!Z:Z,"TM",Data!X:X,Data!M230,AA:AA,"H"),IF(Data!Z230="AM",SUMIFS(Data!AB:AB,Data!Z:Z,"TM",Data!V:V,Data!M230,AA:AA,"H"),IF(Data!Z230="AZM",SUMIFS(Data!AB:AB,Data!Z:Z,"TM",Data!U:U,Data!M230,AA:AA,"H"),IF(Data!Z230="ZM",SUMIFS(Data!AB:AB,Data!Z:Z,"TM",Data!T:T,Data!M230,AA:AA,"H"),IF(Data!Z230="RM",SUMIFS(Data!AB:AB,Data!Z:Z,"TM",Data!S:S,Data!M230,AA:AA,"H"),IF(Data!Z230="CM",SUMIFS(Data!AB:AB,Data!Z:Z,"TM",Data!R:R,Data!M230,AA:AA,"H"),"")))))))</f>
        <v>0</v>
      </c>
      <c r="AC230" s="28">
        <f>IF(Z230="TM",IF(AA230="H",(SUMIFS(Orders!AG:AG,Orders!AD:AD,Data!M230,Orders!W:W,0,Orders!X:X,0)+SUMIFS(Orders!AG:AG,Orders!AD:AD,Data!M230,Orders!W:W,1,Orders!X:X,1))/12000,0),IF(Data!Z230="AAM",SUMIFS(Data!AC:AC,Data!Z:Z,"TM",Data!X:X,Data!M230,AA:AA,"H"),IF(Data!Z230="AM",SUMIFS(Data!AC:AC,Data!Z:Z,"TM",Data!V:V,Data!M230,AA:AA,"H"),IF(Data!Z230="AZM",SUMIFS(Data!AC:AC,Data!Z:Z,"TM",Data!U:U,Data!M230,AA:AA,"H"),IF(Data!Z230="Zone",SUMIFS(Data!AC:AC,Data!Z:Z,"TM",Data!T:T,Data!M230,AA:AA,"H"),IF(Data!Z230="Region",SUMIFS(Data!AC:AC,Data!Z:Z,"TM",Data!S:S,Data!M230,AA:AA,"H"),IF(Data!Z230="Country",SUMIFS(Data!AC:AC,Data!Z:Z,"TM",Data!R:R,Data!M230,AA:AA,"H"),"")))))))</f>
        <v>0</v>
      </c>
      <c r="AD230" s="18">
        <f>IF(Z230="TM",0,IF(Data!Z230="AAM",SUMIFS(Data!AD:AD,Data!Z:Z,"TM",Data!X:X,Data!M230,AA:AA,"H"),IF(Data!Z230="AM",SUMIFS(Data!AD:AD,Data!Z:Z,"TM",Data!V:V,Data!M230,AA:AA,"H"),IF(Data!Z230="AZM",SUMIFS(Data!AD:AD,Data!Z:Z,"TM",Data!U:U,Data!M230,AA:AA,"H"),IF(Data!Z230="Zone",SUMIFS(Data!AD:AD,Data!Z:Z,"TM",Data!T:T,Data!M230,AA:AA,"H"),IF(Data!Z230="Region",SUMIFS(Data!AD:AD,Data!Z:Z,"TM",Data!S:S,Data!M230,AA:AA,"H"),IF(Data!Z230="Country",SUMIFS(Data!AD:AD,Data!Z:Z,"TM",Data!R:R,Data!M230,AA:AA,"H"),"")))))))</f>
        <v>0</v>
      </c>
      <c r="AE230" s="27">
        <f t="shared" si="60"/>
        <v>0</v>
      </c>
      <c r="AF230" s="26">
        <f t="shared" si="61"/>
        <v>0</v>
      </c>
      <c r="AG230" s="26">
        <f t="shared" si="62"/>
        <v>0</v>
      </c>
      <c r="AH230" s="26">
        <f t="shared" si="63"/>
        <v>0</v>
      </c>
      <c r="AJ230" s="28">
        <f>IF(Z230="TM",IF(AA230="U",(SUMIFS(Orders!AG:AG,Orders!AD:AD,Data!M230,Orders!W:W,0,Orders!X:X,0)+SUMIFS(Orders!AG:AG,Orders!AD:AD,Data!M230,Orders!W:W,1,Orders!X:X,1))/12000,0),IF(Data!Z230="AAM",SUMIFS(Data!AJ:AJ,Data!Z:Z,"TM",Data!X:X,Data!M230,AA:AA,"U"),IF(Data!Z230="AM",SUMIFS(Data!AJ:AJ,Data!Z:Z,"TM",Data!V:V,Data!M230,AA:AA,"U"),IF(Data!Z230="AZM",SUMIFS(Data!AJ:AJ,Data!Z:Z,"TM",Data!U:U,Data!M230,AA:AA,"U"),IF(Data!Z230="Zone",SUMIFS(Data!AJ:AJ,Data!Z:Z,"TM",Data!T:T,Data!M230,AA:AA,"U"),IF(Data!Z230="Region",SUMIFS(Data!AJ:AJ,Data!Z:Z,"TM",Data!S:S,Data!M230,AA:AA,"U"),IF(Data!Z230="Country",SUMIFS(Data!AJ:AJ,Data!Z:Z,"TM",Data!R:R,Data!M230,AA:AA,"U"),"")))))))</f>
        <v>0</v>
      </c>
      <c r="AK230" s="18">
        <f>IF(Z230="TM",IF(AA230="U",(SUMIFS(Orders!AG:AG,Orders!AD:AD,Data!M230,Orders!W:W,0,Orders!X:X,0)+SUMIFS(Orders!AG:AG,Orders!AD:AD,Data!M230,Orders!W:W,1,Orders!X:X,1)),0),IF(Data!Z230="AAM",SUMIFS(Data!AK:AK,Data!Z:Z,"TM",Data!X:X,Data!M230,AA:AA,"U"),IF(Data!Z230="AM",SUMIFS(Data!AK:AK,Data!Z:Z,"TM",Data!V:V,Data!M230,AA:AA,"U"),IF(Data!Z230="AZM",SUMIFS(Data!AK:AK,Data!Z:Z,"TM",Data!U:U,Data!M230,AA:AA,"U"),IF(Data!Z230="Zone",SUMIFS(Data!AK:AK,Data!Z:Z,"TM",Data!T:T,Data!M230,AA:AA,"U"),IF(Data!Z230="Region",SUMIFS(Data!AK:AK,Data!Z:Z,"TM",Data!S:S,Data!M230,AA:AA,"U"),IF(Data!Z230="Country",SUMIFS(Data!AK:AK,Data!Z:Z,"TM",Data!R:R,Data!M230,AA:AA,"U"),"")))))))</f>
        <v>0</v>
      </c>
      <c r="AL230" s="18">
        <f>IF(Z230="TM",12000*0,IF(Data!Z230="AAM",SUMIFS(Data!AL:AL,Data!Z:Z,"TM",Data!X:X,Data!M230,AA:AA,"H"),IF(Data!Z230="AM",SUMIFS(Data!AL:AL,Data!Z:Z,"TM",Data!V:V,Data!M230,AA:AA,"H"),IF(Data!Z230="AZM",SUMIFS(Data!AL:AL,Data!Z:Z,"TM",Data!U:U,Data!M230,AA:AA,"H"),IF(Data!Z230="Zone",SUMIFS(Data!AL:AL,Data!Z:Z,"TM",Data!T:T,Data!M230,AA:AA,"H"),IF(Data!Z230="Region",SUMIFS(Data!AL:AL,Data!Z:Z,"TM",Data!S:S,Data!M230,AA:AA,"H"),IF(Data!Z230="Country",SUMIFS(Data!AL:AL,Data!Z:Z,"TM",Data!R:R,Data!M230,AA:AA,"H"),"")))))))</f>
        <v>0</v>
      </c>
      <c r="AM230" s="27">
        <f t="shared" si="64"/>
        <v>0</v>
      </c>
      <c r="AN230" s="26">
        <f t="shared" si="65"/>
        <v>0</v>
      </c>
      <c r="AO230" s="26">
        <f t="shared" si="66"/>
        <v>0</v>
      </c>
      <c r="AQ230" s="28">
        <f t="shared" si="67"/>
        <v>0</v>
      </c>
      <c r="AR230" s="18">
        <f t="shared" si="68"/>
        <v>0</v>
      </c>
      <c r="AS230" s="18">
        <f t="shared" si="69"/>
        <v>0</v>
      </c>
      <c r="AT230" s="27">
        <f t="shared" si="70"/>
        <v>0</v>
      </c>
      <c r="AU230" s="27"/>
      <c r="AV230" s="27"/>
      <c r="AW230" s="18">
        <f>IF(Z230="TM",(COUNTIFS(Orders!AD:AD,Data!M230,Orders!W:W,0,Orders!X:X,0,Orders!S:S,"*Ray*")+COUNTIFS(Orders!AD:AD,Data!M230,Orders!W:W,1,Orders!X:X,1,Orders!S:S,"*Ray*")+COUNTIFS(Orders!AD:AD,Data!M230,Orders!W:W,0,Orders!X:X,0,Orders!S:S,"*Fabric*")+COUNTIFS(Orders!AD:AD,Data!M230,Orders!W:W,1,Orders!X:X,1,Orders!S:S,"*Fabric*")),IF(Data!Z230="AAM",SUMIFS(Data!AW:AW,Data!Z:Z,"TM",Data!X:X,Data!M230),IF(Data!Z230="AM",SUMIFS(Data!AW:AW,Data!Z:Z,"TM",Data!V:V,Data!M230),IF(Data!Z230="AZM",SUMIFS(Data!AW:AW,Data!Z:Z,"TM",Data!U:U,Data!M230),IF(Data!Z230="Zone",SUMIFS(Data!AW:AW,Data!Z:Z,"TM",Data!T:T,Data!M230),IF(Data!Z230="Region",SUMIFS(Data!AW:AW,Data!Z:Z,"TM",Data!S:S,Data!M230),IF(Data!Z230="Country",SUMIFS(Data!AW:AW,Data!Z:Z,"TM",Data!R:R,Data!M230),0)))))))</f>
        <v>0</v>
      </c>
      <c r="AX230" s="18">
        <f>IF(Z230="TM",(COUNTIFS(Orders!AD:AD,Data!M230,Orders!W:W,0,Orders!X:X,0,Orders!S:S,"*Starter*")+COUNTIFS(Orders!AD:AD,Data!M230,Orders!W:W,1,Orders!X:X,1,Orders!S:S,"*Starter*")),IF(Data!Z230="AAM",SUMIFS(Data!AX:AX,Data!Z:Z,"TM",Data!X:X,Data!M230),IF(Data!Z230="AM",SUMIFS(Data!AX:AX,Data!Z:Z,"TM",Data!V:V,Data!M230),IF(Data!Z230="AZM",SUMIFS(Data!AX:AX,Data!Z:Z,"TM",Data!U:U,Data!M230),IF(Data!Z230="Zone",SUMIFS(Data!AX:AX,Data!Z:Z,"TM",Data!T:T,Data!M230),IF(Data!Z230="Region",SUMIFS(Data!AX:AX,Data!Z:Z,"TM",Data!S:S,Data!M230),IF(Data!Z230="Country",SUMIFS(Data!AX:AX,Data!Z:Z,"TM",Data!R:R,Data!M230),0)))))))</f>
        <v>0</v>
      </c>
      <c r="AY230" s="18">
        <f>IF(Z230="TM",(COUNTIFS(Orders!AD:AD,Data!M230,Orders!W:W,0,Orders!X:X,0,Orders!S:S,"*Pro*")+COUNTIFS(Orders!AD:AD,Data!M230,Orders!W:W,1,Orders!X:X,1,Orders!S:S,"*Pro*")),IF(Data!Z230="AAM",SUMIFS(Data!AY:AY,Data!Z:Z,"TM",Data!X:X,Data!M230),IF(Data!Z230="AM",SUMIFS(Data!AY:AY,Data!Z:Z,"TM",Data!V:V,Data!M230),IF(Data!Z230="AZM",SUMIFS(Data!AY:AY,Data!Z:Z,"TM",Data!U:U,Data!M230),IF(Data!Z230="Zone",SUMIFS(Data!AY:AY,Data!Z:Z,"TM",Data!T:T,Data!M230),IF(Data!Z230="Region",SUMIFS(Data!AY:AY,Data!Z:Z,"TM",Data!S:S,Data!M230),IF(Data!Z230="Country",SUMIFS(Data!AY:AY,Data!Z:Z,"TM",Data!R:R,Data!M230),0)))))))</f>
        <v>0</v>
      </c>
      <c r="AZ230" s="18">
        <f>IF(Z230="TM",(COUNTIFS(Orders!AD:AD,Data!M230,Orders!W:W,0,Orders!X:X,0,Orders!S:S,"*Tab*")+COUNTIFS(Orders!AD:AD,Data!M230,Orders!W:W,1,Orders!X:X,1,Orders!S:S,"*Tab*")),IF(Data!Z230="AAM",SUMIFS(Data!AZ:AZ,Data!Z:Z,"TM",Data!X:X,Data!M230),IF(Data!Z230="AM",SUMIFS(Data!AZ:AZ,Data!Z:Z,"TM",Data!V:V,Data!M230),IF(Data!Z230="AZM",SUMIFS(Data!AZ:AZ,Data!Z:Z,"TM",Data!U:U,Data!M230),IF(Data!Z230="Zone",SUMIFS(Data!AZ:AZ,Data!Z:Z,"TM",Data!T:T,Data!M230),IF(Data!Z230="Region",SUMIFS(Data!AZ:AZ,Data!Z:Z,"TM",Data!S:S,Data!M230),IF(Data!Z230="Country",SUMIFS(Data!AZ:AZ,Data!Z:Z,"TM",Data!R:R,Data!M230),0)))))))</f>
        <v>0</v>
      </c>
      <c r="BA230" s="18">
        <f>IF(Z230="TM",(COUNTIFS(Orders!AD:AD,Data!M230,Orders!W:W,0,Orders!X:X,0,Orders!S:S,"*Dental*")+COUNTIFS(Orders!AD:AD,Data!M230,Orders!W:W,1,Orders!X:X,1,Orders!S:S,"*Dental*")+COUNTIFS(Orders!AD:AD,Data!M230,Orders!W:W,0,Orders!X:X,0,Orders!S:S,"*Pediatric*")+COUNTIFS(Orders!AD:AD,Data!M230,Orders!W:W,1,Orders!X:X,1,Orders!S:S,"*Pediatric*")),IF(Data!Z230="AAM",SUMIFS(Data!BA:BA,Data!Z:Z,"TM",Data!X:X,Data!M230),IF(Data!Z230="AM",SUMIFS(Data!BA:BA,Data!Z:Z,"TM",Data!V:V,Data!M230),IF(Data!Z230="AZM",SUMIFS(Data!BA:BA,Data!Z:Z,"TM",Data!U:U,Data!M230),IF(Data!Z230="Zone",SUMIFS(Data!BA:BA,Data!Z:Z,"TM",Data!T:T,Data!M230),IF(Data!Z230="Region",SUMIFS(Data!BA:BA,Data!Z:Z,"TM",Data!S:S,Data!M230),IF(Data!Z230="Country",SUMIFS(Data!BA:BA,Data!Z:Z,"TM",Data!R:R,Data!M230),0)))))))</f>
        <v>0</v>
      </c>
      <c r="BB230" s="18">
        <f>IF(Z230="TM",(COUNTIFS(Orders!AD:AD,Data!M230,Orders!W:W,0,Orders!X:X,0,Orders!S:S,"*Fabric*")+COUNTIFS(Orders!AD:AD,Data!M230,Orders!W:W,1,Orders!X:X,1,Orders!S:S,"*Fabric*")),IF(Data!Z230="AAM",SUMIFS(Data!BB:BB,Data!Z:Z,"TM",Data!X:X,Data!M230),IF(Data!Z230="AM",SUMIFS(Data!BB:BB,Data!Z:Z,"TM",Data!V:V,Data!M230),IF(Data!Z230="AZM",SUMIFS(Data!BB:BB,Data!Z:Z,"TM",Data!U:U,Data!M230),IF(Data!Z230="Zone",SUMIFS(Data!BB:BB,Data!Z:Z,"TM",Data!T:T,Data!M230),IF(Data!Z230="Region",SUMIFS(Data!BB:BB,Data!Z:Z,"TM",Data!S:S,Data!M230),IF(Data!Z230="Country",SUMIFS(Data!BB:BB,Data!Z:Z,"TM",Data!R:R,Data!M230),0)))))))</f>
        <v>0</v>
      </c>
    </row>
    <row r="231" spans="1:54" ht="15.75" x14ac:dyDescent="0.3">
      <c r="A231" s="33" t="str">
        <f t="shared" si="71"/>
        <v/>
      </c>
      <c r="B231" s="33" t="b">
        <f t="shared" si="72"/>
        <v>1</v>
      </c>
      <c r="C231" s="33" t="e">
        <f>IF(ISERROR(SMALL($D$4:$D$594,E231)),””,SMALL($D$4:$D$594,E231))</f>
        <v>#NAME?</v>
      </c>
      <c r="D231" s="34" t="str">
        <f t="shared" si="73"/>
        <v/>
      </c>
      <c r="E231" s="33">
        <f>ROWS($E$4:E231)</f>
        <v>228</v>
      </c>
      <c r="F231" s="33">
        <f t="shared" si="74"/>
        <v>0</v>
      </c>
      <c r="G231" s="33">
        <f>IF(OR(Report!$C$7="",Report!$C$7="All Levels"),1,IF(Report!$C$7=Data!Z231,1,0))</f>
        <v>0</v>
      </c>
      <c r="H231" s="33">
        <f t="shared" si="75"/>
        <v>1</v>
      </c>
      <c r="I231" s="33">
        <f t="shared" si="76"/>
        <v>3</v>
      </c>
      <c r="J231" s="33">
        <f>IF(OR(Report!$F$7="",Report!$F$7="All AMs"),1,IF(Report!$F$7=Data!W231,1,0))</f>
        <v>1</v>
      </c>
      <c r="K231" s="33">
        <f>IF(OR(Report!$E$7="",Report!$E$7="All Zones"),1,IF(Report!$E$7=Data!P231,1,0))</f>
        <v>1</v>
      </c>
      <c r="L231" s="33">
        <f>IF(OR(Report!$D$7="",Report!$D$7="All Regions"),1,IF(Report!$D$7=Data!O231,1,0))</f>
        <v>1</v>
      </c>
      <c r="M231" s="67" t="s">
        <v>571</v>
      </c>
      <c r="N231" s="67" t="s">
        <v>1055</v>
      </c>
      <c r="O231" s="68" t="s">
        <v>18</v>
      </c>
      <c r="P231" s="68" t="s">
        <v>683</v>
      </c>
      <c r="Q231" s="68" t="s">
        <v>813</v>
      </c>
      <c r="R231" s="67" t="s">
        <v>777</v>
      </c>
      <c r="S231" s="67" t="s">
        <v>749</v>
      </c>
      <c r="T231" s="67" t="s">
        <v>751</v>
      </c>
      <c r="U231" s="67" t="s">
        <v>783</v>
      </c>
      <c r="V231" s="67" t="s">
        <v>812</v>
      </c>
      <c r="W231" s="67" t="s">
        <v>706</v>
      </c>
      <c r="X231" s="67"/>
      <c r="Y231" s="68" t="s">
        <v>362</v>
      </c>
      <c r="Z231" s="68" t="s">
        <v>13</v>
      </c>
      <c r="AA231" s="68" t="s">
        <v>925</v>
      </c>
      <c r="AB231" s="18">
        <f>IF(Z231="TM",IF(AA231="H",(COUNTIFS(Orders!AD:AD,Data!M231,Orders!W:W,0,Orders!X:X,0)+COUNTIFS(Orders!AD:AD,Data!M231,Orders!W:W,1,Orders!X:X,1)),0),IF(Data!Z231="AAM",SUMIFS(Data!AB:AB,Data!Z:Z,"TM",Data!X:X,Data!M231,AA:AA,"H"),IF(Data!Z231="AM",SUMIFS(Data!AB:AB,Data!Z:Z,"TM",Data!V:V,Data!M231,AA:AA,"H"),IF(Data!Z231="AZM",SUMIFS(Data!AB:AB,Data!Z:Z,"TM",Data!U:U,Data!M231,AA:AA,"H"),IF(Data!Z231="ZM",SUMIFS(Data!AB:AB,Data!Z:Z,"TM",Data!T:T,Data!M231,AA:AA,"H"),IF(Data!Z231="RM",SUMIFS(Data!AB:AB,Data!Z:Z,"TM",Data!S:S,Data!M231,AA:AA,"H"),IF(Data!Z231="CM",SUMIFS(Data!AB:AB,Data!Z:Z,"TM",Data!R:R,Data!M231,AA:AA,"H"),"")))))))</f>
        <v>0</v>
      </c>
      <c r="AC231" s="28">
        <f>IF(Z231="TM",IF(AA231="H",(SUMIFS(Orders!AG:AG,Orders!AD:AD,Data!M231,Orders!W:W,0,Orders!X:X,0)+SUMIFS(Orders!AG:AG,Orders!AD:AD,Data!M231,Orders!W:W,1,Orders!X:X,1))/12000,0),IF(Data!Z231="AAM",SUMIFS(Data!AC:AC,Data!Z:Z,"TM",Data!X:X,Data!M231,AA:AA,"H"),IF(Data!Z231="AM",SUMIFS(Data!AC:AC,Data!Z:Z,"TM",Data!V:V,Data!M231,AA:AA,"H"),IF(Data!Z231="AZM",SUMIFS(Data!AC:AC,Data!Z:Z,"TM",Data!U:U,Data!M231,AA:AA,"H"),IF(Data!Z231="Zone",SUMIFS(Data!AC:AC,Data!Z:Z,"TM",Data!T:T,Data!M231,AA:AA,"H"),IF(Data!Z231="Region",SUMIFS(Data!AC:AC,Data!Z:Z,"TM",Data!S:S,Data!M231,AA:AA,"H"),IF(Data!Z231="Country",SUMIFS(Data!AC:AC,Data!Z:Z,"TM",Data!R:R,Data!M231,AA:AA,"H"),"")))))))</f>
        <v>0</v>
      </c>
      <c r="AD231" s="18">
        <f>IF(Z231="TM",0,IF(Data!Z231="AAM",SUMIFS(Data!AD:AD,Data!Z:Z,"TM",Data!X:X,Data!M231,AA:AA,"H"),IF(Data!Z231="AM",SUMIFS(Data!AD:AD,Data!Z:Z,"TM",Data!V:V,Data!M231,AA:AA,"H"),IF(Data!Z231="AZM",SUMIFS(Data!AD:AD,Data!Z:Z,"TM",Data!U:U,Data!M231,AA:AA,"H"),IF(Data!Z231="Zone",SUMIFS(Data!AD:AD,Data!Z:Z,"TM",Data!T:T,Data!M231,AA:AA,"H"),IF(Data!Z231="Region",SUMIFS(Data!AD:AD,Data!Z:Z,"TM",Data!S:S,Data!M231,AA:AA,"H"),IF(Data!Z231="Country",SUMIFS(Data!AD:AD,Data!Z:Z,"TM",Data!R:R,Data!M231,AA:AA,"H"),"")))))))</f>
        <v>0</v>
      </c>
      <c r="AE231" s="27">
        <f t="shared" si="60"/>
        <v>0</v>
      </c>
      <c r="AF231" s="26">
        <f t="shared" si="61"/>
        <v>0</v>
      </c>
      <c r="AG231" s="26">
        <f t="shared" si="62"/>
        <v>0</v>
      </c>
      <c r="AH231" s="26">
        <f t="shared" si="63"/>
        <v>0</v>
      </c>
      <c r="AJ231" s="28">
        <f>IF(Z231="TM",IF(AA231="U",(SUMIFS(Orders!AG:AG,Orders!AD:AD,Data!M231,Orders!W:W,0,Orders!X:X,0)+SUMIFS(Orders!AG:AG,Orders!AD:AD,Data!M231,Orders!W:W,1,Orders!X:X,1))/12000,0),IF(Data!Z231="AAM",SUMIFS(Data!AJ:AJ,Data!Z:Z,"TM",Data!X:X,Data!M231,AA:AA,"U"),IF(Data!Z231="AM",SUMIFS(Data!AJ:AJ,Data!Z:Z,"TM",Data!V:V,Data!M231,AA:AA,"U"),IF(Data!Z231="AZM",SUMIFS(Data!AJ:AJ,Data!Z:Z,"TM",Data!U:U,Data!M231,AA:AA,"U"),IF(Data!Z231="Zone",SUMIFS(Data!AJ:AJ,Data!Z:Z,"TM",Data!T:T,Data!M231,AA:AA,"U"),IF(Data!Z231="Region",SUMIFS(Data!AJ:AJ,Data!Z:Z,"TM",Data!S:S,Data!M231,AA:AA,"U"),IF(Data!Z231="Country",SUMIFS(Data!AJ:AJ,Data!Z:Z,"TM",Data!R:R,Data!M231,AA:AA,"U"),"")))))))</f>
        <v>0</v>
      </c>
      <c r="AK231" s="18">
        <f>IF(Z231="TM",IF(AA231="U",(SUMIFS(Orders!AG:AG,Orders!AD:AD,Data!M231,Orders!W:W,0,Orders!X:X,0)+SUMIFS(Orders!AG:AG,Orders!AD:AD,Data!M231,Orders!W:W,1,Orders!X:X,1)),0),IF(Data!Z231="AAM",SUMIFS(Data!AK:AK,Data!Z:Z,"TM",Data!X:X,Data!M231,AA:AA,"U"),IF(Data!Z231="AM",SUMIFS(Data!AK:AK,Data!Z:Z,"TM",Data!V:V,Data!M231,AA:AA,"U"),IF(Data!Z231="AZM",SUMIFS(Data!AK:AK,Data!Z:Z,"TM",Data!U:U,Data!M231,AA:AA,"U"),IF(Data!Z231="Zone",SUMIFS(Data!AK:AK,Data!Z:Z,"TM",Data!T:T,Data!M231,AA:AA,"U"),IF(Data!Z231="Region",SUMIFS(Data!AK:AK,Data!Z:Z,"TM",Data!S:S,Data!M231,AA:AA,"U"),IF(Data!Z231="Country",SUMIFS(Data!AK:AK,Data!Z:Z,"TM",Data!R:R,Data!M231,AA:AA,"U"),"")))))))</f>
        <v>0</v>
      </c>
      <c r="AL231" s="18">
        <f>IF(Z231="TM",12000*0,IF(Data!Z231="AAM",SUMIFS(Data!AL:AL,Data!Z:Z,"TM",Data!X:X,Data!M231,AA:AA,"H"),IF(Data!Z231="AM",SUMIFS(Data!AL:AL,Data!Z:Z,"TM",Data!V:V,Data!M231,AA:AA,"H"),IF(Data!Z231="AZM",SUMIFS(Data!AL:AL,Data!Z:Z,"TM",Data!U:U,Data!M231,AA:AA,"H"),IF(Data!Z231="Zone",SUMIFS(Data!AL:AL,Data!Z:Z,"TM",Data!T:T,Data!M231,AA:AA,"H"),IF(Data!Z231="Region",SUMIFS(Data!AL:AL,Data!Z:Z,"TM",Data!S:S,Data!M231,AA:AA,"H"),IF(Data!Z231="Country",SUMIFS(Data!AL:AL,Data!Z:Z,"TM",Data!R:R,Data!M231,AA:AA,"H"),"")))))))</f>
        <v>0</v>
      </c>
      <c r="AM231" s="27">
        <f t="shared" si="64"/>
        <v>0</v>
      </c>
      <c r="AN231" s="26">
        <f t="shared" si="65"/>
        <v>0</v>
      </c>
      <c r="AO231" s="26">
        <f t="shared" si="66"/>
        <v>0</v>
      </c>
      <c r="AQ231" s="28">
        <f t="shared" si="67"/>
        <v>0</v>
      </c>
      <c r="AR231" s="18">
        <f t="shared" si="68"/>
        <v>0</v>
      </c>
      <c r="AS231" s="18">
        <f t="shared" si="69"/>
        <v>0</v>
      </c>
      <c r="AT231" s="27">
        <f t="shared" si="70"/>
        <v>0</v>
      </c>
      <c r="AU231" s="27"/>
      <c r="AV231" s="27"/>
      <c r="AW231" s="18">
        <f>IF(Z231="TM",(COUNTIFS(Orders!AD:AD,Data!M231,Orders!W:W,0,Orders!X:X,0,Orders!S:S,"*Ray*")+COUNTIFS(Orders!AD:AD,Data!M231,Orders!W:W,1,Orders!X:X,1,Orders!S:S,"*Ray*")+COUNTIFS(Orders!AD:AD,Data!M231,Orders!W:W,0,Orders!X:X,0,Orders!S:S,"*Fabric*")+COUNTIFS(Orders!AD:AD,Data!M231,Orders!W:W,1,Orders!X:X,1,Orders!S:S,"*Fabric*")),IF(Data!Z231="AAM",SUMIFS(Data!AW:AW,Data!Z:Z,"TM",Data!X:X,Data!M231),IF(Data!Z231="AM",SUMIFS(Data!AW:AW,Data!Z:Z,"TM",Data!V:V,Data!M231),IF(Data!Z231="AZM",SUMIFS(Data!AW:AW,Data!Z:Z,"TM",Data!U:U,Data!M231),IF(Data!Z231="Zone",SUMIFS(Data!AW:AW,Data!Z:Z,"TM",Data!T:T,Data!M231),IF(Data!Z231="Region",SUMIFS(Data!AW:AW,Data!Z:Z,"TM",Data!S:S,Data!M231),IF(Data!Z231="Country",SUMIFS(Data!AW:AW,Data!Z:Z,"TM",Data!R:R,Data!M231),0)))))))</f>
        <v>0</v>
      </c>
      <c r="AX231" s="18">
        <f>IF(Z231="TM",(COUNTIFS(Orders!AD:AD,Data!M231,Orders!W:W,0,Orders!X:X,0,Orders!S:S,"*Starter*")+COUNTIFS(Orders!AD:AD,Data!M231,Orders!W:W,1,Orders!X:X,1,Orders!S:S,"*Starter*")),IF(Data!Z231="AAM",SUMIFS(Data!AX:AX,Data!Z:Z,"TM",Data!X:X,Data!M231),IF(Data!Z231="AM",SUMIFS(Data!AX:AX,Data!Z:Z,"TM",Data!V:V,Data!M231),IF(Data!Z231="AZM",SUMIFS(Data!AX:AX,Data!Z:Z,"TM",Data!U:U,Data!M231),IF(Data!Z231="Zone",SUMIFS(Data!AX:AX,Data!Z:Z,"TM",Data!T:T,Data!M231),IF(Data!Z231="Region",SUMIFS(Data!AX:AX,Data!Z:Z,"TM",Data!S:S,Data!M231),IF(Data!Z231="Country",SUMIFS(Data!AX:AX,Data!Z:Z,"TM",Data!R:R,Data!M231),0)))))))</f>
        <v>0</v>
      </c>
      <c r="AY231" s="18">
        <f>IF(Z231="TM",(COUNTIFS(Orders!AD:AD,Data!M231,Orders!W:W,0,Orders!X:X,0,Orders!S:S,"*Pro*")+COUNTIFS(Orders!AD:AD,Data!M231,Orders!W:W,1,Orders!X:X,1,Orders!S:S,"*Pro*")),IF(Data!Z231="AAM",SUMIFS(Data!AY:AY,Data!Z:Z,"TM",Data!X:X,Data!M231),IF(Data!Z231="AM",SUMIFS(Data!AY:AY,Data!Z:Z,"TM",Data!V:V,Data!M231),IF(Data!Z231="AZM",SUMIFS(Data!AY:AY,Data!Z:Z,"TM",Data!U:U,Data!M231),IF(Data!Z231="Zone",SUMIFS(Data!AY:AY,Data!Z:Z,"TM",Data!T:T,Data!M231),IF(Data!Z231="Region",SUMIFS(Data!AY:AY,Data!Z:Z,"TM",Data!S:S,Data!M231),IF(Data!Z231="Country",SUMIFS(Data!AY:AY,Data!Z:Z,"TM",Data!R:R,Data!M231),0)))))))</f>
        <v>0</v>
      </c>
      <c r="AZ231" s="18">
        <f>IF(Z231="TM",(COUNTIFS(Orders!AD:AD,Data!M231,Orders!W:W,0,Orders!X:X,0,Orders!S:S,"*Tab*")+COUNTIFS(Orders!AD:AD,Data!M231,Orders!W:W,1,Orders!X:X,1,Orders!S:S,"*Tab*")),IF(Data!Z231="AAM",SUMIFS(Data!AZ:AZ,Data!Z:Z,"TM",Data!X:X,Data!M231),IF(Data!Z231="AM",SUMIFS(Data!AZ:AZ,Data!Z:Z,"TM",Data!V:V,Data!M231),IF(Data!Z231="AZM",SUMIFS(Data!AZ:AZ,Data!Z:Z,"TM",Data!U:U,Data!M231),IF(Data!Z231="Zone",SUMIFS(Data!AZ:AZ,Data!Z:Z,"TM",Data!T:T,Data!M231),IF(Data!Z231="Region",SUMIFS(Data!AZ:AZ,Data!Z:Z,"TM",Data!S:S,Data!M231),IF(Data!Z231="Country",SUMIFS(Data!AZ:AZ,Data!Z:Z,"TM",Data!R:R,Data!M231),0)))))))</f>
        <v>0</v>
      </c>
      <c r="BA231" s="18">
        <f>IF(Z231="TM",(COUNTIFS(Orders!AD:AD,Data!M231,Orders!W:W,0,Orders!X:X,0,Orders!S:S,"*Dental*")+COUNTIFS(Orders!AD:AD,Data!M231,Orders!W:W,1,Orders!X:X,1,Orders!S:S,"*Dental*")+COUNTIFS(Orders!AD:AD,Data!M231,Orders!W:W,0,Orders!X:X,0,Orders!S:S,"*Pediatric*")+COUNTIFS(Orders!AD:AD,Data!M231,Orders!W:W,1,Orders!X:X,1,Orders!S:S,"*Pediatric*")),IF(Data!Z231="AAM",SUMIFS(Data!BA:BA,Data!Z:Z,"TM",Data!X:X,Data!M231),IF(Data!Z231="AM",SUMIFS(Data!BA:BA,Data!Z:Z,"TM",Data!V:V,Data!M231),IF(Data!Z231="AZM",SUMIFS(Data!BA:BA,Data!Z:Z,"TM",Data!U:U,Data!M231),IF(Data!Z231="Zone",SUMIFS(Data!BA:BA,Data!Z:Z,"TM",Data!T:T,Data!M231),IF(Data!Z231="Region",SUMIFS(Data!BA:BA,Data!Z:Z,"TM",Data!S:S,Data!M231),IF(Data!Z231="Country",SUMIFS(Data!BA:BA,Data!Z:Z,"TM",Data!R:R,Data!M231),0)))))))</f>
        <v>0</v>
      </c>
      <c r="BB231" s="18">
        <f>IF(Z231="TM",(COUNTIFS(Orders!AD:AD,Data!M231,Orders!W:W,0,Orders!X:X,0,Orders!S:S,"*Fabric*")+COUNTIFS(Orders!AD:AD,Data!M231,Orders!W:W,1,Orders!X:X,1,Orders!S:S,"*Fabric*")),IF(Data!Z231="AAM",SUMIFS(Data!BB:BB,Data!Z:Z,"TM",Data!X:X,Data!M231),IF(Data!Z231="AM",SUMIFS(Data!BB:BB,Data!Z:Z,"TM",Data!V:V,Data!M231),IF(Data!Z231="AZM",SUMIFS(Data!BB:BB,Data!Z:Z,"TM",Data!U:U,Data!M231),IF(Data!Z231="Zone",SUMIFS(Data!BB:BB,Data!Z:Z,"TM",Data!T:T,Data!M231),IF(Data!Z231="Region",SUMIFS(Data!BB:BB,Data!Z:Z,"TM",Data!S:S,Data!M231),IF(Data!Z231="Country",SUMIFS(Data!BB:BB,Data!Z:Z,"TM",Data!R:R,Data!M231),0)))))))</f>
        <v>0</v>
      </c>
    </row>
    <row r="232" spans="1:54" ht="15.75" x14ac:dyDescent="0.3">
      <c r="A232" s="33" t="str">
        <f t="shared" si="71"/>
        <v/>
      </c>
      <c r="B232" s="33" t="b">
        <f t="shared" si="72"/>
        <v>1</v>
      </c>
      <c r="C232" s="33" t="e">
        <f>IF(ISERROR(SMALL($D$4:$D$594,E232)),””,SMALL($D$4:$D$594,E232))</f>
        <v>#NAME?</v>
      </c>
      <c r="D232" s="34" t="str">
        <f t="shared" si="73"/>
        <v/>
      </c>
      <c r="E232" s="33">
        <f>ROWS($E$4:E232)</f>
        <v>229</v>
      </c>
      <c r="F232" s="33">
        <f t="shared" si="74"/>
        <v>0</v>
      </c>
      <c r="G232" s="33">
        <f>IF(OR(Report!$C$7="",Report!$C$7="All Levels"),1,IF(Report!$C$7=Data!Z232,1,0))</f>
        <v>0</v>
      </c>
      <c r="H232" s="33">
        <f t="shared" si="75"/>
        <v>1</v>
      </c>
      <c r="I232" s="33">
        <f t="shared" si="76"/>
        <v>3</v>
      </c>
      <c r="J232" s="33">
        <f>IF(OR(Report!$F$7="",Report!$F$7="All AMs"),1,IF(Report!$F$7=Data!W232,1,0))</f>
        <v>1</v>
      </c>
      <c r="K232" s="33">
        <f>IF(OR(Report!$E$7="",Report!$E$7="All Zones"),1,IF(Report!$E$7=Data!P232,1,0))</f>
        <v>1</v>
      </c>
      <c r="L232" s="33">
        <f>IF(OR(Report!$D$7="",Report!$D$7="All Regions"),1,IF(Report!$D$7=Data!O232,1,0))</f>
        <v>1</v>
      </c>
      <c r="M232" s="67" t="s">
        <v>219</v>
      </c>
      <c r="N232" s="67" t="s">
        <v>1056</v>
      </c>
      <c r="O232" s="68" t="s">
        <v>18</v>
      </c>
      <c r="P232" s="68" t="s">
        <v>683</v>
      </c>
      <c r="Q232" s="68" t="s">
        <v>813</v>
      </c>
      <c r="R232" s="67" t="s">
        <v>777</v>
      </c>
      <c r="S232" s="67" t="s">
        <v>749</v>
      </c>
      <c r="T232" s="67" t="s">
        <v>751</v>
      </c>
      <c r="U232" s="67" t="s">
        <v>783</v>
      </c>
      <c r="V232" s="67" t="s">
        <v>812</v>
      </c>
      <c r="W232" s="67" t="s">
        <v>706</v>
      </c>
      <c r="X232" s="67"/>
      <c r="Y232" s="68" t="s">
        <v>362</v>
      </c>
      <c r="Z232" s="68" t="s">
        <v>13</v>
      </c>
      <c r="AA232" s="68" t="s">
        <v>925</v>
      </c>
      <c r="AB232" s="18">
        <f>IF(Z232="TM",IF(AA232="H",(COUNTIFS(Orders!AD:AD,Data!M232,Orders!W:W,0,Orders!X:X,0)+COUNTIFS(Orders!AD:AD,Data!M232,Orders!W:W,1,Orders!X:X,1)),0),IF(Data!Z232="AAM",SUMIFS(Data!AB:AB,Data!Z:Z,"TM",Data!X:X,Data!M232,AA:AA,"H"),IF(Data!Z232="AM",SUMIFS(Data!AB:AB,Data!Z:Z,"TM",Data!V:V,Data!M232,AA:AA,"H"),IF(Data!Z232="AZM",SUMIFS(Data!AB:AB,Data!Z:Z,"TM",Data!U:U,Data!M232,AA:AA,"H"),IF(Data!Z232="ZM",SUMIFS(Data!AB:AB,Data!Z:Z,"TM",Data!T:T,Data!M232,AA:AA,"H"),IF(Data!Z232="RM",SUMIFS(Data!AB:AB,Data!Z:Z,"TM",Data!S:S,Data!M232,AA:AA,"H"),IF(Data!Z232="CM",SUMIFS(Data!AB:AB,Data!Z:Z,"TM",Data!R:R,Data!M232,AA:AA,"H"),"")))))))</f>
        <v>0</v>
      </c>
      <c r="AC232" s="28">
        <f>IF(Z232="TM",IF(AA232="H",(SUMIFS(Orders!AG:AG,Orders!AD:AD,Data!M232,Orders!W:W,0,Orders!X:X,0)+SUMIFS(Orders!AG:AG,Orders!AD:AD,Data!M232,Orders!W:W,1,Orders!X:X,1))/12000,0),IF(Data!Z232="AAM",SUMIFS(Data!AC:AC,Data!Z:Z,"TM",Data!X:X,Data!M232,AA:AA,"H"),IF(Data!Z232="AM",SUMIFS(Data!AC:AC,Data!Z:Z,"TM",Data!V:V,Data!M232,AA:AA,"H"),IF(Data!Z232="AZM",SUMIFS(Data!AC:AC,Data!Z:Z,"TM",Data!U:U,Data!M232,AA:AA,"H"),IF(Data!Z232="Zone",SUMIFS(Data!AC:AC,Data!Z:Z,"TM",Data!T:T,Data!M232,AA:AA,"H"),IF(Data!Z232="Region",SUMIFS(Data!AC:AC,Data!Z:Z,"TM",Data!S:S,Data!M232,AA:AA,"H"),IF(Data!Z232="Country",SUMIFS(Data!AC:AC,Data!Z:Z,"TM",Data!R:R,Data!M232,AA:AA,"H"),"")))))))</f>
        <v>0</v>
      </c>
      <c r="AD232" s="18">
        <f>IF(Z232="TM",0,IF(Data!Z232="AAM",SUMIFS(Data!AD:AD,Data!Z:Z,"TM",Data!X:X,Data!M232,AA:AA,"H"),IF(Data!Z232="AM",SUMIFS(Data!AD:AD,Data!Z:Z,"TM",Data!V:V,Data!M232,AA:AA,"H"),IF(Data!Z232="AZM",SUMIFS(Data!AD:AD,Data!Z:Z,"TM",Data!U:U,Data!M232,AA:AA,"H"),IF(Data!Z232="Zone",SUMIFS(Data!AD:AD,Data!Z:Z,"TM",Data!T:T,Data!M232,AA:AA,"H"),IF(Data!Z232="Region",SUMIFS(Data!AD:AD,Data!Z:Z,"TM",Data!S:S,Data!M232,AA:AA,"H"),IF(Data!Z232="Country",SUMIFS(Data!AD:AD,Data!Z:Z,"TM",Data!R:R,Data!M232,AA:AA,"H"),"")))))))</f>
        <v>0</v>
      </c>
      <c r="AE232" s="27">
        <f t="shared" si="60"/>
        <v>0</v>
      </c>
      <c r="AF232" s="26">
        <f t="shared" si="61"/>
        <v>0</v>
      </c>
      <c r="AG232" s="26">
        <f t="shared" si="62"/>
        <v>0</v>
      </c>
      <c r="AH232" s="26">
        <f t="shared" si="63"/>
        <v>0</v>
      </c>
      <c r="AJ232" s="28">
        <f>IF(Z232="TM",IF(AA232="U",(SUMIFS(Orders!AG:AG,Orders!AD:AD,Data!M232,Orders!W:W,0,Orders!X:X,0)+SUMIFS(Orders!AG:AG,Orders!AD:AD,Data!M232,Orders!W:W,1,Orders!X:X,1))/12000,0),IF(Data!Z232="AAM",SUMIFS(Data!AJ:AJ,Data!Z:Z,"TM",Data!X:X,Data!M232,AA:AA,"U"),IF(Data!Z232="AM",SUMIFS(Data!AJ:AJ,Data!Z:Z,"TM",Data!V:V,Data!M232,AA:AA,"U"),IF(Data!Z232="AZM",SUMIFS(Data!AJ:AJ,Data!Z:Z,"TM",Data!U:U,Data!M232,AA:AA,"U"),IF(Data!Z232="Zone",SUMIFS(Data!AJ:AJ,Data!Z:Z,"TM",Data!T:T,Data!M232,AA:AA,"U"),IF(Data!Z232="Region",SUMIFS(Data!AJ:AJ,Data!Z:Z,"TM",Data!S:S,Data!M232,AA:AA,"U"),IF(Data!Z232="Country",SUMIFS(Data!AJ:AJ,Data!Z:Z,"TM",Data!R:R,Data!M232,AA:AA,"U"),"")))))))</f>
        <v>0</v>
      </c>
      <c r="AK232" s="18">
        <f>IF(Z232="TM",IF(AA232="U",(SUMIFS(Orders!AG:AG,Orders!AD:AD,Data!M232,Orders!W:W,0,Orders!X:X,0)+SUMIFS(Orders!AG:AG,Orders!AD:AD,Data!M232,Orders!W:W,1,Orders!X:X,1)),0),IF(Data!Z232="AAM",SUMIFS(Data!AK:AK,Data!Z:Z,"TM",Data!X:X,Data!M232,AA:AA,"U"),IF(Data!Z232="AM",SUMIFS(Data!AK:AK,Data!Z:Z,"TM",Data!V:V,Data!M232,AA:AA,"U"),IF(Data!Z232="AZM",SUMIFS(Data!AK:AK,Data!Z:Z,"TM",Data!U:U,Data!M232,AA:AA,"U"),IF(Data!Z232="Zone",SUMIFS(Data!AK:AK,Data!Z:Z,"TM",Data!T:T,Data!M232,AA:AA,"U"),IF(Data!Z232="Region",SUMIFS(Data!AK:AK,Data!Z:Z,"TM",Data!S:S,Data!M232,AA:AA,"U"),IF(Data!Z232="Country",SUMIFS(Data!AK:AK,Data!Z:Z,"TM",Data!R:R,Data!M232,AA:AA,"U"),"")))))))</f>
        <v>0</v>
      </c>
      <c r="AL232" s="18">
        <f>IF(Z232="TM",12000*0,IF(Data!Z232="AAM",SUMIFS(Data!AL:AL,Data!Z:Z,"TM",Data!X:X,Data!M232,AA:AA,"H"),IF(Data!Z232="AM",SUMIFS(Data!AL:AL,Data!Z:Z,"TM",Data!V:V,Data!M232,AA:AA,"H"),IF(Data!Z232="AZM",SUMIFS(Data!AL:AL,Data!Z:Z,"TM",Data!U:U,Data!M232,AA:AA,"H"),IF(Data!Z232="Zone",SUMIFS(Data!AL:AL,Data!Z:Z,"TM",Data!T:T,Data!M232,AA:AA,"H"),IF(Data!Z232="Region",SUMIFS(Data!AL:AL,Data!Z:Z,"TM",Data!S:S,Data!M232,AA:AA,"H"),IF(Data!Z232="Country",SUMIFS(Data!AL:AL,Data!Z:Z,"TM",Data!R:R,Data!M232,AA:AA,"H"),"")))))))</f>
        <v>0</v>
      </c>
      <c r="AM232" s="27">
        <f t="shared" si="64"/>
        <v>0</v>
      </c>
      <c r="AN232" s="26">
        <f t="shared" si="65"/>
        <v>0</v>
      </c>
      <c r="AO232" s="26">
        <f t="shared" si="66"/>
        <v>0</v>
      </c>
      <c r="AQ232" s="28">
        <f t="shared" si="67"/>
        <v>0</v>
      </c>
      <c r="AR232" s="18">
        <f t="shared" si="68"/>
        <v>0</v>
      </c>
      <c r="AS232" s="18">
        <f t="shared" si="69"/>
        <v>0</v>
      </c>
      <c r="AT232" s="27">
        <f t="shared" si="70"/>
        <v>0</v>
      </c>
      <c r="AU232" s="27"/>
      <c r="AV232" s="27"/>
      <c r="AW232" s="18">
        <f>IF(Z232="TM",(COUNTIFS(Orders!AD:AD,Data!M232,Orders!W:W,0,Orders!X:X,0,Orders!S:S,"*Ray*")+COUNTIFS(Orders!AD:AD,Data!M232,Orders!W:W,1,Orders!X:X,1,Orders!S:S,"*Ray*")+COUNTIFS(Orders!AD:AD,Data!M232,Orders!W:W,0,Orders!X:X,0,Orders!S:S,"*Fabric*")+COUNTIFS(Orders!AD:AD,Data!M232,Orders!W:W,1,Orders!X:X,1,Orders!S:S,"*Fabric*")),IF(Data!Z232="AAM",SUMIFS(Data!AW:AW,Data!Z:Z,"TM",Data!X:X,Data!M232),IF(Data!Z232="AM",SUMIFS(Data!AW:AW,Data!Z:Z,"TM",Data!V:V,Data!M232),IF(Data!Z232="AZM",SUMIFS(Data!AW:AW,Data!Z:Z,"TM",Data!U:U,Data!M232),IF(Data!Z232="Zone",SUMIFS(Data!AW:AW,Data!Z:Z,"TM",Data!T:T,Data!M232),IF(Data!Z232="Region",SUMIFS(Data!AW:AW,Data!Z:Z,"TM",Data!S:S,Data!M232),IF(Data!Z232="Country",SUMIFS(Data!AW:AW,Data!Z:Z,"TM",Data!R:R,Data!M232),0)))))))</f>
        <v>0</v>
      </c>
      <c r="AX232" s="18">
        <f>IF(Z232="TM",(COUNTIFS(Orders!AD:AD,Data!M232,Orders!W:W,0,Orders!X:X,0,Orders!S:S,"*Starter*")+COUNTIFS(Orders!AD:AD,Data!M232,Orders!W:W,1,Orders!X:X,1,Orders!S:S,"*Starter*")),IF(Data!Z232="AAM",SUMIFS(Data!AX:AX,Data!Z:Z,"TM",Data!X:X,Data!M232),IF(Data!Z232="AM",SUMIFS(Data!AX:AX,Data!Z:Z,"TM",Data!V:V,Data!M232),IF(Data!Z232="AZM",SUMIFS(Data!AX:AX,Data!Z:Z,"TM",Data!U:U,Data!M232),IF(Data!Z232="Zone",SUMIFS(Data!AX:AX,Data!Z:Z,"TM",Data!T:T,Data!M232),IF(Data!Z232="Region",SUMIFS(Data!AX:AX,Data!Z:Z,"TM",Data!S:S,Data!M232),IF(Data!Z232="Country",SUMIFS(Data!AX:AX,Data!Z:Z,"TM",Data!R:R,Data!M232),0)))))))</f>
        <v>0</v>
      </c>
      <c r="AY232" s="18">
        <f>IF(Z232="TM",(COUNTIFS(Orders!AD:AD,Data!M232,Orders!W:W,0,Orders!X:X,0,Orders!S:S,"*Pro*")+COUNTIFS(Orders!AD:AD,Data!M232,Orders!W:W,1,Orders!X:X,1,Orders!S:S,"*Pro*")),IF(Data!Z232="AAM",SUMIFS(Data!AY:AY,Data!Z:Z,"TM",Data!X:X,Data!M232),IF(Data!Z232="AM",SUMIFS(Data!AY:AY,Data!Z:Z,"TM",Data!V:V,Data!M232),IF(Data!Z232="AZM",SUMIFS(Data!AY:AY,Data!Z:Z,"TM",Data!U:U,Data!M232),IF(Data!Z232="Zone",SUMIFS(Data!AY:AY,Data!Z:Z,"TM",Data!T:T,Data!M232),IF(Data!Z232="Region",SUMIFS(Data!AY:AY,Data!Z:Z,"TM",Data!S:S,Data!M232),IF(Data!Z232="Country",SUMIFS(Data!AY:AY,Data!Z:Z,"TM",Data!R:R,Data!M232),0)))))))</f>
        <v>0</v>
      </c>
      <c r="AZ232" s="18">
        <f>IF(Z232="TM",(COUNTIFS(Orders!AD:AD,Data!M232,Orders!W:W,0,Orders!X:X,0,Orders!S:S,"*Tab*")+COUNTIFS(Orders!AD:AD,Data!M232,Orders!W:W,1,Orders!X:X,1,Orders!S:S,"*Tab*")),IF(Data!Z232="AAM",SUMIFS(Data!AZ:AZ,Data!Z:Z,"TM",Data!X:X,Data!M232),IF(Data!Z232="AM",SUMIFS(Data!AZ:AZ,Data!Z:Z,"TM",Data!V:V,Data!M232),IF(Data!Z232="AZM",SUMIFS(Data!AZ:AZ,Data!Z:Z,"TM",Data!U:U,Data!M232),IF(Data!Z232="Zone",SUMIFS(Data!AZ:AZ,Data!Z:Z,"TM",Data!T:T,Data!M232),IF(Data!Z232="Region",SUMIFS(Data!AZ:AZ,Data!Z:Z,"TM",Data!S:S,Data!M232),IF(Data!Z232="Country",SUMIFS(Data!AZ:AZ,Data!Z:Z,"TM",Data!R:R,Data!M232),0)))))))</f>
        <v>0</v>
      </c>
      <c r="BA232" s="18">
        <f>IF(Z232="TM",(COUNTIFS(Orders!AD:AD,Data!M232,Orders!W:W,0,Orders!X:X,0,Orders!S:S,"*Dental*")+COUNTIFS(Orders!AD:AD,Data!M232,Orders!W:W,1,Orders!X:X,1,Orders!S:S,"*Dental*")+COUNTIFS(Orders!AD:AD,Data!M232,Orders!W:W,0,Orders!X:X,0,Orders!S:S,"*Pediatric*")+COUNTIFS(Orders!AD:AD,Data!M232,Orders!W:W,1,Orders!X:X,1,Orders!S:S,"*Pediatric*")),IF(Data!Z232="AAM",SUMIFS(Data!BA:BA,Data!Z:Z,"TM",Data!X:X,Data!M232),IF(Data!Z232="AM",SUMIFS(Data!BA:BA,Data!Z:Z,"TM",Data!V:V,Data!M232),IF(Data!Z232="AZM",SUMIFS(Data!BA:BA,Data!Z:Z,"TM",Data!U:U,Data!M232),IF(Data!Z232="Zone",SUMIFS(Data!BA:BA,Data!Z:Z,"TM",Data!T:T,Data!M232),IF(Data!Z232="Region",SUMIFS(Data!BA:BA,Data!Z:Z,"TM",Data!S:S,Data!M232),IF(Data!Z232="Country",SUMIFS(Data!BA:BA,Data!Z:Z,"TM",Data!R:R,Data!M232),0)))))))</f>
        <v>0</v>
      </c>
      <c r="BB232" s="18">
        <f>IF(Z232="TM",(COUNTIFS(Orders!AD:AD,Data!M232,Orders!W:W,0,Orders!X:X,0,Orders!S:S,"*Fabric*")+COUNTIFS(Orders!AD:AD,Data!M232,Orders!W:W,1,Orders!X:X,1,Orders!S:S,"*Fabric*")),IF(Data!Z232="AAM",SUMIFS(Data!BB:BB,Data!Z:Z,"TM",Data!X:X,Data!M232),IF(Data!Z232="AM",SUMIFS(Data!BB:BB,Data!Z:Z,"TM",Data!V:V,Data!M232),IF(Data!Z232="AZM",SUMIFS(Data!BB:BB,Data!Z:Z,"TM",Data!U:U,Data!M232),IF(Data!Z232="Zone",SUMIFS(Data!BB:BB,Data!Z:Z,"TM",Data!T:T,Data!M232),IF(Data!Z232="Region",SUMIFS(Data!BB:BB,Data!Z:Z,"TM",Data!S:S,Data!M232),IF(Data!Z232="Country",SUMIFS(Data!BB:BB,Data!Z:Z,"TM",Data!R:R,Data!M232),0)))))))</f>
        <v>0</v>
      </c>
    </row>
    <row r="233" spans="1:54" ht="15.75" x14ac:dyDescent="0.3">
      <c r="A233" s="33" t="str">
        <f t="shared" si="71"/>
        <v/>
      </c>
      <c r="B233" s="33" t="b">
        <f t="shared" si="72"/>
        <v>1</v>
      </c>
      <c r="C233" s="33" t="e">
        <f>IF(ISERROR(SMALL($D$4:$D$594,E233)),””,SMALL($D$4:$D$594,E233))</f>
        <v>#NAME?</v>
      </c>
      <c r="D233" s="34" t="str">
        <f t="shared" si="73"/>
        <v/>
      </c>
      <c r="E233" s="33">
        <f>ROWS($E$4:E233)</f>
        <v>230</v>
      </c>
      <c r="F233" s="33">
        <f t="shared" si="74"/>
        <v>0</v>
      </c>
      <c r="G233" s="33">
        <f>IF(OR(Report!$C$7="",Report!$C$7="All Levels"),1,IF(Report!$C$7=Data!Z233,1,0))</f>
        <v>0</v>
      </c>
      <c r="H233" s="33">
        <f t="shared" si="75"/>
        <v>1</v>
      </c>
      <c r="I233" s="33">
        <f t="shared" si="76"/>
        <v>3</v>
      </c>
      <c r="J233" s="33">
        <f>IF(OR(Report!$F$7="",Report!$F$7="All AMs"),1,IF(Report!$F$7=Data!W233,1,0))</f>
        <v>1</v>
      </c>
      <c r="K233" s="33">
        <f>IF(OR(Report!$E$7="",Report!$E$7="All Zones"),1,IF(Report!$E$7=Data!P233,1,0))</f>
        <v>1</v>
      </c>
      <c r="L233" s="33">
        <f>IF(OR(Report!$D$7="",Report!$D$7="All Regions"),1,IF(Report!$D$7=Data!O233,1,0))</f>
        <v>1</v>
      </c>
      <c r="M233" s="67" t="s">
        <v>507</v>
      </c>
      <c r="N233" s="67" t="s">
        <v>877</v>
      </c>
      <c r="O233" s="68" t="s">
        <v>18</v>
      </c>
      <c r="P233" s="68" t="s">
        <v>683</v>
      </c>
      <c r="Q233" s="68" t="s">
        <v>813</v>
      </c>
      <c r="R233" s="67" t="s">
        <v>777</v>
      </c>
      <c r="S233" s="67" t="s">
        <v>749</v>
      </c>
      <c r="T233" s="67" t="s">
        <v>751</v>
      </c>
      <c r="U233" s="67" t="s">
        <v>783</v>
      </c>
      <c r="V233" s="67" t="s">
        <v>812</v>
      </c>
      <c r="W233" s="67" t="s">
        <v>706</v>
      </c>
      <c r="X233" s="67"/>
      <c r="Y233" s="68" t="s">
        <v>361</v>
      </c>
      <c r="Z233" s="68" t="s">
        <v>13</v>
      </c>
      <c r="AA233" s="68" t="s">
        <v>70</v>
      </c>
      <c r="AB233" s="18">
        <f>IF(Z233="TM",IF(AA233="H",(COUNTIFS(Orders!AD:AD,Data!M233,Orders!W:W,0,Orders!X:X,0)+COUNTIFS(Orders!AD:AD,Data!M233,Orders!W:W,1,Orders!X:X,1)),0),IF(Data!Z233="AAM",SUMIFS(Data!AB:AB,Data!Z:Z,"TM",Data!X:X,Data!M233,AA:AA,"H"),IF(Data!Z233="AM",SUMIFS(Data!AB:AB,Data!Z:Z,"TM",Data!V:V,Data!M233,AA:AA,"H"),IF(Data!Z233="AZM",SUMIFS(Data!AB:AB,Data!Z:Z,"TM",Data!U:U,Data!M233,AA:AA,"H"),IF(Data!Z233="ZM",SUMIFS(Data!AB:AB,Data!Z:Z,"TM",Data!T:T,Data!M233,AA:AA,"H"),IF(Data!Z233="RM",SUMIFS(Data!AB:AB,Data!Z:Z,"TM",Data!S:S,Data!M233,AA:AA,"H"),IF(Data!Z233="CM",SUMIFS(Data!AB:AB,Data!Z:Z,"TM",Data!R:R,Data!M233,AA:AA,"H"),"")))))))</f>
        <v>0</v>
      </c>
      <c r="AC233" s="28">
        <f>IF(Z233="TM",IF(AA233="H",(SUMIFS(Orders!AG:AG,Orders!AD:AD,Data!M233,Orders!W:W,0,Orders!X:X,0)+SUMIFS(Orders!AG:AG,Orders!AD:AD,Data!M233,Orders!W:W,1,Orders!X:X,1))/12000,0),IF(Data!Z233="AAM",SUMIFS(Data!AC:AC,Data!Z:Z,"TM",Data!X:X,Data!M233,AA:AA,"H"),IF(Data!Z233="AM",SUMIFS(Data!AC:AC,Data!Z:Z,"TM",Data!V:V,Data!M233,AA:AA,"H"),IF(Data!Z233="AZM",SUMIFS(Data!AC:AC,Data!Z:Z,"TM",Data!U:U,Data!M233,AA:AA,"H"),IF(Data!Z233="Zone",SUMIFS(Data!AC:AC,Data!Z:Z,"TM",Data!T:T,Data!M233,AA:AA,"H"),IF(Data!Z233="Region",SUMIFS(Data!AC:AC,Data!Z:Z,"TM",Data!S:S,Data!M233,AA:AA,"H"),IF(Data!Z233="Country",SUMIFS(Data!AC:AC,Data!Z:Z,"TM",Data!R:R,Data!M233,AA:AA,"H"),"")))))))</f>
        <v>0</v>
      </c>
      <c r="AD233" s="18">
        <f>IF(Z233="TM",0,IF(Data!Z233="AAM",SUMIFS(Data!AD:AD,Data!Z:Z,"TM",Data!X:X,Data!M233,AA:AA,"H"),IF(Data!Z233="AM",SUMIFS(Data!AD:AD,Data!Z:Z,"TM",Data!V:V,Data!M233,AA:AA,"H"),IF(Data!Z233="AZM",SUMIFS(Data!AD:AD,Data!Z:Z,"TM",Data!U:U,Data!M233,AA:AA,"H"),IF(Data!Z233="Zone",SUMIFS(Data!AD:AD,Data!Z:Z,"TM",Data!T:T,Data!M233,AA:AA,"H"),IF(Data!Z233="Region",SUMIFS(Data!AD:AD,Data!Z:Z,"TM",Data!S:S,Data!M233,AA:AA,"H"),IF(Data!Z233="Country",SUMIFS(Data!AD:AD,Data!Z:Z,"TM",Data!R:R,Data!M233,AA:AA,"H"),"")))))))</f>
        <v>0</v>
      </c>
      <c r="AE233" s="27">
        <f t="shared" si="60"/>
        <v>0</v>
      </c>
      <c r="AF233" s="26">
        <f t="shared" si="61"/>
        <v>0</v>
      </c>
      <c r="AG233" s="26">
        <f t="shared" si="62"/>
        <v>0</v>
      </c>
      <c r="AH233" s="26">
        <f t="shared" si="63"/>
        <v>0</v>
      </c>
      <c r="AJ233" s="28">
        <f>IF(Z233="TM",IF(AA233="U",(SUMIFS(Orders!AG:AG,Orders!AD:AD,Data!M233,Orders!W:W,0,Orders!X:X,0)+SUMIFS(Orders!AG:AG,Orders!AD:AD,Data!M233,Orders!W:W,1,Orders!X:X,1))/12000,0),IF(Data!Z233="AAM",SUMIFS(Data!AJ:AJ,Data!Z:Z,"TM",Data!X:X,Data!M233,AA:AA,"U"),IF(Data!Z233="AM",SUMIFS(Data!AJ:AJ,Data!Z:Z,"TM",Data!V:V,Data!M233,AA:AA,"U"),IF(Data!Z233="AZM",SUMIFS(Data!AJ:AJ,Data!Z:Z,"TM",Data!U:U,Data!M233,AA:AA,"U"),IF(Data!Z233="Zone",SUMIFS(Data!AJ:AJ,Data!Z:Z,"TM",Data!T:T,Data!M233,AA:AA,"U"),IF(Data!Z233="Region",SUMIFS(Data!AJ:AJ,Data!Z:Z,"TM",Data!S:S,Data!M233,AA:AA,"U"),IF(Data!Z233="Country",SUMIFS(Data!AJ:AJ,Data!Z:Z,"TM",Data!R:R,Data!M233,AA:AA,"U"),"")))))))</f>
        <v>0</v>
      </c>
      <c r="AK233" s="18">
        <f>IF(Z233="TM",IF(AA233="U",(SUMIFS(Orders!AG:AG,Orders!AD:AD,Data!M233,Orders!W:W,0,Orders!X:X,0)+SUMIFS(Orders!AG:AG,Orders!AD:AD,Data!M233,Orders!W:W,1,Orders!X:X,1)),0),IF(Data!Z233="AAM",SUMIFS(Data!AK:AK,Data!Z:Z,"TM",Data!X:X,Data!M233,AA:AA,"U"),IF(Data!Z233="AM",SUMIFS(Data!AK:AK,Data!Z:Z,"TM",Data!V:V,Data!M233,AA:AA,"U"),IF(Data!Z233="AZM",SUMIFS(Data!AK:AK,Data!Z:Z,"TM",Data!U:U,Data!M233,AA:AA,"U"),IF(Data!Z233="Zone",SUMIFS(Data!AK:AK,Data!Z:Z,"TM",Data!T:T,Data!M233,AA:AA,"U"),IF(Data!Z233="Region",SUMIFS(Data!AK:AK,Data!Z:Z,"TM",Data!S:S,Data!M233,AA:AA,"U"),IF(Data!Z233="Country",SUMIFS(Data!AK:AK,Data!Z:Z,"TM",Data!R:R,Data!M233,AA:AA,"U"),"")))))))</f>
        <v>0</v>
      </c>
      <c r="AL233" s="18">
        <f>IF(Z233="TM",12000*0,IF(Data!Z233="AAM",SUMIFS(Data!AL:AL,Data!Z:Z,"TM",Data!X:X,Data!M233,AA:AA,"H"),IF(Data!Z233="AM",SUMIFS(Data!AL:AL,Data!Z:Z,"TM",Data!V:V,Data!M233,AA:AA,"H"),IF(Data!Z233="AZM",SUMIFS(Data!AL:AL,Data!Z:Z,"TM",Data!U:U,Data!M233,AA:AA,"H"),IF(Data!Z233="Zone",SUMIFS(Data!AL:AL,Data!Z:Z,"TM",Data!T:T,Data!M233,AA:AA,"H"),IF(Data!Z233="Region",SUMIFS(Data!AL:AL,Data!Z:Z,"TM",Data!S:S,Data!M233,AA:AA,"H"),IF(Data!Z233="Country",SUMIFS(Data!AL:AL,Data!Z:Z,"TM",Data!R:R,Data!M233,AA:AA,"H"),"")))))))</f>
        <v>0</v>
      </c>
      <c r="AM233" s="27">
        <f t="shared" si="64"/>
        <v>0</v>
      </c>
      <c r="AN233" s="26">
        <f t="shared" si="65"/>
        <v>0</v>
      </c>
      <c r="AO233" s="26">
        <f t="shared" si="66"/>
        <v>0</v>
      </c>
      <c r="AQ233" s="28">
        <f t="shared" si="67"/>
        <v>0</v>
      </c>
      <c r="AR233" s="18">
        <f t="shared" si="68"/>
        <v>0</v>
      </c>
      <c r="AS233" s="18">
        <f t="shared" si="69"/>
        <v>0</v>
      </c>
      <c r="AT233" s="27">
        <f t="shared" si="70"/>
        <v>0</v>
      </c>
      <c r="AU233" s="27"/>
      <c r="AV233" s="27"/>
      <c r="AW233" s="18">
        <f>IF(Z233="TM",(COUNTIFS(Orders!AD:AD,Data!M233,Orders!W:W,0,Orders!X:X,0,Orders!S:S,"*Ray*")+COUNTIFS(Orders!AD:AD,Data!M233,Orders!W:W,1,Orders!X:X,1,Orders!S:S,"*Ray*")+COUNTIFS(Orders!AD:AD,Data!M233,Orders!W:W,0,Orders!X:X,0,Orders!S:S,"*Fabric*")+COUNTIFS(Orders!AD:AD,Data!M233,Orders!W:W,1,Orders!X:X,1,Orders!S:S,"*Fabric*")),IF(Data!Z233="AAM",SUMIFS(Data!AW:AW,Data!Z:Z,"TM",Data!X:X,Data!M233),IF(Data!Z233="AM",SUMIFS(Data!AW:AW,Data!Z:Z,"TM",Data!V:V,Data!M233),IF(Data!Z233="AZM",SUMIFS(Data!AW:AW,Data!Z:Z,"TM",Data!U:U,Data!M233),IF(Data!Z233="Zone",SUMIFS(Data!AW:AW,Data!Z:Z,"TM",Data!T:T,Data!M233),IF(Data!Z233="Region",SUMIFS(Data!AW:AW,Data!Z:Z,"TM",Data!S:S,Data!M233),IF(Data!Z233="Country",SUMIFS(Data!AW:AW,Data!Z:Z,"TM",Data!R:R,Data!M233),0)))))))</f>
        <v>0</v>
      </c>
      <c r="AX233" s="18">
        <f>IF(Z233="TM",(COUNTIFS(Orders!AD:AD,Data!M233,Orders!W:W,0,Orders!X:X,0,Orders!S:S,"*Starter*")+COUNTIFS(Orders!AD:AD,Data!M233,Orders!W:W,1,Orders!X:X,1,Orders!S:S,"*Starter*")),IF(Data!Z233="AAM",SUMIFS(Data!AX:AX,Data!Z:Z,"TM",Data!X:X,Data!M233),IF(Data!Z233="AM",SUMIFS(Data!AX:AX,Data!Z:Z,"TM",Data!V:V,Data!M233),IF(Data!Z233="AZM",SUMIFS(Data!AX:AX,Data!Z:Z,"TM",Data!U:U,Data!M233),IF(Data!Z233="Zone",SUMIFS(Data!AX:AX,Data!Z:Z,"TM",Data!T:T,Data!M233),IF(Data!Z233="Region",SUMIFS(Data!AX:AX,Data!Z:Z,"TM",Data!S:S,Data!M233),IF(Data!Z233="Country",SUMIFS(Data!AX:AX,Data!Z:Z,"TM",Data!R:R,Data!M233),0)))))))</f>
        <v>0</v>
      </c>
      <c r="AY233" s="18">
        <f>IF(Z233="TM",(COUNTIFS(Orders!AD:AD,Data!M233,Orders!W:W,0,Orders!X:X,0,Orders!S:S,"*Pro*")+COUNTIFS(Orders!AD:AD,Data!M233,Orders!W:W,1,Orders!X:X,1,Orders!S:S,"*Pro*")),IF(Data!Z233="AAM",SUMIFS(Data!AY:AY,Data!Z:Z,"TM",Data!X:X,Data!M233),IF(Data!Z233="AM",SUMIFS(Data!AY:AY,Data!Z:Z,"TM",Data!V:V,Data!M233),IF(Data!Z233="AZM",SUMIFS(Data!AY:AY,Data!Z:Z,"TM",Data!U:U,Data!M233),IF(Data!Z233="Zone",SUMIFS(Data!AY:AY,Data!Z:Z,"TM",Data!T:T,Data!M233),IF(Data!Z233="Region",SUMIFS(Data!AY:AY,Data!Z:Z,"TM",Data!S:S,Data!M233),IF(Data!Z233="Country",SUMIFS(Data!AY:AY,Data!Z:Z,"TM",Data!R:R,Data!M233),0)))))))</f>
        <v>0</v>
      </c>
      <c r="AZ233" s="18">
        <f>IF(Z233="TM",(COUNTIFS(Orders!AD:AD,Data!M233,Orders!W:W,0,Orders!X:X,0,Orders!S:S,"*Tab*")+COUNTIFS(Orders!AD:AD,Data!M233,Orders!W:W,1,Orders!X:X,1,Orders!S:S,"*Tab*")),IF(Data!Z233="AAM",SUMIFS(Data!AZ:AZ,Data!Z:Z,"TM",Data!X:X,Data!M233),IF(Data!Z233="AM",SUMIFS(Data!AZ:AZ,Data!Z:Z,"TM",Data!V:V,Data!M233),IF(Data!Z233="AZM",SUMIFS(Data!AZ:AZ,Data!Z:Z,"TM",Data!U:U,Data!M233),IF(Data!Z233="Zone",SUMIFS(Data!AZ:AZ,Data!Z:Z,"TM",Data!T:T,Data!M233),IF(Data!Z233="Region",SUMIFS(Data!AZ:AZ,Data!Z:Z,"TM",Data!S:S,Data!M233),IF(Data!Z233="Country",SUMIFS(Data!AZ:AZ,Data!Z:Z,"TM",Data!R:R,Data!M233),0)))))))</f>
        <v>0</v>
      </c>
      <c r="BA233" s="18">
        <f>IF(Z233="TM",(COUNTIFS(Orders!AD:AD,Data!M233,Orders!W:W,0,Orders!X:X,0,Orders!S:S,"*Dental*")+COUNTIFS(Orders!AD:AD,Data!M233,Orders!W:W,1,Orders!X:X,1,Orders!S:S,"*Dental*")+COUNTIFS(Orders!AD:AD,Data!M233,Orders!W:W,0,Orders!X:X,0,Orders!S:S,"*Pediatric*")+COUNTIFS(Orders!AD:AD,Data!M233,Orders!W:W,1,Orders!X:X,1,Orders!S:S,"*Pediatric*")),IF(Data!Z233="AAM",SUMIFS(Data!BA:BA,Data!Z:Z,"TM",Data!X:X,Data!M233),IF(Data!Z233="AM",SUMIFS(Data!BA:BA,Data!Z:Z,"TM",Data!V:V,Data!M233),IF(Data!Z233="AZM",SUMIFS(Data!BA:BA,Data!Z:Z,"TM",Data!U:U,Data!M233),IF(Data!Z233="Zone",SUMIFS(Data!BA:BA,Data!Z:Z,"TM",Data!T:T,Data!M233),IF(Data!Z233="Region",SUMIFS(Data!BA:BA,Data!Z:Z,"TM",Data!S:S,Data!M233),IF(Data!Z233="Country",SUMIFS(Data!BA:BA,Data!Z:Z,"TM",Data!R:R,Data!M233),0)))))))</f>
        <v>0</v>
      </c>
      <c r="BB233" s="18">
        <f>IF(Z233="TM",(COUNTIFS(Orders!AD:AD,Data!M233,Orders!W:W,0,Orders!X:X,0,Orders!S:S,"*Fabric*")+COUNTIFS(Orders!AD:AD,Data!M233,Orders!W:W,1,Orders!X:X,1,Orders!S:S,"*Fabric*")),IF(Data!Z233="AAM",SUMIFS(Data!BB:BB,Data!Z:Z,"TM",Data!X:X,Data!M233),IF(Data!Z233="AM",SUMIFS(Data!BB:BB,Data!Z:Z,"TM",Data!V:V,Data!M233),IF(Data!Z233="AZM",SUMIFS(Data!BB:BB,Data!Z:Z,"TM",Data!U:U,Data!M233),IF(Data!Z233="Zone",SUMIFS(Data!BB:BB,Data!Z:Z,"TM",Data!T:T,Data!M233),IF(Data!Z233="Region",SUMIFS(Data!BB:BB,Data!Z:Z,"TM",Data!S:S,Data!M233),IF(Data!Z233="Country",SUMIFS(Data!BB:BB,Data!Z:Z,"TM",Data!R:R,Data!M233),0)))))))</f>
        <v>0</v>
      </c>
    </row>
    <row r="234" spans="1:54" ht="15.75" x14ac:dyDescent="0.3">
      <c r="A234" s="33" t="str">
        <f t="shared" si="71"/>
        <v/>
      </c>
      <c r="B234" s="33" t="b">
        <f t="shared" si="72"/>
        <v>1</v>
      </c>
      <c r="C234" s="33" t="e">
        <f>IF(ISERROR(SMALL($D$4:$D$594,E234)),””,SMALL($D$4:$D$594,E234))</f>
        <v>#NAME?</v>
      </c>
      <c r="D234" s="34" t="str">
        <f t="shared" si="73"/>
        <v/>
      </c>
      <c r="E234" s="33">
        <f>ROWS($E$4:E234)</f>
        <v>231</v>
      </c>
      <c r="F234" s="33">
        <f t="shared" si="74"/>
        <v>0</v>
      </c>
      <c r="G234" s="33">
        <f>IF(OR(Report!$C$7="",Report!$C$7="All Levels"),1,IF(Report!$C$7=Data!Z234,1,0))</f>
        <v>0</v>
      </c>
      <c r="H234" s="33">
        <f t="shared" si="75"/>
        <v>1</v>
      </c>
      <c r="I234" s="33">
        <f t="shared" si="76"/>
        <v>3</v>
      </c>
      <c r="J234" s="33">
        <f>IF(OR(Report!$F$7="",Report!$F$7="All AMs"),1,IF(Report!$F$7=Data!W234,1,0))</f>
        <v>1</v>
      </c>
      <c r="K234" s="33">
        <f>IF(OR(Report!$E$7="",Report!$E$7="All Zones"),1,IF(Report!$E$7=Data!P234,1,0))</f>
        <v>1</v>
      </c>
      <c r="L234" s="33">
        <f>IF(OR(Report!$D$7="",Report!$D$7="All Regions"),1,IF(Report!$D$7=Data!O234,1,0))</f>
        <v>1</v>
      </c>
      <c r="M234" s="67" t="s">
        <v>269</v>
      </c>
      <c r="N234" s="67" t="s">
        <v>1057</v>
      </c>
      <c r="O234" s="68" t="s">
        <v>18</v>
      </c>
      <c r="P234" s="68" t="s">
        <v>684</v>
      </c>
      <c r="Q234" s="68" t="s">
        <v>815</v>
      </c>
      <c r="R234" s="67" t="s">
        <v>777</v>
      </c>
      <c r="S234" s="67" t="s">
        <v>749</v>
      </c>
      <c r="T234" s="67" t="s">
        <v>752</v>
      </c>
      <c r="U234" s="67"/>
      <c r="V234" s="67" t="s">
        <v>814</v>
      </c>
      <c r="W234" s="67" t="s">
        <v>707</v>
      </c>
      <c r="X234" s="67"/>
      <c r="Y234" s="68" t="s">
        <v>362</v>
      </c>
      <c r="Z234" s="68" t="s">
        <v>13</v>
      </c>
      <c r="AA234" s="68" t="s">
        <v>70</v>
      </c>
      <c r="AB234" s="18">
        <f>IF(Z234="TM",IF(AA234="H",(COUNTIFS(Orders!AD:AD,Data!M234,Orders!W:W,0,Orders!X:X,0)+COUNTIFS(Orders!AD:AD,Data!M234,Orders!W:W,1,Orders!X:X,1)),0),IF(Data!Z234="AAM",SUMIFS(Data!AB:AB,Data!Z:Z,"TM",Data!X:X,Data!M234,AA:AA,"H"),IF(Data!Z234="AM",SUMIFS(Data!AB:AB,Data!Z:Z,"TM",Data!V:V,Data!M234,AA:AA,"H"),IF(Data!Z234="AZM",SUMIFS(Data!AB:AB,Data!Z:Z,"TM",Data!U:U,Data!M234,AA:AA,"H"),IF(Data!Z234="ZM",SUMIFS(Data!AB:AB,Data!Z:Z,"TM",Data!T:T,Data!M234,AA:AA,"H"),IF(Data!Z234="RM",SUMIFS(Data!AB:AB,Data!Z:Z,"TM",Data!S:S,Data!M234,AA:AA,"H"),IF(Data!Z234="CM",SUMIFS(Data!AB:AB,Data!Z:Z,"TM",Data!R:R,Data!M234,AA:AA,"H"),"")))))))</f>
        <v>0</v>
      </c>
      <c r="AC234" s="28">
        <f>IF(Z234="TM",IF(AA234="H",(SUMIFS(Orders!AG:AG,Orders!AD:AD,Data!M234,Orders!W:W,0,Orders!X:X,0)+SUMIFS(Orders!AG:AG,Orders!AD:AD,Data!M234,Orders!W:W,1,Orders!X:X,1))/12000,0),IF(Data!Z234="AAM",SUMIFS(Data!AC:AC,Data!Z:Z,"TM",Data!X:X,Data!M234,AA:AA,"H"),IF(Data!Z234="AM",SUMIFS(Data!AC:AC,Data!Z:Z,"TM",Data!V:V,Data!M234,AA:AA,"H"),IF(Data!Z234="AZM",SUMIFS(Data!AC:AC,Data!Z:Z,"TM",Data!U:U,Data!M234,AA:AA,"H"),IF(Data!Z234="Zone",SUMIFS(Data!AC:AC,Data!Z:Z,"TM",Data!T:T,Data!M234,AA:AA,"H"),IF(Data!Z234="Region",SUMIFS(Data!AC:AC,Data!Z:Z,"TM",Data!S:S,Data!M234,AA:AA,"H"),IF(Data!Z234="Country",SUMIFS(Data!AC:AC,Data!Z:Z,"TM",Data!R:R,Data!M234,AA:AA,"H"),"")))))))</f>
        <v>0</v>
      </c>
      <c r="AD234" s="18">
        <f>IF(Z234="TM",0,IF(Data!Z234="AAM",SUMIFS(Data!AD:AD,Data!Z:Z,"TM",Data!X:X,Data!M234,AA:AA,"H"),IF(Data!Z234="AM",SUMIFS(Data!AD:AD,Data!Z:Z,"TM",Data!V:V,Data!M234,AA:AA,"H"),IF(Data!Z234="AZM",SUMIFS(Data!AD:AD,Data!Z:Z,"TM",Data!U:U,Data!M234,AA:AA,"H"),IF(Data!Z234="Zone",SUMIFS(Data!AD:AD,Data!Z:Z,"TM",Data!T:T,Data!M234,AA:AA,"H"),IF(Data!Z234="Region",SUMIFS(Data!AD:AD,Data!Z:Z,"TM",Data!S:S,Data!M234,AA:AA,"H"),IF(Data!Z234="Country",SUMIFS(Data!AD:AD,Data!Z:Z,"TM",Data!R:R,Data!M234,AA:AA,"H"),"")))))))</f>
        <v>0</v>
      </c>
      <c r="AE234" s="27">
        <f t="shared" si="60"/>
        <v>0</v>
      </c>
      <c r="AF234" s="26">
        <f t="shared" si="61"/>
        <v>0</v>
      </c>
      <c r="AG234" s="26">
        <f t="shared" si="62"/>
        <v>0</v>
      </c>
      <c r="AH234" s="26">
        <f t="shared" si="63"/>
        <v>0</v>
      </c>
      <c r="AJ234" s="28">
        <f>IF(Z234="TM",IF(AA234="U",(SUMIFS(Orders!AG:AG,Orders!AD:AD,Data!M234,Orders!W:W,0,Orders!X:X,0)+SUMIFS(Orders!AG:AG,Orders!AD:AD,Data!M234,Orders!W:W,1,Orders!X:X,1))/12000,0),IF(Data!Z234="AAM",SUMIFS(Data!AJ:AJ,Data!Z:Z,"TM",Data!X:X,Data!M234,AA:AA,"U"),IF(Data!Z234="AM",SUMIFS(Data!AJ:AJ,Data!Z:Z,"TM",Data!V:V,Data!M234,AA:AA,"U"),IF(Data!Z234="AZM",SUMIFS(Data!AJ:AJ,Data!Z:Z,"TM",Data!U:U,Data!M234,AA:AA,"U"),IF(Data!Z234="Zone",SUMIFS(Data!AJ:AJ,Data!Z:Z,"TM",Data!T:T,Data!M234,AA:AA,"U"),IF(Data!Z234="Region",SUMIFS(Data!AJ:AJ,Data!Z:Z,"TM",Data!S:S,Data!M234,AA:AA,"U"),IF(Data!Z234="Country",SUMIFS(Data!AJ:AJ,Data!Z:Z,"TM",Data!R:R,Data!M234,AA:AA,"U"),"")))))))</f>
        <v>0</v>
      </c>
      <c r="AK234" s="18">
        <f>IF(Z234="TM",IF(AA234="U",(SUMIFS(Orders!AG:AG,Orders!AD:AD,Data!M234,Orders!W:W,0,Orders!X:X,0)+SUMIFS(Orders!AG:AG,Orders!AD:AD,Data!M234,Orders!W:W,1,Orders!X:X,1)),0),IF(Data!Z234="AAM",SUMIFS(Data!AK:AK,Data!Z:Z,"TM",Data!X:X,Data!M234,AA:AA,"U"),IF(Data!Z234="AM",SUMIFS(Data!AK:AK,Data!Z:Z,"TM",Data!V:V,Data!M234,AA:AA,"U"),IF(Data!Z234="AZM",SUMIFS(Data!AK:AK,Data!Z:Z,"TM",Data!U:U,Data!M234,AA:AA,"U"),IF(Data!Z234="Zone",SUMIFS(Data!AK:AK,Data!Z:Z,"TM",Data!T:T,Data!M234,AA:AA,"U"),IF(Data!Z234="Region",SUMIFS(Data!AK:AK,Data!Z:Z,"TM",Data!S:S,Data!M234,AA:AA,"U"),IF(Data!Z234="Country",SUMIFS(Data!AK:AK,Data!Z:Z,"TM",Data!R:R,Data!M234,AA:AA,"U"),"")))))))</f>
        <v>0</v>
      </c>
      <c r="AL234" s="18">
        <f>IF(Z234="TM",12000*0,IF(Data!Z234="AAM",SUMIFS(Data!AL:AL,Data!Z:Z,"TM",Data!X:X,Data!M234,AA:AA,"H"),IF(Data!Z234="AM",SUMIFS(Data!AL:AL,Data!Z:Z,"TM",Data!V:V,Data!M234,AA:AA,"H"),IF(Data!Z234="AZM",SUMIFS(Data!AL:AL,Data!Z:Z,"TM",Data!U:U,Data!M234,AA:AA,"H"),IF(Data!Z234="Zone",SUMIFS(Data!AL:AL,Data!Z:Z,"TM",Data!T:T,Data!M234,AA:AA,"H"),IF(Data!Z234="Region",SUMIFS(Data!AL:AL,Data!Z:Z,"TM",Data!S:S,Data!M234,AA:AA,"H"),IF(Data!Z234="Country",SUMIFS(Data!AL:AL,Data!Z:Z,"TM",Data!R:R,Data!M234,AA:AA,"H"),"")))))))</f>
        <v>0</v>
      </c>
      <c r="AM234" s="27">
        <f t="shared" si="64"/>
        <v>0</v>
      </c>
      <c r="AN234" s="26">
        <f t="shared" si="65"/>
        <v>0</v>
      </c>
      <c r="AO234" s="26">
        <f t="shared" si="66"/>
        <v>0</v>
      </c>
      <c r="AQ234" s="28">
        <f t="shared" si="67"/>
        <v>0</v>
      </c>
      <c r="AR234" s="18">
        <f t="shared" si="68"/>
        <v>0</v>
      </c>
      <c r="AS234" s="18">
        <f t="shared" si="69"/>
        <v>0</v>
      </c>
      <c r="AT234" s="27">
        <f t="shared" si="70"/>
        <v>0</v>
      </c>
      <c r="AU234" s="27"/>
      <c r="AV234" s="27"/>
      <c r="AW234" s="18">
        <f>IF(Z234="TM",(COUNTIFS(Orders!AD:AD,Data!M234,Orders!W:W,0,Orders!X:X,0,Orders!S:S,"*Ray*")+COUNTIFS(Orders!AD:AD,Data!M234,Orders!W:W,1,Orders!X:X,1,Orders!S:S,"*Ray*")+COUNTIFS(Orders!AD:AD,Data!M234,Orders!W:W,0,Orders!X:X,0,Orders!S:S,"*Fabric*")+COUNTIFS(Orders!AD:AD,Data!M234,Orders!W:W,1,Orders!X:X,1,Orders!S:S,"*Fabric*")),IF(Data!Z234="AAM",SUMIFS(Data!AW:AW,Data!Z:Z,"TM",Data!X:X,Data!M234),IF(Data!Z234="AM",SUMIFS(Data!AW:AW,Data!Z:Z,"TM",Data!V:V,Data!M234),IF(Data!Z234="AZM",SUMIFS(Data!AW:AW,Data!Z:Z,"TM",Data!U:U,Data!M234),IF(Data!Z234="Zone",SUMIFS(Data!AW:AW,Data!Z:Z,"TM",Data!T:T,Data!M234),IF(Data!Z234="Region",SUMIFS(Data!AW:AW,Data!Z:Z,"TM",Data!S:S,Data!M234),IF(Data!Z234="Country",SUMIFS(Data!AW:AW,Data!Z:Z,"TM",Data!R:R,Data!M234),0)))))))</f>
        <v>0</v>
      </c>
      <c r="AX234" s="18">
        <f>IF(Z234="TM",(COUNTIFS(Orders!AD:AD,Data!M234,Orders!W:W,0,Orders!X:X,0,Orders!S:S,"*Starter*")+COUNTIFS(Orders!AD:AD,Data!M234,Orders!W:W,1,Orders!X:X,1,Orders!S:S,"*Starter*")),IF(Data!Z234="AAM",SUMIFS(Data!AX:AX,Data!Z:Z,"TM",Data!X:X,Data!M234),IF(Data!Z234="AM",SUMIFS(Data!AX:AX,Data!Z:Z,"TM",Data!V:V,Data!M234),IF(Data!Z234="AZM",SUMIFS(Data!AX:AX,Data!Z:Z,"TM",Data!U:U,Data!M234),IF(Data!Z234="Zone",SUMIFS(Data!AX:AX,Data!Z:Z,"TM",Data!T:T,Data!M234),IF(Data!Z234="Region",SUMIFS(Data!AX:AX,Data!Z:Z,"TM",Data!S:S,Data!M234),IF(Data!Z234="Country",SUMIFS(Data!AX:AX,Data!Z:Z,"TM",Data!R:R,Data!M234),0)))))))</f>
        <v>0</v>
      </c>
      <c r="AY234" s="18">
        <f>IF(Z234="TM",(COUNTIFS(Orders!AD:AD,Data!M234,Orders!W:W,0,Orders!X:X,0,Orders!S:S,"*Pro*")+COUNTIFS(Orders!AD:AD,Data!M234,Orders!W:W,1,Orders!X:X,1,Orders!S:S,"*Pro*")),IF(Data!Z234="AAM",SUMIFS(Data!AY:AY,Data!Z:Z,"TM",Data!X:X,Data!M234),IF(Data!Z234="AM",SUMIFS(Data!AY:AY,Data!Z:Z,"TM",Data!V:V,Data!M234),IF(Data!Z234="AZM",SUMIFS(Data!AY:AY,Data!Z:Z,"TM",Data!U:U,Data!M234),IF(Data!Z234="Zone",SUMIFS(Data!AY:AY,Data!Z:Z,"TM",Data!T:T,Data!M234),IF(Data!Z234="Region",SUMIFS(Data!AY:AY,Data!Z:Z,"TM",Data!S:S,Data!M234),IF(Data!Z234="Country",SUMIFS(Data!AY:AY,Data!Z:Z,"TM",Data!R:R,Data!M234),0)))))))</f>
        <v>0</v>
      </c>
      <c r="AZ234" s="18">
        <f>IF(Z234="TM",(COUNTIFS(Orders!AD:AD,Data!M234,Orders!W:W,0,Orders!X:X,0,Orders!S:S,"*Tab*")+COUNTIFS(Orders!AD:AD,Data!M234,Orders!W:W,1,Orders!X:X,1,Orders!S:S,"*Tab*")),IF(Data!Z234="AAM",SUMIFS(Data!AZ:AZ,Data!Z:Z,"TM",Data!X:X,Data!M234),IF(Data!Z234="AM",SUMIFS(Data!AZ:AZ,Data!Z:Z,"TM",Data!V:V,Data!M234),IF(Data!Z234="AZM",SUMIFS(Data!AZ:AZ,Data!Z:Z,"TM",Data!U:U,Data!M234),IF(Data!Z234="Zone",SUMIFS(Data!AZ:AZ,Data!Z:Z,"TM",Data!T:T,Data!M234),IF(Data!Z234="Region",SUMIFS(Data!AZ:AZ,Data!Z:Z,"TM",Data!S:S,Data!M234),IF(Data!Z234="Country",SUMIFS(Data!AZ:AZ,Data!Z:Z,"TM",Data!R:R,Data!M234),0)))))))</f>
        <v>0</v>
      </c>
      <c r="BA234" s="18">
        <f>IF(Z234="TM",(COUNTIFS(Orders!AD:AD,Data!M234,Orders!W:W,0,Orders!X:X,0,Orders!S:S,"*Dental*")+COUNTIFS(Orders!AD:AD,Data!M234,Orders!W:W,1,Orders!X:X,1,Orders!S:S,"*Dental*")+COUNTIFS(Orders!AD:AD,Data!M234,Orders!W:W,0,Orders!X:X,0,Orders!S:S,"*Pediatric*")+COUNTIFS(Orders!AD:AD,Data!M234,Orders!W:W,1,Orders!X:X,1,Orders!S:S,"*Pediatric*")),IF(Data!Z234="AAM",SUMIFS(Data!BA:BA,Data!Z:Z,"TM",Data!X:X,Data!M234),IF(Data!Z234="AM",SUMIFS(Data!BA:BA,Data!Z:Z,"TM",Data!V:V,Data!M234),IF(Data!Z234="AZM",SUMIFS(Data!BA:BA,Data!Z:Z,"TM",Data!U:U,Data!M234),IF(Data!Z234="Zone",SUMIFS(Data!BA:BA,Data!Z:Z,"TM",Data!T:T,Data!M234),IF(Data!Z234="Region",SUMIFS(Data!BA:BA,Data!Z:Z,"TM",Data!S:S,Data!M234),IF(Data!Z234="Country",SUMIFS(Data!BA:BA,Data!Z:Z,"TM",Data!R:R,Data!M234),0)))))))</f>
        <v>0</v>
      </c>
      <c r="BB234" s="18">
        <f>IF(Z234="TM",(COUNTIFS(Orders!AD:AD,Data!M234,Orders!W:W,0,Orders!X:X,0,Orders!S:S,"*Fabric*")+COUNTIFS(Orders!AD:AD,Data!M234,Orders!W:W,1,Orders!X:X,1,Orders!S:S,"*Fabric*")),IF(Data!Z234="AAM",SUMIFS(Data!BB:BB,Data!Z:Z,"TM",Data!X:X,Data!M234),IF(Data!Z234="AM",SUMIFS(Data!BB:BB,Data!Z:Z,"TM",Data!V:V,Data!M234),IF(Data!Z234="AZM",SUMIFS(Data!BB:BB,Data!Z:Z,"TM",Data!U:U,Data!M234),IF(Data!Z234="Zone",SUMIFS(Data!BB:BB,Data!Z:Z,"TM",Data!T:T,Data!M234),IF(Data!Z234="Region",SUMIFS(Data!BB:BB,Data!Z:Z,"TM",Data!S:S,Data!M234),IF(Data!Z234="Country",SUMIFS(Data!BB:BB,Data!Z:Z,"TM",Data!R:R,Data!M234),0)))))))</f>
        <v>0</v>
      </c>
    </row>
    <row r="235" spans="1:54" ht="15.75" x14ac:dyDescent="0.3">
      <c r="A235" s="33" t="str">
        <f t="shared" si="71"/>
        <v/>
      </c>
      <c r="B235" s="33" t="b">
        <f t="shared" si="72"/>
        <v>1</v>
      </c>
      <c r="C235" s="33" t="e">
        <f>IF(ISERROR(SMALL($D$4:$D$594,E235)),””,SMALL($D$4:$D$594,E235))</f>
        <v>#NAME?</v>
      </c>
      <c r="D235" s="34" t="str">
        <f t="shared" si="73"/>
        <v/>
      </c>
      <c r="E235" s="33">
        <f>ROWS($E$4:E235)</f>
        <v>232</v>
      </c>
      <c r="F235" s="33">
        <f t="shared" si="74"/>
        <v>0</v>
      </c>
      <c r="G235" s="33">
        <f>IF(OR(Report!$C$7="",Report!$C$7="All Levels"),1,IF(Report!$C$7=Data!Z235,1,0))</f>
        <v>0</v>
      </c>
      <c r="H235" s="33">
        <f t="shared" si="75"/>
        <v>1</v>
      </c>
      <c r="I235" s="33">
        <f t="shared" si="76"/>
        <v>3</v>
      </c>
      <c r="J235" s="33">
        <f>IF(OR(Report!$F$7="",Report!$F$7="All AMs"),1,IF(Report!$F$7=Data!W235,1,0))</f>
        <v>1</v>
      </c>
      <c r="K235" s="33">
        <f>IF(OR(Report!$E$7="",Report!$E$7="All Zones"),1,IF(Report!$E$7=Data!P235,1,0))</f>
        <v>1</v>
      </c>
      <c r="L235" s="33">
        <f>IF(OR(Report!$D$7="",Report!$D$7="All Regions"),1,IF(Report!$D$7=Data!O235,1,0))</f>
        <v>1</v>
      </c>
      <c r="M235" s="67" t="s">
        <v>530</v>
      </c>
      <c r="N235" s="67" t="s">
        <v>1058</v>
      </c>
      <c r="O235" s="68" t="s">
        <v>18</v>
      </c>
      <c r="P235" s="68" t="s">
        <v>684</v>
      </c>
      <c r="Q235" s="68" t="s">
        <v>815</v>
      </c>
      <c r="R235" s="67" t="s">
        <v>777</v>
      </c>
      <c r="S235" s="67" t="s">
        <v>749</v>
      </c>
      <c r="T235" s="67" t="s">
        <v>752</v>
      </c>
      <c r="U235" s="67"/>
      <c r="V235" s="67" t="s">
        <v>814</v>
      </c>
      <c r="W235" s="67" t="s">
        <v>707</v>
      </c>
      <c r="X235" s="67"/>
      <c r="Y235" s="68" t="s">
        <v>362</v>
      </c>
      <c r="Z235" s="68" t="s">
        <v>13</v>
      </c>
      <c r="AA235" s="68" t="s">
        <v>70</v>
      </c>
      <c r="AB235" s="18">
        <f>IF(Z235="TM",IF(AA235="H",(COUNTIFS(Orders!AD:AD,Data!M235,Orders!W:W,0,Orders!X:X,0)+COUNTIFS(Orders!AD:AD,Data!M235,Orders!W:W,1,Orders!X:X,1)),0),IF(Data!Z235="AAM",SUMIFS(Data!AB:AB,Data!Z:Z,"TM",Data!X:X,Data!M235,AA:AA,"H"),IF(Data!Z235="AM",SUMIFS(Data!AB:AB,Data!Z:Z,"TM",Data!V:V,Data!M235,AA:AA,"H"),IF(Data!Z235="AZM",SUMIFS(Data!AB:AB,Data!Z:Z,"TM",Data!U:U,Data!M235,AA:AA,"H"),IF(Data!Z235="ZM",SUMIFS(Data!AB:AB,Data!Z:Z,"TM",Data!T:T,Data!M235,AA:AA,"H"),IF(Data!Z235="RM",SUMIFS(Data!AB:AB,Data!Z:Z,"TM",Data!S:S,Data!M235,AA:AA,"H"),IF(Data!Z235="CM",SUMIFS(Data!AB:AB,Data!Z:Z,"TM",Data!R:R,Data!M235,AA:AA,"H"),"")))))))</f>
        <v>0</v>
      </c>
      <c r="AC235" s="28">
        <f>IF(Z235="TM",IF(AA235="H",(SUMIFS(Orders!AG:AG,Orders!AD:AD,Data!M235,Orders!W:W,0,Orders!X:X,0)+SUMIFS(Orders!AG:AG,Orders!AD:AD,Data!M235,Orders!W:W,1,Orders!X:X,1))/12000,0),IF(Data!Z235="AAM",SUMIFS(Data!AC:AC,Data!Z:Z,"TM",Data!X:X,Data!M235,AA:AA,"H"),IF(Data!Z235="AM",SUMIFS(Data!AC:AC,Data!Z:Z,"TM",Data!V:V,Data!M235,AA:AA,"H"),IF(Data!Z235="AZM",SUMIFS(Data!AC:AC,Data!Z:Z,"TM",Data!U:U,Data!M235,AA:AA,"H"),IF(Data!Z235="Zone",SUMIFS(Data!AC:AC,Data!Z:Z,"TM",Data!T:T,Data!M235,AA:AA,"H"),IF(Data!Z235="Region",SUMIFS(Data!AC:AC,Data!Z:Z,"TM",Data!S:S,Data!M235,AA:AA,"H"),IF(Data!Z235="Country",SUMIFS(Data!AC:AC,Data!Z:Z,"TM",Data!R:R,Data!M235,AA:AA,"H"),"")))))))</f>
        <v>0</v>
      </c>
      <c r="AD235" s="18">
        <f>IF(Z235="TM",0,IF(Data!Z235="AAM",SUMIFS(Data!AD:AD,Data!Z:Z,"TM",Data!X:X,Data!M235,AA:AA,"H"),IF(Data!Z235="AM",SUMIFS(Data!AD:AD,Data!Z:Z,"TM",Data!V:V,Data!M235,AA:AA,"H"),IF(Data!Z235="AZM",SUMIFS(Data!AD:AD,Data!Z:Z,"TM",Data!U:U,Data!M235,AA:AA,"H"),IF(Data!Z235="Zone",SUMIFS(Data!AD:AD,Data!Z:Z,"TM",Data!T:T,Data!M235,AA:AA,"H"),IF(Data!Z235="Region",SUMIFS(Data!AD:AD,Data!Z:Z,"TM",Data!S:S,Data!M235,AA:AA,"H"),IF(Data!Z235="Country",SUMIFS(Data!AD:AD,Data!Z:Z,"TM",Data!R:R,Data!M235,AA:AA,"H"),"")))))))</f>
        <v>0</v>
      </c>
      <c r="AE235" s="27">
        <f t="shared" si="60"/>
        <v>0</v>
      </c>
      <c r="AF235" s="26">
        <f t="shared" si="61"/>
        <v>0</v>
      </c>
      <c r="AG235" s="26">
        <f t="shared" si="62"/>
        <v>0</v>
      </c>
      <c r="AH235" s="26">
        <f t="shared" si="63"/>
        <v>0</v>
      </c>
      <c r="AJ235" s="28">
        <f>IF(Z235="TM",IF(AA235="U",(SUMIFS(Orders!AG:AG,Orders!AD:AD,Data!M235,Orders!W:W,0,Orders!X:X,0)+SUMIFS(Orders!AG:AG,Orders!AD:AD,Data!M235,Orders!W:W,1,Orders!X:X,1))/12000,0),IF(Data!Z235="AAM",SUMIFS(Data!AJ:AJ,Data!Z:Z,"TM",Data!X:X,Data!M235,AA:AA,"U"),IF(Data!Z235="AM",SUMIFS(Data!AJ:AJ,Data!Z:Z,"TM",Data!V:V,Data!M235,AA:AA,"U"),IF(Data!Z235="AZM",SUMIFS(Data!AJ:AJ,Data!Z:Z,"TM",Data!U:U,Data!M235,AA:AA,"U"),IF(Data!Z235="Zone",SUMIFS(Data!AJ:AJ,Data!Z:Z,"TM",Data!T:T,Data!M235,AA:AA,"U"),IF(Data!Z235="Region",SUMIFS(Data!AJ:AJ,Data!Z:Z,"TM",Data!S:S,Data!M235,AA:AA,"U"),IF(Data!Z235="Country",SUMIFS(Data!AJ:AJ,Data!Z:Z,"TM",Data!R:R,Data!M235,AA:AA,"U"),"")))))))</f>
        <v>0</v>
      </c>
      <c r="AK235" s="18">
        <f>IF(Z235="TM",IF(AA235="U",(SUMIFS(Orders!AG:AG,Orders!AD:AD,Data!M235,Orders!W:W,0,Orders!X:X,0)+SUMIFS(Orders!AG:AG,Orders!AD:AD,Data!M235,Orders!W:W,1,Orders!X:X,1)),0),IF(Data!Z235="AAM",SUMIFS(Data!AK:AK,Data!Z:Z,"TM",Data!X:X,Data!M235,AA:AA,"U"),IF(Data!Z235="AM",SUMIFS(Data!AK:AK,Data!Z:Z,"TM",Data!V:V,Data!M235,AA:AA,"U"),IF(Data!Z235="AZM",SUMIFS(Data!AK:AK,Data!Z:Z,"TM",Data!U:U,Data!M235,AA:AA,"U"),IF(Data!Z235="Zone",SUMIFS(Data!AK:AK,Data!Z:Z,"TM",Data!T:T,Data!M235,AA:AA,"U"),IF(Data!Z235="Region",SUMIFS(Data!AK:AK,Data!Z:Z,"TM",Data!S:S,Data!M235,AA:AA,"U"),IF(Data!Z235="Country",SUMIFS(Data!AK:AK,Data!Z:Z,"TM",Data!R:R,Data!M235,AA:AA,"U"),"")))))))</f>
        <v>0</v>
      </c>
      <c r="AL235" s="18">
        <f>IF(Z235="TM",12000*0,IF(Data!Z235="AAM",SUMIFS(Data!AL:AL,Data!Z:Z,"TM",Data!X:X,Data!M235,AA:AA,"H"),IF(Data!Z235="AM",SUMIFS(Data!AL:AL,Data!Z:Z,"TM",Data!V:V,Data!M235,AA:AA,"H"),IF(Data!Z235="AZM",SUMIFS(Data!AL:AL,Data!Z:Z,"TM",Data!U:U,Data!M235,AA:AA,"H"),IF(Data!Z235="Zone",SUMIFS(Data!AL:AL,Data!Z:Z,"TM",Data!T:T,Data!M235,AA:AA,"H"),IF(Data!Z235="Region",SUMIFS(Data!AL:AL,Data!Z:Z,"TM",Data!S:S,Data!M235,AA:AA,"H"),IF(Data!Z235="Country",SUMIFS(Data!AL:AL,Data!Z:Z,"TM",Data!R:R,Data!M235,AA:AA,"H"),"")))))))</f>
        <v>0</v>
      </c>
      <c r="AM235" s="27">
        <f t="shared" si="64"/>
        <v>0</v>
      </c>
      <c r="AN235" s="26">
        <f t="shared" si="65"/>
        <v>0</v>
      </c>
      <c r="AO235" s="26">
        <f t="shared" si="66"/>
        <v>0</v>
      </c>
      <c r="AQ235" s="28">
        <f t="shared" si="67"/>
        <v>0</v>
      </c>
      <c r="AR235" s="18">
        <f t="shared" si="68"/>
        <v>0</v>
      </c>
      <c r="AS235" s="18">
        <f t="shared" si="69"/>
        <v>0</v>
      </c>
      <c r="AT235" s="27">
        <f t="shared" si="70"/>
        <v>0</v>
      </c>
      <c r="AU235" s="27"/>
      <c r="AV235" s="27"/>
      <c r="AW235" s="18">
        <f>IF(Z235="TM",(COUNTIFS(Orders!AD:AD,Data!M235,Orders!W:W,0,Orders!X:X,0,Orders!S:S,"*Ray*")+COUNTIFS(Orders!AD:AD,Data!M235,Orders!W:W,1,Orders!X:X,1,Orders!S:S,"*Ray*")+COUNTIFS(Orders!AD:AD,Data!M235,Orders!W:W,0,Orders!X:X,0,Orders!S:S,"*Fabric*")+COUNTIFS(Orders!AD:AD,Data!M235,Orders!W:W,1,Orders!X:X,1,Orders!S:S,"*Fabric*")),IF(Data!Z235="AAM",SUMIFS(Data!AW:AW,Data!Z:Z,"TM",Data!X:X,Data!M235),IF(Data!Z235="AM",SUMIFS(Data!AW:AW,Data!Z:Z,"TM",Data!V:V,Data!M235),IF(Data!Z235="AZM",SUMIFS(Data!AW:AW,Data!Z:Z,"TM",Data!U:U,Data!M235),IF(Data!Z235="Zone",SUMIFS(Data!AW:AW,Data!Z:Z,"TM",Data!T:T,Data!M235),IF(Data!Z235="Region",SUMIFS(Data!AW:AW,Data!Z:Z,"TM",Data!S:S,Data!M235),IF(Data!Z235="Country",SUMIFS(Data!AW:AW,Data!Z:Z,"TM",Data!R:R,Data!M235),0)))))))</f>
        <v>0</v>
      </c>
      <c r="AX235" s="18">
        <f>IF(Z235="TM",(COUNTIFS(Orders!AD:AD,Data!M235,Orders!W:W,0,Orders!X:X,0,Orders!S:S,"*Starter*")+COUNTIFS(Orders!AD:AD,Data!M235,Orders!W:W,1,Orders!X:X,1,Orders!S:S,"*Starter*")),IF(Data!Z235="AAM",SUMIFS(Data!AX:AX,Data!Z:Z,"TM",Data!X:X,Data!M235),IF(Data!Z235="AM",SUMIFS(Data!AX:AX,Data!Z:Z,"TM",Data!V:V,Data!M235),IF(Data!Z235="AZM",SUMIFS(Data!AX:AX,Data!Z:Z,"TM",Data!U:U,Data!M235),IF(Data!Z235="Zone",SUMIFS(Data!AX:AX,Data!Z:Z,"TM",Data!T:T,Data!M235),IF(Data!Z235="Region",SUMIFS(Data!AX:AX,Data!Z:Z,"TM",Data!S:S,Data!M235),IF(Data!Z235="Country",SUMIFS(Data!AX:AX,Data!Z:Z,"TM",Data!R:R,Data!M235),0)))))))</f>
        <v>0</v>
      </c>
      <c r="AY235" s="18">
        <f>IF(Z235="TM",(COUNTIFS(Orders!AD:AD,Data!M235,Orders!W:W,0,Orders!X:X,0,Orders!S:S,"*Pro*")+COUNTIFS(Orders!AD:AD,Data!M235,Orders!W:W,1,Orders!X:X,1,Orders!S:S,"*Pro*")),IF(Data!Z235="AAM",SUMIFS(Data!AY:AY,Data!Z:Z,"TM",Data!X:X,Data!M235),IF(Data!Z235="AM",SUMIFS(Data!AY:AY,Data!Z:Z,"TM",Data!V:V,Data!M235),IF(Data!Z235="AZM",SUMIFS(Data!AY:AY,Data!Z:Z,"TM",Data!U:U,Data!M235),IF(Data!Z235="Zone",SUMIFS(Data!AY:AY,Data!Z:Z,"TM",Data!T:T,Data!M235),IF(Data!Z235="Region",SUMIFS(Data!AY:AY,Data!Z:Z,"TM",Data!S:S,Data!M235),IF(Data!Z235="Country",SUMIFS(Data!AY:AY,Data!Z:Z,"TM",Data!R:R,Data!M235),0)))))))</f>
        <v>0</v>
      </c>
      <c r="AZ235" s="18">
        <f>IF(Z235="TM",(COUNTIFS(Orders!AD:AD,Data!M235,Orders!W:W,0,Orders!X:X,0,Orders!S:S,"*Tab*")+COUNTIFS(Orders!AD:AD,Data!M235,Orders!W:W,1,Orders!X:X,1,Orders!S:S,"*Tab*")),IF(Data!Z235="AAM",SUMIFS(Data!AZ:AZ,Data!Z:Z,"TM",Data!X:X,Data!M235),IF(Data!Z235="AM",SUMIFS(Data!AZ:AZ,Data!Z:Z,"TM",Data!V:V,Data!M235),IF(Data!Z235="AZM",SUMIFS(Data!AZ:AZ,Data!Z:Z,"TM",Data!U:U,Data!M235),IF(Data!Z235="Zone",SUMIFS(Data!AZ:AZ,Data!Z:Z,"TM",Data!T:T,Data!M235),IF(Data!Z235="Region",SUMIFS(Data!AZ:AZ,Data!Z:Z,"TM",Data!S:S,Data!M235),IF(Data!Z235="Country",SUMIFS(Data!AZ:AZ,Data!Z:Z,"TM",Data!R:R,Data!M235),0)))))))</f>
        <v>0</v>
      </c>
      <c r="BA235" s="18">
        <f>IF(Z235="TM",(COUNTIFS(Orders!AD:AD,Data!M235,Orders!W:W,0,Orders!X:X,0,Orders!S:S,"*Dental*")+COUNTIFS(Orders!AD:AD,Data!M235,Orders!W:W,1,Orders!X:X,1,Orders!S:S,"*Dental*")+COUNTIFS(Orders!AD:AD,Data!M235,Orders!W:W,0,Orders!X:X,0,Orders!S:S,"*Pediatric*")+COUNTIFS(Orders!AD:AD,Data!M235,Orders!W:W,1,Orders!X:X,1,Orders!S:S,"*Pediatric*")),IF(Data!Z235="AAM",SUMIFS(Data!BA:BA,Data!Z:Z,"TM",Data!X:X,Data!M235),IF(Data!Z235="AM",SUMIFS(Data!BA:BA,Data!Z:Z,"TM",Data!V:V,Data!M235),IF(Data!Z235="AZM",SUMIFS(Data!BA:BA,Data!Z:Z,"TM",Data!U:U,Data!M235),IF(Data!Z235="Zone",SUMIFS(Data!BA:BA,Data!Z:Z,"TM",Data!T:T,Data!M235),IF(Data!Z235="Region",SUMIFS(Data!BA:BA,Data!Z:Z,"TM",Data!S:S,Data!M235),IF(Data!Z235="Country",SUMIFS(Data!BA:BA,Data!Z:Z,"TM",Data!R:R,Data!M235),0)))))))</f>
        <v>0</v>
      </c>
      <c r="BB235" s="18">
        <f>IF(Z235="TM",(COUNTIFS(Orders!AD:AD,Data!M235,Orders!W:W,0,Orders!X:X,0,Orders!S:S,"*Fabric*")+COUNTIFS(Orders!AD:AD,Data!M235,Orders!W:W,1,Orders!X:X,1,Orders!S:S,"*Fabric*")),IF(Data!Z235="AAM",SUMIFS(Data!BB:BB,Data!Z:Z,"TM",Data!X:X,Data!M235),IF(Data!Z235="AM",SUMIFS(Data!BB:BB,Data!Z:Z,"TM",Data!V:V,Data!M235),IF(Data!Z235="AZM",SUMIFS(Data!BB:BB,Data!Z:Z,"TM",Data!U:U,Data!M235),IF(Data!Z235="Zone",SUMIFS(Data!BB:BB,Data!Z:Z,"TM",Data!T:T,Data!M235),IF(Data!Z235="Region",SUMIFS(Data!BB:BB,Data!Z:Z,"TM",Data!S:S,Data!M235),IF(Data!Z235="Country",SUMIFS(Data!BB:BB,Data!Z:Z,"TM",Data!R:R,Data!M235),0)))))))</f>
        <v>0</v>
      </c>
    </row>
    <row r="236" spans="1:54" ht="15.75" x14ac:dyDescent="0.3">
      <c r="A236" s="33" t="str">
        <f t="shared" si="71"/>
        <v/>
      </c>
      <c r="B236" s="33" t="b">
        <f t="shared" si="72"/>
        <v>1</v>
      </c>
      <c r="C236" s="33" t="e">
        <f>IF(ISERROR(SMALL($D$4:$D$594,E236)),””,SMALL($D$4:$D$594,E236))</f>
        <v>#NAME?</v>
      </c>
      <c r="D236" s="34" t="str">
        <f t="shared" si="73"/>
        <v/>
      </c>
      <c r="E236" s="33">
        <f>ROWS($E$4:E236)</f>
        <v>233</v>
      </c>
      <c r="F236" s="33">
        <f t="shared" si="74"/>
        <v>0</v>
      </c>
      <c r="G236" s="33">
        <f>IF(OR(Report!$C$7="",Report!$C$7="All Levels"),1,IF(Report!$C$7=Data!Z236,1,0))</f>
        <v>0</v>
      </c>
      <c r="H236" s="33">
        <f t="shared" si="75"/>
        <v>1</v>
      </c>
      <c r="I236" s="33">
        <f t="shared" si="76"/>
        <v>3</v>
      </c>
      <c r="J236" s="33">
        <f>IF(OR(Report!$F$7="",Report!$F$7="All AMs"),1,IF(Report!$F$7=Data!W236,1,0))</f>
        <v>1</v>
      </c>
      <c r="K236" s="33">
        <f>IF(OR(Report!$E$7="",Report!$E$7="All Zones"),1,IF(Report!$E$7=Data!P236,1,0))</f>
        <v>1</v>
      </c>
      <c r="L236" s="33">
        <f>IF(OR(Report!$D$7="",Report!$D$7="All Regions"),1,IF(Report!$D$7=Data!O236,1,0))</f>
        <v>1</v>
      </c>
      <c r="M236" s="67" t="s">
        <v>529</v>
      </c>
      <c r="N236" s="67" t="s">
        <v>1059</v>
      </c>
      <c r="O236" s="68" t="s">
        <v>18</v>
      </c>
      <c r="P236" s="68" t="s">
        <v>684</v>
      </c>
      <c r="Q236" s="68" t="s">
        <v>815</v>
      </c>
      <c r="R236" s="67" t="s">
        <v>777</v>
      </c>
      <c r="S236" s="67" t="s">
        <v>749</v>
      </c>
      <c r="T236" s="67" t="s">
        <v>752</v>
      </c>
      <c r="U236" s="67"/>
      <c r="V236" s="67" t="s">
        <v>814</v>
      </c>
      <c r="W236" s="67" t="s">
        <v>707</v>
      </c>
      <c r="X236" s="67"/>
      <c r="Y236" s="68" t="s">
        <v>362</v>
      </c>
      <c r="Z236" s="68" t="s">
        <v>13</v>
      </c>
      <c r="AA236" s="68" t="s">
        <v>70</v>
      </c>
      <c r="AB236" s="18">
        <f>IF(Z236="TM",IF(AA236="H",(COUNTIFS(Orders!AD:AD,Data!M236,Orders!W:W,0,Orders!X:X,0)+COUNTIFS(Orders!AD:AD,Data!M236,Orders!W:W,1,Orders!X:X,1)),0),IF(Data!Z236="AAM",SUMIFS(Data!AB:AB,Data!Z:Z,"TM",Data!X:X,Data!M236,AA:AA,"H"),IF(Data!Z236="AM",SUMIFS(Data!AB:AB,Data!Z:Z,"TM",Data!V:V,Data!M236,AA:AA,"H"),IF(Data!Z236="AZM",SUMIFS(Data!AB:AB,Data!Z:Z,"TM",Data!U:U,Data!M236,AA:AA,"H"),IF(Data!Z236="ZM",SUMIFS(Data!AB:AB,Data!Z:Z,"TM",Data!T:T,Data!M236,AA:AA,"H"),IF(Data!Z236="RM",SUMIFS(Data!AB:AB,Data!Z:Z,"TM",Data!S:S,Data!M236,AA:AA,"H"),IF(Data!Z236="CM",SUMIFS(Data!AB:AB,Data!Z:Z,"TM",Data!R:R,Data!M236,AA:AA,"H"),"")))))))</f>
        <v>0</v>
      </c>
      <c r="AC236" s="28">
        <f>IF(Z236="TM",IF(AA236="H",(SUMIFS(Orders!AG:AG,Orders!AD:AD,Data!M236,Orders!W:W,0,Orders!X:X,0)+SUMIFS(Orders!AG:AG,Orders!AD:AD,Data!M236,Orders!W:W,1,Orders!X:X,1))/12000,0),IF(Data!Z236="AAM",SUMIFS(Data!AC:AC,Data!Z:Z,"TM",Data!X:X,Data!M236,AA:AA,"H"),IF(Data!Z236="AM",SUMIFS(Data!AC:AC,Data!Z:Z,"TM",Data!V:V,Data!M236,AA:AA,"H"),IF(Data!Z236="AZM",SUMIFS(Data!AC:AC,Data!Z:Z,"TM",Data!U:U,Data!M236,AA:AA,"H"),IF(Data!Z236="Zone",SUMIFS(Data!AC:AC,Data!Z:Z,"TM",Data!T:T,Data!M236,AA:AA,"H"),IF(Data!Z236="Region",SUMIFS(Data!AC:AC,Data!Z:Z,"TM",Data!S:S,Data!M236,AA:AA,"H"),IF(Data!Z236="Country",SUMIFS(Data!AC:AC,Data!Z:Z,"TM",Data!R:R,Data!M236,AA:AA,"H"),"")))))))</f>
        <v>0</v>
      </c>
      <c r="AD236" s="18">
        <f>IF(Z236="TM",0,IF(Data!Z236="AAM",SUMIFS(Data!AD:AD,Data!Z:Z,"TM",Data!X:X,Data!M236,AA:AA,"H"),IF(Data!Z236="AM",SUMIFS(Data!AD:AD,Data!Z:Z,"TM",Data!V:V,Data!M236,AA:AA,"H"),IF(Data!Z236="AZM",SUMIFS(Data!AD:AD,Data!Z:Z,"TM",Data!U:U,Data!M236,AA:AA,"H"),IF(Data!Z236="Zone",SUMIFS(Data!AD:AD,Data!Z:Z,"TM",Data!T:T,Data!M236,AA:AA,"H"),IF(Data!Z236="Region",SUMIFS(Data!AD:AD,Data!Z:Z,"TM",Data!S:S,Data!M236,AA:AA,"H"),IF(Data!Z236="Country",SUMIFS(Data!AD:AD,Data!Z:Z,"TM",Data!R:R,Data!M236,AA:AA,"H"),"")))))))</f>
        <v>0</v>
      </c>
      <c r="AE236" s="27">
        <f t="shared" si="60"/>
        <v>0</v>
      </c>
      <c r="AF236" s="26">
        <f t="shared" si="61"/>
        <v>0</v>
      </c>
      <c r="AG236" s="26">
        <f t="shared" si="62"/>
        <v>0</v>
      </c>
      <c r="AH236" s="26">
        <f t="shared" si="63"/>
        <v>0</v>
      </c>
      <c r="AJ236" s="28">
        <f>IF(Z236="TM",IF(AA236="U",(SUMIFS(Orders!AG:AG,Orders!AD:AD,Data!M236,Orders!W:W,0,Orders!X:X,0)+SUMIFS(Orders!AG:AG,Orders!AD:AD,Data!M236,Orders!W:W,1,Orders!X:X,1))/12000,0),IF(Data!Z236="AAM",SUMIFS(Data!AJ:AJ,Data!Z:Z,"TM",Data!X:X,Data!M236,AA:AA,"U"),IF(Data!Z236="AM",SUMIFS(Data!AJ:AJ,Data!Z:Z,"TM",Data!V:V,Data!M236,AA:AA,"U"),IF(Data!Z236="AZM",SUMIFS(Data!AJ:AJ,Data!Z:Z,"TM",Data!U:U,Data!M236,AA:AA,"U"),IF(Data!Z236="Zone",SUMIFS(Data!AJ:AJ,Data!Z:Z,"TM",Data!T:T,Data!M236,AA:AA,"U"),IF(Data!Z236="Region",SUMIFS(Data!AJ:AJ,Data!Z:Z,"TM",Data!S:S,Data!M236,AA:AA,"U"),IF(Data!Z236="Country",SUMIFS(Data!AJ:AJ,Data!Z:Z,"TM",Data!R:R,Data!M236,AA:AA,"U"),"")))))))</f>
        <v>0</v>
      </c>
      <c r="AK236" s="18">
        <f>IF(Z236="TM",IF(AA236="U",(SUMIFS(Orders!AG:AG,Orders!AD:AD,Data!M236,Orders!W:W,0,Orders!X:X,0)+SUMIFS(Orders!AG:AG,Orders!AD:AD,Data!M236,Orders!W:W,1,Orders!X:X,1)),0),IF(Data!Z236="AAM",SUMIFS(Data!AK:AK,Data!Z:Z,"TM",Data!X:X,Data!M236,AA:AA,"U"),IF(Data!Z236="AM",SUMIFS(Data!AK:AK,Data!Z:Z,"TM",Data!V:V,Data!M236,AA:AA,"U"),IF(Data!Z236="AZM",SUMIFS(Data!AK:AK,Data!Z:Z,"TM",Data!U:U,Data!M236,AA:AA,"U"),IF(Data!Z236="Zone",SUMIFS(Data!AK:AK,Data!Z:Z,"TM",Data!T:T,Data!M236,AA:AA,"U"),IF(Data!Z236="Region",SUMIFS(Data!AK:AK,Data!Z:Z,"TM",Data!S:S,Data!M236,AA:AA,"U"),IF(Data!Z236="Country",SUMIFS(Data!AK:AK,Data!Z:Z,"TM",Data!R:R,Data!M236,AA:AA,"U"),"")))))))</f>
        <v>0</v>
      </c>
      <c r="AL236" s="18">
        <f>IF(Z236="TM",12000*0,IF(Data!Z236="AAM",SUMIFS(Data!AL:AL,Data!Z:Z,"TM",Data!X:X,Data!M236,AA:AA,"H"),IF(Data!Z236="AM",SUMIFS(Data!AL:AL,Data!Z:Z,"TM",Data!V:V,Data!M236,AA:AA,"H"),IF(Data!Z236="AZM",SUMIFS(Data!AL:AL,Data!Z:Z,"TM",Data!U:U,Data!M236,AA:AA,"H"),IF(Data!Z236="Zone",SUMIFS(Data!AL:AL,Data!Z:Z,"TM",Data!T:T,Data!M236,AA:AA,"H"),IF(Data!Z236="Region",SUMIFS(Data!AL:AL,Data!Z:Z,"TM",Data!S:S,Data!M236,AA:AA,"H"),IF(Data!Z236="Country",SUMIFS(Data!AL:AL,Data!Z:Z,"TM",Data!R:R,Data!M236,AA:AA,"H"),"")))))))</f>
        <v>0</v>
      </c>
      <c r="AM236" s="27">
        <f t="shared" si="64"/>
        <v>0</v>
      </c>
      <c r="AN236" s="26">
        <f t="shared" si="65"/>
        <v>0</v>
      </c>
      <c r="AO236" s="26">
        <f t="shared" si="66"/>
        <v>0</v>
      </c>
      <c r="AQ236" s="28">
        <f t="shared" si="67"/>
        <v>0</v>
      </c>
      <c r="AR236" s="18">
        <f t="shared" si="68"/>
        <v>0</v>
      </c>
      <c r="AS236" s="18">
        <f t="shared" si="69"/>
        <v>0</v>
      </c>
      <c r="AT236" s="27">
        <f t="shared" si="70"/>
        <v>0</v>
      </c>
      <c r="AU236" s="27"/>
      <c r="AV236" s="27"/>
      <c r="AW236" s="18">
        <f>IF(Z236="TM",(COUNTIFS(Orders!AD:AD,Data!M236,Orders!W:W,0,Orders!X:X,0,Orders!S:S,"*Ray*")+COUNTIFS(Orders!AD:AD,Data!M236,Orders!W:W,1,Orders!X:X,1,Orders!S:S,"*Ray*")+COUNTIFS(Orders!AD:AD,Data!M236,Orders!W:W,0,Orders!X:X,0,Orders!S:S,"*Fabric*")+COUNTIFS(Orders!AD:AD,Data!M236,Orders!W:W,1,Orders!X:X,1,Orders!S:S,"*Fabric*")),IF(Data!Z236="AAM",SUMIFS(Data!AW:AW,Data!Z:Z,"TM",Data!X:X,Data!M236),IF(Data!Z236="AM",SUMIFS(Data!AW:AW,Data!Z:Z,"TM",Data!V:V,Data!M236),IF(Data!Z236="AZM",SUMIFS(Data!AW:AW,Data!Z:Z,"TM",Data!U:U,Data!M236),IF(Data!Z236="Zone",SUMIFS(Data!AW:AW,Data!Z:Z,"TM",Data!T:T,Data!M236),IF(Data!Z236="Region",SUMIFS(Data!AW:AW,Data!Z:Z,"TM",Data!S:S,Data!M236),IF(Data!Z236="Country",SUMIFS(Data!AW:AW,Data!Z:Z,"TM",Data!R:R,Data!M236),0)))))))</f>
        <v>0</v>
      </c>
      <c r="AX236" s="18">
        <f>IF(Z236="TM",(COUNTIFS(Orders!AD:AD,Data!M236,Orders!W:W,0,Orders!X:X,0,Orders!S:S,"*Starter*")+COUNTIFS(Orders!AD:AD,Data!M236,Orders!W:W,1,Orders!X:X,1,Orders!S:S,"*Starter*")),IF(Data!Z236="AAM",SUMIFS(Data!AX:AX,Data!Z:Z,"TM",Data!X:X,Data!M236),IF(Data!Z236="AM",SUMIFS(Data!AX:AX,Data!Z:Z,"TM",Data!V:V,Data!M236),IF(Data!Z236="AZM",SUMIFS(Data!AX:AX,Data!Z:Z,"TM",Data!U:U,Data!M236),IF(Data!Z236="Zone",SUMIFS(Data!AX:AX,Data!Z:Z,"TM",Data!T:T,Data!M236),IF(Data!Z236="Region",SUMIFS(Data!AX:AX,Data!Z:Z,"TM",Data!S:S,Data!M236),IF(Data!Z236="Country",SUMIFS(Data!AX:AX,Data!Z:Z,"TM",Data!R:R,Data!M236),0)))))))</f>
        <v>0</v>
      </c>
      <c r="AY236" s="18">
        <f>IF(Z236="TM",(COUNTIFS(Orders!AD:AD,Data!M236,Orders!W:W,0,Orders!X:X,0,Orders!S:S,"*Pro*")+COUNTIFS(Orders!AD:AD,Data!M236,Orders!W:W,1,Orders!X:X,1,Orders!S:S,"*Pro*")),IF(Data!Z236="AAM",SUMIFS(Data!AY:AY,Data!Z:Z,"TM",Data!X:X,Data!M236),IF(Data!Z236="AM",SUMIFS(Data!AY:AY,Data!Z:Z,"TM",Data!V:V,Data!M236),IF(Data!Z236="AZM",SUMIFS(Data!AY:AY,Data!Z:Z,"TM",Data!U:U,Data!M236),IF(Data!Z236="Zone",SUMIFS(Data!AY:AY,Data!Z:Z,"TM",Data!T:T,Data!M236),IF(Data!Z236="Region",SUMIFS(Data!AY:AY,Data!Z:Z,"TM",Data!S:S,Data!M236),IF(Data!Z236="Country",SUMIFS(Data!AY:AY,Data!Z:Z,"TM",Data!R:R,Data!M236),0)))))))</f>
        <v>0</v>
      </c>
      <c r="AZ236" s="18">
        <f>IF(Z236="TM",(COUNTIFS(Orders!AD:AD,Data!M236,Orders!W:W,0,Orders!X:X,0,Orders!S:S,"*Tab*")+COUNTIFS(Orders!AD:AD,Data!M236,Orders!W:W,1,Orders!X:X,1,Orders!S:S,"*Tab*")),IF(Data!Z236="AAM",SUMIFS(Data!AZ:AZ,Data!Z:Z,"TM",Data!X:X,Data!M236),IF(Data!Z236="AM",SUMIFS(Data!AZ:AZ,Data!Z:Z,"TM",Data!V:V,Data!M236),IF(Data!Z236="AZM",SUMIFS(Data!AZ:AZ,Data!Z:Z,"TM",Data!U:U,Data!M236),IF(Data!Z236="Zone",SUMIFS(Data!AZ:AZ,Data!Z:Z,"TM",Data!T:T,Data!M236),IF(Data!Z236="Region",SUMIFS(Data!AZ:AZ,Data!Z:Z,"TM",Data!S:S,Data!M236),IF(Data!Z236="Country",SUMIFS(Data!AZ:AZ,Data!Z:Z,"TM",Data!R:R,Data!M236),0)))))))</f>
        <v>0</v>
      </c>
      <c r="BA236" s="18">
        <f>IF(Z236="TM",(COUNTIFS(Orders!AD:AD,Data!M236,Orders!W:W,0,Orders!X:X,0,Orders!S:S,"*Dental*")+COUNTIFS(Orders!AD:AD,Data!M236,Orders!W:W,1,Orders!X:X,1,Orders!S:S,"*Dental*")+COUNTIFS(Orders!AD:AD,Data!M236,Orders!W:W,0,Orders!X:X,0,Orders!S:S,"*Pediatric*")+COUNTIFS(Orders!AD:AD,Data!M236,Orders!W:W,1,Orders!X:X,1,Orders!S:S,"*Pediatric*")),IF(Data!Z236="AAM",SUMIFS(Data!BA:BA,Data!Z:Z,"TM",Data!X:X,Data!M236),IF(Data!Z236="AM",SUMIFS(Data!BA:BA,Data!Z:Z,"TM",Data!V:V,Data!M236),IF(Data!Z236="AZM",SUMIFS(Data!BA:BA,Data!Z:Z,"TM",Data!U:U,Data!M236),IF(Data!Z236="Zone",SUMIFS(Data!BA:BA,Data!Z:Z,"TM",Data!T:T,Data!M236),IF(Data!Z236="Region",SUMIFS(Data!BA:BA,Data!Z:Z,"TM",Data!S:S,Data!M236),IF(Data!Z236="Country",SUMIFS(Data!BA:BA,Data!Z:Z,"TM",Data!R:R,Data!M236),0)))))))</f>
        <v>0</v>
      </c>
      <c r="BB236" s="18">
        <f>IF(Z236="TM",(COUNTIFS(Orders!AD:AD,Data!M236,Orders!W:W,0,Orders!X:X,0,Orders!S:S,"*Fabric*")+COUNTIFS(Orders!AD:AD,Data!M236,Orders!W:W,1,Orders!X:X,1,Orders!S:S,"*Fabric*")),IF(Data!Z236="AAM",SUMIFS(Data!BB:BB,Data!Z:Z,"TM",Data!X:X,Data!M236),IF(Data!Z236="AM",SUMIFS(Data!BB:BB,Data!Z:Z,"TM",Data!V:V,Data!M236),IF(Data!Z236="AZM",SUMIFS(Data!BB:BB,Data!Z:Z,"TM",Data!U:U,Data!M236),IF(Data!Z236="Zone",SUMIFS(Data!BB:BB,Data!Z:Z,"TM",Data!T:T,Data!M236),IF(Data!Z236="Region",SUMIFS(Data!BB:BB,Data!Z:Z,"TM",Data!S:S,Data!M236),IF(Data!Z236="Country",SUMIFS(Data!BB:BB,Data!Z:Z,"TM",Data!R:R,Data!M236),0)))))))</f>
        <v>0</v>
      </c>
    </row>
    <row r="237" spans="1:54" ht="15.75" x14ac:dyDescent="0.3">
      <c r="A237" s="33" t="str">
        <f t="shared" si="71"/>
        <v/>
      </c>
      <c r="B237" s="33" t="b">
        <f t="shared" si="72"/>
        <v>1</v>
      </c>
      <c r="C237" s="33" t="e">
        <f>IF(ISERROR(SMALL($D$4:$D$594,E237)),””,SMALL($D$4:$D$594,E237))</f>
        <v>#NAME?</v>
      </c>
      <c r="D237" s="34" t="str">
        <f t="shared" si="73"/>
        <v/>
      </c>
      <c r="E237" s="33">
        <f>ROWS($E$4:E237)</f>
        <v>234</v>
      </c>
      <c r="F237" s="33">
        <f t="shared" si="74"/>
        <v>0</v>
      </c>
      <c r="G237" s="33">
        <f>IF(OR(Report!$C$7="",Report!$C$7="All Levels"),1,IF(Report!$C$7=Data!Z237,1,0))</f>
        <v>0</v>
      </c>
      <c r="H237" s="33">
        <f t="shared" si="75"/>
        <v>1</v>
      </c>
      <c r="I237" s="33">
        <f t="shared" si="76"/>
        <v>3</v>
      </c>
      <c r="J237" s="33">
        <f>IF(OR(Report!$F$7="",Report!$F$7="All AMs"),1,IF(Report!$F$7=Data!W237,1,0))</f>
        <v>1</v>
      </c>
      <c r="K237" s="33">
        <f>IF(OR(Report!$E$7="",Report!$E$7="All Zones"),1,IF(Report!$E$7=Data!P237,1,0))</f>
        <v>1</v>
      </c>
      <c r="L237" s="33">
        <f>IF(OR(Report!$D$7="",Report!$D$7="All Regions"),1,IF(Report!$D$7=Data!O237,1,0))</f>
        <v>1</v>
      </c>
      <c r="M237" s="67" t="s">
        <v>382</v>
      </c>
      <c r="N237" s="67" t="s">
        <v>1060</v>
      </c>
      <c r="O237" s="68" t="s">
        <v>18</v>
      </c>
      <c r="P237" s="68" t="s">
        <v>684</v>
      </c>
      <c r="Q237" s="68" t="s">
        <v>815</v>
      </c>
      <c r="R237" s="67" t="s">
        <v>777</v>
      </c>
      <c r="S237" s="67" t="s">
        <v>749</v>
      </c>
      <c r="T237" s="67" t="s">
        <v>752</v>
      </c>
      <c r="U237" s="67"/>
      <c r="V237" s="67" t="s">
        <v>814</v>
      </c>
      <c r="W237" s="67" t="s">
        <v>707</v>
      </c>
      <c r="X237" s="67"/>
      <c r="Y237" s="68" t="s">
        <v>362</v>
      </c>
      <c r="Z237" s="68" t="s">
        <v>13</v>
      </c>
      <c r="AA237" s="68" t="s">
        <v>70</v>
      </c>
      <c r="AB237" s="18">
        <f>IF(Z237="TM",IF(AA237="H",(COUNTIFS(Orders!AD:AD,Data!M237,Orders!W:W,0,Orders!X:X,0)+COUNTIFS(Orders!AD:AD,Data!M237,Orders!W:W,1,Orders!X:X,1)),0),IF(Data!Z237="AAM",SUMIFS(Data!AB:AB,Data!Z:Z,"TM",Data!X:X,Data!M237,AA:AA,"H"),IF(Data!Z237="AM",SUMIFS(Data!AB:AB,Data!Z:Z,"TM",Data!V:V,Data!M237,AA:AA,"H"),IF(Data!Z237="AZM",SUMIFS(Data!AB:AB,Data!Z:Z,"TM",Data!U:U,Data!M237,AA:AA,"H"),IF(Data!Z237="ZM",SUMIFS(Data!AB:AB,Data!Z:Z,"TM",Data!T:T,Data!M237,AA:AA,"H"),IF(Data!Z237="RM",SUMIFS(Data!AB:AB,Data!Z:Z,"TM",Data!S:S,Data!M237,AA:AA,"H"),IF(Data!Z237="CM",SUMIFS(Data!AB:AB,Data!Z:Z,"TM",Data!R:R,Data!M237,AA:AA,"H"),"")))))))</f>
        <v>0</v>
      </c>
      <c r="AC237" s="28">
        <f>IF(Z237="TM",IF(AA237="H",(SUMIFS(Orders!AG:AG,Orders!AD:AD,Data!M237,Orders!W:W,0,Orders!X:X,0)+SUMIFS(Orders!AG:AG,Orders!AD:AD,Data!M237,Orders!W:W,1,Orders!X:X,1))/12000,0),IF(Data!Z237="AAM",SUMIFS(Data!AC:AC,Data!Z:Z,"TM",Data!X:X,Data!M237,AA:AA,"H"),IF(Data!Z237="AM",SUMIFS(Data!AC:AC,Data!Z:Z,"TM",Data!V:V,Data!M237,AA:AA,"H"),IF(Data!Z237="AZM",SUMIFS(Data!AC:AC,Data!Z:Z,"TM",Data!U:U,Data!M237,AA:AA,"H"),IF(Data!Z237="Zone",SUMIFS(Data!AC:AC,Data!Z:Z,"TM",Data!T:T,Data!M237,AA:AA,"H"),IF(Data!Z237="Region",SUMIFS(Data!AC:AC,Data!Z:Z,"TM",Data!S:S,Data!M237,AA:AA,"H"),IF(Data!Z237="Country",SUMIFS(Data!AC:AC,Data!Z:Z,"TM",Data!R:R,Data!M237,AA:AA,"H"),"")))))))</f>
        <v>0</v>
      </c>
      <c r="AD237" s="18">
        <f>IF(Z237="TM",0,IF(Data!Z237="AAM",SUMIFS(Data!AD:AD,Data!Z:Z,"TM",Data!X:X,Data!M237,AA:AA,"H"),IF(Data!Z237="AM",SUMIFS(Data!AD:AD,Data!Z:Z,"TM",Data!V:V,Data!M237,AA:AA,"H"),IF(Data!Z237="AZM",SUMIFS(Data!AD:AD,Data!Z:Z,"TM",Data!U:U,Data!M237,AA:AA,"H"),IF(Data!Z237="Zone",SUMIFS(Data!AD:AD,Data!Z:Z,"TM",Data!T:T,Data!M237,AA:AA,"H"),IF(Data!Z237="Region",SUMIFS(Data!AD:AD,Data!Z:Z,"TM",Data!S:S,Data!M237,AA:AA,"H"),IF(Data!Z237="Country",SUMIFS(Data!AD:AD,Data!Z:Z,"TM",Data!R:R,Data!M237,AA:AA,"H"),"")))))))</f>
        <v>0</v>
      </c>
      <c r="AE237" s="27">
        <f t="shared" si="60"/>
        <v>0</v>
      </c>
      <c r="AF237" s="26">
        <f t="shared" si="61"/>
        <v>0</v>
      </c>
      <c r="AG237" s="26">
        <f t="shared" si="62"/>
        <v>0</v>
      </c>
      <c r="AH237" s="26">
        <f t="shared" si="63"/>
        <v>0</v>
      </c>
      <c r="AJ237" s="28">
        <f>IF(Z237="TM",IF(AA237="U",(SUMIFS(Orders!AG:AG,Orders!AD:AD,Data!M237,Orders!W:W,0,Orders!X:X,0)+SUMIFS(Orders!AG:AG,Orders!AD:AD,Data!M237,Orders!W:W,1,Orders!X:X,1))/12000,0),IF(Data!Z237="AAM",SUMIFS(Data!AJ:AJ,Data!Z:Z,"TM",Data!X:X,Data!M237,AA:AA,"U"),IF(Data!Z237="AM",SUMIFS(Data!AJ:AJ,Data!Z:Z,"TM",Data!V:V,Data!M237,AA:AA,"U"),IF(Data!Z237="AZM",SUMIFS(Data!AJ:AJ,Data!Z:Z,"TM",Data!U:U,Data!M237,AA:AA,"U"),IF(Data!Z237="Zone",SUMIFS(Data!AJ:AJ,Data!Z:Z,"TM",Data!T:T,Data!M237,AA:AA,"U"),IF(Data!Z237="Region",SUMIFS(Data!AJ:AJ,Data!Z:Z,"TM",Data!S:S,Data!M237,AA:AA,"U"),IF(Data!Z237="Country",SUMIFS(Data!AJ:AJ,Data!Z:Z,"TM",Data!R:R,Data!M237,AA:AA,"U"),"")))))))</f>
        <v>0</v>
      </c>
      <c r="AK237" s="18">
        <f>IF(Z237="TM",IF(AA237="U",(SUMIFS(Orders!AG:AG,Orders!AD:AD,Data!M237,Orders!W:W,0,Orders!X:X,0)+SUMIFS(Orders!AG:AG,Orders!AD:AD,Data!M237,Orders!W:W,1,Orders!X:X,1)),0),IF(Data!Z237="AAM",SUMIFS(Data!AK:AK,Data!Z:Z,"TM",Data!X:X,Data!M237,AA:AA,"U"),IF(Data!Z237="AM",SUMIFS(Data!AK:AK,Data!Z:Z,"TM",Data!V:V,Data!M237,AA:AA,"U"),IF(Data!Z237="AZM",SUMIFS(Data!AK:AK,Data!Z:Z,"TM",Data!U:U,Data!M237,AA:AA,"U"),IF(Data!Z237="Zone",SUMIFS(Data!AK:AK,Data!Z:Z,"TM",Data!T:T,Data!M237,AA:AA,"U"),IF(Data!Z237="Region",SUMIFS(Data!AK:AK,Data!Z:Z,"TM",Data!S:S,Data!M237,AA:AA,"U"),IF(Data!Z237="Country",SUMIFS(Data!AK:AK,Data!Z:Z,"TM",Data!R:R,Data!M237,AA:AA,"U"),"")))))))</f>
        <v>0</v>
      </c>
      <c r="AL237" s="18">
        <f>IF(Z237="TM",12000*0,IF(Data!Z237="AAM",SUMIFS(Data!AL:AL,Data!Z:Z,"TM",Data!X:X,Data!M237,AA:AA,"H"),IF(Data!Z237="AM",SUMIFS(Data!AL:AL,Data!Z:Z,"TM",Data!V:V,Data!M237,AA:AA,"H"),IF(Data!Z237="AZM",SUMIFS(Data!AL:AL,Data!Z:Z,"TM",Data!U:U,Data!M237,AA:AA,"H"),IF(Data!Z237="Zone",SUMIFS(Data!AL:AL,Data!Z:Z,"TM",Data!T:T,Data!M237,AA:AA,"H"),IF(Data!Z237="Region",SUMIFS(Data!AL:AL,Data!Z:Z,"TM",Data!S:S,Data!M237,AA:AA,"H"),IF(Data!Z237="Country",SUMIFS(Data!AL:AL,Data!Z:Z,"TM",Data!R:R,Data!M237,AA:AA,"H"),"")))))))</f>
        <v>0</v>
      </c>
      <c r="AM237" s="27">
        <f t="shared" si="64"/>
        <v>0</v>
      </c>
      <c r="AN237" s="26">
        <f t="shared" si="65"/>
        <v>0</v>
      </c>
      <c r="AO237" s="26">
        <f t="shared" si="66"/>
        <v>0</v>
      </c>
      <c r="AQ237" s="28">
        <f t="shared" si="67"/>
        <v>0</v>
      </c>
      <c r="AR237" s="18">
        <f t="shared" si="68"/>
        <v>0</v>
      </c>
      <c r="AS237" s="18">
        <f t="shared" si="69"/>
        <v>0</v>
      </c>
      <c r="AT237" s="27">
        <f t="shared" si="70"/>
        <v>0</v>
      </c>
      <c r="AU237" s="27"/>
      <c r="AV237" s="27"/>
      <c r="AW237" s="18">
        <f>IF(Z237="TM",(COUNTIFS(Orders!AD:AD,Data!M237,Orders!W:W,0,Orders!X:X,0,Orders!S:S,"*Ray*")+COUNTIFS(Orders!AD:AD,Data!M237,Orders!W:W,1,Orders!X:X,1,Orders!S:S,"*Ray*")+COUNTIFS(Orders!AD:AD,Data!M237,Orders!W:W,0,Orders!X:X,0,Orders!S:S,"*Fabric*")+COUNTIFS(Orders!AD:AD,Data!M237,Orders!W:W,1,Orders!X:X,1,Orders!S:S,"*Fabric*")),IF(Data!Z237="AAM",SUMIFS(Data!AW:AW,Data!Z:Z,"TM",Data!X:X,Data!M237),IF(Data!Z237="AM",SUMIFS(Data!AW:AW,Data!Z:Z,"TM",Data!V:V,Data!M237),IF(Data!Z237="AZM",SUMIFS(Data!AW:AW,Data!Z:Z,"TM",Data!U:U,Data!M237),IF(Data!Z237="Zone",SUMIFS(Data!AW:AW,Data!Z:Z,"TM",Data!T:T,Data!M237),IF(Data!Z237="Region",SUMIFS(Data!AW:AW,Data!Z:Z,"TM",Data!S:S,Data!M237),IF(Data!Z237="Country",SUMIFS(Data!AW:AW,Data!Z:Z,"TM",Data!R:R,Data!M237),0)))))))</f>
        <v>0</v>
      </c>
      <c r="AX237" s="18">
        <f>IF(Z237="TM",(COUNTIFS(Orders!AD:AD,Data!M237,Orders!W:W,0,Orders!X:X,0,Orders!S:S,"*Starter*")+COUNTIFS(Orders!AD:AD,Data!M237,Orders!W:W,1,Orders!X:X,1,Orders!S:S,"*Starter*")),IF(Data!Z237="AAM",SUMIFS(Data!AX:AX,Data!Z:Z,"TM",Data!X:X,Data!M237),IF(Data!Z237="AM",SUMIFS(Data!AX:AX,Data!Z:Z,"TM",Data!V:V,Data!M237),IF(Data!Z237="AZM",SUMIFS(Data!AX:AX,Data!Z:Z,"TM",Data!U:U,Data!M237),IF(Data!Z237="Zone",SUMIFS(Data!AX:AX,Data!Z:Z,"TM",Data!T:T,Data!M237),IF(Data!Z237="Region",SUMIFS(Data!AX:AX,Data!Z:Z,"TM",Data!S:S,Data!M237),IF(Data!Z237="Country",SUMIFS(Data!AX:AX,Data!Z:Z,"TM",Data!R:R,Data!M237),0)))))))</f>
        <v>0</v>
      </c>
      <c r="AY237" s="18">
        <f>IF(Z237="TM",(COUNTIFS(Orders!AD:AD,Data!M237,Orders!W:W,0,Orders!X:X,0,Orders!S:S,"*Pro*")+COUNTIFS(Orders!AD:AD,Data!M237,Orders!W:W,1,Orders!X:X,1,Orders!S:S,"*Pro*")),IF(Data!Z237="AAM",SUMIFS(Data!AY:AY,Data!Z:Z,"TM",Data!X:X,Data!M237),IF(Data!Z237="AM",SUMIFS(Data!AY:AY,Data!Z:Z,"TM",Data!V:V,Data!M237),IF(Data!Z237="AZM",SUMIFS(Data!AY:AY,Data!Z:Z,"TM",Data!U:U,Data!M237),IF(Data!Z237="Zone",SUMIFS(Data!AY:AY,Data!Z:Z,"TM",Data!T:T,Data!M237),IF(Data!Z237="Region",SUMIFS(Data!AY:AY,Data!Z:Z,"TM",Data!S:S,Data!M237),IF(Data!Z237="Country",SUMIFS(Data!AY:AY,Data!Z:Z,"TM",Data!R:R,Data!M237),0)))))))</f>
        <v>0</v>
      </c>
      <c r="AZ237" s="18">
        <f>IF(Z237="TM",(COUNTIFS(Orders!AD:AD,Data!M237,Orders!W:W,0,Orders!X:X,0,Orders!S:S,"*Tab*")+COUNTIFS(Orders!AD:AD,Data!M237,Orders!W:W,1,Orders!X:X,1,Orders!S:S,"*Tab*")),IF(Data!Z237="AAM",SUMIFS(Data!AZ:AZ,Data!Z:Z,"TM",Data!X:X,Data!M237),IF(Data!Z237="AM",SUMIFS(Data!AZ:AZ,Data!Z:Z,"TM",Data!V:V,Data!M237),IF(Data!Z237="AZM",SUMIFS(Data!AZ:AZ,Data!Z:Z,"TM",Data!U:U,Data!M237),IF(Data!Z237="Zone",SUMIFS(Data!AZ:AZ,Data!Z:Z,"TM",Data!T:T,Data!M237),IF(Data!Z237="Region",SUMIFS(Data!AZ:AZ,Data!Z:Z,"TM",Data!S:S,Data!M237),IF(Data!Z237="Country",SUMIFS(Data!AZ:AZ,Data!Z:Z,"TM",Data!R:R,Data!M237),0)))))))</f>
        <v>0</v>
      </c>
      <c r="BA237" s="18">
        <f>IF(Z237="TM",(COUNTIFS(Orders!AD:AD,Data!M237,Orders!W:W,0,Orders!X:X,0,Orders!S:S,"*Dental*")+COUNTIFS(Orders!AD:AD,Data!M237,Orders!W:W,1,Orders!X:X,1,Orders!S:S,"*Dental*")+COUNTIFS(Orders!AD:AD,Data!M237,Orders!W:W,0,Orders!X:X,0,Orders!S:S,"*Pediatric*")+COUNTIFS(Orders!AD:AD,Data!M237,Orders!W:W,1,Orders!X:X,1,Orders!S:S,"*Pediatric*")),IF(Data!Z237="AAM",SUMIFS(Data!BA:BA,Data!Z:Z,"TM",Data!X:X,Data!M237),IF(Data!Z237="AM",SUMIFS(Data!BA:BA,Data!Z:Z,"TM",Data!V:V,Data!M237),IF(Data!Z237="AZM",SUMIFS(Data!BA:BA,Data!Z:Z,"TM",Data!U:U,Data!M237),IF(Data!Z237="Zone",SUMIFS(Data!BA:BA,Data!Z:Z,"TM",Data!T:T,Data!M237),IF(Data!Z237="Region",SUMIFS(Data!BA:BA,Data!Z:Z,"TM",Data!S:S,Data!M237),IF(Data!Z237="Country",SUMIFS(Data!BA:BA,Data!Z:Z,"TM",Data!R:R,Data!M237),0)))))))</f>
        <v>0</v>
      </c>
      <c r="BB237" s="18">
        <f>IF(Z237="TM",(COUNTIFS(Orders!AD:AD,Data!M237,Orders!W:W,0,Orders!X:X,0,Orders!S:S,"*Fabric*")+COUNTIFS(Orders!AD:AD,Data!M237,Orders!W:W,1,Orders!X:X,1,Orders!S:S,"*Fabric*")),IF(Data!Z237="AAM",SUMIFS(Data!BB:BB,Data!Z:Z,"TM",Data!X:X,Data!M237),IF(Data!Z237="AM",SUMIFS(Data!BB:BB,Data!Z:Z,"TM",Data!V:V,Data!M237),IF(Data!Z237="AZM",SUMIFS(Data!BB:BB,Data!Z:Z,"TM",Data!U:U,Data!M237),IF(Data!Z237="Zone",SUMIFS(Data!BB:BB,Data!Z:Z,"TM",Data!T:T,Data!M237),IF(Data!Z237="Region",SUMIFS(Data!BB:BB,Data!Z:Z,"TM",Data!S:S,Data!M237),IF(Data!Z237="Country",SUMIFS(Data!BB:BB,Data!Z:Z,"TM",Data!R:R,Data!M237),0)))))))</f>
        <v>0</v>
      </c>
    </row>
    <row r="238" spans="1:54" ht="15.75" x14ac:dyDescent="0.3">
      <c r="A238" s="33" t="str">
        <f t="shared" si="71"/>
        <v/>
      </c>
      <c r="B238" s="33" t="b">
        <f t="shared" si="72"/>
        <v>1</v>
      </c>
      <c r="C238" s="33" t="e">
        <f>IF(ISERROR(SMALL($D$4:$D$594,E238)),””,SMALL($D$4:$D$594,E238))</f>
        <v>#NAME?</v>
      </c>
      <c r="D238" s="34" t="str">
        <f t="shared" si="73"/>
        <v/>
      </c>
      <c r="E238" s="33">
        <f>ROWS($E$4:E238)</f>
        <v>235</v>
      </c>
      <c r="F238" s="33">
        <f t="shared" si="74"/>
        <v>0</v>
      </c>
      <c r="G238" s="33">
        <f>IF(OR(Report!$C$7="",Report!$C$7="All Levels"),1,IF(Report!$C$7=Data!Z238,1,0))</f>
        <v>0</v>
      </c>
      <c r="H238" s="33">
        <f t="shared" si="75"/>
        <v>1</v>
      </c>
      <c r="I238" s="33">
        <f t="shared" si="76"/>
        <v>3</v>
      </c>
      <c r="J238" s="33">
        <f>IF(OR(Report!$F$7="",Report!$F$7="All AMs"),1,IF(Report!$F$7=Data!W238,1,0))</f>
        <v>1</v>
      </c>
      <c r="K238" s="33">
        <f>IF(OR(Report!$E$7="",Report!$E$7="All Zones"),1,IF(Report!$E$7=Data!P238,1,0))</f>
        <v>1</v>
      </c>
      <c r="L238" s="33">
        <f>IF(OR(Report!$D$7="",Report!$D$7="All Regions"),1,IF(Report!$D$7=Data!O238,1,0))</f>
        <v>1</v>
      </c>
      <c r="M238" s="67" t="s">
        <v>1061</v>
      </c>
      <c r="N238" s="67" t="s">
        <v>1062</v>
      </c>
      <c r="O238" s="68" t="s">
        <v>18</v>
      </c>
      <c r="P238" s="68" t="s">
        <v>684</v>
      </c>
      <c r="Q238" s="68" t="s">
        <v>815</v>
      </c>
      <c r="R238" s="67" t="s">
        <v>777</v>
      </c>
      <c r="S238" s="67" t="s">
        <v>749</v>
      </c>
      <c r="T238" s="67" t="s">
        <v>752</v>
      </c>
      <c r="U238" s="67"/>
      <c r="V238" s="67" t="s">
        <v>814</v>
      </c>
      <c r="W238" s="67" t="s">
        <v>707</v>
      </c>
      <c r="X238" s="67"/>
      <c r="Y238" s="68" t="s">
        <v>362</v>
      </c>
      <c r="Z238" s="68" t="s">
        <v>13</v>
      </c>
      <c r="AA238" s="68" t="s">
        <v>70</v>
      </c>
      <c r="AB238" s="18">
        <f>IF(Z238="TM",IF(AA238="H",(COUNTIFS(Orders!AD:AD,Data!M238,Orders!W:W,0,Orders!X:X,0)+COUNTIFS(Orders!AD:AD,Data!M238,Orders!W:W,1,Orders!X:X,1)),0),IF(Data!Z238="AAM",SUMIFS(Data!AB:AB,Data!Z:Z,"TM",Data!X:X,Data!M238,AA:AA,"H"),IF(Data!Z238="AM",SUMIFS(Data!AB:AB,Data!Z:Z,"TM",Data!V:V,Data!M238,AA:AA,"H"),IF(Data!Z238="AZM",SUMIFS(Data!AB:AB,Data!Z:Z,"TM",Data!U:U,Data!M238,AA:AA,"H"),IF(Data!Z238="ZM",SUMIFS(Data!AB:AB,Data!Z:Z,"TM",Data!T:T,Data!M238,AA:AA,"H"),IF(Data!Z238="RM",SUMIFS(Data!AB:AB,Data!Z:Z,"TM",Data!S:S,Data!M238,AA:AA,"H"),IF(Data!Z238="CM",SUMIFS(Data!AB:AB,Data!Z:Z,"TM",Data!R:R,Data!M238,AA:AA,"H"),"")))))))</f>
        <v>0</v>
      </c>
      <c r="AC238" s="28">
        <f>IF(Z238="TM",IF(AA238="H",(SUMIFS(Orders!AG:AG,Orders!AD:AD,Data!M238,Orders!W:W,0,Orders!X:X,0)+SUMIFS(Orders!AG:AG,Orders!AD:AD,Data!M238,Orders!W:W,1,Orders!X:X,1))/12000,0),IF(Data!Z238="AAM",SUMIFS(Data!AC:AC,Data!Z:Z,"TM",Data!X:X,Data!M238,AA:AA,"H"),IF(Data!Z238="AM",SUMIFS(Data!AC:AC,Data!Z:Z,"TM",Data!V:V,Data!M238,AA:AA,"H"),IF(Data!Z238="AZM",SUMIFS(Data!AC:AC,Data!Z:Z,"TM",Data!U:U,Data!M238,AA:AA,"H"),IF(Data!Z238="Zone",SUMIFS(Data!AC:AC,Data!Z:Z,"TM",Data!T:T,Data!M238,AA:AA,"H"),IF(Data!Z238="Region",SUMIFS(Data!AC:AC,Data!Z:Z,"TM",Data!S:S,Data!M238,AA:AA,"H"),IF(Data!Z238="Country",SUMIFS(Data!AC:AC,Data!Z:Z,"TM",Data!R:R,Data!M238,AA:AA,"H"),"")))))))</f>
        <v>0</v>
      </c>
      <c r="AD238" s="18">
        <f>IF(Z238="TM",0,IF(Data!Z238="AAM",SUMIFS(Data!AD:AD,Data!Z:Z,"TM",Data!X:X,Data!M238,AA:AA,"H"),IF(Data!Z238="AM",SUMIFS(Data!AD:AD,Data!Z:Z,"TM",Data!V:V,Data!M238,AA:AA,"H"),IF(Data!Z238="AZM",SUMIFS(Data!AD:AD,Data!Z:Z,"TM",Data!U:U,Data!M238,AA:AA,"H"),IF(Data!Z238="Zone",SUMIFS(Data!AD:AD,Data!Z:Z,"TM",Data!T:T,Data!M238,AA:AA,"H"),IF(Data!Z238="Region",SUMIFS(Data!AD:AD,Data!Z:Z,"TM",Data!S:S,Data!M238,AA:AA,"H"),IF(Data!Z238="Country",SUMIFS(Data!AD:AD,Data!Z:Z,"TM",Data!R:R,Data!M238,AA:AA,"H"),"")))))))</f>
        <v>0</v>
      </c>
      <c r="AE238" s="27">
        <f t="shared" si="60"/>
        <v>0</v>
      </c>
      <c r="AF238" s="26">
        <f t="shared" si="61"/>
        <v>0</v>
      </c>
      <c r="AG238" s="26">
        <f t="shared" si="62"/>
        <v>0</v>
      </c>
      <c r="AH238" s="26">
        <f t="shared" si="63"/>
        <v>0</v>
      </c>
      <c r="AJ238" s="28">
        <f>IF(Z238="TM",IF(AA238="U",(SUMIFS(Orders!AG:AG,Orders!AD:AD,Data!M238,Orders!W:W,0,Orders!X:X,0)+SUMIFS(Orders!AG:AG,Orders!AD:AD,Data!M238,Orders!W:W,1,Orders!X:X,1))/12000,0),IF(Data!Z238="AAM",SUMIFS(Data!AJ:AJ,Data!Z:Z,"TM",Data!X:X,Data!M238,AA:AA,"U"),IF(Data!Z238="AM",SUMIFS(Data!AJ:AJ,Data!Z:Z,"TM",Data!V:V,Data!M238,AA:AA,"U"),IF(Data!Z238="AZM",SUMIFS(Data!AJ:AJ,Data!Z:Z,"TM",Data!U:U,Data!M238,AA:AA,"U"),IF(Data!Z238="Zone",SUMIFS(Data!AJ:AJ,Data!Z:Z,"TM",Data!T:T,Data!M238,AA:AA,"U"),IF(Data!Z238="Region",SUMIFS(Data!AJ:AJ,Data!Z:Z,"TM",Data!S:S,Data!M238,AA:AA,"U"),IF(Data!Z238="Country",SUMIFS(Data!AJ:AJ,Data!Z:Z,"TM",Data!R:R,Data!M238,AA:AA,"U"),"")))))))</f>
        <v>0</v>
      </c>
      <c r="AK238" s="18">
        <f>IF(Z238="TM",IF(AA238="U",(SUMIFS(Orders!AG:AG,Orders!AD:AD,Data!M238,Orders!W:W,0,Orders!X:X,0)+SUMIFS(Orders!AG:AG,Orders!AD:AD,Data!M238,Orders!W:W,1,Orders!X:X,1)),0),IF(Data!Z238="AAM",SUMIFS(Data!AK:AK,Data!Z:Z,"TM",Data!X:X,Data!M238,AA:AA,"U"),IF(Data!Z238="AM",SUMIFS(Data!AK:AK,Data!Z:Z,"TM",Data!V:V,Data!M238,AA:AA,"U"),IF(Data!Z238="AZM",SUMIFS(Data!AK:AK,Data!Z:Z,"TM",Data!U:U,Data!M238,AA:AA,"U"),IF(Data!Z238="Zone",SUMIFS(Data!AK:AK,Data!Z:Z,"TM",Data!T:T,Data!M238,AA:AA,"U"),IF(Data!Z238="Region",SUMIFS(Data!AK:AK,Data!Z:Z,"TM",Data!S:S,Data!M238,AA:AA,"U"),IF(Data!Z238="Country",SUMIFS(Data!AK:AK,Data!Z:Z,"TM",Data!R:R,Data!M238,AA:AA,"U"),"")))))))</f>
        <v>0</v>
      </c>
      <c r="AL238" s="18">
        <f>IF(Z238="TM",12000*0,IF(Data!Z238="AAM",SUMIFS(Data!AL:AL,Data!Z:Z,"TM",Data!X:X,Data!M238,AA:AA,"H"),IF(Data!Z238="AM",SUMIFS(Data!AL:AL,Data!Z:Z,"TM",Data!V:V,Data!M238,AA:AA,"H"),IF(Data!Z238="AZM",SUMIFS(Data!AL:AL,Data!Z:Z,"TM",Data!U:U,Data!M238,AA:AA,"H"),IF(Data!Z238="Zone",SUMIFS(Data!AL:AL,Data!Z:Z,"TM",Data!T:T,Data!M238,AA:AA,"H"),IF(Data!Z238="Region",SUMIFS(Data!AL:AL,Data!Z:Z,"TM",Data!S:S,Data!M238,AA:AA,"H"),IF(Data!Z238="Country",SUMIFS(Data!AL:AL,Data!Z:Z,"TM",Data!R:R,Data!M238,AA:AA,"H"),"")))))))</f>
        <v>0</v>
      </c>
      <c r="AM238" s="27">
        <f t="shared" si="64"/>
        <v>0</v>
      </c>
      <c r="AN238" s="26">
        <f t="shared" si="65"/>
        <v>0</v>
      </c>
      <c r="AO238" s="26">
        <f t="shared" si="66"/>
        <v>0</v>
      </c>
      <c r="AQ238" s="28">
        <f t="shared" si="67"/>
        <v>0</v>
      </c>
      <c r="AR238" s="18">
        <f t="shared" si="68"/>
        <v>0</v>
      </c>
      <c r="AS238" s="18">
        <f t="shared" si="69"/>
        <v>0</v>
      </c>
      <c r="AT238" s="27">
        <f t="shared" si="70"/>
        <v>0</v>
      </c>
      <c r="AU238" s="27"/>
      <c r="AV238" s="27"/>
      <c r="AW238" s="18">
        <f>IF(Z238="TM",(COUNTIFS(Orders!AD:AD,Data!M238,Orders!W:W,0,Orders!X:X,0,Orders!S:S,"*Ray*")+COUNTIFS(Orders!AD:AD,Data!M238,Orders!W:W,1,Orders!X:X,1,Orders!S:S,"*Ray*")+COUNTIFS(Orders!AD:AD,Data!M238,Orders!W:W,0,Orders!X:X,0,Orders!S:S,"*Fabric*")+COUNTIFS(Orders!AD:AD,Data!M238,Orders!W:W,1,Orders!X:X,1,Orders!S:S,"*Fabric*")),IF(Data!Z238="AAM",SUMIFS(Data!AW:AW,Data!Z:Z,"TM",Data!X:X,Data!M238),IF(Data!Z238="AM",SUMIFS(Data!AW:AW,Data!Z:Z,"TM",Data!V:V,Data!M238),IF(Data!Z238="AZM",SUMIFS(Data!AW:AW,Data!Z:Z,"TM",Data!U:U,Data!M238),IF(Data!Z238="Zone",SUMIFS(Data!AW:AW,Data!Z:Z,"TM",Data!T:T,Data!M238),IF(Data!Z238="Region",SUMIFS(Data!AW:AW,Data!Z:Z,"TM",Data!S:S,Data!M238),IF(Data!Z238="Country",SUMIFS(Data!AW:AW,Data!Z:Z,"TM",Data!R:R,Data!M238),0)))))))</f>
        <v>0</v>
      </c>
      <c r="AX238" s="18">
        <f>IF(Z238="TM",(COUNTIFS(Orders!AD:AD,Data!M238,Orders!W:W,0,Orders!X:X,0,Orders!S:S,"*Starter*")+COUNTIFS(Orders!AD:AD,Data!M238,Orders!W:W,1,Orders!X:X,1,Orders!S:S,"*Starter*")),IF(Data!Z238="AAM",SUMIFS(Data!AX:AX,Data!Z:Z,"TM",Data!X:X,Data!M238),IF(Data!Z238="AM",SUMIFS(Data!AX:AX,Data!Z:Z,"TM",Data!V:V,Data!M238),IF(Data!Z238="AZM",SUMIFS(Data!AX:AX,Data!Z:Z,"TM",Data!U:U,Data!M238),IF(Data!Z238="Zone",SUMIFS(Data!AX:AX,Data!Z:Z,"TM",Data!T:T,Data!M238),IF(Data!Z238="Region",SUMIFS(Data!AX:AX,Data!Z:Z,"TM",Data!S:S,Data!M238),IF(Data!Z238="Country",SUMIFS(Data!AX:AX,Data!Z:Z,"TM",Data!R:R,Data!M238),0)))))))</f>
        <v>0</v>
      </c>
      <c r="AY238" s="18">
        <f>IF(Z238="TM",(COUNTIFS(Orders!AD:AD,Data!M238,Orders!W:W,0,Orders!X:X,0,Orders!S:S,"*Pro*")+COUNTIFS(Orders!AD:AD,Data!M238,Orders!W:W,1,Orders!X:X,1,Orders!S:S,"*Pro*")),IF(Data!Z238="AAM",SUMIFS(Data!AY:AY,Data!Z:Z,"TM",Data!X:X,Data!M238),IF(Data!Z238="AM",SUMIFS(Data!AY:AY,Data!Z:Z,"TM",Data!V:V,Data!M238),IF(Data!Z238="AZM",SUMIFS(Data!AY:AY,Data!Z:Z,"TM",Data!U:U,Data!M238),IF(Data!Z238="Zone",SUMIFS(Data!AY:AY,Data!Z:Z,"TM",Data!T:T,Data!M238),IF(Data!Z238="Region",SUMIFS(Data!AY:AY,Data!Z:Z,"TM",Data!S:S,Data!M238),IF(Data!Z238="Country",SUMIFS(Data!AY:AY,Data!Z:Z,"TM",Data!R:R,Data!M238),0)))))))</f>
        <v>0</v>
      </c>
      <c r="AZ238" s="18">
        <f>IF(Z238="TM",(COUNTIFS(Orders!AD:AD,Data!M238,Orders!W:W,0,Orders!X:X,0,Orders!S:S,"*Tab*")+COUNTIFS(Orders!AD:AD,Data!M238,Orders!W:W,1,Orders!X:X,1,Orders!S:S,"*Tab*")),IF(Data!Z238="AAM",SUMIFS(Data!AZ:AZ,Data!Z:Z,"TM",Data!X:X,Data!M238),IF(Data!Z238="AM",SUMIFS(Data!AZ:AZ,Data!Z:Z,"TM",Data!V:V,Data!M238),IF(Data!Z238="AZM",SUMIFS(Data!AZ:AZ,Data!Z:Z,"TM",Data!U:U,Data!M238),IF(Data!Z238="Zone",SUMIFS(Data!AZ:AZ,Data!Z:Z,"TM",Data!T:T,Data!M238),IF(Data!Z238="Region",SUMIFS(Data!AZ:AZ,Data!Z:Z,"TM",Data!S:S,Data!M238),IF(Data!Z238="Country",SUMIFS(Data!AZ:AZ,Data!Z:Z,"TM",Data!R:R,Data!M238),0)))))))</f>
        <v>0</v>
      </c>
      <c r="BA238" s="18">
        <f>IF(Z238="TM",(COUNTIFS(Orders!AD:AD,Data!M238,Orders!W:W,0,Orders!X:X,0,Orders!S:S,"*Dental*")+COUNTIFS(Orders!AD:AD,Data!M238,Orders!W:W,1,Orders!X:X,1,Orders!S:S,"*Dental*")+COUNTIFS(Orders!AD:AD,Data!M238,Orders!W:W,0,Orders!X:X,0,Orders!S:S,"*Pediatric*")+COUNTIFS(Orders!AD:AD,Data!M238,Orders!W:W,1,Orders!X:X,1,Orders!S:S,"*Pediatric*")),IF(Data!Z238="AAM",SUMIFS(Data!BA:BA,Data!Z:Z,"TM",Data!X:X,Data!M238),IF(Data!Z238="AM",SUMIFS(Data!BA:BA,Data!Z:Z,"TM",Data!V:V,Data!M238),IF(Data!Z238="AZM",SUMIFS(Data!BA:BA,Data!Z:Z,"TM",Data!U:U,Data!M238),IF(Data!Z238="Zone",SUMIFS(Data!BA:BA,Data!Z:Z,"TM",Data!T:T,Data!M238),IF(Data!Z238="Region",SUMIFS(Data!BA:BA,Data!Z:Z,"TM",Data!S:S,Data!M238),IF(Data!Z238="Country",SUMIFS(Data!BA:BA,Data!Z:Z,"TM",Data!R:R,Data!M238),0)))))))</f>
        <v>0</v>
      </c>
      <c r="BB238" s="18">
        <f>IF(Z238="TM",(COUNTIFS(Orders!AD:AD,Data!M238,Orders!W:W,0,Orders!X:X,0,Orders!S:S,"*Fabric*")+COUNTIFS(Orders!AD:AD,Data!M238,Orders!W:W,1,Orders!X:X,1,Orders!S:S,"*Fabric*")),IF(Data!Z238="AAM",SUMIFS(Data!BB:BB,Data!Z:Z,"TM",Data!X:X,Data!M238),IF(Data!Z238="AM",SUMIFS(Data!BB:BB,Data!Z:Z,"TM",Data!V:V,Data!M238),IF(Data!Z238="AZM",SUMIFS(Data!BB:BB,Data!Z:Z,"TM",Data!U:U,Data!M238),IF(Data!Z238="Zone",SUMIFS(Data!BB:BB,Data!Z:Z,"TM",Data!T:T,Data!M238),IF(Data!Z238="Region",SUMIFS(Data!BB:BB,Data!Z:Z,"TM",Data!S:S,Data!M238),IF(Data!Z238="Country",SUMIFS(Data!BB:BB,Data!Z:Z,"TM",Data!R:R,Data!M238),0)))))))</f>
        <v>0</v>
      </c>
    </row>
    <row r="239" spans="1:54" ht="15.75" x14ac:dyDescent="0.3">
      <c r="A239" s="33" t="str">
        <f t="shared" si="71"/>
        <v/>
      </c>
      <c r="B239" s="33" t="b">
        <f t="shared" si="72"/>
        <v>1</v>
      </c>
      <c r="C239" s="33" t="e">
        <f>IF(ISERROR(SMALL($D$4:$D$594,E239)),””,SMALL($D$4:$D$594,E239))</f>
        <v>#NAME?</v>
      </c>
      <c r="D239" s="34" t="str">
        <f t="shared" si="73"/>
        <v/>
      </c>
      <c r="E239" s="33">
        <f>ROWS($E$4:E239)</f>
        <v>236</v>
      </c>
      <c r="F239" s="33">
        <f t="shared" si="74"/>
        <v>0</v>
      </c>
      <c r="G239" s="33">
        <f>IF(OR(Report!$C$7="",Report!$C$7="All Levels"),1,IF(Report!$C$7=Data!Z239,1,0))</f>
        <v>0</v>
      </c>
      <c r="H239" s="33">
        <f t="shared" si="75"/>
        <v>1</v>
      </c>
      <c r="I239" s="33">
        <f t="shared" si="76"/>
        <v>3</v>
      </c>
      <c r="J239" s="33">
        <f>IF(OR(Report!$F$7="",Report!$F$7="All AMs"),1,IF(Report!$F$7=Data!W239,1,0))</f>
        <v>1</v>
      </c>
      <c r="K239" s="33">
        <f>IF(OR(Report!$E$7="",Report!$E$7="All Zones"),1,IF(Report!$E$7=Data!P239,1,0))</f>
        <v>1</v>
      </c>
      <c r="L239" s="33">
        <f>IF(OR(Report!$D$7="",Report!$D$7="All Regions"),1,IF(Report!$D$7=Data!O239,1,0))</f>
        <v>1</v>
      </c>
      <c r="M239" s="67" t="s">
        <v>1063</v>
      </c>
      <c r="N239" s="67" t="s">
        <v>1064</v>
      </c>
      <c r="O239" s="68" t="s">
        <v>18</v>
      </c>
      <c r="P239" s="68" t="s">
        <v>684</v>
      </c>
      <c r="Q239" s="68" t="s">
        <v>815</v>
      </c>
      <c r="R239" s="67" t="s">
        <v>777</v>
      </c>
      <c r="S239" s="67" t="s">
        <v>749</v>
      </c>
      <c r="T239" s="67" t="s">
        <v>752</v>
      </c>
      <c r="U239" s="67"/>
      <c r="V239" s="67" t="s">
        <v>814</v>
      </c>
      <c r="W239" s="67" t="s">
        <v>707</v>
      </c>
      <c r="X239" s="67"/>
      <c r="Y239" s="68" t="s">
        <v>362</v>
      </c>
      <c r="Z239" s="68" t="s">
        <v>13</v>
      </c>
      <c r="AA239" s="68" t="s">
        <v>70</v>
      </c>
      <c r="AB239" s="18">
        <f>IF(Z239="TM",IF(AA239="H",(COUNTIFS(Orders!AD:AD,Data!M239,Orders!W:W,0,Orders!X:X,0)+COUNTIFS(Orders!AD:AD,Data!M239,Orders!W:W,1,Orders!X:X,1)),0),IF(Data!Z239="AAM",SUMIFS(Data!AB:AB,Data!Z:Z,"TM",Data!X:X,Data!M239,AA:AA,"H"),IF(Data!Z239="AM",SUMIFS(Data!AB:AB,Data!Z:Z,"TM",Data!V:V,Data!M239,AA:AA,"H"),IF(Data!Z239="AZM",SUMIFS(Data!AB:AB,Data!Z:Z,"TM",Data!U:U,Data!M239,AA:AA,"H"),IF(Data!Z239="ZM",SUMIFS(Data!AB:AB,Data!Z:Z,"TM",Data!T:T,Data!M239,AA:AA,"H"),IF(Data!Z239="RM",SUMIFS(Data!AB:AB,Data!Z:Z,"TM",Data!S:S,Data!M239,AA:AA,"H"),IF(Data!Z239="CM",SUMIFS(Data!AB:AB,Data!Z:Z,"TM",Data!R:R,Data!M239,AA:AA,"H"),"")))))))</f>
        <v>0</v>
      </c>
      <c r="AC239" s="28">
        <f>IF(Z239="TM",IF(AA239="H",(SUMIFS(Orders!AG:AG,Orders!AD:AD,Data!M239,Orders!W:W,0,Orders!X:X,0)+SUMIFS(Orders!AG:AG,Orders!AD:AD,Data!M239,Orders!W:W,1,Orders!X:X,1))/12000,0),IF(Data!Z239="AAM",SUMIFS(Data!AC:AC,Data!Z:Z,"TM",Data!X:X,Data!M239,AA:AA,"H"),IF(Data!Z239="AM",SUMIFS(Data!AC:AC,Data!Z:Z,"TM",Data!V:V,Data!M239,AA:AA,"H"),IF(Data!Z239="AZM",SUMIFS(Data!AC:AC,Data!Z:Z,"TM",Data!U:U,Data!M239,AA:AA,"H"),IF(Data!Z239="Zone",SUMIFS(Data!AC:AC,Data!Z:Z,"TM",Data!T:T,Data!M239,AA:AA,"H"),IF(Data!Z239="Region",SUMIFS(Data!AC:AC,Data!Z:Z,"TM",Data!S:S,Data!M239,AA:AA,"H"),IF(Data!Z239="Country",SUMIFS(Data!AC:AC,Data!Z:Z,"TM",Data!R:R,Data!M239,AA:AA,"H"),"")))))))</f>
        <v>0</v>
      </c>
      <c r="AD239" s="18">
        <f>IF(Z239="TM",0,IF(Data!Z239="AAM",SUMIFS(Data!AD:AD,Data!Z:Z,"TM",Data!X:X,Data!M239,AA:AA,"H"),IF(Data!Z239="AM",SUMIFS(Data!AD:AD,Data!Z:Z,"TM",Data!V:V,Data!M239,AA:AA,"H"),IF(Data!Z239="AZM",SUMIFS(Data!AD:AD,Data!Z:Z,"TM",Data!U:U,Data!M239,AA:AA,"H"),IF(Data!Z239="Zone",SUMIFS(Data!AD:AD,Data!Z:Z,"TM",Data!T:T,Data!M239,AA:AA,"H"),IF(Data!Z239="Region",SUMIFS(Data!AD:AD,Data!Z:Z,"TM",Data!S:S,Data!M239,AA:AA,"H"),IF(Data!Z239="Country",SUMIFS(Data!AD:AD,Data!Z:Z,"TM",Data!R:R,Data!M239,AA:AA,"H"),"")))))))</f>
        <v>0</v>
      </c>
      <c r="AE239" s="27">
        <f t="shared" si="60"/>
        <v>0</v>
      </c>
      <c r="AF239" s="26">
        <f t="shared" si="61"/>
        <v>0</v>
      </c>
      <c r="AG239" s="26">
        <f t="shared" si="62"/>
        <v>0</v>
      </c>
      <c r="AH239" s="26">
        <f t="shared" si="63"/>
        <v>0</v>
      </c>
      <c r="AJ239" s="28">
        <f>IF(Z239="TM",IF(AA239="U",(SUMIFS(Orders!AG:AG,Orders!AD:AD,Data!M239,Orders!W:W,0,Orders!X:X,0)+SUMIFS(Orders!AG:AG,Orders!AD:AD,Data!M239,Orders!W:W,1,Orders!X:X,1))/12000,0),IF(Data!Z239="AAM",SUMIFS(Data!AJ:AJ,Data!Z:Z,"TM",Data!X:X,Data!M239,AA:AA,"U"),IF(Data!Z239="AM",SUMIFS(Data!AJ:AJ,Data!Z:Z,"TM",Data!V:V,Data!M239,AA:AA,"U"),IF(Data!Z239="AZM",SUMIFS(Data!AJ:AJ,Data!Z:Z,"TM",Data!U:U,Data!M239,AA:AA,"U"),IF(Data!Z239="Zone",SUMIFS(Data!AJ:AJ,Data!Z:Z,"TM",Data!T:T,Data!M239,AA:AA,"U"),IF(Data!Z239="Region",SUMIFS(Data!AJ:AJ,Data!Z:Z,"TM",Data!S:S,Data!M239,AA:AA,"U"),IF(Data!Z239="Country",SUMIFS(Data!AJ:AJ,Data!Z:Z,"TM",Data!R:R,Data!M239,AA:AA,"U"),"")))))))</f>
        <v>0</v>
      </c>
      <c r="AK239" s="18">
        <f>IF(Z239="TM",IF(AA239="U",(SUMIFS(Orders!AG:AG,Orders!AD:AD,Data!M239,Orders!W:W,0,Orders!X:X,0)+SUMIFS(Orders!AG:AG,Orders!AD:AD,Data!M239,Orders!W:W,1,Orders!X:X,1)),0),IF(Data!Z239="AAM",SUMIFS(Data!AK:AK,Data!Z:Z,"TM",Data!X:X,Data!M239,AA:AA,"U"),IF(Data!Z239="AM",SUMIFS(Data!AK:AK,Data!Z:Z,"TM",Data!V:V,Data!M239,AA:AA,"U"),IF(Data!Z239="AZM",SUMIFS(Data!AK:AK,Data!Z:Z,"TM",Data!U:U,Data!M239,AA:AA,"U"),IF(Data!Z239="Zone",SUMIFS(Data!AK:AK,Data!Z:Z,"TM",Data!T:T,Data!M239,AA:AA,"U"),IF(Data!Z239="Region",SUMIFS(Data!AK:AK,Data!Z:Z,"TM",Data!S:S,Data!M239,AA:AA,"U"),IF(Data!Z239="Country",SUMIFS(Data!AK:AK,Data!Z:Z,"TM",Data!R:R,Data!M239,AA:AA,"U"),"")))))))</f>
        <v>0</v>
      </c>
      <c r="AL239" s="18">
        <f>IF(Z239="TM",12000*0,IF(Data!Z239="AAM",SUMIFS(Data!AL:AL,Data!Z:Z,"TM",Data!X:X,Data!M239,AA:AA,"H"),IF(Data!Z239="AM",SUMIFS(Data!AL:AL,Data!Z:Z,"TM",Data!V:V,Data!M239,AA:AA,"H"),IF(Data!Z239="AZM",SUMIFS(Data!AL:AL,Data!Z:Z,"TM",Data!U:U,Data!M239,AA:AA,"H"),IF(Data!Z239="Zone",SUMIFS(Data!AL:AL,Data!Z:Z,"TM",Data!T:T,Data!M239,AA:AA,"H"),IF(Data!Z239="Region",SUMIFS(Data!AL:AL,Data!Z:Z,"TM",Data!S:S,Data!M239,AA:AA,"H"),IF(Data!Z239="Country",SUMIFS(Data!AL:AL,Data!Z:Z,"TM",Data!R:R,Data!M239,AA:AA,"H"),"")))))))</f>
        <v>0</v>
      </c>
      <c r="AM239" s="27">
        <f t="shared" si="64"/>
        <v>0</v>
      </c>
      <c r="AN239" s="26">
        <f t="shared" si="65"/>
        <v>0</v>
      </c>
      <c r="AO239" s="26">
        <f t="shared" si="66"/>
        <v>0</v>
      </c>
      <c r="AQ239" s="28">
        <f t="shared" si="67"/>
        <v>0</v>
      </c>
      <c r="AR239" s="18">
        <f t="shared" si="68"/>
        <v>0</v>
      </c>
      <c r="AS239" s="18">
        <f t="shared" si="69"/>
        <v>0</v>
      </c>
      <c r="AT239" s="27">
        <f t="shared" si="70"/>
        <v>0</v>
      </c>
      <c r="AU239" s="27"/>
      <c r="AV239" s="27"/>
      <c r="AW239" s="18">
        <f>IF(Z239="TM",(COUNTIFS(Orders!AD:AD,Data!M239,Orders!W:W,0,Orders!X:X,0,Orders!S:S,"*Ray*")+COUNTIFS(Orders!AD:AD,Data!M239,Orders!W:W,1,Orders!X:X,1,Orders!S:S,"*Ray*")+COUNTIFS(Orders!AD:AD,Data!M239,Orders!W:W,0,Orders!X:X,0,Orders!S:S,"*Fabric*")+COUNTIFS(Orders!AD:AD,Data!M239,Orders!W:W,1,Orders!X:X,1,Orders!S:S,"*Fabric*")),IF(Data!Z239="AAM",SUMIFS(Data!AW:AW,Data!Z:Z,"TM",Data!X:X,Data!M239),IF(Data!Z239="AM",SUMIFS(Data!AW:AW,Data!Z:Z,"TM",Data!V:V,Data!M239),IF(Data!Z239="AZM",SUMIFS(Data!AW:AW,Data!Z:Z,"TM",Data!U:U,Data!M239),IF(Data!Z239="Zone",SUMIFS(Data!AW:AW,Data!Z:Z,"TM",Data!T:T,Data!M239),IF(Data!Z239="Region",SUMIFS(Data!AW:AW,Data!Z:Z,"TM",Data!S:S,Data!M239),IF(Data!Z239="Country",SUMIFS(Data!AW:AW,Data!Z:Z,"TM",Data!R:R,Data!M239),0)))))))</f>
        <v>0</v>
      </c>
      <c r="AX239" s="18">
        <f>IF(Z239="TM",(COUNTIFS(Orders!AD:AD,Data!M239,Orders!W:W,0,Orders!X:X,0,Orders!S:S,"*Starter*")+COUNTIFS(Orders!AD:AD,Data!M239,Orders!W:W,1,Orders!X:X,1,Orders!S:S,"*Starter*")),IF(Data!Z239="AAM",SUMIFS(Data!AX:AX,Data!Z:Z,"TM",Data!X:X,Data!M239),IF(Data!Z239="AM",SUMIFS(Data!AX:AX,Data!Z:Z,"TM",Data!V:V,Data!M239),IF(Data!Z239="AZM",SUMIFS(Data!AX:AX,Data!Z:Z,"TM",Data!U:U,Data!M239),IF(Data!Z239="Zone",SUMIFS(Data!AX:AX,Data!Z:Z,"TM",Data!T:T,Data!M239),IF(Data!Z239="Region",SUMIFS(Data!AX:AX,Data!Z:Z,"TM",Data!S:S,Data!M239),IF(Data!Z239="Country",SUMIFS(Data!AX:AX,Data!Z:Z,"TM",Data!R:R,Data!M239),0)))))))</f>
        <v>0</v>
      </c>
      <c r="AY239" s="18">
        <f>IF(Z239="TM",(COUNTIFS(Orders!AD:AD,Data!M239,Orders!W:W,0,Orders!X:X,0,Orders!S:S,"*Pro*")+COUNTIFS(Orders!AD:AD,Data!M239,Orders!W:W,1,Orders!X:X,1,Orders!S:S,"*Pro*")),IF(Data!Z239="AAM",SUMIFS(Data!AY:AY,Data!Z:Z,"TM",Data!X:X,Data!M239),IF(Data!Z239="AM",SUMIFS(Data!AY:AY,Data!Z:Z,"TM",Data!V:V,Data!M239),IF(Data!Z239="AZM",SUMIFS(Data!AY:AY,Data!Z:Z,"TM",Data!U:U,Data!M239),IF(Data!Z239="Zone",SUMIFS(Data!AY:AY,Data!Z:Z,"TM",Data!T:T,Data!M239),IF(Data!Z239="Region",SUMIFS(Data!AY:AY,Data!Z:Z,"TM",Data!S:S,Data!M239),IF(Data!Z239="Country",SUMIFS(Data!AY:AY,Data!Z:Z,"TM",Data!R:R,Data!M239),0)))))))</f>
        <v>0</v>
      </c>
      <c r="AZ239" s="18">
        <f>IF(Z239="TM",(COUNTIFS(Orders!AD:AD,Data!M239,Orders!W:W,0,Orders!X:X,0,Orders!S:S,"*Tab*")+COUNTIFS(Orders!AD:AD,Data!M239,Orders!W:W,1,Orders!X:X,1,Orders!S:S,"*Tab*")),IF(Data!Z239="AAM",SUMIFS(Data!AZ:AZ,Data!Z:Z,"TM",Data!X:X,Data!M239),IF(Data!Z239="AM",SUMIFS(Data!AZ:AZ,Data!Z:Z,"TM",Data!V:V,Data!M239),IF(Data!Z239="AZM",SUMIFS(Data!AZ:AZ,Data!Z:Z,"TM",Data!U:U,Data!M239),IF(Data!Z239="Zone",SUMIFS(Data!AZ:AZ,Data!Z:Z,"TM",Data!T:T,Data!M239),IF(Data!Z239="Region",SUMIFS(Data!AZ:AZ,Data!Z:Z,"TM",Data!S:S,Data!M239),IF(Data!Z239="Country",SUMIFS(Data!AZ:AZ,Data!Z:Z,"TM",Data!R:R,Data!M239),0)))))))</f>
        <v>0</v>
      </c>
      <c r="BA239" s="18">
        <f>IF(Z239="TM",(COUNTIFS(Orders!AD:AD,Data!M239,Orders!W:W,0,Orders!X:X,0,Orders!S:S,"*Dental*")+COUNTIFS(Orders!AD:AD,Data!M239,Orders!W:W,1,Orders!X:X,1,Orders!S:S,"*Dental*")+COUNTIFS(Orders!AD:AD,Data!M239,Orders!W:W,0,Orders!X:X,0,Orders!S:S,"*Pediatric*")+COUNTIFS(Orders!AD:AD,Data!M239,Orders!W:W,1,Orders!X:X,1,Orders!S:S,"*Pediatric*")),IF(Data!Z239="AAM",SUMIFS(Data!BA:BA,Data!Z:Z,"TM",Data!X:X,Data!M239),IF(Data!Z239="AM",SUMIFS(Data!BA:BA,Data!Z:Z,"TM",Data!V:V,Data!M239),IF(Data!Z239="AZM",SUMIFS(Data!BA:BA,Data!Z:Z,"TM",Data!U:U,Data!M239),IF(Data!Z239="Zone",SUMIFS(Data!BA:BA,Data!Z:Z,"TM",Data!T:T,Data!M239),IF(Data!Z239="Region",SUMIFS(Data!BA:BA,Data!Z:Z,"TM",Data!S:S,Data!M239),IF(Data!Z239="Country",SUMIFS(Data!BA:BA,Data!Z:Z,"TM",Data!R:R,Data!M239),0)))))))</f>
        <v>0</v>
      </c>
      <c r="BB239" s="18">
        <f>IF(Z239="TM",(COUNTIFS(Orders!AD:AD,Data!M239,Orders!W:W,0,Orders!X:X,0,Orders!S:S,"*Fabric*")+COUNTIFS(Orders!AD:AD,Data!M239,Orders!W:W,1,Orders!X:X,1,Orders!S:S,"*Fabric*")),IF(Data!Z239="AAM",SUMIFS(Data!BB:BB,Data!Z:Z,"TM",Data!X:X,Data!M239),IF(Data!Z239="AM",SUMIFS(Data!BB:BB,Data!Z:Z,"TM",Data!V:V,Data!M239),IF(Data!Z239="AZM",SUMIFS(Data!BB:BB,Data!Z:Z,"TM",Data!U:U,Data!M239),IF(Data!Z239="Zone",SUMIFS(Data!BB:BB,Data!Z:Z,"TM",Data!T:T,Data!M239),IF(Data!Z239="Region",SUMIFS(Data!BB:BB,Data!Z:Z,"TM",Data!S:S,Data!M239),IF(Data!Z239="Country",SUMIFS(Data!BB:BB,Data!Z:Z,"TM",Data!R:R,Data!M239),0)))))))</f>
        <v>0</v>
      </c>
    </row>
    <row r="240" spans="1:54" ht="15.75" x14ac:dyDescent="0.3">
      <c r="A240" s="33" t="str">
        <f t="shared" si="71"/>
        <v/>
      </c>
      <c r="B240" s="33" t="b">
        <f t="shared" si="72"/>
        <v>1</v>
      </c>
      <c r="C240" s="33" t="e">
        <f>IF(ISERROR(SMALL($D$4:$D$594,E240)),””,SMALL($D$4:$D$594,E240))</f>
        <v>#NAME?</v>
      </c>
      <c r="D240" s="34" t="str">
        <f t="shared" si="73"/>
        <v/>
      </c>
      <c r="E240" s="33">
        <f>ROWS($E$4:E240)</f>
        <v>237</v>
      </c>
      <c r="F240" s="33">
        <f t="shared" si="74"/>
        <v>0</v>
      </c>
      <c r="G240" s="33">
        <f>IF(OR(Report!$C$7="",Report!$C$7="All Levels"),1,IF(Report!$C$7=Data!Z240,1,0))</f>
        <v>0</v>
      </c>
      <c r="H240" s="33">
        <f t="shared" si="75"/>
        <v>1</v>
      </c>
      <c r="I240" s="33">
        <f t="shared" si="76"/>
        <v>3</v>
      </c>
      <c r="J240" s="33">
        <f>IF(OR(Report!$F$7="",Report!$F$7="All AMs"),1,IF(Report!$F$7=Data!W240,1,0))</f>
        <v>1</v>
      </c>
      <c r="K240" s="33">
        <f>IF(OR(Report!$E$7="",Report!$E$7="All Zones"),1,IF(Report!$E$7=Data!P240,1,0))</f>
        <v>1</v>
      </c>
      <c r="L240" s="33">
        <f>IF(OR(Report!$D$7="",Report!$D$7="All Regions"),1,IF(Report!$D$7=Data!O240,1,0))</f>
        <v>1</v>
      </c>
      <c r="M240" s="67" t="s">
        <v>588</v>
      </c>
      <c r="N240" s="67" t="s">
        <v>1065</v>
      </c>
      <c r="O240" s="68" t="s">
        <v>18</v>
      </c>
      <c r="P240" s="68" t="s">
        <v>684</v>
      </c>
      <c r="Q240" s="68" t="s">
        <v>816</v>
      </c>
      <c r="R240" s="67" t="s">
        <v>777</v>
      </c>
      <c r="S240" s="67" t="s">
        <v>749</v>
      </c>
      <c r="T240" s="67" t="s">
        <v>752</v>
      </c>
      <c r="U240" s="67"/>
      <c r="V240" s="67" t="s">
        <v>579</v>
      </c>
      <c r="W240" s="67" t="s">
        <v>708</v>
      </c>
      <c r="X240" s="67"/>
      <c r="Y240" s="68" t="s">
        <v>362</v>
      </c>
      <c r="Z240" s="68" t="s">
        <v>13</v>
      </c>
      <c r="AA240" s="68" t="s">
        <v>925</v>
      </c>
      <c r="AB240" s="18">
        <f>IF(Z240="TM",IF(AA240="H",(COUNTIFS(Orders!AD:AD,Data!M240,Orders!W:W,0,Orders!X:X,0)+COUNTIFS(Orders!AD:AD,Data!M240,Orders!W:W,1,Orders!X:X,1)),0),IF(Data!Z240="AAM",SUMIFS(Data!AB:AB,Data!Z:Z,"TM",Data!X:X,Data!M240,AA:AA,"H"),IF(Data!Z240="AM",SUMIFS(Data!AB:AB,Data!Z:Z,"TM",Data!V:V,Data!M240,AA:AA,"H"),IF(Data!Z240="AZM",SUMIFS(Data!AB:AB,Data!Z:Z,"TM",Data!U:U,Data!M240,AA:AA,"H"),IF(Data!Z240="ZM",SUMIFS(Data!AB:AB,Data!Z:Z,"TM",Data!T:T,Data!M240,AA:AA,"H"),IF(Data!Z240="RM",SUMIFS(Data!AB:AB,Data!Z:Z,"TM",Data!S:S,Data!M240,AA:AA,"H"),IF(Data!Z240="CM",SUMIFS(Data!AB:AB,Data!Z:Z,"TM",Data!R:R,Data!M240,AA:AA,"H"),"")))))))</f>
        <v>0</v>
      </c>
      <c r="AC240" s="28">
        <f>IF(Z240="TM",IF(AA240="H",(SUMIFS(Orders!AG:AG,Orders!AD:AD,Data!M240,Orders!W:W,0,Orders!X:X,0)+SUMIFS(Orders!AG:AG,Orders!AD:AD,Data!M240,Orders!W:W,1,Orders!X:X,1))/12000,0),IF(Data!Z240="AAM",SUMIFS(Data!AC:AC,Data!Z:Z,"TM",Data!X:X,Data!M240,AA:AA,"H"),IF(Data!Z240="AM",SUMIFS(Data!AC:AC,Data!Z:Z,"TM",Data!V:V,Data!M240,AA:AA,"H"),IF(Data!Z240="AZM",SUMIFS(Data!AC:AC,Data!Z:Z,"TM",Data!U:U,Data!M240,AA:AA,"H"),IF(Data!Z240="Zone",SUMIFS(Data!AC:AC,Data!Z:Z,"TM",Data!T:T,Data!M240,AA:AA,"H"),IF(Data!Z240="Region",SUMIFS(Data!AC:AC,Data!Z:Z,"TM",Data!S:S,Data!M240,AA:AA,"H"),IF(Data!Z240="Country",SUMIFS(Data!AC:AC,Data!Z:Z,"TM",Data!R:R,Data!M240,AA:AA,"H"),"")))))))</f>
        <v>0</v>
      </c>
      <c r="AD240" s="18">
        <f>IF(Z240="TM",0,IF(Data!Z240="AAM",SUMIFS(Data!AD:AD,Data!Z:Z,"TM",Data!X:X,Data!M240,AA:AA,"H"),IF(Data!Z240="AM",SUMIFS(Data!AD:AD,Data!Z:Z,"TM",Data!V:V,Data!M240,AA:AA,"H"),IF(Data!Z240="AZM",SUMIFS(Data!AD:AD,Data!Z:Z,"TM",Data!U:U,Data!M240,AA:AA,"H"),IF(Data!Z240="Zone",SUMIFS(Data!AD:AD,Data!Z:Z,"TM",Data!T:T,Data!M240,AA:AA,"H"),IF(Data!Z240="Region",SUMIFS(Data!AD:AD,Data!Z:Z,"TM",Data!S:S,Data!M240,AA:AA,"H"),IF(Data!Z240="Country",SUMIFS(Data!AD:AD,Data!Z:Z,"TM",Data!R:R,Data!M240,AA:AA,"H"),"")))))))</f>
        <v>0</v>
      </c>
      <c r="AE240" s="27">
        <f t="shared" si="60"/>
        <v>0</v>
      </c>
      <c r="AF240" s="26">
        <f t="shared" si="61"/>
        <v>0</v>
      </c>
      <c r="AG240" s="26">
        <f t="shared" si="62"/>
        <v>0</v>
      </c>
      <c r="AH240" s="26">
        <f t="shared" si="63"/>
        <v>0</v>
      </c>
      <c r="AJ240" s="28">
        <f>IF(Z240="TM",IF(AA240="U",(SUMIFS(Orders!AG:AG,Orders!AD:AD,Data!M240,Orders!W:W,0,Orders!X:X,0)+SUMIFS(Orders!AG:AG,Orders!AD:AD,Data!M240,Orders!W:W,1,Orders!X:X,1))/12000,0),IF(Data!Z240="AAM",SUMIFS(Data!AJ:AJ,Data!Z:Z,"TM",Data!X:X,Data!M240,AA:AA,"U"),IF(Data!Z240="AM",SUMIFS(Data!AJ:AJ,Data!Z:Z,"TM",Data!V:V,Data!M240,AA:AA,"U"),IF(Data!Z240="AZM",SUMIFS(Data!AJ:AJ,Data!Z:Z,"TM",Data!U:U,Data!M240,AA:AA,"U"),IF(Data!Z240="Zone",SUMIFS(Data!AJ:AJ,Data!Z:Z,"TM",Data!T:T,Data!M240,AA:AA,"U"),IF(Data!Z240="Region",SUMIFS(Data!AJ:AJ,Data!Z:Z,"TM",Data!S:S,Data!M240,AA:AA,"U"),IF(Data!Z240="Country",SUMIFS(Data!AJ:AJ,Data!Z:Z,"TM",Data!R:R,Data!M240,AA:AA,"U"),"")))))))</f>
        <v>0</v>
      </c>
      <c r="AK240" s="18">
        <f>IF(Z240="TM",IF(AA240="U",(SUMIFS(Orders!AG:AG,Orders!AD:AD,Data!M240,Orders!W:W,0,Orders!X:X,0)+SUMIFS(Orders!AG:AG,Orders!AD:AD,Data!M240,Orders!W:W,1,Orders!X:X,1)),0),IF(Data!Z240="AAM",SUMIFS(Data!AK:AK,Data!Z:Z,"TM",Data!X:X,Data!M240,AA:AA,"U"),IF(Data!Z240="AM",SUMIFS(Data!AK:AK,Data!Z:Z,"TM",Data!V:V,Data!M240,AA:AA,"U"),IF(Data!Z240="AZM",SUMIFS(Data!AK:AK,Data!Z:Z,"TM",Data!U:U,Data!M240,AA:AA,"U"),IF(Data!Z240="Zone",SUMIFS(Data!AK:AK,Data!Z:Z,"TM",Data!T:T,Data!M240,AA:AA,"U"),IF(Data!Z240="Region",SUMIFS(Data!AK:AK,Data!Z:Z,"TM",Data!S:S,Data!M240,AA:AA,"U"),IF(Data!Z240="Country",SUMIFS(Data!AK:AK,Data!Z:Z,"TM",Data!R:R,Data!M240,AA:AA,"U"),"")))))))</f>
        <v>0</v>
      </c>
      <c r="AL240" s="18">
        <f>IF(Z240="TM",12000*0,IF(Data!Z240="AAM",SUMIFS(Data!AL:AL,Data!Z:Z,"TM",Data!X:X,Data!M240,AA:AA,"H"),IF(Data!Z240="AM",SUMIFS(Data!AL:AL,Data!Z:Z,"TM",Data!V:V,Data!M240,AA:AA,"H"),IF(Data!Z240="AZM",SUMIFS(Data!AL:AL,Data!Z:Z,"TM",Data!U:U,Data!M240,AA:AA,"H"),IF(Data!Z240="Zone",SUMIFS(Data!AL:AL,Data!Z:Z,"TM",Data!T:T,Data!M240,AA:AA,"H"),IF(Data!Z240="Region",SUMIFS(Data!AL:AL,Data!Z:Z,"TM",Data!S:S,Data!M240,AA:AA,"H"),IF(Data!Z240="Country",SUMIFS(Data!AL:AL,Data!Z:Z,"TM",Data!R:R,Data!M240,AA:AA,"H"),"")))))))</f>
        <v>0</v>
      </c>
      <c r="AM240" s="27">
        <f t="shared" si="64"/>
        <v>0</v>
      </c>
      <c r="AN240" s="26">
        <f t="shared" si="65"/>
        <v>0</v>
      </c>
      <c r="AO240" s="26">
        <f t="shared" si="66"/>
        <v>0</v>
      </c>
      <c r="AQ240" s="28">
        <f t="shared" si="67"/>
        <v>0</v>
      </c>
      <c r="AR240" s="18">
        <f t="shared" si="68"/>
        <v>0</v>
      </c>
      <c r="AS240" s="18">
        <f t="shared" si="69"/>
        <v>0</v>
      </c>
      <c r="AT240" s="27">
        <f t="shared" si="70"/>
        <v>0</v>
      </c>
      <c r="AU240" s="27"/>
      <c r="AV240" s="27"/>
      <c r="AW240" s="18">
        <f>IF(Z240="TM",(COUNTIFS(Orders!AD:AD,Data!M240,Orders!W:W,0,Orders!X:X,0,Orders!S:S,"*Ray*")+COUNTIFS(Orders!AD:AD,Data!M240,Orders!W:W,1,Orders!X:X,1,Orders!S:S,"*Ray*")+COUNTIFS(Orders!AD:AD,Data!M240,Orders!W:W,0,Orders!X:X,0,Orders!S:S,"*Fabric*")+COUNTIFS(Orders!AD:AD,Data!M240,Orders!W:W,1,Orders!X:X,1,Orders!S:S,"*Fabric*")),IF(Data!Z240="AAM",SUMIFS(Data!AW:AW,Data!Z:Z,"TM",Data!X:X,Data!M240),IF(Data!Z240="AM",SUMIFS(Data!AW:AW,Data!Z:Z,"TM",Data!V:V,Data!M240),IF(Data!Z240="AZM",SUMIFS(Data!AW:AW,Data!Z:Z,"TM",Data!U:U,Data!M240),IF(Data!Z240="Zone",SUMIFS(Data!AW:AW,Data!Z:Z,"TM",Data!T:T,Data!M240),IF(Data!Z240="Region",SUMIFS(Data!AW:AW,Data!Z:Z,"TM",Data!S:S,Data!M240),IF(Data!Z240="Country",SUMIFS(Data!AW:AW,Data!Z:Z,"TM",Data!R:R,Data!M240),0)))))))</f>
        <v>0</v>
      </c>
      <c r="AX240" s="18">
        <f>IF(Z240="TM",(COUNTIFS(Orders!AD:AD,Data!M240,Orders!W:W,0,Orders!X:X,0,Orders!S:S,"*Starter*")+COUNTIFS(Orders!AD:AD,Data!M240,Orders!W:W,1,Orders!X:X,1,Orders!S:S,"*Starter*")),IF(Data!Z240="AAM",SUMIFS(Data!AX:AX,Data!Z:Z,"TM",Data!X:X,Data!M240),IF(Data!Z240="AM",SUMIFS(Data!AX:AX,Data!Z:Z,"TM",Data!V:V,Data!M240),IF(Data!Z240="AZM",SUMIFS(Data!AX:AX,Data!Z:Z,"TM",Data!U:U,Data!M240),IF(Data!Z240="Zone",SUMIFS(Data!AX:AX,Data!Z:Z,"TM",Data!T:T,Data!M240),IF(Data!Z240="Region",SUMIFS(Data!AX:AX,Data!Z:Z,"TM",Data!S:S,Data!M240),IF(Data!Z240="Country",SUMIFS(Data!AX:AX,Data!Z:Z,"TM",Data!R:R,Data!M240),0)))))))</f>
        <v>0</v>
      </c>
      <c r="AY240" s="18">
        <f>IF(Z240="TM",(COUNTIFS(Orders!AD:AD,Data!M240,Orders!W:W,0,Orders!X:X,0,Orders!S:S,"*Pro*")+COUNTIFS(Orders!AD:AD,Data!M240,Orders!W:W,1,Orders!X:X,1,Orders!S:S,"*Pro*")),IF(Data!Z240="AAM",SUMIFS(Data!AY:AY,Data!Z:Z,"TM",Data!X:X,Data!M240),IF(Data!Z240="AM",SUMIFS(Data!AY:AY,Data!Z:Z,"TM",Data!V:V,Data!M240),IF(Data!Z240="AZM",SUMIFS(Data!AY:AY,Data!Z:Z,"TM",Data!U:U,Data!M240),IF(Data!Z240="Zone",SUMIFS(Data!AY:AY,Data!Z:Z,"TM",Data!T:T,Data!M240),IF(Data!Z240="Region",SUMIFS(Data!AY:AY,Data!Z:Z,"TM",Data!S:S,Data!M240),IF(Data!Z240="Country",SUMIFS(Data!AY:AY,Data!Z:Z,"TM",Data!R:R,Data!M240),0)))))))</f>
        <v>0</v>
      </c>
      <c r="AZ240" s="18">
        <f>IF(Z240="TM",(COUNTIFS(Orders!AD:AD,Data!M240,Orders!W:W,0,Orders!X:X,0,Orders!S:S,"*Tab*")+COUNTIFS(Orders!AD:AD,Data!M240,Orders!W:W,1,Orders!X:X,1,Orders!S:S,"*Tab*")),IF(Data!Z240="AAM",SUMIFS(Data!AZ:AZ,Data!Z:Z,"TM",Data!X:X,Data!M240),IF(Data!Z240="AM",SUMIFS(Data!AZ:AZ,Data!Z:Z,"TM",Data!V:V,Data!M240),IF(Data!Z240="AZM",SUMIFS(Data!AZ:AZ,Data!Z:Z,"TM",Data!U:U,Data!M240),IF(Data!Z240="Zone",SUMIFS(Data!AZ:AZ,Data!Z:Z,"TM",Data!T:T,Data!M240),IF(Data!Z240="Region",SUMIFS(Data!AZ:AZ,Data!Z:Z,"TM",Data!S:S,Data!M240),IF(Data!Z240="Country",SUMIFS(Data!AZ:AZ,Data!Z:Z,"TM",Data!R:R,Data!M240),0)))))))</f>
        <v>0</v>
      </c>
      <c r="BA240" s="18">
        <f>IF(Z240="TM",(COUNTIFS(Orders!AD:AD,Data!M240,Orders!W:W,0,Orders!X:X,0,Orders!S:S,"*Dental*")+COUNTIFS(Orders!AD:AD,Data!M240,Orders!W:W,1,Orders!X:X,1,Orders!S:S,"*Dental*")+COUNTIFS(Orders!AD:AD,Data!M240,Orders!W:W,0,Orders!X:X,0,Orders!S:S,"*Pediatric*")+COUNTIFS(Orders!AD:AD,Data!M240,Orders!W:W,1,Orders!X:X,1,Orders!S:S,"*Pediatric*")),IF(Data!Z240="AAM",SUMIFS(Data!BA:BA,Data!Z:Z,"TM",Data!X:X,Data!M240),IF(Data!Z240="AM",SUMIFS(Data!BA:BA,Data!Z:Z,"TM",Data!V:V,Data!M240),IF(Data!Z240="AZM",SUMIFS(Data!BA:BA,Data!Z:Z,"TM",Data!U:U,Data!M240),IF(Data!Z240="Zone",SUMIFS(Data!BA:BA,Data!Z:Z,"TM",Data!T:T,Data!M240),IF(Data!Z240="Region",SUMIFS(Data!BA:BA,Data!Z:Z,"TM",Data!S:S,Data!M240),IF(Data!Z240="Country",SUMIFS(Data!BA:BA,Data!Z:Z,"TM",Data!R:R,Data!M240),0)))))))</f>
        <v>0</v>
      </c>
      <c r="BB240" s="18">
        <f>IF(Z240="TM",(COUNTIFS(Orders!AD:AD,Data!M240,Orders!W:W,0,Orders!X:X,0,Orders!S:S,"*Fabric*")+COUNTIFS(Orders!AD:AD,Data!M240,Orders!W:W,1,Orders!X:X,1,Orders!S:S,"*Fabric*")),IF(Data!Z240="AAM",SUMIFS(Data!BB:BB,Data!Z:Z,"TM",Data!X:X,Data!M240),IF(Data!Z240="AM",SUMIFS(Data!BB:BB,Data!Z:Z,"TM",Data!V:V,Data!M240),IF(Data!Z240="AZM",SUMIFS(Data!BB:BB,Data!Z:Z,"TM",Data!U:U,Data!M240),IF(Data!Z240="Zone",SUMIFS(Data!BB:BB,Data!Z:Z,"TM",Data!T:T,Data!M240),IF(Data!Z240="Region",SUMIFS(Data!BB:BB,Data!Z:Z,"TM",Data!S:S,Data!M240),IF(Data!Z240="Country",SUMIFS(Data!BB:BB,Data!Z:Z,"TM",Data!R:R,Data!M240),0)))))))</f>
        <v>0</v>
      </c>
    </row>
    <row r="241" spans="1:54" ht="15.75" x14ac:dyDescent="0.3">
      <c r="A241" s="33" t="str">
        <f t="shared" si="71"/>
        <v/>
      </c>
      <c r="B241" s="33" t="b">
        <f t="shared" si="72"/>
        <v>1</v>
      </c>
      <c r="C241" s="33" t="e">
        <f>IF(ISERROR(SMALL($D$4:$D$594,E241)),””,SMALL($D$4:$D$594,E241))</f>
        <v>#NAME?</v>
      </c>
      <c r="D241" s="34" t="str">
        <f t="shared" si="73"/>
        <v/>
      </c>
      <c r="E241" s="33">
        <f>ROWS($E$4:E241)</f>
        <v>238</v>
      </c>
      <c r="F241" s="33">
        <f t="shared" si="74"/>
        <v>0</v>
      </c>
      <c r="G241" s="33">
        <f>IF(OR(Report!$C$7="",Report!$C$7="All Levels"),1,IF(Report!$C$7=Data!Z241,1,0))</f>
        <v>0</v>
      </c>
      <c r="H241" s="33">
        <f t="shared" si="75"/>
        <v>1</v>
      </c>
      <c r="I241" s="33">
        <f t="shared" si="76"/>
        <v>3</v>
      </c>
      <c r="J241" s="33">
        <f>IF(OR(Report!$F$7="",Report!$F$7="All AMs"),1,IF(Report!$F$7=Data!W241,1,0))</f>
        <v>1</v>
      </c>
      <c r="K241" s="33">
        <f>IF(OR(Report!$E$7="",Report!$E$7="All Zones"),1,IF(Report!$E$7=Data!P241,1,0))</f>
        <v>1</v>
      </c>
      <c r="L241" s="33">
        <f>IF(OR(Report!$D$7="",Report!$D$7="All Regions"),1,IF(Report!$D$7=Data!O241,1,0))</f>
        <v>1</v>
      </c>
      <c r="M241" s="67" t="s">
        <v>295</v>
      </c>
      <c r="N241" s="67" t="s">
        <v>1066</v>
      </c>
      <c r="O241" s="68" t="s">
        <v>18</v>
      </c>
      <c r="P241" s="68" t="s">
        <v>684</v>
      </c>
      <c r="Q241" s="68" t="s">
        <v>816</v>
      </c>
      <c r="R241" s="67" t="s">
        <v>777</v>
      </c>
      <c r="S241" s="67" t="s">
        <v>749</v>
      </c>
      <c r="T241" s="67" t="s">
        <v>752</v>
      </c>
      <c r="U241" s="67"/>
      <c r="V241" s="67" t="s">
        <v>579</v>
      </c>
      <c r="W241" s="67" t="s">
        <v>708</v>
      </c>
      <c r="X241" s="67"/>
      <c r="Y241" s="68" t="s">
        <v>361</v>
      </c>
      <c r="Z241" s="68" t="s">
        <v>13</v>
      </c>
      <c r="AA241" s="68" t="s">
        <v>70</v>
      </c>
      <c r="AB241" s="18">
        <f>IF(Z241="TM",IF(AA241="H",(COUNTIFS(Orders!AD:AD,Data!M241,Orders!W:W,0,Orders!X:X,0)+COUNTIFS(Orders!AD:AD,Data!M241,Orders!W:W,1,Orders!X:X,1)),0),IF(Data!Z241="AAM",SUMIFS(Data!AB:AB,Data!Z:Z,"TM",Data!X:X,Data!M241,AA:AA,"H"),IF(Data!Z241="AM",SUMIFS(Data!AB:AB,Data!Z:Z,"TM",Data!V:V,Data!M241,AA:AA,"H"),IF(Data!Z241="AZM",SUMIFS(Data!AB:AB,Data!Z:Z,"TM",Data!U:U,Data!M241,AA:AA,"H"),IF(Data!Z241="ZM",SUMIFS(Data!AB:AB,Data!Z:Z,"TM",Data!T:T,Data!M241,AA:AA,"H"),IF(Data!Z241="RM",SUMIFS(Data!AB:AB,Data!Z:Z,"TM",Data!S:S,Data!M241,AA:AA,"H"),IF(Data!Z241="CM",SUMIFS(Data!AB:AB,Data!Z:Z,"TM",Data!R:R,Data!M241,AA:AA,"H"),"")))))))</f>
        <v>0</v>
      </c>
      <c r="AC241" s="28">
        <f>IF(Z241="TM",IF(AA241="H",(SUMIFS(Orders!AG:AG,Orders!AD:AD,Data!M241,Orders!W:W,0,Orders!X:X,0)+SUMIFS(Orders!AG:AG,Orders!AD:AD,Data!M241,Orders!W:W,1,Orders!X:X,1))/12000,0),IF(Data!Z241="AAM",SUMIFS(Data!AC:AC,Data!Z:Z,"TM",Data!X:X,Data!M241,AA:AA,"H"),IF(Data!Z241="AM",SUMIFS(Data!AC:AC,Data!Z:Z,"TM",Data!V:V,Data!M241,AA:AA,"H"),IF(Data!Z241="AZM",SUMIFS(Data!AC:AC,Data!Z:Z,"TM",Data!U:U,Data!M241,AA:AA,"H"),IF(Data!Z241="Zone",SUMIFS(Data!AC:AC,Data!Z:Z,"TM",Data!T:T,Data!M241,AA:AA,"H"),IF(Data!Z241="Region",SUMIFS(Data!AC:AC,Data!Z:Z,"TM",Data!S:S,Data!M241,AA:AA,"H"),IF(Data!Z241="Country",SUMIFS(Data!AC:AC,Data!Z:Z,"TM",Data!R:R,Data!M241,AA:AA,"H"),"")))))))</f>
        <v>0</v>
      </c>
      <c r="AD241" s="18">
        <f>IF(Z241="TM",0,IF(Data!Z241="AAM",SUMIFS(Data!AD:AD,Data!Z:Z,"TM",Data!X:X,Data!M241,AA:AA,"H"),IF(Data!Z241="AM",SUMIFS(Data!AD:AD,Data!Z:Z,"TM",Data!V:V,Data!M241,AA:AA,"H"),IF(Data!Z241="AZM",SUMIFS(Data!AD:AD,Data!Z:Z,"TM",Data!U:U,Data!M241,AA:AA,"H"),IF(Data!Z241="Zone",SUMIFS(Data!AD:AD,Data!Z:Z,"TM",Data!T:T,Data!M241,AA:AA,"H"),IF(Data!Z241="Region",SUMIFS(Data!AD:AD,Data!Z:Z,"TM",Data!S:S,Data!M241,AA:AA,"H"),IF(Data!Z241="Country",SUMIFS(Data!AD:AD,Data!Z:Z,"TM",Data!R:R,Data!M241,AA:AA,"H"),"")))))))</f>
        <v>0</v>
      </c>
      <c r="AE241" s="27">
        <f t="shared" si="60"/>
        <v>0</v>
      </c>
      <c r="AF241" s="26">
        <f t="shared" si="61"/>
        <v>0</v>
      </c>
      <c r="AG241" s="26">
        <f t="shared" si="62"/>
        <v>0</v>
      </c>
      <c r="AH241" s="26">
        <f t="shared" si="63"/>
        <v>0</v>
      </c>
      <c r="AJ241" s="28">
        <f>IF(Z241="TM",IF(AA241="U",(SUMIFS(Orders!AG:AG,Orders!AD:AD,Data!M241,Orders!W:W,0,Orders!X:X,0)+SUMIFS(Orders!AG:AG,Orders!AD:AD,Data!M241,Orders!W:W,1,Orders!X:X,1))/12000,0),IF(Data!Z241="AAM",SUMIFS(Data!AJ:AJ,Data!Z:Z,"TM",Data!X:X,Data!M241,AA:AA,"U"),IF(Data!Z241="AM",SUMIFS(Data!AJ:AJ,Data!Z:Z,"TM",Data!V:V,Data!M241,AA:AA,"U"),IF(Data!Z241="AZM",SUMIFS(Data!AJ:AJ,Data!Z:Z,"TM",Data!U:U,Data!M241,AA:AA,"U"),IF(Data!Z241="Zone",SUMIFS(Data!AJ:AJ,Data!Z:Z,"TM",Data!T:T,Data!M241,AA:AA,"U"),IF(Data!Z241="Region",SUMIFS(Data!AJ:AJ,Data!Z:Z,"TM",Data!S:S,Data!M241,AA:AA,"U"),IF(Data!Z241="Country",SUMIFS(Data!AJ:AJ,Data!Z:Z,"TM",Data!R:R,Data!M241,AA:AA,"U"),"")))))))</f>
        <v>0</v>
      </c>
      <c r="AK241" s="18">
        <f>IF(Z241="TM",IF(AA241="U",(SUMIFS(Orders!AG:AG,Orders!AD:AD,Data!M241,Orders!W:W,0,Orders!X:X,0)+SUMIFS(Orders!AG:AG,Orders!AD:AD,Data!M241,Orders!W:W,1,Orders!X:X,1)),0),IF(Data!Z241="AAM",SUMIFS(Data!AK:AK,Data!Z:Z,"TM",Data!X:X,Data!M241,AA:AA,"U"),IF(Data!Z241="AM",SUMIFS(Data!AK:AK,Data!Z:Z,"TM",Data!V:V,Data!M241,AA:AA,"U"),IF(Data!Z241="AZM",SUMIFS(Data!AK:AK,Data!Z:Z,"TM",Data!U:U,Data!M241,AA:AA,"U"),IF(Data!Z241="Zone",SUMIFS(Data!AK:AK,Data!Z:Z,"TM",Data!T:T,Data!M241,AA:AA,"U"),IF(Data!Z241="Region",SUMIFS(Data!AK:AK,Data!Z:Z,"TM",Data!S:S,Data!M241,AA:AA,"U"),IF(Data!Z241="Country",SUMIFS(Data!AK:AK,Data!Z:Z,"TM",Data!R:R,Data!M241,AA:AA,"U"),"")))))))</f>
        <v>0</v>
      </c>
      <c r="AL241" s="18">
        <f>IF(Z241="TM",12000*0,IF(Data!Z241="AAM",SUMIFS(Data!AL:AL,Data!Z:Z,"TM",Data!X:X,Data!M241,AA:AA,"H"),IF(Data!Z241="AM",SUMIFS(Data!AL:AL,Data!Z:Z,"TM",Data!V:V,Data!M241,AA:AA,"H"),IF(Data!Z241="AZM",SUMIFS(Data!AL:AL,Data!Z:Z,"TM",Data!U:U,Data!M241,AA:AA,"H"),IF(Data!Z241="Zone",SUMIFS(Data!AL:AL,Data!Z:Z,"TM",Data!T:T,Data!M241,AA:AA,"H"),IF(Data!Z241="Region",SUMIFS(Data!AL:AL,Data!Z:Z,"TM",Data!S:S,Data!M241,AA:AA,"H"),IF(Data!Z241="Country",SUMIFS(Data!AL:AL,Data!Z:Z,"TM",Data!R:R,Data!M241,AA:AA,"H"),"")))))))</f>
        <v>0</v>
      </c>
      <c r="AM241" s="27">
        <f t="shared" si="64"/>
        <v>0</v>
      </c>
      <c r="AN241" s="26">
        <f t="shared" si="65"/>
        <v>0</v>
      </c>
      <c r="AO241" s="26">
        <f t="shared" si="66"/>
        <v>0</v>
      </c>
      <c r="AQ241" s="28">
        <f t="shared" si="67"/>
        <v>0</v>
      </c>
      <c r="AR241" s="18">
        <f t="shared" si="68"/>
        <v>0</v>
      </c>
      <c r="AS241" s="18">
        <f t="shared" si="69"/>
        <v>0</v>
      </c>
      <c r="AT241" s="27">
        <f t="shared" si="70"/>
        <v>0</v>
      </c>
      <c r="AU241" s="27"/>
      <c r="AV241" s="27"/>
      <c r="AW241" s="18">
        <f>IF(Z241="TM",(COUNTIFS(Orders!AD:AD,Data!M241,Orders!W:W,0,Orders!X:X,0,Orders!S:S,"*Ray*")+COUNTIFS(Orders!AD:AD,Data!M241,Orders!W:W,1,Orders!X:X,1,Orders!S:S,"*Ray*")+COUNTIFS(Orders!AD:AD,Data!M241,Orders!W:W,0,Orders!X:X,0,Orders!S:S,"*Fabric*")+COUNTIFS(Orders!AD:AD,Data!M241,Orders!W:W,1,Orders!X:X,1,Orders!S:S,"*Fabric*")),IF(Data!Z241="AAM",SUMIFS(Data!AW:AW,Data!Z:Z,"TM",Data!X:X,Data!M241),IF(Data!Z241="AM",SUMIFS(Data!AW:AW,Data!Z:Z,"TM",Data!V:V,Data!M241),IF(Data!Z241="AZM",SUMIFS(Data!AW:AW,Data!Z:Z,"TM",Data!U:U,Data!M241),IF(Data!Z241="Zone",SUMIFS(Data!AW:AW,Data!Z:Z,"TM",Data!T:T,Data!M241),IF(Data!Z241="Region",SUMIFS(Data!AW:AW,Data!Z:Z,"TM",Data!S:S,Data!M241),IF(Data!Z241="Country",SUMIFS(Data!AW:AW,Data!Z:Z,"TM",Data!R:R,Data!M241),0)))))))</f>
        <v>0</v>
      </c>
      <c r="AX241" s="18">
        <f>IF(Z241="TM",(COUNTIFS(Orders!AD:AD,Data!M241,Orders!W:W,0,Orders!X:X,0,Orders!S:S,"*Starter*")+COUNTIFS(Orders!AD:AD,Data!M241,Orders!W:W,1,Orders!X:X,1,Orders!S:S,"*Starter*")),IF(Data!Z241="AAM",SUMIFS(Data!AX:AX,Data!Z:Z,"TM",Data!X:X,Data!M241),IF(Data!Z241="AM",SUMIFS(Data!AX:AX,Data!Z:Z,"TM",Data!V:V,Data!M241),IF(Data!Z241="AZM",SUMIFS(Data!AX:AX,Data!Z:Z,"TM",Data!U:U,Data!M241),IF(Data!Z241="Zone",SUMIFS(Data!AX:AX,Data!Z:Z,"TM",Data!T:T,Data!M241),IF(Data!Z241="Region",SUMIFS(Data!AX:AX,Data!Z:Z,"TM",Data!S:S,Data!M241),IF(Data!Z241="Country",SUMIFS(Data!AX:AX,Data!Z:Z,"TM",Data!R:R,Data!M241),0)))))))</f>
        <v>0</v>
      </c>
      <c r="AY241" s="18">
        <f>IF(Z241="TM",(COUNTIFS(Orders!AD:AD,Data!M241,Orders!W:W,0,Orders!X:X,0,Orders!S:S,"*Pro*")+COUNTIFS(Orders!AD:AD,Data!M241,Orders!W:W,1,Orders!X:X,1,Orders!S:S,"*Pro*")),IF(Data!Z241="AAM",SUMIFS(Data!AY:AY,Data!Z:Z,"TM",Data!X:X,Data!M241),IF(Data!Z241="AM",SUMIFS(Data!AY:AY,Data!Z:Z,"TM",Data!V:V,Data!M241),IF(Data!Z241="AZM",SUMIFS(Data!AY:AY,Data!Z:Z,"TM",Data!U:U,Data!M241),IF(Data!Z241="Zone",SUMIFS(Data!AY:AY,Data!Z:Z,"TM",Data!T:T,Data!M241),IF(Data!Z241="Region",SUMIFS(Data!AY:AY,Data!Z:Z,"TM",Data!S:S,Data!M241),IF(Data!Z241="Country",SUMIFS(Data!AY:AY,Data!Z:Z,"TM",Data!R:R,Data!M241),0)))))))</f>
        <v>0</v>
      </c>
      <c r="AZ241" s="18">
        <f>IF(Z241="TM",(COUNTIFS(Orders!AD:AD,Data!M241,Orders!W:W,0,Orders!X:X,0,Orders!S:S,"*Tab*")+COUNTIFS(Orders!AD:AD,Data!M241,Orders!W:W,1,Orders!X:X,1,Orders!S:S,"*Tab*")),IF(Data!Z241="AAM",SUMIFS(Data!AZ:AZ,Data!Z:Z,"TM",Data!X:X,Data!M241),IF(Data!Z241="AM",SUMIFS(Data!AZ:AZ,Data!Z:Z,"TM",Data!V:V,Data!M241),IF(Data!Z241="AZM",SUMIFS(Data!AZ:AZ,Data!Z:Z,"TM",Data!U:U,Data!M241),IF(Data!Z241="Zone",SUMIFS(Data!AZ:AZ,Data!Z:Z,"TM",Data!T:T,Data!M241),IF(Data!Z241="Region",SUMIFS(Data!AZ:AZ,Data!Z:Z,"TM",Data!S:S,Data!M241),IF(Data!Z241="Country",SUMIFS(Data!AZ:AZ,Data!Z:Z,"TM",Data!R:R,Data!M241),0)))))))</f>
        <v>0</v>
      </c>
      <c r="BA241" s="18">
        <f>IF(Z241="TM",(COUNTIFS(Orders!AD:AD,Data!M241,Orders!W:W,0,Orders!X:X,0,Orders!S:S,"*Dental*")+COUNTIFS(Orders!AD:AD,Data!M241,Orders!W:W,1,Orders!X:X,1,Orders!S:S,"*Dental*")+COUNTIFS(Orders!AD:AD,Data!M241,Orders!W:W,0,Orders!X:X,0,Orders!S:S,"*Pediatric*")+COUNTIFS(Orders!AD:AD,Data!M241,Orders!W:W,1,Orders!X:X,1,Orders!S:S,"*Pediatric*")),IF(Data!Z241="AAM",SUMIFS(Data!BA:BA,Data!Z:Z,"TM",Data!X:X,Data!M241),IF(Data!Z241="AM",SUMIFS(Data!BA:BA,Data!Z:Z,"TM",Data!V:V,Data!M241),IF(Data!Z241="AZM",SUMIFS(Data!BA:BA,Data!Z:Z,"TM",Data!U:U,Data!M241),IF(Data!Z241="Zone",SUMIFS(Data!BA:BA,Data!Z:Z,"TM",Data!T:T,Data!M241),IF(Data!Z241="Region",SUMIFS(Data!BA:BA,Data!Z:Z,"TM",Data!S:S,Data!M241),IF(Data!Z241="Country",SUMIFS(Data!BA:BA,Data!Z:Z,"TM",Data!R:R,Data!M241),0)))))))</f>
        <v>0</v>
      </c>
      <c r="BB241" s="18">
        <f>IF(Z241="TM",(COUNTIFS(Orders!AD:AD,Data!M241,Orders!W:W,0,Orders!X:X,0,Orders!S:S,"*Fabric*")+COUNTIFS(Orders!AD:AD,Data!M241,Orders!W:W,1,Orders!X:X,1,Orders!S:S,"*Fabric*")),IF(Data!Z241="AAM",SUMIFS(Data!BB:BB,Data!Z:Z,"TM",Data!X:X,Data!M241),IF(Data!Z241="AM",SUMIFS(Data!BB:BB,Data!Z:Z,"TM",Data!V:V,Data!M241),IF(Data!Z241="AZM",SUMIFS(Data!BB:BB,Data!Z:Z,"TM",Data!U:U,Data!M241),IF(Data!Z241="Zone",SUMIFS(Data!BB:BB,Data!Z:Z,"TM",Data!T:T,Data!M241),IF(Data!Z241="Region",SUMIFS(Data!BB:BB,Data!Z:Z,"TM",Data!S:S,Data!M241),IF(Data!Z241="Country",SUMIFS(Data!BB:BB,Data!Z:Z,"TM",Data!R:R,Data!M241),0)))))))</f>
        <v>0</v>
      </c>
    </row>
    <row r="242" spans="1:54" ht="15.75" x14ac:dyDescent="0.3">
      <c r="A242" s="33" t="str">
        <f t="shared" si="71"/>
        <v/>
      </c>
      <c r="B242" s="33" t="b">
        <f t="shared" si="72"/>
        <v>1</v>
      </c>
      <c r="C242" s="33" t="e">
        <f>IF(ISERROR(SMALL($D$4:$D$594,E242)),””,SMALL($D$4:$D$594,E242))</f>
        <v>#NAME?</v>
      </c>
      <c r="D242" s="34" t="str">
        <f t="shared" si="73"/>
        <v/>
      </c>
      <c r="E242" s="33">
        <f>ROWS($E$4:E242)</f>
        <v>239</v>
      </c>
      <c r="F242" s="33">
        <f t="shared" si="74"/>
        <v>0</v>
      </c>
      <c r="G242" s="33">
        <f>IF(OR(Report!$C$7="",Report!$C$7="All Levels"),1,IF(Report!$C$7=Data!Z242,1,0))</f>
        <v>0</v>
      </c>
      <c r="H242" s="33">
        <f t="shared" si="75"/>
        <v>1</v>
      </c>
      <c r="I242" s="33">
        <f t="shared" si="76"/>
        <v>3</v>
      </c>
      <c r="J242" s="33">
        <f>IF(OR(Report!$F$7="",Report!$F$7="All AMs"),1,IF(Report!$F$7=Data!W242,1,0))</f>
        <v>1</v>
      </c>
      <c r="K242" s="33">
        <f>IF(OR(Report!$E$7="",Report!$E$7="All Zones"),1,IF(Report!$E$7=Data!P242,1,0))</f>
        <v>1</v>
      </c>
      <c r="L242" s="33">
        <f>IF(OR(Report!$D$7="",Report!$D$7="All Regions"),1,IF(Report!$D$7=Data!O242,1,0))</f>
        <v>1</v>
      </c>
      <c r="M242" s="67" t="s">
        <v>234</v>
      </c>
      <c r="N242" s="67" t="s">
        <v>1067</v>
      </c>
      <c r="O242" s="68" t="s">
        <v>18</v>
      </c>
      <c r="P242" s="68" t="s">
        <v>684</v>
      </c>
      <c r="Q242" s="68" t="s">
        <v>816</v>
      </c>
      <c r="R242" s="67" t="s">
        <v>777</v>
      </c>
      <c r="S242" s="67" t="s">
        <v>749</v>
      </c>
      <c r="T242" s="67" t="s">
        <v>752</v>
      </c>
      <c r="U242" s="67"/>
      <c r="V242" s="67" t="s">
        <v>579</v>
      </c>
      <c r="W242" s="67" t="s">
        <v>708</v>
      </c>
      <c r="X242" s="67"/>
      <c r="Y242" s="68" t="s">
        <v>361</v>
      </c>
      <c r="Z242" s="68" t="s">
        <v>13</v>
      </c>
      <c r="AA242" s="68" t="s">
        <v>70</v>
      </c>
      <c r="AB242" s="18">
        <f>IF(Z242="TM",IF(AA242="H",(COUNTIFS(Orders!AD:AD,Data!M242,Orders!W:W,0,Orders!X:X,0)+COUNTIFS(Orders!AD:AD,Data!M242,Orders!W:W,1,Orders!X:X,1)),0),IF(Data!Z242="AAM",SUMIFS(Data!AB:AB,Data!Z:Z,"TM",Data!X:X,Data!M242,AA:AA,"H"),IF(Data!Z242="AM",SUMIFS(Data!AB:AB,Data!Z:Z,"TM",Data!V:V,Data!M242,AA:AA,"H"),IF(Data!Z242="AZM",SUMIFS(Data!AB:AB,Data!Z:Z,"TM",Data!U:U,Data!M242,AA:AA,"H"),IF(Data!Z242="ZM",SUMIFS(Data!AB:AB,Data!Z:Z,"TM",Data!T:T,Data!M242,AA:AA,"H"),IF(Data!Z242="RM",SUMIFS(Data!AB:AB,Data!Z:Z,"TM",Data!S:S,Data!M242,AA:AA,"H"),IF(Data!Z242="CM",SUMIFS(Data!AB:AB,Data!Z:Z,"TM",Data!R:R,Data!M242,AA:AA,"H"),"")))))))</f>
        <v>0</v>
      </c>
      <c r="AC242" s="28">
        <f>IF(Z242="TM",IF(AA242="H",(SUMIFS(Orders!AG:AG,Orders!AD:AD,Data!M242,Orders!W:W,0,Orders!X:X,0)+SUMIFS(Orders!AG:AG,Orders!AD:AD,Data!M242,Orders!W:W,1,Orders!X:X,1))/12000,0),IF(Data!Z242="AAM",SUMIFS(Data!AC:AC,Data!Z:Z,"TM",Data!X:X,Data!M242,AA:AA,"H"),IF(Data!Z242="AM",SUMIFS(Data!AC:AC,Data!Z:Z,"TM",Data!V:V,Data!M242,AA:AA,"H"),IF(Data!Z242="AZM",SUMIFS(Data!AC:AC,Data!Z:Z,"TM",Data!U:U,Data!M242,AA:AA,"H"),IF(Data!Z242="Zone",SUMIFS(Data!AC:AC,Data!Z:Z,"TM",Data!T:T,Data!M242,AA:AA,"H"),IF(Data!Z242="Region",SUMIFS(Data!AC:AC,Data!Z:Z,"TM",Data!S:S,Data!M242,AA:AA,"H"),IF(Data!Z242="Country",SUMIFS(Data!AC:AC,Data!Z:Z,"TM",Data!R:R,Data!M242,AA:AA,"H"),"")))))))</f>
        <v>0</v>
      </c>
      <c r="AD242" s="18">
        <f>IF(Z242="TM",0,IF(Data!Z242="AAM",SUMIFS(Data!AD:AD,Data!Z:Z,"TM",Data!X:X,Data!M242,AA:AA,"H"),IF(Data!Z242="AM",SUMIFS(Data!AD:AD,Data!Z:Z,"TM",Data!V:V,Data!M242,AA:AA,"H"),IF(Data!Z242="AZM",SUMIFS(Data!AD:AD,Data!Z:Z,"TM",Data!U:U,Data!M242,AA:AA,"H"),IF(Data!Z242="Zone",SUMIFS(Data!AD:AD,Data!Z:Z,"TM",Data!T:T,Data!M242,AA:AA,"H"),IF(Data!Z242="Region",SUMIFS(Data!AD:AD,Data!Z:Z,"TM",Data!S:S,Data!M242,AA:AA,"H"),IF(Data!Z242="Country",SUMIFS(Data!AD:AD,Data!Z:Z,"TM",Data!R:R,Data!M242,AA:AA,"H"),"")))))))</f>
        <v>0</v>
      </c>
      <c r="AE242" s="27">
        <f t="shared" si="60"/>
        <v>0</v>
      </c>
      <c r="AF242" s="26">
        <f t="shared" si="61"/>
        <v>0</v>
      </c>
      <c r="AG242" s="26">
        <f t="shared" si="62"/>
        <v>0</v>
      </c>
      <c r="AH242" s="26">
        <f t="shared" si="63"/>
        <v>0</v>
      </c>
      <c r="AJ242" s="28">
        <f>IF(Z242="TM",IF(AA242="U",(SUMIFS(Orders!AG:AG,Orders!AD:AD,Data!M242,Orders!W:W,0,Orders!X:X,0)+SUMIFS(Orders!AG:AG,Orders!AD:AD,Data!M242,Orders!W:W,1,Orders!X:X,1))/12000,0),IF(Data!Z242="AAM",SUMIFS(Data!AJ:AJ,Data!Z:Z,"TM",Data!X:X,Data!M242,AA:AA,"U"),IF(Data!Z242="AM",SUMIFS(Data!AJ:AJ,Data!Z:Z,"TM",Data!V:V,Data!M242,AA:AA,"U"),IF(Data!Z242="AZM",SUMIFS(Data!AJ:AJ,Data!Z:Z,"TM",Data!U:U,Data!M242,AA:AA,"U"),IF(Data!Z242="Zone",SUMIFS(Data!AJ:AJ,Data!Z:Z,"TM",Data!T:T,Data!M242,AA:AA,"U"),IF(Data!Z242="Region",SUMIFS(Data!AJ:AJ,Data!Z:Z,"TM",Data!S:S,Data!M242,AA:AA,"U"),IF(Data!Z242="Country",SUMIFS(Data!AJ:AJ,Data!Z:Z,"TM",Data!R:R,Data!M242,AA:AA,"U"),"")))))))</f>
        <v>0</v>
      </c>
      <c r="AK242" s="18">
        <f>IF(Z242="TM",IF(AA242="U",(SUMIFS(Orders!AG:AG,Orders!AD:AD,Data!M242,Orders!W:W,0,Orders!X:X,0)+SUMIFS(Orders!AG:AG,Orders!AD:AD,Data!M242,Orders!W:W,1,Orders!X:X,1)),0),IF(Data!Z242="AAM",SUMIFS(Data!AK:AK,Data!Z:Z,"TM",Data!X:X,Data!M242,AA:AA,"U"),IF(Data!Z242="AM",SUMIFS(Data!AK:AK,Data!Z:Z,"TM",Data!V:V,Data!M242,AA:AA,"U"),IF(Data!Z242="AZM",SUMIFS(Data!AK:AK,Data!Z:Z,"TM",Data!U:U,Data!M242,AA:AA,"U"),IF(Data!Z242="Zone",SUMIFS(Data!AK:AK,Data!Z:Z,"TM",Data!T:T,Data!M242,AA:AA,"U"),IF(Data!Z242="Region",SUMIFS(Data!AK:AK,Data!Z:Z,"TM",Data!S:S,Data!M242,AA:AA,"U"),IF(Data!Z242="Country",SUMIFS(Data!AK:AK,Data!Z:Z,"TM",Data!R:R,Data!M242,AA:AA,"U"),"")))))))</f>
        <v>0</v>
      </c>
      <c r="AL242" s="18">
        <f>IF(Z242="TM",12000*0,IF(Data!Z242="AAM",SUMIFS(Data!AL:AL,Data!Z:Z,"TM",Data!X:X,Data!M242,AA:AA,"H"),IF(Data!Z242="AM",SUMIFS(Data!AL:AL,Data!Z:Z,"TM",Data!V:V,Data!M242,AA:AA,"H"),IF(Data!Z242="AZM",SUMIFS(Data!AL:AL,Data!Z:Z,"TM",Data!U:U,Data!M242,AA:AA,"H"),IF(Data!Z242="Zone",SUMIFS(Data!AL:AL,Data!Z:Z,"TM",Data!T:T,Data!M242,AA:AA,"H"),IF(Data!Z242="Region",SUMIFS(Data!AL:AL,Data!Z:Z,"TM",Data!S:S,Data!M242,AA:AA,"H"),IF(Data!Z242="Country",SUMIFS(Data!AL:AL,Data!Z:Z,"TM",Data!R:R,Data!M242,AA:AA,"H"),"")))))))</f>
        <v>0</v>
      </c>
      <c r="AM242" s="27">
        <f t="shared" si="64"/>
        <v>0</v>
      </c>
      <c r="AN242" s="26">
        <f t="shared" si="65"/>
        <v>0</v>
      </c>
      <c r="AO242" s="26">
        <f t="shared" si="66"/>
        <v>0</v>
      </c>
      <c r="AQ242" s="28">
        <f t="shared" si="67"/>
        <v>0</v>
      </c>
      <c r="AR242" s="18">
        <f t="shared" si="68"/>
        <v>0</v>
      </c>
      <c r="AS242" s="18">
        <f t="shared" si="69"/>
        <v>0</v>
      </c>
      <c r="AT242" s="27">
        <f t="shared" si="70"/>
        <v>0</v>
      </c>
      <c r="AU242" s="27"/>
      <c r="AV242" s="27"/>
      <c r="AW242" s="18">
        <f>IF(Z242="TM",(COUNTIFS(Orders!AD:AD,Data!M242,Orders!W:W,0,Orders!X:X,0,Orders!S:S,"*Ray*")+COUNTIFS(Orders!AD:AD,Data!M242,Orders!W:W,1,Orders!X:X,1,Orders!S:S,"*Ray*")+COUNTIFS(Orders!AD:AD,Data!M242,Orders!W:W,0,Orders!X:X,0,Orders!S:S,"*Fabric*")+COUNTIFS(Orders!AD:AD,Data!M242,Orders!W:W,1,Orders!X:X,1,Orders!S:S,"*Fabric*")),IF(Data!Z242="AAM",SUMIFS(Data!AW:AW,Data!Z:Z,"TM",Data!X:X,Data!M242),IF(Data!Z242="AM",SUMIFS(Data!AW:AW,Data!Z:Z,"TM",Data!V:V,Data!M242),IF(Data!Z242="AZM",SUMIFS(Data!AW:AW,Data!Z:Z,"TM",Data!U:U,Data!M242),IF(Data!Z242="Zone",SUMIFS(Data!AW:AW,Data!Z:Z,"TM",Data!T:T,Data!M242),IF(Data!Z242="Region",SUMIFS(Data!AW:AW,Data!Z:Z,"TM",Data!S:S,Data!M242),IF(Data!Z242="Country",SUMIFS(Data!AW:AW,Data!Z:Z,"TM",Data!R:R,Data!M242),0)))))))</f>
        <v>0</v>
      </c>
      <c r="AX242" s="18">
        <f>IF(Z242="TM",(COUNTIFS(Orders!AD:AD,Data!M242,Orders!W:W,0,Orders!X:X,0,Orders!S:S,"*Starter*")+COUNTIFS(Orders!AD:AD,Data!M242,Orders!W:W,1,Orders!X:X,1,Orders!S:S,"*Starter*")),IF(Data!Z242="AAM",SUMIFS(Data!AX:AX,Data!Z:Z,"TM",Data!X:X,Data!M242),IF(Data!Z242="AM",SUMIFS(Data!AX:AX,Data!Z:Z,"TM",Data!V:V,Data!M242),IF(Data!Z242="AZM",SUMIFS(Data!AX:AX,Data!Z:Z,"TM",Data!U:U,Data!M242),IF(Data!Z242="Zone",SUMIFS(Data!AX:AX,Data!Z:Z,"TM",Data!T:T,Data!M242),IF(Data!Z242="Region",SUMIFS(Data!AX:AX,Data!Z:Z,"TM",Data!S:S,Data!M242),IF(Data!Z242="Country",SUMIFS(Data!AX:AX,Data!Z:Z,"TM",Data!R:R,Data!M242),0)))))))</f>
        <v>0</v>
      </c>
      <c r="AY242" s="18">
        <f>IF(Z242="TM",(COUNTIFS(Orders!AD:AD,Data!M242,Orders!W:W,0,Orders!X:X,0,Orders!S:S,"*Pro*")+COUNTIFS(Orders!AD:AD,Data!M242,Orders!W:W,1,Orders!X:X,1,Orders!S:S,"*Pro*")),IF(Data!Z242="AAM",SUMIFS(Data!AY:AY,Data!Z:Z,"TM",Data!X:X,Data!M242),IF(Data!Z242="AM",SUMIFS(Data!AY:AY,Data!Z:Z,"TM",Data!V:V,Data!M242),IF(Data!Z242="AZM",SUMIFS(Data!AY:AY,Data!Z:Z,"TM",Data!U:U,Data!M242),IF(Data!Z242="Zone",SUMIFS(Data!AY:AY,Data!Z:Z,"TM",Data!T:T,Data!M242),IF(Data!Z242="Region",SUMIFS(Data!AY:AY,Data!Z:Z,"TM",Data!S:S,Data!M242),IF(Data!Z242="Country",SUMIFS(Data!AY:AY,Data!Z:Z,"TM",Data!R:R,Data!M242),0)))))))</f>
        <v>0</v>
      </c>
      <c r="AZ242" s="18">
        <f>IF(Z242="TM",(COUNTIFS(Orders!AD:AD,Data!M242,Orders!W:W,0,Orders!X:X,0,Orders!S:S,"*Tab*")+COUNTIFS(Orders!AD:AD,Data!M242,Orders!W:W,1,Orders!X:X,1,Orders!S:S,"*Tab*")),IF(Data!Z242="AAM",SUMIFS(Data!AZ:AZ,Data!Z:Z,"TM",Data!X:X,Data!M242),IF(Data!Z242="AM",SUMIFS(Data!AZ:AZ,Data!Z:Z,"TM",Data!V:V,Data!M242),IF(Data!Z242="AZM",SUMIFS(Data!AZ:AZ,Data!Z:Z,"TM",Data!U:U,Data!M242),IF(Data!Z242="Zone",SUMIFS(Data!AZ:AZ,Data!Z:Z,"TM",Data!T:T,Data!M242),IF(Data!Z242="Region",SUMIFS(Data!AZ:AZ,Data!Z:Z,"TM",Data!S:S,Data!M242),IF(Data!Z242="Country",SUMIFS(Data!AZ:AZ,Data!Z:Z,"TM",Data!R:R,Data!M242),0)))))))</f>
        <v>0</v>
      </c>
      <c r="BA242" s="18">
        <f>IF(Z242="TM",(COUNTIFS(Orders!AD:AD,Data!M242,Orders!W:W,0,Orders!X:X,0,Orders!S:S,"*Dental*")+COUNTIFS(Orders!AD:AD,Data!M242,Orders!W:W,1,Orders!X:X,1,Orders!S:S,"*Dental*")+COUNTIFS(Orders!AD:AD,Data!M242,Orders!W:W,0,Orders!X:X,0,Orders!S:S,"*Pediatric*")+COUNTIFS(Orders!AD:AD,Data!M242,Orders!W:W,1,Orders!X:X,1,Orders!S:S,"*Pediatric*")),IF(Data!Z242="AAM",SUMIFS(Data!BA:BA,Data!Z:Z,"TM",Data!X:X,Data!M242),IF(Data!Z242="AM",SUMIFS(Data!BA:BA,Data!Z:Z,"TM",Data!V:V,Data!M242),IF(Data!Z242="AZM",SUMIFS(Data!BA:BA,Data!Z:Z,"TM",Data!U:U,Data!M242),IF(Data!Z242="Zone",SUMIFS(Data!BA:BA,Data!Z:Z,"TM",Data!T:T,Data!M242),IF(Data!Z242="Region",SUMIFS(Data!BA:BA,Data!Z:Z,"TM",Data!S:S,Data!M242),IF(Data!Z242="Country",SUMIFS(Data!BA:BA,Data!Z:Z,"TM",Data!R:R,Data!M242),0)))))))</f>
        <v>0</v>
      </c>
      <c r="BB242" s="18">
        <f>IF(Z242="TM",(COUNTIFS(Orders!AD:AD,Data!M242,Orders!W:W,0,Orders!X:X,0,Orders!S:S,"*Fabric*")+COUNTIFS(Orders!AD:AD,Data!M242,Orders!W:W,1,Orders!X:X,1,Orders!S:S,"*Fabric*")),IF(Data!Z242="AAM",SUMIFS(Data!BB:BB,Data!Z:Z,"TM",Data!X:X,Data!M242),IF(Data!Z242="AM",SUMIFS(Data!BB:BB,Data!Z:Z,"TM",Data!V:V,Data!M242),IF(Data!Z242="AZM",SUMIFS(Data!BB:BB,Data!Z:Z,"TM",Data!U:U,Data!M242),IF(Data!Z242="Zone",SUMIFS(Data!BB:BB,Data!Z:Z,"TM",Data!T:T,Data!M242),IF(Data!Z242="Region",SUMIFS(Data!BB:BB,Data!Z:Z,"TM",Data!S:S,Data!M242),IF(Data!Z242="Country",SUMIFS(Data!BB:BB,Data!Z:Z,"TM",Data!R:R,Data!M242),0)))))))</f>
        <v>0</v>
      </c>
    </row>
    <row r="243" spans="1:54" ht="15.75" x14ac:dyDescent="0.3">
      <c r="A243" s="33" t="str">
        <f t="shared" si="71"/>
        <v/>
      </c>
      <c r="B243" s="33" t="b">
        <f t="shared" si="72"/>
        <v>1</v>
      </c>
      <c r="C243" s="33" t="e">
        <f>IF(ISERROR(SMALL($D$4:$D$594,E243)),””,SMALL($D$4:$D$594,E243))</f>
        <v>#NAME?</v>
      </c>
      <c r="D243" s="34" t="str">
        <f t="shared" si="73"/>
        <v/>
      </c>
      <c r="E243" s="33">
        <f>ROWS($E$4:E243)</f>
        <v>240</v>
      </c>
      <c r="F243" s="33">
        <f t="shared" si="74"/>
        <v>0</v>
      </c>
      <c r="G243" s="33">
        <f>IF(OR(Report!$C$7="",Report!$C$7="All Levels"),1,IF(Report!$C$7=Data!Z243,1,0))</f>
        <v>0</v>
      </c>
      <c r="H243" s="33">
        <f t="shared" si="75"/>
        <v>1</v>
      </c>
      <c r="I243" s="33">
        <f t="shared" si="76"/>
        <v>3</v>
      </c>
      <c r="J243" s="33">
        <f>IF(OR(Report!$F$7="",Report!$F$7="All AMs"),1,IF(Report!$F$7=Data!W243,1,0))</f>
        <v>1</v>
      </c>
      <c r="K243" s="33">
        <f>IF(OR(Report!$E$7="",Report!$E$7="All Zones"),1,IF(Report!$E$7=Data!P243,1,0))</f>
        <v>1</v>
      </c>
      <c r="L243" s="33">
        <f>IF(OR(Report!$D$7="",Report!$D$7="All Regions"),1,IF(Report!$D$7=Data!O243,1,0))</f>
        <v>1</v>
      </c>
      <c r="M243" s="67" t="s">
        <v>620</v>
      </c>
      <c r="N243" s="67" t="s">
        <v>1068</v>
      </c>
      <c r="O243" s="68" t="s">
        <v>18</v>
      </c>
      <c r="P243" s="68" t="s">
        <v>684</v>
      </c>
      <c r="Q243" s="68" t="s">
        <v>816</v>
      </c>
      <c r="R243" s="67" t="s">
        <v>777</v>
      </c>
      <c r="S243" s="67" t="s">
        <v>749</v>
      </c>
      <c r="T243" s="67" t="s">
        <v>752</v>
      </c>
      <c r="U243" s="67"/>
      <c r="V243" s="67" t="s">
        <v>579</v>
      </c>
      <c r="W243" s="67" t="s">
        <v>708</v>
      </c>
      <c r="X243" s="67"/>
      <c r="Y243" s="68" t="s">
        <v>361</v>
      </c>
      <c r="Z243" s="68" t="s">
        <v>13</v>
      </c>
      <c r="AA243" s="68" t="s">
        <v>70</v>
      </c>
      <c r="AB243" s="18">
        <f>IF(Z243="TM",IF(AA243="H",(COUNTIFS(Orders!AD:AD,Data!M243,Orders!W:W,0,Orders!X:X,0)+COUNTIFS(Orders!AD:AD,Data!M243,Orders!W:W,1,Orders!X:X,1)),0),IF(Data!Z243="AAM",SUMIFS(Data!AB:AB,Data!Z:Z,"TM",Data!X:X,Data!M243,AA:AA,"H"),IF(Data!Z243="AM",SUMIFS(Data!AB:AB,Data!Z:Z,"TM",Data!V:V,Data!M243,AA:AA,"H"),IF(Data!Z243="AZM",SUMIFS(Data!AB:AB,Data!Z:Z,"TM",Data!U:U,Data!M243,AA:AA,"H"),IF(Data!Z243="ZM",SUMIFS(Data!AB:AB,Data!Z:Z,"TM",Data!T:T,Data!M243,AA:AA,"H"),IF(Data!Z243="RM",SUMIFS(Data!AB:AB,Data!Z:Z,"TM",Data!S:S,Data!M243,AA:AA,"H"),IF(Data!Z243="CM",SUMIFS(Data!AB:AB,Data!Z:Z,"TM",Data!R:R,Data!M243,AA:AA,"H"),"")))))))</f>
        <v>0</v>
      </c>
      <c r="AC243" s="28">
        <f>IF(Z243="TM",IF(AA243="H",(SUMIFS(Orders!AG:AG,Orders!AD:AD,Data!M243,Orders!W:W,0,Orders!X:X,0)+SUMIFS(Orders!AG:AG,Orders!AD:AD,Data!M243,Orders!W:W,1,Orders!X:X,1))/12000,0),IF(Data!Z243="AAM",SUMIFS(Data!AC:AC,Data!Z:Z,"TM",Data!X:X,Data!M243,AA:AA,"H"),IF(Data!Z243="AM",SUMIFS(Data!AC:AC,Data!Z:Z,"TM",Data!V:V,Data!M243,AA:AA,"H"),IF(Data!Z243="AZM",SUMIFS(Data!AC:AC,Data!Z:Z,"TM",Data!U:U,Data!M243,AA:AA,"H"),IF(Data!Z243="Zone",SUMIFS(Data!AC:AC,Data!Z:Z,"TM",Data!T:T,Data!M243,AA:AA,"H"),IF(Data!Z243="Region",SUMIFS(Data!AC:AC,Data!Z:Z,"TM",Data!S:S,Data!M243,AA:AA,"H"),IF(Data!Z243="Country",SUMIFS(Data!AC:AC,Data!Z:Z,"TM",Data!R:R,Data!M243,AA:AA,"H"),"")))))))</f>
        <v>0</v>
      </c>
      <c r="AD243" s="18">
        <f>IF(Z243="TM",0,IF(Data!Z243="AAM",SUMIFS(Data!AD:AD,Data!Z:Z,"TM",Data!X:X,Data!M243,AA:AA,"H"),IF(Data!Z243="AM",SUMIFS(Data!AD:AD,Data!Z:Z,"TM",Data!V:V,Data!M243,AA:AA,"H"),IF(Data!Z243="AZM",SUMIFS(Data!AD:AD,Data!Z:Z,"TM",Data!U:U,Data!M243,AA:AA,"H"),IF(Data!Z243="Zone",SUMIFS(Data!AD:AD,Data!Z:Z,"TM",Data!T:T,Data!M243,AA:AA,"H"),IF(Data!Z243="Region",SUMIFS(Data!AD:AD,Data!Z:Z,"TM",Data!S:S,Data!M243,AA:AA,"H"),IF(Data!Z243="Country",SUMIFS(Data!AD:AD,Data!Z:Z,"TM",Data!R:R,Data!M243,AA:AA,"H"),"")))))))</f>
        <v>0</v>
      </c>
      <c r="AE243" s="27">
        <f t="shared" si="60"/>
        <v>0</v>
      </c>
      <c r="AF243" s="26">
        <f t="shared" si="61"/>
        <v>0</v>
      </c>
      <c r="AG243" s="26">
        <f t="shared" si="62"/>
        <v>0</v>
      </c>
      <c r="AH243" s="26">
        <f t="shared" si="63"/>
        <v>0</v>
      </c>
      <c r="AJ243" s="28">
        <f>IF(Z243="TM",IF(AA243="U",(SUMIFS(Orders!AG:AG,Orders!AD:AD,Data!M243,Orders!W:W,0,Orders!X:X,0)+SUMIFS(Orders!AG:AG,Orders!AD:AD,Data!M243,Orders!W:W,1,Orders!X:X,1))/12000,0),IF(Data!Z243="AAM",SUMIFS(Data!AJ:AJ,Data!Z:Z,"TM",Data!X:X,Data!M243,AA:AA,"U"),IF(Data!Z243="AM",SUMIFS(Data!AJ:AJ,Data!Z:Z,"TM",Data!V:V,Data!M243,AA:AA,"U"),IF(Data!Z243="AZM",SUMIFS(Data!AJ:AJ,Data!Z:Z,"TM",Data!U:U,Data!M243,AA:AA,"U"),IF(Data!Z243="Zone",SUMIFS(Data!AJ:AJ,Data!Z:Z,"TM",Data!T:T,Data!M243,AA:AA,"U"),IF(Data!Z243="Region",SUMIFS(Data!AJ:AJ,Data!Z:Z,"TM",Data!S:S,Data!M243,AA:AA,"U"),IF(Data!Z243="Country",SUMIFS(Data!AJ:AJ,Data!Z:Z,"TM",Data!R:R,Data!M243,AA:AA,"U"),"")))))))</f>
        <v>0</v>
      </c>
      <c r="AK243" s="18">
        <f>IF(Z243="TM",IF(AA243="U",(SUMIFS(Orders!AG:AG,Orders!AD:AD,Data!M243,Orders!W:W,0,Orders!X:X,0)+SUMIFS(Orders!AG:AG,Orders!AD:AD,Data!M243,Orders!W:W,1,Orders!X:X,1)),0),IF(Data!Z243="AAM",SUMIFS(Data!AK:AK,Data!Z:Z,"TM",Data!X:X,Data!M243,AA:AA,"U"),IF(Data!Z243="AM",SUMIFS(Data!AK:AK,Data!Z:Z,"TM",Data!V:V,Data!M243,AA:AA,"U"),IF(Data!Z243="AZM",SUMIFS(Data!AK:AK,Data!Z:Z,"TM",Data!U:U,Data!M243,AA:AA,"U"),IF(Data!Z243="Zone",SUMIFS(Data!AK:AK,Data!Z:Z,"TM",Data!T:T,Data!M243,AA:AA,"U"),IF(Data!Z243="Region",SUMIFS(Data!AK:AK,Data!Z:Z,"TM",Data!S:S,Data!M243,AA:AA,"U"),IF(Data!Z243="Country",SUMIFS(Data!AK:AK,Data!Z:Z,"TM",Data!R:R,Data!M243,AA:AA,"U"),"")))))))</f>
        <v>0</v>
      </c>
      <c r="AL243" s="18">
        <f>IF(Z243="TM",12000*0,IF(Data!Z243="AAM",SUMIFS(Data!AL:AL,Data!Z:Z,"TM",Data!X:X,Data!M243,AA:AA,"H"),IF(Data!Z243="AM",SUMIFS(Data!AL:AL,Data!Z:Z,"TM",Data!V:V,Data!M243,AA:AA,"H"),IF(Data!Z243="AZM",SUMIFS(Data!AL:AL,Data!Z:Z,"TM",Data!U:U,Data!M243,AA:AA,"H"),IF(Data!Z243="Zone",SUMIFS(Data!AL:AL,Data!Z:Z,"TM",Data!T:T,Data!M243,AA:AA,"H"),IF(Data!Z243="Region",SUMIFS(Data!AL:AL,Data!Z:Z,"TM",Data!S:S,Data!M243,AA:AA,"H"),IF(Data!Z243="Country",SUMIFS(Data!AL:AL,Data!Z:Z,"TM",Data!R:R,Data!M243,AA:AA,"H"),"")))))))</f>
        <v>0</v>
      </c>
      <c r="AM243" s="27">
        <f t="shared" si="64"/>
        <v>0</v>
      </c>
      <c r="AN243" s="26">
        <f t="shared" si="65"/>
        <v>0</v>
      </c>
      <c r="AO243" s="26">
        <f t="shared" si="66"/>
        <v>0</v>
      </c>
      <c r="AQ243" s="28">
        <f t="shared" si="67"/>
        <v>0</v>
      </c>
      <c r="AR243" s="18">
        <f t="shared" si="68"/>
        <v>0</v>
      </c>
      <c r="AS243" s="18">
        <f t="shared" si="69"/>
        <v>0</v>
      </c>
      <c r="AT243" s="27">
        <f t="shared" si="70"/>
        <v>0</v>
      </c>
      <c r="AU243" s="27"/>
      <c r="AV243" s="27"/>
      <c r="AW243" s="18">
        <f>IF(Z243="TM",(COUNTIFS(Orders!AD:AD,Data!M243,Orders!W:W,0,Orders!X:X,0,Orders!S:S,"*Ray*")+COUNTIFS(Orders!AD:AD,Data!M243,Orders!W:W,1,Orders!X:X,1,Orders!S:S,"*Ray*")+COUNTIFS(Orders!AD:AD,Data!M243,Orders!W:W,0,Orders!X:X,0,Orders!S:S,"*Fabric*")+COUNTIFS(Orders!AD:AD,Data!M243,Orders!W:W,1,Orders!X:X,1,Orders!S:S,"*Fabric*")),IF(Data!Z243="AAM",SUMIFS(Data!AW:AW,Data!Z:Z,"TM",Data!X:X,Data!M243),IF(Data!Z243="AM",SUMIFS(Data!AW:AW,Data!Z:Z,"TM",Data!V:V,Data!M243),IF(Data!Z243="AZM",SUMIFS(Data!AW:AW,Data!Z:Z,"TM",Data!U:U,Data!M243),IF(Data!Z243="Zone",SUMIFS(Data!AW:AW,Data!Z:Z,"TM",Data!T:T,Data!M243),IF(Data!Z243="Region",SUMIFS(Data!AW:AW,Data!Z:Z,"TM",Data!S:S,Data!M243),IF(Data!Z243="Country",SUMIFS(Data!AW:AW,Data!Z:Z,"TM",Data!R:R,Data!M243),0)))))))</f>
        <v>0</v>
      </c>
      <c r="AX243" s="18">
        <f>IF(Z243="TM",(COUNTIFS(Orders!AD:AD,Data!M243,Orders!W:W,0,Orders!X:X,0,Orders!S:S,"*Starter*")+COUNTIFS(Orders!AD:AD,Data!M243,Orders!W:W,1,Orders!X:X,1,Orders!S:S,"*Starter*")),IF(Data!Z243="AAM",SUMIFS(Data!AX:AX,Data!Z:Z,"TM",Data!X:X,Data!M243),IF(Data!Z243="AM",SUMIFS(Data!AX:AX,Data!Z:Z,"TM",Data!V:V,Data!M243),IF(Data!Z243="AZM",SUMIFS(Data!AX:AX,Data!Z:Z,"TM",Data!U:U,Data!M243),IF(Data!Z243="Zone",SUMIFS(Data!AX:AX,Data!Z:Z,"TM",Data!T:T,Data!M243),IF(Data!Z243="Region",SUMIFS(Data!AX:AX,Data!Z:Z,"TM",Data!S:S,Data!M243),IF(Data!Z243="Country",SUMIFS(Data!AX:AX,Data!Z:Z,"TM",Data!R:R,Data!M243),0)))))))</f>
        <v>0</v>
      </c>
      <c r="AY243" s="18">
        <f>IF(Z243="TM",(COUNTIFS(Orders!AD:AD,Data!M243,Orders!W:W,0,Orders!X:X,0,Orders!S:S,"*Pro*")+COUNTIFS(Orders!AD:AD,Data!M243,Orders!W:W,1,Orders!X:X,1,Orders!S:S,"*Pro*")),IF(Data!Z243="AAM",SUMIFS(Data!AY:AY,Data!Z:Z,"TM",Data!X:X,Data!M243),IF(Data!Z243="AM",SUMIFS(Data!AY:AY,Data!Z:Z,"TM",Data!V:V,Data!M243),IF(Data!Z243="AZM",SUMIFS(Data!AY:AY,Data!Z:Z,"TM",Data!U:U,Data!M243),IF(Data!Z243="Zone",SUMIFS(Data!AY:AY,Data!Z:Z,"TM",Data!T:T,Data!M243),IF(Data!Z243="Region",SUMIFS(Data!AY:AY,Data!Z:Z,"TM",Data!S:S,Data!M243),IF(Data!Z243="Country",SUMIFS(Data!AY:AY,Data!Z:Z,"TM",Data!R:R,Data!M243),0)))))))</f>
        <v>0</v>
      </c>
      <c r="AZ243" s="18">
        <f>IF(Z243="TM",(COUNTIFS(Orders!AD:AD,Data!M243,Orders!W:W,0,Orders!X:X,0,Orders!S:S,"*Tab*")+COUNTIFS(Orders!AD:AD,Data!M243,Orders!W:W,1,Orders!X:X,1,Orders!S:S,"*Tab*")),IF(Data!Z243="AAM",SUMIFS(Data!AZ:AZ,Data!Z:Z,"TM",Data!X:X,Data!M243),IF(Data!Z243="AM",SUMIFS(Data!AZ:AZ,Data!Z:Z,"TM",Data!V:V,Data!M243),IF(Data!Z243="AZM",SUMIFS(Data!AZ:AZ,Data!Z:Z,"TM",Data!U:U,Data!M243),IF(Data!Z243="Zone",SUMIFS(Data!AZ:AZ,Data!Z:Z,"TM",Data!T:T,Data!M243),IF(Data!Z243="Region",SUMIFS(Data!AZ:AZ,Data!Z:Z,"TM",Data!S:S,Data!M243),IF(Data!Z243="Country",SUMIFS(Data!AZ:AZ,Data!Z:Z,"TM",Data!R:R,Data!M243),0)))))))</f>
        <v>0</v>
      </c>
      <c r="BA243" s="18">
        <f>IF(Z243="TM",(COUNTIFS(Orders!AD:AD,Data!M243,Orders!W:W,0,Orders!X:X,0,Orders!S:S,"*Dental*")+COUNTIFS(Orders!AD:AD,Data!M243,Orders!W:W,1,Orders!X:X,1,Orders!S:S,"*Dental*")+COUNTIFS(Orders!AD:AD,Data!M243,Orders!W:W,0,Orders!X:X,0,Orders!S:S,"*Pediatric*")+COUNTIFS(Orders!AD:AD,Data!M243,Orders!W:W,1,Orders!X:X,1,Orders!S:S,"*Pediatric*")),IF(Data!Z243="AAM",SUMIFS(Data!BA:BA,Data!Z:Z,"TM",Data!X:X,Data!M243),IF(Data!Z243="AM",SUMIFS(Data!BA:BA,Data!Z:Z,"TM",Data!V:V,Data!M243),IF(Data!Z243="AZM",SUMIFS(Data!BA:BA,Data!Z:Z,"TM",Data!U:U,Data!M243),IF(Data!Z243="Zone",SUMIFS(Data!BA:BA,Data!Z:Z,"TM",Data!T:T,Data!M243),IF(Data!Z243="Region",SUMIFS(Data!BA:BA,Data!Z:Z,"TM",Data!S:S,Data!M243),IF(Data!Z243="Country",SUMIFS(Data!BA:BA,Data!Z:Z,"TM",Data!R:R,Data!M243),0)))))))</f>
        <v>0</v>
      </c>
      <c r="BB243" s="18">
        <f>IF(Z243="TM",(COUNTIFS(Orders!AD:AD,Data!M243,Orders!W:W,0,Orders!X:X,0,Orders!S:S,"*Fabric*")+COUNTIFS(Orders!AD:AD,Data!M243,Orders!W:W,1,Orders!X:X,1,Orders!S:S,"*Fabric*")),IF(Data!Z243="AAM",SUMIFS(Data!BB:BB,Data!Z:Z,"TM",Data!X:X,Data!M243),IF(Data!Z243="AM",SUMIFS(Data!BB:BB,Data!Z:Z,"TM",Data!V:V,Data!M243),IF(Data!Z243="AZM",SUMIFS(Data!BB:BB,Data!Z:Z,"TM",Data!U:U,Data!M243),IF(Data!Z243="Zone",SUMIFS(Data!BB:BB,Data!Z:Z,"TM",Data!T:T,Data!M243),IF(Data!Z243="Region",SUMIFS(Data!BB:BB,Data!Z:Z,"TM",Data!S:S,Data!M243),IF(Data!Z243="Country",SUMIFS(Data!BB:BB,Data!Z:Z,"TM",Data!R:R,Data!M243),0)))))))</f>
        <v>0</v>
      </c>
    </row>
    <row r="244" spans="1:54" ht="15.75" x14ac:dyDescent="0.3">
      <c r="A244" s="33" t="str">
        <f t="shared" si="71"/>
        <v/>
      </c>
      <c r="B244" s="33" t="b">
        <f t="shared" si="72"/>
        <v>1</v>
      </c>
      <c r="C244" s="33" t="e">
        <f>IF(ISERROR(SMALL($D$4:$D$594,E244)),””,SMALL($D$4:$D$594,E244))</f>
        <v>#NAME?</v>
      </c>
      <c r="D244" s="34" t="str">
        <f t="shared" si="73"/>
        <v/>
      </c>
      <c r="E244" s="33">
        <f>ROWS($E$4:E244)</f>
        <v>241</v>
      </c>
      <c r="F244" s="33">
        <f t="shared" si="74"/>
        <v>0</v>
      </c>
      <c r="G244" s="33">
        <f>IF(OR(Report!$C$7="",Report!$C$7="All Levels"),1,IF(Report!$C$7=Data!Z244,1,0))</f>
        <v>0</v>
      </c>
      <c r="H244" s="33">
        <f t="shared" si="75"/>
        <v>1</v>
      </c>
      <c r="I244" s="33">
        <f t="shared" si="76"/>
        <v>3</v>
      </c>
      <c r="J244" s="33">
        <f>IF(OR(Report!$F$7="",Report!$F$7="All AMs"),1,IF(Report!$F$7=Data!W244,1,0))</f>
        <v>1</v>
      </c>
      <c r="K244" s="33">
        <f>IF(OR(Report!$E$7="",Report!$E$7="All Zones"),1,IF(Report!$E$7=Data!P244,1,0))</f>
        <v>1</v>
      </c>
      <c r="L244" s="33">
        <f>IF(OR(Report!$D$7="",Report!$D$7="All Regions"),1,IF(Report!$D$7=Data!O244,1,0))</f>
        <v>1</v>
      </c>
      <c r="M244" s="67" t="s">
        <v>432</v>
      </c>
      <c r="N244" s="67" t="s">
        <v>1069</v>
      </c>
      <c r="O244" s="68" t="s">
        <v>18</v>
      </c>
      <c r="P244" s="68" t="s">
        <v>684</v>
      </c>
      <c r="Q244" s="68" t="s">
        <v>816</v>
      </c>
      <c r="R244" s="67" t="s">
        <v>777</v>
      </c>
      <c r="S244" s="67" t="s">
        <v>749</v>
      </c>
      <c r="T244" s="67" t="s">
        <v>752</v>
      </c>
      <c r="U244" s="67"/>
      <c r="V244" s="67" t="s">
        <v>579</v>
      </c>
      <c r="W244" s="67" t="s">
        <v>708</v>
      </c>
      <c r="X244" s="67"/>
      <c r="Y244" s="68" t="s">
        <v>361</v>
      </c>
      <c r="Z244" s="68" t="s">
        <v>13</v>
      </c>
      <c r="AA244" s="68" t="s">
        <v>70</v>
      </c>
      <c r="AB244" s="18">
        <f>IF(Z244="TM",IF(AA244="H",(COUNTIFS(Orders!AD:AD,Data!M244,Orders!W:W,0,Orders!X:X,0)+COUNTIFS(Orders!AD:AD,Data!M244,Orders!W:W,1,Orders!X:X,1)),0),IF(Data!Z244="AAM",SUMIFS(Data!AB:AB,Data!Z:Z,"TM",Data!X:X,Data!M244,AA:AA,"H"),IF(Data!Z244="AM",SUMIFS(Data!AB:AB,Data!Z:Z,"TM",Data!V:V,Data!M244,AA:AA,"H"),IF(Data!Z244="AZM",SUMIFS(Data!AB:AB,Data!Z:Z,"TM",Data!U:U,Data!M244,AA:AA,"H"),IF(Data!Z244="ZM",SUMIFS(Data!AB:AB,Data!Z:Z,"TM",Data!T:T,Data!M244,AA:AA,"H"),IF(Data!Z244="RM",SUMIFS(Data!AB:AB,Data!Z:Z,"TM",Data!S:S,Data!M244,AA:AA,"H"),IF(Data!Z244="CM",SUMIFS(Data!AB:AB,Data!Z:Z,"TM",Data!R:R,Data!M244,AA:AA,"H"),"")))))))</f>
        <v>0</v>
      </c>
      <c r="AC244" s="28">
        <f>IF(Z244="TM",IF(AA244="H",(SUMIFS(Orders!AG:AG,Orders!AD:AD,Data!M244,Orders!W:W,0,Orders!X:X,0)+SUMIFS(Orders!AG:AG,Orders!AD:AD,Data!M244,Orders!W:W,1,Orders!X:X,1))/12000,0),IF(Data!Z244="AAM",SUMIFS(Data!AC:AC,Data!Z:Z,"TM",Data!X:X,Data!M244,AA:AA,"H"),IF(Data!Z244="AM",SUMIFS(Data!AC:AC,Data!Z:Z,"TM",Data!V:V,Data!M244,AA:AA,"H"),IF(Data!Z244="AZM",SUMIFS(Data!AC:AC,Data!Z:Z,"TM",Data!U:U,Data!M244,AA:AA,"H"),IF(Data!Z244="Zone",SUMIFS(Data!AC:AC,Data!Z:Z,"TM",Data!T:T,Data!M244,AA:AA,"H"),IF(Data!Z244="Region",SUMIFS(Data!AC:AC,Data!Z:Z,"TM",Data!S:S,Data!M244,AA:AA,"H"),IF(Data!Z244="Country",SUMIFS(Data!AC:AC,Data!Z:Z,"TM",Data!R:R,Data!M244,AA:AA,"H"),"")))))))</f>
        <v>0</v>
      </c>
      <c r="AD244" s="18">
        <f>IF(Z244="TM",0,IF(Data!Z244="AAM",SUMIFS(Data!AD:AD,Data!Z:Z,"TM",Data!X:X,Data!M244,AA:AA,"H"),IF(Data!Z244="AM",SUMIFS(Data!AD:AD,Data!Z:Z,"TM",Data!V:V,Data!M244,AA:AA,"H"),IF(Data!Z244="AZM",SUMIFS(Data!AD:AD,Data!Z:Z,"TM",Data!U:U,Data!M244,AA:AA,"H"),IF(Data!Z244="Zone",SUMIFS(Data!AD:AD,Data!Z:Z,"TM",Data!T:T,Data!M244,AA:AA,"H"),IF(Data!Z244="Region",SUMIFS(Data!AD:AD,Data!Z:Z,"TM",Data!S:S,Data!M244,AA:AA,"H"),IF(Data!Z244="Country",SUMIFS(Data!AD:AD,Data!Z:Z,"TM",Data!R:R,Data!M244,AA:AA,"H"),"")))))))</f>
        <v>0</v>
      </c>
      <c r="AE244" s="27">
        <f t="shared" si="60"/>
        <v>0</v>
      </c>
      <c r="AF244" s="26">
        <f t="shared" si="61"/>
        <v>0</v>
      </c>
      <c r="AG244" s="26">
        <f t="shared" si="62"/>
        <v>0</v>
      </c>
      <c r="AH244" s="26">
        <f t="shared" si="63"/>
        <v>0</v>
      </c>
      <c r="AJ244" s="28">
        <f>IF(Z244="TM",IF(AA244="U",(SUMIFS(Orders!AG:AG,Orders!AD:AD,Data!M244,Orders!W:W,0,Orders!X:X,0)+SUMIFS(Orders!AG:AG,Orders!AD:AD,Data!M244,Orders!W:W,1,Orders!X:X,1))/12000,0),IF(Data!Z244="AAM",SUMIFS(Data!AJ:AJ,Data!Z:Z,"TM",Data!X:X,Data!M244,AA:AA,"U"),IF(Data!Z244="AM",SUMIFS(Data!AJ:AJ,Data!Z:Z,"TM",Data!V:V,Data!M244,AA:AA,"U"),IF(Data!Z244="AZM",SUMIFS(Data!AJ:AJ,Data!Z:Z,"TM",Data!U:U,Data!M244,AA:AA,"U"),IF(Data!Z244="Zone",SUMIFS(Data!AJ:AJ,Data!Z:Z,"TM",Data!T:T,Data!M244,AA:AA,"U"),IF(Data!Z244="Region",SUMIFS(Data!AJ:AJ,Data!Z:Z,"TM",Data!S:S,Data!M244,AA:AA,"U"),IF(Data!Z244="Country",SUMIFS(Data!AJ:AJ,Data!Z:Z,"TM",Data!R:R,Data!M244,AA:AA,"U"),"")))))))</f>
        <v>0</v>
      </c>
      <c r="AK244" s="18">
        <f>IF(Z244="TM",IF(AA244="U",(SUMIFS(Orders!AG:AG,Orders!AD:AD,Data!M244,Orders!W:W,0,Orders!X:X,0)+SUMIFS(Orders!AG:AG,Orders!AD:AD,Data!M244,Orders!W:W,1,Orders!X:X,1)),0),IF(Data!Z244="AAM",SUMIFS(Data!AK:AK,Data!Z:Z,"TM",Data!X:X,Data!M244,AA:AA,"U"),IF(Data!Z244="AM",SUMIFS(Data!AK:AK,Data!Z:Z,"TM",Data!V:V,Data!M244,AA:AA,"U"),IF(Data!Z244="AZM",SUMIFS(Data!AK:AK,Data!Z:Z,"TM",Data!U:U,Data!M244,AA:AA,"U"),IF(Data!Z244="Zone",SUMIFS(Data!AK:AK,Data!Z:Z,"TM",Data!T:T,Data!M244,AA:AA,"U"),IF(Data!Z244="Region",SUMIFS(Data!AK:AK,Data!Z:Z,"TM",Data!S:S,Data!M244,AA:AA,"U"),IF(Data!Z244="Country",SUMIFS(Data!AK:AK,Data!Z:Z,"TM",Data!R:R,Data!M244,AA:AA,"U"),"")))))))</f>
        <v>0</v>
      </c>
      <c r="AL244" s="18">
        <f>IF(Z244="TM",12000*0,IF(Data!Z244="AAM",SUMIFS(Data!AL:AL,Data!Z:Z,"TM",Data!X:X,Data!M244,AA:AA,"H"),IF(Data!Z244="AM",SUMIFS(Data!AL:AL,Data!Z:Z,"TM",Data!V:V,Data!M244,AA:AA,"H"),IF(Data!Z244="AZM",SUMIFS(Data!AL:AL,Data!Z:Z,"TM",Data!U:U,Data!M244,AA:AA,"H"),IF(Data!Z244="Zone",SUMIFS(Data!AL:AL,Data!Z:Z,"TM",Data!T:T,Data!M244,AA:AA,"H"),IF(Data!Z244="Region",SUMIFS(Data!AL:AL,Data!Z:Z,"TM",Data!S:S,Data!M244,AA:AA,"H"),IF(Data!Z244="Country",SUMIFS(Data!AL:AL,Data!Z:Z,"TM",Data!R:R,Data!M244,AA:AA,"H"),"")))))))</f>
        <v>0</v>
      </c>
      <c r="AM244" s="27">
        <f t="shared" si="64"/>
        <v>0</v>
      </c>
      <c r="AN244" s="26">
        <f t="shared" si="65"/>
        <v>0</v>
      </c>
      <c r="AO244" s="26">
        <f t="shared" si="66"/>
        <v>0</v>
      </c>
      <c r="AQ244" s="28">
        <f t="shared" si="67"/>
        <v>0</v>
      </c>
      <c r="AR244" s="18">
        <f t="shared" si="68"/>
        <v>0</v>
      </c>
      <c r="AS244" s="18">
        <f t="shared" si="69"/>
        <v>0</v>
      </c>
      <c r="AT244" s="27">
        <f t="shared" si="70"/>
        <v>0</v>
      </c>
      <c r="AU244" s="27"/>
      <c r="AV244" s="27"/>
      <c r="AW244" s="18">
        <f>IF(Z244="TM",(COUNTIFS(Orders!AD:AD,Data!M244,Orders!W:W,0,Orders!X:X,0,Orders!S:S,"*Ray*")+COUNTIFS(Orders!AD:AD,Data!M244,Orders!W:W,1,Orders!X:X,1,Orders!S:S,"*Ray*")+COUNTIFS(Orders!AD:AD,Data!M244,Orders!W:W,0,Orders!X:X,0,Orders!S:S,"*Fabric*")+COUNTIFS(Orders!AD:AD,Data!M244,Orders!W:W,1,Orders!X:X,1,Orders!S:S,"*Fabric*")),IF(Data!Z244="AAM",SUMIFS(Data!AW:AW,Data!Z:Z,"TM",Data!X:X,Data!M244),IF(Data!Z244="AM",SUMIFS(Data!AW:AW,Data!Z:Z,"TM",Data!V:V,Data!M244),IF(Data!Z244="AZM",SUMIFS(Data!AW:AW,Data!Z:Z,"TM",Data!U:U,Data!M244),IF(Data!Z244="Zone",SUMIFS(Data!AW:AW,Data!Z:Z,"TM",Data!T:T,Data!M244),IF(Data!Z244="Region",SUMIFS(Data!AW:AW,Data!Z:Z,"TM",Data!S:S,Data!M244),IF(Data!Z244="Country",SUMIFS(Data!AW:AW,Data!Z:Z,"TM",Data!R:R,Data!M244),0)))))))</f>
        <v>0</v>
      </c>
      <c r="AX244" s="18">
        <f>IF(Z244="TM",(COUNTIFS(Orders!AD:AD,Data!M244,Orders!W:W,0,Orders!X:X,0,Orders!S:S,"*Starter*")+COUNTIFS(Orders!AD:AD,Data!M244,Orders!W:W,1,Orders!X:X,1,Orders!S:S,"*Starter*")),IF(Data!Z244="AAM",SUMIFS(Data!AX:AX,Data!Z:Z,"TM",Data!X:X,Data!M244),IF(Data!Z244="AM",SUMIFS(Data!AX:AX,Data!Z:Z,"TM",Data!V:V,Data!M244),IF(Data!Z244="AZM",SUMIFS(Data!AX:AX,Data!Z:Z,"TM",Data!U:U,Data!M244),IF(Data!Z244="Zone",SUMIFS(Data!AX:AX,Data!Z:Z,"TM",Data!T:T,Data!M244),IF(Data!Z244="Region",SUMIFS(Data!AX:AX,Data!Z:Z,"TM",Data!S:S,Data!M244),IF(Data!Z244="Country",SUMIFS(Data!AX:AX,Data!Z:Z,"TM",Data!R:R,Data!M244),0)))))))</f>
        <v>0</v>
      </c>
      <c r="AY244" s="18">
        <f>IF(Z244="TM",(COUNTIFS(Orders!AD:AD,Data!M244,Orders!W:W,0,Orders!X:X,0,Orders!S:S,"*Pro*")+COUNTIFS(Orders!AD:AD,Data!M244,Orders!W:W,1,Orders!X:X,1,Orders!S:S,"*Pro*")),IF(Data!Z244="AAM",SUMIFS(Data!AY:AY,Data!Z:Z,"TM",Data!X:X,Data!M244),IF(Data!Z244="AM",SUMIFS(Data!AY:AY,Data!Z:Z,"TM",Data!V:V,Data!M244),IF(Data!Z244="AZM",SUMIFS(Data!AY:AY,Data!Z:Z,"TM",Data!U:U,Data!M244),IF(Data!Z244="Zone",SUMIFS(Data!AY:AY,Data!Z:Z,"TM",Data!T:T,Data!M244),IF(Data!Z244="Region",SUMIFS(Data!AY:AY,Data!Z:Z,"TM",Data!S:S,Data!M244),IF(Data!Z244="Country",SUMIFS(Data!AY:AY,Data!Z:Z,"TM",Data!R:R,Data!M244),0)))))))</f>
        <v>0</v>
      </c>
      <c r="AZ244" s="18">
        <f>IF(Z244="TM",(COUNTIFS(Orders!AD:AD,Data!M244,Orders!W:W,0,Orders!X:X,0,Orders!S:S,"*Tab*")+COUNTIFS(Orders!AD:AD,Data!M244,Orders!W:W,1,Orders!X:X,1,Orders!S:S,"*Tab*")),IF(Data!Z244="AAM",SUMIFS(Data!AZ:AZ,Data!Z:Z,"TM",Data!X:X,Data!M244),IF(Data!Z244="AM",SUMIFS(Data!AZ:AZ,Data!Z:Z,"TM",Data!V:V,Data!M244),IF(Data!Z244="AZM",SUMIFS(Data!AZ:AZ,Data!Z:Z,"TM",Data!U:U,Data!M244),IF(Data!Z244="Zone",SUMIFS(Data!AZ:AZ,Data!Z:Z,"TM",Data!T:T,Data!M244),IF(Data!Z244="Region",SUMIFS(Data!AZ:AZ,Data!Z:Z,"TM",Data!S:S,Data!M244),IF(Data!Z244="Country",SUMIFS(Data!AZ:AZ,Data!Z:Z,"TM",Data!R:R,Data!M244),0)))))))</f>
        <v>0</v>
      </c>
      <c r="BA244" s="18">
        <f>IF(Z244="TM",(COUNTIFS(Orders!AD:AD,Data!M244,Orders!W:W,0,Orders!X:X,0,Orders!S:S,"*Dental*")+COUNTIFS(Orders!AD:AD,Data!M244,Orders!W:W,1,Orders!X:X,1,Orders!S:S,"*Dental*")+COUNTIFS(Orders!AD:AD,Data!M244,Orders!W:W,0,Orders!X:X,0,Orders!S:S,"*Pediatric*")+COUNTIFS(Orders!AD:AD,Data!M244,Orders!W:W,1,Orders!X:X,1,Orders!S:S,"*Pediatric*")),IF(Data!Z244="AAM",SUMIFS(Data!BA:BA,Data!Z:Z,"TM",Data!X:X,Data!M244),IF(Data!Z244="AM",SUMIFS(Data!BA:BA,Data!Z:Z,"TM",Data!V:V,Data!M244),IF(Data!Z244="AZM",SUMIFS(Data!BA:BA,Data!Z:Z,"TM",Data!U:U,Data!M244),IF(Data!Z244="Zone",SUMIFS(Data!BA:BA,Data!Z:Z,"TM",Data!T:T,Data!M244),IF(Data!Z244="Region",SUMIFS(Data!BA:BA,Data!Z:Z,"TM",Data!S:S,Data!M244),IF(Data!Z244="Country",SUMIFS(Data!BA:BA,Data!Z:Z,"TM",Data!R:R,Data!M244),0)))))))</f>
        <v>0</v>
      </c>
      <c r="BB244" s="18">
        <f>IF(Z244="TM",(COUNTIFS(Orders!AD:AD,Data!M244,Orders!W:W,0,Orders!X:X,0,Orders!S:S,"*Fabric*")+COUNTIFS(Orders!AD:AD,Data!M244,Orders!W:W,1,Orders!X:X,1,Orders!S:S,"*Fabric*")),IF(Data!Z244="AAM",SUMIFS(Data!BB:BB,Data!Z:Z,"TM",Data!X:X,Data!M244),IF(Data!Z244="AM",SUMIFS(Data!BB:BB,Data!Z:Z,"TM",Data!V:V,Data!M244),IF(Data!Z244="AZM",SUMIFS(Data!BB:BB,Data!Z:Z,"TM",Data!U:U,Data!M244),IF(Data!Z244="Zone",SUMIFS(Data!BB:BB,Data!Z:Z,"TM",Data!T:T,Data!M244),IF(Data!Z244="Region",SUMIFS(Data!BB:BB,Data!Z:Z,"TM",Data!S:S,Data!M244),IF(Data!Z244="Country",SUMIFS(Data!BB:BB,Data!Z:Z,"TM",Data!R:R,Data!M244),0)))))))</f>
        <v>0</v>
      </c>
    </row>
    <row r="245" spans="1:54" ht="15.75" x14ac:dyDescent="0.3">
      <c r="A245" s="33" t="str">
        <f t="shared" si="71"/>
        <v/>
      </c>
      <c r="B245" s="33" t="b">
        <f t="shared" si="72"/>
        <v>1</v>
      </c>
      <c r="C245" s="33" t="e">
        <f>IF(ISERROR(SMALL($D$4:$D$594,E245)),””,SMALL($D$4:$D$594,E245))</f>
        <v>#NAME?</v>
      </c>
      <c r="D245" s="34" t="str">
        <f t="shared" si="73"/>
        <v/>
      </c>
      <c r="E245" s="33">
        <f>ROWS($E$4:E245)</f>
        <v>242</v>
      </c>
      <c r="F245" s="33">
        <f t="shared" si="74"/>
        <v>0</v>
      </c>
      <c r="G245" s="33">
        <f>IF(OR(Report!$C$7="",Report!$C$7="All Levels"),1,IF(Report!$C$7=Data!Z245,1,0))</f>
        <v>0</v>
      </c>
      <c r="H245" s="33">
        <f t="shared" si="75"/>
        <v>1</v>
      </c>
      <c r="I245" s="33">
        <f t="shared" si="76"/>
        <v>3</v>
      </c>
      <c r="J245" s="33">
        <f>IF(OR(Report!$F$7="",Report!$F$7="All AMs"),1,IF(Report!$F$7=Data!W245,1,0))</f>
        <v>1</v>
      </c>
      <c r="K245" s="33">
        <f>IF(OR(Report!$E$7="",Report!$E$7="All Zones"),1,IF(Report!$E$7=Data!P245,1,0))</f>
        <v>1</v>
      </c>
      <c r="L245" s="33">
        <f>IF(OR(Report!$D$7="",Report!$D$7="All Regions"),1,IF(Report!$D$7=Data!O245,1,0))</f>
        <v>1</v>
      </c>
      <c r="M245" s="67" t="s">
        <v>543</v>
      </c>
      <c r="N245" s="67" t="s">
        <v>1070</v>
      </c>
      <c r="O245" s="68" t="s">
        <v>18</v>
      </c>
      <c r="P245" s="68" t="s">
        <v>684</v>
      </c>
      <c r="Q245" s="68" t="s">
        <v>816</v>
      </c>
      <c r="R245" s="67" t="s">
        <v>777</v>
      </c>
      <c r="S245" s="67" t="s">
        <v>749</v>
      </c>
      <c r="T245" s="67" t="s">
        <v>752</v>
      </c>
      <c r="U245" s="67"/>
      <c r="V245" s="67" t="s">
        <v>579</v>
      </c>
      <c r="W245" s="67" t="s">
        <v>708</v>
      </c>
      <c r="X245" s="67"/>
      <c r="Y245" s="68" t="s">
        <v>362</v>
      </c>
      <c r="Z245" s="68" t="s">
        <v>13</v>
      </c>
      <c r="AA245" s="68" t="s">
        <v>925</v>
      </c>
      <c r="AB245" s="18">
        <f>IF(Z245="TM",IF(AA245="H",(COUNTIFS(Orders!AD:AD,Data!M245,Orders!W:W,0,Orders!X:X,0)+COUNTIFS(Orders!AD:AD,Data!M245,Orders!W:W,1,Orders!X:X,1)),0),IF(Data!Z245="AAM",SUMIFS(Data!AB:AB,Data!Z:Z,"TM",Data!X:X,Data!M245,AA:AA,"H"),IF(Data!Z245="AM",SUMIFS(Data!AB:AB,Data!Z:Z,"TM",Data!V:V,Data!M245,AA:AA,"H"),IF(Data!Z245="AZM",SUMIFS(Data!AB:AB,Data!Z:Z,"TM",Data!U:U,Data!M245,AA:AA,"H"),IF(Data!Z245="ZM",SUMIFS(Data!AB:AB,Data!Z:Z,"TM",Data!T:T,Data!M245,AA:AA,"H"),IF(Data!Z245="RM",SUMIFS(Data!AB:AB,Data!Z:Z,"TM",Data!S:S,Data!M245,AA:AA,"H"),IF(Data!Z245="CM",SUMIFS(Data!AB:AB,Data!Z:Z,"TM",Data!R:R,Data!M245,AA:AA,"H"),"")))))))</f>
        <v>0</v>
      </c>
      <c r="AC245" s="28">
        <f>IF(Z245="TM",IF(AA245="H",(SUMIFS(Orders!AG:AG,Orders!AD:AD,Data!M245,Orders!W:W,0,Orders!X:X,0)+SUMIFS(Orders!AG:AG,Orders!AD:AD,Data!M245,Orders!W:W,1,Orders!X:X,1))/12000,0),IF(Data!Z245="AAM",SUMIFS(Data!AC:AC,Data!Z:Z,"TM",Data!X:X,Data!M245,AA:AA,"H"),IF(Data!Z245="AM",SUMIFS(Data!AC:AC,Data!Z:Z,"TM",Data!V:V,Data!M245,AA:AA,"H"),IF(Data!Z245="AZM",SUMIFS(Data!AC:AC,Data!Z:Z,"TM",Data!U:U,Data!M245,AA:AA,"H"),IF(Data!Z245="Zone",SUMIFS(Data!AC:AC,Data!Z:Z,"TM",Data!T:T,Data!M245,AA:AA,"H"),IF(Data!Z245="Region",SUMIFS(Data!AC:AC,Data!Z:Z,"TM",Data!S:S,Data!M245,AA:AA,"H"),IF(Data!Z245="Country",SUMIFS(Data!AC:AC,Data!Z:Z,"TM",Data!R:R,Data!M245,AA:AA,"H"),"")))))))</f>
        <v>0</v>
      </c>
      <c r="AD245" s="18">
        <f>IF(Z245="TM",0,IF(Data!Z245="AAM",SUMIFS(Data!AD:AD,Data!Z:Z,"TM",Data!X:X,Data!M245,AA:AA,"H"),IF(Data!Z245="AM",SUMIFS(Data!AD:AD,Data!Z:Z,"TM",Data!V:V,Data!M245,AA:AA,"H"),IF(Data!Z245="AZM",SUMIFS(Data!AD:AD,Data!Z:Z,"TM",Data!U:U,Data!M245,AA:AA,"H"),IF(Data!Z245="Zone",SUMIFS(Data!AD:AD,Data!Z:Z,"TM",Data!T:T,Data!M245,AA:AA,"H"),IF(Data!Z245="Region",SUMIFS(Data!AD:AD,Data!Z:Z,"TM",Data!S:S,Data!M245,AA:AA,"H"),IF(Data!Z245="Country",SUMIFS(Data!AD:AD,Data!Z:Z,"TM",Data!R:R,Data!M245,AA:AA,"H"),"")))))))</f>
        <v>0</v>
      </c>
      <c r="AE245" s="27">
        <f t="shared" si="60"/>
        <v>0</v>
      </c>
      <c r="AF245" s="26">
        <f t="shared" si="61"/>
        <v>0</v>
      </c>
      <c r="AG245" s="26">
        <f t="shared" si="62"/>
        <v>0</v>
      </c>
      <c r="AH245" s="26">
        <f t="shared" si="63"/>
        <v>0</v>
      </c>
      <c r="AJ245" s="28">
        <f>IF(Z245="TM",IF(AA245="U",(SUMIFS(Orders!AG:AG,Orders!AD:AD,Data!M245,Orders!W:W,0,Orders!X:X,0)+SUMIFS(Orders!AG:AG,Orders!AD:AD,Data!M245,Orders!W:W,1,Orders!X:X,1))/12000,0),IF(Data!Z245="AAM",SUMIFS(Data!AJ:AJ,Data!Z:Z,"TM",Data!X:X,Data!M245,AA:AA,"U"),IF(Data!Z245="AM",SUMIFS(Data!AJ:AJ,Data!Z:Z,"TM",Data!V:V,Data!M245,AA:AA,"U"),IF(Data!Z245="AZM",SUMIFS(Data!AJ:AJ,Data!Z:Z,"TM",Data!U:U,Data!M245,AA:AA,"U"),IF(Data!Z245="Zone",SUMIFS(Data!AJ:AJ,Data!Z:Z,"TM",Data!T:T,Data!M245,AA:AA,"U"),IF(Data!Z245="Region",SUMIFS(Data!AJ:AJ,Data!Z:Z,"TM",Data!S:S,Data!M245,AA:AA,"U"),IF(Data!Z245="Country",SUMIFS(Data!AJ:AJ,Data!Z:Z,"TM",Data!R:R,Data!M245,AA:AA,"U"),"")))))))</f>
        <v>0</v>
      </c>
      <c r="AK245" s="18">
        <f>IF(Z245="TM",IF(AA245="U",(SUMIFS(Orders!AG:AG,Orders!AD:AD,Data!M245,Orders!W:W,0,Orders!X:X,0)+SUMIFS(Orders!AG:AG,Orders!AD:AD,Data!M245,Orders!W:W,1,Orders!X:X,1)),0),IF(Data!Z245="AAM",SUMIFS(Data!AK:AK,Data!Z:Z,"TM",Data!X:X,Data!M245,AA:AA,"U"),IF(Data!Z245="AM",SUMIFS(Data!AK:AK,Data!Z:Z,"TM",Data!V:V,Data!M245,AA:AA,"U"),IF(Data!Z245="AZM",SUMIFS(Data!AK:AK,Data!Z:Z,"TM",Data!U:U,Data!M245,AA:AA,"U"),IF(Data!Z245="Zone",SUMIFS(Data!AK:AK,Data!Z:Z,"TM",Data!T:T,Data!M245,AA:AA,"U"),IF(Data!Z245="Region",SUMIFS(Data!AK:AK,Data!Z:Z,"TM",Data!S:S,Data!M245,AA:AA,"U"),IF(Data!Z245="Country",SUMIFS(Data!AK:AK,Data!Z:Z,"TM",Data!R:R,Data!M245,AA:AA,"U"),"")))))))</f>
        <v>0</v>
      </c>
      <c r="AL245" s="18">
        <f>IF(Z245="TM",12000*0,IF(Data!Z245="AAM",SUMIFS(Data!AL:AL,Data!Z:Z,"TM",Data!X:X,Data!M245,AA:AA,"H"),IF(Data!Z245="AM",SUMIFS(Data!AL:AL,Data!Z:Z,"TM",Data!V:V,Data!M245,AA:AA,"H"),IF(Data!Z245="AZM",SUMIFS(Data!AL:AL,Data!Z:Z,"TM",Data!U:U,Data!M245,AA:AA,"H"),IF(Data!Z245="Zone",SUMIFS(Data!AL:AL,Data!Z:Z,"TM",Data!T:T,Data!M245,AA:AA,"H"),IF(Data!Z245="Region",SUMIFS(Data!AL:AL,Data!Z:Z,"TM",Data!S:S,Data!M245,AA:AA,"H"),IF(Data!Z245="Country",SUMIFS(Data!AL:AL,Data!Z:Z,"TM",Data!R:R,Data!M245,AA:AA,"H"),"")))))))</f>
        <v>0</v>
      </c>
      <c r="AM245" s="27">
        <f t="shared" si="64"/>
        <v>0</v>
      </c>
      <c r="AN245" s="26">
        <f t="shared" si="65"/>
        <v>0</v>
      </c>
      <c r="AO245" s="26">
        <f t="shared" si="66"/>
        <v>0</v>
      </c>
      <c r="AQ245" s="28">
        <f t="shared" si="67"/>
        <v>0</v>
      </c>
      <c r="AR245" s="18">
        <f t="shared" si="68"/>
        <v>0</v>
      </c>
      <c r="AS245" s="18">
        <f t="shared" si="69"/>
        <v>0</v>
      </c>
      <c r="AT245" s="27">
        <f t="shared" si="70"/>
        <v>0</v>
      </c>
      <c r="AU245" s="27"/>
      <c r="AV245" s="27"/>
      <c r="AW245" s="18">
        <f>IF(Z245="TM",(COUNTIFS(Orders!AD:AD,Data!M245,Orders!W:W,0,Orders!X:X,0,Orders!S:S,"*Ray*")+COUNTIFS(Orders!AD:AD,Data!M245,Orders!W:W,1,Orders!X:X,1,Orders!S:S,"*Ray*")+COUNTIFS(Orders!AD:AD,Data!M245,Orders!W:W,0,Orders!X:X,0,Orders!S:S,"*Fabric*")+COUNTIFS(Orders!AD:AD,Data!M245,Orders!W:W,1,Orders!X:X,1,Orders!S:S,"*Fabric*")),IF(Data!Z245="AAM",SUMIFS(Data!AW:AW,Data!Z:Z,"TM",Data!X:X,Data!M245),IF(Data!Z245="AM",SUMIFS(Data!AW:AW,Data!Z:Z,"TM",Data!V:V,Data!M245),IF(Data!Z245="AZM",SUMIFS(Data!AW:AW,Data!Z:Z,"TM",Data!U:U,Data!M245),IF(Data!Z245="Zone",SUMIFS(Data!AW:AW,Data!Z:Z,"TM",Data!T:T,Data!M245),IF(Data!Z245="Region",SUMIFS(Data!AW:AW,Data!Z:Z,"TM",Data!S:S,Data!M245),IF(Data!Z245="Country",SUMIFS(Data!AW:AW,Data!Z:Z,"TM",Data!R:R,Data!M245),0)))))))</f>
        <v>0</v>
      </c>
      <c r="AX245" s="18">
        <f>IF(Z245="TM",(COUNTIFS(Orders!AD:AD,Data!M245,Orders!W:W,0,Orders!X:X,0,Orders!S:S,"*Starter*")+COUNTIFS(Orders!AD:AD,Data!M245,Orders!W:W,1,Orders!X:X,1,Orders!S:S,"*Starter*")),IF(Data!Z245="AAM",SUMIFS(Data!AX:AX,Data!Z:Z,"TM",Data!X:X,Data!M245),IF(Data!Z245="AM",SUMIFS(Data!AX:AX,Data!Z:Z,"TM",Data!V:V,Data!M245),IF(Data!Z245="AZM",SUMIFS(Data!AX:AX,Data!Z:Z,"TM",Data!U:U,Data!M245),IF(Data!Z245="Zone",SUMIFS(Data!AX:AX,Data!Z:Z,"TM",Data!T:T,Data!M245),IF(Data!Z245="Region",SUMIFS(Data!AX:AX,Data!Z:Z,"TM",Data!S:S,Data!M245),IF(Data!Z245="Country",SUMIFS(Data!AX:AX,Data!Z:Z,"TM",Data!R:R,Data!M245),0)))))))</f>
        <v>0</v>
      </c>
      <c r="AY245" s="18">
        <f>IF(Z245="TM",(COUNTIFS(Orders!AD:AD,Data!M245,Orders!W:W,0,Orders!X:X,0,Orders!S:S,"*Pro*")+COUNTIFS(Orders!AD:AD,Data!M245,Orders!W:W,1,Orders!X:X,1,Orders!S:S,"*Pro*")),IF(Data!Z245="AAM",SUMIFS(Data!AY:AY,Data!Z:Z,"TM",Data!X:X,Data!M245),IF(Data!Z245="AM",SUMIFS(Data!AY:AY,Data!Z:Z,"TM",Data!V:V,Data!M245),IF(Data!Z245="AZM",SUMIFS(Data!AY:AY,Data!Z:Z,"TM",Data!U:U,Data!M245),IF(Data!Z245="Zone",SUMIFS(Data!AY:AY,Data!Z:Z,"TM",Data!T:T,Data!M245),IF(Data!Z245="Region",SUMIFS(Data!AY:AY,Data!Z:Z,"TM",Data!S:S,Data!M245),IF(Data!Z245="Country",SUMIFS(Data!AY:AY,Data!Z:Z,"TM",Data!R:R,Data!M245),0)))))))</f>
        <v>0</v>
      </c>
      <c r="AZ245" s="18">
        <f>IF(Z245="TM",(COUNTIFS(Orders!AD:AD,Data!M245,Orders!W:W,0,Orders!X:X,0,Orders!S:S,"*Tab*")+COUNTIFS(Orders!AD:AD,Data!M245,Orders!W:W,1,Orders!X:X,1,Orders!S:S,"*Tab*")),IF(Data!Z245="AAM",SUMIFS(Data!AZ:AZ,Data!Z:Z,"TM",Data!X:X,Data!M245),IF(Data!Z245="AM",SUMIFS(Data!AZ:AZ,Data!Z:Z,"TM",Data!V:V,Data!M245),IF(Data!Z245="AZM",SUMIFS(Data!AZ:AZ,Data!Z:Z,"TM",Data!U:U,Data!M245),IF(Data!Z245="Zone",SUMIFS(Data!AZ:AZ,Data!Z:Z,"TM",Data!T:T,Data!M245),IF(Data!Z245="Region",SUMIFS(Data!AZ:AZ,Data!Z:Z,"TM",Data!S:S,Data!M245),IF(Data!Z245="Country",SUMIFS(Data!AZ:AZ,Data!Z:Z,"TM",Data!R:R,Data!M245),0)))))))</f>
        <v>0</v>
      </c>
      <c r="BA245" s="18">
        <f>IF(Z245="TM",(COUNTIFS(Orders!AD:AD,Data!M245,Orders!W:W,0,Orders!X:X,0,Orders!S:S,"*Dental*")+COUNTIFS(Orders!AD:AD,Data!M245,Orders!W:W,1,Orders!X:X,1,Orders!S:S,"*Dental*")+COUNTIFS(Orders!AD:AD,Data!M245,Orders!W:W,0,Orders!X:X,0,Orders!S:S,"*Pediatric*")+COUNTIFS(Orders!AD:AD,Data!M245,Orders!W:W,1,Orders!X:X,1,Orders!S:S,"*Pediatric*")),IF(Data!Z245="AAM",SUMIFS(Data!BA:BA,Data!Z:Z,"TM",Data!X:X,Data!M245),IF(Data!Z245="AM",SUMIFS(Data!BA:BA,Data!Z:Z,"TM",Data!V:V,Data!M245),IF(Data!Z245="AZM",SUMIFS(Data!BA:BA,Data!Z:Z,"TM",Data!U:U,Data!M245),IF(Data!Z245="Zone",SUMIFS(Data!BA:BA,Data!Z:Z,"TM",Data!T:T,Data!M245),IF(Data!Z245="Region",SUMIFS(Data!BA:BA,Data!Z:Z,"TM",Data!S:S,Data!M245),IF(Data!Z245="Country",SUMIFS(Data!BA:BA,Data!Z:Z,"TM",Data!R:R,Data!M245),0)))))))</f>
        <v>0</v>
      </c>
      <c r="BB245" s="18">
        <f>IF(Z245="TM",(COUNTIFS(Orders!AD:AD,Data!M245,Orders!W:W,0,Orders!X:X,0,Orders!S:S,"*Fabric*")+COUNTIFS(Orders!AD:AD,Data!M245,Orders!W:W,1,Orders!X:X,1,Orders!S:S,"*Fabric*")),IF(Data!Z245="AAM",SUMIFS(Data!BB:BB,Data!Z:Z,"TM",Data!X:X,Data!M245),IF(Data!Z245="AM",SUMIFS(Data!BB:BB,Data!Z:Z,"TM",Data!V:V,Data!M245),IF(Data!Z245="AZM",SUMIFS(Data!BB:BB,Data!Z:Z,"TM",Data!U:U,Data!M245),IF(Data!Z245="Zone",SUMIFS(Data!BB:BB,Data!Z:Z,"TM",Data!T:T,Data!M245),IF(Data!Z245="Region",SUMIFS(Data!BB:BB,Data!Z:Z,"TM",Data!S:S,Data!M245),IF(Data!Z245="Country",SUMIFS(Data!BB:BB,Data!Z:Z,"TM",Data!R:R,Data!M245),0)))))))</f>
        <v>0</v>
      </c>
    </row>
    <row r="246" spans="1:54" ht="15.75" x14ac:dyDescent="0.3">
      <c r="A246" s="33" t="str">
        <f t="shared" si="71"/>
        <v/>
      </c>
      <c r="B246" s="33" t="b">
        <f t="shared" si="72"/>
        <v>1</v>
      </c>
      <c r="C246" s="33" t="e">
        <f>IF(ISERROR(SMALL($D$4:$D$594,E246)),””,SMALL($D$4:$D$594,E246))</f>
        <v>#NAME?</v>
      </c>
      <c r="D246" s="34" t="str">
        <f t="shared" si="73"/>
        <v/>
      </c>
      <c r="E246" s="33">
        <f>ROWS($E$4:E246)</f>
        <v>243</v>
      </c>
      <c r="F246" s="33">
        <f t="shared" si="74"/>
        <v>0</v>
      </c>
      <c r="G246" s="33">
        <f>IF(OR(Report!$C$7="",Report!$C$7="All Levels"),1,IF(Report!$C$7=Data!Z246,1,0))</f>
        <v>0</v>
      </c>
      <c r="H246" s="33">
        <f t="shared" si="75"/>
        <v>1</v>
      </c>
      <c r="I246" s="33">
        <f t="shared" si="76"/>
        <v>3</v>
      </c>
      <c r="J246" s="33">
        <f>IF(OR(Report!$F$7="",Report!$F$7="All AMs"),1,IF(Report!$F$7=Data!W246,1,0))</f>
        <v>1</v>
      </c>
      <c r="K246" s="33">
        <f>IF(OR(Report!$E$7="",Report!$E$7="All Zones"),1,IF(Report!$E$7=Data!P246,1,0))</f>
        <v>1</v>
      </c>
      <c r="L246" s="33">
        <f>IF(OR(Report!$D$7="",Report!$D$7="All Regions"),1,IF(Report!$D$7=Data!O246,1,0))</f>
        <v>1</v>
      </c>
      <c r="M246" s="67" t="s">
        <v>275</v>
      </c>
      <c r="N246" s="67" t="s">
        <v>1071</v>
      </c>
      <c r="O246" s="68" t="s">
        <v>18</v>
      </c>
      <c r="P246" s="68" t="s">
        <v>684</v>
      </c>
      <c r="Q246" s="68" t="s">
        <v>816</v>
      </c>
      <c r="R246" s="67" t="s">
        <v>777</v>
      </c>
      <c r="S246" s="67" t="s">
        <v>749</v>
      </c>
      <c r="T246" s="67" t="s">
        <v>752</v>
      </c>
      <c r="U246" s="67"/>
      <c r="V246" s="67" t="s">
        <v>579</v>
      </c>
      <c r="W246" s="67" t="s">
        <v>708</v>
      </c>
      <c r="X246" s="67"/>
      <c r="Y246" s="68" t="s">
        <v>361</v>
      </c>
      <c r="Z246" s="68" t="s">
        <v>13</v>
      </c>
      <c r="AA246" s="68" t="s">
        <v>70</v>
      </c>
      <c r="AB246" s="18">
        <f>IF(Z246="TM",IF(AA246="H",(COUNTIFS(Orders!AD:AD,Data!M246,Orders!W:W,0,Orders!X:X,0)+COUNTIFS(Orders!AD:AD,Data!M246,Orders!W:W,1,Orders!X:X,1)),0),IF(Data!Z246="AAM",SUMIFS(Data!AB:AB,Data!Z:Z,"TM",Data!X:X,Data!M246,AA:AA,"H"),IF(Data!Z246="AM",SUMIFS(Data!AB:AB,Data!Z:Z,"TM",Data!V:V,Data!M246,AA:AA,"H"),IF(Data!Z246="AZM",SUMIFS(Data!AB:AB,Data!Z:Z,"TM",Data!U:U,Data!M246,AA:AA,"H"),IF(Data!Z246="ZM",SUMIFS(Data!AB:AB,Data!Z:Z,"TM",Data!T:T,Data!M246,AA:AA,"H"),IF(Data!Z246="RM",SUMIFS(Data!AB:AB,Data!Z:Z,"TM",Data!S:S,Data!M246,AA:AA,"H"),IF(Data!Z246="CM",SUMIFS(Data!AB:AB,Data!Z:Z,"TM",Data!R:R,Data!M246,AA:AA,"H"),"")))))))</f>
        <v>0</v>
      </c>
      <c r="AC246" s="28">
        <f>IF(Z246="TM",IF(AA246="H",(SUMIFS(Orders!AG:AG,Orders!AD:AD,Data!M246,Orders!W:W,0,Orders!X:X,0)+SUMIFS(Orders!AG:AG,Orders!AD:AD,Data!M246,Orders!W:W,1,Orders!X:X,1))/12000,0),IF(Data!Z246="AAM",SUMIFS(Data!AC:AC,Data!Z:Z,"TM",Data!X:X,Data!M246,AA:AA,"H"),IF(Data!Z246="AM",SUMIFS(Data!AC:AC,Data!Z:Z,"TM",Data!V:V,Data!M246,AA:AA,"H"),IF(Data!Z246="AZM",SUMIFS(Data!AC:AC,Data!Z:Z,"TM",Data!U:U,Data!M246,AA:AA,"H"),IF(Data!Z246="Zone",SUMIFS(Data!AC:AC,Data!Z:Z,"TM",Data!T:T,Data!M246,AA:AA,"H"),IF(Data!Z246="Region",SUMIFS(Data!AC:AC,Data!Z:Z,"TM",Data!S:S,Data!M246,AA:AA,"H"),IF(Data!Z246="Country",SUMIFS(Data!AC:AC,Data!Z:Z,"TM",Data!R:R,Data!M246,AA:AA,"H"),"")))))))</f>
        <v>0</v>
      </c>
      <c r="AD246" s="18">
        <f>IF(Z246="TM",0,IF(Data!Z246="AAM",SUMIFS(Data!AD:AD,Data!Z:Z,"TM",Data!X:X,Data!M246,AA:AA,"H"),IF(Data!Z246="AM",SUMIFS(Data!AD:AD,Data!Z:Z,"TM",Data!V:V,Data!M246,AA:AA,"H"),IF(Data!Z246="AZM",SUMIFS(Data!AD:AD,Data!Z:Z,"TM",Data!U:U,Data!M246,AA:AA,"H"),IF(Data!Z246="Zone",SUMIFS(Data!AD:AD,Data!Z:Z,"TM",Data!T:T,Data!M246,AA:AA,"H"),IF(Data!Z246="Region",SUMIFS(Data!AD:AD,Data!Z:Z,"TM",Data!S:S,Data!M246,AA:AA,"H"),IF(Data!Z246="Country",SUMIFS(Data!AD:AD,Data!Z:Z,"TM",Data!R:R,Data!M246,AA:AA,"H"),"")))))))</f>
        <v>0</v>
      </c>
      <c r="AE246" s="27">
        <f t="shared" si="60"/>
        <v>0</v>
      </c>
      <c r="AF246" s="26">
        <f t="shared" si="61"/>
        <v>0</v>
      </c>
      <c r="AG246" s="26">
        <f t="shared" si="62"/>
        <v>0</v>
      </c>
      <c r="AH246" s="26">
        <f t="shared" si="63"/>
        <v>0</v>
      </c>
      <c r="AJ246" s="28">
        <f>IF(Z246="TM",IF(AA246="U",(SUMIFS(Orders!AG:AG,Orders!AD:AD,Data!M246,Orders!W:W,0,Orders!X:X,0)+SUMIFS(Orders!AG:AG,Orders!AD:AD,Data!M246,Orders!W:W,1,Orders!X:X,1))/12000,0),IF(Data!Z246="AAM",SUMIFS(Data!AJ:AJ,Data!Z:Z,"TM",Data!X:X,Data!M246,AA:AA,"U"),IF(Data!Z246="AM",SUMIFS(Data!AJ:AJ,Data!Z:Z,"TM",Data!V:V,Data!M246,AA:AA,"U"),IF(Data!Z246="AZM",SUMIFS(Data!AJ:AJ,Data!Z:Z,"TM",Data!U:U,Data!M246,AA:AA,"U"),IF(Data!Z246="Zone",SUMIFS(Data!AJ:AJ,Data!Z:Z,"TM",Data!T:T,Data!M246,AA:AA,"U"),IF(Data!Z246="Region",SUMIFS(Data!AJ:AJ,Data!Z:Z,"TM",Data!S:S,Data!M246,AA:AA,"U"),IF(Data!Z246="Country",SUMIFS(Data!AJ:AJ,Data!Z:Z,"TM",Data!R:R,Data!M246,AA:AA,"U"),"")))))))</f>
        <v>0</v>
      </c>
      <c r="AK246" s="18">
        <f>IF(Z246="TM",IF(AA246="U",(SUMIFS(Orders!AG:AG,Orders!AD:AD,Data!M246,Orders!W:W,0,Orders!X:X,0)+SUMIFS(Orders!AG:AG,Orders!AD:AD,Data!M246,Orders!W:W,1,Orders!X:X,1)),0),IF(Data!Z246="AAM",SUMIFS(Data!AK:AK,Data!Z:Z,"TM",Data!X:X,Data!M246,AA:AA,"U"),IF(Data!Z246="AM",SUMIFS(Data!AK:AK,Data!Z:Z,"TM",Data!V:V,Data!M246,AA:AA,"U"),IF(Data!Z246="AZM",SUMIFS(Data!AK:AK,Data!Z:Z,"TM",Data!U:U,Data!M246,AA:AA,"U"),IF(Data!Z246="Zone",SUMIFS(Data!AK:AK,Data!Z:Z,"TM",Data!T:T,Data!M246,AA:AA,"U"),IF(Data!Z246="Region",SUMIFS(Data!AK:AK,Data!Z:Z,"TM",Data!S:S,Data!M246,AA:AA,"U"),IF(Data!Z246="Country",SUMIFS(Data!AK:AK,Data!Z:Z,"TM",Data!R:R,Data!M246,AA:AA,"U"),"")))))))</f>
        <v>0</v>
      </c>
      <c r="AL246" s="18">
        <f>IF(Z246="TM",12000*0,IF(Data!Z246="AAM",SUMIFS(Data!AL:AL,Data!Z:Z,"TM",Data!X:X,Data!M246,AA:AA,"H"),IF(Data!Z246="AM",SUMIFS(Data!AL:AL,Data!Z:Z,"TM",Data!V:V,Data!M246,AA:AA,"H"),IF(Data!Z246="AZM",SUMIFS(Data!AL:AL,Data!Z:Z,"TM",Data!U:U,Data!M246,AA:AA,"H"),IF(Data!Z246="Zone",SUMIFS(Data!AL:AL,Data!Z:Z,"TM",Data!T:T,Data!M246,AA:AA,"H"),IF(Data!Z246="Region",SUMIFS(Data!AL:AL,Data!Z:Z,"TM",Data!S:S,Data!M246,AA:AA,"H"),IF(Data!Z246="Country",SUMIFS(Data!AL:AL,Data!Z:Z,"TM",Data!R:R,Data!M246,AA:AA,"H"),"")))))))</f>
        <v>0</v>
      </c>
      <c r="AM246" s="27">
        <f t="shared" si="64"/>
        <v>0</v>
      </c>
      <c r="AN246" s="26">
        <f t="shared" si="65"/>
        <v>0</v>
      </c>
      <c r="AO246" s="26">
        <f t="shared" si="66"/>
        <v>0</v>
      </c>
      <c r="AQ246" s="28">
        <f t="shared" si="67"/>
        <v>0</v>
      </c>
      <c r="AR246" s="18">
        <f t="shared" si="68"/>
        <v>0</v>
      </c>
      <c r="AS246" s="18">
        <f t="shared" si="69"/>
        <v>0</v>
      </c>
      <c r="AT246" s="27">
        <f t="shared" si="70"/>
        <v>0</v>
      </c>
      <c r="AU246" s="27"/>
      <c r="AV246" s="27"/>
      <c r="AW246" s="18">
        <f>IF(Z246="TM",(COUNTIFS(Orders!AD:AD,Data!M246,Orders!W:W,0,Orders!X:X,0,Orders!S:S,"*Ray*")+COUNTIFS(Orders!AD:AD,Data!M246,Orders!W:W,1,Orders!X:X,1,Orders!S:S,"*Ray*")+COUNTIFS(Orders!AD:AD,Data!M246,Orders!W:W,0,Orders!X:X,0,Orders!S:S,"*Fabric*")+COUNTIFS(Orders!AD:AD,Data!M246,Orders!W:W,1,Orders!X:X,1,Orders!S:S,"*Fabric*")),IF(Data!Z246="AAM",SUMIFS(Data!AW:AW,Data!Z:Z,"TM",Data!X:X,Data!M246),IF(Data!Z246="AM",SUMIFS(Data!AW:AW,Data!Z:Z,"TM",Data!V:V,Data!M246),IF(Data!Z246="AZM",SUMIFS(Data!AW:AW,Data!Z:Z,"TM",Data!U:U,Data!M246),IF(Data!Z246="Zone",SUMIFS(Data!AW:AW,Data!Z:Z,"TM",Data!T:T,Data!M246),IF(Data!Z246="Region",SUMIFS(Data!AW:AW,Data!Z:Z,"TM",Data!S:S,Data!M246),IF(Data!Z246="Country",SUMIFS(Data!AW:AW,Data!Z:Z,"TM",Data!R:R,Data!M246),0)))))))</f>
        <v>0</v>
      </c>
      <c r="AX246" s="18">
        <f>IF(Z246="TM",(COUNTIFS(Orders!AD:AD,Data!M246,Orders!W:W,0,Orders!X:X,0,Orders!S:S,"*Starter*")+COUNTIFS(Orders!AD:AD,Data!M246,Orders!W:W,1,Orders!X:X,1,Orders!S:S,"*Starter*")),IF(Data!Z246="AAM",SUMIFS(Data!AX:AX,Data!Z:Z,"TM",Data!X:X,Data!M246),IF(Data!Z246="AM",SUMIFS(Data!AX:AX,Data!Z:Z,"TM",Data!V:V,Data!M246),IF(Data!Z246="AZM",SUMIFS(Data!AX:AX,Data!Z:Z,"TM",Data!U:U,Data!M246),IF(Data!Z246="Zone",SUMIFS(Data!AX:AX,Data!Z:Z,"TM",Data!T:T,Data!M246),IF(Data!Z246="Region",SUMIFS(Data!AX:AX,Data!Z:Z,"TM",Data!S:S,Data!M246),IF(Data!Z246="Country",SUMIFS(Data!AX:AX,Data!Z:Z,"TM",Data!R:R,Data!M246),0)))))))</f>
        <v>0</v>
      </c>
      <c r="AY246" s="18">
        <f>IF(Z246="TM",(COUNTIFS(Orders!AD:AD,Data!M246,Orders!W:W,0,Orders!X:X,0,Orders!S:S,"*Pro*")+COUNTIFS(Orders!AD:AD,Data!M246,Orders!W:W,1,Orders!X:X,1,Orders!S:S,"*Pro*")),IF(Data!Z246="AAM",SUMIFS(Data!AY:AY,Data!Z:Z,"TM",Data!X:X,Data!M246),IF(Data!Z246="AM",SUMIFS(Data!AY:AY,Data!Z:Z,"TM",Data!V:V,Data!M246),IF(Data!Z246="AZM",SUMIFS(Data!AY:AY,Data!Z:Z,"TM",Data!U:U,Data!M246),IF(Data!Z246="Zone",SUMIFS(Data!AY:AY,Data!Z:Z,"TM",Data!T:T,Data!M246),IF(Data!Z246="Region",SUMIFS(Data!AY:AY,Data!Z:Z,"TM",Data!S:S,Data!M246),IF(Data!Z246="Country",SUMIFS(Data!AY:AY,Data!Z:Z,"TM",Data!R:R,Data!M246),0)))))))</f>
        <v>0</v>
      </c>
      <c r="AZ246" s="18">
        <f>IF(Z246="TM",(COUNTIFS(Orders!AD:AD,Data!M246,Orders!W:W,0,Orders!X:X,0,Orders!S:S,"*Tab*")+COUNTIFS(Orders!AD:AD,Data!M246,Orders!W:W,1,Orders!X:X,1,Orders!S:S,"*Tab*")),IF(Data!Z246="AAM",SUMIFS(Data!AZ:AZ,Data!Z:Z,"TM",Data!X:X,Data!M246),IF(Data!Z246="AM",SUMIFS(Data!AZ:AZ,Data!Z:Z,"TM",Data!V:V,Data!M246),IF(Data!Z246="AZM",SUMIFS(Data!AZ:AZ,Data!Z:Z,"TM",Data!U:U,Data!M246),IF(Data!Z246="Zone",SUMIFS(Data!AZ:AZ,Data!Z:Z,"TM",Data!T:T,Data!M246),IF(Data!Z246="Region",SUMIFS(Data!AZ:AZ,Data!Z:Z,"TM",Data!S:S,Data!M246),IF(Data!Z246="Country",SUMIFS(Data!AZ:AZ,Data!Z:Z,"TM",Data!R:R,Data!M246),0)))))))</f>
        <v>0</v>
      </c>
      <c r="BA246" s="18">
        <f>IF(Z246="TM",(COUNTIFS(Orders!AD:AD,Data!M246,Orders!W:W,0,Orders!X:X,0,Orders!S:S,"*Dental*")+COUNTIFS(Orders!AD:AD,Data!M246,Orders!W:W,1,Orders!X:X,1,Orders!S:S,"*Dental*")+COUNTIFS(Orders!AD:AD,Data!M246,Orders!W:W,0,Orders!X:X,0,Orders!S:S,"*Pediatric*")+COUNTIFS(Orders!AD:AD,Data!M246,Orders!W:W,1,Orders!X:X,1,Orders!S:S,"*Pediatric*")),IF(Data!Z246="AAM",SUMIFS(Data!BA:BA,Data!Z:Z,"TM",Data!X:X,Data!M246),IF(Data!Z246="AM",SUMIFS(Data!BA:BA,Data!Z:Z,"TM",Data!V:V,Data!M246),IF(Data!Z246="AZM",SUMIFS(Data!BA:BA,Data!Z:Z,"TM",Data!U:U,Data!M246),IF(Data!Z246="Zone",SUMIFS(Data!BA:BA,Data!Z:Z,"TM",Data!T:T,Data!M246),IF(Data!Z246="Region",SUMIFS(Data!BA:BA,Data!Z:Z,"TM",Data!S:S,Data!M246),IF(Data!Z246="Country",SUMIFS(Data!BA:BA,Data!Z:Z,"TM",Data!R:R,Data!M246),0)))))))</f>
        <v>0</v>
      </c>
      <c r="BB246" s="18">
        <f>IF(Z246="TM",(COUNTIFS(Orders!AD:AD,Data!M246,Orders!W:W,0,Orders!X:X,0,Orders!S:S,"*Fabric*")+COUNTIFS(Orders!AD:AD,Data!M246,Orders!W:W,1,Orders!X:X,1,Orders!S:S,"*Fabric*")),IF(Data!Z246="AAM",SUMIFS(Data!BB:BB,Data!Z:Z,"TM",Data!X:X,Data!M246),IF(Data!Z246="AM",SUMIFS(Data!BB:BB,Data!Z:Z,"TM",Data!V:V,Data!M246),IF(Data!Z246="AZM",SUMIFS(Data!BB:BB,Data!Z:Z,"TM",Data!U:U,Data!M246),IF(Data!Z246="Zone",SUMIFS(Data!BB:BB,Data!Z:Z,"TM",Data!T:T,Data!M246),IF(Data!Z246="Region",SUMIFS(Data!BB:BB,Data!Z:Z,"TM",Data!S:S,Data!M246),IF(Data!Z246="Country",SUMIFS(Data!BB:BB,Data!Z:Z,"TM",Data!R:R,Data!M246),0)))))))</f>
        <v>0</v>
      </c>
    </row>
    <row r="247" spans="1:54" ht="15.75" x14ac:dyDescent="0.3">
      <c r="A247" s="33" t="str">
        <f t="shared" si="71"/>
        <v/>
      </c>
      <c r="B247" s="33" t="b">
        <f t="shared" si="72"/>
        <v>1</v>
      </c>
      <c r="C247" s="33" t="e">
        <f>IF(ISERROR(SMALL($D$4:$D$594,E247)),””,SMALL($D$4:$D$594,E247))</f>
        <v>#NAME?</v>
      </c>
      <c r="D247" s="34" t="str">
        <f t="shared" si="73"/>
        <v/>
      </c>
      <c r="E247" s="33">
        <f>ROWS($E$4:E247)</f>
        <v>244</v>
      </c>
      <c r="F247" s="33">
        <f t="shared" si="74"/>
        <v>0</v>
      </c>
      <c r="G247" s="33">
        <f>IF(OR(Report!$C$7="",Report!$C$7="All Levels"),1,IF(Report!$C$7=Data!Z247,1,0))</f>
        <v>0</v>
      </c>
      <c r="H247" s="33">
        <f t="shared" si="75"/>
        <v>1</v>
      </c>
      <c r="I247" s="33">
        <f t="shared" si="76"/>
        <v>3</v>
      </c>
      <c r="J247" s="33">
        <f>IF(OR(Report!$F$7="",Report!$F$7="All AMs"),1,IF(Report!$F$7=Data!W247,1,0))</f>
        <v>1</v>
      </c>
      <c r="K247" s="33">
        <f>IF(OR(Report!$E$7="",Report!$E$7="All Zones"),1,IF(Report!$E$7=Data!P247,1,0))</f>
        <v>1</v>
      </c>
      <c r="L247" s="33">
        <f>IF(OR(Report!$D$7="",Report!$D$7="All Regions"),1,IF(Report!$D$7=Data!O247,1,0))</f>
        <v>1</v>
      </c>
      <c r="M247" s="67" t="s">
        <v>553</v>
      </c>
      <c r="N247" s="67" t="s">
        <v>1072</v>
      </c>
      <c r="O247" s="68" t="s">
        <v>18</v>
      </c>
      <c r="P247" s="68" t="s">
        <v>684</v>
      </c>
      <c r="Q247" s="68" t="s">
        <v>816</v>
      </c>
      <c r="R247" s="67" t="s">
        <v>777</v>
      </c>
      <c r="S247" s="67" t="s">
        <v>749</v>
      </c>
      <c r="T247" s="67" t="s">
        <v>752</v>
      </c>
      <c r="U247" s="67"/>
      <c r="V247" s="67" t="s">
        <v>579</v>
      </c>
      <c r="W247" s="67" t="s">
        <v>708</v>
      </c>
      <c r="X247" s="67"/>
      <c r="Y247" s="68" t="s">
        <v>362</v>
      </c>
      <c r="Z247" s="68" t="s">
        <v>13</v>
      </c>
      <c r="AA247" s="68" t="s">
        <v>925</v>
      </c>
      <c r="AB247" s="18">
        <f>IF(Z247="TM",IF(AA247="H",(COUNTIFS(Orders!AD:AD,Data!M247,Orders!W:W,0,Orders!X:X,0)+COUNTIFS(Orders!AD:AD,Data!M247,Orders!W:W,1,Orders!X:X,1)),0),IF(Data!Z247="AAM",SUMIFS(Data!AB:AB,Data!Z:Z,"TM",Data!X:X,Data!M247,AA:AA,"H"),IF(Data!Z247="AM",SUMIFS(Data!AB:AB,Data!Z:Z,"TM",Data!V:V,Data!M247,AA:AA,"H"),IF(Data!Z247="AZM",SUMIFS(Data!AB:AB,Data!Z:Z,"TM",Data!U:U,Data!M247,AA:AA,"H"),IF(Data!Z247="ZM",SUMIFS(Data!AB:AB,Data!Z:Z,"TM",Data!T:T,Data!M247,AA:AA,"H"),IF(Data!Z247="RM",SUMIFS(Data!AB:AB,Data!Z:Z,"TM",Data!S:S,Data!M247,AA:AA,"H"),IF(Data!Z247="CM",SUMIFS(Data!AB:AB,Data!Z:Z,"TM",Data!R:R,Data!M247,AA:AA,"H"),"")))))))</f>
        <v>0</v>
      </c>
      <c r="AC247" s="28">
        <f>IF(Z247="TM",IF(AA247="H",(SUMIFS(Orders!AG:AG,Orders!AD:AD,Data!M247,Orders!W:W,0,Orders!X:X,0)+SUMIFS(Orders!AG:AG,Orders!AD:AD,Data!M247,Orders!W:W,1,Orders!X:X,1))/12000,0),IF(Data!Z247="AAM",SUMIFS(Data!AC:AC,Data!Z:Z,"TM",Data!X:X,Data!M247,AA:AA,"H"),IF(Data!Z247="AM",SUMIFS(Data!AC:AC,Data!Z:Z,"TM",Data!V:V,Data!M247,AA:AA,"H"),IF(Data!Z247="AZM",SUMIFS(Data!AC:AC,Data!Z:Z,"TM",Data!U:U,Data!M247,AA:AA,"H"),IF(Data!Z247="Zone",SUMIFS(Data!AC:AC,Data!Z:Z,"TM",Data!T:T,Data!M247,AA:AA,"H"),IF(Data!Z247="Region",SUMIFS(Data!AC:AC,Data!Z:Z,"TM",Data!S:S,Data!M247,AA:AA,"H"),IF(Data!Z247="Country",SUMIFS(Data!AC:AC,Data!Z:Z,"TM",Data!R:R,Data!M247,AA:AA,"H"),"")))))))</f>
        <v>0</v>
      </c>
      <c r="AD247" s="18">
        <f>IF(Z247="TM",0,IF(Data!Z247="AAM",SUMIFS(Data!AD:AD,Data!Z:Z,"TM",Data!X:X,Data!M247,AA:AA,"H"),IF(Data!Z247="AM",SUMIFS(Data!AD:AD,Data!Z:Z,"TM",Data!V:V,Data!M247,AA:AA,"H"),IF(Data!Z247="AZM",SUMIFS(Data!AD:AD,Data!Z:Z,"TM",Data!U:U,Data!M247,AA:AA,"H"),IF(Data!Z247="Zone",SUMIFS(Data!AD:AD,Data!Z:Z,"TM",Data!T:T,Data!M247,AA:AA,"H"),IF(Data!Z247="Region",SUMIFS(Data!AD:AD,Data!Z:Z,"TM",Data!S:S,Data!M247,AA:AA,"H"),IF(Data!Z247="Country",SUMIFS(Data!AD:AD,Data!Z:Z,"TM",Data!R:R,Data!M247,AA:AA,"H"),"")))))))</f>
        <v>0</v>
      </c>
      <c r="AE247" s="27">
        <f t="shared" si="60"/>
        <v>0</v>
      </c>
      <c r="AF247" s="26">
        <f t="shared" si="61"/>
        <v>0</v>
      </c>
      <c r="AG247" s="26">
        <f t="shared" si="62"/>
        <v>0</v>
      </c>
      <c r="AH247" s="26">
        <f t="shared" si="63"/>
        <v>0</v>
      </c>
      <c r="AJ247" s="28">
        <f>IF(Z247="TM",IF(AA247="U",(SUMIFS(Orders!AG:AG,Orders!AD:AD,Data!M247,Orders!W:W,0,Orders!X:X,0)+SUMIFS(Orders!AG:AG,Orders!AD:AD,Data!M247,Orders!W:W,1,Orders!X:X,1))/12000,0),IF(Data!Z247="AAM",SUMIFS(Data!AJ:AJ,Data!Z:Z,"TM",Data!X:X,Data!M247,AA:AA,"U"),IF(Data!Z247="AM",SUMIFS(Data!AJ:AJ,Data!Z:Z,"TM",Data!V:V,Data!M247,AA:AA,"U"),IF(Data!Z247="AZM",SUMIFS(Data!AJ:AJ,Data!Z:Z,"TM",Data!U:U,Data!M247,AA:AA,"U"),IF(Data!Z247="Zone",SUMIFS(Data!AJ:AJ,Data!Z:Z,"TM",Data!T:T,Data!M247,AA:AA,"U"),IF(Data!Z247="Region",SUMIFS(Data!AJ:AJ,Data!Z:Z,"TM",Data!S:S,Data!M247,AA:AA,"U"),IF(Data!Z247="Country",SUMIFS(Data!AJ:AJ,Data!Z:Z,"TM",Data!R:R,Data!M247,AA:AA,"U"),"")))))))</f>
        <v>0</v>
      </c>
      <c r="AK247" s="18">
        <f>IF(Z247="TM",IF(AA247="U",(SUMIFS(Orders!AG:AG,Orders!AD:AD,Data!M247,Orders!W:W,0,Orders!X:X,0)+SUMIFS(Orders!AG:AG,Orders!AD:AD,Data!M247,Orders!W:W,1,Orders!X:X,1)),0),IF(Data!Z247="AAM",SUMIFS(Data!AK:AK,Data!Z:Z,"TM",Data!X:X,Data!M247,AA:AA,"U"),IF(Data!Z247="AM",SUMIFS(Data!AK:AK,Data!Z:Z,"TM",Data!V:V,Data!M247,AA:AA,"U"),IF(Data!Z247="AZM",SUMIFS(Data!AK:AK,Data!Z:Z,"TM",Data!U:U,Data!M247,AA:AA,"U"),IF(Data!Z247="Zone",SUMIFS(Data!AK:AK,Data!Z:Z,"TM",Data!T:T,Data!M247,AA:AA,"U"),IF(Data!Z247="Region",SUMIFS(Data!AK:AK,Data!Z:Z,"TM",Data!S:S,Data!M247,AA:AA,"U"),IF(Data!Z247="Country",SUMIFS(Data!AK:AK,Data!Z:Z,"TM",Data!R:R,Data!M247,AA:AA,"U"),"")))))))</f>
        <v>0</v>
      </c>
      <c r="AL247" s="18">
        <f>IF(Z247="TM",12000*0,IF(Data!Z247="AAM",SUMIFS(Data!AL:AL,Data!Z:Z,"TM",Data!X:X,Data!M247,AA:AA,"H"),IF(Data!Z247="AM",SUMIFS(Data!AL:AL,Data!Z:Z,"TM",Data!V:V,Data!M247,AA:AA,"H"),IF(Data!Z247="AZM",SUMIFS(Data!AL:AL,Data!Z:Z,"TM",Data!U:U,Data!M247,AA:AA,"H"),IF(Data!Z247="Zone",SUMIFS(Data!AL:AL,Data!Z:Z,"TM",Data!T:T,Data!M247,AA:AA,"H"),IF(Data!Z247="Region",SUMIFS(Data!AL:AL,Data!Z:Z,"TM",Data!S:S,Data!M247,AA:AA,"H"),IF(Data!Z247="Country",SUMIFS(Data!AL:AL,Data!Z:Z,"TM",Data!R:R,Data!M247,AA:AA,"H"),"")))))))</f>
        <v>0</v>
      </c>
      <c r="AM247" s="27">
        <f t="shared" si="64"/>
        <v>0</v>
      </c>
      <c r="AN247" s="26">
        <f t="shared" si="65"/>
        <v>0</v>
      </c>
      <c r="AO247" s="26">
        <f t="shared" si="66"/>
        <v>0</v>
      </c>
      <c r="AQ247" s="28">
        <f t="shared" si="67"/>
        <v>0</v>
      </c>
      <c r="AR247" s="18">
        <f t="shared" si="68"/>
        <v>0</v>
      </c>
      <c r="AS247" s="18">
        <f t="shared" si="69"/>
        <v>0</v>
      </c>
      <c r="AT247" s="27">
        <f t="shared" si="70"/>
        <v>0</v>
      </c>
      <c r="AU247" s="27"/>
      <c r="AV247" s="27"/>
      <c r="AW247" s="18">
        <f>IF(Z247="TM",(COUNTIFS(Orders!AD:AD,Data!M247,Orders!W:W,0,Orders!X:X,0,Orders!S:S,"*Ray*")+COUNTIFS(Orders!AD:AD,Data!M247,Orders!W:W,1,Orders!X:X,1,Orders!S:S,"*Ray*")+COUNTIFS(Orders!AD:AD,Data!M247,Orders!W:W,0,Orders!X:X,0,Orders!S:S,"*Fabric*")+COUNTIFS(Orders!AD:AD,Data!M247,Orders!W:W,1,Orders!X:X,1,Orders!S:S,"*Fabric*")),IF(Data!Z247="AAM",SUMIFS(Data!AW:AW,Data!Z:Z,"TM",Data!X:X,Data!M247),IF(Data!Z247="AM",SUMIFS(Data!AW:AW,Data!Z:Z,"TM",Data!V:V,Data!M247),IF(Data!Z247="AZM",SUMIFS(Data!AW:AW,Data!Z:Z,"TM",Data!U:U,Data!M247),IF(Data!Z247="Zone",SUMIFS(Data!AW:AW,Data!Z:Z,"TM",Data!T:T,Data!M247),IF(Data!Z247="Region",SUMIFS(Data!AW:AW,Data!Z:Z,"TM",Data!S:S,Data!M247),IF(Data!Z247="Country",SUMIFS(Data!AW:AW,Data!Z:Z,"TM",Data!R:R,Data!M247),0)))))))</f>
        <v>0</v>
      </c>
      <c r="AX247" s="18">
        <f>IF(Z247="TM",(COUNTIFS(Orders!AD:AD,Data!M247,Orders!W:W,0,Orders!X:X,0,Orders!S:S,"*Starter*")+COUNTIFS(Orders!AD:AD,Data!M247,Orders!W:W,1,Orders!X:X,1,Orders!S:S,"*Starter*")),IF(Data!Z247="AAM",SUMIFS(Data!AX:AX,Data!Z:Z,"TM",Data!X:X,Data!M247),IF(Data!Z247="AM",SUMIFS(Data!AX:AX,Data!Z:Z,"TM",Data!V:V,Data!M247),IF(Data!Z247="AZM",SUMIFS(Data!AX:AX,Data!Z:Z,"TM",Data!U:U,Data!M247),IF(Data!Z247="Zone",SUMIFS(Data!AX:AX,Data!Z:Z,"TM",Data!T:T,Data!M247),IF(Data!Z247="Region",SUMIFS(Data!AX:AX,Data!Z:Z,"TM",Data!S:S,Data!M247),IF(Data!Z247="Country",SUMIFS(Data!AX:AX,Data!Z:Z,"TM",Data!R:R,Data!M247),0)))))))</f>
        <v>0</v>
      </c>
      <c r="AY247" s="18">
        <f>IF(Z247="TM",(COUNTIFS(Orders!AD:AD,Data!M247,Orders!W:W,0,Orders!X:X,0,Orders!S:S,"*Pro*")+COUNTIFS(Orders!AD:AD,Data!M247,Orders!W:W,1,Orders!X:X,1,Orders!S:S,"*Pro*")),IF(Data!Z247="AAM",SUMIFS(Data!AY:AY,Data!Z:Z,"TM",Data!X:X,Data!M247),IF(Data!Z247="AM",SUMIFS(Data!AY:AY,Data!Z:Z,"TM",Data!V:V,Data!M247),IF(Data!Z247="AZM",SUMIFS(Data!AY:AY,Data!Z:Z,"TM",Data!U:U,Data!M247),IF(Data!Z247="Zone",SUMIFS(Data!AY:AY,Data!Z:Z,"TM",Data!T:T,Data!M247),IF(Data!Z247="Region",SUMIFS(Data!AY:AY,Data!Z:Z,"TM",Data!S:S,Data!M247),IF(Data!Z247="Country",SUMIFS(Data!AY:AY,Data!Z:Z,"TM",Data!R:R,Data!M247),0)))))))</f>
        <v>0</v>
      </c>
      <c r="AZ247" s="18">
        <f>IF(Z247="TM",(COUNTIFS(Orders!AD:AD,Data!M247,Orders!W:W,0,Orders!X:X,0,Orders!S:S,"*Tab*")+COUNTIFS(Orders!AD:AD,Data!M247,Orders!W:W,1,Orders!X:X,1,Orders!S:S,"*Tab*")),IF(Data!Z247="AAM",SUMIFS(Data!AZ:AZ,Data!Z:Z,"TM",Data!X:X,Data!M247),IF(Data!Z247="AM",SUMIFS(Data!AZ:AZ,Data!Z:Z,"TM",Data!V:V,Data!M247),IF(Data!Z247="AZM",SUMIFS(Data!AZ:AZ,Data!Z:Z,"TM",Data!U:U,Data!M247),IF(Data!Z247="Zone",SUMIFS(Data!AZ:AZ,Data!Z:Z,"TM",Data!T:T,Data!M247),IF(Data!Z247="Region",SUMIFS(Data!AZ:AZ,Data!Z:Z,"TM",Data!S:S,Data!M247),IF(Data!Z247="Country",SUMIFS(Data!AZ:AZ,Data!Z:Z,"TM",Data!R:R,Data!M247),0)))))))</f>
        <v>0</v>
      </c>
      <c r="BA247" s="18">
        <f>IF(Z247="TM",(COUNTIFS(Orders!AD:AD,Data!M247,Orders!W:W,0,Orders!X:X,0,Orders!S:S,"*Dental*")+COUNTIFS(Orders!AD:AD,Data!M247,Orders!W:W,1,Orders!X:X,1,Orders!S:S,"*Dental*")+COUNTIFS(Orders!AD:AD,Data!M247,Orders!W:W,0,Orders!X:X,0,Orders!S:S,"*Pediatric*")+COUNTIFS(Orders!AD:AD,Data!M247,Orders!W:W,1,Orders!X:X,1,Orders!S:S,"*Pediatric*")),IF(Data!Z247="AAM",SUMIFS(Data!BA:BA,Data!Z:Z,"TM",Data!X:X,Data!M247),IF(Data!Z247="AM",SUMIFS(Data!BA:BA,Data!Z:Z,"TM",Data!V:V,Data!M247),IF(Data!Z247="AZM",SUMIFS(Data!BA:BA,Data!Z:Z,"TM",Data!U:U,Data!M247),IF(Data!Z247="Zone",SUMIFS(Data!BA:BA,Data!Z:Z,"TM",Data!T:T,Data!M247),IF(Data!Z247="Region",SUMIFS(Data!BA:BA,Data!Z:Z,"TM",Data!S:S,Data!M247),IF(Data!Z247="Country",SUMIFS(Data!BA:BA,Data!Z:Z,"TM",Data!R:R,Data!M247),0)))))))</f>
        <v>0</v>
      </c>
      <c r="BB247" s="18">
        <f>IF(Z247="TM",(COUNTIFS(Orders!AD:AD,Data!M247,Orders!W:W,0,Orders!X:X,0,Orders!S:S,"*Fabric*")+COUNTIFS(Orders!AD:AD,Data!M247,Orders!W:W,1,Orders!X:X,1,Orders!S:S,"*Fabric*")),IF(Data!Z247="AAM",SUMIFS(Data!BB:BB,Data!Z:Z,"TM",Data!X:X,Data!M247),IF(Data!Z247="AM",SUMIFS(Data!BB:BB,Data!Z:Z,"TM",Data!V:V,Data!M247),IF(Data!Z247="AZM",SUMIFS(Data!BB:BB,Data!Z:Z,"TM",Data!U:U,Data!M247),IF(Data!Z247="Zone",SUMIFS(Data!BB:BB,Data!Z:Z,"TM",Data!T:T,Data!M247),IF(Data!Z247="Region",SUMIFS(Data!BB:BB,Data!Z:Z,"TM",Data!S:S,Data!M247),IF(Data!Z247="Country",SUMIFS(Data!BB:BB,Data!Z:Z,"TM",Data!R:R,Data!M247),0)))))))</f>
        <v>0</v>
      </c>
    </row>
    <row r="248" spans="1:54" ht="15.75" x14ac:dyDescent="0.3">
      <c r="A248" s="33" t="str">
        <f t="shared" si="71"/>
        <v/>
      </c>
      <c r="B248" s="33" t="b">
        <f t="shared" si="72"/>
        <v>1</v>
      </c>
      <c r="C248" s="33" t="e">
        <f>IF(ISERROR(SMALL($D$4:$D$594,E248)),””,SMALL($D$4:$D$594,E248))</f>
        <v>#NAME?</v>
      </c>
      <c r="D248" s="34" t="str">
        <f t="shared" si="73"/>
        <v/>
      </c>
      <c r="E248" s="33">
        <f>ROWS($E$4:E248)</f>
        <v>245</v>
      </c>
      <c r="F248" s="33">
        <f t="shared" si="74"/>
        <v>0</v>
      </c>
      <c r="G248" s="33">
        <f>IF(OR(Report!$C$7="",Report!$C$7="All Levels"),1,IF(Report!$C$7=Data!Z248,1,0))</f>
        <v>0</v>
      </c>
      <c r="H248" s="33">
        <f t="shared" si="75"/>
        <v>1</v>
      </c>
      <c r="I248" s="33">
        <f t="shared" si="76"/>
        <v>3</v>
      </c>
      <c r="J248" s="33">
        <f>IF(OR(Report!$F$7="",Report!$F$7="All AMs"),1,IF(Report!$F$7=Data!W248,1,0))</f>
        <v>1</v>
      </c>
      <c r="K248" s="33">
        <f>IF(OR(Report!$E$7="",Report!$E$7="All Zones"),1,IF(Report!$E$7=Data!P248,1,0))</f>
        <v>1</v>
      </c>
      <c r="L248" s="33">
        <f>IF(OR(Report!$D$7="",Report!$D$7="All Regions"),1,IF(Report!$D$7=Data!O248,1,0))</f>
        <v>1</v>
      </c>
      <c r="M248" s="67" t="s">
        <v>630</v>
      </c>
      <c r="N248" s="67" t="s">
        <v>1073</v>
      </c>
      <c r="O248" s="68" t="s">
        <v>18</v>
      </c>
      <c r="P248" s="68" t="s">
        <v>684</v>
      </c>
      <c r="Q248" s="68" t="s">
        <v>816</v>
      </c>
      <c r="R248" s="67" t="s">
        <v>777</v>
      </c>
      <c r="S248" s="67" t="s">
        <v>749</v>
      </c>
      <c r="T248" s="67" t="s">
        <v>752</v>
      </c>
      <c r="U248" s="67"/>
      <c r="V248" s="67" t="s">
        <v>579</v>
      </c>
      <c r="W248" s="67" t="s">
        <v>708</v>
      </c>
      <c r="X248" s="67"/>
      <c r="Y248" s="68" t="s">
        <v>362</v>
      </c>
      <c r="Z248" s="68" t="s">
        <v>13</v>
      </c>
      <c r="AA248" s="68" t="s">
        <v>70</v>
      </c>
      <c r="AB248" s="18">
        <f>IF(Z248="TM",IF(AA248="H",(COUNTIFS(Orders!AD:AD,Data!M248,Orders!W:W,0,Orders!X:X,0)+COUNTIFS(Orders!AD:AD,Data!M248,Orders!W:W,1,Orders!X:X,1)),0),IF(Data!Z248="AAM",SUMIFS(Data!AB:AB,Data!Z:Z,"TM",Data!X:X,Data!M248,AA:AA,"H"),IF(Data!Z248="AM",SUMIFS(Data!AB:AB,Data!Z:Z,"TM",Data!V:V,Data!M248,AA:AA,"H"),IF(Data!Z248="AZM",SUMIFS(Data!AB:AB,Data!Z:Z,"TM",Data!U:U,Data!M248,AA:AA,"H"),IF(Data!Z248="ZM",SUMIFS(Data!AB:AB,Data!Z:Z,"TM",Data!T:T,Data!M248,AA:AA,"H"),IF(Data!Z248="RM",SUMIFS(Data!AB:AB,Data!Z:Z,"TM",Data!S:S,Data!M248,AA:AA,"H"),IF(Data!Z248="CM",SUMIFS(Data!AB:AB,Data!Z:Z,"TM",Data!R:R,Data!M248,AA:AA,"H"),"")))))))</f>
        <v>0</v>
      </c>
      <c r="AC248" s="28">
        <f>IF(Z248="TM",IF(AA248="H",(SUMIFS(Orders!AG:AG,Orders!AD:AD,Data!M248,Orders!W:W,0,Orders!X:X,0)+SUMIFS(Orders!AG:AG,Orders!AD:AD,Data!M248,Orders!W:W,1,Orders!X:X,1))/12000,0),IF(Data!Z248="AAM",SUMIFS(Data!AC:AC,Data!Z:Z,"TM",Data!X:X,Data!M248,AA:AA,"H"),IF(Data!Z248="AM",SUMIFS(Data!AC:AC,Data!Z:Z,"TM",Data!V:V,Data!M248,AA:AA,"H"),IF(Data!Z248="AZM",SUMIFS(Data!AC:AC,Data!Z:Z,"TM",Data!U:U,Data!M248,AA:AA,"H"),IF(Data!Z248="Zone",SUMIFS(Data!AC:AC,Data!Z:Z,"TM",Data!T:T,Data!M248,AA:AA,"H"),IF(Data!Z248="Region",SUMIFS(Data!AC:AC,Data!Z:Z,"TM",Data!S:S,Data!M248,AA:AA,"H"),IF(Data!Z248="Country",SUMIFS(Data!AC:AC,Data!Z:Z,"TM",Data!R:R,Data!M248,AA:AA,"H"),"")))))))</f>
        <v>0</v>
      </c>
      <c r="AD248" s="18">
        <f>IF(Z248="TM",0,IF(Data!Z248="AAM",SUMIFS(Data!AD:AD,Data!Z:Z,"TM",Data!X:X,Data!M248,AA:AA,"H"),IF(Data!Z248="AM",SUMIFS(Data!AD:AD,Data!Z:Z,"TM",Data!V:V,Data!M248,AA:AA,"H"),IF(Data!Z248="AZM",SUMIFS(Data!AD:AD,Data!Z:Z,"TM",Data!U:U,Data!M248,AA:AA,"H"),IF(Data!Z248="Zone",SUMIFS(Data!AD:AD,Data!Z:Z,"TM",Data!T:T,Data!M248,AA:AA,"H"),IF(Data!Z248="Region",SUMIFS(Data!AD:AD,Data!Z:Z,"TM",Data!S:S,Data!M248,AA:AA,"H"),IF(Data!Z248="Country",SUMIFS(Data!AD:AD,Data!Z:Z,"TM",Data!R:R,Data!M248,AA:AA,"H"),"")))))))</f>
        <v>0</v>
      </c>
      <c r="AE248" s="27">
        <f t="shared" si="60"/>
        <v>0</v>
      </c>
      <c r="AF248" s="26">
        <f t="shared" si="61"/>
        <v>0</v>
      </c>
      <c r="AG248" s="26">
        <f t="shared" si="62"/>
        <v>0</v>
      </c>
      <c r="AH248" s="26">
        <f t="shared" si="63"/>
        <v>0</v>
      </c>
      <c r="AJ248" s="28">
        <f>IF(Z248="TM",IF(AA248="U",(SUMIFS(Orders!AG:AG,Orders!AD:AD,Data!M248,Orders!W:W,0,Orders!X:X,0)+SUMIFS(Orders!AG:AG,Orders!AD:AD,Data!M248,Orders!W:W,1,Orders!X:X,1))/12000,0),IF(Data!Z248="AAM",SUMIFS(Data!AJ:AJ,Data!Z:Z,"TM",Data!X:X,Data!M248,AA:AA,"U"),IF(Data!Z248="AM",SUMIFS(Data!AJ:AJ,Data!Z:Z,"TM",Data!V:V,Data!M248,AA:AA,"U"),IF(Data!Z248="AZM",SUMIFS(Data!AJ:AJ,Data!Z:Z,"TM",Data!U:U,Data!M248,AA:AA,"U"),IF(Data!Z248="Zone",SUMIFS(Data!AJ:AJ,Data!Z:Z,"TM",Data!T:T,Data!M248,AA:AA,"U"),IF(Data!Z248="Region",SUMIFS(Data!AJ:AJ,Data!Z:Z,"TM",Data!S:S,Data!M248,AA:AA,"U"),IF(Data!Z248="Country",SUMIFS(Data!AJ:AJ,Data!Z:Z,"TM",Data!R:R,Data!M248,AA:AA,"U"),"")))))))</f>
        <v>0</v>
      </c>
      <c r="AK248" s="18">
        <f>IF(Z248="TM",IF(AA248="U",(SUMIFS(Orders!AG:AG,Orders!AD:AD,Data!M248,Orders!W:W,0,Orders!X:X,0)+SUMIFS(Orders!AG:AG,Orders!AD:AD,Data!M248,Orders!W:W,1,Orders!X:X,1)),0),IF(Data!Z248="AAM",SUMIFS(Data!AK:AK,Data!Z:Z,"TM",Data!X:X,Data!M248,AA:AA,"U"),IF(Data!Z248="AM",SUMIFS(Data!AK:AK,Data!Z:Z,"TM",Data!V:V,Data!M248,AA:AA,"U"),IF(Data!Z248="AZM",SUMIFS(Data!AK:AK,Data!Z:Z,"TM",Data!U:U,Data!M248,AA:AA,"U"),IF(Data!Z248="Zone",SUMIFS(Data!AK:AK,Data!Z:Z,"TM",Data!T:T,Data!M248,AA:AA,"U"),IF(Data!Z248="Region",SUMIFS(Data!AK:AK,Data!Z:Z,"TM",Data!S:S,Data!M248,AA:AA,"U"),IF(Data!Z248="Country",SUMIFS(Data!AK:AK,Data!Z:Z,"TM",Data!R:R,Data!M248,AA:AA,"U"),"")))))))</f>
        <v>0</v>
      </c>
      <c r="AL248" s="18">
        <f>IF(Z248="TM",12000*0,IF(Data!Z248="AAM",SUMIFS(Data!AL:AL,Data!Z:Z,"TM",Data!X:X,Data!M248,AA:AA,"H"),IF(Data!Z248="AM",SUMIFS(Data!AL:AL,Data!Z:Z,"TM",Data!V:V,Data!M248,AA:AA,"H"),IF(Data!Z248="AZM",SUMIFS(Data!AL:AL,Data!Z:Z,"TM",Data!U:U,Data!M248,AA:AA,"H"),IF(Data!Z248="Zone",SUMIFS(Data!AL:AL,Data!Z:Z,"TM",Data!T:T,Data!M248,AA:AA,"H"),IF(Data!Z248="Region",SUMIFS(Data!AL:AL,Data!Z:Z,"TM",Data!S:S,Data!M248,AA:AA,"H"),IF(Data!Z248="Country",SUMIFS(Data!AL:AL,Data!Z:Z,"TM",Data!R:R,Data!M248,AA:AA,"H"),"")))))))</f>
        <v>0</v>
      </c>
      <c r="AM248" s="27">
        <f t="shared" si="64"/>
        <v>0</v>
      </c>
      <c r="AN248" s="26">
        <f t="shared" si="65"/>
        <v>0</v>
      </c>
      <c r="AO248" s="26">
        <f t="shared" si="66"/>
        <v>0</v>
      </c>
      <c r="AQ248" s="28">
        <f t="shared" si="67"/>
        <v>0</v>
      </c>
      <c r="AR248" s="18">
        <f t="shared" si="68"/>
        <v>0</v>
      </c>
      <c r="AS248" s="18">
        <f t="shared" si="69"/>
        <v>0</v>
      </c>
      <c r="AT248" s="27">
        <f t="shared" si="70"/>
        <v>0</v>
      </c>
      <c r="AU248" s="27"/>
      <c r="AV248" s="27"/>
      <c r="AW248" s="18">
        <f>IF(Z248="TM",(COUNTIFS(Orders!AD:AD,Data!M248,Orders!W:W,0,Orders!X:X,0,Orders!S:S,"*Ray*")+COUNTIFS(Orders!AD:AD,Data!M248,Orders!W:W,1,Orders!X:X,1,Orders!S:S,"*Ray*")+COUNTIFS(Orders!AD:AD,Data!M248,Orders!W:W,0,Orders!X:X,0,Orders!S:S,"*Fabric*")+COUNTIFS(Orders!AD:AD,Data!M248,Orders!W:W,1,Orders!X:X,1,Orders!S:S,"*Fabric*")),IF(Data!Z248="AAM",SUMIFS(Data!AW:AW,Data!Z:Z,"TM",Data!X:X,Data!M248),IF(Data!Z248="AM",SUMIFS(Data!AW:AW,Data!Z:Z,"TM",Data!V:V,Data!M248),IF(Data!Z248="AZM",SUMIFS(Data!AW:AW,Data!Z:Z,"TM",Data!U:U,Data!M248),IF(Data!Z248="Zone",SUMIFS(Data!AW:AW,Data!Z:Z,"TM",Data!T:T,Data!M248),IF(Data!Z248="Region",SUMIFS(Data!AW:AW,Data!Z:Z,"TM",Data!S:S,Data!M248),IF(Data!Z248="Country",SUMIFS(Data!AW:AW,Data!Z:Z,"TM",Data!R:R,Data!M248),0)))))))</f>
        <v>0</v>
      </c>
      <c r="AX248" s="18">
        <f>IF(Z248="TM",(COUNTIFS(Orders!AD:AD,Data!M248,Orders!W:W,0,Orders!X:X,0,Orders!S:S,"*Starter*")+COUNTIFS(Orders!AD:AD,Data!M248,Orders!W:W,1,Orders!X:X,1,Orders!S:S,"*Starter*")),IF(Data!Z248="AAM",SUMIFS(Data!AX:AX,Data!Z:Z,"TM",Data!X:X,Data!M248),IF(Data!Z248="AM",SUMIFS(Data!AX:AX,Data!Z:Z,"TM",Data!V:V,Data!M248),IF(Data!Z248="AZM",SUMIFS(Data!AX:AX,Data!Z:Z,"TM",Data!U:U,Data!M248),IF(Data!Z248="Zone",SUMIFS(Data!AX:AX,Data!Z:Z,"TM",Data!T:T,Data!M248),IF(Data!Z248="Region",SUMIFS(Data!AX:AX,Data!Z:Z,"TM",Data!S:S,Data!M248),IF(Data!Z248="Country",SUMIFS(Data!AX:AX,Data!Z:Z,"TM",Data!R:R,Data!M248),0)))))))</f>
        <v>0</v>
      </c>
      <c r="AY248" s="18">
        <f>IF(Z248="TM",(COUNTIFS(Orders!AD:AD,Data!M248,Orders!W:W,0,Orders!X:X,0,Orders!S:S,"*Pro*")+COUNTIFS(Orders!AD:AD,Data!M248,Orders!W:W,1,Orders!X:X,1,Orders!S:S,"*Pro*")),IF(Data!Z248="AAM",SUMIFS(Data!AY:AY,Data!Z:Z,"TM",Data!X:X,Data!M248),IF(Data!Z248="AM",SUMIFS(Data!AY:AY,Data!Z:Z,"TM",Data!V:V,Data!M248),IF(Data!Z248="AZM",SUMIFS(Data!AY:AY,Data!Z:Z,"TM",Data!U:U,Data!M248),IF(Data!Z248="Zone",SUMIFS(Data!AY:AY,Data!Z:Z,"TM",Data!T:T,Data!M248),IF(Data!Z248="Region",SUMIFS(Data!AY:AY,Data!Z:Z,"TM",Data!S:S,Data!M248),IF(Data!Z248="Country",SUMIFS(Data!AY:AY,Data!Z:Z,"TM",Data!R:R,Data!M248),0)))))))</f>
        <v>0</v>
      </c>
      <c r="AZ248" s="18">
        <f>IF(Z248="TM",(COUNTIFS(Orders!AD:AD,Data!M248,Orders!W:W,0,Orders!X:X,0,Orders!S:S,"*Tab*")+COUNTIFS(Orders!AD:AD,Data!M248,Orders!W:W,1,Orders!X:X,1,Orders!S:S,"*Tab*")),IF(Data!Z248="AAM",SUMIFS(Data!AZ:AZ,Data!Z:Z,"TM",Data!X:X,Data!M248),IF(Data!Z248="AM",SUMIFS(Data!AZ:AZ,Data!Z:Z,"TM",Data!V:V,Data!M248),IF(Data!Z248="AZM",SUMIFS(Data!AZ:AZ,Data!Z:Z,"TM",Data!U:U,Data!M248),IF(Data!Z248="Zone",SUMIFS(Data!AZ:AZ,Data!Z:Z,"TM",Data!T:T,Data!M248),IF(Data!Z248="Region",SUMIFS(Data!AZ:AZ,Data!Z:Z,"TM",Data!S:S,Data!M248),IF(Data!Z248="Country",SUMIFS(Data!AZ:AZ,Data!Z:Z,"TM",Data!R:R,Data!M248),0)))))))</f>
        <v>0</v>
      </c>
      <c r="BA248" s="18">
        <f>IF(Z248="TM",(COUNTIFS(Orders!AD:AD,Data!M248,Orders!W:W,0,Orders!X:X,0,Orders!S:S,"*Dental*")+COUNTIFS(Orders!AD:AD,Data!M248,Orders!W:W,1,Orders!X:X,1,Orders!S:S,"*Dental*")+COUNTIFS(Orders!AD:AD,Data!M248,Orders!W:W,0,Orders!X:X,0,Orders!S:S,"*Pediatric*")+COUNTIFS(Orders!AD:AD,Data!M248,Orders!W:W,1,Orders!X:X,1,Orders!S:S,"*Pediatric*")),IF(Data!Z248="AAM",SUMIFS(Data!BA:BA,Data!Z:Z,"TM",Data!X:X,Data!M248),IF(Data!Z248="AM",SUMIFS(Data!BA:BA,Data!Z:Z,"TM",Data!V:V,Data!M248),IF(Data!Z248="AZM",SUMIFS(Data!BA:BA,Data!Z:Z,"TM",Data!U:U,Data!M248),IF(Data!Z248="Zone",SUMIFS(Data!BA:BA,Data!Z:Z,"TM",Data!T:T,Data!M248),IF(Data!Z248="Region",SUMIFS(Data!BA:BA,Data!Z:Z,"TM",Data!S:S,Data!M248),IF(Data!Z248="Country",SUMIFS(Data!BA:BA,Data!Z:Z,"TM",Data!R:R,Data!M248),0)))))))</f>
        <v>0</v>
      </c>
      <c r="BB248" s="18">
        <f>IF(Z248="TM",(COUNTIFS(Orders!AD:AD,Data!M248,Orders!W:W,0,Orders!X:X,0,Orders!S:S,"*Fabric*")+COUNTIFS(Orders!AD:AD,Data!M248,Orders!W:W,1,Orders!X:X,1,Orders!S:S,"*Fabric*")),IF(Data!Z248="AAM",SUMIFS(Data!BB:BB,Data!Z:Z,"TM",Data!X:X,Data!M248),IF(Data!Z248="AM",SUMIFS(Data!BB:BB,Data!Z:Z,"TM",Data!V:V,Data!M248),IF(Data!Z248="AZM",SUMIFS(Data!BB:BB,Data!Z:Z,"TM",Data!U:U,Data!M248),IF(Data!Z248="Zone",SUMIFS(Data!BB:BB,Data!Z:Z,"TM",Data!T:T,Data!M248),IF(Data!Z248="Region",SUMIFS(Data!BB:BB,Data!Z:Z,"TM",Data!S:S,Data!M248),IF(Data!Z248="Country",SUMIFS(Data!BB:BB,Data!Z:Z,"TM",Data!R:R,Data!M248),0)))))))</f>
        <v>0</v>
      </c>
    </row>
    <row r="249" spans="1:54" ht="15.75" x14ac:dyDescent="0.3">
      <c r="A249" s="33" t="str">
        <f t="shared" si="71"/>
        <v/>
      </c>
      <c r="B249" s="33" t="b">
        <f t="shared" si="72"/>
        <v>1</v>
      </c>
      <c r="C249" s="33" t="e">
        <f>IF(ISERROR(SMALL($D$4:$D$594,E249)),””,SMALL($D$4:$D$594,E249))</f>
        <v>#NAME?</v>
      </c>
      <c r="D249" s="34" t="str">
        <f t="shared" si="73"/>
        <v/>
      </c>
      <c r="E249" s="33">
        <f>ROWS($E$4:E249)</f>
        <v>246</v>
      </c>
      <c r="F249" s="33">
        <f t="shared" si="74"/>
        <v>0</v>
      </c>
      <c r="G249" s="33">
        <f>IF(OR(Report!$C$7="",Report!$C$7="All Levels"),1,IF(Report!$C$7=Data!Z249,1,0))</f>
        <v>0</v>
      </c>
      <c r="H249" s="33">
        <f t="shared" si="75"/>
        <v>1</v>
      </c>
      <c r="I249" s="33">
        <f t="shared" si="76"/>
        <v>3</v>
      </c>
      <c r="J249" s="33">
        <f>IF(OR(Report!$F$7="",Report!$F$7="All AMs"),1,IF(Report!$F$7=Data!W249,1,0))</f>
        <v>1</v>
      </c>
      <c r="K249" s="33">
        <f>IF(OR(Report!$E$7="",Report!$E$7="All Zones"),1,IF(Report!$E$7=Data!P249,1,0))</f>
        <v>1</v>
      </c>
      <c r="L249" s="33">
        <f>IF(OR(Report!$D$7="",Report!$D$7="All Regions"),1,IF(Report!$D$7=Data!O249,1,0))</f>
        <v>1</v>
      </c>
      <c r="M249" s="67" t="s">
        <v>556</v>
      </c>
      <c r="N249" s="67" t="s">
        <v>1074</v>
      </c>
      <c r="O249" s="68" t="s">
        <v>18</v>
      </c>
      <c r="P249" s="68" t="s">
        <v>684</v>
      </c>
      <c r="Q249" s="68" t="s">
        <v>818</v>
      </c>
      <c r="R249" s="67" t="s">
        <v>777</v>
      </c>
      <c r="S249" s="67" t="s">
        <v>749</v>
      </c>
      <c r="T249" s="67" t="s">
        <v>752</v>
      </c>
      <c r="U249" s="67"/>
      <c r="V249" s="67" t="s">
        <v>817</v>
      </c>
      <c r="W249" s="67" t="s">
        <v>709</v>
      </c>
      <c r="X249" s="67"/>
      <c r="Y249" s="68" t="s">
        <v>362</v>
      </c>
      <c r="Z249" s="68" t="s">
        <v>13</v>
      </c>
      <c r="AA249" s="68" t="s">
        <v>70</v>
      </c>
      <c r="AB249" s="18">
        <f>IF(Z249="TM",IF(AA249="H",(COUNTIFS(Orders!AD:AD,Data!M249,Orders!W:W,0,Orders!X:X,0)+COUNTIFS(Orders!AD:AD,Data!M249,Orders!W:W,1,Orders!X:X,1)),0),IF(Data!Z249="AAM",SUMIFS(Data!AB:AB,Data!Z:Z,"TM",Data!X:X,Data!M249,AA:AA,"H"),IF(Data!Z249="AM",SUMIFS(Data!AB:AB,Data!Z:Z,"TM",Data!V:V,Data!M249,AA:AA,"H"),IF(Data!Z249="AZM",SUMIFS(Data!AB:AB,Data!Z:Z,"TM",Data!U:U,Data!M249,AA:AA,"H"),IF(Data!Z249="ZM",SUMIFS(Data!AB:AB,Data!Z:Z,"TM",Data!T:T,Data!M249,AA:AA,"H"),IF(Data!Z249="RM",SUMIFS(Data!AB:AB,Data!Z:Z,"TM",Data!S:S,Data!M249,AA:AA,"H"),IF(Data!Z249="CM",SUMIFS(Data!AB:AB,Data!Z:Z,"TM",Data!R:R,Data!M249,AA:AA,"H"),"")))))))</f>
        <v>0</v>
      </c>
      <c r="AC249" s="28">
        <f>IF(Z249="TM",IF(AA249="H",(SUMIFS(Orders!AG:AG,Orders!AD:AD,Data!M249,Orders!W:W,0,Orders!X:X,0)+SUMIFS(Orders!AG:AG,Orders!AD:AD,Data!M249,Orders!W:W,1,Orders!X:X,1))/12000,0),IF(Data!Z249="AAM",SUMIFS(Data!AC:AC,Data!Z:Z,"TM",Data!X:X,Data!M249,AA:AA,"H"),IF(Data!Z249="AM",SUMIFS(Data!AC:AC,Data!Z:Z,"TM",Data!V:V,Data!M249,AA:AA,"H"),IF(Data!Z249="AZM",SUMIFS(Data!AC:AC,Data!Z:Z,"TM",Data!U:U,Data!M249,AA:AA,"H"),IF(Data!Z249="Zone",SUMIFS(Data!AC:AC,Data!Z:Z,"TM",Data!T:T,Data!M249,AA:AA,"H"),IF(Data!Z249="Region",SUMIFS(Data!AC:AC,Data!Z:Z,"TM",Data!S:S,Data!M249,AA:AA,"H"),IF(Data!Z249="Country",SUMIFS(Data!AC:AC,Data!Z:Z,"TM",Data!R:R,Data!M249,AA:AA,"H"),"")))))))</f>
        <v>0</v>
      </c>
      <c r="AD249" s="18">
        <f>IF(Z249="TM",0,IF(Data!Z249="AAM",SUMIFS(Data!AD:AD,Data!Z:Z,"TM",Data!X:X,Data!M249,AA:AA,"H"),IF(Data!Z249="AM",SUMIFS(Data!AD:AD,Data!Z:Z,"TM",Data!V:V,Data!M249,AA:AA,"H"),IF(Data!Z249="AZM",SUMIFS(Data!AD:AD,Data!Z:Z,"TM",Data!U:U,Data!M249,AA:AA,"H"),IF(Data!Z249="Zone",SUMIFS(Data!AD:AD,Data!Z:Z,"TM",Data!T:T,Data!M249,AA:AA,"H"),IF(Data!Z249="Region",SUMIFS(Data!AD:AD,Data!Z:Z,"TM",Data!S:S,Data!M249,AA:AA,"H"),IF(Data!Z249="Country",SUMIFS(Data!AD:AD,Data!Z:Z,"TM",Data!R:R,Data!M249,AA:AA,"H"),"")))))))</f>
        <v>0</v>
      </c>
      <c r="AE249" s="27">
        <f t="shared" si="60"/>
        <v>0</v>
      </c>
      <c r="AF249" s="26">
        <f t="shared" si="61"/>
        <v>0</v>
      </c>
      <c r="AG249" s="26">
        <f t="shared" si="62"/>
        <v>0</v>
      </c>
      <c r="AH249" s="26">
        <f t="shared" si="63"/>
        <v>0</v>
      </c>
      <c r="AJ249" s="28">
        <f>IF(Z249="TM",IF(AA249="U",(SUMIFS(Orders!AG:AG,Orders!AD:AD,Data!M249,Orders!W:W,0,Orders!X:X,0)+SUMIFS(Orders!AG:AG,Orders!AD:AD,Data!M249,Orders!W:W,1,Orders!X:X,1))/12000,0),IF(Data!Z249="AAM",SUMIFS(Data!AJ:AJ,Data!Z:Z,"TM",Data!X:X,Data!M249,AA:AA,"U"),IF(Data!Z249="AM",SUMIFS(Data!AJ:AJ,Data!Z:Z,"TM",Data!V:V,Data!M249,AA:AA,"U"),IF(Data!Z249="AZM",SUMIFS(Data!AJ:AJ,Data!Z:Z,"TM",Data!U:U,Data!M249,AA:AA,"U"),IF(Data!Z249="Zone",SUMIFS(Data!AJ:AJ,Data!Z:Z,"TM",Data!T:T,Data!M249,AA:AA,"U"),IF(Data!Z249="Region",SUMIFS(Data!AJ:AJ,Data!Z:Z,"TM",Data!S:S,Data!M249,AA:AA,"U"),IF(Data!Z249="Country",SUMIFS(Data!AJ:AJ,Data!Z:Z,"TM",Data!R:R,Data!M249,AA:AA,"U"),"")))))))</f>
        <v>0</v>
      </c>
      <c r="AK249" s="18">
        <f>IF(Z249="TM",IF(AA249="U",(SUMIFS(Orders!AG:AG,Orders!AD:AD,Data!M249,Orders!W:W,0,Orders!X:X,0)+SUMIFS(Orders!AG:AG,Orders!AD:AD,Data!M249,Orders!W:W,1,Orders!X:X,1)),0),IF(Data!Z249="AAM",SUMIFS(Data!AK:AK,Data!Z:Z,"TM",Data!X:X,Data!M249,AA:AA,"U"),IF(Data!Z249="AM",SUMIFS(Data!AK:AK,Data!Z:Z,"TM",Data!V:V,Data!M249,AA:AA,"U"),IF(Data!Z249="AZM",SUMIFS(Data!AK:AK,Data!Z:Z,"TM",Data!U:U,Data!M249,AA:AA,"U"),IF(Data!Z249="Zone",SUMIFS(Data!AK:AK,Data!Z:Z,"TM",Data!T:T,Data!M249,AA:AA,"U"),IF(Data!Z249="Region",SUMIFS(Data!AK:AK,Data!Z:Z,"TM",Data!S:S,Data!M249,AA:AA,"U"),IF(Data!Z249="Country",SUMIFS(Data!AK:AK,Data!Z:Z,"TM",Data!R:R,Data!M249,AA:AA,"U"),"")))))))</f>
        <v>0</v>
      </c>
      <c r="AL249" s="18">
        <f>IF(Z249="TM",12000*0,IF(Data!Z249="AAM",SUMIFS(Data!AL:AL,Data!Z:Z,"TM",Data!X:X,Data!M249,AA:AA,"H"),IF(Data!Z249="AM",SUMIFS(Data!AL:AL,Data!Z:Z,"TM",Data!V:V,Data!M249,AA:AA,"H"),IF(Data!Z249="AZM",SUMIFS(Data!AL:AL,Data!Z:Z,"TM",Data!U:U,Data!M249,AA:AA,"H"),IF(Data!Z249="Zone",SUMIFS(Data!AL:AL,Data!Z:Z,"TM",Data!T:T,Data!M249,AA:AA,"H"),IF(Data!Z249="Region",SUMIFS(Data!AL:AL,Data!Z:Z,"TM",Data!S:S,Data!M249,AA:AA,"H"),IF(Data!Z249="Country",SUMIFS(Data!AL:AL,Data!Z:Z,"TM",Data!R:R,Data!M249,AA:AA,"H"),"")))))))</f>
        <v>0</v>
      </c>
      <c r="AM249" s="27">
        <f t="shared" si="64"/>
        <v>0</v>
      </c>
      <c r="AN249" s="26">
        <f t="shared" si="65"/>
        <v>0</v>
      </c>
      <c r="AO249" s="26">
        <f t="shared" si="66"/>
        <v>0</v>
      </c>
      <c r="AQ249" s="28">
        <f t="shared" si="67"/>
        <v>0</v>
      </c>
      <c r="AR249" s="18">
        <f t="shared" si="68"/>
        <v>0</v>
      </c>
      <c r="AS249" s="18">
        <f t="shared" si="69"/>
        <v>0</v>
      </c>
      <c r="AT249" s="27">
        <f t="shared" si="70"/>
        <v>0</v>
      </c>
      <c r="AU249" s="27"/>
      <c r="AV249" s="27"/>
      <c r="AW249" s="18">
        <f>IF(Z249="TM",(COUNTIFS(Orders!AD:AD,Data!M249,Orders!W:W,0,Orders!X:X,0,Orders!S:S,"*Ray*")+COUNTIFS(Orders!AD:AD,Data!M249,Orders!W:W,1,Orders!X:X,1,Orders!S:S,"*Ray*")+COUNTIFS(Orders!AD:AD,Data!M249,Orders!W:W,0,Orders!X:X,0,Orders!S:S,"*Fabric*")+COUNTIFS(Orders!AD:AD,Data!M249,Orders!W:W,1,Orders!X:X,1,Orders!S:S,"*Fabric*")),IF(Data!Z249="AAM",SUMIFS(Data!AW:AW,Data!Z:Z,"TM",Data!X:X,Data!M249),IF(Data!Z249="AM",SUMIFS(Data!AW:AW,Data!Z:Z,"TM",Data!V:V,Data!M249),IF(Data!Z249="AZM",SUMIFS(Data!AW:AW,Data!Z:Z,"TM",Data!U:U,Data!M249),IF(Data!Z249="Zone",SUMIFS(Data!AW:AW,Data!Z:Z,"TM",Data!T:T,Data!M249),IF(Data!Z249="Region",SUMIFS(Data!AW:AW,Data!Z:Z,"TM",Data!S:S,Data!M249),IF(Data!Z249="Country",SUMIFS(Data!AW:AW,Data!Z:Z,"TM",Data!R:R,Data!M249),0)))))))</f>
        <v>0</v>
      </c>
      <c r="AX249" s="18">
        <f>IF(Z249="TM",(COUNTIFS(Orders!AD:AD,Data!M249,Orders!W:W,0,Orders!X:X,0,Orders!S:S,"*Starter*")+COUNTIFS(Orders!AD:AD,Data!M249,Orders!W:W,1,Orders!X:X,1,Orders!S:S,"*Starter*")),IF(Data!Z249="AAM",SUMIFS(Data!AX:AX,Data!Z:Z,"TM",Data!X:X,Data!M249),IF(Data!Z249="AM",SUMIFS(Data!AX:AX,Data!Z:Z,"TM",Data!V:V,Data!M249),IF(Data!Z249="AZM",SUMIFS(Data!AX:AX,Data!Z:Z,"TM",Data!U:U,Data!M249),IF(Data!Z249="Zone",SUMIFS(Data!AX:AX,Data!Z:Z,"TM",Data!T:T,Data!M249),IF(Data!Z249="Region",SUMIFS(Data!AX:AX,Data!Z:Z,"TM",Data!S:S,Data!M249),IF(Data!Z249="Country",SUMIFS(Data!AX:AX,Data!Z:Z,"TM",Data!R:R,Data!M249),0)))))))</f>
        <v>0</v>
      </c>
      <c r="AY249" s="18">
        <f>IF(Z249="TM",(COUNTIFS(Orders!AD:AD,Data!M249,Orders!W:W,0,Orders!X:X,0,Orders!S:S,"*Pro*")+COUNTIFS(Orders!AD:AD,Data!M249,Orders!W:W,1,Orders!X:X,1,Orders!S:S,"*Pro*")),IF(Data!Z249="AAM",SUMIFS(Data!AY:AY,Data!Z:Z,"TM",Data!X:X,Data!M249),IF(Data!Z249="AM",SUMIFS(Data!AY:AY,Data!Z:Z,"TM",Data!V:V,Data!M249),IF(Data!Z249="AZM",SUMIFS(Data!AY:AY,Data!Z:Z,"TM",Data!U:U,Data!M249),IF(Data!Z249="Zone",SUMIFS(Data!AY:AY,Data!Z:Z,"TM",Data!T:T,Data!M249),IF(Data!Z249="Region",SUMIFS(Data!AY:AY,Data!Z:Z,"TM",Data!S:S,Data!M249),IF(Data!Z249="Country",SUMIFS(Data!AY:AY,Data!Z:Z,"TM",Data!R:R,Data!M249),0)))))))</f>
        <v>0</v>
      </c>
      <c r="AZ249" s="18">
        <f>IF(Z249="TM",(COUNTIFS(Orders!AD:AD,Data!M249,Orders!W:W,0,Orders!X:X,0,Orders!S:S,"*Tab*")+COUNTIFS(Orders!AD:AD,Data!M249,Orders!W:W,1,Orders!X:X,1,Orders!S:S,"*Tab*")),IF(Data!Z249="AAM",SUMIFS(Data!AZ:AZ,Data!Z:Z,"TM",Data!X:X,Data!M249),IF(Data!Z249="AM",SUMIFS(Data!AZ:AZ,Data!Z:Z,"TM",Data!V:V,Data!M249),IF(Data!Z249="AZM",SUMIFS(Data!AZ:AZ,Data!Z:Z,"TM",Data!U:U,Data!M249),IF(Data!Z249="Zone",SUMIFS(Data!AZ:AZ,Data!Z:Z,"TM",Data!T:T,Data!M249),IF(Data!Z249="Region",SUMIFS(Data!AZ:AZ,Data!Z:Z,"TM",Data!S:S,Data!M249),IF(Data!Z249="Country",SUMIFS(Data!AZ:AZ,Data!Z:Z,"TM",Data!R:R,Data!M249),0)))))))</f>
        <v>0</v>
      </c>
      <c r="BA249" s="18">
        <f>IF(Z249="TM",(COUNTIFS(Orders!AD:AD,Data!M249,Orders!W:W,0,Orders!X:X,0,Orders!S:S,"*Dental*")+COUNTIFS(Orders!AD:AD,Data!M249,Orders!W:W,1,Orders!X:X,1,Orders!S:S,"*Dental*")+COUNTIFS(Orders!AD:AD,Data!M249,Orders!W:W,0,Orders!X:X,0,Orders!S:S,"*Pediatric*")+COUNTIFS(Orders!AD:AD,Data!M249,Orders!W:W,1,Orders!X:X,1,Orders!S:S,"*Pediatric*")),IF(Data!Z249="AAM",SUMIFS(Data!BA:BA,Data!Z:Z,"TM",Data!X:X,Data!M249),IF(Data!Z249="AM",SUMIFS(Data!BA:BA,Data!Z:Z,"TM",Data!V:V,Data!M249),IF(Data!Z249="AZM",SUMIFS(Data!BA:BA,Data!Z:Z,"TM",Data!U:U,Data!M249),IF(Data!Z249="Zone",SUMIFS(Data!BA:BA,Data!Z:Z,"TM",Data!T:T,Data!M249),IF(Data!Z249="Region",SUMIFS(Data!BA:BA,Data!Z:Z,"TM",Data!S:S,Data!M249),IF(Data!Z249="Country",SUMIFS(Data!BA:BA,Data!Z:Z,"TM",Data!R:R,Data!M249),0)))))))</f>
        <v>0</v>
      </c>
      <c r="BB249" s="18">
        <f>IF(Z249="TM",(COUNTIFS(Orders!AD:AD,Data!M249,Orders!W:W,0,Orders!X:X,0,Orders!S:S,"*Fabric*")+COUNTIFS(Orders!AD:AD,Data!M249,Orders!W:W,1,Orders!X:X,1,Orders!S:S,"*Fabric*")),IF(Data!Z249="AAM",SUMIFS(Data!BB:BB,Data!Z:Z,"TM",Data!X:X,Data!M249),IF(Data!Z249="AM",SUMIFS(Data!BB:BB,Data!Z:Z,"TM",Data!V:V,Data!M249),IF(Data!Z249="AZM",SUMIFS(Data!BB:BB,Data!Z:Z,"TM",Data!U:U,Data!M249),IF(Data!Z249="Zone",SUMIFS(Data!BB:BB,Data!Z:Z,"TM",Data!T:T,Data!M249),IF(Data!Z249="Region",SUMIFS(Data!BB:BB,Data!Z:Z,"TM",Data!S:S,Data!M249),IF(Data!Z249="Country",SUMIFS(Data!BB:BB,Data!Z:Z,"TM",Data!R:R,Data!M249),0)))))))</f>
        <v>0</v>
      </c>
    </row>
    <row r="250" spans="1:54" ht="15.75" x14ac:dyDescent="0.3">
      <c r="A250" s="33" t="str">
        <f t="shared" si="71"/>
        <v/>
      </c>
      <c r="B250" s="33" t="b">
        <f t="shared" si="72"/>
        <v>1</v>
      </c>
      <c r="C250" s="33" t="e">
        <f>IF(ISERROR(SMALL($D$4:$D$594,E250)),””,SMALL($D$4:$D$594,E250))</f>
        <v>#NAME?</v>
      </c>
      <c r="D250" s="34" t="str">
        <f t="shared" si="73"/>
        <v/>
      </c>
      <c r="E250" s="33">
        <f>ROWS($E$4:E250)</f>
        <v>247</v>
      </c>
      <c r="F250" s="33">
        <f t="shared" si="74"/>
        <v>0</v>
      </c>
      <c r="G250" s="33">
        <f>IF(OR(Report!$C$7="",Report!$C$7="All Levels"),1,IF(Report!$C$7=Data!Z250,1,0))</f>
        <v>0</v>
      </c>
      <c r="H250" s="33">
        <f t="shared" si="75"/>
        <v>1</v>
      </c>
      <c r="I250" s="33">
        <f t="shared" si="76"/>
        <v>3</v>
      </c>
      <c r="J250" s="33">
        <f>IF(OR(Report!$F$7="",Report!$F$7="All AMs"),1,IF(Report!$F$7=Data!W250,1,0))</f>
        <v>1</v>
      </c>
      <c r="K250" s="33">
        <f>IF(OR(Report!$E$7="",Report!$E$7="All Zones"),1,IF(Report!$E$7=Data!P250,1,0))</f>
        <v>1</v>
      </c>
      <c r="L250" s="33">
        <f>IF(OR(Report!$D$7="",Report!$D$7="All Regions"),1,IF(Report!$D$7=Data!O250,1,0))</f>
        <v>1</v>
      </c>
      <c r="M250" s="67" t="s">
        <v>199</v>
      </c>
      <c r="N250" s="67" t="s">
        <v>1075</v>
      </c>
      <c r="O250" s="68" t="s">
        <v>18</v>
      </c>
      <c r="P250" s="68" t="s">
        <v>684</v>
      </c>
      <c r="Q250" s="68" t="s">
        <v>818</v>
      </c>
      <c r="R250" s="67" t="s">
        <v>777</v>
      </c>
      <c r="S250" s="67" t="s">
        <v>749</v>
      </c>
      <c r="T250" s="67" t="s">
        <v>752</v>
      </c>
      <c r="U250" s="67"/>
      <c r="V250" s="67" t="s">
        <v>817</v>
      </c>
      <c r="W250" s="67" t="s">
        <v>709</v>
      </c>
      <c r="X250" s="67"/>
      <c r="Y250" s="68" t="s">
        <v>361</v>
      </c>
      <c r="Z250" s="68" t="s">
        <v>13</v>
      </c>
      <c r="AA250" s="68" t="s">
        <v>70</v>
      </c>
      <c r="AB250" s="18">
        <f>IF(Z250="TM",IF(AA250="H",(COUNTIFS(Orders!AD:AD,Data!M250,Orders!W:W,0,Orders!X:X,0)+COUNTIFS(Orders!AD:AD,Data!M250,Orders!W:W,1,Orders!X:X,1)),0),IF(Data!Z250="AAM",SUMIFS(Data!AB:AB,Data!Z:Z,"TM",Data!X:X,Data!M250,AA:AA,"H"),IF(Data!Z250="AM",SUMIFS(Data!AB:AB,Data!Z:Z,"TM",Data!V:V,Data!M250,AA:AA,"H"),IF(Data!Z250="AZM",SUMIFS(Data!AB:AB,Data!Z:Z,"TM",Data!U:U,Data!M250,AA:AA,"H"),IF(Data!Z250="ZM",SUMIFS(Data!AB:AB,Data!Z:Z,"TM",Data!T:T,Data!M250,AA:AA,"H"),IF(Data!Z250="RM",SUMIFS(Data!AB:AB,Data!Z:Z,"TM",Data!S:S,Data!M250,AA:AA,"H"),IF(Data!Z250="CM",SUMIFS(Data!AB:AB,Data!Z:Z,"TM",Data!R:R,Data!M250,AA:AA,"H"),"")))))))</f>
        <v>0</v>
      </c>
      <c r="AC250" s="28">
        <f>IF(Z250="TM",IF(AA250="H",(SUMIFS(Orders!AG:AG,Orders!AD:AD,Data!M250,Orders!W:W,0,Orders!X:X,0)+SUMIFS(Orders!AG:AG,Orders!AD:AD,Data!M250,Orders!W:W,1,Orders!X:X,1))/12000,0),IF(Data!Z250="AAM",SUMIFS(Data!AC:AC,Data!Z:Z,"TM",Data!X:X,Data!M250,AA:AA,"H"),IF(Data!Z250="AM",SUMIFS(Data!AC:AC,Data!Z:Z,"TM",Data!V:V,Data!M250,AA:AA,"H"),IF(Data!Z250="AZM",SUMIFS(Data!AC:AC,Data!Z:Z,"TM",Data!U:U,Data!M250,AA:AA,"H"),IF(Data!Z250="Zone",SUMIFS(Data!AC:AC,Data!Z:Z,"TM",Data!T:T,Data!M250,AA:AA,"H"),IF(Data!Z250="Region",SUMIFS(Data!AC:AC,Data!Z:Z,"TM",Data!S:S,Data!M250,AA:AA,"H"),IF(Data!Z250="Country",SUMIFS(Data!AC:AC,Data!Z:Z,"TM",Data!R:R,Data!M250,AA:AA,"H"),"")))))))</f>
        <v>0</v>
      </c>
      <c r="AD250" s="18">
        <f>IF(Z250="TM",0,IF(Data!Z250="AAM",SUMIFS(Data!AD:AD,Data!Z:Z,"TM",Data!X:X,Data!M250,AA:AA,"H"),IF(Data!Z250="AM",SUMIFS(Data!AD:AD,Data!Z:Z,"TM",Data!V:V,Data!M250,AA:AA,"H"),IF(Data!Z250="AZM",SUMIFS(Data!AD:AD,Data!Z:Z,"TM",Data!U:U,Data!M250,AA:AA,"H"),IF(Data!Z250="Zone",SUMIFS(Data!AD:AD,Data!Z:Z,"TM",Data!T:T,Data!M250,AA:AA,"H"),IF(Data!Z250="Region",SUMIFS(Data!AD:AD,Data!Z:Z,"TM",Data!S:S,Data!M250,AA:AA,"H"),IF(Data!Z250="Country",SUMIFS(Data!AD:AD,Data!Z:Z,"TM",Data!R:R,Data!M250,AA:AA,"H"),"")))))))</f>
        <v>0</v>
      </c>
      <c r="AE250" s="27">
        <f t="shared" si="60"/>
        <v>0</v>
      </c>
      <c r="AF250" s="26">
        <f t="shared" si="61"/>
        <v>0</v>
      </c>
      <c r="AG250" s="26">
        <f t="shared" si="62"/>
        <v>0</v>
      </c>
      <c r="AH250" s="26">
        <f t="shared" si="63"/>
        <v>0</v>
      </c>
      <c r="AJ250" s="28">
        <f>IF(Z250="TM",IF(AA250="U",(SUMIFS(Orders!AG:AG,Orders!AD:AD,Data!M250,Orders!W:W,0,Orders!X:X,0)+SUMIFS(Orders!AG:AG,Orders!AD:AD,Data!M250,Orders!W:W,1,Orders!X:X,1))/12000,0),IF(Data!Z250="AAM",SUMIFS(Data!AJ:AJ,Data!Z:Z,"TM",Data!X:X,Data!M250,AA:AA,"U"),IF(Data!Z250="AM",SUMIFS(Data!AJ:AJ,Data!Z:Z,"TM",Data!V:V,Data!M250,AA:AA,"U"),IF(Data!Z250="AZM",SUMIFS(Data!AJ:AJ,Data!Z:Z,"TM",Data!U:U,Data!M250,AA:AA,"U"),IF(Data!Z250="Zone",SUMIFS(Data!AJ:AJ,Data!Z:Z,"TM",Data!T:T,Data!M250,AA:AA,"U"),IF(Data!Z250="Region",SUMIFS(Data!AJ:AJ,Data!Z:Z,"TM",Data!S:S,Data!M250,AA:AA,"U"),IF(Data!Z250="Country",SUMIFS(Data!AJ:AJ,Data!Z:Z,"TM",Data!R:R,Data!M250,AA:AA,"U"),"")))))))</f>
        <v>0</v>
      </c>
      <c r="AK250" s="18">
        <f>IF(Z250="TM",IF(AA250="U",(SUMIFS(Orders!AG:AG,Orders!AD:AD,Data!M250,Orders!W:W,0,Orders!X:X,0)+SUMIFS(Orders!AG:AG,Orders!AD:AD,Data!M250,Orders!W:W,1,Orders!X:X,1)),0),IF(Data!Z250="AAM",SUMIFS(Data!AK:AK,Data!Z:Z,"TM",Data!X:X,Data!M250,AA:AA,"U"),IF(Data!Z250="AM",SUMIFS(Data!AK:AK,Data!Z:Z,"TM",Data!V:V,Data!M250,AA:AA,"U"),IF(Data!Z250="AZM",SUMIFS(Data!AK:AK,Data!Z:Z,"TM",Data!U:U,Data!M250,AA:AA,"U"),IF(Data!Z250="Zone",SUMIFS(Data!AK:AK,Data!Z:Z,"TM",Data!T:T,Data!M250,AA:AA,"U"),IF(Data!Z250="Region",SUMIFS(Data!AK:AK,Data!Z:Z,"TM",Data!S:S,Data!M250,AA:AA,"U"),IF(Data!Z250="Country",SUMIFS(Data!AK:AK,Data!Z:Z,"TM",Data!R:R,Data!M250,AA:AA,"U"),"")))))))</f>
        <v>0</v>
      </c>
      <c r="AL250" s="18">
        <f>IF(Z250="TM",12000*0,IF(Data!Z250="AAM",SUMIFS(Data!AL:AL,Data!Z:Z,"TM",Data!X:X,Data!M250,AA:AA,"H"),IF(Data!Z250="AM",SUMIFS(Data!AL:AL,Data!Z:Z,"TM",Data!V:V,Data!M250,AA:AA,"H"),IF(Data!Z250="AZM",SUMIFS(Data!AL:AL,Data!Z:Z,"TM",Data!U:U,Data!M250,AA:AA,"H"),IF(Data!Z250="Zone",SUMIFS(Data!AL:AL,Data!Z:Z,"TM",Data!T:T,Data!M250,AA:AA,"H"),IF(Data!Z250="Region",SUMIFS(Data!AL:AL,Data!Z:Z,"TM",Data!S:S,Data!M250,AA:AA,"H"),IF(Data!Z250="Country",SUMIFS(Data!AL:AL,Data!Z:Z,"TM",Data!R:R,Data!M250,AA:AA,"H"),"")))))))</f>
        <v>0</v>
      </c>
      <c r="AM250" s="27">
        <f t="shared" si="64"/>
        <v>0</v>
      </c>
      <c r="AN250" s="26">
        <f t="shared" si="65"/>
        <v>0</v>
      </c>
      <c r="AO250" s="26">
        <f t="shared" si="66"/>
        <v>0</v>
      </c>
      <c r="AQ250" s="28">
        <f t="shared" si="67"/>
        <v>0</v>
      </c>
      <c r="AR250" s="18">
        <f t="shared" si="68"/>
        <v>0</v>
      </c>
      <c r="AS250" s="18">
        <f t="shared" si="69"/>
        <v>0</v>
      </c>
      <c r="AT250" s="27">
        <f t="shared" si="70"/>
        <v>0</v>
      </c>
      <c r="AU250" s="27"/>
      <c r="AV250" s="27"/>
      <c r="AW250" s="18">
        <f>IF(Z250="TM",(COUNTIFS(Orders!AD:AD,Data!M250,Orders!W:W,0,Orders!X:X,0,Orders!S:S,"*Ray*")+COUNTIFS(Orders!AD:AD,Data!M250,Orders!W:W,1,Orders!X:X,1,Orders!S:S,"*Ray*")+COUNTIFS(Orders!AD:AD,Data!M250,Orders!W:W,0,Orders!X:X,0,Orders!S:S,"*Fabric*")+COUNTIFS(Orders!AD:AD,Data!M250,Orders!W:W,1,Orders!X:X,1,Orders!S:S,"*Fabric*")),IF(Data!Z250="AAM",SUMIFS(Data!AW:AW,Data!Z:Z,"TM",Data!X:X,Data!M250),IF(Data!Z250="AM",SUMIFS(Data!AW:AW,Data!Z:Z,"TM",Data!V:V,Data!M250),IF(Data!Z250="AZM",SUMIFS(Data!AW:AW,Data!Z:Z,"TM",Data!U:U,Data!M250),IF(Data!Z250="Zone",SUMIFS(Data!AW:AW,Data!Z:Z,"TM",Data!T:T,Data!M250),IF(Data!Z250="Region",SUMIFS(Data!AW:AW,Data!Z:Z,"TM",Data!S:S,Data!M250),IF(Data!Z250="Country",SUMIFS(Data!AW:AW,Data!Z:Z,"TM",Data!R:R,Data!M250),0)))))))</f>
        <v>0</v>
      </c>
      <c r="AX250" s="18">
        <f>IF(Z250="TM",(COUNTIFS(Orders!AD:AD,Data!M250,Orders!W:W,0,Orders!X:X,0,Orders!S:S,"*Starter*")+COUNTIFS(Orders!AD:AD,Data!M250,Orders!W:W,1,Orders!X:X,1,Orders!S:S,"*Starter*")),IF(Data!Z250="AAM",SUMIFS(Data!AX:AX,Data!Z:Z,"TM",Data!X:X,Data!M250),IF(Data!Z250="AM",SUMIFS(Data!AX:AX,Data!Z:Z,"TM",Data!V:V,Data!M250),IF(Data!Z250="AZM",SUMIFS(Data!AX:AX,Data!Z:Z,"TM",Data!U:U,Data!M250),IF(Data!Z250="Zone",SUMIFS(Data!AX:AX,Data!Z:Z,"TM",Data!T:T,Data!M250),IF(Data!Z250="Region",SUMIFS(Data!AX:AX,Data!Z:Z,"TM",Data!S:S,Data!M250),IF(Data!Z250="Country",SUMIFS(Data!AX:AX,Data!Z:Z,"TM",Data!R:R,Data!M250),0)))))))</f>
        <v>0</v>
      </c>
      <c r="AY250" s="18">
        <f>IF(Z250="TM",(COUNTIFS(Orders!AD:AD,Data!M250,Orders!W:W,0,Orders!X:X,0,Orders!S:S,"*Pro*")+COUNTIFS(Orders!AD:AD,Data!M250,Orders!W:W,1,Orders!X:X,1,Orders!S:S,"*Pro*")),IF(Data!Z250="AAM",SUMIFS(Data!AY:AY,Data!Z:Z,"TM",Data!X:X,Data!M250),IF(Data!Z250="AM",SUMIFS(Data!AY:AY,Data!Z:Z,"TM",Data!V:V,Data!M250),IF(Data!Z250="AZM",SUMIFS(Data!AY:AY,Data!Z:Z,"TM",Data!U:U,Data!M250),IF(Data!Z250="Zone",SUMIFS(Data!AY:AY,Data!Z:Z,"TM",Data!T:T,Data!M250),IF(Data!Z250="Region",SUMIFS(Data!AY:AY,Data!Z:Z,"TM",Data!S:S,Data!M250),IF(Data!Z250="Country",SUMIFS(Data!AY:AY,Data!Z:Z,"TM",Data!R:R,Data!M250),0)))))))</f>
        <v>0</v>
      </c>
      <c r="AZ250" s="18">
        <f>IF(Z250="TM",(COUNTIFS(Orders!AD:AD,Data!M250,Orders!W:W,0,Orders!X:X,0,Orders!S:S,"*Tab*")+COUNTIFS(Orders!AD:AD,Data!M250,Orders!W:W,1,Orders!X:X,1,Orders!S:S,"*Tab*")),IF(Data!Z250="AAM",SUMIFS(Data!AZ:AZ,Data!Z:Z,"TM",Data!X:X,Data!M250),IF(Data!Z250="AM",SUMIFS(Data!AZ:AZ,Data!Z:Z,"TM",Data!V:V,Data!M250),IF(Data!Z250="AZM",SUMIFS(Data!AZ:AZ,Data!Z:Z,"TM",Data!U:U,Data!M250),IF(Data!Z250="Zone",SUMIFS(Data!AZ:AZ,Data!Z:Z,"TM",Data!T:T,Data!M250),IF(Data!Z250="Region",SUMIFS(Data!AZ:AZ,Data!Z:Z,"TM",Data!S:S,Data!M250),IF(Data!Z250="Country",SUMIFS(Data!AZ:AZ,Data!Z:Z,"TM",Data!R:R,Data!M250),0)))))))</f>
        <v>0</v>
      </c>
      <c r="BA250" s="18">
        <f>IF(Z250="TM",(COUNTIFS(Orders!AD:AD,Data!M250,Orders!W:W,0,Orders!X:X,0,Orders!S:S,"*Dental*")+COUNTIFS(Orders!AD:AD,Data!M250,Orders!W:W,1,Orders!X:X,1,Orders!S:S,"*Dental*")+COUNTIFS(Orders!AD:AD,Data!M250,Orders!W:W,0,Orders!X:X,0,Orders!S:S,"*Pediatric*")+COUNTIFS(Orders!AD:AD,Data!M250,Orders!W:W,1,Orders!X:X,1,Orders!S:S,"*Pediatric*")),IF(Data!Z250="AAM",SUMIFS(Data!BA:BA,Data!Z:Z,"TM",Data!X:X,Data!M250),IF(Data!Z250="AM",SUMIFS(Data!BA:BA,Data!Z:Z,"TM",Data!V:V,Data!M250),IF(Data!Z250="AZM",SUMIFS(Data!BA:BA,Data!Z:Z,"TM",Data!U:U,Data!M250),IF(Data!Z250="Zone",SUMIFS(Data!BA:BA,Data!Z:Z,"TM",Data!T:T,Data!M250),IF(Data!Z250="Region",SUMIFS(Data!BA:BA,Data!Z:Z,"TM",Data!S:S,Data!M250),IF(Data!Z250="Country",SUMIFS(Data!BA:BA,Data!Z:Z,"TM",Data!R:R,Data!M250),0)))))))</f>
        <v>0</v>
      </c>
      <c r="BB250" s="18">
        <f>IF(Z250="TM",(COUNTIFS(Orders!AD:AD,Data!M250,Orders!W:W,0,Orders!X:X,0,Orders!S:S,"*Fabric*")+COUNTIFS(Orders!AD:AD,Data!M250,Orders!W:W,1,Orders!X:X,1,Orders!S:S,"*Fabric*")),IF(Data!Z250="AAM",SUMIFS(Data!BB:BB,Data!Z:Z,"TM",Data!X:X,Data!M250),IF(Data!Z250="AM",SUMIFS(Data!BB:BB,Data!Z:Z,"TM",Data!V:V,Data!M250),IF(Data!Z250="AZM",SUMIFS(Data!BB:BB,Data!Z:Z,"TM",Data!U:U,Data!M250),IF(Data!Z250="Zone",SUMIFS(Data!BB:BB,Data!Z:Z,"TM",Data!T:T,Data!M250),IF(Data!Z250="Region",SUMIFS(Data!BB:BB,Data!Z:Z,"TM",Data!S:S,Data!M250),IF(Data!Z250="Country",SUMIFS(Data!BB:BB,Data!Z:Z,"TM",Data!R:R,Data!M250),0)))))))</f>
        <v>0</v>
      </c>
    </row>
    <row r="251" spans="1:54" ht="15.75" x14ac:dyDescent="0.3">
      <c r="A251" s="33" t="str">
        <f t="shared" si="71"/>
        <v/>
      </c>
      <c r="B251" s="33" t="b">
        <f t="shared" si="72"/>
        <v>1</v>
      </c>
      <c r="C251" s="33" t="e">
        <f>IF(ISERROR(SMALL($D$4:$D$594,E251)),””,SMALL($D$4:$D$594,E251))</f>
        <v>#NAME?</v>
      </c>
      <c r="D251" s="34" t="str">
        <f t="shared" si="73"/>
        <v/>
      </c>
      <c r="E251" s="33">
        <f>ROWS($E$4:E251)</f>
        <v>248</v>
      </c>
      <c r="F251" s="33">
        <f t="shared" si="74"/>
        <v>0</v>
      </c>
      <c r="G251" s="33">
        <f>IF(OR(Report!$C$7="",Report!$C$7="All Levels"),1,IF(Report!$C$7=Data!Z251,1,0))</f>
        <v>0</v>
      </c>
      <c r="H251" s="33">
        <f t="shared" si="75"/>
        <v>1</v>
      </c>
      <c r="I251" s="33">
        <f t="shared" si="76"/>
        <v>3</v>
      </c>
      <c r="J251" s="33">
        <f>IF(OR(Report!$F$7="",Report!$F$7="All AMs"),1,IF(Report!$F$7=Data!W251,1,0))</f>
        <v>1</v>
      </c>
      <c r="K251" s="33">
        <f>IF(OR(Report!$E$7="",Report!$E$7="All Zones"),1,IF(Report!$E$7=Data!P251,1,0))</f>
        <v>1</v>
      </c>
      <c r="L251" s="33">
        <f>IF(OR(Report!$D$7="",Report!$D$7="All Regions"),1,IF(Report!$D$7=Data!O251,1,0))</f>
        <v>1</v>
      </c>
      <c r="M251" s="67" t="s">
        <v>396</v>
      </c>
      <c r="N251" s="67" t="s">
        <v>1076</v>
      </c>
      <c r="O251" s="68" t="s">
        <v>18</v>
      </c>
      <c r="P251" s="68" t="s">
        <v>684</v>
      </c>
      <c r="Q251" s="68" t="s">
        <v>818</v>
      </c>
      <c r="R251" s="67" t="s">
        <v>777</v>
      </c>
      <c r="S251" s="67" t="s">
        <v>749</v>
      </c>
      <c r="T251" s="67" t="s">
        <v>752</v>
      </c>
      <c r="U251" s="67"/>
      <c r="V251" s="67" t="s">
        <v>817</v>
      </c>
      <c r="W251" s="67" t="s">
        <v>709</v>
      </c>
      <c r="X251" s="67"/>
      <c r="Y251" s="68" t="s">
        <v>362</v>
      </c>
      <c r="Z251" s="68" t="s">
        <v>13</v>
      </c>
      <c r="AA251" s="68" t="s">
        <v>70</v>
      </c>
      <c r="AB251" s="18">
        <f>IF(Z251="TM",IF(AA251="H",(COUNTIFS(Orders!AD:AD,Data!M251,Orders!W:W,0,Orders!X:X,0)+COUNTIFS(Orders!AD:AD,Data!M251,Orders!W:W,1,Orders!X:X,1)),0),IF(Data!Z251="AAM",SUMIFS(Data!AB:AB,Data!Z:Z,"TM",Data!X:X,Data!M251,AA:AA,"H"),IF(Data!Z251="AM",SUMIFS(Data!AB:AB,Data!Z:Z,"TM",Data!V:V,Data!M251,AA:AA,"H"),IF(Data!Z251="AZM",SUMIFS(Data!AB:AB,Data!Z:Z,"TM",Data!U:U,Data!M251,AA:AA,"H"),IF(Data!Z251="ZM",SUMIFS(Data!AB:AB,Data!Z:Z,"TM",Data!T:T,Data!M251,AA:AA,"H"),IF(Data!Z251="RM",SUMIFS(Data!AB:AB,Data!Z:Z,"TM",Data!S:S,Data!M251,AA:AA,"H"),IF(Data!Z251="CM",SUMIFS(Data!AB:AB,Data!Z:Z,"TM",Data!R:R,Data!M251,AA:AA,"H"),"")))))))</f>
        <v>0</v>
      </c>
      <c r="AC251" s="28">
        <f>IF(Z251="TM",IF(AA251="H",(SUMIFS(Orders!AG:AG,Orders!AD:AD,Data!M251,Orders!W:W,0,Orders!X:X,0)+SUMIFS(Orders!AG:AG,Orders!AD:AD,Data!M251,Orders!W:W,1,Orders!X:X,1))/12000,0),IF(Data!Z251="AAM",SUMIFS(Data!AC:AC,Data!Z:Z,"TM",Data!X:X,Data!M251,AA:AA,"H"),IF(Data!Z251="AM",SUMIFS(Data!AC:AC,Data!Z:Z,"TM",Data!V:V,Data!M251,AA:AA,"H"),IF(Data!Z251="AZM",SUMIFS(Data!AC:AC,Data!Z:Z,"TM",Data!U:U,Data!M251,AA:AA,"H"),IF(Data!Z251="Zone",SUMIFS(Data!AC:AC,Data!Z:Z,"TM",Data!T:T,Data!M251,AA:AA,"H"),IF(Data!Z251="Region",SUMIFS(Data!AC:AC,Data!Z:Z,"TM",Data!S:S,Data!M251,AA:AA,"H"),IF(Data!Z251="Country",SUMIFS(Data!AC:AC,Data!Z:Z,"TM",Data!R:R,Data!M251,AA:AA,"H"),"")))))))</f>
        <v>0</v>
      </c>
      <c r="AD251" s="18">
        <f>IF(Z251="TM",0,IF(Data!Z251="AAM",SUMIFS(Data!AD:AD,Data!Z:Z,"TM",Data!X:X,Data!M251,AA:AA,"H"),IF(Data!Z251="AM",SUMIFS(Data!AD:AD,Data!Z:Z,"TM",Data!V:V,Data!M251,AA:AA,"H"),IF(Data!Z251="AZM",SUMIFS(Data!AD:AD,Data!Z:Z,"TM",Data!U:U,Data!M251,AA:AA,"H"),IF(Data!Z251="Zone",SUMIFS(Data!AD:AD,Data!Z:Z,"TM",Data!T:T,Data!M251,AA:AA,"H"),IF(Data!Z251="Region",SUMIFS(Data!AD:AD,Data!Z:Z,"TM",Data!S:S,Data!M251,AA:AA,"H"),IF(Data!Z251="Country",SUMIFS(Data!AD:AD,Data!Z:Z,"TM",Data!R:R,Data!M251,AA:AA,"H"),"")))))))</f>
        <v>0</v>
      </c>
      <c r="AE251" s="27">
        <f t="shared" si="60"/>
        <v>0</v>
      </c>
      <c r="AF251" s="26">
        <f t="shared" si="61"/>
        <v>0</v>
      </c>
      <c r="AG251" s="26">
        <f t="shared" si="62"/>
        <v>0</v>
      </c>
      <c r="AH251" s="26">
        <f t="shared" si="63"/>
        <v>0</v>
      </c>
      <c r="AJ251" s="28">
        <f>IF(Z251="TM",IF(AA251="U",(SUMIFS(Orders!AG:AG,Orders!AD:AD,Data!M251,Orders!W:W,0,Orders!X:X,0)+SUMIFS(Orders!AG:AG,Orders!AD:AD,Data!M251,Orders!W:W,1,Orders!X:X,1))/12000,0),IF(Data!Z251="AAM",SUMIFS(Data!AJ:AJ,Data!Z:Z,"TM",Data!X:X,Data!M251,AA:AA,"U"),IF(Data!Z251="AM",SUMIFS(Data!AJ:AJ,Data!Z:Z,"TM",Data!V:V,Data!M251,AA:AA,"U"),IF(Data!Z251="AZM",SUMIFS(Data!AJ:AJ,Data!Z:Z,"TM",Data!U:U,Data!M251,AA:AA,"U"),IF(Data!Z251="Zone",SUMIFS(Data!AJ:AJ,Data!Z:Z,"TM",Data!T:T,Data!M251,AA:AA,"U"),IF(Data!Z251="Region",SUMIFS(Data!AJ:AJ,Data!Z:Z,"TM",Data!S:S,Data!M251,AA:AA,"U"),IF(Data!Z251="Country",SUMIFS(Data!AJ:AJ,Data!Z:Z,"TM",Data!R:R,Data!M251,AA:AA,"U"),"")))))))</f>
        <v>0</v>
      </c>
      <c r="AK251" s="18">
        <f>IF(Z251="TM",IF(AA251="U",(SUMIFS(Orders!AG:AG,Orders!AD:AD,Data!M251,Orders!W:W,0,Orders!X:X,0)+SUMIFS(Orders!AG:AG,Orders!AD:AD,Data!M251,Orders!W:W,1,Orders!X:X,1)),0),IF(Data!Z251="AAM",SUMIFS(Data!AK:AK,Data!Z:Z,"TM",Data!X:X,Data!M251,AA:AA,"U"),IF(Data!Z251="AM",SUMIFS(Data!AK:AK,Data!Z:Z,"TM",Data!V:V,Data!M251,AA:AA,"U"),IF(Data!Z251="AZM",SUMIFS(Data!AK:AK,Data!Z:Z,"TM",Data!U:U,Data!M251,AA:AA,"U"),IF(Data!Z251="Zone",SUMIFS(Data!AK:AK,Data!Z:Z,"TM",Data!T:T,Data!M251,AA:AA,"U"),IF(Data!Z251="Region",SUMIFS(Data!AK:AK,Data!Z:Z,"TM",Data!S:S,Data!M251,AA:AA,"U"),IF(Data!Z251="Country",SUMIFS(Data!AK:AK,Data!Z:Z,"TM",Data!R:R,Data!M251,AA:AA,"U"),"")))))))</f>
        <v>0</v>
      </c>
      <c r="AL251" s="18">
        <f>IF(Z251="TM",12000*0,IF(Data!Z251="AAM",SUMIFS(Data!AL:AL,Data!Z:Z,"TM",Data!X:X,Data!M251,AA:AA,"H"),IF(Data!Z251="AM",SUMIFS(Data!AL:AL,Data!Z:Z,"TM",Data!V:V,Data!M251,AA:AA,"H"),IF(Data!Z251="AZM",SUMIFS(Data!AL:AL,Data!Z:Z,"TM",Data!U:U,Data!M251,AA:AA,"H"),IF(Data!Z251="Zone",SUMIFS(Data!AL:AL,Data!Z:Z,"TM",Data!T:T,Data!M251,AA:AA,"H"),IF(Data!Z251="Region",SUMIFS(Data!AL:AL,Data!Z:Z,"TM",Data!S:S,Data!M251,AA:AA,"H"),IF(Data!Z251="Country",SUMIFS(Data!AL:AL,Data!Z:Z,"TM",Data!R:R,Data!M251,AA:AA,"H"),"")))))))</f>
        <v>0</v>
      </c>
      <c r="AM251" s="27">
        <f t="shared" si="64"/>
        <v>0</v>
      </c>
      <c r="AN251" s="26">
        <f t="shared" si="65"/>
        <v>0</v>
      </c>
      <c r="AO251" s="26">
        <f t="shared" si="66"/>
        <v>0</v>
      </c>
      <c r="AQ251" s="28">
        <f t="shared" si="67"/>
        <v>0</v>
      </c>
      <c r="AR251" s="18">
        <f t="shared" si="68"/>
        <v>0</v>
      </c>
      <c r="AS251" s="18">
        <f t="shared" si="69"/>
        <v>0</v>
      </c>
      <c r="AT251" s="27">
        <f t="shared" si="70"/>
        <v>0</v>
      </c>
      <c r="AU251" s="27"/>
      <c r="AV251" s="27"/>
      <c r="AW251" s="18">
        <f>IF(Z251="TM",(COUNTIFS(Orders!AD:AD,Data!M251,Orders!W:W,0,Orders!X:X,0,Orders!S:S,"*Ray*")+COUNTIFS(Orders!AD:AD,Data!M251,Orders!W:W,1,Orders!X:X,1,Orders!S:S,"*Ray*")+COUNTIFS(Orders!AD:AD,Data!M251,Orders!W:W,0,Orders!X:X,0,Orders!S:S,"*Fabric*")+COUNTIFS(Orders!AD:AD,Data!M251,Orders!W:W,1,Orders!X:X,1,Orders!S:S,"*Fabric*")),IF(Data!Z251="AAM",SUMIFS(Data!AW:AW,Data!Z:Z,"TM",Data!X:X,Data!M251),IF(Data!Z251="AM",SUMIFS(Data!AW:AW,Data!Z:Z,"TM",Data!V:V,Data!M251),IF(Data!Z251="AZM",SUMIFS(Data!AW:AW,Data!Z:Z,"TM",Data!U:U,Data!M251),IF(Data!Z251="Zone",SUMIFS(Data!AW:AW,Data!Z:Z,"TM",Data!T:T,Data!M251),IF(Data!Z251="Region",SUMIFS(Data!AW:AW,Data!Z:Z,"TM",Data!S:S,Data!M251),IF(Data!Z251="Country",SUMIFS(Data!AW:AW,Data!Z:Z,"TM",Data!R:R,Data!M251),0)))))))</f>
        <v>0</v>
      </c>
      <c r="AX251" s="18">
        <f>IF(Z251="TM",(COUNTIFS(Orders!AD:AD,Data!M251,Orders!W:W,0,Orders!X:X,0,Orders!S:S,"*Starter*")+COUNTIFS(Orders!AD:AD,Data!M251,Orders!W:W,1,Orders!X:X,1,Orders!S:S,"*Starter*")),IF(Data!Z251="AAM",SUMIFS(Data!AX:AX,Data!Z:Z,"TM",Data!X:X,Data!M251),IF(Data!Z251="AM",SUMIFS(Data!AX:AX,Data!Z:Z,"TM",Data!V:V,Data!M251),IF(Data!Z251="AZM",SUMIFS(Data!AX:AX,Data!Z:Z,"TM",Data!U:U,Data!M251),IF(Data!Z251="Zone",SUMIFS(Data!AX:AX,Data!Z:Z,"TM",Data!T:T,Data!M251),IF(Data!Z251="Region",SUMIFS(Data!AX:AX,Data!Z:Z,"TM",Data!S:S,Data!M251),IF(Data!Z251="Country",SUMIFS(Data!AX:AX,Data!Z:Z,"TM",Data!R:R,Data!M251),0)))))))</f>
        <v>0</v>
      </c>
      <c r="AY251" s="18">
        <f>IF(Z251="TM",(COUNTIFS(Orders!AD:AD,Data!M251,Orders!W:W,0,Orders!X:X,0,Orders!S:S,"*Pro*")+COUNTIFS(Orders!AD:AD,Data!M251,Orders!W:W,1,Orders!X:X,1,Orders!S:S,"*Pro*")),IF(Data!Z251="AAM",SUMIFS(Data!AY:AY,Data!Z:Z,"TM",Data!X:X,Data!M251),IF(Data!Z251="AM",SUMIFS(Data!AY:AY,Data!Z:Z,"TM",Data!V:V,Data!M251),IF(Data!Z251="AZM",SUMIFS(Data!AY:AY,Data!Z:Z,"TM",Data!U:U,Data!M251),IF(Data!Z251="Zone",SUMIFS(Data!AY:AY,Data!Z:Z,"TM",Data!T:T,Data!M251),IF(Data!Z251="Region",SUMIFS(Data!AY:AY,Data!Z:Z,"TM",Data!S:S,Data!M251),IF(Data!Z251="Country",SUMIFS(Data!AY:AY,Data!Z:Z,"TM",Data!R:R,Data!M251),0)))))))</f>
        <v>0</v>
      </c>
      <c r="AZ251" s="18">
        <f>IF(Z251="TM",(COUNTIFS(Orders!AD:AD,Data!M251,Orders!W:W,0,Orders!X:X,0,Orders!S:S,"*Tab*")+COUNTIFS(Orders!AD:AD,Data!M251,Orders!W:W,1,Orders!X:X,1,Orders!S:S,"*Tab*")),IF(Data!Z251="AAM",SUMIFS(Data!AZ:AZ,Data!Z:Z,"TM",Data!X:X,Data!M251),IF(Data!Z251="AM",SUMIFS(Data!AZ:AZ,Data!Z:Z,"TM",Data!V:V,Data!M251),IF(Data!Z251="AZM",SUMIFS(Data!AZ:AZ,Data!Z:Z,"TM",Data!U:U,Data!M251),IF(Data!Z251="Zone",SUMIFS(Data!AZ:AZ,Data!Z:Z,"TM",Data!T:T,Data!M251),IF(Data!Z251="Region",SUMIFS(Data!AZ:AZ,Data!Z:Z,"TM",Data!S:S,Data!M251),IF(Data!Z251="Country",SUMIFS(Data!AZ:AZ,Data!Z:Z,"TM",Data!R:R,Data!M251),0)))))))</f>
        <v>0</v>
      </c>
      <c r="BA251" s="18">
        <f>IF(Z251="TM",(COUNTIFS(Orders!AD:AD,Data!M251,Orders!W:W,0,Orders!X:X,0,Orders!S:S,"*Dental*")+COUNTIFS(Orders!AD:AD,Data!M251,Orders!W:W,1,Orders!X:X,1,Orders!S:S,"*Dental*")+COUNTIFS(Orders!AD:AD,Data!M251,Orders!W:W,0,Orders!X:X,0,Orders!S:S,"*Pediatric*")+COUNTIFS(Orders!AD:AD,Data!M251,Orders!W:W,1,Orders!X:X,1,Orders!S:S,"*Pediatric*")),IF(Data!Z251="AAM",SUMIFS(Data!BA:BA,Data!Z:Z,"TM",Data!X:X,Data!M251),IF(Data!Z251="AM",SUMIFS(Data!BA:BA,Data!Z:Z,"TM",Data!V:V,Data!M251),IF(Data!Z251="AZM",SUMIFS(Data!BA:BA,Data!Z:Z,"TM",Data!U:U,Data!M251),IF(Data!Z251="Zone",SUMIFS(Data!BA:BA,Data!Z:Z,"TM",Data!T:T,Data!M251),IF(Data!Z251="Region",SUMIFS(Data!BA:BA,Data!Z:Z,"TM",Data!S:S,Data!M251),IF(Data!Z251="Country",SUMIFS(Data!BA:BA,Data!Z:Z,"TM",Data!R:R,Data!M251),0)))))))</f>
        <v>0</v>
      </c>
      <c r="BB251" s="18">
        <f>IF(Z251="TM",(COUNTIFS(Orders!AD:AD,Data!M251,Orders!W:W,0,Orders!X:X,0,Orders!S:S,"*Fabric*")+COUNTIFS(Orders!AD:AD,Data!M251,Orders!W:W,1,Orders!X:X,1,Orders!S:S,"*Fabric*")),IF(Data!Z251="AAM",SUMIFS(Data!BB:BB,Data!Z:Z,"TM",Data!X:X,Data!M251),IF(Data!Z251="AM",SUMIFS(Data!BB:BB,Data!Z:Z,"TM",Data!V:V,Data!M251),IF(Data!Z251="AZM",SUMIFS(Data!BB:BB,Data!Z:Z,"TM",Data!U:U,Data!M251),IF(Data!Z251="Zone",SUMIFS(Data!BB:BB,Data!Z:Z,"TM",Data!T:T,Data!M251),IF(Data!Z251="Region",SUMIFS(Data!BB:BB,Data!Z:Z,"TM",Data!S:S,Data!M251),IF(Data!Z251="Country",SUMIFS(Data!BB:BB,Data!Z:Z,"TM",Data!R:R,Data!M251),0)))))))</f>
        <v>0</v>
      </c>
    </row>
    <row r="252" spans="1:54" ht="15.75" x14ac:dyDescent="0.3">
      <c r="A252" s="33" t="str">
        <f t="shared" si="71"/>
        <v/>
      </c>
      <c r="B252" s="33" t="b">
        <f t="shared" si="72"/>
        <v>1</v>
      </c>
      <c r="C252" s="33" t="e">
        <f>IF(ISERROR(SMALL($D$4:$D$594,E252)),””,SMALL($D$4:$D$594,E252))</f>
        <v>#NAME?</v>
      </c>
      <c r="D252" s="34" t="str">
        <f t="shared" si="73"/>
        <v/>
      </c>
      <c r="E252" s="33">
        <f>ROWS($E$4:E252)</f>
        <v>249</v>
      </c>
      <c r="F252" s="33">
        <f t="shared" si="74"/>
        <v>0</v>
      </c>
      <c r="G252" s="33">
        <f>IF(OR(Report!$C$7="",Report!$C$7="All Levels"),1,IF(Report!$C$7=Data!Z252,1,0))</f>
        <v>0</v>
      </c>
      <c r="H252" s="33">
        <f t="shared" si="75"/>
        <v>1</v>
      </c>
      <c r="I252" s="33">
        <f t="shared" si="76"/>
        <v>3</v>
      </c>
      <c r="J252" s="33">
        <f>IF(OR(Report!$F$7="",Report!$F$7="All AMs"),1,IF(Report!$F$7=Data!W252,1,0))</f>
        <v>1</v>
      </c>
      <c r="K252" s="33">
        <f>IF(OR(Report!$E$7="",Report!$E$7="All Zones"),1,IF(Report!$E$7=Data!P252,1,0))</f>
        <v>1</v>
      </c>
      <c r="L252" s="33">
        <f>IF(OR(Report!$D$7="",Report!$D$7="All Regions"),1,IF(Report!$D$7=Data!O252,1,0))</f>
        <v>1</v>
      </c>
      <c r="M252" s="67" t="s">
        <v>1077</v>
      </c>
      <c r="N252" s="67" t="s">
        <v>1078</v>
      </c>
      <c r="O252" s="68" t="s">
        <v>18</v>
      </c>
      <c r="P252" s="68" t="s">
        <v>684</v>
      </c>
      <c r="Q252" s="68" t="s">
        <v>818</v>
      </c>
      <c r="R252" s="67" t="s">
        <v>777</v>
      </c>
      <c r="S252" s="67" t="s">
        <v>749</v>
      </c>
      <c r="T252" s="67" t="s">
        <v>752</v>
      </c>
      <c r="U252" s="67"/>
      <c r="V252" s="67" t="s">
        <v>817</v>
      </c>
      <c r="W252" s="67" t="s">
        <v>709</v>
      </c>
      <c r="X252" s="67"/>
      <c r="Y252" s="68" t="s">
        <v>362</v>
      </c>
      <c r="Z252" s="68" t="s">
        <v>13</v>
      </c>
      <c r="AA252" s="68" t="s">
        <v>70</v>
      </c>
      <c r="AB252" s="18">
        <f>IF(Z252="TM",IF(AA252="H",(COUNTIFS(Orders!AD:AD,Data!M252,Orders!W:W,0,Orders!X:X,0)+COUNTIFS(Orders!AD:AD,Data!M252,Orders!W:W,1,Orders!X:X,1)),0),IF(Data!Z252="AAM",SUMIFS(Data!AB:AB,Data!Z:Z,"TM",Data!X:X,Data!M252,AA:AA,"H"),IF(Data!Z252="AM",SUMIFS(Data!AB:AB,Data!Z:Z,"TM",Data!V:V,Data!M252,AA:AA,"H"),IF(Data!Z252="AZM",SUMIFS(Data!AB:AB,Data!Z:Z,"TM",Data!U:U,Data!M252,AA:AA,"H"),IF(Data!Z252="ZM",SUMIFS(Data!AB:AB,Data!Z:Z,"TM",Data!T:T,Data!M252,AA:AA,"H"),IF(Data!Z252="RM",SUMIFS(Data!AB:AB,Data!Z:Z,"TM",Data!S:S,Data!M252,AA:AA,"H"),IF(Data!Z252="CM",SUMIFS(Data!AB:AB,Data!Z:Z,"TM",Data!R:R,Data!M252,AA:AA,"H"),"")))))))</f>
        <v>0</v>
      </c>
      <c r="AC252" s="28">
        <f>IF(Z252="TM",IF(AA252="H",(SUMIFS(Orders!AG:AG,Orders!AD:AD,Data!M252,Orders!W:W,0,Orders!X:X,0)+SUMIFS(Orders!AG:AG,Orders!AD:AD,Data!M252,Orders!W:W,1,Orders!X:X,1))/12000,0),IF(Data!Z252="AAM",SUMIFS(Data!AC:AC,Data!Z:Z,"TM",Data!X:X,Data!M252,AA:AA,"H"),IF(Data!Z252="AM",SUMIFS(Data!AC:AC,Data!Z:Z,"TM",Data!V:V,Data!M252,AA:AA,"H"),IF(Data!Z252="AZM",SUMIFS(Data!AC:AC,Data!Z:Z,"TM",Data!U:U,Data!M252,AA:AA,"H"),IF(Data!Z252="Zone",SUMIFS(Data!AC:AC,Data!Z:Z,"TM",Data!T:T,Data!M252,AA:AA,"H"),IF(Data!Z252="Region",SUMIFS(Data!AC:AC,Data!Z:Z,"TM",Data!S:S,Data!M252,AA:AA,"H"),IF(Data!Z252="Country",SUMIFS(Data!AC:AC,Data!Z:Z,"TM",Data!R:R,Data!M252,AA:AA,"H"),"")))))))</f>
        <v>0</v>
      </c>
      <c r="AD252" s="18">
        <f>IF(Z252="TM",0,IF(Data!Z252="AAM",SUMIFS(Data!AD:AD,Data!Z:Z,"TM",Data!X:X,Data!M252,AA:AA,"H"),IF(Data!Z252="AM",SUMIFS(Data!AD:AD,Data!Z:Z,"TM",Data!V:V,Data!M252,AA:AA,"H"),IF(Data!Z252="AZM",SUMIFS(Data!AD:AD,Data!Z:Z,"TM",Data!U:U,Data!M252,AA:AA,"H"),IF(Data!Z252="Zone",SUMIFS(Data!AD:AD,Data!Z:Z,"TM",Data!T:T,Data!M252,AA:AA,"H"),IF(Data!Z252="Region",SUMIFS(Data!AD:AD,Data!Z:Z,"TM",Data!S:S,Data!M252,AA:AA,"H"),IF(Data!Z252="Country",SUMIFS(Data!AD:AD,Data!Z:Z,"TM",Data!R:R,Data!M252,AA:AA,"H"),"")))))))</f>
        <v>0</v>
      </c>
      <c r="AE252" s="27">
        <f t="shared" si="60"/>
        <v>0</v>
      </c>
      <c r="AF252" s="26">
        <f t="shared" si="61"/>
        <v>0</v>
      </c>
      <c r="AG252" s="26">
        <f t="shared" si="62"/>
        <v>0</v>
      </c>
      <c r="AH252" s="26">
        <f t="shared" si="63"/>
        <v>0</v>
      </c>
      <c r="AJ252" s="28">
        <f>IF(Z252="TM",IF(AA252="U",(SUMIFS(Orders!AG:AG,Orders!AD:AD,Data!M252,Orders!W:W,0,Orders!X:X,0)+SUMIFS(Orders!AG:AG,Orders!AD:AD,Data!M252,Orders!W:W,1,Orders!X:X,1))/12000,0),IF(Data!Z252="AAM",SUMIFS(Data!AJ:AJ,Data!Z:Z,"TM",Data!X:X,Data!M252,AA:AA,"U"),IF(Data!Z252="AM",SUMIFS(Data!AJ:AJ,Data!Z:Z,"TM",Data!V:V,Data!M252,AA:AA,"U"),IF(Data!Z252="AZM",SUMIFS(Data!AJ:AJ,Data!Z:Z,"TM",Data!U:U,Data!M252,AA:AA,"U"),IF(Data!Z252="Zone",SUMIFS(Data!AJ:AJ,Data!Z:Z,"TM",Data!T:T,Data!M252,AA:AA,"U"),IF(Data!Z252="Region",SUMIFS(Data!AJ:AJ,Data!Z:Z,"TM",Data!S:S,Data!M252,AA:AA,"U"),IF(Data!Z252="Country",SUMIFS(Data!AJ:AJ,Data!Z:Z,"TM",Data!R:R,Data!M252,AA:AA,"U"),"")))))))</f>
        <v>0</v>
      </c>
      <c r="AK252" s="18">
        <f>IF(Z252="TM",IF(AA252="U",(SUMIFS(Orders!AG:AG,Orders!AD:AD,Data!M252,Orders!W:W,0,Orders!X:X,0)+SUMIFS(Orders!AG:AG,Orders!AD:AD,Data!M252,Orders!W:W,1,Orders!X:X,1)),0),IF(Data!Z252="AAM",SUMIFS(Data!AK:AK,Data!Z:Z,"TM",Data!X:X,Data!M252,AA:AA,"U"),IF(Data!Z252="AM",SUMIFS(Data!AK:AK,Data!Z:Z,"TM",Data!V:V,Data!M252,AA:AA,"U"),IF(Data!Z252="AZM",SUMIFS(Data!AK:AK,Data!Z:Z,"TM",Data!U:U,Data!M252,AA:AA,"U"),IF(Data!Z252="Zone",SUMIFS(Data!AK:AK,Data!Z:Z,"TM",Data!T:T,Data!M252,AA:AA,"U"),IF(Data!Z252="Region",SUMIFS(Data!AK:AK,Data!Z:Z,"TM",Data!S:S,Data!M252,AA:AA,"U"),IF(Data!Z252="Country",SUMIFS(Data!AK:AK,Data!Z:Z,"TM",Data!R:R,Data!M252,AA:AA,"U"),"")))))))</f>
        <v>0</v>
      </c>
      <c r="AL252" s="18">
        <f>IF(Z252="TM",12000*0,IF(Data!Z252="AAM",SUMIFS(Data!AL:AL,Data!Z:Z,"TM",Data!X:X,Data!M252,AA:AA,"H"),IF(Data!Z252="AM",SUMIFS(Data!AL:AL,Data!Z:Z,"TM",Data!V:V,Data!M252,AA:AA,"H"),IF(Data!Z252="AZM",SUMIFS(Data!AL:AL,Data!Z:Z,"TM",Data!U:U,Data!M252,AA:AA,"H"),IF(Data!Z252="Zone",SUMIFS(Data!AL:AL,Data!Z:Z,"TM",Data!T:T,Data!M252,AA:AA,"H"),IF(Data!Z252="Region",SUMIFS(Data!AL:AL,Data!Z:Z,"TM",Data!S:S,Data!M252,AA:AA,"H"),IF(Data!Z252="Country",SUMIFS(Data!AL:AL,Data!Z:Z,"TM",Data!R:R,Data!M252,AA:AA,"H"),"")))))))</f>
        <v>0</v>
      </c>
      <c r="AM252" s="27">
        <f t="shared" si="64"/>
        <v>0</v>
      </c>
      <c r="AN252" s="26">
        <f t="shared" si="65"/>
        <v>0</v>
      </c>
      <c r="AO252" s="26">
        <f t="shared" si="66"/>
        <v>0</v>
      </c>
      <c r="AQ252" s="28">
        <f t="shared" si="67"/>
        <v>0</v>
      </c>
      <c r="AR252" s="18">
        <f t="shared" si="68"/>
        <v>0</v>
      </c>
      <c r="AS252" s="18">
        <f t="shared" si="69"/>
        <v>0</v>
      </c>
      <c r="AT252" s="27">
        <f t="shared" si="70"/>
        <v>0</v>
      </c>
      <c r="AU252" s="27"/>
      <c r="AV252" s="27"/>
      <c r="AW252" s="18">
        <f>IF(Z252="TM",(COUNTIFS(Orders!AD:AD,Data!M252,Orders!W:W,0,Orders!X:X,0,Orders!S:S,"*Ray*")+COUNTIFS(Orders!AD:AD,Data!M252,Orders!W:W,1,Orders!X:X,1,Orders!S:S,"*Ray*")+COUNTIFS(Orders!AD:AD,Data!M252,Orders!W:W,0,Orders!X:X,0,Orders!S:S,"*Fabric*")+COUNTIFS(Orders!AD:AD,Data!M252,Orders!W:W,1,Orders!X:X,1,Orders!S:S,"*Fabric*")),IF(Data!Z252="AAM",SUMIFS(Data!AW:AW,Data!Z:Z,"TM",Data!X:X,Data!M252),IF(Data!Z252="AM",SUMIFS(Data!AW:AW,Data!Z:Z,"TM",Data!V:V,Data!M252),IF(Data!Z252="AZM",SUMIFS(Data!AW:AW,Data!Z:Z,"TM",Data!U:U,Data!M252),IF(Data!Z252="Zone",SUMIFS(Data!AW:AW,Data!Z:Z,"TM",Data!T:T,Data!M252),IF(Data!Z252="Region",SUMIFS(Data!AW:AW,Data!Z:Z,"TM",Data!S:S,Data!M252),IF(Data!Z252="Country",SUMIFS(Data!AW:AW,Data!Z:Z,"TM",Data!R:R,Data!M252),0)))))))</f>
        <v>0</v>
      </c>
      <c r="AX252" s="18">
        <f>IF(Z252="TM",(COUNTIFS(Orders!AD:AD,Data!M252,Orders!W:W,0,Orders!X:X,0,Orders!S:S,"*Starter*")+COUNTIFS(Orders!AD:AD,Data!M252,Orders!W:W,1,Orders!X:X,1,Orders!S:S,"*Starter*")),IF(Data!Z252="AAM",SUMIFS(Data!AX:AX,Data!Z:Z,"TM",Data!X:X,Data!M252),IF(Data!Z252="AM",SUMIFS(Data!AX:AX,Data!Z:Z,"TM",Data!V:V,Data!M252),IF(Data!Z252="AZM",SUMIFS(Data!AX:AX,Data!Z:Z,"TM",Data!U:U,Data!M252),IF(Data!Z252="Zone",SUMIFS(Data!AX:AX,Data!Z:Z,"TM",Data!T:T,Data!M252),IF(Data!Z252="Region",SUMIFS(Data!AX:AX,Data!Z:Z,"TM",Data!S:S,Data!M252),IF(Data!Z252="Country",SUMIFS(Data!AX:AX,Data!Z:Z,"TM",Data!R:R,Data!M252),0)))))))</f>
        <v>0</v>
      </c>
      <c r="AY252" s="18">
        <f>IF(Z252="TM",(COUNTIFS(Orders!AD:AD,Data!M252,Orders!W:W,0,Orders!X:X,0,Orders!S:S,"*Pro*")+COUNTIFS(Orders!AD:AD,Data!M252,Orders!W:W,1,Orders!X:X,1,Orders!S:S,"*Pro*")),IF(Data!Z252="AAM",SUMIFS(Data!AY:AY,Data!Z:Z,"TM",Data!X:X,Data!M252),IF(Data!Z252="AM",SUMIFS(Data!AY:AY,Data!Z:Z,"TM",Data!V:V,Data!M252),IF(Data!Z252="AZM",SUMIFS(Data!AY:AY,Data!Z:Z,"TM",Data!U:U,Data!M252),IF(Data!Z252="Zone",SUMIFS(Data!AY:AY,Data!Z:Z,"TM",Data!T:T,Data!M252),IF(Data!Z252="Region",SUMIFS(Data!AY:AY,Data!Z:Z,"TM",Data!S:S,Data!M252),IF(Data!Z252="Country",SUMIFS(Data!AY:AY,Data!Z:Z,"TM",Data!R:R,Data!M252),0)))))))</f>
        <v>0</v>
      </c>
      <c r="AZ252" s="18">
        <f>IF(Z252="TM",(COUNTIFS(Orders!AD:AD,Data!M252,Orders!W:W,0,Orders!X:X,0,Orders!S:S,"*Tab*")+COUNTIFS(Orders!AD:AD,Data!M252,Orders!W:W,1,Orders!X:X,1,Orders!S:S,"*Tab*")),IF(Data!Z252="AAM",SUMIFS(Data!AZ:AZ,Data!Z:Z,"TM",Data!X:X,Data!M252),IF(Data!Z252="AM",SUMIFS(Data!AZ:AZ,Data!Z:Z,"TM",Data!V:V,Data!M252),IF(Data!Z252="AZM",SUMIFS(Data!AZ:AZ,Data!Z:Z,"TM",Data!U:U,Data!M252),IF(Data!Z252="Zone",SUMIFS(Data!AZ:AZ,Data!Z:Z,"TM",Data!T:T,Data!M252),IF(Data!Z252="Region",SUMIFS(Data!AZ:AZ,Data!Z:Z,"TM",Data!S:S,Data!M252),IF(Data!Z252="Country",SUMIFS(Data!AZ:AZ,Data!Z:Z,"TM",Data!R:R,Data!M252),0)))))))</f>
        <v>0</v>
      </c>
      <c r="BA252" s="18">
        <f>IF(Z252="TM",(COUNTIFS(Orders!AD:AD,Data!M252,Orders!W:W,0,Orders!X:X,0,Orders!S:S,"*Dental*")+COUNTIFS(Orders!AD:AD,Data!M252,Orders!W:W,1,Orders!X:X,1,Orders!S:S,"*Dental*")+COUNTIFS(Orders!AD:AD,Data!M252,Orders!W:W,0,Orders!X:X,0,Orders!S:S,"*Pediatric*")+COUNTIFS(Orders!AD:AD,Data!M252,Orders!W:W,1,Orders!X:X,1,Orders!S:S,"*Pediatric*")),IF(Data!Z252="AAM",SUMIFS(Data!BA:BA,Data!Z:Z,"TM",Data!X:X,Data!M252),IF(Data!Z252="AM",SUMIFS(Data!BA:BA,Data!Z:Z,"TM",Data!V:V,Data!M252),IF(Data!Z252="AZM",SUMIFS(Data!BA:BA,Data!Z:Z,"TM",Data!U:U,Data!M252),IF(Data!Z252="Zone",SUMIFS(Data!BA:BA,Data!Z:Z,"TM",Data!T:T,Data!M252),IF(Data!Z252="Region",SUMIFS(Data!BA:BA,Data!Z:Z,"TM",Data!S:S,Data!M252),IF(Data!Z252="Country",SUMIFS(Data!BA:BA,Data!Z:Z,"TM",Data!R:R,Data!M252),0)))))))</f>
        <v>0</v>
      </c>
      <c r="BB252" s="18">
        <f>IF(Z252="TM",(COUNTIFS(Orders!AD:AD,Data!M252,Orders!W:W,0,Orders!X:X,0,Orders!S:S,"*Fabric*")+COUNTIFS(Orders!AD:AD,Data!M252,Orders!W:W,1,Orders!X:X,1,Orders!S:S,"*Fabric*")),IF(Data!Z252="AAM",SUMIFS(Data!BB:BB,Data!Z:Z,"TM",Data!X:X,Data!M252),IF(Data!Z252="AM",SUMIFS(Data!BB:BB,Data!Z:Z,"TM",Data!V:V,Data!M252),IF(Data!Z252="AZM",SUMIFS(Data!BB:BB,Data!Z:Z,"TM",Data!U:U,Data!M252),IF(Data!Z252="Zone",SUMIFS(Data!BB:BB,Data!Z:Z,"TM",Data!T:T,Data!M252),IF(Data!Z252="Region",SUMIFS(Data!BB:BB,Data!Z:Z,"TM",Data!S:S,Data!M252),IF(Data!Z252="Country",SUMIFS(Data!BB:BB,Data!Z:Z,"TM",Data!R:R,Data!M252),0)))))))</f>
        <v>0</v>
      </c>
    </row>
    <row r="253" spans="1:54" ht="15.75" x14ac:dyDescent="0.3">
      <c r="A253" s="33" t="str">
        <f t="shared" si="71"/>
        <v/>
      </c>
      <c r="B253" s="33" t="b">
        <f t="shared" si="72"/>
        <v>1</v>
      </c>
      <c r="C253" s="33" t="e">
        <f>IF(ISERROR(SMALL($D$4:$D$594,E253)),””,SMALL($D$4:$D$594,E253))</f>
        <v>#NAME?</v>
      </c>
      <c r="D253" s="34" t="str">
        <f t="shared" si="73"/>
        <v/>
      </c>
      <c r="E253" s="33">
        <f>ROWS($E$4:E253)</f>
        <v>250</v>
      </c>
      <c r="F253" s="33">
        <f t="shared" si="74"/>
        <v>0</v>
      </c>
      <c r="G253" s="33">
        <f>IF(OR(Report!$C$7="",Report!$C$7="All Levels"),1,IF(Report!$C$7=Data!Z253,1,0))</f>
        <v>0</v>
      </c>
      <c r="H253" s="33">
        <f t="shared" si="75"/>
        <v>1</v>
      </c>
      <c r="I253" s="33">
        <f t="shared" si="76"/>
        <v>3</v>
      </c>
      <c r="J253" s="33">
        <f>IF(OR(Report!$F$7="",Report!$F$7="All AMs"),1,IF(Report!$F$7=Data!W253,1,0))</f>
        <v>1</v>
      </c>
      <c r="K253" s="33">
        <f>IF(OR(Report!$E$7="",Report!$E$7="All Zones"),1,IF(Report!$E$7=Data!P253,1,0))</f>
        <v>1</v>
      </c>
      <c r="L253" s="33">
        <f>IF(OR(Report!$D$7="",Report!$D$7="All Regions"),1,IF(Report!$D$7=Data!O253,1,0))</f>
        <v>1</v>
      </c>
      <c r="M253" s="67" t="s">
        <v>580</v>
      </c>
      <c r="N253" s="67" t="s">
        <v>1079</v>
      </c>
      <c r="O253" s="68" t="s">
        <v>18</v>
      </c>
      <c r="P253" s="68" t="s">
        <v>684</v>
      </c>
      <c r="Q253" s="68" t="s">
        <v>818</v>
      </c>
      <c r="R253" s="67" t="s">
        <v>777</v>
      </c>
      <c r="S253" s="67" t="s">
        <v>749</v>
      </c>
      <c r="T253" s="67" t="s">
        <v>752</v>
      </c>
      <c r="U253" s="67"/>
      <c r="V253" s="67" t="s">
        <v>817</v>
      </c>
      <c r="W253" s="67" t="s">
        <v>709</v>
      </c>
      <c r="X253" s="67"/>
      <c r="Y253" s="68" t="s">
        <v>362</v>
      </c>
      <c r="Z253" s="68" t="s">
        <v>13</v>
      </c>
      <c r="AA253" s="68" t="s">
        <v>925</v>
      </c>
      <c r="AB253" s="18">
        <f>IF(Z253="TM",IF(AA253="H",(COUNTIFS(Orders!AD:AD,Data!M253,Orders!W:W,0,Orders!X:X,0)+COUNTIFS(Orders!AD:AD,Data!M253,Orders!W:W,1,Orders!X:X,1)),0),IF(Data!Z253="AAM",SUMIFS(Data!AB:AB,Data!Z:Z,"TM",Data!X:X,Data!M253,AA:AA,"H"),IF(Data!Z253="AM",SUMIFS(Data!AB:AB,Data!Z:Z,"TM",Data!V:V,Data!M253,AA:AA,"H"),IF(Data!Z253="AZM",SUMIFS(Data!AB:AB,Data!Z:Z,"TM",Data!U:U,Data!M253,AA:AA,"H"),IF(Data!Z253="ZM",SUMIFS(Data!AB:AB,Data!Z:Z,"TM",Data!T:T,Data!M253,AA:AA,"H"),IF(Data!Z253="RM",SUMIFS(Data!AB:AB,Data!Z:Z,"TM",Data!S:S,Data!M253,AA:AA,"H"),IF(Data!Z253="CM",SUMIFS(Data!AB:AB,Data!Z:Z,"TM",Data!R:R,Data!M253,AA:AA,"H"),"")))))))</f>
        <v>0</v>
      </c>
      <c r="AC253" s="28">
        <f>IF(Z253="TM",IF(AA253="H",(SUMIFS(Orders!AG:AG,Orders!AD:AD,Data!M253,Orders!W:W,0,Orders!X:X,0)+SUMIFS(Orders!AG:AG,Orders!AD:AD,Data!M253,Orders!W:W,1,Orders!X:X,1))/12000,0),IF(Data!Z253="AAM",SUMIFS(Data!AC:AC,Data!Z:Z,"TM",Data!X:X,Data!M253,AA:AA,"H"),IF(Data!Z253="AM",SUMIFS(Data!AC:AC,Data!Z:Z,"TM",Data!V:V,Data!M253,AA:AA,"H"),IF(Data!Z253="AZM",SUMIFS(Data!AC:AC,Data!Z:Z,"TM",Data!U:U,Data!M253,AA:AA,"H"),IF(Data!Z253="Zone",SUMIFS(Data!AC:AC,Data!Z:Z,"TM",Data!T:T,Data!M253,AA:AA,"H"),IF(Data!Z253="Region",SUMIFS(Data!AC:AC,Data!Z:Z,"TM",Data!S:S,Data!M253,AA:AA,"H"),IF(Data!Z253="Country",SUMIFS(Data!AC:AC,Data!Z:Z,"TM",Data!R:R,Data!M253,AA:AA,"H"),"")))))))</f>
        <v>0</v>
      </c>
      <c r="AD253" s="18">
        <f>IF(Z253="TM",0,IF(Data!Z253="AAM",SUMIFS(Data!AD:AD,Data!Z:Z,"TM",Data!X:X,Data!M253,AA:AA,"H"),IF(Data!Z253="AM",SUMIFS(Data!AD:AD,Data!Z:Z,"TM",Data!V:V,Data!M253,AA:AA,"H"),IF(Data!Z253="AZM",SUMIFS(Data!AD:AD,Data!Z:Z,"TM",Data!U:U,Data!M253,AA:AA,"H"),IF(Data!Z253="Zone",SUMIFS(Data!AD:AD,Data!Z:Z,"TM",Data!T:T,Data!M253,AA:AA,"H"),IF(Data!Z253="Region",SUMIFS(Data!AD:AD,Data!Z:Z,"TM",Data!S:S,Data!M253,AA:AA,"H"),IF(Data!Z253="Country",SUMIFS(Data!AD:AD,Data!Z:Z,"TM",Data!R:R,Data!M253,AA:AA,"H"),"")))))))</f>
        <v>0</v>
      </c>
      <c r="AE253" s="27">
        <f t="shared" si="60"/>
        <v>0</v>
      </c>
      <c r="AF253" s="26">
        <f t="shared" si="61"/>
        <v>0</v>
      </c>
      <c r="AG253" s="26">
        <f t="shared" si="62"/>
        <v>0</v>
      </c>
      <c r="AH253" s="26">
        <f t="shared" si="63"/>
        <v>0</v>
      </c>
      <c r="AJ253" s="28">
        <f>IF(Z253="TM",IF(AA253="U",(SUMIFS(Orders!AG:AG,Orders!AD:AD,Data!M253,Orders!W:W,0,Orders!X:X,0)+SUMIFS(Orders!AG:AG,Orders!AD:AD,Data!M253,Orders!W:W,1,Orders!X:X,1))/12000,0),IF(Data!Z253="AAM",SUMIFS(Data!AJ:AJ,Data!Z:Z,"TM",Data!X:X,Data!M253,AA:AA,"U"),IF(Data!Z253="AM",SUMIFS(Data!AJ:AJ,Data!Z:Z,"TM",Data!V:V,Data!M253,AA:AA,"U"),IF(Data!Z253="AZM",SUMIFS(Data!AJ:AJ,Data!Z:Z,"TM",Data!U:U,Data!M253,AA:AA,"U"),IF(Data!Z253="Zone",SUMIFS(Data!AJ:AJ,Data!Z:Z,"TM",Data!T:T,Data!M253,AA:AA,"U"),IF(Data!Z253="Region",SUMIFS(Data!AJ:AJ,Data!Z:Z,"TM",Data!S:S,Data!M253,AA:AA,"U"),IF(Data!Z253="Country",SUMIFS(Data!AJ:AJ,Data!Z:Z,"TM",Data!R:R,Data!M253,AA:AA,"U"),"")))))))</f>
        <v>0</v>
      </c>
      <c r="AK253" s="18">
        <f>IF(Z253="TM",IF(AA253="U",(SUMIFS(Orders!AG:AG,Orders!AD:AD,Data!M253,Orders!W:W,0,Orders!X:X,0)+SUMIFS(Orders!AG:AG,Orders!AD:AD,Data!M253,Orders!W:W,1,Orders!X:X,1)),0),IF(Data!Z253="AAM",SUMIFS(Data!AK:AK,Data!Z:Z,"TM",Data!X:X,Data!M253,AA:AA,"U"),IF(Data!Z253="AM",SUMIFS(Data!AK:AK,Data!Z:Z,"TM",Data!V:V,Data!M253,AA:AA,"U"),IF(Data!Z253="AZM",SUMIFS(Data!AK:AK,Data!Z:Z,"TM",Data!U:U,Data!M253,AA:AA,"U"),IF(Data!Z253="Zone",SUMIFS(Data!AK:AK,Data!Z:Z,"TM",Data!T:T,Data!M253,AA:AA,"U"),IF(Data!Z253="Region",SUMIFS(Data!AK:AK,Data!Z:Z,"TM",Data!S:S,Data!M253,AA:AA,"U"),IF(Data!Z253="Country",SUMIFS(Data!AK:AK,Data!Z:Z,"TM",Data!R:R,Data!M253,AA:AA,"U"),"")))))))</f>
        <v>0</v>
      </c>
      <c r="AL253" s="18">
        <f>IF(Z253="TM",12000*0,IF(Data!Z253="AAM",SUMIFS(Data!AL:AL,Data!Z:Z,"TM",Data!X:X,Data!M253,AA:AA,"H"),IF(Data!Z253="AM",SUMIFS(Data!AL:AL,Data!Z:Z,"TM",Data!V:V,Data!M253,AA:AA,"H"),IF(Data!Z253="AZM",SUMIFS(Data!AL:AL,Data!Z:Z,"TM",Data!U:U,Data!M253,AA:AA,"H"),IF(Data!Z253="Zone",SUMIFS(Data!AL:AL,Data!Z:Z,"TM",Data!T:T,Data!M253,AA:AA,"H"),IF(Data!Z253="Region",SUMIFS(Data!AL:AL,Data!Z:Z,"TM",Data!S:S,Data!M253,AA:AA,"H"),IF(Data!Z253="Country",SUMIFS(Data!AL:AL,Data!Z:Z,"TM",Data!R:R,Data!M253,AA:AA,"H"),"")))))))</f>
        <v>0</v>
      </c>
      <c r="AM253" s="27">
        <f t="shared" si="64"/>
        <v>0</v>
      </c>
      <c r="AN253" s="26">
        <f t="shared" si="65"/>
        <v>0</v>
      </c>
      <c r="AO253" s="26">
        <f t="shared" si="66"/>
        <v>0</v>
      </c>
      <c r="AQ253" s="28">
        <f t="shared" si="67"/>
        <v>0</v>
      </c>
      <c r="AR253" s="18">
        <f t="shared" si="68"/>
        <v>0</v>
      </c>
      <c r="AS253" s="18">
        <f t="shared" si="69"/>
        <v>0</v>
      </c>
      <c r="AT253" s="27">
        <f t="shared" si="70"/>
        <v>0</v>
      </c>
      <c r="AU253" s="27"/>
      <c r="AV253" s="27"/>
      <c r="AW253" s="18">
        <f>IF(Z253="TM",(COUNTIFS(Orders!AD:AD,Data!M253,Orders!W:W,0,Orders!X:X,0,Orders!S:S,"*Ray*")+COUNTIFS(Orders!AD:AD,Data!M253,Orders!W:W,1,Orders!X:X,1,Orders!S:S,"*Ray*")+COUNTIFS(Orders!AD:AD,Data!M253,Orders!W:W,0,Orders!X:X,0,Orders!S:S,"*Fabric*")+COUNTIFS(Orders!AD:AD,Data!M253,Orders!W:W,1,Orders!X:X,1,Orders!S:S,"*Fabric*")),IF(Data!Z253="AAM",SUMIFS(Data!AW:AW,Data!Z:Z,"TM",Data!X:X,Data!M253),IF(Data!Z253="AM",SUMIFS(Data!AW:AW,Data!Z:Z,"TM",Data!V:V,Data!M253),IF(Data!Z253="AZM",SUMIFS(Data!AW:AW,Data!Z:Z,"TM",Data!U:U,Data!M253),IF(Data!Z253="Zone",SUMIFS(Data!AW:AW,Data!Z:Z,"TM",Data!T:T,Data!M253),IF(Data!Z253="Region",SUMIFS(Data!AW:AW,Data!Z:Z,"TM",Data!S:S,Data!M253),IF(Data!Z253="Country",SUMIFS(Data!AW:AW,Data!Z:Z,"TM",Data!R:R,Data!M253),0)))))))</f>
        <v>0</v>
      </c>
      <c r="AX253" s="18">
        <f>IF(Z253="TM",(COUNTIFS(Orders!AD:AD,Data!M253,Orders!W:W,0,Orders!X:X,0,Orders!S:S,"*Starter*")+COUNTIFS(Orders!AD:AD,Data!M253,Orders!W:W,1,Orders!X:X,1,Orders!S:S,"*Starter*")),IF(Data!Z253="AAM",SUMIFS(Data!AX:AX,Data!Z:Z,"TM",Data!X:X,Data!M253),IF(Data!Z253="AM",SUMIFS(Data!AX:AX,Data!Z:Z,"TM",Data!V:V,Data!M253),IF(Data!Z253="AZM",SUMIFS(Data!AX:AX,Data!Z:Z,"TM",Data!U:U,Data!M253),IF(Data!Z253="Zone",SUMIFS(Data!AX:AX,Data!Z:Z,"TM",Data!T:T,Data!M253),IF(Data!Z253="Region",SUMIFS(Data!AX:AX,Data!Z:Z,"TM",Data!S:S,Data!M253),IF(Data!Z253="Country",SUMIFS(Data!AX:AX,Data!Z:Z,"TM",Data!R:R,Data!M253),0)))))))</f>
        <v>0</v>
      </c>
      <c r="AY253" s="18">
        <f>IF(Z253="TM",(COUNTIFS(Orders!AD:AD,Data!M253,Orders!W:W,0,Orders!X:X,0,Orders!S:S,"*Pro*")+COUNTIFS(Orders!AD:AD,Data!M253,Orders!W:W,1,Orders!X:X,1,Orders!S:S,"*Pro*")),IF(Data!Z253="AAM",SUMIFS(Data!AY:AY,Data!Z:Z,"TM",Data!X:X,Data!M253),IF(Data!Z253="AM",SUMIFS(Data!AY:AY,Data!Z:Z,"TM",Data!V:V,Data!M253),IF(Data!Z253="AZM",SUMIFS(Data!AY:AY,Data!Z:Z,"TM",Data!U:U,Data!M253),IF(Data!Z253="Zone",SUMIFS(Data!AY:AY,Data!Z:Z,"TM",Data!T:T,Data!M253),IF(Data!Z253="Region",SUMIFS(Data!AY:AY,Data!Z:Z,"TM",Data!S:S,Data!M253),IF(Data!Z253="Country",SUMIFS(Data!AY:AY,Data!Z:Z,"TM",Data!R:R,Data!M253),0)))))))</f>
        <v>0</v>
      </c>
      <c r="AZ253" s="18">
        <f>IF(Z253="TM",(COUNTIFS(Orders!AD:AD,Data!M253,Orders!W:W,0,Orders!X:X,0,Orders!S:S,"*Tab*")+COUNTIFS(Orders!AD:AD,Data!M253,Orders!W:W,1,Orders!X:X,1,Orders!S:S,"*Tab*")),IF(Data!Z253="AAM",SUMIFS(Data!AZ:AZ,Data!Z:Z,"TM",Data!X:X,Data!M253),IF(Data!Z253="AM",SUMIFS(Data!AZ:AZ,Data!Z:Z,"TM",Data!V:V,Data!M253),IF(Data!Z253="AZM",SUMIFS(Data!AZ:AZ,Data!Z:Z,"TM",Data!U:U,Data!M253),IF(Data!Z253="Zone",SUMIFS(Data!AZ:AZ,Data!Z:Z,"TM",Data!T:T,Data!M253),IF(Data!Z253="Region",SUMIFS(Data!AZ:AZ,Data!Z:Z,"TM",Data!S:S,Data!M253),IF(Data!Z253="Country",SUMIFS(Data!AZ:AZ,Data!Z:Z,"TM",Data!R:R,Data!M253),0)))))))</f>
        <v>0</v>
      </c>
      <c r="BA253" s="18">
        <f>IF(Z253="TM",(COUNTIFS(Orders!AD:AD,Data!M253,Orders!W:W,0,Orders!X:X,0,Orders!S:S,"*Dental*")+COUNTIFS(Orders!AD:AD,Data!M253,Orders!W:W,1,Orders!X:X,1,Orders!S:S,"*Dental*")+COUNTIFS(Orders!AD:AD,Data!M253,Orders!W:W,0,Orders!X:X,0,Orders!S:S,"*Pediatric*")+COUNTIFS(Orders!AD:AD,Data!M253,Orders!W:W,1,Orders!X:X,1,Orders!S:S,"*Pediatric*")),IF(Data!Z253="AAM",SUMIFS(Data!BA:BA,Data!Z:Z,"TM",Data!X:X,Data!M253),IF(Data!Z253="AM",SUMIFS(Data!BA:BA,Data!Z:Z,"TM",Data!V:V,Data!M253),IF(Data!Z253="AZM",SUMIFS(Data!BA:BA,Data!Z:Z,"TM",Data!U:U,Data!M253),IF(Data!Z253="Zone",SUMIFS(Data!BA:BA,Data!Z:Z,"TM",Data!T:T,Data!M253),IF(Data!Z253="Region",SUMIFS(Data!BA:BA,Data!Z:Z,"TM",Data!S:S,Data!M253),IF(Data!Z253="Country",SUMIFS(Data!BA:BA,Data!Z:Z,"TM",Data!R:R,Data!M253),0)))))))</f>
        <v>0</v>
      </c>
      <c r="BB253" s="18">
        <f>IF(Z253="TM",(COUNTIFS(Orders!AD:AD,Data!M253,Orders!W:W,0,Orders!X:X,0,Orders!S:S,"*Fabric*")+COUNTIFS(Orders!AD:AD,Data!M253,Orders!W:W,1,Orders!X:X,1,Orders!S:S,"*Fabric*")),IF(Data!Z253="AAM",SUMIFS(Data!BB:BB,Data!Z:Z,"TM",Data!X:X,Data!M253),IF(Data!Z253="AM",SUMIFS(Data!BB:BB,Data!Z:Z,"TM",Data!V:V,Data!M253),IF(Data!Z253="AZM",SUMIFS(Data!BB:BB,Data!Z:Z,"TM",Data!U:U,Data!M253),IF(Data!Z253="Zone",SUMIFS(Data!BB:BB,Data!Z:Z,"TM",Data!T:T,Data!M253),IF(Data!Z253="Region",SUMIFS(Data!BB:BB,Data!Z:Z,"TM",Data!S:S,Data!M253),IF(Data!Z253="Country",SUMIFS(Data!BB:BB,Data!Z:Z,"TM",Data!R:R,Data!M253),0)))))))</f>
        <v>0</v>
      </c>
    </row>
    <row r="254" spans="1:54" ht="15.75" x14ac:dyDescent="0.3">
      <c r="A254" s="33" t="str">
        <f t="shared" si="71"/>
        <v/>
      </c>
      <c r="B254" s="33" t="b">
        <f t="shared" si="72"/>
        <v>1</v>
      </c>
      <c r="C254" s="33" t="e">
        <f>IF(ISERROR(SMALL($D$4:$D$594,E254)),””,SMALL($D$4:$D$594,E254))</f>
        <v>#NAME?</v>
      </c>
      <c r="D254" s="34" t="str">
        <f t="shared" si="73"/>
        <v/>
      </c>
      <c r="E254" s="33">
        <f>ROWS($E$4:E254)</f>
        <v>251</v>
      </c>
      <c r="F254" s="33">
        <f t="shared" si="74"/>
        <v>0</v>
      </c>
      <c r="G254" s="33">
        <f>IF(OR(Report!$C$7="",Report!$C$7="All Levels"),1,IF(Report!$C$7=Data!Z254,1,0))</f>
        <v>0</v>
      </c>
      <c r="H254" s="33">
        <f t="shared" si="75"/>
        <v>1</v>
      </c>
      <c r="I254" s="33">
        <f t="shared" si="76"/>
        <v>3</v>
      </c>
      <c r="J254" s="33">
        <f>IF(OR(Report!$F$7="",Report!$F$7="All AMs"),1,IF(Report!$F$7=Data!W254,1,0))</f>
        <v>1</v>
      </c>
      <c r="K254" s="33">
        <f>IF(OR(Report!$E$7="",Report!$E$7="All Zones"),1,IF(Report!$E$7=Data!P254,1,0))</f>
        <v>1</v>
      </c>
      <c r="L254" s="33">
        <f>IF(OR(Report!$D$7="",Report!$D$7="All Regions"),1,IF(Report!$D$7=Data!O254,1,0))</f>
        <v>1</v>
      </c>
      <c r="M254" s="67" t="s">
        <v>597</v>
      </c>
      <c r="N254" s="67" t="s">
        <v>1080</v>
      </c>
      <c r="O254" s="68" t="s">
        <v>18</v>
      </c>
      <c r="P254" s="68" t="s">
        <v>684</v>
      </c>
      <c r="Q254" s="68" t="s">
        <v>818</v>
      </c>
      <c r="R254" s="67" t="s">
        <v>777</v>
      </c>
      <c r="S254" s="67" t="s">
        <v>749</v>
      </c>
      <c r="T254" s="67" t="s">
        <v>752</v>
      </c>
      <c r="U254" s="67"/>
      <c r="V254" s="67" t="s">
        <v>819</v>
      </c>
      <c r="W254" s="67" t="s">
        <v>710</v>
      </c>
      <c r="X254" s="67"/>
      <c r="Y254" s="68" t="s">
        <v>362</v>
      </c>
      <c r="Z254" s="68" t="s">
        <v>13</v>
      </c>
      <c r="AA254" s="68" t="s">
        <v>925</v>
      </c>
      <c r="AB254" s="18">
        <f>IF(Z254="TM",IF(AA254="H",(COUNTIFS(Orders!AD:AD,Data!M254,Orders!W:W,0,Orders!X:X,0)+COUNTIFS(Orders!AD:AD,Data!M254,Orders!W:W,1,Orders!X:X,1)),0),IF(Data!Z254="AAM",SUMIFS(Data!AB:AB,Data!Z:Z,"TM",Data!X:X,Data!M254,AA:AA,"H"),IF(Data!Z254="AM",SUMIFS(Data!AB:AB,Data!Z:Z,"TM",Data!V:V,Data!M254,AA:AA,"H"),IF(Data!Z254="AZM",SUMIFS(Data!AB:AB,Data!Z:Z,"TM",Data!U:U,Data!M254,AA:AA,"H"),IF(Data!Z254="ZM",SUMIFS(Data!AB:AB,Data!Z:Z,"TM",Data!T:T,Data!M254,AA:AA,"H"),IF(Data!Z254="RM",SUMIFS(Data!AB:AB,Data!Z:Z,"TM",Data!S:S,Data!M254,AA:AA,"H"),IF(Data!Z254="CM",SUMIFS(Data!AB:AB,Data!Z:Z,"TM",Data!R:R,Data!M254,AA:AA,"H"),"")))))))</f>
        <v>0</v>
      </c>
      <c r="AC254" s="28">
        <f>IF(Z254="TM",IF(AA254="H",(SUMIFS(Orders!AG:AG,Orders!AD:AD,Data!M254,Orders!W:W,0,Orders!X:X,0)+SUMIFS(Orders!AG:AG,Orders!AD:AD,Data!M254,Orders!W:W,1,Orders!X:X,1))/12000,0),IF(Data!Z254="AAM",SUMIFS(Data!AC:AC,Data!Z:Z,"TM",Data!X:X,Data!M254,AA:AA,"H"),IF(Data!Z254="AM",SUMIFS(Data!AC:AC,Data!Z:Z,"TM",Data!V:V,Data!M254,AA:AA,"H"),IF(Data!Z254="AZM",SUMIFS(Data!AC:AC,Data!Z:Z,"TM",Data!U:U,Data!M254,AA:AA,"H"),IF(Data!Z254="Zone",SUMIFS(Data!AC:AC,Data!Z:Z,"TM",Data!T:T,Data!M254,AA:AA,"H"),IF(Data!Z254="Region",SUMIFS(Data!AC:AC,Data!Z:Z,"TM",Data!S:S,Data!M254,AA:AA,"H"),IF(Data!Z254="Country",SUMIFS(Data!AC:AC,Data!Z:Z,"TM",Data!R:R,Data!M254,AA:AA,"H"),"")))))))</f>
        <v>0</v>
      </c>
      <c r="AD254" s="18">
        <f>IF(Z254="TM",0,IF(Data!Z254="AAM",SUMIFS(Data!AD:AD,Data!Z:Z,"TM",Data!X:X,Data!M254,AA:AA,"H"),IF(Data!Z254="AM",SUMIFS(Data!AD:AD,Data!Z:Z,"TM",Data!V:V,Data!M254,AA:AA,"H"),IF(Data!Z254="AZM",SUMIFS(Data!AD:AD,Data!Z:Z,"TM",Data!U:U,Data!M254,AA:AA,"H"),IF(Data!Z254="Zone",SUMIFS(Data!AD:AD,Data!Z:Z,"TM",Data!T:T,Data!M254,AA:AA,"H"),IF(Data!Z254="Region",SUMIFS(Data!AD:AD,Data!Z:Z,"TM",Data!S:S,Data!M254,AA:AA,"H"),IF(Data!Z254="Country",SUMIFS(Data!AD:AD,Data!Z:Z,"TM",Data!R:R,Data!M254,AA:AA,"H"),"")))))))</f>
        <v>0</v>
      </c>
      <c r="AE254" s="27">
        <f t="shared" si="60"/>
        <v>0</v>
      </c>
      <c r="AF254" s="26">
        <f t="shared" si="61"/>
        <v>0</v>
      </c>
      <c r="AG254" s="26">
        <f t="shared" si="62"/>
        <v>0</v>
      </c>
      <c r="AH254" s="26">
        <f t="shared" si="63"/>
        <v>0</v>
      </c>
      <c r="AJ254" s="28">
        <f>IF(Z254="TM",IF(AA254="U",(SUMIFS(Orders!AG:AG,Orders!AD:AD,Data!M254,Orders!W:W,0,Orders!X:X,0)+SUMIFS(Orders!AG:AG,Orders!AD:AD,Data!M254,Orders!W:W,1,Orders!X:X,1))/12000,0),IF(Data!Z254="AAM",SUMIFS(Data!AJ:AJ,Data!Z:Z,"TM",Data!X:X,Data!M254,AA:AA,"U"),IF(Data!Z254="AM",SUMIFS(Data!AJ:AJ,Data!Z:Z,"TM",Data!V:V,Data!M254,AA:AA,"U"),IF(Data!Z254="AZM",SUMIFS(Data!AJ:AJ,Data!Z:Z,"TM",Data!U:U,Data!M254,AA:AA,"U"),IF(Data!Z254="Zone",SUMIFS(Data!AJ:AJ,Data!Z:Z,"TM",Data!T:T,Data!M254,AA:AA,"U"),IF(Data!Z254="Region",SUMIFS(Data!AJ:AJ,Data!Z:Z,"TM",Data!S:S,Data!M254,AA:AA,"U"),IF(Data!Z254="Country",SUMIFS(Data!AJ:AJ,Data!Z:Z,"TM",Data!R:R,Data!M254,AA:AA,"U"),"")))))))</f>
        <v>0</v>
      </c>
      <c r="AK254" s="18">
        <f>IF(Z254="TM",IF(AA254="U",(SUMIFS(Orders!AG:AG,Orders!AD:AD,Data!M254,Orders!W:W,0,Orders!X:X,0)+SUMIFS(Orders!AG:AG,Orders!AD:AD,Data!M254,Orders!W:W,1,Orders!X:X,1)),0),IF(Data!Z254="AAM",SUMIFS(Data!AK:AK,Data!Z:Z,"TM",Data!X:X,Data!M254,AA:AA,"U"),IF(Data!Z254="AM",SUMIFS(Data!AK:AK,Data!Z:Z,"TM",Data!V:V,Data!M254,AA:AA,"U"),IF(Data!Z254="AZM",SUMIFS(Data!AK:AK,Data!Z:Z,"TM",Data!U:U,Data!M254,AA:AA,"U"),IF(Data!Z254="Zone",SUMIFS(Data!AK:AK,Data!Z:Z,"TM",Data!T:T,Data!M254,AA:AA,"U"),IF(Data!Z254="Region",SUMIFS(Data!AK:AK,Data!Z:Z,"TM",Data!S:S,Data!M254,AA:AA,"U"),IF(Data!Z254="Country",SUMIFS(Data!AK:AK,Data!Z:Z,"TM",Data!R:R,Data!M254,AA:AA,"U"),"")))))))</f>
        <v>0</v>
      </c>
      <c r="AL254" s="18">
        <f>IF(Z254="TM",12000*0,IF(Data!Z254="AAM",SUMIFS(Data!AL:AL,Data!Z:Z,"TM",Data!X:X,Data!M254,AA:AA,"H"),IF(Data!Z254="AM",SUMIFS(Data!AL:AL,Data!Z:Z,"TM",Data!V:V,Data!M254,AA:AA,"H"),IF(Data!Z254="AZM",SUMIFS(Data!AL:AL,Data!Z:Z,"TM",Data!U:U,Data!M254,AA:AA,"H"),IF(Data!Z254="Zone",SUMIFS(Data!AL:AL,Data!Z:Z,"TM",Data!T:T,Data!M254,AA:AA,"H"),IF(Data!Z254="Region",SUMIFS(Data!AL:AL,Data!Z:Z,"TM",Data!S:S,Data!M254,AA:AA,"H"),IF(Data!Z254="Country",SUMIFS(Data!AL:AL,Data!Z:Z,"TM",Data!R:R,Data!M254,AA:AA,"H"),"")))))))</f>
        <v>0</v>
      </c>
      <c r="AM254" s="27">
        <f t="shared" si="64"/>
        <v>0</v>
      </c>
      <c r="AN254" s="26">
        <f t="shared" si="65"/>
        <v>0</v>
      </c>
      <c r="AO254" s="26">
        <f t="shared" si="66"/>
        <v>0</v>
      </c>
      <c r="AQ254" s="28">
        <f t="shared" si="67"/>
        <v>0</v>
      </c>
      <c r="AR254" s="18">
        <f t="shared" si="68"/>
        <v>0</v>
      </c>
      <c r="AS254" s="18">
        <f t="shared" si="69"/>
        <v>0</v>
      </c>
      <c r="AT254" s="27">
        <f t="shared" si="70"/>
        <v>0</v>
      </c>
      <c r="AU254" s="27"/>
      <c r="AV254" s="27"/>
      <c r="AW254" s="18">
        <f>IF(Z254="TM",(COUNTIFS(Orders!AD:AD,Data!M254,Orders!W:W,0,Orders!X:X,0,Orders!S:S,"*Ray*")+COUNTIFS(Orders!AD:AD,Data!M254,Orders!W:W,1,Orders!X:X,1,Orders!S:S,"*Ray*")+COUNTIFS(Orders!AD:AD,Data!M254,Orders!W:W,0,Orders!X:X,0,Orders!S:S,"*Fabric*")+COUNTIFS(Orders!AD:AD,Data!M254,Orders!W:W,1,Orders!X:X,1,Orders!S:S,"*Fabric*")),IF(Data!Z254="AAM",SUMIFS(Data!AW:AW,Data!Z:Z,"TM",Data!X:X,Data!M254),IF(Data!Z254="AM",SUMIFS(Data!AW:AW,Data!Z:Z,"TM",Data!V:V,Data!M254),IF(Data!Z254="AZM",SUMIFS(Data!AW:AW,Data!Z:Z,"TM",Data!U:U,Data!M254),IF(Data!Z254="Zone",SUMIFS(Data!AW:AW,Data!Z:Z,"TM",Data!T:T,Data!M254),IF(Data!Z254="Region",SUMIFS(Data!AW:AW,Data!Z:Z,"TM",Data!S:S,Data!M254),IF(Data!Z254="Country",SUMIFS(Data!AW:AW,Data!Z:Z,"TM",Data!R:R,Data!M254),0)))))))</f>
        <v>0</v>
      </c>
      <c r="AX254" s="18">
        <f>IF(Z254="TM",(COUNTIFS(Orders!AD:AD,Data!M254,Orders!W:W,0,Orders!X:X,0,Orders!S:S,"*Starter*")+COUNTIFS(Orders!AD:AD,Data!M254,Orders!W:W,1,Orders!X:X,1,Orders!S:S,"*Starter*")),IF(Data!Z254="AAM",SUMIFS(Data!AX:AX,Data!Z:Z,"TM",Data!X:X,Data!M254),IF(Data!Z254="AM",SUMIFS(Data!AX:AX,Data!Z:Z,"TM",Data!V:V,Data!M254),IF(Data!Z254="AZM",SUMIFS(Data!AX:AX,Data!Z:Z,"TM",Data!U:U,Data!M254),IF(Data!Z254="Zone",SUMIFS(Data!AX:AX,Data!Z:Z,"TM",Data!T:T,Data!M254),IF(Data!Z254="Region",SUMIFS(Data!AX:AX,Data!Z:Z,"TM",Data!S:S,Data!M254),IF(Data!Z254="Country",SUMIFS(Data!AX:AX,Data!Z:Z,"TM",Data!R:R,Data!M254),0)))))))</f>
        <v>0</v>
      </c>
      <c r="AY254" s="18">
        <f>IF(Z254="TM",(COUNTIFS(Orders!AD:AD,Data!M254,Orders!W:W,0,Orders!X:X,0,Orders!S:S,"*Pro*")+COUNTIFS(Orders!AD:AD,Data!M254,Orders!W:W,1,Orders!X:X,1,Orders!S:S,"*Pro*")),IF(Data!Z254="AAM",SUMIFS(Data!AY:AY,Data!Z:Z,"TM",Data!X:X,Data!M254),IF(Data!Z254="AM",SUMIFS(Data!AY:AY,Data!Z:Z,"TM",Data!V:V,Data!M254),IF(Data!Z254="AZM",SUMIFS(Data!AY:AY,Data!Z:Z,"TM",Data!U:U,Data!M254),IF(Data!Z254="Zone",SUMIFS(Data!AY:AY,Data!Z:Z,"TM",Data!T:T,Data!M254),IF(Data!Z254="Region",SUMIFS(Data!AY:AY,Data!Z:Z,"TM",Data!S:S,Data!M254),IF(Data!Z254="Country",SUMIFS(Data!AY:AY,Data!Z:Z,"TM",Data!R:R,Data!M254),0)))))))</f>
        <v>0</v>
      </c>
      <c r="AZ254" s="18">
        <f>IF(Z254="TM",(COUNTIFS(Orders!AD:AD,Data!M254,Orders!W:W,0,Orders!X:X,0,Orders!S:S,"*Tab*")+COUNTIFS(Orders!AD:AD,Data!M254,Orders!W:W,1,Orders!X:X,1,Orders!S:S,"*Tab*")),IF(Data!Z254="AAM",SUMIFS(Data!AZ:AZ,Data!Z:Z,"TM",Data!X:X,Data!M254),IF(Data!Z254="AM",SUMIFS(Data!AZ:AZ,Data!Z:Z,"TM",Data!V:V,Data!M254),IF(Data!Z254="AZM",SUMIFS(Data!AZ:AZ,Data!Z:Z,"TM",Data!U:U,Data!M254),IF(Data!Z254="Zone",SUMIFS(Data!AZ:AZ,Data!Z:Z,"TM",Data!T:T,Data!M254),IF(Data!Z254="Region",SUMIFS(Data!AZ:AZ,Data!Z:Z,"TM",Data!S:S,Data!M254),IF(Data!Z254="Country",SUMIFS(Data!AZ:AZ,Data!Z:Z,"TM",Data!R:R,Data!M254),0)))))))</f>
        <v>0</v>
      </c>
      <c r="BA254" s="18">
        <f>IF(Z254="TM",(COUNTIFS(Orders!AD:AD,Data!M254,Orders!W:W,0,Orders!X:X,0,Orders!S:S,"*Dental*")+COUNTIFS(Orders!AD:AD,Data!M254,Orders!W:W,1,Orders!X:X,1,Orders!S:S,"*Dental*")+COUNTIFS(Orders!AD:AD,Data!M254,Orders!W:W,0,Orders!X:X,0,Orders!S:S,"*Pediatric*")+COUNTIFS(Orders!AD:AD,Data!M254,Orders!W:W,1,Orders!X:X,1,Orders!S:S,"*Pediatric*")),IF(Data!Z254="AAM",SUMIFS(Data!BA:BA,Data!Z:Z,"TM",Data!X:X,Data!M254),IF(Data!Z254="AM",SUMIFS(Data!BA:BA,Data!Z:Z,"TM",Data!V:V,Data!M254),IF(Data!Z254="AZM",SUMIFS(Data!BA:BA,Data!Z:Z,"TM",Data!U:U,Data!M254),IF(Data!Z254="Zone",SUMIFS(Data!BA:BA,Data!Z:Z,"TM",Data!T:T,Data!M254),IF(Data!Z254="Region",SUMIFS(Data!BA:BA,Data!Z:Z,"TM",Data!S:S,Data!M254),IF(Data!Z254="Country",SUMIFS(Data!BA:BA,Data!Z:Z,"TM",Data!R:R,Data!M254),0)))))))</f>
        <v>0</v>
      </c>
      <c r="BB254" s="18">
        <f>IF(Z254="TM",(COUNTIFS(Orders!AD:AD,Data!M254,Orders!W:W,0,Orders!X:X,0,Orders!S:S,"*Fabric*")+COUNTIFS(Orders!AD:AD,Data!M254,Orders!W:W,1,Orders!X:X,1,Orders!S:S,"*Fabric*")),IF(Data!Z254="AAM",SUMIFS(Data!BB:BB,Data!Z:Z,"TM",Data!X:X,Data!M254),IF(Data!Z254="AM",SUMIFS(Data!BB:BB,Data!Z:Z,"TM",Data!V:V,Data!M254),IF(Data!Z254="AZM",SUMIFS(Data!BB:BB,Data!Z:Z,"TM",Data!U:U,Data!M254),IF(Data!Z254="Zone",SUMIFS(Data!BB:BB,Data!Z:Z,"TM",Data!T:T,Data!M254),IF(Data!Z254="Region",SUMIFS(Data!BB:BB,Data!Z:Z,"TM",Data!S:S,Data!M254),IF(Data!Z254="Country",SUMIFS(Data!BB:BB,Data!Z:Z,"TM",Data!R:R,Data!M254),0)))))))</f>
        <v>0</v>
      </c>
    </row>
    <row r="255" spans="1:54" ht="15.75" x14ac:dyDescent="0.3">
      <c r="A255" s="33" t="str">
        <f t="shared" si="71"/>
        <v/>
      </c>
      <c r="B255" s="33" t="b">
        <f t="shared" si="72"/>
        <v>1</v>
      </c>
      <c r="C255" s="33" t="e">
        <f>IF(ISERROR(SMALL($D$4:$D$594,E255)),””,SMALL($D$4:$D$594,E255))</f>
        <v>#NAME?</v>
      </c>
      <c r="D255" s="34" t="str">
        <f t="shared" si="73"/>
        <v/>
      </c>
      <c r="E255" s="33">
        <f>ROWS($E$4:E255)</f>
        <v>252</v>
      </c>
      <c r="F255" s="33">
        <f t="shared" si="74"/>
        <v>0</v>
      </c>
      <c r="G255" s="33">
        <f>IF(OR(Report!$C$7="",Report!$C$7="All Levels"),1,IF(Report!$C$7=Data!Z255,1,0))</f>
        <v>0</v>
      </c>
      <c r="H255" s="33">
        <f t="shared" si="75"/>
        <v>1</v>
      </c>
      <c r="I255" s="33">
        <f t="shared" si="76"/>
        <v>3</v>
      </c>
      <c r="J255" s="33">
        <f>IF(OR(Report!$F$7="",Report!$F$7="All AMs"),1,IF(Report!$F$7=Data!W255,1,0))</f>
        <v>1</v>
      </c>
      <c r="K255" s="33">
        <f>IF(OR(Report!$E$7="",Report!$E$7="All Zones"),1,IF(Report!$E$7=Data!P255,1,0))</f>
        <v>1</v>
      </c>
      <c r="L255" s="33">
        <f>IF(OR(Report!$D$7="",Report!$D$7="All Regions"),1,IF(Report!$D$7=Data!O255,1,0))</f>
        <v>1</v>
      </c>
      <c r="M255" s="67" t="s">
        <v>459</v>
      </c>
      <c r="N255" s="67" t="s">
        <v>1081</v>
      </c>
      <c r="O255" s="68" t="s">
        <v>18</v>
      </c>
      <c r="P255" s="68" t="s">
        <v>684</v>
      </c>
      <c r="Q255" s="68" t="s">
        <v>818</v>
      </c>
      <c r="R255" s="67" t="s">
        <v>777</v>
      </c>
      <c r="S255" s="67" t="s">
        <v>749</v>
      </c>
      <c r="T255" s="67" t="s">
        <v>752</v>
      </c>
      <c r="U255" s="67"/>
      <c r="V255" s="67" t="s">
        <v>819</v>
      </c>
      <c r="W255" s="67" t="s">
        <v>710</v>
      </c>
      <c r="X255" s="67"/>
      <c r="Y255" s="68" t="s">
        <v>361</v>
      </c>
      <c r="Z255" s="68" t="s">
        <v>13</v>
      </c>
      <c r="AA255" s="68" t="s">
        <v>70</v>
      </c>
      <c r="AB255" s="18">
        <f>IF(Z255="TM",IF(AA255="H",(COUNTIFS(Orders!AD:AD,Data!M255,Orders!W:W,0,Orders!X:X,0)+COUNTIFS(Orders!AD:AD,Data!M255,Orders!W:W,1,Orders!X:X,1)),0),IF(Data!Z255="AAM",SUMIFS(Data!AB:AB,Data!Z:Z,"TM",Data!X:X,Data!M255,AA:AA,"H"),IF(Data!Z255="AM",SUMIFS(Data!AB:AB,Data!Z:Z,"TM",Data!V:V,Data!M255,AA:AA,"H"),IF(Data!Z255="AZM",SUMIFS(Data!AB:AB,Data!Z:Z,"TM",Data!U:U,Data!M255,AA:AA,"H"),IF(Data!Z255="ZM",SUMIFS(Data!AB:AB,Data!Z:Z,"TM",Data!T:T,Data!M255,AA:AA,"H"),IF(Data!Z255="RM",SUMIFS(Data!AB:AB,Data!Z:Z,"TM",Data!S:S,Data!M255,AA:AA,"H"),IF(Data!Z255="CM",SUMIFS(Data!AB:AB,Data!Z:Z,"TM",Data!R:R,Data!M255,AA:AA,"H"),"")))))))</f>
        <v>1</v>
      </c>
      <c r="AC255" s="28">
        <f>IF(Z255="TM",IF(AA255="H",(SUMIFS(Orders!AG:AG,Orders!AD:AD,Data!M255,Orders!W:W,0,Orders!X:X,0)+SUMIFS(Orders!AG:AG,Orders!AD:AD,Data!M255,Orders!W:W,1,Orders!X:X,1))/12000,0),IF(Data!Z255="AAM",SUMIFS(Data!AC:AC,Data!Z:Z,"TM",Data!X:X,Data!M255,AA:AA,"H"),IF(Data!Z255="AM",SUMIFS(Data!AC:AC,Data!Z:Z,"TM",Data!V:V,Data!M255,AA:AA,"H"),IF(Data!Z255="AZM",SUMIFS(Data!AC:AC,Data!Z:Z,"TM",Data!U:U,Data!M255,AA:AA,"H"),IF(Data!Z255="Zone",SUMIFS(Data!AC:AC,Data!Z:Z,"TM",Data!T:T,Data!M255,AA:AA,"H"),IF(Data!Z255="Region",SUMIFS(Data!AC:AC,Data!Z:Z,"TM",Data!S:S,Data!M255,AA:AA,"H"),IF(Data!Z255="Country",SUMIFS(Data!AC:AC,Data!Z:Z,"TM",Data!R:R,Data!M255,AA:AA,"H"),"")))))))</f>
        <v>0.999</v>
      </c>
      <c r="AD255" s="18">
        <f>IF(Z255="TM",0,IF(Data!Z255="AAM",SUMIFS(Data!AD:AD,Data!Z:Z,"TM",Data!X:X,Data!M255,AA:AA,"H"),IF(Data!Z255="AM",SUMIFS(Data!AD:AD,Data!Z:Z,"TM",Data!V:V,Data!M255,AA:AA,"H"),IF(Data!Z255="AZM",SUMIFS(Data!AD:AD,Data!Z:Z,"TM",Data!U:U,Data!M255,AA:AA,"H"),IF(Data!Z255="Zone",SUMIFS(Data!AD:AD,Data!Z:Z,"TM",Data!T:T,Data!M255,AA:AA,"H"),IF(Data!Z255="Region",SUMIFS(Data!AD:AD,Data!Z:Z,"TM",Data!S:S,Data!M255,AA:AA,"H"),IF(Data!Z255="Country",SUMIFS(Data!AD:AD,Data!Z:Z,"TM",Data!R:R,Data!M255,AA:AA,"H"),"")))))))</f>
        <v>0</v>
      </c>
      <c r="AE255" s="27">
        <f t="shared" si="60"/>
        <v>0</v>
      </c>
      <c r="AF255" s="26">
        <f t="shared" si="61"/>
        <v>999</v>
      </c>
      <c r="AG255" s="26">
        <f t="shared" si="62"/>
        <v>0.999</v>
      </c>
      <c r="AH255" s="26">
        <f t="shared" si="63"/>
        <v>0</v>
      </c>
      <c r="AJ255" s="28">
        <f>IF(Z255="TM",IF(AA255="U",(SUMIFS(Orders!AG:AG,Orders!AD:AD,Data!M255,Orders!W:W,0,Orders!X:X,0)+SUMIFS(Orders!AG:AG,Orders!AD:AD,Data!M255,Orders!W:W,1,Orders!X:X,1))/12000,0),IF(Data!Z255="AAM",SUMIFS(Data!AJ:AJ,Data!Z:Z,"TM",Data!X:X,Data!M255,AA:AA,"U"),IF(Data!Z255="AM",SUMIFS(Data!AJ:AJ,Data!Z:Z,"TM",Data!V:V,Data!M255,AA:AA,"U"),IF(Data!Z255="AZM",SUMIFS(Data!AJ:AJ,Data!Z:Z,"TM",Data!U:U,Data!M255,AA:AA,"U"),IF(Data!Z255="Zone",SUMIFS(Data!AJ:AJ,Data!Z:Z,"TM",Data!T:T,Data!M255,AA:AA,"U"),IF(Data!Z255="Region",SUMIFS(Data!AJ:AJ,Data!Z:Z,"TM",Data!S:S,Data!M255,AA:AA,"U"),IF(Data!Z255="Country",SUMIFS(Data!AJ:AJ,Data!Z:Z,"TM",Data!R:R,Data!M255,AA:AA,"U"),"")))))))</f>
        <v>0</v>
      </c>
      <c r="AK255" s="18">
        <f>IF(Z255="TM",IF(AA255="U",(SUMIFS(Orders!AG:AG,Orders!AD:AD,Data!M255,Orders!W:W,0,Orders!X:X,0)+SUMIFS(Orders!AG:AG,Orders!AD:AD,Data!M255,Orders!W:W,1,Orders!X:X,1)),0),IF(Data!Z255="AAM",SUMIFS(Data!AK:AK,Data!Z:Z,"TM",Data!X:X,Data!M255,AA:AA,"U"),IF(Data!Z255="AM",SUMIFS(Data!AK:AK,Data!Z:Z,"TM",Data!V:V,Data!M255,AA:AA,"U"),IF(Data!Z255="AZM",SUMIFS(Data!AK:AK,Data!Z:Z,"TM",Data!U:U,Data!M255,AA:AA,"U"),IF(Data!Z255="Zone",SUMIFS(Data!AK:AK,Data!Z:Z,"TM",Data!T:T,Data!M255,AA:AA,"U"),IF(Data!Z255="Region",SUMIFS(Data!AK:AK,Data!Z:Z,"TM",Data!S:S,Data!M255,AA:AA,"U"),IF(Data!Z255="Country",SUMIFS(Data!AK:AK,Data!Z:Z,"TM",Data!R:R,Data!M255,AA:AA,"U"),"")))))))</f>
        <v>0</v>
      </c>
      <c r="AL255" s="18">
        <f>IF(Z255="TM",12000*0,IF(Data!Z255="AAM",SUMIFS(Data!AL:AL,Data!Z:Z,"TM",Data!X:X,Data!M255,AA:AA,"H"),IF(Data!Z255="AM",SUMIFS(Data!AL:AL,Data!Z:Z,"TM",Data!V:V,Data!M255,AA:AA,"H"),IF(Data!Z255="AZM",SUMIFS(Data!AL:AL,Data!Z:Z,"TM",Data!U:U,Data!M255,AA:AA,"H"),IF(Data!Z255="Zone",SUMIFS(Data!AL:AL,Data!Z:Z,"TM",Data!T:T,Data!M255,AA:AA,"H"),IF(Data!Z255="Region",SUMIFS(Data!AL:AL,Data!Z:Z,"TM",Data!S:S,Data!M255,AA:AA,"H"),IF(Data!Z255="Country",SUMIFS(Data!AL:AL,Data!Z:Z,"TM",Data!R:R,Data!M255,AA:AA,"H"),"")))))))</f>
        <v>0</v>
      </c>
      <c r="AM255" s="27">
        <f t="shared" si="64"/>
        <v>0</v>
      </c>
      <c r="AN255" s="26">
        <f t="shared" si="65"/>
        <v>0.999</v>
      </c>
      <c r="AO255" s="26">
        <f t="shared" si="66"/>
        <v>0</v>
      </c>
      <c r="AQ255" s="28">
        <f t="shared" si="67"/>
        <v>0.999</v>
      </c>
      <c r="AR255" s="18">
        <f t="shared" si="68"/>
        <v>11988</v>
      </c>
      <c r="AS255" s="18">
        <f t="shared" si="69"/>
        <v>0</v>
      </c>
      <c r="AT255" s="27">
        <f t="shared" si="70"/>
        <v>0</v>
      </c>
      <c r="AU255" s="27"/>
      <c r="AV255" s="27"/>
      <c r="AW255" s="18">
        <f>IF(Z255="TM",(COUNTIFS(Orders!AD:AD,Data!M255,Orders!W:W,0,Orders!X:X,0,Orders!S:S,"*Ray*")+COUNTIFS(Orders!AD:AD,Data!M255,Orders!W:W,1,Orders!X:X,1,Orders!S:S,"*Ray*")+COUNTIFS(Orders!AD:AD,Data!M255,Orders!W:W,0,Orders!X:X,0,Orders!S:S,"*Fabric*")+COUNTIFS(Orders!AD:AD,Data!M255,Orders!W:W,1,Orders!X:X,1,Orders!S:S,"*Fabric*")),IF(Data!Z255="AAM",SUMIFS(Data!AW:AW,Data!Z:Z,"TM",Data!X:X,Data!M255),IF(Data!Z255="AM",SUMIFS(Data!AW:AW,Data!Z:Z,"TM",Data!V:V,Data!M255),IF(Data!Z255="AZM",SUMIFS(Data!AW:AW,Data!Z:Z,"TM",Data!U:U,Data!M255),IF(Data!Z255="Zone",SUMIFS(Data!AW:AW,Data!Z:Z,"TM",Data!T:T,Data!M255),IF(Data!Z255="Region",SUMIFS(Data!AW:AW,Data!Z:Z,"TM",Data!S:S,Data!M255),IF(Data!Z255="Country",SUMIFS(Data!AW:AW,Data!Z:Z,"TM",Data!R:R,Data!M255),0)))))))</f>
        <v>1</v>
      </c>
      <c r="AX255" s="18">
        <f>IF(Z255="TM",(COUNTIFS(Orders!AD:AD,Data!M255,Orders!W:W,0,Orders!X:X,0,Orders!S:S,"*Starter*")+COUNTIFS(Orders!AD:AD,Data!M255,Orders!W:W,1,Orders!X:X,1,Orders!S:S,"*Starter*")),IF(Data!Z255="AAM",SUMIFS(Data!AX:AX,Data!Z:Z,"TM",Data!X:X,Data!M255),IF(Data!Z255="AM",SUMIFS(Data!AX:AX,Data!Z:Z,"TM",Data!V:V,Data!M255),IF(Data!Z255="AZM",SUMIFS(Data!AX:AX,Data!Z:Z,"TM",Data!U:U,Data!M255),IF(Data!Z255="Zone",SUMIFS(Data!AX:AX,Data!Z:Z,"TM",Data!T:T,Data!M255),IF(Data!Z255="Region",SUMIFS(Data!AX:AX,Data!Z:Z,"TM",Data!S:S,Data!M255),IF(Data!Z255="Country",SUMIFS(Data!AX:AX,Data!Z:Z,"TM",Data!R:R,Data!M255),0)))))))</f>
        <v>1</v>
      </c>
      <c r="AY255" s="18">
        <f>IF(Z255="TM",(COUNTIFS(Orders!AD:AD,Data!M255,Orders!W:W,0,Orders!X:X,0,Orders!S:S,"*Pro*")+COUNTIFS(Orders!AD:AD,Data!M255,Orders!W:W,1,Orders!X:X,1,Orders!S:S,"*Pro*")),IF(Data!Z255="AAM",SUMIFS(Data!AY:AY,Data!Z:Z,"TM",Data!X:X,Data!M255),IF(Data!Z255="AM",SUMIFS(Data!AY:AY,Data!Z:Z,"TM",Data!V:V,Data!M255),IF(Data!Z255="AZM",SUMIFS(Data!AY:AY,Data!Z:Z,"TM",Data!U:U,Data!M255),IF(Data!Z255="Zone",SUMIFS(Data!AY:AY,Data!Z:Z,"TM",Data!T:T,Data!M255),IF(Data!Z255="Region",SUMIFS(Data!AY:AY,Data!Z:Z,"TM",Data!S:S,Data!M255),IF(Data!Z255="Country",SUMIFS(Data!AY:AY,Data!Z:Z,"TM",Data!R:R,Data!M255),0)))))))</f>
        <v>0</v>
      </c>
      <c r="AZ255" s="18">
        <f>IF(Z255="TM",(COUNTIFS(Orders!AD:AD,Data!M255,Orders!W:W,0,Orders!X:X,0,Orders!S:S,"*Tab*")+COUNTIFS(Orders!AD:AD,Data!M255,Orders!W:W,1,Orders!X:X,1,Orders!S:S,"*Tab*")),IF(Data!Z255="AAM",SUMIFS(Data!AZ:AZ,Data!Z:Z,"TM",Data!X:X,Data!M255),IF(Data!Z255="AM",SUMIFS(Data!AZ:AZ,Data!Z:Z,"TM",Data!V:V,Data!M255),IF(Data!Z255="AZM",SUMIFS(Data!AZ:AZ,Data!Z:Z,"TM",Data!U:U,Data!M255),IF(Data!Z255="Zone",SUMIFS(Data!AZ:AZ,Data!Z:Z,"TM",Data!T:T,Data!M255),IF(Data!Z255="Region",SUMIFS(Data!AZ:AZ,Data!Z:Z,"TM",Data!S:S,Data!M255),IF(Data!Z255="Country",SUMIFS(Data!AZ:AZ,Data!Z:Z,"TM",Data!R:R,Data!M255),0)))))))</f>
        <v>0</v>
      </c>
      <c r="BA255" s="18">
        <f>IF(Z255="TM",(COUNTIFS(Orders!AD:AD,Data!M255,Orders!W:W,0,Orders!X:X,0,Orders!S:S,"*Dental*")+COUNTIFS(Orders!AD:AD,Data!M255,Orders!W:W,1,Orders!X:X,1,Orders!S:S,"*Dental*")+COUNTIFS(Orders!AD:AD,Data!M255,Orders!W:W,0,Orders!X:X,0,Orders!S:S,"*Pediatric*")+COUNTIFS(Orders!AD:AD,Data!M255,Orders!W:W,1,Orders!X:X,1,Orders!S:S,"*Pediatric*")),IF(Data!Z255="AAM",SUMIFS(Data!BA:BA,Data!Z:Z,"TM",Data!X:X,Data!M255),IF(Data!Z255="AM",SUMIFS(Data!BA:BA,Data!Z:Z,"TM",Data!V:V,Data!M255),IF(Data!Z255="AZM",SUMIFS(Data!BA:BA,Data!Z:Z,"TM",Data!U:U,Data!M255),IF(Data!Z255="Zone",SUMIFS(Data!BA:BA,Data!Z:Z,"TM",Data!T:T,Data!M255),IF(Data!Z255="Region",SUMIFS(Data!BA:BA,Data!Z:Z,"TM",Data!S:S,Data!M255),IF(Data!Z255="Country",SUMIFS(Data!BA:BA,Data!Z:Z,"TM",Data!R:R,Data!M255),0)))))))</f>
        <v>0</v>
      </c>
      <c r="BB255" s="18">
        <f>IF(Z255="TM",(COUNTIFS(Orders!AD:AD,Data!M255,Orders!W:W,0,Orders!X:X,0,Orders!S:S,"*Fabric*")+COUNTIFS(Orders!AD:AD,Data!M255,Orders!W:W,1,Orders!X:X,1,Orders!S:S,"*Fabric*")),IF(Data!Z255="AAM",SUMIFS(Data!BB:BB,Data!Z:Z,"TM",Data!X:X,Data!M255),IF(Data!Z255="AM",SUMIFS(Data!BB:BB,Data!Z:Z,"TM",Data!V:V,Data!M255),IF(Data!Z255="AZM",SUMIFS(Data!BB:BB,Data!Z:Z,"TM",Data!U:U,Data!M255),IF(Data!Z255="Zone",SUMIFS(Data!BB:BB,Data!Z:Z,"TM",Data!T:T,Data!M255),IF(Data!Z255="Region",SUMIFS(Data!BB:BB,Data!Z:Z,"TM",Data!S:S,Data!M255),IF(Data!Z255="Country",SUMIFS(Data!BB:BB,Data!Z:Z,"TM",Data!R:R,Data!M255),0)))))))</f>
        <v>0</v>
      </c>
    </row>
    <row r="256" spans="1:54" ht="15.75" x14ac:dyDescent="0.3">
      <c r="A256" s="33" t="str">
        <f t="shared" si="71"/>
        <v/>
      </c>
      <c r="B256" s="33" t="b">
        <f t="shared" si="72"/>
        <v>1</v>
      </c>
      <c r="C256" s="33" t="e">
        <f>IF(ISERROR(SMALL($D$4:$D$594,E256)),””,SMALL($D$4:$D$594,E256))</f>
        <v>#NAME?</v>
      </c>
      <c r="D256" s="34" t="str">
        <f t="shared" si="73"/>
        <v/>
      </c>
      <c r="E256" s="33">
        <f>ROWS($E$4:E256)</f>
        <v>253</v>
      </c>
      <c r="F256" s="33">
        <f t="shared" si="74"/>
        <v>0</v>
      </c>
      <c r="G256" s="33">
        <f>IF(OR(Report!$C$7="",Report!$C$7="All Levels"),1,IF(Report!$C$7=Data!Z256,1,0))</f>
        <v>0</v>
      </c>
      <c r="H256" s="33">
        <f t="shared" si="75"/>
        <v>1</v>
      </c>
      <c r="I256" s="33">
        <f t="shared" si="76"/>
        <v>3</v>
      </c>
      <c r="J256" s="33">
        <f>IF(OR(Report!$F$7="",Report!$F$7="All AMs"),1,IF(Report!$F$7=Data!W256,1,0))</f>
        <v>1</v>
      </c>
      <c r="K256" s="33">
        <f>IF(OR(Report!$E$7="",Report!$E$7="All Zones"),1,IF(Report!$E$7=Data!P256,1,0))</f>
        <v>1</v>
      </c>
      <c r="L256" s="33">
        <f>IF(OR(Report!$D$7="",Report!$D$7="All Regions"),1,IF(Report!$D$7=Data!O256,1,0))</f>
        <v>1</v>
      </c>
      <c r="M256" s="67" t="s">
        <v>230</v>
      </c>
      <c r="N256" s="67" t="s">
        <v>1082</v>
      </c>
      <c r="O256" s="68" t="s">
        <v>18</v>
      </c>
      <c r="P256" s="68" t="s">
        <v>684</v>
      </c>
      <c r="Q256" s="68" t="s">
        <v>818</v>
      </c>
      <c r="R256" s="67" t="s">
        <v>777</v>
      </c>
      <c r="S256" s="67" t="s">
        <v>749</v>
      </c>
      <c r="T256" s="67" t="s">
        <v>752</v>
      </c>
      <c r="U256" s="67"/>
      <c r="V256" s="67" t="s">
        <v>819</v>
      </c>
      <c r="W256" s="67" t="s">
        <v>710</v>
      </c>
      <c r="X256" s="67"/>
      <c r="Y256" s="68" t="s">
        <v>361</v>
      </c>
      <c r="Z256" s="68" t="s">
        <v>13</v>
      </c>
      <c r="AA256" s="68" t="s">
        <v>70</v>
      </c>
      <c r="AB256" s="18">
        <f>IF(Z256="TM",IF(AA256="H",(COUNTIFS(Orders!AD:AD,Data!M256,Orders!W:W,0,Orders!X:X,0)+COUNTIFS(Orders!AD:AD,Data!M256,Orders!W:W,1,Orders!X:X,1)),0),IF(Data!Z256="AAM",SUMIFS(Data!AB:AB,Data!Z:Z,"TM",Data!X:X,Data!M256,AA:AA,"H"),IF(Data!Z256="AM",SUMIFS(Data!AB:AB,Data!Z:Z,"TM",Data!V:V,Data!M256,AA:AA,"H"),IF(Data!Z256="AZM",SUMIFS(Data!AB:AB,Data!Z:Z,"TM",Data!U:U,Data!M256,AA:AA,"H"),IF(Data!Z256="ZM",SUMIFS(Data!AB:AB,Data!Z:Z,"TM",Data!T:T,Data!M256,AA:AA,"H"),IF(Data!Z256="RM",SUMIFS(Data!AB:AB,Data!Z:Z,"TM",Data!S:S,Data!M256,AA:AA,"H"),IF(Data!Z256="CM",SUMIFS(Data!AB:AB,Data!Z:Z,"TM",Data!R:R,Data!M256,AA:AA,"H"),"")))))))</f>
        <v>0</v>
      </c>
      <c r="AC256" s="28">
        <f>IF(Z256="TM",IF(AA256="H",(SUMIFS(Orders!AG:AG,Orders!AD:AD,Data!M256,Orders!W:W,0,Orders!X:X,0)+SUMIFS(Orders!AG:AG,Orders!AD:AD,Data!M256,Orders!W:W,1,Orders!X:X,1))/12000,0),IF(Data!Z256="AAM",SUMIFS(Data!AC:AC,Data!Z:Z,"TM",Data!X:X,Data!M256,AA:AA,"H"),IF(Data!Z256="AM",SUMIFS(Data!AC:AC,Data!Z:Z,"TM",Data!V:V,Data!M256,AA:AA,"H"),IF(Data!Z256="AZM",SUMIFS(Data!AC:AC,Data!Z:Z,"TM",Data!U:U,Data!M256,AA:AA,"H"),IF(Data!Z256="Zone",SUMIFS(Data!AC:AC,Data!Z:Z,"TM",Data!T:T,Data!M256,AA:AA,"H"),IF(Data!Z256="Region",SUMIFS(Data!AC:AC,Data!Z:Z,"TM",Data!S:S,Data!M256,AA:AA,"H"),IF(Data!Z256="Country",SUMIFS(Data!AC:AC,Data!Z:Z,"TM",Data!R:R,Data!M256,AA:AA,"H"),"")))))))</f>
        <v>0</v>
      </c>
      <c r="AD256" s="18">
        <f>IF(Z256="TM",0,IF(Data!Z256="AAM",SUMIFS(Data!AD:AD,Data!Z:Z,"TM",Data!X:X,Data!M256,AA:AA,"H"),IF(Data!Z256="AM",SUMIFS(Data!AD:AD,Data!Z:Z,"TM",Data!V:V,Data!M256,AA:AA,"H"),IF(Data!Z256="AZM",SUMIFS(Data!AD:AD,Data!Z:Z,"TM",Data!U:U,Data!M256,AA:AA,"H"),IF(Data!Z256="Zone",SUMIFS(Data!AD:AD,Data!Z:Z,"TM",Data!T:T,Data!M256,AA:AA,"H"),IF(Data!Z256="Region",SUMIFS(Data!AD:AD,Data!Z:Z,"TM",Data!S:S,Data!M256,AA:AA,"H"),IF(Data!Z256="Country",SUMIFS(Data!AD:AD,Data!Z:Z,"TM",Data!R:R,Data!M256,AA:AA,"H"),"")))))))</f>
        <v>0</v>
      </c>
      <c r="AE256" s="27">
        <f t="shared" si="60"/>
        <v>0</v>
      </c>
      <c r="AF256" s="26">
        <f t="shared" si="61"/>
        <v>0</v>
      </c>
      <c r="AG256" s="26">
        <f t="shared" si="62"/>
        <v>0</v>
      </c>
      <c r="AH256" s="26">
        <f t="shared" si="63"/>
        <v>0</v>
      </c>
      <c r="AJ256" s="28">
        <f>IF(Z256="TM",IF(AA256="U",(SUMIFS(Orders!AG:AG,Orders!AD:AD,Data!M256,Orders!W:W,0,Orders!X:X,0)+SUMIFS(Orders!AG:AG,Orders!AD:AD,Data!M256,Orders!W:W,1,Orders!X:X,1))/12000,0),IF(Data!Z256="AAM",SUMIFS(Data!AJ:AJ,Data!Z:Z,"TM",Data!X:X,Data!M256,AA:AA,"U"),IF(Data!Z256="AM",SUMIFS(Data!AJ:AJ,Data!Z:Z,"TM",Data!V:V,Data!M256,AA:AA,"U"),IF(Data!Z256="AZM",SUMIFS(Data!AJ:AJ,Data!Z:Z,"TM",Data!U:U,Data!M256,AA:AA,"U"),IF(Data!Z256="Zone",SUMIFS(Data!AJ:AJ,Data!Z:Z,"TM",Data!T:T,Data!M256,AA:AA,"U"),IF(Data!Z256="Region",SUMIFS(Data!AJ:AJ,Data!Z:Z,"TM",Data!S:S,Data!M256,AA:AA,"U"),IF(Data!Z256="Country",SUMIFS(Data!AJ:AJ,Data!Z:Z,"TM",Data!R:R,Data!M256,AA:AA,"U"),"")))))))</f>
        <v>0</v>
      </c>
      <c r="AK256" s="18">
        <f>IF(Z256="TM",IF(AA256="U",(SUMIFS(Orders!AG:AG,Orders!AD:AD,Data!M256,Orders!W:W,0,Orders!X:X,0)+SUMIFS(Orders!AG:AG,Orders!AD:AD,Data!M256,Orders!W:W,1,Orders!X:X,1)),0),IF(Data!Z256="AAM",SUMIFS(Data!AK:AK,Data!Z:Z,"TM",Data!X:X,Data!M256,AA:AA,"U"),IF(Data!Z256="AM",SUMIFS(Data!AK:AK,Data!Z:Z,"TM",Data!V:V,Data!M256,AA:AA,"U"),IF(Data!Z256="AZM",SUMIFS(Data!AK:AK,Data!Z:Z,"TM",Data!U:U,Data!M256,AA:AA,"U"),IF(Data!Z256="Zone",SUMIFS(Data!AK:AK,Data!Z:Z,"TM",Data!T:T,Data!M256,AA:AA,"U"),IF(Data!Z256="Region",SUMIFS(Data!AK:AK,Data!Z:Z,"TM",Data!S:S,Data!M256,AA:AA,"U"),IF(Data!Z256="Country",SUMIFS(Data!AK:AK,Data!Z:Z,"TM",Data!R:R,Data!M256,AA:AA,"U"),"")))))))</f>
        <v>0</v>
      </c>
      <c r="AL256" s="18">
        <f>IF(Z256="TM",12000*0,IF(Data!Z256="AAM",SUMIFS(Data!AL:AL,Data!Z:Z,"TM",Data!X:X,Data!M256,AA:AA,"H"),IF(Data!Z256="AM",SUMIFS(Data!AL:AL,Data!Z:Z,"TM",Data!V:V,Data!M256,AA:AA,"H"),IF(Data!Z256="AZM",SUMIFS(Data!AL:AL,Data!Z:Z,"TM",Data!U:U,Data!M256,AA:AA,"H"),IF(Data!Z256="Zone",SUMIFS(Data!AL:AL,Data!Z:Z,"TM",Data!T:T,Data!M256,AA:AA,"H"),IF(Data!Z256="Region",SUMIFS(Data!AL:AL,Data!Z:Z,"TM",Data!S:S,Data!M256,AA:AA,"H"),IF(Data!Z256="Country",SUMIFS(Data!AL:AL,Data!Z:Z,"TM",Data!R:R,Data!M256,AA:AA,"H"),"")))))))</f>
        <v>0</v>
      </c>
      <c r="AM256" s="27">
        <f t="shared" si="64"/>
        <v>0</v>
      </c>
      <c r="AN256" s="26">
        <f t="shared" si="65"/>
        <v>0</v>
      </c>
      <c r="AO256" s="26">
        <f t="shared" si="66"/>
        <v>0</v>
      </c>
      <c r="AQ256" s="28">
        <f t="shared" si="67"/>
        <v>0</v>
      </c>
      <c r="AR256" s="18">
        <f t="shared" si="68"/>
        <v>0</v>
      </c>
      <c r="AS256" s="18">
        <f t="shared" si="69"/>
        <v>0</v>
      </c>
      <c r="AT256" s="27">
        <f t="shared" si="70"/>
        <v>0</v>
      </c>
      <c r="AU256" s="27"/>
      <c r="AV256" s="27"/>
      <c r="AW256" s="18">
        <f>IF(Z256="TM",(COUNTIFS(Orders!AD:AD,Data!M256,Orders!W:W,0,Orders!X:X,0,Orders!S:S,"*Ray*")+COUNTIFS(Orders!AD:AD,Data!M256,Orders!W:W,1,Orders!X:X,1,Orders!S:S,"*Ray*")+COUNTIFS(Orders!AD:AD,Data!M256,Orders!W:W,0,Orders!X:X,0,Orders!S:S,"*Fabric*")+COUNTIFS(Orders!AD:AD,Data!M256,Orders!W:W,1,Orders!X:X,1,Orders!S:S,"*Fabric*")),IF(Data!Z256="AAM",SUMIFS(Data!AW:AW,Data!Z:Z,"TM",Data!X:X,Data!M256),IF(Data!Z256="AM",SUMIFS(Data!AW:AW,Data!Z:Z,"TM",Data!V:V,Data!M256),IF(Data!Z256="AZM",SUMIFS(Data!AW:AW,Data!Z:Z,"TM",Data!U:U,Data!M256),IF(Data!Z256="Zone",SUMIFS(Data!AW:AW,Data!Z:Z,"TM",Data!T:T,Data!M256),IF(Data!Z256="Region",SUMIFS(Data!AW:AW,Data!Z:Z,"TM",Data!S:S,Data!M256),IF(Data!Z256="Country",SUMIFS(Data!AW:AW,Data!Z:Z,"TM",Data!R:R,Data!M256),0)))))))</f>
        <v>0</v>
      </c>
      <c r="AX256" s="18">
        <f>IF(Z256="TM",(COUNTIFS(Orders!AD:AD,Data!M256,Orders!W:W,0,Orders!X:X,0,Orders!S:S,"*Starter*")+COUNTIFS(Orders!AD:AD,Data!M256,Orders!W:W,1,Orders!X:X,1,Orders!S:S,"*Starter*")),IF(Data!Z256="AAM",SUMIFS(Data!AX:AX,Data!Z:Z,"TM",Data!X:X,Data!M256),IF(Data!Z256="AM",SUMIFS(Data!AX:AX,Data!Z:Z,"TM",Data!V:V,Data!M256),IF(Data!Z256="AZM",SUMIFS(Data!AX:AX,Data!Z:Z,"TM",Data!U:U,Data!M256),IF(Data!Z256="Zone",SUMIFS(Data!AX:AX,Data!Z:Z,"TM",Data!T:T,Data!M256),IF(Data!Z256="Region",SUMIFS(Data!AX:AX,Data!Z:Z,"TM",Data!S:S,Data!M256),IF(Data!Z256="Country",SUMIFS(Data!AX:AX,Data!Z:Z,"TM",Data!R:R,Data!M256),0)))))))</f>
        <v>0</v>
      </c>
      <c r="AY256" s="18">
        <f>IF(Z256="TM",(COUNTIFS(Orders!AD:AD,Data!M256,Orders!W:W,0,Orders!X:X,0,Orders!S:S,"*Pro*")+COUNTIFS(Orders!AD:AD,Data!M256,Orders!W:W,1,Orders!X:X,1,Orders!S:S,"*Pro*")),IF(Data!Z256="AAM",SUMIFS(Data!AY:AY,Data!Z:Z,"TM",Data!X:X,Data!M256),IF(Data!Z256="AM",SUMIFS(Data!AY:AY,Data!Z:Z,"TM",Data!V:V,Data!M256),IF(Data!Z256="AZM",SUMIFS(Data!AY:AY,Data!Z:Z,"TM",Data!U:U,Data!M256),IF(Data!Z256="Zone",SUMIFS(Data!AY:AY,Data!Z:Z,"TM",Data!T:T,Data!M256),IF(Data!Z256="Region",SUMIFS(Data!AY:AY,Data!Z:Z,"TM",Data!S:S,Data!M256),IF(Data!Z256="Country",SUMIFS(Data!AY:AY,Data!Z:Z,"TM",Data!R:R,Data!M256),0)))))))</f>
        <v>0</v>
      </c>
      <c r="AZ256" s="18">
        <f>IF(Z256="TM",(COUNTIFS(Orders!AD:AD,Data!M256,Orders!W:W,0,Orders!X:X,0,Orders!S:S,"*Tab*")+COUNTIFS(Orders!AD:AD,Data!M256,Orders!W:W,1,Orders!X:X,1,Orders!S:S,"*Tab*")),IF(Data!Z256="AAM",SUMIFS(Data!AZ:AZ,Data!Z:Z,"TM",Data!X:X,Data!M256),IF(Data!Z256="AM",SUMIFS(Data!AZ:AZ,Data!Z:Z,"TM",Data!V:V,Data!M256),IF(Data!Z256="AZM",SUMIFS(Data!AZ:AZ,Data!Z:Z,"TM",Data!U:U,Data!M256),IF(Data!Z256="Zone",SUMIFS(Data!AZ:AZ,Data!Z:Z,"TM",Data!T:T,Data!M256),IF(Data!Z256="Region",SUMIFS(Data!AZ:AZ,Data!Z:Z,"TM",Data!S:S,Data!M256),IF(Data!Z256="Country",SUMIFS(Data!AZ:AZ,Data!Z:Z,"TM",Data!R:R,Data!M256),0)))))))</f>
        <v>0</v>
      </c>
      <c r="BA256" s="18">
        <f>IF(Z256="TM",(COUNTIFS(Orders!AD:AD,Data!M256,Orders!W:W,0,Orders!X:X,0,Orders!S:S,"*Dental*")+COUNTIFS(Orders!AD:AD,Data!M256,Orders!W:W,1,Orders!X:X,1,Orders!S:S,"*Dental*")+COUNTIFS(Orders!AD:AD,Data!M256,Orders!W:W,0,Orders!X:X,0,Orders!S:S,"*Pediatric*")+COUNTIFS(Orders!AD:AD,Data!M256,Orders!W:W,1,Orders!X:X,1,Orders!S:S,"*Pediatric*")),IF(Data!Z256="AAM",SUMIFS(Data!BA:BA,Data!Z:Z,"TM",Data!X:X,Data!M256),IF(Data!Z256="AM",SUMIFS(Data!BA:BA,Data!Z:Z,"TM",Data!V:V,Data!M256),IF(Data!Z256="AZM",SUMIFS(Data!BA:BA,Data!Z:Z,"TM",Data!U:U,Data!M256),IF(Data!Z256="Zone",SUMIFS(Data!BA:BA,Data!Z:Z,"TM",Data!T:T,Data!M256),IF(Data!Z256="Region",SUMIFS(Data!BA:BA,Data!Z:Z,"TM",Data!S:S,Data!M256),IF(Data!Z256="Country",SUMIFS(Data!BA:BA,Data!Z:Z,"TM",Data!R:R,Data!M256),0)))))))</f>
        <v>0</v>
      </c>
      <c r="BB256" s="18">
        <f>IF(Z256="TM",(COUNTIFS(Orders!AD:AD,Data!M256,Orders!W:W,0,Orders!X:X,0,Orders!S:S,"*Fabric*")+COUNTIFS(Orders!AD:AD,Data!M256,Orders!W:W,1,Orders!X:X,1,Orders!S:S,"*Fabric*")),IF(Data!Z256="AAM",SUMIFS(Data!BB:BB,Data!Z:Z,"TM",Data!X:X,Data!M256),IF(Data!Z256="AM",SUMIFS(Data!BB:BB,Data!Z:Z,"TM",Data!V:V,Data!M256),IF(Data!Z256="AZM",SUMIFS(Data!BB:BB,Data!Z:Z,"TM",Data!U:U,Data!M256),IF(Data!Z256="Zone",SUMIFS(Data!BB:BB,Data!Z:Z,"TM",Data!T:T,Data!M256),IF(Data!Z256="Region",SUMIFS(Data!BB:BB,Data!Z:Z,"TM",Data!S:S,Data!M256),IF(Data!Z256="Country",SUMIFS(Data!BB:BB,Data!Z:Z,"TM",Data!R:R,Data!M256),0)))))))</f>
        <v>0</v>
      </c>
    </row>
    <row r="257" spans="1:54" ht="15.75" x14ac:dyDescent="0.3">
      <c r="A257" s="33" t="str">
        <f t="shared" si="71"/>
        <v/>
      </c>
      <c r="B257" s="33" t="b">
        <f t="shared" si="72"/>
        <v>1</v>
      </c>
      <c r="C257" s="33" t="e">
        <f>IF(ISERROR(SMALL($D$4:$D$594,E257)),””,SMALL($D$4:$D$594,E257))</f>
        <v>#NAME?</v>
      </c>
      <c r="D257" s="34" t="str">
        <f t="shared" si="73"/>
        <v/>
      </c>
      <c r="E257" s="33">
        <f>ROWS($E$4:E257)</f>
        <v>254</v>
      </c>
      <c r="F257" s="33">
        <f t="shared" si="74"/>
        <v>0</v>
      </c>
      <c r="G257" s="33">
        <f>IF(OR(Report!$C$7="",Report!$C$7="All Levels"),1,IF(Report!$C$7=Data!Z257,1,0))</f>
        <v>0</v>
      </c>
      <c r="H257" s="33">
        <f t="shared" si="75"/>
        <v>1</v>
      </c>
      <c r="I257" s="33">
        <f t="shared" si="76"/>
        <v>3</v>
      </c>
      <c r="J257" s="33">
        <f>IF(OR(Report!$F$7="",Report!$F$7="All AMs"),1,IF(Report!$F$7=Data!W257,1,0))</f>
        <v>1</v>
      </c>
      <c r="K257" s="33">
        <f>IF(OR(Report!$E$7="",Report!$E$7="All Zones"),1,IF(Report!$E$7=Data!P257,1,0))</f>
        <v>1</v>
      </c>
      <c r="L257" s="33">
        <f>IF(OR(Report!$D$7="",Report!$D$7="All Regions"),1,IF(Report!$D$7=Data!O257,1,0))</f>
        <v>1</v>
      </c>
      <c r="M257" s="67" t="s">
        <v>303</v>
      </c>
      <c r="N257" s="67" t="s">
        <v>1083</v>
      </c>
      <c r="O257" s="68" t="s">
        <v>18</v>
      </c>
      <c r="P257" s="68" t="s">
        <v>684</v>
      </c>
      <c r="Q257" s="68" t="s">
        <v>818</v>
      </c>
      <c r="R257" s="67" t="s">
        <v>777</v>
      </c>
      <c r="S257" s="67" t="s">
        <v>749</v>
      </c>
      <c r="T257" s="67" t="s">
        <v>752</v>
      </c>
      <c r="U257" s="67"/>
      <c r="V257" s="67" t="s">
        <v>819</v>
      </c>
      <c r="W257" s="67" t="s">
        <v>710</v>
      </c>
      <c r="X257" s="67"/>
      <c r="Y257" s="68" t="s">
        <v>361</v>
      </c>
      <c r="Z257" s="68" t="s">
        <v>13</v>
      </c>
      <c r="AA257" s="68" t="s">
        <v>70</v>
      </c>
      <c r="AB257" s="18">
        <f>IF(Z257="TM",IF(AA257="H",(COUNTIFS(Orders!AD:AD,Data!M257,Orders!W:W,0,Orders!X:X,0)+COUNTIFS(Orders!AD:AD,Data!M257,Orders!W:W,1,Orders!X:X,1)),0),IF(Data!Z257="AAM",SUMIFS(Data!AB:AB,Data!Z:Z,"TM",Data!X:X,Data!M257,AA:AA,"H"),IF(Data!Z257="AM",SUMIFS(Data!AB:AB,Data!Z:Z,"TM",Data!V:V,Data!M257,AA:AA,"H"),IF(Data!Z257="AZM",SUMIFS(Data!AB:AB,Data!Z:Z,"TM",Data!U:U,Data!M257,AA:AA,"H"),IF(Data!Z257="ZM",SUMIFS(Data!AB:AB,Data!Z:Z,"TM",Data!T:T,Data!M257,AA:AA,"H"),IF(Data!Z257="RM",SUMIFS(Data!AB:AB,Data!Z:Z,"TM",Data!S:S,Data!M257,AA:AA,"H"),IF(Data!Z257="CM",SUMIFS(Data!AB:AB,Data!Z:Z,"TM",Data!R:R,Data!M257,AA:AA,"H"),"")))))))</f>
        <v>1</v>
      </c>
      <c r="AC257" s="28">
        <f>IF(Z257="TM",IF(AA257="H",(SUMIFS(Orders!AG:AG,Orders!AD:AD,Data!M257,Orders!W:W,0,Orders!X:X,0)+SUMIFS(Orders!AG:AG,Orders!AD:AD,Data!M257,Orders!W:W,1,Orders!X:X,1))/12000,0),IF(Data!Z257="AAM",SUMIFS(Data!AC:AC,Data!Z:Z,"TM",Data!X:X,Data!M257,AA:AA,"H"),IF(Data!Z257="AM",SUMIFS(Data!AC:AC,Data!Z:Z,"TM",Data!V:V,Data!M257,AA:AA,"H"),IF(Data!Z257="AZM",SUMIFS(Data!AC:AC,Data!Z:Z,"TM",Data!U:U,Data!M257,AA:AA,"H"),IF(Data!Z257="Zone",SUMIFS(Data!AC:AC,Data!Z:Z,"TM",Data!T:T,Data!M257,AA:AA,"H"),IF(Data!Z257="Region",SUMIFS(Data!AC:AC,Data!Z:Z,"TM",Data!S:S,Data!M257,AA:AA,"H"),IF(Data!Z257="Country",SUMIFS(Data!AC:AC,Data!Z:Z,"TM",Data!R:R,Data!M257,AA:AA,"H"),"")))))))</f>
        <v>0.999</v>
      </c>
      <c r="AD257" s="18">
        <f>IF(Z257="TM",0,IF(Data!Z257="AAM",SUMIFS(Data!AD:AD,Data!Z:Z,"TM",Data!X:X,Data!M257,AA:AA,"H"),IF(Data!Z257="AM",SUMIFS(Data!AD:AD,Data!Z:Z,"TM",Data!V:V,Data!M257,AA:AA,"H"),IF(Data!Z257="AZM",SUMIFS(Data!AD:AD,Data!Z:Z,"TM",Data!U:U,Data!M257,AA:AA,"H"),IF(Data!Z257="Zone",SUMIFS(Data!AD:AD,Data!Z:Z,"TM",Data!T:T,Data!M257,AA:AA,"H"),IF(Data!Z257="Region",SUMIFS(Data!AD:AD,Data!Z:Z,"TM",Data!S:S,Data!M257,AA:AA,"H"),IF(Data!Z257="Country",SUMIFS(Data!AD:AD,Data!Z:Z,"TM",Data!R:R,Data!M257,AA:AA,"H"),"")))))))</f>
        <v>0</v>
      </c>
      <c r="AE257" s="27">
        <f t="shared" si="60"/>
        <v>0</v>
      </c>
      <c r="AF257" s="26">
        <f t="shared" si="61"/>
        <v>999</v>
      </c>
      <c r="AG257" s="26">
        <f t="shared" si="62"/>
        <v>0.999</v>
      </c>
      <c r="AH257" s="26">
        <f t="shared" si="63"/>
        <v>0</v>
      </c>
      <c r="AJ257" s="28">
        <f>IF(Z257="TM",IF(AA257="U",(SUMIFS(Orders!AG:AG,Orders!AD:AD,Data!M257,Orders!W:W,0,Orders!X:X,0)+SUMIFS(Orders!AG:AG,Orders!AD:AD,Data!M257,Orders!W:W,1,Orders!X:X,1))/12000,0),IF(Data!Z257="AAM",SUMIFS(Data!AJ:AJ,Data!Z:Z,"TM",Data!X:X,Data!M257,AA:AA,"U"),IF(Data!Z257="AM",SUMIFS(Data!AJ:AJ,Data!Z:Z,"TM",Data!V:V,Data!M257,AA:AA,"U"),IF(Data!Z257="AZM",SUMIFS(Data!AJ:AJ,Data!Z:Z,"TM",Data!U:U,Data!M257,AA:AA,"U"),IF(Data!Z257="Zone",SUMIFS(Data!AJ:AJ,Data!Z:Z,"TM",Data!T:T,Data!M257,AA:AA,"U"),IF(Data!Z257="Region",SUMIFS(Data!AJ:AJ,Data!Z:Z,"TM",Data!S:S,Data!M257,AA:AA,"U"),IF(Data!Z257="Country",SUMIFS(Data!AJ:AJ,Data!Z:Z,"TM",Data!R:R,Data!M257,AA:AA,"U"),"")))))))</f>
        <v>0</v>
      </c>
      <c r="AK257" s="18">
        <f>IF(Z257="TM",IF(AA257="U",(SUMIFS(Orders!AG:AG,Orders!AD:AD,Data!M257,Orders!W:W,0,Orders!X:X,0)+SUMIFS(Orders!AG:AG,Orders!AD:AD,Data!M257,Orders!W:W,1,Orders!X:X,1)),0),IF(Data!Z257="AAM",SUMIFS(Data!AK:AK,Data!Z:Z,"TM",Data!X:X,Data!M257,AA:AA,"U"),IF(Data!Z257="AM",SUMIFS(Data!AK:AK,Data!Z:Z,"TM",Data!V:V,Data!M257,AA:AA,"U"),IF(Data!Z257="AZM",SUMIFS(Data!AK:AK,Data!Z:Z,"TM",Data!U:U,Data!M257,AA:AA,"U"),IF(Data!Z257="Zone",SUMIFS(Data!AK:AK,Data!Z:Z,"TM",Data!T:T,Data!M257,AA:AA,"U"),IF(Data!Z257="Region",SUMIFS(Data!AK:AK,Data!Z:Z,"TM",Data!S:S,Data!M257,AA:AA,"U"),IF(Data!Z257="Country",SUMIFS(Data!AK:AK,Data!Z:Z,"TM",Data!R:R,Data!M257,AA:AA,"U"),"")))))))</f>
        <v>0</v>
      </c>
      <c r="AL257" s="18">
        <f>IF(Z257="TM",12000*0,IF(Data!Z257="AAM",SUMIFS(Data!AL:AL,Data!Z:Z,"TM",Data!X:X,Data!M257,AA:AA,"H"),IF(Data!Z257="AM",SUMIFS(Data!AL:AL,Data!Z:Z,"TM",Data!V:V,Data!M257,AA:AA,"H"),IF(Data!Z257="AZM",SUMIFS(Data!AL:AL,Data!Z:Z,"TM",Data!U:U,Data!M257,AA:AA,"H"),IF(Data!Z257="Zone",SUMIFS(Data!AL:AL,Data!Z:Z,"TM",Data!T:T,Data!M257,AA:AA,"H"),IF(Data!Z257="Region",SUMIFS(Data!AL:AL,Data!Z:Z,"TM",Data!S:S,Data!M257,AA:AA,"H"),IF(Data!Z257="Country",SUMIFS(Data!AL:AL,Data!Z:Z,"TM",Data!R:R,Data!M257,AA:AA,"H"),"")))))))</f>
        <v>0</v>
      </c>
      <c r="AM257" s="27">
        <f t="shared" si="64"/>
        <v>0</v>
      </c>
      <c r="AN257" s="26">
        <f t="shared" si="65"/>
        <v>0.999</v>
      </c>
      <c r="AO257" s="26">
        <f t="shared" si="66"/>
        <v>0</v>
      </c>
      <c r="AQ257" s="28">
        <f t="shared" si="67"/>
        <v>0.999</v>
      </c>
      <c r="AR257" s="18">
        <f t="shared" si="68"/>
        <v>11988</v>
      </c>
      <c r="AS257" s="18">
        <f t="shared" si="69"/>
        <v>0</v>
      </c>
      <c r="AT257" s="27">
        <f t="shared" si="70"/>
        <v>0</v>
      </c>
      <c r="AU257" s="27"/>
      <c r="AV257" s="27"/>
      <c r="AW257" s="18">
        <f>IF(Z257="TM",(COUNTIFS(Orders!AD:AD,Data!M257,Orders!W:W,0,Orders!X:X,0,Orders!S:S,"*Ray*")+COUNTIFS(Orders!AD:AD,Data!M257,Orders!W:W,1,Orders!X:X,1,Orders!S:S,"*Ray*")+COUNTIFS(Orders!AD:AD,Data!M257,Orders!W:W,0,Orders!X:X,0,Orders!S:S,"*Fabric*")+COUNTIFS(Orders!AD:AD,Data!M257,Orders!W:W,1,Orders!X:X,1,Orders!S:S,"*Fabric*")),IF(Data!Z257="AAM",SUMIFS(Data!AW:AW,Data!Z:Z,"TM",Data!X:X,Data!M257),IF(Data!Z257="AM",SUMIFS(Data!AW:AW,Data!Z:Z,"TM",Data!V:V,Data!M257),IF(Data!Z257="AZM",SUMIFS(Data!AW:AW,Data!Z:Z,"TM",Data!U:U,Data!M257),IF(Data!Z257="Zone",SUMIFS(Data!AW:AW,Data!Z:Z,"TM",Data!T:T,Data!M257),IF(Data!Z257="Region",SUMIFS(Data!AW:AW,Data!Z:Z,"TM",Data!S:S,Data!M257),IF(Data!Z257="Country",SUMIFS(Data!AW:AW,Data!Z:Z,"TM",Data!R:R,Data!M257),0)))))))</f>
        <v>1</v>
      </c>
      <c r="AX257" s="18">
        <f>IF(Z257="TM",(COUNTIFS(Orders!AD:AD,Data!M257,Orders!W:W,0,Orders!X:X,0,Orders!S:S,"*Starter*")+COUNTIFS(Orders!AD:AD,Data!M257,Orders!W:W,1,Orders!X:X,1,Orders!S:S,"*Starter*")),IF(Data!Z257="AAM",SUMIFS(Data!AX:AX,Data!Z:Z,"TM",Data!X:X,Data!M257),IF(Data!Z257="AM",SUMIFS(Data!AX:AX,Data!Z:Z,"TM",Data!V:V,Data!M257),IF(Data!Z257="AZM",SUMIFS(Data!AX:AX,Data!Z:Z,"TM",Data!U:U,Data!M257),IF(Data!Z257="Zone",SUMIFS(Data!AX:AX,Data!Z:Z,"TM",Data!T:T,Data!M257),IF(Data!Z257="Region",SUMIFS(Data!AX:AX,Data!Z:Z,"TM",Data!S:S,Data!M257),IF(Data!Z257="Country",SUMIFS(Data!AX:AX,Data!Z:Z,"TM",Data!R:R,Data!M257),0)))))))</f>
        <v>1</v>
      </c>
      <c r="AY257" s="18">
        <f>IF(Z257="TM",(COUNTIFS(Orders!AD:AD,Data!M257,Orders!W:W,0,Orders!X:X,0,Orders!S:S,"*Pro*")+COUNTIFS(Orders!AD:AD,Data!M257,Orders!W:W,1,Orders!X:X,1,Orders!S:S,"*Pro*")),IF(Data!Z257="AAM",SUMIFS(Data!AY:AY,Data!Z:Z,"TM",Data!X:X,Data!M257),IF(Data!Z257="AM",SUMIFS(Data!AY:AY,Data!Z:Z,"TM",Data!V:V,Data!M257),IF(Data!Z257="AZM",SUMIFS(Data!AY:AY,Data!Z:Z,"TM",Data!U:U,Data!M257),IF(Data!Z257="Zone",SUMIFS(Data!AY:AY,Data!Z:Z,"TM",Data!T:T,Data!M257),IF(Data!Z257="Region",SUMIFS(Data!AY:AY,Data!Z:Z,"TM",Data!S:S,Data!M257),IF(Data!Z257="Country",SUMIFS(Data!AY:AY,Data!Z:Z,"TM",Data!R:R,Data!M257),0)))))))</f>
        <v>0</v>
      </c>
      <c r="AZ257" s="18">
        <f>IF(Z257="TM",(COUNTIFS(Orders!AD:AD,Data!M257,Orders!W:W,0,Orders!X:X,0,Orders!S:S,"*Tab*")+COUNTIFS(Orders!AD:AD,Data!M257,Orders!W:W,1,Orders!X:X,1,Orders!S:S,"*Tab*")),IF(Data!Z257="AAM",SUMIFS(Data!AZ:AZ,Data!Z:Z,"TM",Data!X:X,Data!M257),IF(Data!Z257="AM",SUMIFS(Data!AZ:AZ,Data!Z:Z,"TM",Data!V:V,Data!M257),IF(Data!Z257="AZM",SUMIFS(Data!AZ:AZ,Data!Z:Z,"TM",Data!U:U,Data!M257),IF(Data!Z257="Zone",SUMIFS(Data!AZ:AZ,Data!Z:Z,"TM",Data!T:T,Data!M257),IF(Data!Z257="Region",SUMIFS(Data!AZ:AZ,Data!Z:Z,"TM",Data!S:S,Data!M257),IF(Data!Z257="Country",SUMIFS(Data!AZ:AZ,Data!Z:Z,"TM",Data!R:R,Data!M257),0)))))))</f>
        <v>0</v>
      </c>
      <c r="BA257" s="18">
        <f>IF(Z257="TM",(COUNTIFS(Orders!AD:AD,Data!M257,Orders!W:W,0,Orders!X:X,0,Orders!S:S,"*Dental*")+COUNTIFS(Orders!AD:AD,Data!M257,Orders!W:W,1,Orders!X:X,1,Orders!S:S,"*Dental*")+COUNTIFS(Orders!AD:AD,Data!M257,Orders!W:W,0,Orders!X:X,0,Orders!S:S,"*Pediatric*")+COUNTIFS(Orders!AD:AD,Data!M257,Orders!W:W,1,Orders!X:X,1,Orders!S:S,"*Pediatric*")),IF(Data!Z257="AAM",SUMIFS(Data!BA:BA,Data!Z:Z,"TM",Data!X:X,Data!M257),IF(Data!Z257="AM",SUMIFS(Data!BA:BA,Data!Z:Z,"TM",Data!V:V,Data!M257),IF(Data!Z257="AZM",SUMIFS(Data!BA:BA,Data!Z:Z,"TM",Data!U:U,Data!M257),IF(Data!Z257="Zone",SUMIFS(Data!BA:BA,Data!Z:Z,"TM",Data!T:T,Data!M257),IF(Data!Z257="Region",SUMIFS(Data!BA:BA,Data!Z:Z,"TM",Data!S:S,Data!M257),IF(Data!Z257="Country",SUMIFS(Data!BA:BA,Data!Z:Z,"TM",Data!R:R,Data!M257),0)))))))</f>
        <v>0</v>
      </c>
      <c r="BB257" s="18">
        <f>IF(Z257="TM",(COUNTIFS(Orders!AD:AD,Data!M257,Orders!W:W,0,Orders!X:X,0,Orders!S:S,"*Fabric*")+COUNTIFS(Orders!AD:AD,Data!M257,Orders!W:W,1,Orders!X:X,1,Orders!S:S,"*Fabric*")),IF(Data!Z257="AAM",SUMIFS(Data!BB:BB,Data!Z:Z,"TM",Data!X:X,Data!M257),IF(Data!Z257="AM",SUMIFS(Data!BB:BB,Data!Z:Z,"TM",Data!V:V,Data!M257),IF(Data!Z257="AZM",SUMIFS(Data!BB:BB,Data!Z:Z,"TM",Data!U:U,Data!M257),IF(Data!Z257="Zone",SUMIFS(Data!BB:BB,Data!Z:Z,"TM",Data!T:T,Data!M257),IF(Data!Z257="Region",SUMIFS(Data!BB:BB,Data!Z:Z,"TM",Data!S:S,Data!M257),IF(Data!Z257="Country",SUMIFS(Data!BB:BB,Data!Z:Z,"TM",Data!R:R,Data!M257),0)))))))</f>
        <v>0</v>
      </c>
    </row>
    <row r="258" spans="1:54" ht="15.75" x14ac:dyDescent="0.3">
      <c r="A258" s="33" t="str">
        <f t="shared" si="71"/>
        <v/>
      </c>
      <c r="B258" s="33" t="b">
        <f t="shared" si="72"/>
        <v>1</v>
      </c>
      <c r="C258" s="33" t="e">
        <f>IF(ISERROR(SMALL($D$4:$D$594,E258)),””,SMALL($D$4:$D$594,E258))</f>
        <v>#NAME?</v>
      </c>
      <c r="D258" s="34" t="str">
        <f t="shared" si="73"/>
        <v/>
      </c>
      <c r="E258" s="33">
        <f>ROWS($E$4:E258)</f>
        <v>255</v>
      </c>
      <c r="F258" s="33">
        <f t="shared" si="74"/>
        <v>0</v>
      </c>
      <c r="G258" s="33">
        <f>IF(OR(Report!$C$7="",Report!$C$7="All Levels"),1,IF(Report!$C$7=Data!Z258,1,0))</f>
        <v>0</v>
      </c>
      <c r="H258" s="33">
        <f t="shared" si="75"/>
        <v>1</v>
      </c>
      <c r="I258" s="33">
        <f t="shared" si="76"/>
        <v>3</v>
      </c>
      <c r="J258" s="33">
        <f>IF(OR(Report!$F$7="",Report!$F$7="All AMs"),1,IF(Report!$F$7=Data!W258,1,0))</f>
        <v>1</v>
      </c>
      <c r="K258" s="33">
        <f>IF(OR(Report!$E$7="",Report!$E$7="All Zones"),1,IF(Report!$E$7=Data!P258,1,0))</f>
        <v>1</v>
      </c>
      <c r="L258" s="33">
        <f>IF(OR(Report!$D$7="",Report!$D$7="All Regions"),1,IF(Report!$D$7=Data!O258,1,0))</f>
        <v>1</v>
      </c>
      <c r="M258" s="67" t="s">
        <v>646</v>
      </c>
      <c r="N258" s="67" t="s">
        <v>1084</v>
      </c>
      <c r="O258" s="68" t="s">
        <v>18</v>
      </c>
      <c r="P258" s="68" t="s">
        <v>684</v>
      </c>
      <c r="Q258" s="68" t="s">
        <v>821</v>
      </c>
      <c r="R258" s="67" t="s">
        <v>777</v>
      </c>
      <c r="S258" s="67" t="s">
        <v>749</v>
      </c>
      <c r="T258" s="67" t="s">
        <v>752</v>
      </c>
      <c r="U258" s="67"/>
      <c r="V258" s="67" t="s">
        <v>820</v>
      </c>
      <c r="W258" s="67" t="s">
        <v>711</v>
      </c>
      <c r="X258" s="67"/>
      <c r="Y258" s="68" t="s">
        <v>362</v>
      </c>
      <c r="Z258" s="68" t="s">
        <v>13</v>
      </c>
      <c r="AA258" s="68" t="s">
        <v>70</v>
      </c>
      <c r="AB258" s="18">
        <f>IF(Z258="TM",IF(AA258="H",(COUNTIFS(Orders!AD:AD,Data!M258,Orders!W:W,0,Orders!X:X,0)+COUNTIFS(Orders!AD:AD,Data!M258,Orders!W:W,1,Orders!X:X,1)),0),IF(Data!Z258="AAM",SUMIFS(Data!AB:AB,Data!Z:Z,"TM",Data!X:X,Data!M258,AA:AA,"H"),IF(Data!Z258="AM",SUMIFS(Data!AB:AB,Data!Z:Z,"TM",Data!V:V,Data!M258,AA:AA,"H"),IF(Data!Z258="AZM",SUMIFS(Data!AB:AB,Data!Z:Z,"TM",Data!U:U,Data!M258,AA:AA,"H"),IF(Data!Z258="ZM",SUMIFS(Data!AB:AB,Data!Z:Z,"TM",Data!T:T,Data!M258,AA:AA,"H"),IF(Data!Z258="RM",SUMIFS(Data!AB:AB,Data!Z:Z,"TM",Data!S:S,Data!M258,AA:AA,"H"),IF(Data!Z258="CM",SUMIFS(Data!AB:AB,Data!Z:Z,"TM",Data!R:R,Data!M258,AA:AA,"H"),"")))))))</f>
        <v>0</v>
      </c>
      <c r="AC258" s="28">
        <f>IF(Z258="TM",IF(AA258="H",(SUMIFS(Orders!AG:AG,Orders!AD:AD,Data!M258,Orders!W:W,0,Orders!X:X,0)+SUMIFS(Orders!AG:AG,Orders!AD:AD,Data!M258,Orders!W:W,1,Orders!X:X,1))/12000,0),IF(Data!Z258="AAM",SUMIFS(Data!AC:AC,Data!Z:Z,"TM",Data!X:X,Data!M258,AA:AA,"H"),IF(Data!Z258="AM",SUMIFS(Data!AC:AC,Data!Z:Z,"TM",Data!V:V,Data!M258,AA:AA,"H"),IF(Data!Z258="AZM",SUMIFS(Data!AC:AC,Data!Z:Z,"TM",Data!U:U,Data!M258,AA:AA,"H"),IF(Data!Z258="Zone",SUMIFS(Data!AC:AC,Data!Z:Z,"TM",Data!T:T,Data!M258,AA:AA,"H"),IF(Data!Z258="Region",SUMIFS(Data!AC:AC,Data!Z:Z,"TM",Data!S:S,Data!M258,AA:AA,"H"),IF(Data!Z258="Country",SUMIFS(Data!AC:AC,Data!Z:Z,"TM",Data!R:R,Data!M258,AA:AA,"H"),"")))))))</f>
        <v>0</v>
      </c>
      <c r="AD258" s="18">
        <f>IF(Z258="TM",0,IF(Data!Z258="AAM",SUMIFS(Data!AD:AD,Data!Z:Z,"TM",Data!X:X,Data!M258,AA:AA,"H"),IF(Data!Z258="AM",SUMIFS(Data!AD:AD,Data!Z:Z,"TM",Data!V:V,Data!M258,AA:AA,"H"),IF(Data!Z258="AZM",SUMIFS(Data!AD:AD,Data!Z:Z,"TM",Data!U:U,Data!M258,AA:AA,"H"),IF(Data!Z258="Zone",SUMIFS(Data!AD:AD,Data!Z:Z,"TM",Data!T:T,Data!M258,AA:AA,"H"),IF(Data!Z258="Region",SUMIFS(Data!AD:AD,Data!Z:Z,"TM",Data!S:S,Data!M258,AA:AA,"H"),IF(Data!Z258="Country",SUMIFS(Data!AD:AD,Data!Z:Z,"TM",Data!R:R,Data!M258,AA:AA,"H"),"")))))))</f>
        <v>0</v>
      </c>
      <c r="AE258" s="27">
        <f t="shared" si="60"/>
        <v>0</v>
      </c>
      <c r="AF258" s="26">
        <f t="shared" si="61"/>
        <v>0</v>
      </c>
      <c r="AG258" s="26">
        <f t="shared" si="62"/>
        <v>0</v>
      </c>
      <c r="AH258" s="26">
        <f t="shared" si="63"/>
        <v>0</v>
      </c>
      <c r="AJ258" s="28">
        <f>IF(Z258="TM",IF(AA258="U",(SUMIFS(Orders!AG:AG,Orders!AD:AD,Data!M258,Orders!W:W,0,Orders!X:X,0)+SUMIFS(Orders!AG:AG,Orders!AD:AD,Data!M258,Orders!W:W,1,Orders!X:X,1))/12000,0),IF(Data!Z258="AAM",SUMIFS(Data!AJ:AJ,Data!Z:Z,"TM",Data!X:X,Data!M258,AA:AA,"U"),IF(Data!Z258="AM",SUMIFS(Data!AJ:AJ,Data!Z:Z,"TM",Data!V:V,Data!M258,AA:AA,"U"),IF(Data!Z258="AZM",SUMIFS(Data!AJ:AJ,Data!Z:Z,"TM",Data!U:U,Data!M258,AA:AA,"U"),IF(Data!Z258="Zone",SUMIFS(Data!AJ:AJ,Data!Z:Z,"TM",Data!T:T,Data!M258,AA:AA,"U"),IF(Data!Z258="Region",SUMIFS(Data!AJ:AJ,Data!Z:Z,"TM",Data!S:S,Data!M258,AA:AA,"U"),IF(Data!Z258="Country",SUMIFS(Data!AJ:AJ,Data!Z:Z,"TM",Data!R:R,Data!M258,AA:AA,"U"),"")))))))</f>
        <v>0</v>
      </c>
      <c r="AK258" s="18">
        <f>IF(Z258="TM",IF(AA258="U",(SUMIFS(Orders!AG:AG,Orders!AD:AD,Data!M258,Orders!W:W,0,Orders!X:X,0)+SUMIFS(Orders!AG:AG,Orders!AD:AD,Data!M258,Orders!W:W,1,Orders!X:X,1)),0),IF(Data!Z258="AAM",SUMIFS(Data!AK:AK,Data!Z:Z,"TM",Data!X:X,Data!M258,AA:AA,"U"),IF(Data!Z258="AM",SUMIFS(Data!AK:AK,Data!Z:Z,"TM",Data!V:V,Data!M258,AA:AA,"U"),IF(Data!Z258="AZM",SUMIFS(Data!AK:AK,Data!Z:Z,"TM",Data!U:U,Data!M258,AA:AA,"U"),IF(Data!Z258="Zone",SUMIFS(Data!AK:AK,Data!Z:Z,"TM",Data!T:T,Data!M258,AA:AA,"U"),IF(Data!Z258="Region",SUMIFS(Data!AK:AK,Data!Z:Z,"TM",Data!S:S,Data!M258,AA:AA,"U"),IF(Data!Z258="Country",SUMIFS(Data!AK:AK,Data!Z:Z,"TM",Data!R:R,Data!M258,AA:AA,"U"),"")))))))</f>
        <v>0</v>
      </c>
      <c r="AL258" s="18">
        <f>IF(Z258="TM",12000*0,IF(Data!Z258="AAM",SUMIFS(Data!AL:AL,Data!Z:Z,"TM",Data!X:X,Data!M258,AA:AA,"H"),IF(Data!Z258="AM",SUMIFS(Data!AL:AL,Data!Z:Z,"TM",Data!V:V,Data!M258,AA:AA,"H"),IF(Data!Z258="AZM",SUMIFS(Data!AL:AL,Data!Z:Z,"TM",Data!U:U,Data!M258,AA:AA,"H"),IF(Data!Z258="Zone",SUMIFS(Data!AL:AL,Data!Z:Z,"TM",Data!T:T,Data!M258,AA:AA,"H"),IF(Data!Z258="Region",SUMIFS(Data!AL:AL,Data!Z:Z,"TM",Data!S:S,Data!M258,AA:AA,"H"),IF(Data!Z258="Country",SUMIFS(Data!AL:AL,Data!Z:Z,"TM",Data!R:R,Data!M258,AA:AA,"H"),"")))))))</f>
        <v>0</v>
      </c>
      <c r="AM258" s="27">
        <f t="shared" si="64"/>
        <v>0</v>
      </c>
      <c r="AN258" s="26">
        <f t="shared" si="65"/>
        <v>0</v>
      </c>
      <c r="AO258" s="26">
        <f t="shared" si="66"/>
        <v>0</v>
      </c>
      <c r="AQ258" s="28">
        <f t="shared" si="67"/>
        <v>0</v>
      </c>
      <c r="AR258" s="18">
        <f t="shared" si="68"/>
        <v>0</v>
      </c>
      <c r="AS258" s="18">
        <f t="shared" si="69"/>
        <v>0</v>
      </c>
      <c r="AT258" s="27">
        <f t="shared" si="70"/>
        <v>0</v>
      </c>
      <c r="AU258" s="27"/>
      <c r="AV258" s="27"/>
      <c r="AW258" s="18">
        <f>IF(Z258="TM",(COUNTIFS(Orders!AD:AD,Data!M258,Orders!W:W,0,Orders!X:X,0,Orders!S:S,"*Ray*")+COUNTIFS(Orders!AD:AD,Data!M258,Orders!W:W,1,Orders!X:X,1,Orders!S:S,"*Ray*")+COUNTIFS(Orders!AD:AD,Data!M258,Orders!W:W,0,Orders!X:X,0,Orders!S:S,"*Fabric*")+COUNTIFS(Orders!AD:AD,Data!M258,Orders!W:W,1,Orders!X:X,1,Orders!S:S,"*Fabric*")),IF(Data!Z258="AAM",SUMIFS(Data!AW:AW,Data!Z:Z,"TM",Data!X:X,Data!M258),IF(Data!Z258="AM",SUMIFS(Data!AW:AW,Data!Z:Z,"TM",Data!V:V,Data!M258),IF(Data!Z258="AZM",SUMIFS(Data!AW:AW,Data!Z:Z,"TM",Data!U:U,Data!M258),IF(Data!Z258="Zone",SUMIFS(Data!AW:AW,Data!Z:Z,"TM",Data!T:T,Data!M258),IF(Data!Z258="Region",SUMIFS(Data!AW:AW,Data!Z:Z,"TM",Data!S:S,Data!M258),IF(Data!Z258="Country",SUMIFS(Data!AW:AW,Data!Z:Z,"TM",Data!R:R,Data!M258),0)))))))</f>
        <v>0</v>
      </c>
      <c r="AX258" s="18">
        <f>IF(Z258="TM",(COUNTIFS(Orders!AD:AD,Data!M258,Orders!W:W,0,Orders!X:X,0,Orders!S:S,"*Starter*")+COUNTIFS(Orders!AD:AD,Data!M258,Orders!W:W,1,Orders!X:X,1,Orders!S:S,"*Starter*")),IF(Data!Z258="AAM",SUMIFS(Data!AX:AX,Data!Z:Z,"TM",Data!X:X,Data!M258),IF(Data!Z258="AM",SUMIFS(Data!AX:AX,Data!Z:Z,"TM",Data!V:V,Data!M258),IF(Data!Z258="AZM",SUMIFS(Data!AX:AX,Data!Z:Z,"TM",Data!U:U,Data!M258),IF(Data!Z258="Zone",SUMIFS(Data!AX:AX,Data!Z:Z,"TM",Data!T:T,Data!M258),IF(Data!Z258="Region",SUMIFS(Data!AX:AX,Data!Z:Z,"TM",Data!S:S,Data!M258),IF(Data!Z258="Country",SUMIFS(Data!AX:AX,Data!Z:Z,"TM",Data!R:R,Data!M258),0)))))))</f>
        <v>0</v>
      </c>
      <c r="AY258" s="18">
        <f>IF(Z258="TM",(COUNTIFS(Orders!AD:AD,Data!M258,Orders!W:W,0,Orders!X:X,0,Orders!S:S,"*Pro*")+COUNTIFS(Orders!AD:AD,Data!M258,Orders!W:W,1,Orders!X:X,1,Orders!S:S,"*Pro*")),IF(Data!Z258="AAM",SUMIFS(Data!AY:AY,Data!Z:Z,"TM",Data!X:X,Data!M258),IF(Data!Z258="AM",SUMIFS(Data!AY:AY,Data!Z:Z,"TM",Data!V:V,Data!M258),IF(Data!Z258="AZM",SUMIFS(Data!AY:AY,Data!Z:Z,"TM",Data!U:U,Data!M258),IF(Data!Z258="Zone",SUMIFS(Data!AY:AY,Data!Z:Z,"TM",Data!T:T,Data!M258),IF(Data!Z258="Region",SUMIFS(Data!AY:AY,Data!Z:Z,"TM",Data!S:S,Data!M258),IF(Data!Z258="Country",SUMIFS(Data!AY:AY,Data!Z:Z,"TM",Data!R:R,Data!M258),0)))))))</f>
        <v>0</v>
      </c>
      <c r="AZ258" s="18">
        <f>IF(Z258="TM",(COUNTIFS(Orders!AD:AD,Data!M258,Orders!W:W,0,Orders!X:X,0,Orders!S:S,"*Tab*")+COUNTIFS(Orders!AD:AD,Data!M258,Orders!W:W,1,Orders!X:X,1,Orders!S:S,"*Tab*")),IF(Data!Z258="AAM",SUMIFS(Data!AZ:AZ,Data!Z:Z,"TM",Data!X:X,Data!M258),IF(Data!Z258="AM",SUMIFS(Data!AZ:AZ,Data!Z:Z,"TM",Data!V:V,Data!M258),IF(Data!Z258="AZM",SUMIFS(Data!AZ:AZ,Data!Z:Z,"TM",Data!U:U,Data!M258),IF(Data!Z258="Zone",SUMIFS(Data!AZ:AZ,Data!Z:Z,"TM",Data!T:T,Data!M258),IF(Data!Z258="Region",SUMIFS(Data!AZ:AZ,Data!Z:Z,"TM",Data!S:S,Data!M258),IF(Data!Z258="Country",SUMIFS(Data!AZ:AZ,Data!Z:Z,"TM",Data!R:R,Data!M258),0)))))))</f>
        <v>0</v>
      </c>
      <c r="BA258" s="18">
        <f>IF(Z258="TM",(COUNTIFS(Orders!AD:AD,Data!M258,Orders!W:W,0,Orders!X:X,0,Orders!S:S,"*Dental*")+COUNTIFS(Orders!AD:AD,Data!M258,Orders!W:W,1,Orders!X:X,1,Orders!S:S,"*Dental*")+COUNTIFS(Orders!AD:AD,Data!M258,Orders!W:W,0,Orders!X:X,0,Orders!S:S,"*Pediatric*")+COUNTIFS(Orders!AD:AD,Data!M258,Orders!W:W,1,Orders!X:X,1,Orders!S:S,"*Pediatric*")),IF(Data!Z258="AAM",SUMIFS(Data!BA:BA,Data!Z:Z,"TM",Data!X:X,Data!M258),IF(Data!Z258="AM",SUMIFS(Data!BA:BA,Data!Z:Z,"TM",Data!V:V,Data!M258),IF(Data!Z258="AZM",SUMIFS(Data!BA:BA,Data!Z:Z,"TM",Data!U:U,Data!M258),IF(Data!Z258="Zone",SUMIFS(Data!BA:BA,Data!Z:Z,"TM",Data!T:T,Data!M258),IF(Data!Z258="Region",SUMIFS(Data!BA:BA,Data!Z:Z,"TM",Data!S:S,Data!M258),IF(Data!Z258="Country",SUMIFS(Data!BA:BA,Data!Z:Z,"TM",Data!R:R,Data!M258),0)))))))</f>
        <v>0</v>
      </c>
      <c r="BB258" s="18">
        <f>IF(Z258="TM",(COUNTIFS(Orders!AD:AD,Data!M258,Orders!W:W,0,Orders!X:X,0,Orders!S:S,"*Fabric*")+COUNTIFS(Orders!AD:AD,Data!M258,Orders!W:W,1,Orders!X:X,1,Orders!S:S,"*Fabric*")),IF(Data!Z258="AAM",SUMIFS(Data!BB:BB,Data!Z:Z,"TM",Data!X:X,Data!M258),IF(Data!Z258="AM",SUMIFS(Data!BB:BB,Data!Z:Z,"TM",Data!V:V,Data!M258),IF(Data!Z258="AZM",SUMIFS(Data!BB:BB,Data!Z:Z,"TM",Data!U:U,Data!M258),IF(Data!Z258="Zone",SUMIFS(Data!BB:BB,Data!Z:Z,"TM",Data!T:T,Data!M258),IF(Data!Z258="Region",SUMIFS(Data!BB:BB,Data!Z:Z,"TM",Data!S:S,Data!M258),IF(Data!Z258="Country",SUMIFS(Data!BB:BB,Data!Z:Z,"TM",Data!R:R,Data!M258),0)))))))</f>
        <v>0</v>
      </c>
    </row>
    <row r="259" spans="1:54" ht="15.75" x14ac:dyDescent="0.3">
      <c r="A259" s="33" t="str">
        <f t="shared" si="71"/>
        <v/>
      </c>
      <c r="B259" s="33" t="b">
        <f t="shared" si="72"/>
        <v>1</v>
      </c>
      <c r="C259" s="33" t="e">
        <f>IF(ISERROR(SMALL($D$4:$D$594,E259)),””,SMALL($D$4:$D$594,E259))</f>
        <v>#NAME?</v>
      </c>
      <c r="D259" s="34" t="str">
        <f t="shared" si="73"/>
        <v/>
      </c>
      <c r="E259" s="33">
        <f>ROWS($E$4:E259)</f>
        <v>256</v>
      </c>
      <c r="F259" s="33">
        <f t="shared" si="74"/>
        <v>0</v>
      </c>
      <c r="G259" s="33">
        <f>IF(OR(Report!$C$7="",Report!$C$7="All Levels"),1,IF(Report!$C$7=Data!Z259,1,0))</f>
        <v>0</v>
      </c>
      <c r="H259" s="33">
        <f t="shared" si="75"/>
        <v>1</v>
      </c>
      <c r="I259" s="33">
        <f t="shared" si="76"/>
        <v>3</v>
      </c>
      <c r="J259" s="33">
        <f>IF(OR(Report!$F$7="",Report!$F$7="All AMs"),1,IF(Report!$F$7=Data!W259,1,0))</f>
        <v>1</v>
      </c>
      <c r="K259" s="33">
        <f>IF(OR(Report!$E$7="",Report!$E$7="All Zones"),1,IF(Report!$E$7=Data!P259,1,0))</f>
        <v>1</v>
      </c>
      <c r="L259" s="33">
        <f>IF(OR(Report!$D$7="",Report!$D$7="All Regions"),1,IF(Report!$D$7=Data!O259,1,0))</f>
        <v>1</v>
      </c>
      <c r="M259" s="67" t="s">
        <v>676</v>
      </c>
      <c r="N259" s="67" t="s">
        <v>1085</v>
      </c>
      <c r="O259" s="68" t="s">
        <v>18</v>
      </c>
      <c r="P259" s="68" t="s">
        <v>684</v>
      </c>
      <c r="Q259" s="68" t="s">
        <v>821</v>
      </c>
      <c r="R259" s="67" t="s">
        <v>777</v>
      </c>
      <c r="S259" s="67" t="s">
        <v>749</v>
      </c>
      <c r="T259" s="67" t="s">
        <v>752</v>
      </c>
      <c r="U259" s="67"/>
      <c r="V259" s="67" t="s">
        <v>820</v>
      </c>
      <c r="W259" s="67" t="s">
        <v>711</v>
      </c>
      <c r="X259" s="67"/>
      <c r="Y259" s="68" t="s">
        <v>362</v>
      </c>
      <c r="Z259" s="68" t="s">
        <v>13</v>
      </c>
      <c r="AA259" s="68" t="s">
        <v>70</v>
      </c>
      <c r="AB259" s="18">
        <f>IF(Z259="TM",IF(AA259="H",(COUNTIFS(Orders!AD:AD,Data!M259,Orders!W:W,0,Orders!X:X,0)+COUNTIFS(Orders!AD:AD,Data!M259,Orders!W:W,1,Orders!X:X,1)),0),IF(Data!Z259="AAM",SUMIFS(Data!AB:AB,Data!Z:Z,"TM",Data!X:X,Data!M259,AA:AA,"H"),IF(Data!Z259="AM",SUMIFS(Data!AB:AB,Data!Z:Z,"TM",Data!V:V,Data!M259,AA:AA,"H"),IF(Data!Z259="AZM",SUMIFS(Data!AB:AB,Data!Z:Z,"TM",Data!U:U,Data!M259,AA:AA,"H"),IF(Data!Z259="ZM",SUMIFS(Data!AB:AB,Data!Z:Z,"TM",Data!T:T,Data!M259,AA:AA,"H"),IF(Data!Z259="RM",SUMIFS(Data!AB:AB,Data!Z:Z,"TM",Data!S:S,Data!M259,AA:AA,"H"),IF(Data!Z259="CM",SUMIFS(Data!AB:AB,Data!Z:Z,"TM",Data!R:R,Data!M259,AA:AA,"H"),"")))))))</f>
        <v>0</v>
      </c>
      <c r="AC259" s="28">
        <f>IF(Z259="TM",IF(AA259="H",(SUMIFS(Orders!AG:AG,Orders!AD:AD,Data!M259,Orders!W:W,0,Orders!X:X,0)+SUMIFS(Orders!AG:AG,Orders!AD:AD,Data!M259,Orders!W:W,1,Orders!X:X,1))/12000,0),IF(Data!Z259="AAM",SUMIFS(Data!AC:AC,Data!Z:Z,"TM",Data!X:X,Data!M259,AA:AA,"H"),IF(Data!Z259="AM",SUMIFS(Data!AC:AC,Data!Z:Z,"TM",Data!V:V,Data!M259,AA:AA,"H"),IF(Data!Z259="AZM",SUMIFS(Data!AC:AC,Data!Z:Z,"TM",Data!U:U,Data!M259,AA:AA,"H"),IF(Data!Z259="Zone",SUMIFS(Data!AC:AC,Data!Z:Z,"TM",Data!T:T,Data!M259,AA:AA,"H"),IF(Data!Z259="Region",SUMIFS(Data!AC:AC,Data!Z:Z,"TM",Data!S:S,Data!M259,AA:AA,"H"),IF(Data!Z259="Country",SUMIFS(Data!AC:AC,Data!Z:Z,"TM",Data!R:R,Data!M259,AA:AA,"H"),"")))))))</f>
        <v>0</v>
      </c>
      <c r="AD259" s="18">
        <f>IF(Z259="TM",0,IF(Data!Z259="AAM",SUMIFS(Data!AD:AD,Data!Z:Z,"TM",Data!X:X,Data!M259,AA:AA,"H"),IF(Data!Z259="AM",SUMIFS(Data!AD:AD,Data!Z:Z,"TM",Data!V:V,Data!M259,AA:AA,"H"),IF(Data!Z259="AZM",SUMIFS(Data!AD:AD,Data!Z:Z,"TM",Data!U:U,Data!M259,AA:AA,"H"),IF(Data!Z259="Zone",SUMIFS(Data!AD:AD,Data!Z:Z,"TM",Data!T:T,Data!M259,AA:AA,"H"),IF(Data!Z259="Region",SUMIFS(Data!AD:AD,Data!Z:Z,"TM",Data!S:S,Data!M259,AA:AA,"H"),IF(Data!Z259="Country",SUMIFS(Data!AD:AD,Data!Z:Z,"TM",Data!R:R,Data!M259,AA:AA,"H"),"")))))))</f>
        <v>0</v>
      </c>
      <c r="AE259" s="27">
        <f t="shared" si="60"/>
        <v>0</v>
      </c>
      <c r="AF259" s="26">
        <f t="shared" si="61"/>
        <v>0</v>
      </c>
      <c r="AG259" s="26">
        <f t="shared" si="62"/>
        <v>0</v>
      </c>
      <c r="AH259" s="26">
        <f t="shared" si="63"/>
        <v>0</v>
      </c>
      <c r="AJ259" s="28">
        <f>IF(Z259="TM",IF(AA259="U",(SUMIFS(Orders!AG:AG,Orders!AD:AD,Data!M259,Orders!W:W,0,Orders!X:X,0)+SUMIFS(Orders!AG:AG,Orders!AD:AD,Data!M259,Orders!W:W,1,Orders!X:X,1))/12000,0),IF(Data!Z259="AAM",SUMIFS(Data!AJ:AJ,Data!Z:Z,"TM",Data!X:X,Data!M259,AA:AA,"U"),IF(Data!Z259="AM",SUMIFS(Data!AJ:AJ,Data!Z:Z,"TM",Data!V:V,Data!M259,AA:AA,"U"),IF(Data!Z259="AZM",SUMIFS(Data!AJ:AJ,Data!Z:Z,"TM",Data!U:U,Data!M259,AA:AA,"U"),IF(Data!Z259="Zone",SUMIFS(Data!AJ:AJ,Data!Z:Z,"TM",Data!T:T,Data!M259,AA:AA,"U"),IF(Data!Z259="Region",SUMIFS(Data!AJ:AJ,Data!Z:Z,"TM",Data!S:S,Data!M259,AA:AA,"U"),IF(Data!Z259="Country",SUMIFS(Data!AJ:AJ,Data!Z:Z,"TM",Data!R:R,Data!M259,AA:AA,"U"),"")))))))</f>
        <v>0</v>
      </c>
      <c r="AK259" s="18">
        <f>IF(Z259="TM",IF(AA259="U",(SUMIFS(Orders!AG:AG,Orders!AD:AD,Data!M259,Orders!W:W,0,Orders!X:X,0)+SUMIFS(Orders!AG:AG,Orders!AD:AD,Data!M259,Orders!W:W,1,Orders!X:X,1)),0),IF(Data!Z259="AAM",SUMIFS(Data!AK:AK,Data!Z:Z,"TM",Data!X:X,Data!M259,AA:AA,"U"),IF(Data!Z259="AM",SUMIFS(Data!AK:AK,Data!Z:Z,"TM",Data!V:V,Data!M259,AA:AA,"U"),IF(Data!Z259="AZM",SUMIFS(Data!AK:AK,Data!Z:Z,"TM",Data!U:U,Data!M259,AA:AA,"U"),IF(Data!Z259="Zone",SUMIFS(Data!AK:AK,Data!Z:Z,"TM",Data!T:T,Data!M259,AA:AA,"U"),IF(Data!Z259="Region",SUMIFS(Data!AK:AK,Data!Z:Z,"TM",Data!S:S,Data!M259,AA:AA,"U"),IF(Data!Z259="Country",SUMIFS(Data!AK:AK,Data!Z:Z,"TM",Data!R:R,Data!M259,AA:AA,"U"),"")))))))</f>
        <v>0</v>
      </c>
      <c r="AL259" s="18">
        <f>IF(Z259="TM",12000*0,IF(Data!Z259="AAM",SUMIFS(Data!AL:AL,Data!Z:Z,"TM",Data!X:X,Data!M259,AA:AA,"H"),IF(Data!Z259="AM",SUMIFS(Data!AL:AL,Data!Z:Z,"TM",Data!V:V,Data!M259,AA:AA,"H"),IF(Data!Z259="AZM",SUMIFS(Data!AL:AL,Data!Z:Z,"TM",Data!U:U,Data!M259,AA:AA,"H"),IF(Data!Z259="Zone",SUMIFS(Data!AL:AL,Data!Z:Z,"TM",Data!T:T,Data!M259,AA:AA,"H"),IF(Data!Z259="Region",SUMIFS(Data!AL:AL,Data!Z:Z,"TM",Data!S:S,Data!M259,AA:AA,"H"),IF(Data!Z259="Country",SUMIFS(Data!AL:AL,Data!Z:Z,"TM",Data!R:R,Data!M259,AA:AA,"H"),"")))))))</f>
        <v>0</v>
      </c>
      <c r="AM259" s="27">
        <f t="shared" si="64"/>
        <v>0</v>
      </c>
      <c r="AN259" s="26">
        <f t="shared" si="65"/>
        <v>0</v>
      </c>
      <c r="AO259" s="26">
        <f t="shared" si="66"/>
        <v>0</v>
      </c>
      <c r="AQ259" s="28">
        <f t="shared" si="67"/>
        <v>0</v>
      </c>
      <c r="AR259" s="18">
        <f t="shared" si="68"/>
        <v>0</v>
      </c>
      <c r="AS259" s="18">
        <f t="shared" si="69"/>
        <v>0</v>
      </c>
      <c r="AT259" s="27">
        <f t="shared" si="70"/>
        <v>0</v>
      </c>
      <c r="AU259" s="27"/>
      <c r="AV259" s="27"/>
      <c r="AW259" s="18">
        <f>IF(Z259="TM",(COUNTIFS(Orders!AD:AD,Data!M259,Orders!W:W,0,Orders!X:X,0,Orders!S:S,"*Ray*")+COUNTIFS(Orders!AD:AD,Data!M259,Orders!W:W,1,Orders!X:X,1,Orders!S:S,"*Ray*")+COUNTIFS(Orders!AD:AD,Data!M259,Orders!W:W,0,Orders!X:X,0,Orders!S:S,"*Fabric*")+COUNTIFS(Orders!AD:AD,Data!M259,Orders!W:W,1,Orders!X:X,1,Orders!S:S,"*Fabric*")),IF(Data!Z259="AAM",SUMIFS(Data!AW:AW,Data!Z:Z,"TM",Data!X:X,Data!M259),IF(Data!Z259="AM",SUMIFS(Data!AW:AW,Data!Z:Z,"TM",Data!V:V,Data!M259),IF(Data!Z259="AZM",SUMIFS(Data!AW:AW,Data!Z:Z,"TM",Data!U:U,Data!M259),IF(Data!Z259="Zone",SUMIFS(Data!AW:AW,Data!Z:Z,"TM",Data!T:T,Data!M259),IF(Data!Z259="Region",SUMIFS(Data!AW:AW,Data!Z:Z,"TM",Data!S:S,Data!M259),IF(Data!Z259="Country",SUMIFS(Data!AW:AW,Data!Z:Z,"TM",Data!R:R,Data!M259),0)))))))</f>
        <v>0</v>
      </c>
      <c r="AX259" s="18">
        <f>IF(Z259="TM",(COUNTIFS(Orders!AD:AD,Data!M259,Orders!W:W,0,Orders!X:X,0,Orders!S:S,"*Starter*")+COUNTIFS(Orders!AD:AD,Data!M259,Orders!W:W,1,Orders!X:X,1,Orders!S:S,"*Starter*")),IF(Data!Z259="AAM",SUMIFS(Data!AX:AX,Data!Z:Z,"TM",Data!X:X,Data!M259),IF(Data!Z259="AM",SUMIFS(Data!AX:AX,Data!Z:Z,"TM",Data!V:V,Data!M259),IF(Data!Z259="AZM",SUMIFS(Data!AX:AX,Data!Z:Z,"TM",Data!U:U,Data!M259),IF(Data!Z259="Zone",SUMIFS(Data!AX:AX,Data!Z:Z,"TM",Data!T:T,Data!M259),IF(Data!Z259="Region",SUMIFS(Data!AX:AX,Data!Z:Z,"TM",Data!S:S,Data!M259),IF(Data!Z259="Country",SUMIFS(Data!AX:AX,Data!Z:Z,"TM",Data!R:R,Data!M259),0)))))))</f>
        <v>0</v>
      </c>
      <c r="AY259" s="18">
        <f>IF(Z259="TM",(COUNTIFS(Orders!AD:AD,Data!M259,Orders!W:W,0,Orders!X:X,0,Orders!S:S,"*Pro*")+COUNTIFS(Orders!AD:AD,Data!M259,Orders!W:W,1,Orders!X:X,1,Orders!S:S,"*Pro*")),IF(Data!Z259="AAM",SUMIFS(Data!AY:AY,Data!Z:Z,"TM",Data!X:X,Data!M259),IF(Data!Z259="AM",SUMIFS(Data!AY:AY,Data!Z:Z,"TM",Data!V:V,Data!M259),IF(Data!Z259="AZM",SUMIFS(Data!AY:AY,Data!Z:Z,"TM",Data!U:U,Data!M259),IF(Data!Z259="Zone",SUMIFS(Data!AY:AY,Data!Z:Z,"TM",Data!T:T,Data!M259),IF(Data!Z259="Region",SUMIFS(Data!AY:AY,Data!Z:Z,"TM",Data!S:S,Data!M259),IF(Data!Z259="Country",SUMIFS(Data!AY:AY,Data!Z:Z,"TM",Data!R:R,Data!M259),0)))))))</f>
        <v>0</v>
      </c>
      <c r="AZ259" s="18">
        <f>IF(Z259="TM",(COUNTIFS(Orders!AD:AD,Data!M259,Orders!W:W,0,Orders!X:X,0,Orders!S:S,"*Tab*")+COUNTIFS(Orders!AD:AD,Data!M259,Orders!W:W,1,Orders!X:X,1,Orders!S:S,"*Tab*")),IF(Data!Z259="AAM",SUMIFS(Data!AZ:AZ,Data!Z:Z,"TM",Data!X:X,Data!M259),IF(Data!Z259="AM",SUMIFS(Data!AZ:AZ,Data!Z:Z,"TM",Data!V:V,Data!M259),IF(Data!Z259="AZM",SUMIFS(Data!AZ:AZ,Data!Z:Z,"TM",Data!U:U,Data!M259),IF(Data!Z259="Zone",SUMIFS(Data!AZ:AZ,Data!Z:Z,"TM",Data!T:T,Data!M259),IF(Data!Z259="Region",SUMIFS(Data!AZ:AZ,Data!Z:Z,"TM",Data!S:S,Data!M259),IF(Data!Z259="Country",SUMIFS(Data!AZ:AZ,Data!Z:Z,"TM",Data!R:R,Data!M259),0)))))))</f>
        <v>0</v>
      </c>
      <c r="BA259" s="18">
        <f>IF(Z259="TM",(COUNTIFS(Orders!AD:AD,Data!M259,Orders!W:W,0,Orders!X:X,0,Orders!S:S,"*Dental*")+COUNTIFS(Orders!AD:AD,Data!M259,Orders!W:W,1,Orders!X:X,1,Orders!S:S,"*Dental*")+COUNTIFS(Orders!AD:AD,Data!M259,Orders!W:W,0,Orders!X:X,0,Orders!S:S,"*Pediatric*")+COUNTIFS(Orders!AD:AD,Data!M259,Orders!W:W,1,Orders!X:X,1,Orders!S:S,"*Pediatric*")),IF(Data!Z259="AAM",SUMIFS(Data!BA:BA,Data!Z:Z,"TM",Data!X:X,Data!M259),IF(Data!Z259="AM",SUMIFS(Data!BA:BA,Data!Z:Z,"TM",Data!V:V,Data!M259),IF(Data!Z259="AZM",SUMIFS(Data!BA:BA,Data!Z:Z,"TM",Data!U:U,Data!M259),IF(Data!Z259="Zone",SUMIFS(Data!BA:BA,Data!Z:Z,"TM",Data!T:T,Data!M259),IF(Data!Z259="Region",SUMIFS(Data!BA:BA,Data!Z:Z,"TM",Data!S:S,Data!M259),IF(Data!Z259="Country",SUMIFS(Data!BA:BA,Data!Z:Z,"TM",Data!R:R,Data!M259),0)))))))</f>
        <v>0</v>
      </c>
      <c r="BB259" s="18">
        <f>IF(Z259="TM",(COUNTIFS(Orders!AD:AD,Data!M259,Orders!W:W,0,Orders!X:X,0,Orders!S:S,"*Fabric*")+COUNTIFS(Orders!AD:AD,Data!M259,Orders!W:W,1,Orders!X:X,1,Orders!S:S,"*Fabric*")),IF(Data!Z259="AAM",SUMIFS(Data!BB:BB,Data!Z:Z,"TM",Data!X:X,Data!M259),IF(Data!Z259="AM",SUMIFS(Data!BB:BB,Data!Z:Z,"TM",Data!V:V,Data!M259),IF(Data!Z259="AZM",SUMIFS(Data!BB:BB,Data!Z:Z,"TM",Data!U:U,Data!M259),IF(Data!Z259="Zone",SUMIFS(Data!BB:BB,Data!Z:Z,"TM",Data!T:T,Data!M259),IF(Data!Z259="Region",SUMIFS(Data!BB:BB,Data!Z:Z,"TM",Data!S:S,Data!M259),IF(Data!Z259="Country",SUMIFS(Data!BB:BB,Data!Z:Z,"TM",Data!R:R,Data!M259),0)))))))</f>
        <v>0</v>
      </c>
    </row>
    <row r="260" spans="1:54" ht="15.75" x14ac:dyDescent="0.3">
      <c r="A260" s="33" t="str">
        <f t="shared" si="71"/>
        <v/>
      </c>
      <c r="B260" s="33" t="b">
        <f t="shared" si="72"/>
        <v>1</v>
      </c>
      <c r="C260" s="33" t="e">
        <f>IF(ISERROR(SMALL($D$4:$D$594,E260)),””,SMALL($D$4:$D$594,E260))</f>
        <v>#NAME?</v>
      </c>
      <c r="D260" s="34" t="str">
        <f t="shared" si="73"/>
        <v/>
      </c>
      <c r="E260" s="33">
        <f>ROWS($E$4:E260)</f>
        <v>257</v>
      </c>
      <c r="F260" s="33">
        <f t="shared" si="74"/>
        <v>0</v>
      </c>
      <c r="G260" s="33">
        <f>IF(OR(Report!$C$7="",Report!$C$7="All Levels"),1,IF(Report!$C$7=Data!Z260,1,0))</f>
        <v>0</v>
      </c>
      <c r="H260" s="33">
        <f t="shared" si="75"/>
        <v>1</v>
      </c>
      <c r="I260" s="33">
        <f t="shared" si="76"/>
        <v>3</v>
      </c>
      <c r="J260" s="33">
        <f>IF(OR(Report!$F$7="",Report!$F$7="All AMs"),1,IF(Report!$F$7=Data!W260,1,0))</f>
        <v>1</v>
      </c>
      <c r="K260" s="33">
        <f>IF(OR(Report!$E$7="",Report!$E$7="All Zones"),1,IF(Report!$E$7=Data!P260,1,0))</f>
        <v>1</v>
      </c>
      <c r="L260" s="33">
        <f>IF(OR(Report!$D$7="",Report!$D$7="All Regions"),1,IF(Report!$D$7=Data!O260,1,0))</f>
        <v>1</v>
      </c>
      <c r="M260" s="67" t="s">
        <v>511</v>
      </c>
      <c r="N260" s="67" t="s">
        <v>1086</v>
      </c>
      <c r="O260" s="68" t="s">
        <v>18</v>
      </c>
      <c r="P260" s="68" t="s">
        <v>684</v>
      </c>
      <c r="Q260" s="68" t="s">
        <v>821</v>
      </c>
      <c r="R260" s="67" t="s">
        <v>777</v>
      </c>
      <c r="S260" s="67" t="s">
        <v>749</v>
      </c>
      <c r="T260" s="67" t="s">
        <v>752</v>
      </c>
      <c r="U260" s="67"/>
      <c r="V260" s="67" t="s">
        <v>820</v>
      </c>
      <c r="W260" s="67" t="s">
        <v>711</v>
      </c>
      <c r="X260" s="67"/>
      <c r="Y260" s="68" t="s">
        <v>362</v>
      </c>
      <c r="Z260" s="68" t="s">
        <v>13</v>
      </c>
      <c r="AA260" s="68" t="s">
        <v>70</v>
      </c>
      <c r="AB260" s="18">
        <f>IF(Z260="TM",IF(AA260="H",(COUNTIFS(Orders!AD:AD,Data!M260,Orders!W:W,0,Orders!X:X,0)+COUNTIFS(Orders!AD:AD,Data!M260,Orders!W:W,1,Orders!X:X,1)),0),IF(Data!Z260="AAM",SUMIFS(Data!AB:AB,Data!Z:Z,"TM",Data!X:X,Data!M260,AA:AA,"H"),IF(Data!Z260="AM",SUMIFS(Data!AB:AB,Data!Z:Z,"TM",Data!V:V,Data!M260,AA:AA,"H"),IF(Data!Z260="AZM",SUMIFS(Data!AB:AB,Data!Z:Z,"TM",Data!U:U,Data!M260,AA:AA,"H"),IF(Data!Z260="ZM",SUMIFS(Data!AB:AB,Data!Z:Z,"TM",Data!T:T,Data!M260,AA:AA,"H"),IF(Data!Z260="RM",SUMIFS(Data!AB:AB,Data!Z:Z,"TM",Data!S:S,Data!M260,AA:AA,"H"),IF(Data!Z260="CM",SUMIFS(Data!AB:AB,Data!Z:Z,"TM",Data!R:R,Data!M260,AA:AA,"H"),"")))))))</f>
        <v>0</v>
      </c>
      <c r="AC260" s="28">
        <f>IF(Z260="TM",IF(AA260="H",(SUMIFS(Orders!AG:AG,Orders!AD:AD,Data!M260,Orders!W:W,0,Orders!X:X,0)+SUMIFS(Orders!AG:AG,Orders!AD:AD,Data!M260,Orders!W:W,1,Orders!X:X,1))/12000,0),IF(Data!Z260="AAM",SUMIFS(Data!AC:AC,Data!Z:Z,"TM",Data!X:X,Data!M260,AA:AA,"H"),IF(Data!Z260="AM",SUMIFS(Data!AC:AC,Data!Z:Z,"TM",Data!V:V,Data!M260,AA:AA,"H"),IF(Data!Z260="AZM",SUMIFS(Data!AC:AC,Data!Z:Z,"TM",Data!U:U,Data!M260,AA:AA,"H"),IF(Data!Z260="Zone",SUMIFS(Data!AC:AC,Data!Z:Z,"TM",Data!T:T,Data!M260,AA:AA,"H"),IF(Data!Z260="Region",SUMIFS(Data!AC:AC,Data!Z:Z,"TM",Data!S:S,Data!M260,AA:AA,"H"),IF(Data!Z260="Country",SUMIFS(Data!AC:AC,Data!Z:Z,"TM",Data!R:R,Data!M260,AA:AA,"H"),"")))))))</f>
        <v>0</v>
      </c>
      <c r="AD260" s="18">
        <f>IF(Z260="TM",0,IF(Data!Z260="AAM",SUMIFS(Data!AD:AD,Data!Z:Z,"TM",Data!X:X,Data!M260,AA:AA,"H"),IF(Data!Z260="AM",SUMIFS(Data!AD:AD,Data!Z:Z,"TM",Data!V:V,Data!M260,AA:AA,"H"),IF(Data!Z260="AZM",SUMIFS(Data!AD:AD,Data!Z:Z,"TM",Data!U:U,Data!M260,AA:AA,"H"),IF(Data!Z260="Zone",SUMIFS(Data!AD:AD,Data!Z:Z,"TM",Data!T:T,Data!M260,AA:AA,"H"),IF(Data!Z260="Region",SUMIFS(Data!AD:AD,Data!Z:Z,"TM",Data!S:S,Data!M260,AA:AA,"H"),IF(Data!Z260="Country",SUMIFS(Data!AD:AD,Data!Z:Z,"TM",Data!R:R,Data!M260,AA:AA,"H"),"")))))))</f>
        <v>0</v>
      </c>
      <c r="AE260" s="27">
        <f t="shared" si="60"/>
        <v>0</v>
      </c>
      <c r="AF260" s="26">
        <f t="shared" si="61"/>
        <v>0</v>
      </c>
      <c r="AG260" s="26">
        <f t="shared" si="62"/>
        <v>0</v>
      </c>
      <c r="AH260" s="26">
        <f t="shared" si="63"/>
        <v>0</v>
      </c>
      <c r="AJ260" s="28">
        <f>IF(Z260="TM",IF(AA260="U",(SUMIFS(Orders!AG:AG,Orders!AD:AD,Data!M260,Orders!W:W,0,Orders!X:X,0)+SUMIFS(Orders!AG:AG,Orders!AD:AD,Data!M260,Orders!W:W,1,Orders!X:X,1))/12000,0),IF(Data!Z260="AAM",SUMIFS(Data!AJ:AJ,Data!Z:Z,"TM",Data!X:X,Data!M260,AA:AA,"U"),IF(Data!Z260="AM",SUMIFS(Data!AJ:AJ,Data!Z:Z,"TM",Data!V:V,Data!M260,AA:AA,"U"),IF(Data!Z260="AZM",SUMIFS(Data!AJ:AJ,Data!Z:Z,"TM",Data!U:U,Data!M260,AA:AA,"U"),IF(Data!Z260="Zone",SUMIFS(Data!AJ:AJ,Data!Z:Z,"TM",Data!T:T,Data!M260,AA:AA,"U"),IF(Data!Z260="Region",SUMIFS(Data!AJ:AJ,Data!Z:Z,"TM",Data!S:S,Data!M260,AA:AA,"U"),IF(Data!Z260="Country",SUMIFS(Data!AJ:AJ,Data!Z:Z,"TM",Data!R:R,Data!M260,AA:AA,"U"),"")))))))</f>
        <v>0</v>
      </c>
      <c r="AK260" s="18">
        <f>IF(Z260="TM",IF(AA260="U",(SUMIFS(Orders!AG:AG,Orders!AD:AD,Data!M260,Orders!W:W,0,Orders!X:X,0)+SUMIFS(Orders!AG:AG,Orders!AD:AD,Data!M260,Orders!W:W,1,Orders!X:X,1)),0),IF(Data!Z260="AAM",SUMIFS(Data!AK:AK,Data!Z:Z,"TM",Data!X:X,Data!M260,AA:AA,"U"),IF(Data!Z260="AM",SUMIFS(Data!AK:AK,Data!Z:Z,"TM",Data!V:V,Data!M260,AA:AA,"U"),IF(Data!Z260="AZM",SUMIFS(Data!AK:AK,Data!Z:Z,"TM",Data!U:U,Data!M260,AA:AA,"U"),IF(Data!Z260="Zone",SUMIFS(Data!AK:AK,Data!Z:Z,"TM",Data!T:T,Data!M260,AA:AA,"U"),IF(Data!Z260="Region",SUMIFS(Data!AK:AK,Data!Z:Z,"TM",Data!S:S,Data!M260,AA:AA,"U"),IF(Data!Z260="Country",SUMIFS(Data!AK:AK,Data!Z:Z,"TM",Data!R:R,Data!M260,AA:AA,"U"),"")))))))</f>
        <v>0</v>
      </c>
      <c r="AL260" s="18">
        <f>IF(Z260="TM",12000*0,IF(Data!Z260="AAM",SUMIFS(Data!AL:AL,Data!Z:Z,"TM",Data!X:X,Data!M260,AA:AA,"H"),IF(Data!Z260="AM",SUMIFS(Data!AL:AL,Data!Z:Z,"TM",Data!V:V,Data!M260,AA:AA,"H"),IF(Data!Z260="AZM",SUMIFS(Data!AL:AL,Data!Z:Z,"TM",Data!U:U,Data!M260,AA:AA,"H"),IF(Data!Z260="Zone",SUMIFS(Data!AL:AL,Data!Z:Z,"TM",Data!T:T,Data!M260,AA:AA,"H"),IF(Data!Z260="Region",SUMIFS(Data!AL:AL,Data!Z:Z,"TM",Data!S:S,Data!M260,AA:AA,"H"),IF(Data!Z260="Country",SUMIFS(Data!AL:AL,Data!Z:Z,"TM",Data!R:R,Data!M260,AA:AA,"H"),"")))))))</f>
        <v>0</v>
      </c>
      <c r="AM260" s="27">
        <f t="shared" si="64"/>
        <v>0</v>
      </c>
      <c r="AN260" s="26">
        <f t="shared" si="65"/>
        <v>0</v>
      </c>
      <c r="AO260" s="26">
        <f t="shared" si="66"/>
        <v>0</v>
      </c>
      <c r="AQ260" s="28">
        <f t="shared" si="67"/>
        <v>0</v>
      </c>
      <c r="AR260" s="18">
        <f t="shared" si="68"/>
        <v>0</v>
      </c>
      <c r="AS260" s="18">
        <f t="shared" si="69"/>
        <v>0</v>
      </c>
      <c r="AT260" s="27">
        <f t="shared" si="70"/>
        <v>0</v>
      </c>
      <c r="AU260" s="27"/>
      <c r="AV260" s="27"/>
      <c r="AW260" s="18">
        <f>IF(Z260="TM",(COUNTIFS(Orders!AD:AD,Data!M260,Orders!W:W,0,Orders!X:X,0,Orders!S:S,"*Ray*")+COUNTIFS(Orders!AD:AD,Data!M260,Orders!W:W,1,Orders!X:X,1,Orders!S:S,"*Ray*")+COUNTIFS(Orders!AD:AD,Data!M260,Orders!W:W,0,Orders!X:X,0,Orders!S:S,"*Fabric*")+COUNTIFS(Orders!AD:AD,Data!M260,Orders!W:W,1,Orders!X:X,1,Orders!S:S,"*Fabric*")),IF(Data!Z260="AAM",SUMIFS(Data!AW:AW,Data!Z:Z,"TM",Data!X:X,Data!M260),IF(Data!Z260="AM",SUMIFS(Data!AW:AW,Data!Z:Z,"TM",Data!V:V,Data!M260),IF(Data!Z260="AZM",SUMIFS(Data!AW:AW,Data!Z:Z,"TM",Data!U:U,Data!M260),IF(Data!Z260="Zone",SUMIFS(Data!AW:AW,Data!Z:Z,"TM",Data!T:T,Data!M260),IF(Data!Z260="Region",SUMIFS(Data!AW:AW,Data!Z:Z,"TM",Data!S:S,Data!M260),IF(Data!Z260="Country",SUMIFS(Data!AW:AW,Data!Z:Z,"TM",Data!R:R,Data!M260),0)))))))</f>
        <v>0</v>
      </c>
      <c r="AX260" s="18">
        <f>IF(Z260="TM",(COUNTIFS(Orders!AD:AD,Data!M260,Orders!W:W,0,Orders!X:X,0,Orders!S:S,"*Starter*")+COUNTIFS(Orders!AD:AD,Data!M260,Orders!W:W,1,Orders!X:X,1,Orders!S:S,"*Starter*")),IF(Data!Z260="AAM",SUMIFS(Data!AX:AX,Data!Z:Z,"TM",Data!X:X,Data!M260),IF(Data!Z260="AM",SUMIFS(Data!AX:AX,Data!Z:Z,"TM",Data!V:V,Data!M260),IF(Data!Z260="AZM",SUMIFS(Data!AX:AX,Data!Z:Z,"TM",Data!U:U,Data!M260),IF(Data!Z260="Zone",SUMIFS(Data!AX:AX,Data!Z:Z,"TM",Data!T:T,Data!M260),IF(Data!Z260="Region",SUMIFS(Data!AX:AX,Data!Z:Z,"TM",Data!S:S,Data!M260),IF(Data!Z260="Country",SUMIFS(Data!AX:AX,Data!Z:Z,"TM",Data!R:R,Data!M260),0)))))))</f>
        <v>0</v>
      </c>
      <c r="AY260" s="18">
        <f>IF(Z260="TM",(COUNTIFS(Orders!AD:AD,Data!M260,Orders!W:W,0,Orders!X:X,0,Orders!S:S,"*Pro*")+COUNTIFS(Orders!AD:AD,Data!M260,Orders!W:W,1,Orders!X:X,1,Orders!S:S,"*Pro*")),IF(Data!Z260="AAM",SUMIFS(Data!AY:AY,Data!Z:Z,"TM",Data!X:X,Data!M260),IF(Data!Z260="AM",SUMIFS(Data!AY:AY,Data!Z:Z,"TM",Data!V:V,Data!M260),IF(Data!Z260="AZM",SUMIFS(Data!AY:AY,Data!Z:Z,"TM",Data!U:U,Data!M260),IF(Data!Z260="Zone",SUMIFS(Data!AY:AY,Data!Z:Z,"TM",Data!T:T,Data!M260),IF(Data!Z260="Region",SUMIFS(Data!AY:AY,Data!Z:Z,"TM",Data!S:S,Data!M260),IF(Data!Z260="Country",SUMIFS(Data!AY:AY,Data!Z:Z,"TM",Data!R:R,Data!M260),0)))))))</f>
        <v>0</v>
      </c>
      <c r="AZ260" s="18">
        <f>IF(Z260="TM",(COUNTIFS(Orders!AD:AD,Data!M260,Orders!W:W,0,Orders!X:X,0,Orders!S:S,"*Tab*")+COUNTIFS(Orders!AD:AD,Data!M260,Orders!W:W,1,Orders!X:X,1,Orders!S:S,"*Tab*")),IF(Data!Z260="AAM",SUMIFS(Data!AZ:AZ,Data!Z:Z,"TM",Data!X:X,Data!M260),IF(Data!Z260="AM",SUMIFS(Data!AZ:AZ,Data!Z:Z,"TM",Data!V:V,Data!M260),IF(Data!Z260="AZM",SUMIFS(Data!AZ:AZ,Data!Z:Z,"TM",Data!U:U,Data!M260),IF(Data!Z260="Zone",SUMIFS(Data!AZ:AZ,Data!Z:Z,"TM",Data!T:T,Data!M260),IF(Data!Z260="Region",SUMIFS(Data!AZ:AZ,Data!Z:Z,"TM",Data!S:S,Data!M260),IF(Data!Z260="Country",SUMIFS(Data!AZ:AZ,Data!Z:Z,"TM",Data!R:R,Data!M260),0)))))))</f>
        <v>0</v>
      </c>
      <c r="BA260" s="18">
        <f>IF(Z260="TM",(COUNTIFS(Orders!AD:AD,Data!M260,Orders!W:W,0,Orders!X:X,0,Orders!S:S,"*Dental*")+COUNTIFS(Orders!AD:AD,Data!M260,Orders!W:W,1,Orders!X:X,1,Orders!S:S,"*Dental*")+COUNTIFS(Orders!AD:AD,Data!M260,Orders!W:W,0,Orders!X:X,0,Orders!S:S,"*Pediatric*")+COUNTIFS(Orders!AD:AD,Data!M260,Orders!W:W,1,Orders!X:X,1,Orders!S:S,"*Pediatric*")),IF(Data!Z260="AAM",SUMIFS(Data!BA:BA,Data!Z:Z,"TM",Data!X:X,Data!M260),IF(Data!Z260="AM",SUMIFS(Data!BA:BA,Data!Z:Z,"TM",Data!V:V,Data!M260),IF(Data!Z260="AZM",SUMIFS(Data!BA:BA,Data!Z:Z,"TM",Data!U:U,Data!M260),IF(Data!Z260="Zone",SUMIFS(Data!BA:BA,Data!Z:Z,"TM",Data!T:T,Data!M260),IF(Data!Z260="Region",SUMIFS(Data!BA:BA,Data!Z:Z,"TM",Data!S:S,Data!M260),IF(Data!Z260="Country",SUMIFS(Data!BA:BA,Data!Z:Z,"TM",Data!R:R,Data!M260),0)))))))</f>
        <v>0</v>
      </c>
      <c r="BB260" s="18">
        <f>IF(Z260="TM",(COUNTIFS(Orders!AD:AD,Data!M260,Orders!W:W,0,Orders!X:X,0,Orders!S:S,"*Fabric*")+COUNTIFS(Orders!AD:AD,Data!M260,Orders!W:W,1,Orders!X:X,1,Orders!S:S,"*Fabric*")),IF(Data!Z260="AAM",SUMIFS(Data!BB:BB,Data!Z:Z,"TM",Data!X:X,Data!M260),IF(Data!Z260="AM",SUMIFS(Data!BB:BB,Data!Z:Z,"TM",Data!V:V,Data!M260),IF(Data!Z260="AZM",SUMIFS(Data!BB:BB,Data!Z:Z,"TM",Data!U:U,Data!M260),IF(Data!Z260="Zone",SUMIFS(Data!BB:BB,Data!Z:Z,"TM",Data!T:T,Data!M260),IF(Data!Z260="Region",SUMIFS(Data!BB:BB,Data!Z:Z,"TM",Data!S:S,Data!M260),IF(Data!Z260="Country",SUMIFS(Data!BB:BB,Data!Z:Z,"TM",Data!R:R,Data!M260),0)))))))</f>
        <v>0</v>
      </c>
    </row>
    <row r="261" spans="1:54" ht="15.75" x14ac:dyDescent="0.3">
      <c r="A261" s="33" t="str">
        <f t="shared" si="71"/>
        <v/>
      </c>
      <c r="B261" s="33" t="b">
        <f t="shared" si="72"/>
        <v>1</v>
      </c>
      <c r="C261" s="33" t="e">
        <f>IF(ISERROR(SMALL($D$4:$D$594,E261)),””,SMALL($D$4:$D$594,E261))</f>
        <v>#NAME?</v>
      </c>
      <c r="D261" s="34" t="str">
        <f t="shared" si="73"/>
        <v/>
      </c>
      <c r="E261" s="33">
        <f>ROWS($E$4:E261)</f>
        <v>258</v>
      </c>
      <c r="F261" s="33">
        <f t="shared" si="74"/>
        <v>0</v>
      </c>
      <c r="G261" s="33">
        <f>IF(OR(Report!$C$7="",Report!$C$7="All Levels"),1,IF(Report!$C$7=Data!Z261,1,0))</f>
        <v>0</v>
      </c>
      <c r="H261" s="33">
        <f t="shared" si="75"/>
        <v>1</v>
      </c>
      <c r="I261" s="33">
        <f t="shared" si="76"/>
        <v>3</v>
      </c>
      <c r="J261" s="33">
        <f>IF(OR(Report!$F$7="",Report!$F$7="All AMs"),1,IF(Report!$F$7=Data!W261,1,0))</f>
        <v>1</v>
      </c>
      <c r="K261" s="33">
        <f>IF(OR(Report!$E$7="",Report!$E$7="All Zones"),1,IF(Report!$E$7=Data!P261,1,0))</f>
        <v>1</v>
      </c>
      <c r="L261" s="33">
        <f>IF(OR(Report!$D$7="",Report!$D$7="All Regions"),1,IF(Report!$D$7=Data!O261,1,0))</f>
        <v>1</v>
      </c>
      <c r="M261" s="67" t="s">
        <v>505</v>
      </c>
      <c r="N261" s="67" t="s">
        <v>1087</v>
      </c>
      <c r="O261" s="68" t="s">
        <v>18</v>
      </c>
      <c r="P261" s="68" t="s">
        <v>684</v>
      </c>
      <c r="Q261" s="68" t="s">
        <v>821</v>
      </c>
      <c r="R261" s="67" t="s">
        <v>777</v>
      </c>
      <c r="S261" s="67" t="s">
        <v>749</v>
      </c>
      <c r="T261" s="67" t="s">
        <v>752</v>
      </c>
      <c r="U261" s="67"/>
      <c r="V261" s="67" t="s">
        <v>820</v>
      </c>
      <c r="W261" s="67" t="s">
        <v>711</v>
      </c>
      <c r="X261" s="67"/>
      <c r="Y261" s="68" t="s">
        <v>362</v>
      </c>
      <c r="Z261" s="68" t="s">
        <v>13</v>
      </c>
      <c r="AA261" s="68" t="s">
        <v>70</v>
      </c>
      <c r="AB261" s="18">
        <f>IF(Z261="TM",IF(AA261="H",(COUNTIFS(Orders!AD:AD,Data!M261,Orders!W:W,0,Orders!X:X,0)+COUNTIFS(Orders!AD:AD,Data!M261,Orders!W:W,1,Orders!X:X,1)),0),IF(Data!Z261="AAM",SUMIFS(Data!AB:AB,Data!Z:Z,"TM",Data!X:X,Data!M261,AA:AA,"H"),IF(Data!Z261="AM",SUMIFS(Data!AB:AB,Data!Z:Z,"TM",Data!V:V,Data!M261,AA:AA,"H"),IF(Data!Z261="AZM",SUMIFS(Data!AB:AB,Data!Z:Z,"TM",Data!U:U,Data!M261,AA:AA,"H"),IF(Data!Z261="ZM",SUMIFS(Data!AB:AB,Data!Z:Z,"TM",Data!T:T,Data!M261,AA:AA,"H"),IF(Data!Z261="RM",SUMIFS(Data!AB:AB,Data!Z:Z,"TM",Data!S:S,Data!M261,AA:AA,"H"),IF(Data!Z261="CM",SUMIFS(Data!AB:AB,Data!Z:Z,"TM",Data!R:R,Data!M261,AA:AA,"H"),"")))))))</f>
        <v>0</v>
      </c>
      <c r="AC261" s="28">
        <f>IF(Z261="TM",IF(AA261="H",(SUMIFS(Orders!AG:AG,Orders!AD:AD,Data!M261,Orders!W:W,0,Orders!X:X,0)+SUMIFS(Orders!AG:AG,Orders!AD:AD,Data!M261,Orders!W:W,1,Orders!X:X,1))/12000,0),IF(Data!Z261="AAM",SUMIFS(Data!AC:AC,Data!Z:Z,"TM",Data!X:X,Data!M261,AA:AA,"H"),IF(Data!Z261="AM",SUMIFS(Data!AC:AC,Data!Z:Z,"TM",Data!V:V,Data!M261,AA:AA,"H"),IF(Data!Z261="AZM",SUMIFS(Data!AC:AC,Data!Z:Z,"TM",Data!U:U,Data!M261,AA:AA,"H"),IF(Data!Z261="Zone",SUMIFS(Data!AC:AC,Data!Z:Z,"TM",Data!T:T,Data!M261,AA:AA,"H"),IF(Data!Z261="Region",SUMIFS(Data!AC:AC,Data!Z:Z,"TM",Data!S:S,Data!M261,AA:AA,"H"),IF(Data!Z261="Country",SUMIFS(Data!AC:AC,Data!Z:Z,"TM",Data!R:R,Data!M261,AA:AA,"H"),"")))))))</f>
        <v>0</v>
      </c>
      <c r="AD261" s="18">
        <f>IF(Z261="TM",0,IF(Data!Z261="AAM",SUMIFS(Data!AD:AD,Data!Z:Z,"TM",Data!X:X,Data!M261,AA:AA,"H"),IF(Data!Z261="AM",SUMIFS(Data!AD:AD,Data!Z:Z,"TM",Data!V:V,Data!M261,AA:AA,"H"),IF(Data!Z261="AZM",SUMIFS(Data!AD:AD,Data!Z:Z,"TM",Data!U:U,Data!M261,AA:AA,"H"),IF(Data!Z261="Zone",SUMIFS(Data!AD:AD,Data!Z:Z,"TM",Data!T:T,Data!M261,AA:AA,"H"),IF(Data!Z261="Region",SUMIFS(Data!AD:AD,Data!Z:Z,"TM",Data!S:S,Data!M261,AA:AA,"H"),IF(Data!Z261="Country",SUMIFS(Data!AD:AD,Data!Z:Z,"TM",Data!R:R,Data!M261,AA:AA,"H"),"")))))))</f>
        <v>0</v>
      </c>
      <c r="AE261" s="27">
        <f t="shared" ref="AE261:AE324" si="77">IFERROR(AC261/AD261,0)</f>
        <v>0</v>
      </c>
      <c r="AF261" s="26">
        <f t="shared" ref="AF261:AF324" si="78">IFERROR(AC261*1000/AB261,0)</f>
        <v>0</v>
      </c>
      <c r="AG261" s="26">
        <f t="shared" ref="AG261:AG324" si="79">IFERROR(IF(AND(Z261="TM",Y261="Exp"),AC261,IF(Z261="AAM",AVERAGEIFS(AC:AC,X:X,M261,Z:Z,"TM",Y:Y,"Exp",AA:AA,"H"),IF(Z261="AM",AVERAGEIFS(AC:AC,V:V,M261,Z:Z,"TM",Y:Y,"Exp",AA:AA,"H"),IF(Z261="AZM",AVERAGEIFS(AC:AC,U:U,M261,Z:Z,"TM",Y:Y,"Exp",AA:AA,"H"),IF(Z261="Zone",AVERAGEIFS(AC:AC,T:T,M261,Z:Z,"TM",Y:Y,"Exp",AA:AA,"H"),IF(Z261="Region",AVERAGEIFS(AC:AC,S:S,M261,Z:Z,"TM",Y:Y,"Exp",AA:AA,"H"),IF(Z261="Country",AVERAGEIFS(AC:AC,R:R,M261,Z:Z,"TM",Y:Y,"Exp",AA:AA,"H"),0))))))),0)</f>
        <v>0</v>
      </c>
      <c r="AH261" s="26">
        <f t="shared" ref="AH261:AH324" si="80">IFERROR(IF(AND(Z261="TM",Y261="New"),AC261,IF(Z261="AAM",AVERAGEIFS(AC:AC,X:X,M261,Z:Z,"TM",Y:Y,"New",AA:AA,"H"),IF(Z261="AM",AVERAGEIFS(AC:AC,V:V,M261,Z:Z,"TM",Y:Y,"New",AA:AA,"H"),IF(Z261="AZM",AVERAGEIFS(AC:AC,U:U,M261,Z:Z,"TM",Y:Y,"New",AA:AA,"H"),IF(Z261="Zone",AVERAGEIFS(AC:AC,T:T,M261,Z:Z,"TM",Y:Y,"New",AA:AA,"H"),IF(Z261="Region",AVERAGEIFS(AC:AC,S:S,M261,Z:Z,"TM",Y:Y,"New",AA:AA,"H"),IF(Z261="Country",AVERAGEIFS(AC:AC,R:R,M261,Z:Z,"TM",Y:Y,"New",AA:AA,"H"),0))))))),0)</f>
        <v>0</v>
      </c>
      <c r="AJ261" s="28">
        <f>IF(Z261="TM",IF(AA261="U",(SUMIFS(Orders!AG:AG,Orders!AD:AD,Data!M261,Orders!W:W,0,Orders!X:X,0)+SUMIFS(Orders!AG:AG,Orders!AD:AD,Data!M261,Orders!W:W,1,Orders!X:X,1))/12000,0),IF(Data!Z261="AAM",SUMIFS(Data!AJ:AJ,Data!Z:Z,"TM",Data!X:X,Data!M261,AA:AA,"U"),IF(Data!Z261="AM",SUMIFS(Data!AJ:AJ,Data!Z:Z,"TM",Data!V:V,Data!M261,AA:AA,"U"),IF(Data!Z261="AZM",SUMIFS(Data!AJ:AJ,Data!Z:Z,"TM",Data!U:U,Data!M261,AA:AA,"U"),IF(Data!Z261="Zone",SUMIFS(Data!AJ:AJ,Data!Z:Z,"TM",Data!T:T,Data!M261,AA:AA,"U"),IF(Data!Z261="Region",SUMIFS(Data!AJ:AJ,Data!Z:Z,"TM",Data!S:S,Data!M261,AA:AA,"U"),IF(Data!Z261="Country",SUMIFS(Data!AJ:AJ,Data!Z:Z,"TM",Data!R:R,Data!M261,AA:AA,"U"),"")))))))</f>
        <v>0</v>
      </c>
      <c r="AK261" s="18">
        <f>IF(Z261="TM",IF(AA261="U",(SUMIFS(Orders!AG:AG,Orders!AD:AD,Data!M261,Orders!W:W,0,Orders!X:X,0)+SUMIFS(Orders!AG:AG,Orders!AD:AD,Data!M261,Orders!W:W,1,Orders!X:X,1)),0),IF(Data!Z261="AAM",SUMIFS(Data!AK:AK,Data!Z:Z,"TM",Data!X:X,Data!M261,AA:AA,"U"),IF(Data!Z261="AM",SUMIFS(Data!AK:AK,Data!Z:Z,"TM",Data!V:V,Data!M261,AA:AA,"U"),IF(Data!Z261="AZM",SUMIFS(Data!AK:AK,Data!Z:Z,"TM",Data!U:U,Data!M261,AA:AA,"U"),IF(Data!Z261="Zone",SUMIFS(Data!AK:AK,Data!Z:Z,"TM",Data!T:T,Data!M261,AA:AA,"U"),IF(Data!Z261="Region",SUMIFS(Data!AK:AK,Data!Z:Z,"TM",Data!S:S,Data!M261,AA:AA,"U"),IF(Data!Z261="Country",SUMIFS(Data!AK:AK,Data!Z:Z,"TM",Data!R:R,Data!M261,AA:AA,"U"),"")))))))</f>
        <v>0</v>
      </c>
      <c r="AL261" s="18">
        <f>IF(Z261="TM",12000*0,IF(Data!Z261="AAM",SUMIFS(Data!AL:AL,Data!Z:Z,"TM",Data!X:X,Data!M261,AA:AA,"H"),IF(Data!Z261="AM",SUMIFS(Data!AL:AL,Data!Z:Z,"TM",Data!V:V,Data!M261,AA:AA,"H"),IF(Data!Z261="AZM",SUMIFS(Data!AL:AL,Data!Z:Z,"TM",Data!U:U,Data!M261,AA:AA,"H"),IF(Data!Z261="Zone",SUMIFS(Data!AL:AL,Data!Z:Z,"TM",Data!T:T,Data!M261,AA:AA,"H"),IF(Data!Z261="Region",SUMIFS(Data!AL:AL,Data!Z:Z,"TM",Data!S:S,Data!M261,AA:AA,"H"),IF(Data!Z261="Country",SUMIFS(Data!AL:AL,Data!Z:Z,"TM",Data!R:R,Data!M261,AA:AA,"H"),"")))))))</f>
        <v>0</v>
      </c>
      <c r="AM261" s="27">
        <f t="shared" ref="AM261:AM324" si="81">IFERROR(AK261/AL261,0)</f>
        <v>0</v>
      </c>
      <c r="AN261" s="26">
        <f t="shared" ref="AN261:AN324" si="82">IFERROR(IF(AND(Z261="TM",Y261="Exp"),AC261,IF(Z261="AAM",AVERAGEIFS(AJ:AJ,X:X,M261,Z:Z,"TM",Y:Y,"Exp",AA:AA,"U"),IF(Z261="AM",AVERAGEIFS(AJ:AJ,V:V,M261,Z:Z,"TM",Y:Y,"Exp",AA:AA,"U"),IF(Z261="AZM",AVERAGEIFS(AJ:AJ,U:U,M261,Z:Z,"TM",Y:Y,"Exp",AA:AA,"U"),IF(Z261="Zone",AVERAGEIFS(AJ:AJ,T:T,M261,Z:Z,"TM",Y:Y,"Exp",AA:AA,"U"),IF(Z261="Region",AVERAGEIFS(AJ:AJ,S:S,M261,Z:Z,"TM",Y:Y,"Exp",AA:AA,"U"),IF(Z261="Country",AVERAGEIFS(AJ:AJ,R:R,M261,Z:Z,"TM",Y:Y,"Exp",AA:AA,"U"),0))))))),0)</f>
        <v>0</v>
      </c>
      <c r="AO261" s="26">
        <f t="shared" ref="AO261:AO324" si="83">IFERROR(IF(AND(Z261="TM",Y261="New"),AC261,IF(Z261="AAM",AVERAGEIFS(AJ:AJ,X:X,M261,Z:Z,"TM",Y:Y,"New",AA:AA,"U"),IF(Z261="AM",AVERAGEIFS(AJ:AJ,V:V,M261,Z:Z,"TM",Y:Y,"New",AA:AA,"U"),IF(Z261="AZM",AVERAGEIFS(AJ:AJ,U:U,M261,Z:Z,"TM",Y:Y,"New",AA:AA,"U"),IF(Z261="Zone",AVERAGEIFS(AJ:AJ,T:T,M261,Z:Z,"TM",Y:Y,"New",AA:AA,"U"),IF(Z261="Region",AVERAGEIFS(AJ:AJ,S:S,M261,Z:Z,"TM",Y:Y,"New",AA:AA,"U"),IF(Z261="Country",AVERAGEIFS(AJ:AJ,R:R,M261,Z:Z,"TM",Y:Y,"New",AA:AA,"U"),0))))))),0)</f>
        <v>0</v>
      </c>
      <c r="AQ261" s="28">
        <f t="shared" ref="AQ261:AQ324" si="84">SUM(AC261,AJ261)</f>
        <v>0</v>
      </c>
      <c r="AR261" s="18">
        <f t="shared" ref="AR261:AR324" si="85">AK261+AC261*12000</f>
        <v>0</v>
      </c>
      <c r="AS261" s="18">
        <f t="shared" ref="AS261:AS324" si="86">AL261+AD261*12000</f>
        <v>0</v>
      </c>
      <c r="AT261" s="27">
        <f t="shared" ref="AT261:AT324" si="87">IFERROR(AR261/AS261,0)</f>
        <v>0</v>
      </c>
      <c r="AU261" s="27"/>
      <c r="AV261" s="27"/>
      <c r="AW261" s="18">
        <f>IF(Z261="TM",(COUNTIFS(Orders!AD:AD,Data!M261,Orders!W:W,0,Orders!X:X,0,Orders!S:S,"*Ray*")+COUNTIFS(Orders!AD:AD,Data!M261,Orders!W:W,1,Orders!X:X,1,Orders!S:S,"*Ray*")+COUNTIFS(Orders!AD:AD,Data!M261,Orders!W:W,0,Orders!X:X,0,Orders!S:S,"*Fabric*")+COUNTIFS(Orders!AD:AD,Data!M261,Orders!W:W,1,Orders!X:X,1,Orders!S:S,"*Fabric*")),IF(Data!Z261="AAM",SUMIFS(Data!AW:AW,Data!Z:Z,"TM",Data!X:X,Data!M261),IF(Data!Z261="AM",SUMIFS(Data!AW:AW,Data!Z:Z,"TM",Data!V:V,Data!M261),IF(Data!Z261="AZM",SUMIFS(Data!AW:AW,Data!Z:Z,"TM",Data!U:U,Data!M261),IF(Data!Z261="Zone",SUMIFS(Data!AW:AW,Data!Z:Z,"TM",Data!T:T,Data!M261),IF(Data!Z261="Region",SUMIFS(Data!AW:AW,Data!Z:Z,"TM",Data!S:S,Data!M261),IF(Data!Z261="Country",SUMIFS(Data!AW:AW,Data!Z:Z,"TM",Data!R:R,Data!M261),0)))))))</f>
        <v>0</v>
      </c>
      <c r="AX261" s="18">
        <f>IF(Z261="TM",(COUNTIFS(Orders!AD:AD,Data!M261,Orders!W:W,0,Orders!X:X,0,Orders!S:S,"*Starter*")+COUNTIFS(Orders!AD:AD,Data!M261,Orders!W:W,1,Orders!X:X,1,Orders!S:S,"*Starter*")),IF(Data!Z261="AAM",SUMIFS(Data!AX:AX,Data!Z:Z,"TM",Data!X:X,Data!M261),IF(Data!Z261="AM",SUMIFS(Data!AX:AX,Data!Z:Z,"TM",Data!V:V,Data!M261),IF(Data!Z261="AZM",SUMIFS(Data!AX:AX,Data!Z:Z,"TM",Data!U:U,Data!M261),IF(Data!Z261="Zone",SUMIFS(Data!AX:AX,Data!Z:Z,"TM",Data!T:T,Data!M261),IF(Data!Z261="Region",SUMIFS(Data!AX:AX,Data!Z:Z,"TM",Data!S:S,Data!M261),IF(Data!Z261="Country",SUMIFS(Data!AX:AX,Data!Z:Z,"TM",Data!R:R,Data!M261),0)))))))</f>
        <v>0</v>
      </c>
      <c r="AY261" s="18">
        <f>IF(Z261="TM",(COUNTIFS(Orders!AD:AD,Data!M261,Orders!W:W,0,Orders!X:X,0,Orders!S:S,"*Pro*")+COUNTIFS(Orders!AD:AD,Data!M261,Orders!W:W,1,Orders!X:X,1,Orders!S:S,"*Pro*")),IF(Data!Z261="AAM",SUMIFS(Data!AY:AY,Data!Z:Z,"TM",Data!X:X,Data!M261),IF(Data!Z261="AM",SUMIFS(Data!AY:AY,Data!Z:Z,"TM",Data!V:V,Data!M261),IF(Data!Z261="AZM",SUMIFS(Data!AY:AY,Data!Z:Z,"TM",Data!U:U,Data!M261),IF(Data!Z261="Zone",SUMIFS(Data!AY:AY,Data!Z:Z,"TM",Data!T:T,Data!M261),IF(Data!Z261="Region",SUMIFS(Data!AY:AY,Data!Z:Z,"TM",Data!S:S,Data!M261),IF(Data!Z261="Country",SUMIFS(Data!AY:AY,Data!Z:Z,"TM",Data!R:R,Data!M261),0)))))))</f>
        <v>0</v>
      </c>
      <c r="AZ261" s="18">
        <f>IF(Z261="TM",(COUNTIFS(Orders!AD:AD,Data!M261,Orders!W:W,0,Orders!X:X,0,Orders!S:S,"*Tab*")+COUNTIFS(Orders!AD:AD,Data!M261,Orders!W:W,1,Orders!X:X,1,Orders!S:S,"*Tab*")),IF(Data!Z261="AAM",SUMIFS(Data!AZ:AZ,Data!Z:Z,"TM",Data!X:X,Data!M261),IF(Data!Z261="AM",SUMIFS(Data!AZ:AZ,Data!Z:Z,"TM",Data!V:V,Data!M261),IF(Data!Z261="AZM",SUMIFS(Data!AZ:AZ,Data!Z:Z,"TM",Data!U:U,Data!M261),IF(Data!Z261="Zone",SUMIFS(Data!AZ:AZ,Data!Z:Z,"TM",Data!T:T,Data!M261),IF(Data!Z261="Region",SUMIFS(Data!AZ:AZ,Data!Z:Z,"TM",Data!S:S,Data!M261),IF(Data!Z261="Country",SUMIFS(Data!AZ:AZ,Data!Z:Z,"TM",Data!R:R,Data!M261),0)))))))</f>
        <v>0</v>
      </c>
      <c r="BA261" s="18">
        <f>IF(Z261="TM",(COUNTIFS(Orders!AD:AD,Data!M261,Orders!W:W,0,Orders!X:X,0,Orders!S:S,"*Dental*")+COUNTIFS(Orders!AD:AD,Data!M261,Orders!W:W,1,Orders!X:X,1,Orders!S:S,"*Dental*")+COUNTIFS(Orders!AD:AD,Data!M261,Orders!W:W,0,Orders!X:X,0,Orders!S:S,"*Pediatric*")+COUNTIFS(Orders!AD:AD,Data!M261,Orders!W:W,1,Orders!X:X,1,Orders!S:S,"*Pediatric*")),IF(Data!Z261="AAM",SUMIFS(Data!BA:BA,Data!Z:Z,"TM",Data!X:X,Data!M261),IF(Data!Z261="AM",SUMIFS(Data!BA:BA,Data!Z:Z,"TM",Data!V:V,Data!M261),IF(Data!Z261="AZM",SUMIFS(Data!BA:BA,Data!Z:Z,"TM",Data!U:U,Data!M261),IF(Data!Z261="Zone",SUMIFS(Data!BA:BA,Data!Z:Z,"TM",Data!T:T,Data!M261),IF(Data!Z261="Region",SUMIFS(Data!BA:BA,Data!Z:Z,"TM",Data!S:S,Data!M261),IF(Data!Z261="Country",SUMIFS(Data!BA:BA,Data!Z:Z,"TM",Data!R:R,Data!M261),0)))))))</f>
        <v>0</v>
      </c>
      <c r="BB261" s="18">
        <f>IF(Z261="TM",(COUNTIFS(Orders!AD:AD,Data!M261,Orders!W:W,0,Orders!X:X,0,Orders!S:S,"*Fabric*")+COUNTIFS(Orders!AD:AD,Data!M261,Orders!W:W,1,Orders!X:X,1,Orders!S:S,"*Fabric*")),IF(Data!Z261="AAM",SUMIFS(Data!BB:BB,Data!Z:Z,"TM",Data!X:X,Data!M261),IF(Data!Z261="AM",SUMIFS(Data!BB:BB,Data!Z:Z,"TM",Data!V:V,Data!M261),IF(Data!Z261="AZM",SUMIFS(Data!BB:BB,Data!Z:Z,"TM",Data!U:U,Data!M261),IF(Data!Z261="Zone",SUMIFS(Data!BB:BB,Data!Z:Z,"TM",Data!T:T,Data!M261),IF(Data!Z261="Region",SUMIFS(Data!BB:BB,Data!Z:Z,"TM",Data!S:S,Data!M261),IF(Data!Z261="Country",SUMIFS(Data!BB:BB,Data!Z:Z,"TM",Data!R:R,Data!M261),0)))))))</f>
        <v>0</v>
      </c>
    </row>
    <row r="262" spans="1:54" ht="15.75" x14ac:dyDescent="0.3">
      <c r="A262" s="33" t="str">
        <f t="shared" si="71"/>
        <v/>
      </c>
      <c r="B262" s="33" t="b">
        <f t="shared" si="72"/>
        <v>1</v>
      </c>
      <c r="C262" s="33" t="e">
        <f>IF(ISERROR(SMALL($D$4:$D$594,E262)),””,SMALL($D$4:$D$594,E262))</f>
        <v>#NAME?</v>
      </c>
      <c r="D262" s="34" t="str">
        <f t="shared" si="73"/>
        <v/>
      </c>
      <c r="E262" s="33">
        <f>ROWS($E$4:E262)</f>
        <v>259</v>
      </c>
      <c r="F262" s="33">
        <f t="shared" si="74"/>
        <v>0</v>
      </c>
      <c r="G262" s="33">
        <f>IF(OR(Report!$C$7="",Report!$C$7="All Levels"),1,IF(Report!$C$7=Data!Z262,1,0))</f>
        <v>0</v>
      </c>
      <c r="H262" s="33">
        <f t="shared" si="75"/>
        <v>1</v>
      </c>
      <c r="I262" s="33">
        <f t="shared" si="76"/>
        <v>3</v>
      </c>
      <c r="J262" s="33">
        <f>IF(OR(Report!$F$7="",Report!$F$7="All AMs"),1,IF(Report!$F$7=Data!W262,1,0))</f>
        <v>1</v>
      </c>
      <c r="K262" s="33">
        <f>IF(OR(Report!$E$7="",Report!$E$7="All Zones"),1,IF(Report!$E$7=Data!P262,1,0))</f>
        <v>1</v>
      </c>
      <c r="L262" s="33">
        <f>IF(OR(Report!$D$7="",Report!$D$7="All Regions"),1,IF(Report!$D$7=Data!O262,1,0))</f>
        <v>1</v>
      </c>
      <c r="M262" s="67" t="s">
        <v>395</v>
      </c>
      <c r="N262" s="67" t="s">
        <v>1088</v>
      </c>
      <c r="O262" s="68" t="s">
        <v>18</v>
      </c>
      <c r="P262" s="68" t="s">
        <v>684</v>
      </c>
      <c r="Q262" s="68" t="s">
        <v>821</v>
      </c>
      <c r="R262" s="67" t="s">
        <v>777</v>
      </c>
      <c r="S262" s="67" t="s">
        <v>749</v>
      </c>
      <c r="T262" s="67" t="s">
        <v>752</v>
      </c>
      <c r="U262" s="67"/>
      <c r="V262" s="67" t="s">
        <v>820</v>
      </c>
      <c r="W262" s="67" t="s">
        <v>711</v>
      </c>
      <c r="X262" s="67"/>
      <c r="Y262" s="68" t="s">
        <v>362</v>
      </c>
      <c r="Z262" s="68" t="s">
        <v>13</v>
      </c>
      <c r="AA262" s="68" t="s">
        <v>70</v>
      </c>
      <c r="AB262" s="18">
        <f>IF(Z262="TM",IF(AA262="H",(COUNTIFS(Orders!AD:AD,Data!M262,Orders!W:W,0,Orders!X:X,0)+COUNTIFS(Orders!AD:AD,Data!M262,Orders!W:W,1,Orders!X:X,1)),0),IF(Data!Z262="AAM",SUMIFS(Data!AB:AB,Data!Z:Z,"TM",Data!X:X,Data!M262,AA:AA,"H"),IF(Data!Z262="AM",SUMIFS(Data!AB:AB,Data!Z:Z,"TM",Data!V:V,Data!M262,AA:AA,"H"),IF(Data!Z262="AZM",SUMIFS(Data!AB:AB,Data!Z:Z,"TM",Data!U:U,Data!M262,AA:AA,"H"),IF(Data!Z262="ZM",SUMIFS(Data!AB:AB,Data!Z:Z,"TM",Data!T:T,Data!M262,AA:AA,"H"),IF(Data!Z262="RM",SUMIFS(Data!AB:AB,Data!Z:Z,"TM",Data!S:S,Data!M262,AA:AA,"H"),IF(Data!Z262="CM",SUMIFS(Data!AB:AB,Data!Z:Z,"TM",Data!R:R,Data!M262,AA:AA,"H"),"")))))))</f>
        <v>0</v>
      </c>
      <c r="AC262" s="28">
        <f>IF(Z262="TM",IF(AA262="H",(SUMIFS(Orders!AG:AG,Orders!AD:AD,Data!M262,Orders!W:W,0,Orders!X:X,0)+SUMIFS(Orders!AG:AG,Orders!AD:AD,Data!M262,Orders!W:W,1,Orders!X:X,1))/12000,0),IF(Data!Z262="AAM",SUMIFS(Data!AC:AC,Data!Z:Z,"TM",Data!X:X,Data!M262,AA:AA,"H"),IF(Data!Z262="AM",SUMIFS(Data!AC:AC,Data!Z:Z,"TM",Data!V:V,Data!M262,AA:AA,"H"),IF(Data!Z262="AZM",SUMIFS(Data!AC:AC,Data!Z:Z,"TM",Data!U:U,Data!M262,AA:AA,"H"),IF(Data!Z262="Zone",SUMIFS(Data!AC:AC,Data!Z:Z,"TM",Data!T:T,Data!M262,AA:AA,"H"),IF(Data!Z262="Region",SUMIFS(Data!AC:AC,Data!Z:Z,"TM",Data!S:S,Data!M262,AA:AA,"H"),IF(Data!Z262="Country",SUMIFS(Data!AC:AC,Data!Z:Z,"TM",Data!R:R,Data!M262,AA:AA,"H"),"")))))))</f>
        <v>0</v>
      </c>
      <c r="AD262" s="18">
        <f>IF(Z262="TM",0,IF(Data!Z262="AAM",SUMIFS(Data!AD:AD,Data!Z:Z,"TM",Data!X:X,Data!M262,AA:AA,"H"),IF(Data!Z262="AM",SUMIFS(Data!AD:AD,Data!Z:Z,"TM",Data!V:V,Data!M262,AA:AA,"H"),IF(Data!Z262="AZM",SUMIFS(Data!AD:AD,Data!Z:Z,"TM",Data!U:U,Data!M262,AA:AA,"H"),IF(Data!Z262="Zone",SUMIFS(Data!AD:AD,Data!Z:Z,"TM",Data!T:T,Data!M262,AA:AA,"H"),IF(Data!Z262="Region",SUMIFS(Data!AD:AD,Data!Z:Z,"TM",Data!S:S,Data!M262,AA:AA,"H"),IF(Data!Z262="Country",SUMIFS(Data!AD:AD,Data!Z:Z,"TM",Data!R:R,Data!M262,AA:AA,"H"),"")))))))</f>
        <v>0</v>
      </c>
      <c r="AE262" s="27">
        <f t="shared" si="77"/>
        <v>0</v>
      </c>
      <c r="AF262" s="26">
        <f t="shared" si="78"/>
        <v>0</v>
      </c>
      <c r="AG262" s="26">
        <f t="shared" si="79"/>
        <v>0</v>
      </c>
      <c r="AH262" s="26">
        <f t="shared" si="80"/>
        <v>0</v>
      </c>
      <c r="AJ262" s="28">
        <f>IF(Z262="TM",IF(AA262="U",(SUMIFS(Orders!AG:AG,Orders!AD:AD,Data!M262,Orders!W:W,0,Orders!X:X,0)+SUMIFS(Orders!AG:AG,Orders!AD:AD,Data!M262,Orders!W:W,1,Orders!X:X,1))/12000,0),IF(Data!Z262="AAM",SUMIFS(Data!AJ:AJ,Data!Z:Z,"TM",Data!X:X,Data!M262,AA:AA,"U"),IF(Data!Z262="AM",SUMIFS(Data!AJ:AJ,Data!Z:Z,"TM",Data!V:V,Data!M262,AA:AA,"U"),IF(Data!Z262="AZM",SUMIFS(Data!AJ:AJ,Data!Z:Z,"TM",Data!U:U,Data!M262,AA:AA,"U"),IF(Data!Z262="Zone",SUMIFS(Data!AJ:AJ,Data!Z:Z,"TM",Data!T:T,Data!M262,AA:AA,"U"),IF(Data!Z262="Region",SUMIFS(Data!AJ:AJ,Data!Z:Z,"TM",Data!S:S,Data!M262,AA:AA,"U"),IF(Data!Z262="Country",SUMIFS(Data!AJ:AJ,Data!Z:Z,"TM",Data!R:R,Data!M262,AA:AA,"U"),"")))))))</f>
        <v>0</v>
      </c>
      <c r="AK262" s="18">
        <f>IF(Z262="TM",IF(AA262="U",(SUMIFS(Orders!AG:AG,Orders!AD:AD,Data!M262,Orders!W:W,0,Orders!X:X,0)+SUMIFS(Orders!AG:AG,Orders!AD:AD,Data!M262,Orders!W:W,1,Orders!X:X,1)),0),IF(Data!Z262="AAM",SUMIFS(Data!AK:AK,Data!Z:Z,"TM",Data!X:X,Data!M262,AA:AA,"U"),IF(Data!Z262="AM",SUMIFS(Data!AK:AK,Data!Z:Z,"TM",Data!V:V,Data!M262,AA:AA,"U"),IF(Data!Z262="AZM",SUMIFS(Data!AK:AK,Data!Z:Z,"TM",Data!U:U,Data!M262,AA:AA,"U"),IF(Data!Z262="Zone",SUMIFS(Data!AK:AK,Data!Z:Z,"TM",Data!T:T,Data!M262,AA:AA,"U"),IF(Data!Z262="Region",SUMIFS(Data!AK:AK,Data!Z:Z,"TM",Data!S:S,Data!M262,AA:AA,"U"),IF(Data!Z262="Country",SUMIFS(Data!AK:AK,Data!Z:Z,"TM",Data!R:R,Data!M262,AA:AA,"U"),"")))))))</f>
        <v>0</v>
      </c>
      <c r="AL262" s="18">
        <f>IF(Z262="TM",12000*0,IF(Data!Z262="AAM",SUMIFS(Data!AL:AL,Data!Z:Z,"TM",Data!X:X,Data!M262,AA:AA,"H"),IF(Data!Z262="AM",SUMIFS(Data!AL:AL,Data!Z:Z,"TM",Data!V:V,Data!M262,AA:AA,"H"),IF(Data!Z262="AZM",SUMIFS(Data!AL:AL,Data!Z:Z,"TM",Data!U:U,Data!M262,AA:AA,"H"),IF(Data!Z262="Zone",SUMIFS(Data!AL:AL,Data!Z:Z,"TM",Data!T:T,Data!M262,AA:AA,"H"),IF(Data!Z262="Region",SUMIFS(Data!AL:AL,Data!Z:Z,"TM",Data!S:S,Data!M262,AA:AA,"H"),IF(Data!Z262="Country",SUMIFS(Data!AL:AL,Data!Z:Z,"TM",Data!R:R,Data!M262,AA:AA,"H"),"")))))))</f>
        <v>0</v>
      </c>
      <c r="AM262" s="27">
        <f t="shared" si="81"/>
        <v>0</v>
      </c>
      <c r="AN262" s="26">
        <f t="shared" si="82"/>
        <v>0</v>
      </c>
      <c r="AO262" s="26">
        <f t="shared" si="83"/>
        <v>0</v>
      </c>
      <c r="AQ262" s="28">
        <f t="shared" si="84"/>
        <v>0</v>
      </c>
      <c r="AR262" s="18">
        <f t="shared" si="85"/>
        <v>0</v>
      </c>
      <c r="AS262" s="18">
        <f t="shared" si="86"/>
        <v>0</v>
      </c>
      <c r="AT262" s="27">
        <f t="shared" si="87"/>
        <v>0</v>
      </c>
      <c r="AU262" s="27"/>
      <c r="AV262" s="27"/>
      <c r="AW262" s="18">
        <f>IF(Z262="TM",(COUNTIFS(Orders!AD:AD,Data!M262,Orders!W:W,0,Orders!X:X,0,Orders!S:S,"*Ray*")+COUNTIFS(Orders!AD:AD,Data!M262,Orders!W:W,1,Orders!X:X,1,Orders!S:S,"*Ray*")+COUNTIFS(Orders!AD:AD,Data!M262,Orders!W:W,0,Orders!X:X,0,Orders!S:S,"*Fabric*")+COUNTIFS(Orders!AD:AD,Data!M262,Orders!W:W,1,Orders!X:X,1,Orders!S:S,"*Fabric*")),IF(Data!Z262="AAM",SUMIFS(Data!AW:AW,Data!Z:Z,"TM",Data!X:X,Data!M262),IF(Data!Z262="AM",SUMIFS(Data!AW:AW,Data!Z:Z,"TM",Data!V:V,Data!M262),IF(Data!Z262="AZM",SUMIFS(Data!AW:AW,Data!Z:Z,"TM",Data!U:U,Data!M262),IF(Data!Z262="Zone",SUMIFS(Data!AW:AW,Data!Z:Z,"TM",Data!T:T,Data!M262),IF(Data!Z262="Region",SUMIFS(Data!AW:AW,Data!Z:Z,"TM",Data!S:S,Data!M262),IF(Data!Z262="Country",SUMIFS(Data!AW:AW,Data!Z:Z,"TM",Data!R:R,Data!M262),0)))))))</f>
        <v>0</v>
      </c>
      <c r="AX262" s="18">
        <f>IF(Z262="TM",(COUNTIFS(Orders!AD:AD,Data!M262,Orders!W:W,0,Orders!X:X,0,Orders!S:S,"*Starter*")+COUNTIFS(Orders!AD:AD,Data!M262,Orders!W:W,1,Orders!X:X,1,Orders!S:S,"*Starter*")),IF(Data!Z262="AAM",SUMIFS(Data!AX:AX,Data!Z:Z,"TM",Data!X:X,Data!M262),IF(Data!Z262="AM",SUMIFS(Data!AX:AX,Data!Z:Z,"TM",Data!V:V,Data!M262),IF(Data!Z262="AZM",SUMIFS(Data!AX:AX,Data!Z:Z,"TM",Data!U:U,Data!M262),IF(Data!Z262="Zone",SUMIFS(Data!AX:AX,Data!Z:Z,"TM",Data!T:T,Data!M262),IF(Data!Z262="Region",SUMIFS(Data!AX:AX,Data!Z:Z,"TM",Data!S:S,Data!M262),IF(Data!Z262="Country",SUMIFS(Data!AX:AX,Data!Z:Z,"TM",Data!R:R,Data!M262),0)))))))</f>
        <v>0</v>
      </c>
      <c r="AY262" s="18">
        <f>IF(Z262="TM",(COUNTIFS(Orders!AD:AD,Data!M262,Orders!W:W,0,Orders!X:X,0,Orders!S:S,"*Pro*")+COUNTIFS(Orders!AD:AD,Data!M262,Orders!W:W,1,Orders!X:X,1,Orders!S:S,"*Pro*")),IF(Data!Z262="AAM",SUMIFS(Data!AY:AY,Data!Z:Z,"TM",Data!X:X,Data!M262),IF(Data!Z262="AM",SUMIFS(Data!AY:AY,Data!Z:Z,"TM",Data!V:V,Data!M262),IF(Data!Z262="AZM",SUMIFS(Data!AY:AY,Data!Z:Z,"TM",Data!U:U,Data!M262),IF(Data!Z262="Zone",SUMIFS(Data!AY:AY,Data!Z:Z,"TM",Data!T:T,Data!M262),IF(Data!Z262="Region",SUMIFS(Data!AY:AY,Data!Z:Z,"TM",Data!S:S,Data!M262),IF(Data!Z262="Country",SUMIFS(Data!AY:AY,Data!Z:Z,"TM",Data!R:R,Data!M262),0)))))))</f>
        <v>0</v>
      </c>
      <c r="AZ262" s="18">
        <f>IF(Z262="TM",(COUNTIFS(Orders!AD:AD,Data!M262,Orders!W:W,0,Orders!X:X,0,Orders!S:S,"*Tab*")+COUNTIFS(Orders!AD:AD,Data!M262,Orders!W:W,1,Orders!X:X,1,Orders!S:S,"*Tab*")),IF(Data!Z262="AAM",SUMIFS(Data!AZ:AZ,Data!Z:Z,"TM",Data!X:X,Data!M262),IF(Data!Z262="AM",SUMIFS(Data!AZ:AZ,Data!Z:Z,"TM",Data!V:V,Data!M262),IF(Data!Z262="AZM",SUMIFS(Data!AZ:AZ,Data!Z:Z,"TM",Data!U:U,Data!M262),IF(Data!Z262="Zone",SUMIFS(Data!AZ:AZ,Data!Z:Z,"TM",Data!T:T,Data!M262),IF(Data!Z262="Region",SUMIFS(Data!AZ:AZ,Data!Z:Z,"TM",Data!S:S,Data!M262),IF(Data!Z262="Country",SUMIFS(Data!AZ:AZ,Data!Z:Z,"TM",Data!R:R,Data!M262),0)))))))</f>
        <v>0</v>
      </c>
      <c r="BA262" s="18">
        <f>IF(Z262="TM",(COUNTIFS(Orders!AD:AD,Data!M262,Orders!W:W,0,Orders!X:X,0,Orders!S:S,"*Dental*")+COUNTIFS(Orders!AD:AD,Data!M262,Orders!W:W,1,Orders!X:X,1,Orders!S:S,"*Dental*")+COUNTIFS(Orders!AD:AD,Data!M262,Orders!W:W,0,Orders!X:X,0,Orders!S:S,"*Pediatric*")+COUNTIFS(Orders!AD:AD,Data!M262,Orders!W:W,1,Orders!X:X,1,Orders!S:S,"*Pediatric*")),IF(Data!Z262="AAM",SUMIFS(Data!BA:BA,Data!Z:Z,"TM",Data!X:X,Data!M262),IF(Data!Z262="AM",SUMIFS(Data!BA:BA,Data!Z:Z,"TM",Data!V:V,Data!M262),IF(Data!Z262="AZM",SUMIFS(Data!BA:BA,Data!Z:Z,"TM",Data!U:U,Data!M262),IF(Data!Z262="Zone",SUMIFS(Data!BA:BA,Data!Z:Z,"TM",Data!T:T,Data!M262),IF(Data!Z262="Region",SUMIFS(Data!BA:BA,Data!Z:Z,"TM",Data!S:S,Data!M262),IF(Data!Z262="Country",SUMIFS(Data!BA:BA,Data!Z:Z,"TM",Data!R:R,Data!M262),0)))))))</f>
        <v>0</v>
      </c>
      <c r="BB262" s="18">
        <f>IF(Z262="TM",(COUNTIFS(Orders!AD:AD,Data!M262,Orders!W:W,0,Orders!X:X,0,Orders!S:S,"*Fabric*")+COUNTIFS(Orders!AD:AD,Data!M262,Orders!W:W,1,Orders!X:X,1,Orders!S:S,"*Fabric*")),IF(Data!Z262="AAM",SUMIFS(Data!BB:BB,Data!Z:Z,"TM",Data!X:X,Data!M262),IF(Data!Z262="AM",SUMIFS(Data!BB:BB,Data!Z:Z,"TM",Data!V:V,Data!M262),IF(Data!Z262="AZM",SUMIFS(Data!BB:BB,Data!Z:Z,"TM",Data!U:U,Data!M262),IF(Data!Z262="Zone",SUMIFS(Data!BB:BB,Data!Z:Z,"TM",Data!T:T,Data!M262),IF(Data!Z262="Region",SUMIFS(Data!BB:BB,Data!Z:Z,"TM",Data!S:S,Data!M262),IF(Data!Z262="Country",SUMIFS(Data!BB:BB,Data!Z:Z,"TM",Data!R:R,Data!M262),0)))))))</f>
        <v>0</v>
      </c>
    </row>
    <row r="263" spans="1:54" ht="15.75" x14ac:dyDescent="0.3">
      <c r="A263" s="33" t="str">
        <f t="shared" si="71"/>
        <v/>
      </c>
      <c r="B263" s="33" t="b">
        <f t="shared" si="72"/>
        <v>1</v>
      </c>
      <c r="C263" s="33" t="e">
        <f>IF(ISERROR(SMALL($D$4:$D$594,E263)),””,SMALL($D$4:$D$594,E263))</f>
        <v>#NAME?</v>
      </c>
      <c r="D263" s="34" t="str">
        <f t="shared" si="73"/>
        <v/>
      </c>
      <c r="E263" s="33">
        <f>ROWS($E$4:E263)</f>
        <v>260</v>
      </c>
      <c r="F263" s="33">
        <f t="shared" si="74"/>
        <v>0</v>
      </c>
      <c r="G263" s="33">
        <f>IF(OR(Report!$C$7="",Report!$C$7="All Levels"),1,IF(Report!$C$7=Data!Z263,1,0))</f>
        <v>0</v>
      </c>
      <c r="H263" s="33">
        <f t="shared" si="75"/>
        <v>1</v>
      </c>
      <c r="I263" s="33">
        <f t="shared" si="76"/>
        <v>3</v>
      </c>
      <c r="J263" s="33">
        <f>IF(OR(Report!$F$7="",Report!$F$7="All AMs"),1,IF(Report!$F$7=Data!W263,1,0))</f>
        <v>1</v>
      </c>
      <c r="K263" s="33">
        <f>IF(OR(Report!$E$7="",Report!$E$7="All Zones"),1,IF(Report!$E$7=Data!P263,1,0))</f>
        <v>1</v>
      </c>
      <c r="L263" s="33">
        <f>IF(OR(Report!$D$7="",Report!$D$7="All Regions"),1,IF(Report!$D$7=Data!O263,1,0))</f>
        <v>1</v>
      </c>
      <c r="M263" s="67" t="s">
        <v>349</v>
      </c>
      <c r="N263" s="67" t="s">
        <v>1089</v>
      </c>
      <c r="O263" s="68" t="s">
        <v>18</v>
      </c>
      <c r="P263" s="68" t="s">
        <v>684</v>
      </c>
      <c r="Q263" s="68" t="s">
        <v>821</v>
      </c>
      <c r="R263" s="67" t="s">
        <v>777</v>
      </c>
      <c r="S263" s="67" t="s">
        <v>749</v>
      </c>
      <c r="T263" s="67" t="s">
        <v>752</v>
      </c>
      <c r="U263" s="67"/>
      <c r="V263" s="67" t="s">
        <v>820</v>
      </c>
      <c r="W263" s="67" t="s">
        <v>711</v>
      </c>
      <c r="X263" s="67"/>
      <c r="Y263" s="68" t="s">
        <v>362</v>
      </c>
      <c r="Z263" s="68" t="s">
        <v>13</v>
      </c>
      <c r="AA263" s="68" t="s">
        <v>70</v>
      </c>
      <c r="AB263" s="18">
        <f>IF(Z263="TM",IF(AA263="H",(COUNTIFS(Orders!AD:AD,Data!M263,Orders!W:W,0,Orders!X:X,0)+COUNTIFS(Orders!AD:AD,Data!M263,Orders!W:W,1,Orders!X:X,1)),0),IF(Data!Z263="AAM",SUMIFS(Data!AB:AB,Data!Z:Z,"TM",Data!X:X,Data!M263,AA:AA,"H"),IF(Data!Z263="AM",SUMIFS(Data!AB:AB,Data!Z:Z,"TM",Data!V:V,Data!M263,AA:AA,"H"),IF(Data!Z263="AZM",SUMIFS(Data!AB:AB,Data!Z:Z,"TM",Data!U:U,Data!M263,AA:AA,"H"),IF(Data!Z263="ZM",SUMIFS(Data!AB:AB,Data!Z:Z,"TM",Data!T:T,Data!M263,AA:AA,"H"),IF(Data!Z263="RM",SUMIFS(Data!AB:AB,Data!Z:Z,"TM",Data!S:S,Data!M263,AA:AA,"H"),IF(Data!Z263="CM",SUMIFS(Data!AB:AB,Data!Z:Z,"TM",Data!R:R,Data!M263,AA:AA,"H"),"")))))))</f>
        <v>0</v>
      </c>
      <c r="AC263" s="28">
        <f>IF(Z263="TM",IF(AA263="H",(SUMIFS(Orders!AG:AG,Orders!AD:AD,Data!M263,Orders!W:W,0,Orders!X:X,0)+SUMIFS(Orders!AG:AG,Orders!AD:AD,Data!M263,Orders!W:W,1,Orders!X:X,1))/12000,0),IF(Data!Z263="AAM",SUMIFS(Data!AC:AC,Data!Z:Z,"TM",Data!X:X,Data!M263,AA:AA,"H"),IF(Data!Z263="AM",SUMIFS(Data!AC:AC,Data!Z:Z,"TM",Data!V:V,Data!M263,AA:AA,"H"),IF(Data!Z263="AZM",SUMIFS(Data!AC:AC,Data!Z:Z,"TM",Data!U:U,Data!M263,AA:AA,"H"),IF(Data!Z263="Zone",SUMIFS(Data!AC:AC,Data!Z:Z,"TM",Data!T:T,Data!M263,AA:AA,"H"),IF(Data!Z263="Region",SUMIFS(Data!AC:AC,Data!Z:Z,"TM",Data!S:S,Data!M263,AA:AA,"H"),IF(Data!Z263="Country",SUMIFS(Data!AC:AC,Data!Z:Z,"TM",Data!R:R,Data!M263,AA:AA,"H"),"")))))))</f>
        <v>0</v>
      </c>
      <c r="AD263" s="18">
        <f>IF(Z263="TM",0,IF(Data!Z263="AAM",SUMIFS(Data!AD:AD,Data!Z:Z,"TM",Data!X:X,Data!M263,AA:AA,"H"),IF(Data!Z263="AM",SUMIFS(Data!AD:AD,Data!Z:Z,"TM",Data!V:V,Data!M263,AA:AA,"H"),IF(Data!Z263="AZM",SUMIFS(Data!AD:AD,Data!Z:Z,"TM",Data!U:U,Data!M263,AA:AA,"H"),IF(Data!Z263="Zone",SUMIFS(Data!AD:AD,Data!Z:Z,"TM",Data!T:T,Data!M263,AA:AA,"H"),IF(Data!Z263="Region",SUMIFS(Data!AD:AD,Data!Z:Z,"TM",Data!S:S,Data!M263,AA:AA,"H"),IF(Data!Z263="Country",SUMIFS(Data!AD:AD,Data!Z:Z,"TM",Data!R:R,Data!M263,AA:AA,"H"),"")))))))</f>
        <v>0</v>
      </c>
      <c r="AE263" s="27">
        <f t="shared" si="77"/>
        <v>0</v>
      </c>
      <c r="AF263" s="26">
        <f t="shared" si="78"/>
        <v>0</v>
      </c>
      <c r="AG263" s="26">
        <f t="shared" si="79"/>
        <v>0</v>
      </c>
      <c r="AH263" s="26">
        <f t="shared" si="80"/>
        <v>0</v>
      </c>
      <c r="AJ263" s="28">
        <f>IF(Z263="TM",IF(AA263="U",(SUMIFS(Orders!AG:AG,Orders!AD:AD,Data!M263,Orders!W:W,0,Orders!X:X,0)+SUMIFS(Orders!AG:AG,Orders!AD:AD,Data!M263,Orders!W:W,1,Orders!X:X,1))/12000,0),IF(Data!Z263="AAM",SUMIFS(Data!AJ:AJ,Data!Z:Z,"TM",Data!X:X,Data!M263,AA:AA,"U"),IF(Data!Z263="AM",SUMIFS(Data!AJ:AJ,Data!Z:Z,"TM",Data!V:V,Data!M263,AA:AA,"U"),IF(Data!Z263="AZM",SUMIFS(Data!AJ:AJ,Data!Z:Z,"TM",Data!U:U,Data!M263,AA:AA,"U"),IF(Data!Z263="Zone",SUMIFS(Data!AJ:AJ,Data!Z:Z,"TM",Data!T:T,Data!M263,AA:AA,"U"),IF(Data!Z263="Region",SUMIFS(Data!AJ:AJ,Data!Z:Z,"TM",Data!S:S,Data!M263,AA:AA,"U"),IF(Data!Z263="Country",SUMIFS(Data!AJ:AJ,Data!Z:Z,"TM",Data!R:R,Data!M263,AA:AA,"U"),"")))))))</f>
        <v>0</v>
      </c>
      <c r="AK263" s="18">
        <f>IF(Z263="TM",IF(AA263="U",(SUMIFS(Orders!AG:AG,Orders!AD:AD,Data!M263,Orders!W:W,0,Orders!X:X,0)+SUMIFS(Orders!AG:AG,Orders!AD:AD,Data!M263,Orders!W:W,1,Orders!X:X,1)),0),IF(Data!Z263="AAM",SUMIFS(Data!AK:AK,Data!Z:Z,"TM",Data!X:X,Data!M263,AA:AA,"U"),IF(Data!Z263="AM",SUMIFS(Data!AK:AK,Data!Z:Z,"TM",Data!V:V,Data!M263,AA:AA,"U"),IF(Data!Z263="AZM",SUMIFS(Data!AK:AK,Data!Z:Z,"TM",Data!U:U,Data!M263,AA:AA,"U"),IF(Data!Z263="Zone",SUMIFS(Data!AK:AK,Data!Z:Z,"TM",Data!T:T,Data!M263,AA:AA,"U"),IF(Data!Z263="Region",SUMIFS(Data!AK:AK,Data!Z:Z,"TM",Data!S:S,Data!M263,AA:AA,"U"),IF(Data!Z263="Country",SUMIFS(Data!AK:AK,Data!Z:Z,"TM",Data!R:R,Data!M263,AA:AA,"U"),"")))))))</f>
        <v>0</v>
      </c>
      <c r="AL263" s="18">
        <f>IF(Z263="TM",12000*0,IF(Data!Z263="AAM",SUMIFS(Data!AL:AL,Data!Z:Z,"TM",Data!X:X,Data!M263,AA:AA,"H"),IF(Data!Z263="AM",SUMIFS(Data!AL:AL,Data!Z:Z,"TM",Data!V:V,Data!M263,AA:AA,"H"),IF(Data!Z263="AZM",SUMIFS(Data!AL:AL,Data!Z:Z,"TM",Data!U:U,Data!M263,AA:AA,"H"),IF(Data!Z263="Zone",SUMIFS(Data!AL:AL,Data!Z:Z,"TM",Data!T:T,Data!M263,AA:AA,"H"),IF(Data!Z263="Region",SUMIFS(Data!AL:AL,Data!Z:Z,"TM",Data!S:S,Data!M263,AA:AA,"H"),IF(Data!Z263="Country",SUMIFS(Data!AL:AL,Data!Z:Z,"TM",Data!R:R,Data!M263,AA:AA,"H"),"")))))))</f>
        <v>0</v>
      </c>
      <c r="AM263" s="27">
        <f t="shared" si="81"/>
        <v>0</v>
      </c>
      <c r="AN263" s="26">
        <f t="shared" si="82"/>
        <v>0</v>
      </c>
      <c r="AO263" s="26">
        <f t="shared" si="83"/>
        <v>0</v>
      </c>
      <c r="AQ263" s="28">
        <f t="shared" si="84"/>
        <v>0</v>
      </c>
      <c r="AR263" s="18">
        <f t="shared" si="85"/>
        <v>0</v>
      </c>
      <c r="AS263" s="18">
        <f t="shared" si="86"/>
        <v>0</v>
      </c>
      <c r="AT263" s="27">
        <f t="shared" si="87"/>
        <v>0</v>
      </c>
      <c r="AU263" s="27"/>
      <c r="AV263" s="27"/>
      <c r="AW263" s="18">
        <f>IF(Z263="TM",(COUNTIFS(Orders!AD:AD,Data!M263,Orders!W:W,0,Orders!X:X,0,Orders!S:S,"*Ray*")+COUNTIFS(Orders!AD:AD,Data!M263,Orders!W:W,1,Orders!X:X,1,Orders!S:S,"*Ray*")+COUNTIFS(Orders!AD:AD,Data!M263,Orders!W:W,0,Orders!X:X,0,Orders!S:S,"*Fabric*")+COUNTIFS(Orders!AD:AD,Data!M263,Orders!W:W,1,Orders!X:X,1,Orders!S:S,"*Fabric*")),IF(Data!Z263="AAM",SUMIFS(Data!AW:AW,Data!Z:Z,"TM",Data!X:X,Data!M263),IF(Data!Z263="AM",SUMIFS(Data!AW:AW,Data!Z:Z,"TM",Data!V:V,Data!M263),IF(Data!Z263="AZM",SUMIFS(Data!AW:AW,Data!Z:Z,"TM",Data!U:U,Data!M263),IF(Data!Z263="Zone",SUMIFS(Data!AW:AW,Data!Z:Z,"TM",Data!T:T,Data!M263),IF(Data!Z263="Region",SUMIFS(Data!AW:AW,Data!Z:Z,"TM",Data!S:S,Data!M263),IF(Data!Z263="Country",SUMIFS(Data!AW:AW,Data!Z:Z,"TM",Data!R:R,Data!M263),0)))))))</f>
        <v>0</v>
      </c>
      <c r="AX263" s="18">
        <f>IF(Z263="TM",(COUNTIFS(Orders!AD:AD,Data!M263,Orders!W:W,0,Orders!X:X,0,Orders!S:S,"*Starter*")+COUNTIFS(Orders!AD:AD,Data!M263,Orders!W:W,1,Orders!X:X,1,Orders!S:S,"*Starter*")),IF(Data!Z263="AAM",SUMIFS(Data!AX:AX,Data!Z:Z,"TM",Data!X:X,Data!M263),IF(Data!Z263="AM",SUMIFS(Data!AX:AX,Data!Z:Z,"TM",Data!V:V,Data!M263),IF(Data!Z263="AZM",SUMIFS(Data!AX:AX,Data!Z:Z,"TM",Data!U:U,Data!M263),IF(Data!Z263="Zone",SUMIFS(Data!AX:AX,Data!Z:Z,"TM",Data!T:T,Data!M263),IF(Data!Z263="Region",SUMIFS(Data!AX:AX,Data!Z:Z,"TM",Data!S:S,Data!M263),IF(Data!Z263="Country",SUMIFS(Data!AX:AX,Data!Z:Z,"TM",Data!R:R,Data!M263),0)))))))</f>
        <v>0</v>
      </c>
      <c r="AY263" s="18">
        <f>IF(Z263="TM",(COUNTIFS(Orders!AD:AD,Data!M263,Orders!W:W,0,Orders!X:X,0,Orders!S:S,"*Pro*")+COUNTIFS(Orders!AD:AD,Data!M263,Orders!W:W,1,Orders!X:X,1,Orders!S:S,"*Pro*")),IF(Data!Z263="AAM",SUMIFS(Data!AY:AY,Data!Z:Z,"TM",Data!X:X,Data!M263),IF(Data!Z263="AM",SUMIFS(Data!AY:AY,Data!Z:Z,"TM",Data!V:V,Data!M263),IF(Data!Z263="AZM",SUMIFS(Data!AY:AY,Data!Z:Z,"TM",Data!U:U,Data!M263),IF(Data!Z263="Zone",SUMIFS(Data!AY:AY,Data!Z:Z,"TM",Data!T:T,Data!M263),IF(Data!Z263="Region",SUMIFS(Data!AY:AY,Data!Z:Z,"TM",Data!S:S,Data!M263),IF(Data!Z263="Country",SUMIFS(Data!AY:AY,Data!Z:Z,"TM",Data!R:R,Data!M263),0)))))))</f>
        <v>0</v>
      </c>
      <c r="AZ263" s="18">
        <f>IF(Z263="TM",(COUNTIFS(Orders!AD:AD,Data!M263,Orders!W:W,0,Orders!X:X,0,Orders!S:S,"*Tab*")+COUNTIFS(Orders!AD:AD,Data!M263,Orders!W:W,1,Orders!X:X,1,Orders!S:S,"*Tab*")),IF(Data!Z263="AAM",SUMIFS(Data!AZ:AZ,Data!Z:Z,"TM",Data!X:X,Data!M263),IF(Data!Z263="AM",SUMIFS(Data!AZ:AZ,Data!Z:Z,"TM",Data!V:V,Data!M263),IF(Data!Z263="AZM",SUMIFS(Data!AZ:AZ,Data!Z:Z,"TM",Data!U:U,Data!M263),IF(Data!Z263="Zone",SUMIFS(Data!AZ:AZ,Data!Z:Z,"TM",Data!T:T,Data!M263),IF(Data!Z263="Region",SUMIFS(Data!AZ:AZ,Data!Z:Z,"TM",Data!S:S,Data!M263),IF(Data!Z263="Country",SUMIFS(Data!AZ:AZ,Data!Z:Z,"TM",Data!R:R,Data!M263),0)))))))</f>
        <v>0</v>
      </c>
      <c r="BA263" s="18">
        <f>IF(Z263="TM",(COUNTIFS(Orders!AD:AD,Data!M263,Orders!W:W,0,Orders!X:X,0,Orders!S:S,"*Dental*")+COUNTIFS(Orders!AD:AD,Data!M263,Orders!W:W,1,Orders!X:X,1,Orders!S:S,"*Dental*")+COUNTIFS(Orders!AD:AD,Data!M263,Orders!W:W,0,Orders!X:X,0,Orders!S:S,"*Pediatric*")+COUNTIFS(Orders!AD:AD,Data!M263,Orders!W:W,1,Orders!X:X,1,Orders!S:S,"*Pediatric*")),IF(Data!Z263="AAM",SUMIFS(Data!BA:BA,Data!Z:Z,"TM",Data!X:X,Data!M263),IF(Data!Z263="AM",SUMIFS(Data!BA:BA,Data!Z:Z,"TM",Data!V:V,Data!M263),IF(Data!Z263="AZM",SUMIFS(Data!BA:BA,Data!Z:Z,"TM",Data!U:U,Data!M263),IF(Data!Z263="Zone",SUMIFS(Data!BA:BA,Data!Z:Z,"TM",Data!T:T,Data!M263),IF(Data!Z263="Region",SUMIFS(Data!BA:BA,Data!Z:Z,"TM",Data!S:S,Data!M263),IF(Data!Z263="Country",SUMIFS(Data!BA:BA,Data!Z:Z,"TM",Data!R:R,Data!M263),0)))))))</f>
        <v>0</v>
      </c>
      <c r="BB263" s="18">
        <f>IF(Z263="TM",(COUNTIFS(Orders!AD:AD,Data!M263,Orders!W:W,0,Orders!X:X,0,Orders!S:S,"*Fabric*")+COUNTIFS(Orders!AD:AD,Data!M263,Orders!W:W,1,Orders!X:X,1,Orders!S:S,"*Fabric*")),IF(Data!Z263="AAM",SUMIFS(Data!BB:BB,Data!Z:Z,"TM",Data!X:X,Data!M263),IF(Data!Z263="AM",SUMIFS(Data!BB:BB,Data!Z:Z,"TM",Data!V:V,Data!M263),IF(Data!Z263="AZM",SUMIFS(Data!BB:BB,Data!Z:Z,"TM",Data!U:U,Data!M263),IF(Data!Z263="Zone",SUMIFS(Data!BB:BB,Data!Z:Z,"TM",Data!T:T,Data!M263),IF(Data!Z263="Region",SUMIFS(Data!BB:BB,Data!Z:Z,"TM",Data!S:S,Data!M263),IF(Data!Z263="Country",SUMIFS(Data!BB:BB,Data!Z:Z,"TM",Data!R:R,Data!M263),0)))))))</f>
        <v>0</v>
      </c>
    </row>
    <row r="264" spans="1:54" ht="15.75" x14ac:dyDescent="0.3">
      <c r="A264" s="33" t="str">
        <f t="shared" si="71"/>
        <v/>
      </c>
      <c r="B264" s="33" t="b">
        <f t="shared" si="72"/>
        <v>1</v>
      </c>
      <c r="C264" s="33" t="e">
        <f>IF(ISERROR(SMALL($D$4:$D$594,E264)),””,SMALL($D$4:$D$594,E264))</f>
        <v>#NAME?</v>
      </c>
      <c r="D264" s="34" t="str">
        <f t="shared" si="73"/>
        <v/>
      </c>
      <c r="E264" s="33">
        <f>ROWS($E$4:E264)</f>
        <v>261</v>
      </c>
      <c r="F264" s="33">
        <f t="shared" si="74"/>
        <v>0</v>
      </c>
      <c r="G264" s="33">
        <f>IF(OR(Report!$C$7="",Report!$C$7="All Levels"),1,IF(Report!$C$7=Data!Z264,1,0))</f>
        <v>0</v>
      </c>
      <c r="H264" s="33">
        <f t="shared" si="75"/>
        <v>1</v>
      </c>
      <c r="I264" s="33">
        <f t="shared" si="76"/>
        <v>3</v>
      </c>
      <c r="J264" s="33">
        <f>IF(OR(Report!$F$7="",Report!$F$7="All AMs"),1,IF(Report!$F$7=Data!W264,1,0))</f>
        <v>1</v>
      </c>
      <c r="K264" s="33">
        <f>IF(OR(Report!$E$7="",Report!$E$7="All Zones"),1,IF(Report!$E$7=Data!P264,1,0))</f>
        <v>1</v>
      </c>
      <c r="L264" s="33">
        <f>IF(OR(Report!$D$7="",Report!$D$7="All Regions"),1,IF(Report!$D$7=Data!O264,1,0))</f>
        <v>1</v>
      </c>
      <c r="M264" s="67" t="s">
        <v>622</v>
      </c>
      <c r="N264" s="67" t="s">
        <v>1090</v>
      </c>
      <c r="O264" s="68" t="s">
        <v>18</v>
      </c>
      <c r="P264" s="68" t="s">
        <v>684</v>
      </c>
      <c r="Q264" s="68" t="s">
        <v>823</v>
      </c>
      <c r="R264" s="67" t="s">
        <v>777</v>
      </c>
      <c r="S264" s="67" t="s">
        <v>749</v>
      </c>
      <c r="T264" s="67" t="s">
        <v>752</v>
      </c>
      <c r="U264" s="67"/>
      <c r="V264" s="67" t="s">
        <v>822</v>
      </c>
      <c r="W264" s="67" t="s">
        <v>712</v>
      </c>
      <c r="X264" s="67"/>
      <c r="Y264" s="68" t="s">
        <v>362</v>
      </c>
      <c r="Z264" s="68" t="s">
        <v>13</v>
      </c>
      <c r="AA264" s="68" t="s">
        <v>70</v>
      </c>
      <c r="AB264" s="18">
        <f>IF(Z264="TM",IF(AA264="H",(COUNTIFS(Orders!AD:AD,Data!M264,Orders!W:W,0,Orders!X:X,0)+COUNTIFS(Orders!AD:AD,Data!M264,Orders!W:W,1,Orders!X:X,1)),0),IF(Data!Z264="AAM",SUMIFS(Data!AB:AB,Data!Z:Z,"TM",Data!X:X,Data!M264,AA:AA,"H"),IF(Data!Z264="AM",SUMIFS(Data!AB:AB,Data!Z:Z,"TM",Data!V:V,Data!M264,AA:AA,"H"),IF(Data!Z264="AZM",SUMIFS(Data!AB:AB,Data!Z:Z,"TM",Data!U:U,Data!M264,AA:AA,"H"),IF(Data!Z264="ZM",SUMIFS(Data!AB:AB,Data!Z:Z,"TM",Data!T:T,Data!M264,AA:AA,"H"),IF(Data!Z264="RM",SUMIFS(Data!AB:AB,Data!Z:Z,"TM",Data!S:S,Data!M264,AA:AA,"H"),IF(Data!Z264="CM",SUMIFS(Data!AB:AB,Data!Z:Z,"TM",Data!R:R,Data!M264,AA:AA,"H"),"")))))))</f>
        <v>0</v>
      </c>
      <c r="AC264" s="28">
        <f>IF(Z264="TM",IF(AA264="H",(SUMIFS(Orders!AG:AG,Orders!AD:AD,Data!M264,Orders!W:W,0,Orders!X:X,0)+SUMIFS(Orders!AG:AG,Orders!AD:AD,Data!M264,Orders!W:W,1,Orders!X:X,1))/12000,0),IF(Data!Z264="AAM",SUMIFS(Data!AC:AC,Data!Z:Z,"TM",Data!X:X,Data!M264,AA:AA,"H"),IF(Data!Z264="AM",SUMIFS(Data!AC:AC,Data!Z:Z,"TM",Data!V:V,Data!M264,AA:AA,"H"),IF(Data!Z264="AZM",SUMIFS(Data!AC:AC,Data!Z:Z,"TM",Data!U:U,Data!M264,AA:AA,"H"),IF(Data!Z264="Zone",SUMIFS(Data!AC:AC,Data!Z:Z,"TM",Data!T:T,Data!M264,AA:AA,"H"),IF(Data!Z264="Region",SUMIFS(Data!AC:AC,Data!Z:Z,"TM",Data!S:S,Data!M264,AA:AA,"H"),IF(Data!Z264="Country",SUMIFS(Data!AC:AC,Data!Z:Z,"TM",Data!R:R,Data!M264,AA:AA,"H"),"")))))))</f>
        <v>0</v>
      </c>
      <c r="AD264" s="18">
        <f>IF(Z264="TM",0,IF(Data!Z264="AAM",SUMIFS(Data!AD:AD,Data!Z:Z,"TM",Data!X:X,Data!M264,AA:AA,"H"),IF(Data!Z264="AM",SUMIFS(Data!AD:AD,Data!Z:Z,"TM",Data!V:V,Data!M264,AA:AA,"H"),IF(Data!Z264="AZM",SUMIFS(Data!AD:AD,Data!Z:Z,"TM",Data!U:U,Data!M264,AA:AA,"H"),IF(Data!Z264="Zone",SUMIFS(Data!AD:AD,Data!Z:Z,"TM",Data!T:T,Data!M264,AA:AA,"H"),IF(Data!Z264="Region",SUMIFS(Data!AD:AD,Data!Z:Z,"TM",Data!S:S,Data!M264,AA:AA,"H"),IF(Data!Z264="Country",SUMIFS(Data!AD:AD,Data!Z:Z,"TM",Data!R:R,Data!M264,AA:AA,"H"),"")))))))</f>
        <v>0</v>
      </c>
      <c r="AE264" s="27">
        <f t="shared" si="77"/>
        <v>0</v>
      </c>
      <c r="AF264" s="26">
        <f t="shared" si="78"/>
        <v>0</v>
      </c>
      <c r="AG264" s="26">
        <f t="shared" si="79"/>
        <v>0</v>
      </c>
      <c r="AH264" s="26">
        <f t="shared" si="80"/>
        <v>0</v>
      </c>
      <c r="AJ264" s="28">
        <f>IF(Z264="TM",IF(AA264="U",(SUMIFS(Orders!AG:AG,Orders!AD:AD,Data!M264,Orders!W:W,0,Orders!X:X,0)+SUMIFS(Orders!AG:AG,Orders!AD:AD,Data!M264,Orders!W:W,1,Orders!X:X,1))/12000,0),IF(Data!Z264="AAM",SUMIFS(Data!AJ:AJ,Data!Z:Z,"TM",Data!X:X,Data!M264,AA:AA,"U"),IF(Data!Z264="AM",SUMIFS(Data!AJ:AJ,Data!Z:Z,"TM",Data!V:V,Data!M264,AA:AA,"U"),IF(Data!Z264="AZM",SUMIFS(Data!AJ:AJ,Data!Z:Z,"TM",Data!U:U,Data!M264,AA:AA,"U"),IF(Data!Z264="Zone",SUMIFS(Data!AJ:AJ,Data!Z:Z,"TM",Data!T:T,Data!M264,AA:AA,"U"),IF(Data!Z264="Region",SUMIFS(Data!AJ:AJ,Data!Z:Z,"TM",Data!S:S,Data!M264,AA:AA,"U"),IF(Data!Z264="Country",SUMIFS(Data!AJ:AJ,Data!Z:Z,"TM",Data!R:R,Data!M264,AA:AA,"U"),"")))))))</f>
        <v>0</v>
      </c>
      <c r="AK264" s="18">
        <f>IF(Z264="TM",IF(AA264="U",(SUMIFS(Orders!AG:AG,Orders!AD:AD,Data!M264,Orders!W:W,0,Orders!X:X,0)+SUMIFS(Orders!AG:AG,Orders!AD:AD,Data!M264,Orders!W:W,1,Orders!X:X,1)),0),IF(Data!Z264="AAM",SUMIFS(Data!AK:AK,Data!Z:Z,"TM",Data!X:X,Data!M264,AA:AA,"U"),IF(Data!Z264="AM",SUMIFS(Data!AK:AK,Data!Z:Z,"TM",Data!V:V,Data!M264,AA:AA,"U"),IF(Data!Z264="AZM",SUMIFS(Data!AK:AK,Data!Z:Z,"TM",Data!U:U,Data!M264,AA:AA,"U"),IF(Data!Z264="Zone",SUMIFS(Data!AK:AK,Data!Z:Z,"TM",Data!T:T,Data!M264,AA:AA,"U"),IF(Data!Z264="Region",SUMIFS(Data!AK:AK,Data!Z:Z,"TM",Data!S:S,Data!M264,AA:AA,"U"),IF(Data!Z264="Country",SUMIFS(Data!AK:AK,Data!Z:Z,"TM",Data!R:R,Data!M264,AA:AA,"U"),"")))))))</f>
        <v>0</v>
      </c>
      <c r="AL264" s="18">
        <f>IF(Z264="TM",12000*0,IF(Data!Z264="AAM",SUMIFS(Data!AL:AL,Data!Z:Z,"TM",Data!X:X,Data!M264,AA:AA,"H"),IF(Data!Z264="AM",SUMIFS(Data!AL:AL,Data!Z:Z,"TM",Data!V:V,Data!M264,AA:AA,"H"),IF(Data!Z264="AZM",SUMIFS(Data!AL:AL,Data!Z:Z,"TM",Data!U:U,Data!M264,AA:AA,"H"),IF(Data!Z264="Zone",SUMIFS(Data!AL:AL,Data!Z:Z,"TM",Data!T:T,Data!M264,AA:AA,"H"),IF(Data!Z264="Region",SUMIFS(Data!AL:AL,Data!Z:Z,"TM",Data!S:S,Data!M264,AA:AA,"H"),IF(Data!Z264="Country",SUMIFS(Data!AL:AL,Data!Z:Z,"TM",Data!R:R,Data!M264,AA:AA,"H"),"")))))))</f>
        <v>0</v>
      </c>
      <c r="AM264" s="27">
        <f t="shared" si="81"/>
        <v>0</v>
      </c>
      <c r="AN264" s="26">
        <f t="shared" si="82"/>
        <v>0</v>
      </c>
      <c r="AO264" s="26">
        <f t="shared" si="83"/>
        <v>0</v>
      </c>
      <c r="AQ264" s="28">
        <f t="shared" si="84"/>
        <v>0</v>
      </c>
      <c r="AR264" s="18">
        <f t="shared" si="85"/>
        <v>0</v>
      </c>
      <c r="AS264" s="18">
        <f t="shared" si="86"/>
        <v>0</v>
      </c>
      <c r="AT264" s="27">
        <f t="shared" si="87"/>
        <v>0</v>
      </c>
      <c r="AU264" s="27"/>
      <c r="AV264" s="27"/>
      <c r="AW264" s="18">
        <f>IF(Z264="TM",(COUNTIFS(Orders!AD:AD,Data!M264,Orders!W:W,0,Orders!X:X,0,Orders!S:S,"*Ray*")+COUNTIFS(Orders!AD:AD,Data!M264,Orders!W:W,1,Orders!X:X,1,Orders!S:S,"*Ray*")+COUNTIFS(Orders!AD:AD,Data!M264,Orders!W:W,0,Orders!X:X,0,Orders!S:S,"*Fabric*")+COUNTIFS(Orders!AD:AD,Data!M264,Orders!W:W,1,Orders!X:X,1,Orders!S:S,"*Fabric*")),IF(Data!Z264="AAM",SUMIFS(Data!AW:AW,Data!Z:Z,"TM",Data!X:X,Data!M264),IF(Data!Z264="AM",SUMIFS(Data!AW:AW,Data!Z:Z,"TM",Data!V:V,Data!M264),IF(Data!Z264="AZM",SUMIFS(Data!AW:AW,Data!Z:Z,"TM",Data!U:U,Data!M264),IF(Data!Z264="Zone",SUMIFS(Data!AW:AW,Data!Z:Z,"TM",Data!T:T,Data!M264),IF(Data!Z264="Region",SUMIFS(Data!AW:AW,Data!Z:Z,"TM",Data!S:S,Data!M264),IF(Data!Z264="Country",SUMIFS(Data!AW:AW,Data!Z:Z,"TM",Data!R:R,Data!M264),0)))))))</f>
        <v>0</v>
      </c>
      <c r="AX264" s="18">
        <f>IF(Z264="TM",(COUNTIFS(Orders!AD:AD,Data!M264,Orders!W:W,0,Orders!X:X,0,Orders!S:S,"*Starter*")+COUNTIFS(Orders!AD:AD,Data!M264,Orders!W:W,1,Orders!X:X,1,Orders!S:S,"*Starter*")),IF(Data!Z264="AAM",SUMIFS(Data!AX:AX,Data!Z:Z,"TM",Data!X:X,Data!M264),IF(Data!Z264="AM",SUMIFS(Data!AX:AX,Data!Z:Z,"TM",Data!V:V,Data!M264),IF(Data!Z264="AZM",SUMIFS(Data!AX:AX,Data!Z:Z,"TM",Data!U:U,Data!M264),IF(Data!Z264="Zone",SUMIFS(Data!AX:AX,Data!Z:Z,"TM",Data!T:T,Data!M264),IF(Data!Z264="Region",SUMIFS(Data!AX:AX,Data!Z:Z,"TM",Data!S:S,Data!M264),IF(Data!Z264="Country",SUMIFS(Data!AX:AX,Data!Z:Z,"TM",Data!R:R,Data!M264),0)))))))</f>
        <v>0</v>
      </c>
      <c r="AY264" s="18">
        <f>IF(Z264="TM",(COUNTIFS(Orders!AD:AD,Data!M264,Orders!W:W,0,Orders!X:X,0,Orders!S:S,"*Pro*")+COUNTIFS(Orders!AD:AD,Data!M264,Orders!W:W,1,Orders!X:X,1,Orders!S:S,"*Pro*")),IF(Data!Z264="AAM",SUMIFS(Data!AY:AY,Data!Z:Z,"TM",Data!X:X,Data!M264),IF(Data!Z264="AM",SUMIFS(Data!AY:AY,Data!Z:Z,"TM",Data!V:V,Data!M264),IF(Data!Z264="AZM",SUMIFS(Data!AY:AY,Data!Z:Z,"TM",Data!U:U,Data!M264),IF(Data!Z264="Zone",SUMIFS(Data!AY:AY,Data!Z:Z,"TM",Data!T:T,Data!M264),IF(Data!Z264="Region",SUMIFS(Data!AY:AY,Data!Z:Z,"TM",Data!S:S,Data!M264),IF(Data!Z264="Country",SUMIFS(Data!AY:AY,Data!Z:Z,"TM",Data!R:R,Data!M264),0)))))))</f>
        <v>0</v>
      </c>
      <c r="AZ264" s="18">
        <f>IF(Z264="TM",(COUNTIFS(Orders!AD:AD,Data!M264,Orders!W:W,0,Orders!X:X,0,Orders!S:S,"*Tab*")+COUNTIFS(Orders!AD:AD,Data!M264,Orders!W:W,1,Orders!X:X,1,Orders!S:S,"*Tab*")),IF(Data!Z264="AAM",SUMIFS(Data!AZ:AZ,Data!Z:Z,"TM",Data!X:X,Data!M264),IF(Data!Z264="AM",SUMIFS(Data!AZ:AZ,Data!Z:Z,"TM",Data!V:V,Data!M264),IF(Data!Z264="AZM",SUMIFS(Data!AZ:AZ,Data!Z:Z,"TM",Data!U:U,Data!M264),IF(Data!Z264="Zone",SUMIFS(Data!AZ:AZ,Data!Z:Z,"TM",Data!T:T,Data!M264),IF(Data!Z264="Region",SUMIFS(Data!AZ:AZ,Data!Z:Z,"TM",Data!S:S,Data!M264),IF(Data!Z264="Country",SUMIFS(Data!AZ:AZ,Data!Z:Z,"TM",Data!R:R,Data!M264),0)))))))</f>
        <v>0</v>
      </c>
      <c r="BA264" s="18">
        <f>IF(Z264="TM",(COUNTIFS(Orders!AD:AD,Data!M264,Orders!W:W,0,Orders!X:X,0,Orders!S:S,"*Dental*")+COUNTIFS(Orders!AD:AD,Data!M264,Orders!W:W,1,Orders!X:X,1,Orders!S:S,"*Dental*")+COUNTIFS(Orders!AD:AD,Data!M264,Orders!W:W,0,Orders!X:X,0,Orders!S:S,"*Pediatric*")+COUNTIFS(Orders!AD:AD,Data!M264,Orders!W:W,1,Orders!X:X,1,Orders!S:S,"*Pediatric*")),IF(Data!Z264="AAM",SUMIFS(Data!BA:BA,Data!Z:Z,"TM",Data!X:X,Data!M264),IF(Data!Z264="AM",SUMIFS(Data!BA:BA,Data!Z:Z,"TM",Data!V:V,Data!M264),IF(Data!Z264="AZM",SUMIFS(Data!BA:BA,Data!Z:Z,"TM",Data!U:U,Data!M264),IF(Data!Z264="Zone",SUMIFS(Data!BA:BA,Data!Z:Z,"TM",Data!T:T,Data!M264),IF(Data!Z264="Region",SUMIFS(Data!BA:BA,Data!Z:Z,"TM",Data!S:S,Data!M264),IF(Data!Z264="Country",SUMIFS(Data!BA:BA,Data!Z:Z,"TM",Data!R:R,Data!M264),0)))))))</f>
        <v>0</v>
      </c>
      <c r="BB264" s="18">
        <f>IF(Z264="TM",(COUNTIFS(Orders!AD:AD,Data!M264,Orders!W:W,0,Orders!X:X,0,Orders!S:S,"*Fabric*")+COUNTIFS(Orders!AD:AD,Data!M264,Orders!W:W,1,Orders!X:X,1,Orders!S:S,"*Fabric*")),IF(Data!Z264="AAM",SUMIFS(Data!BB:BB,Data!Z:Z,"TM",Data!X:X,Data!M264),IF(Data!Z264="AM",SUMIFS(Data!BB:BB,Data!Z:Z,"TM",Data!V:V,Data!M264),IF(Data!Z264="AZM",SUMIFS(Data!BB:BB,Data!Z:Z,"TM",Data!U:U,Data!M264),IF(Data!Z264="Zone",SUMIFS(Data!BB:BB,Data!Z:Z,"TM",Data!T:T,Data!M264),IF(Data!Z264="Region",SUMIFS(Data!BB:BB,Data!Z:Z,"TM",Data!S:S,Data!M264),IF(Data!Z264="Country",SUMIFS(Data!BB:BB,Data!Z:Z,"TM",Data!R:R,Data!M264),0)))))))</f>
        <v>0</v>
      </c>
    </row>
    <row r="265" spans="1:54" ht="15.75" x14ac:dyDescent="0.3">
      <c r="A265" s="33" t="str">
        <f t="shared" si="71"/>
        <v/>
      </c>
      <c r="B265" s="33" t="b">
        <f t="shared" si="72"/>
        <v>1</v>
      </c>
      <c r="C265" s="33" t="e">
        <f>IF(ISERROR(SMALL($D$4:$D$594,E265)),””,SMALL($D$4:$D$594,E265))</f>
        <v>#NAME?</v>
      </c>
      <c r="D265" s="34" t="str">
        <f t="shared" si="73"/>
        <v/>
      </c>
      <c r="E265" s="33">
        <f>ROWS($E$4:E265)</f>
        <v>262</v>
      </c>
      <c r="F265" s="33">
        <f t="shared" si="74"/>
        <v>0</v>
      </c>
      <c r="G265" s="33">
        <f>IF(OR(Report!$C$7="",Report!$C$7="All Levels"),1,IF(Report!$C$7=Data!Z265,1,0))</f>
        <v>0</v>
      </c>
      <c r="H265" s="33">
        <f t="shared" si="75"/>
        <v>1</v>
      </c>
      <c r="I265" s="33">
        <f t="shared" si="76"/>
        <v>3</v>
      </c>
      <c r="J265" s="33">
        <f>IF(OR(Report!$F$7="",Report!$F$7="All AMs"),1,IF(Report!$F$7=Data!W265,1,0))</f>
        <v>1</v>
      </c>
      <c r="K265" s="33">
        <f>IF(OR(Report!$E$7="",Report!$E$7="All Zones"),1,IF(Report!$E$7=Data!P265,1,0))</f>
        <v>1</v>
      </c>
      <c r="L265" s="33">
        <f>IF(OR(Report!$D$7="",Report!$D$7="All Regions"),1,IF(Report!$D$7=Data!O265,1,0))</f>
        <v>1</v>
      </c>
      <c r="M265" s="67" t="s">
        <v>486</v>
      </c>
      <c r="N265" s="67" t="s">
        <v>1091</v>
      </c>
      <c r="O265" s="68" t="s">
        <v>18</v>
      </c>
      <c r="P265" s="68" t="s">
        <v>684</v>
      </c>
      <c r="Q265" s="68" t="s">
        <v>823</v>
      </c>
      <c r="R265" s="67" t="s">
        <v>777</v>
      </c>
      <c r="S265" s="67" t="s">
        <v>749</v>
      </c>
      <c r="T265" s="67" t="s">
        <v>752</v>
      </c>
      <c r="U265" s="67"/>
      <c r="V265" s="67" t="s">
        <v>822</v>
      </c>
      <c r="W265" s="67" t="s">
        <v>712</v>
      </c>
      <c r="X265" s="67"/>
      <c r="Y265" s="68" t="s">
        <v>362</v>
      </c>
      <c r="Z265" s="68" t="s">
        <v>13</v>
      </c>
      <c r="AA265" s="68" t="s">
        <v>70</v>
      </c>
      <c r="AB265" s="18">
        <f>IF(Z265="TM",IF(AA265="H",(COUNTIFS(Orders!AD:AD,Data!M265,Orders!W:W,0,Orders!X:X,0)+COUNTIFS(Orders!AD:AD,Data!M265,Orders!W:W,1,Orders!X:X,1)),0),IF(Data!Z265="AAM",SUMIFS(Data!AB:AB,Data!Z:Z,"TM",Data!X:X,Data!M265,AA:AA,"H"),IF(Data!Z265="AM",SUMIFS(Data!AB:AB,Data!Z:Z,"TM",Data!V:V,Data!M265,AA:AA,"H"),IF(Data!Z265="AZM",SUMIFS(Data!AB:AB,Data!Z:Z,"TM",Data!U:U,Data!M265,AA:AA,"H"),IF(Data!Z265="ZM",SUMIFS(Data!AB:AB,Data!Z:Z,"TM",Data!T:T,Data!M265,AA:AA,"H"),IF(Data!Z265="RM",SUMIFS(Data!AB:AB,Data!Z:Z,"TM",Data!S:S,Data!M265,AA:AA,"H"),IF(Data!Z265="CM",SUMIFS(Data!AB:AB,Data!Z:Z,"TM",Data!R:R,Data!M265,AA:AA,"H"),"")))))))</f>
        <v>0</v>
      </c>
      <c r="AC265" s="28">
        <f>IF(Z265="TM",IF(AA265="H",(SUMIFS(Orders!AG:AG,Orders!AD:AD,Data!M265,Orders!W:W,0,Orders!X:X,0)+SUMIFS(Orders!AG:AG,Orders!AD:AD,Data!M265,Orders!W:W,1,Orders!X:X,1))/12000,0),IF(Data!Z265="AAM",SUMIFS(Data!AC:AC,Data!Z:Z,"TM",Data!X:X,Data!M265,AA:AA,"H"),IF(Data!Z265="AM",SUMIFS(Data!AC:AC,Data!Z:Z,"TM",Data!V:V,Data!M265,AA:AA,"H"),IF(Data!Z265="AZM",SUMIFS(Data!AC:AC,Data!Z:Z,"TM",Data!U:U,Data!M265,AA:AA,"H"),IF(Data!Z265="Zone",SUMIFS(Data!AC:AC,Data!Z:Z,"TM",Data!T:T,Data!M265,AA:AA,"H"),IF(Data!Z265="Region",SUMIFS(Data!AC:AC,Data!Z:Z,"TM",Data!S:S,Data!M265,AA:AA,"H"),IF(Data!Z265="Country",SUMIFS(Data!AC:AC,Data!Z:Z,"TM",Data!R:R,Data!M265,AA:AA,"H"),"")))))))</f>
        <v>0</v>
      </c>
      <c r="AD265" s="18">
        <f>IF(Z265="TM",0,IF(Data!Z265="AAM",SUMIFS(Data!AD:AD,Data!Z:Z,"TM",Data!X:X,Data!M265,AA:AA,"H"),IF(Data!Z265="AM",SUMIFS(Data!AD:AD,Data!Z:Z,"TM",Data!V:V,Data!M265,AA:AA,"H"),IF(Data!Z265="AZM",SUMIFS(Data!AD:AD,Data!Z:Z,"TM",Data!U:U,Data!M265,AA:AA,"H"),IF(Data!Z265="Zone",SUMIFS(Data!AD:AD,Data!Z:Z,"TM",Data!T:T,Data!M265,AA:AA,"H"),IF(Data!Z265="Region",SUMIFS(Data!AD:AD,Data!Z:Z,"TM",Data!S:S,Data!M265,AA:AA,"H"),IF(Data!Z265="Country",SUMIFS(Data!AD:AD,Data!Z:Z,"TM",Data!R:R,Data!M265,AA:AA,"H"),"")))))))</f>
        <v>0</v>
      </c>
      <c r="AE265" s="27">
        <f t="shared" si="77"/>
        <v>0</v>
      </c>
      <c r="AF265" s="26">
        <f t="shared" si="78"/>
        <v>0</v>
      </c>
      <c r="AG265" s="26">
        <f t="shared" si="79"/>
        <v>0</v>
      </c>
      <c r="AH265" s="26">
        <f t="shared" si="80"/>
        <v>0</v>
      </c>
      <c r="AJ265" s="28">
        <f>IF(Z265="TM",IF(AA265="U",(SUMIFS(Orders!AG:AG,Orders!AD:AD,Data!M265,Orders!W:W,0,Orders!X:X,0)+SUMIFS(Orders!AG:AG,Orders!AD:AD,Data!M265,Orders!W:W,1,Orders!X:X,1))/12000,0),IF(Data!Z265="AAM",SUMIFS(Data!AJ:AJ,Data!Z:Z,"TM",Data!X:X,Data!M265,AA:AA,"U"),IF(Data!Z265="AM",SUMIFS(Data!AJ:AJ,Data!Z:Z,"TM",Data!V:V,Data!M265,AA:AA,"U"),IF(Data!Z265="AZM",SUMIFS(Data!AJ:AJ,Data!Z:Z,"TM",Data!U:U,Data!M265,AA:AA,"U"),IF(Data!Z265="Zone",SUMIFS(Data!AJ:AJ,Data!Z:Z,"TM",Data!T:T,Data!M265,AA:AA,"U"),IF(Data!Z265="Region",SUMIFS(Data!AJ:AJ,Data!Z:Z,"TM",Data!S:S,Data!M265,AA:AA,"U"),IF(Data!Z265="Country",SUMIFS(Data!AJ:AJ,Data!Z:Z,"TM",Data!R:R,Data!M265,AA:AA,"U"),"")))))))</f>
        <v>0</v>
      </c>
      <c r="AK265" s="18">
        <f>IF(Z265="TM",IF(AA265="U",(SUMIFS(Orders!AG:AG,Orders!AD:AD,Data!M265,Orders!W:W,0,Orders!X:X,0)+SUMIFS(Orders!AG:AG,Orders!AD:AD,Data!M265,Orders!W:W,1,Orders!X:X,1)),0),IF(Data!Z265="AAM",SUMIFS(Data!AK:AK,Data!Z:Z,"TM",Data!X:X,Data!M265,AA:AA,"U"),IF(Data!Z265="AM",SUMIFS(Data!AK:AK,Data!Z:Z,"TM",Data!V:V,Data!M265,AA:AA,"U"),IF(Data!Z265="AZM",SUMIFS(Data!AK:AK,Data!Z:Z,"TM",Data!U:U,Data!M265,AA:AA,"U"),IF(Data!Z265="Zone",SUMIFS(Data!AK:AK,Data!Z:Z,"TM",Data!T:T,Data!M265,AA:AA,"U"),IF(Data!Z265="Region",SUMIFS(Data!AK:AK,Data!Z:Z,"TM",Data!S:S,Data!M265,AA:AA,"U"),IF(Data!Z265="Country",SUMIFS(Data!AK:AK,Data!Z:Z,"TM",Data!R:R,Data!M265,AA:AA,"U"),"")))))))</f>
        <v>0</v>
      </c>
      <c r="AL265" s="18">
        <f>IF(Z265="TM",12000*0,IF(Data!Z265="AAM",SUMIFS(Data!AL:AL,Data!Z:Z,"TM",Data!X:X,Data!M265,AA:AA,"H"),IF(Data!Z265="AM",SUMIFS(Data!AL:AL,Data!Z:Z,"TM",Data!V:V,Data!M265,AA:AA,"H"),IF(Data!Z265="AZM",SUMIFS(Data!AL:AL,Data!Z:Z,"TM",Data!U:U,Data!M265,AA:AA,"H"),IF(Data!Z265="Zone",SUMIFS(Data!AL:AL,Data!Z:Z,"TM",Data!T:T,Data!M265,AA:AA,"H"),IF(Data!Z265="Region",SUMIFS(Data!AL:AL,Data!Z:Z,"TM",Data!S:S,Data!M265,AA:AA,"H"),IF(Data!Z265="Country",SUMIFS(Data!AL:AL,Data!Z:Z,"TM",Data!R:R,Data!M265,AA:AA,"H"),"")))))))</f>
        <v>0</v>
      </c>
      <c r="AM265" s="27">
        <f t="shared" si="81"/>
        <v>0</v>
      </c>
      <c r="AN265" s="26">
        <f t="shared" si="82"/>
        <v>0</v>
      </c>
      <c r="AO265" s="26">
        <f t="shared" si="83"/>
        <v>0</v>
      </c>
      <c r="AQ265" s="28">
        <f t="shared" si="84"/>
        <v>0</v>
      </c>
      <c r="AR265" s="18">
        <f t="shared" si="85"/>
        <v>0</v>
      </c>
      <c r="AS265" s="18">
        <f t="shared" si="86"/>
        <v>0</v>
      </c>
      <c r="AT265" s="27">
        <f t="shared" si="87"/>
        <v>0</v>
      </c>
      <c r="AU265" s="27"/>
      <c r="AV265" s="27"/>
      <c r="AW265" s="18">
        <f>IF(Z265="TM",(COUNTIFS(Orders!AD:AD,Data!M265,Orders!W:W,0,Orders!X:X,0,Orders!S:S,"*Ray*")+COUNTIFS(Orders!AD:AD,Data!M265,Orders!W:W,1,Orders!X:X,1,Orders!S:S,"*Ray*")+COUNTIFS(Orders!AD:AD,Data!M265,Orders!W:W,0,Orders!X:X,0,Orders!S:S,"*Fabric*")+COUNTIFS(Orders!AD:AD,Data!M265,Orders!W:W,1,Orders!X:X,1,Orders!S:S,"*Fabric*")),IF(Data!Z265="AAM",SUMIFS(Data!AW:AW,Data!Z:Z,"TM",Data!X:X,Data!M265),IF(Data!Z265="AM",SUMIFS(Data!AW:AW,Data!Z:Z,"TM",Data!V:V,Data!M265),IF(Data!Z265="AZM",SUMIFS(Data!AW:AW,Data!Z:Z,"TM",Data!U:U,Data!M265),IF(Data!Z265="Zone",SUMIFS(Data!AW:AW,Data!Z:Z,"TM",Data!T:T,Data!M265),IF(Data!Z265="Region",SUMIFS(Data!AW:AW,Data!Z:Z,"TM",Data!S:S,Data!M265),IF(Data!Z265="Country",SUMIFS(Data!AW:AW,Data!Z:Z,"TM",Data!R:R,Data!M265),0)))))))</f>
        <v>0</v>
      </c>
      <c r="AX265" s="18">
        <f>IF(Z265="TM",(COUNTIFS(Orders!AD:AD,Data!M265,Orders!W:W,0,Orders!X:X,0,Orders!S:S,"*Starter*")+COUNTIFS(Orders!AD:AD,Data!M265,Orders!W:W,1,Orders!X:X,1,Orders!S:S,"*Starter*")),IF(Data!Z265="AAM",SUMIFS(Data!AX:AX,Data!Z:Z,"TM",Data!X:X,Data!M265),IF(Data!Z265="AM",SUMIFS(Data!AX:AX,Data!Z:Z,"TM",Data!V:V,Data!M265),IF(Data!Z265="AZM",SUMIFS(Data!AX:AX,Data!Z:Z,"TM",Data!U:U,Data!M265),IF(Data!Z265="Zone",SUMIFS(Data!AX:AX,Data!Z:Z,"TM",Data!T:T,Data!M265),IF(Data!Z265="Region",SUMIFS(Data!AX:AX,Data!Z:Z,"TM",Data!S:S,Data!M265),IF(Data!Z265="Country",SUMIFS(Data!AX:AX,Data!Z:Z,"TM",Data!R:R,Data!M265),0)))))))</f>
        <v>0</v>
      </c>
      <c r="AY265" s="18">
        <f>IF(Z265="TM",(COUNTIFS(Orders!AD:AD,Data!M265,Orders!W:W,0,Orders!X:X,0,Orders!S:S,"*Pro*")+COUNTIFS(Orders!AD:AD,Data!M265,Orders!W:W,1,Orders!X:X,1,Orders!S:S,"*Pro*")),IF(Data!Z265="AAM",SUMIFS(Data!AY:AY,Data!Z:Z,"TM",Data!X:X,Data!M265),IF(Data!Z265="AM",SUMIFS(Data!AY:AY,Data!Z:Z,"TM",Data!V:V,Data!M265),IF(Data!Z265="AZM",SUMIFS(Data!AY:AY,Data!Z:Z,"TM",Data!U:U,Data!M265),IF(Data!Z265="Zone",SUMIFS(Data!AY:AY,Data!Z:Z,"TM",Data!T:T,Data!M265),IF(Data!Z265="Region",SUMIFS(Data!AY:AY,Data!Z:Z,"TM",Data!S:S,Data!M265),IF(Data!Z265="Country",SUMIFS(Data!AY:AY,Data!Z:Z,"TM",Data!R:R,Data!M265),0)))))))</f>
        <v>0</v>
      </c>
      <c r="AZ265" s="18">
        <f>IF(Z265="TM",(COUNTIFS(Orders!AD:AD,Data!M265,Orders!W:W,0,Orders!X:X,0,Orders!S:S,"*Tab*")+COUNTIFS(Orders!AD:AD,Data!M265,Orders!W:W,1,Orders!X:X,1,Orders!S:S,"*Tab*")),IF(Data!Z265="AAM",SUMIFS(Data!AZ:AZ,Data!Z:Z,"TM",Data!X:X,Data!M265),IF(Data!Z265="AM",SUMIFS(Data!AZ:AZ,Data!Z:Z,"TM",Data!V:V,Data!M265),IF(Data!Z265="AZM",SUMIFS(Data!AZ:AZ,Data!Z:Z,"TM",Data!U:U,Data!M265),IF(Data!Z265="Zone",SUMIFS(Data!AZ:AZ,Data!Z:Z,"TM",Data!T:T,Data!M265),IF(Data!Z265="Region",SUMIFS(Data!AZ:AZ,Data!Z:Z,"TM",Data!S:S,Data!M265),IF(Data!Z265="Country",SUMIFS(Data!AZ:AZ,Data!Z:Z,"TM",Data!R:R,Data!M265),0)))))))</f>
        <v>0</v>
      </c>
      <c r="BA265" s="18">
        <f>IF(Z265="TM",(COUNTIFS(Orders!AD:AD,Data!M265,Orders!W:W,0,Orders!X:X,0,Orders!S:S,"*Dental*")+COUNTIFS(Orders!AD:AD,Data!M265,Orders!W:W,1,Orders!X:X,1,Orders!S:S,"*Dental*")+COUNTIFS(Orders!AD:AD,Data!M265,Orders!W:W,0,Orders!X:X,0,Orders!S:S,"*Pediatric*")+COUNTIFS(Orders!AD:AD,Data!M265,Orders!W:W,1,Orders!X:X,1,Orders!S:S,"*Pediatric*")),IF(Data!Z265="AAM",SUMIFS(Data!BA:BA,Data!Z:Z,"TM",Data!X:X,Data!M265),IF(Data!Z265="AM",SUMIFS(Data!BA:BA,Data!Z:Z,"TM",Data!V:V,Data!M265),IF(Data!Z265="AZM",SUMIFS(Data!BA:BA,Data!Z:Z,"TM",Data!U:U,Data!M265),IF(Data!Z265="Zone",SUMIFS(Data!BA:BA,Data!Z:Z,"TM",Data!T:T,Data!M265),IF(Data!Z265="Region",SUMIFS(Data!BA:BA,Data!Z:Z,"TM",Data!S:S,Data!M265),IF(Data!Z265="Country",SUMIFS(Data!BA:BA,Data!Z:Z,"TM",Data!R:R,Data!M265),0)))))))</f>
        <v>0</v>
      </c>
      <c r="BB265" s="18">
        <f>IF(Z265="TM",(COUNTIFS(Orders!AD:AD,Data!M265,Orders!W:W,0,Orders!X:X,0,Orders!S:S,"*Fabric*")+COUNTIFS(Orders!AD:AD,Data!M265,Orders!W:W,1,Orders!X:X,1,Orders!S:S,"*Fabric*")),IF(Data!Z265="AAM",SUMIFS(Data!BB:BB,Data!Z:Z,"TM",Data!X:X,Data!M265),IF(Data!Z265="AM",SUMIFS(Data!BB:BB,Data!Z:Z,"TM",Data!V:V,Data!M265),IF(Data!Z265="AZM",SUMIFS(Data!BB:BB,Data!Z:Z,"TM",Data!U:U,Data!M265),IF(Data!Z265="Zone",SUMIFS(Data!BB:BB,Data!Z:Z,"TM",Data!T:T,Data!M265),IF(Data!Z265="Region",SUMIFS(Data!BB:BB,Data!Z:Z,"TM",Data!S:S,Data!M265),IF(Data!Z265="Country",SUMIFS(Data!BB:BB,Data!Z:Z,"TM",Data!R:R,Data!M265),0)))))))</f>
        <v>0</v>
      </c>
    </row>
    <row r="266" spans="1:54" ht="15.75" x14ac:dyDescent="0.3">
      <c r="A266" s="33" t="str">
        <f t="shared" si="71"/>
        <v/>
      </c>
      <c r="B266" s="33" t="b">
        <f t="shared" si="72"/>
        <v>1</v>
      </c>
      <c r="C266" s="33" t="e">
        <f>IF(ISERROR(SMALL($D$4:$D$594,E266)),””,SMALL($D$4:$D$594,E266))</f>
        <v>#NAME?</v>
      </c>
      <c r="D266" s="34" t="str">
        <f t="shared" si="73"/>
        <v/>
      </c>
      <c r="E266" s="33">
        <f>ROWS($E$4:E266)</f>
        <v>263</v>
      </c>
      <c r="F266" s="33">
        <f t="shared" si="74"/>
        <v>0</v>
      </c>
      <c r="G266" s="33">
        <f>IF(OR(Report!$C$7="",Report!$C$7="All Levels"),1,IF(Report!$C$7=Data!Z266,1,0))</f>
        <v>0</v>
      </c>
      <c r="H266" s="33">
        <f t="shared" si="75"/>
        <v>1</v>
      </c>
      <c r="I266" s="33">
        <f t="shared" si="76"/>
        <v>3</v>
      </c>
      <c r="J266" s="33">
        <f>IF(OR(Report!$F$7="",Report!$F$7="All AMs"),1,IF(Report!$F$7=Data!W266,1,0))</f>
        <v>1</v>
      </c>
      <c r="K266" s="33">
        <f>IF(OR(Report!$E$7="",Report!$E$7="All Zones"),1,IF(Report!$E$7=Data!P266,1,0))</f>
        <v>1</v>
      </c>
      <c r="L266" s="33">
        <f>IF(OR(Report!$D$7="",Report!$D$7="All Regions"),1,IF(Report!$D$7=Data!O266,1,0))</f>
        <v>1</v>
      </c>
      <c r="M266" s="67" t="s">
        <v>619</v>
      </c>
      <c r="N266" s="67" t="s">
        <v>1092</v>
      </c>
      <c r="O266" s="68" t="s">
        <v>18</v>
      </c>
      <c r="P266" s="68" t="s">
        <v>684</v>
      </c>
      <c r="Q266" s="68" t="s">
        <v>823</v>
      </c>
      <c r="R266" s="67" t="s">
        <v>777</v>
      </c>
      <c r="S266" s="67" t="s">
        <v>749</v>
      </c>
      <c r="T266" s="67" t="s">
        <v>752</v>
      </c>
      <c r="U266" s="67"/>
      <c r="V266" s="67" t="s">
        <v>822</v>
      </c>
      <c r="W266" s="67" t="s">
        <v>712</v>
      </c>
      <c r="X266" s="67"/>
      <c r="Y266" s="68" t="s">
        <v>362</v>
      </c>
      <c r="Z266" s="68" t="s">
        <v>13</v>
      </c>
      <c r="AA266" s="68" t="s">
        <v>70</v>
      </c>
      <c r="AB266" s="18">
        <f>IF(Z266="TM",IF(AA266="H",(COUNTIFS(Orders!AD:AD,Data!M266,Orders!W:W,0,Orders!X:X,0)+COUNTIFS(Orders!AD:AD,Data!M266,Orders!W:W,1,Orders!X:X,1)),0),IF(Data!Z266="AAM",SUMIFS(Data!AB:AB,Data!Z:Z,"TM",Data!X:X,Data!M266,AA:AA,"H"),IF(Data!Z266="AM",SUMIFS(Data!AB:AB,Data!Z:Z,"TM",Data!V:V,Data!M266,AA:AA,"H"),IF(Data!Z266="AZM",SUMIFS(Data!AB:AB,Data!Z:Z,"TM",Data!U:U,Data!M266,AA:AA,"H"),IF(Data!Z266="ZM",SUMIFS(Data!AB:AB,Data!Z:Z,"TM",Data!T:T,Data!M266,AA:AA,"H"),IF(Data!Z266="RM",SUMIFS(Data!AB:AB,Data!Z:Z,"TM",Data!S:S,Data!M266,AA:AA,"H"),IF(Data!Z266="CM",SUMIFS(Data!AB:AB,Data!Z:Z,"TM",Data!R:R,Data!M266,AA:AA,"H"),"")))))))</f>
        <v>0</v>
      </c>
      <c r="AC266" s="28">
        <f>IF(Z266="TM",IF(AA266="H",(SUMIFS(Orders!AG:AG,Orders!AD:AD,Data!M266,Orders!W:W,0,Orders!X:X,0)+SUMIFS(Orders!AG:AG,Orders!AD:AD,Data!M266,Orders!W:W,1,Orders!X:X,1))/12000,0),IF(Data!Z266="AAM",SUMIFS(Data!AC:AC,Data!Z:Z,"TM",Data!X:X,Data!M266,AA:AA,"H"),IF(Data!Z266="AM",SUMIFS(Data!AC:AC,Data!Z:Z,"TM",Data!V:V,Data!M266,AA:AA,"H"),IF(Data!Z266="AZM",SUMIFS(Data!AC:AC,Data!Z:Z,"TM",Data!U:U,Data!M266,AA:AA,"H"),IF(Data!Z266="Zone",SUMIFS(Data!AC:AC,Data!Z:Z,"TM",Data!T:T,Data!M266,AA:AA,"H"),IF(Data!Z266="Region",SUMIFS(Data!AC:AC,Data!Z:Z,"TM",Data!S:S,Data!M266,AA:AA,"H"),IF(Data!Z266="Country",SUMIFS(Data!AC:AC,Data!Z:Z,"TM",Data!R:R,Data!M266,AA:AA,"H"),"")))))))</f>
        <v>0</v>
      </c>
      <c r="AD266" s="18">
        <f>IF(Z266="TM",0,IF(Data!Z266="AAM",SUMIFS(Data!AD:AD,Data!Z:Z,"TM",Data!X:X,Data!M266,AA:AA,"H"),IF(Data!Z266="AM",SUMIFS(Data!AD:AD,Data!Z:Z,"TM",Data!V:V,Data!M266,AA:AA,"H"),IF(Data!Z266="AZM",SUMIFS(Data!AD:AD,Data!Z:Z,"TM",Data!U:U,Data!M266,AA:AA,"H"),IF(Data!Z266="Zone",SUMIFS(Data!AD:AD,Data!Z:Z,"TM",Data!T:T,Data!M266,AA:AA,"H"),IF(Data!Z266="Region",SUMIFS(Data!AD:AD,Data!Z:Z,"TM",Data!S:S,Data!M266,AA:AA,"H"),IF(Data!Z266="Country",SUMIFS(Data!AD:AD,Data!Z:Z,"TM",Data!R:R,Data!M266,AA:AA,"H"),"")))))))</f>
        <v>0</v>
      </c>
      <c r="AE266" s="27">
        <f t="shared" si="77"/>
        <v>0</v>
      </c>
      <c r="AF266" s="26">
        <f t="shared" si="78"/>
        <v>0</v>
      </c>
      <c r="AG266" s="26">
        <f t="shared" si="79"/>
        <v>0</v>
      </c>
      <c r="AH266" s="26">
        <f t="shared" si="80"/>
        <v>0</v>
      </c>
      <c r="AJ266" s="28">
        <f>IF(Z266="TM",IF(AA266="U",(SUMIFS(Orders!AG:AG,Orders!AD:AD,Data!M266,Orders!W:W,0,Orders!X:X,0)+SUMIFS(Orders!AG:AG,Orders!AD:AD,Data!M266,Orders!W:W,1,Orders!X:X,1))/12000,0),IF(Data!Z266="AAM",SUMIFS(Data!AJ:AJ,Data!Z:Z,"TM",Data!X:X,Data!M266,AA:AA,"U"),IF(Data!Z266="AM",SUMIFS(Data!AJ:AJ,Data!Z:Z,"TM",Data!V:V,Data!M266,AA:AA,"U"),IF(Data!Z266="AZM",SUMIFS(Data!AJ:AJ,Data!Z:Z,"TM",Data!U:U,Data!M266,AA:AA,"U"),IF(Data!Z266="Zone",SUMIFS(Data!AJ:AJ,Data!Z:Z,"TM",Data!T:T,Data!M266,AA:AA,"U"),IF(Data!Z266="Region",SUMIFS(Data!AJ:AJ,Data!Z:Z,"TM",Data!S:S,Data!M266,AA:AA,"U"),IF(Data!Z266="Country",SUMIFS(Data!AJ:AJ,Data!Z:Z,"TM",Data!R:R,Data!M266,AA:AA,"U"),"")))))))</f>
        <v>0</v>
      </c>
      <c r="AK266" s="18">
        <f>IF(Z266="TM",IF(AA266="U",(SUMIFS(Orders!AG:AG,Orders!AD:AD,Data!M266,Orders!W:W,0,Orders!X:X,0)+SUMIFS(Orders!AG:AG,Orders!AD:AD,Data!M266,Orders!W:W,1,Orders!X:X,1)),0),IF(Data!Z266="AAM",SUMIFS(Data!AK:AK,Data!Z:Z,"TM",Data!X:X,Data!M266,AA:AA,"U"),IF(Data!Z266="AM",SUMIFS(Data!AK:AK,Data!Z:Z,"TM",Data!V:V,Data!M266,AA:AA,"U"),IF(Data!Z266="AZM",SUMIFS(Data!AK:AK,Data!Z:Z,"TM",Data!U:U,Data!M266,AA:AA,"U"),IF(Data!Z266="Zone",SUMIFS(Data!AK:AK,Data!Z:Z,"TM",Data!T:T,Data!M266,AA:AA,"U"),IF(Data!Z266="Region",SUMIFS(Data!AK:AK,Data!Z:Z,"TM",Data!S:S,Data!M266,AA:AA,"U"),IF(Data!Z266="Country",SUMIFS(Data!AK:AK,Data!Z:Z,"TM",Data!R:R,Data!M266,AA:AA,"U"),"")))))))</f>
        <v>0</v>
      </c>
      <c r="AL266" s="18">
        <f>IF(Z266="TM",12000*0,IF(Data!Z266="AAM",SUMIFS(Data!AL:AL,Data!Z:Z,"TM",Data!X:X,Data!M266,AA:AA,"H"),IF(Data!Z266="AM",SUMIFS(Data!AL:AL,Data!Z:Z,"TM",Data!V:V,Data!M266,AA:AA,"H"),IF(Data!Z266="AZM",SUMIFS(Data!AL:AL,Data!Z:Z,"TM",Data!U:U,Data!M266,AA:AA,"H"),IF(Data!Z266="Zone",SUMIFS(Data!AL:AL,Data!Z:Z,"TM",Data!T:T,Data!M266,AA:AA,"H"),IF(Data!Z266="Region",SUMIFS(Data!AL:AL,Data!Z:Z,"TM",Data!S:S,Data!M266,AA:AA,"H"),IF(Data!Z266="Country",SUMIFS(Data!AL:AL,Data!Z:Z,"TM",Data!R:R,Data!M266,AA:AA,"H"),"")))))))</f>
        <v>0</v>
      </c>
      <c r="AM266" s="27">
        <f t="shared" si="81"/>
        <v>0</v>
      </c>
      <c r="AN266" s="26">
        <f t="shared" si="82"/>
        <v>0</v>
      </c>
      <c r="AO266" s="26">
        <f t="shared" si="83"/>
        <v>0</v>
      </c>
      <c r="AQ266" s="28">
        <f t="shared" si="84"/>
        <v>0</v>
      </c>
      <c r="AR266" s="18">
        <f t="shared" si="85"/>
        <v>0</v>
      </c>
      <c r="AS266" s="18">
        <f t="shared" si="86"/>
        <v>0</v>
      </c>
      <c r="AT266" s="27">
        <f t="shared" si="87"/>
        <v>0</v>
      </c>
      <c r="AU266" s="27"/>
      <c r="AV266" s="27"/>
      <c r="AW266" s="18">
        <f>IF(Z266="TM",(COUNTIFS(Orders!AD:AD,Data!M266,Orders!W:W,0,Orders!X:X,0,Orders!S:S,"*Ray*")+COUNTIFS(Orders!AD:AD,Data!M266,Orders!W:W,1,Orders!X:X,1,Orders!S:S,"*Ray*")+COUNTIFS(Orders!AD:AD,Data!M266,Orders!W:W,0,Orders!X:X,0,Orders!S:S,"*Fabric*")+COUNTIFS(Orders!AD:AD,Data!M266,Orders!W:W,1,Orders!X:X,1,Orders!S:S,"*Fabric*")),IF(Data!Z266="AAM",SUMIFS(Data!AW:AW,Data!Z:Z,"TM",Data!X:X,Data!M266),IF(Data!Z266="AM",SUMIFS(Data!AW:AW,Data!Z:Z,"TM",Data!V:V,Data!M266),IF(Data!Z266="AZM",SUMIFS(Data!AW:AW,Data!Z:Z,"TM",Data!U:U,Data!M266),IF(Data!Z266="Zone",SUMIFS(Data!AW:AW,Data!Z:Z,"TM",Data!T:T,Data!M266),IF(Data!Z266="Region",SUMIFS(Data!AW:AW,Data!Z:Z,"TM",Data!S:S,Data!M266),IF(Data!Z266="Country",SUMIFS(Data!AW:AW,Data!Z:Z,"TM",Data!R:R,Data!M266),0)))))))</f>
        <v>0</v>
      </c>
      <c r="AX266" s="18">
        <f>IF(Z266="TM",(COUNTIFS(Orders!AD:AD,Data!M266,Orders!W:W,0,Orders!X:X,0,Orders!S:S,"*Starter*")+COUNTIFS(Orders!AD:AD,Data!M266,Orders!W:W,1,Orders!X:X,1,Orders!S:S,"*Starter*")),IF(Data!Z266="AAM",SUMIFS(Data!AX:AX,Data!Z:Z,"TM",Data!X:X,Data!M266),IF(Data!Z266="AM",SUMIFS(Data!AX:AX,Data!Z:Z,"TM",Data!V:V,Data!M266),IF(Data!Z266="AZM",SUMIFS(Data!AX:AX,Data!Z:Z,"TM",Data!U:U,Data!M266),IF(Data!Z266="Zone",SUMIFS(Data!AX:AX,Data!Z:Z,"TM",Data!T:T,Data!M266),IF(Data!Z266="Region",SUMIFS(Data!AX:AX,Data!Z:Z,"TM",Data!S:S,Data!M266),IF(Data!Z266="Country",SUMIFS(Data!AX:AX,Data!Z:Z,"TM",Data!R:R,Data!M266),0)))))))</f>
        <v>0</v>
      </c>
      <c r="AY266" s="18">
        <f>IF(Z266="TM",(COUNTIFS(Orders!AD:AD,Data!M266,Orders!W:W,0,Orders!X:X,0,Orders!S:S,"*Pro*")+COUNTIFS(Orders!AD:AD,Data!M266,Orders!W:W,1,Orders!X:X,1,Orders!S:S,"*Pro*")),IF(Data!Z266="AAM",SUMIFS(Data!AY:AY,Data!Z:Z,"TM",Data!X:X,Data!M266),IF(Data!Z266="AM",SUMIFS(Data!AY:AY,Data!Z:Z,"TM",Data!V:V,Data!M266),IF(Data!Z266="AZM",SUMIFS(Data!AY:AY,Data!Z:Z,"TM",Data!U:U,Data!M266),IF(Data!Z266="Zone",SUMIFS(Data!AY:AY,Data!Z:Z,"TM",Data!T:T,Data!M266),IF(Data!Z266="Region",SUMIFS(Data!AY:AY,Data!Z:Z,"TM",Data!S:S,Data!M266),IF(Data!Z266="Country",SUMIFS(Data!AY:AY,Data!Z:Z,"TM",Data!R:R,Data!M266),0)))))))</f>
        <v>0</v>
      </c>
      <c r="AZ266" s="18">
        <f>IF(Z266="TM",(COUNTIFS(Orders!AD:AD,Data!M266,Orders!W:W,0,Orders!X:X,0,Orders!S:S,"*Tab*")+COUNTIFS(Orders!AD:AD,Data!M266,Orders!W:W,1,Orders!X:X,1,Orders!S:S,"*Tab*")),IF(Data!Z266="AAM",SUMIFS(Data!AZ:AZ,Data!Z:Z,"TM",Data!X:X,Data!M266),IF(Data!Z266="AM",SUMIFS(Data!AZ:AZ,Data!Z:Z,"TM",Data!V:V,Data!M266),IF(Data!Z266="AZM",SUMIFS(Data!AZ:AZ,Data!Z:Z,"TM",Data!U:U,Data!M266),IF(Data!Z266="Zone",SUMIFS(Data!AZ:AZ,Data!Z:Z,"TM",Data!T:T,Data!M266),IF(Data!Z266="Region",SUMIFS(Data!AZ:AZ,Data!Z:Z,"TM",Data!S:S,Data!M266),IF(Data!Z266="Country",SUMIFS(Data!AZ:AZ,Data!Z:Z,"TM",Data!R:R,Data!M266),0)))))))</f>
        <v>0</v>
      </c>
      <c r="BA266" s="18">
        <f>IF(Z266="TM",(COUNTIFS(Orders!AD:AD,Data!M266,Orders!W:W,0,Orders!X:X,0,Orders!S:S,"*Dental*")+COUNTIFS(Orders!AD:AD,Data!M266,Orders!W:W,1,Orders!X:X,1,Orders!S:S,"*Dental*")+COUNTIFS(Orders!AD:AD,Data!M266,Orders!W:W,0,Orders!X:X,0,Orders!S:S,"*Pediatric*")+COUNTIFS(Orders!AD:AD,Data!M266,Orders!W:W,1,Orders!X:X,1,Orders!S:S,"*Pediatric*")),IF(Data!Z266="AAM",SUMIFS(Data!BA:BA,Data!Z:Z,"TM",Data!X:X,Data!M266),IF(Data!Z266="AM",SUMIFS(Data!BA:BA,Data!Z:Z,"TM",Data!V:V,Data!M266),IF(Data!Z266="AZM",SUMIFS(Data!BA:BA,Data!Z:Z,"TM",Data!U:U,Data!M266),IF(Data!Z266="Zone",SUMIFS(Data!BA:BA,Data!Z:Z,"TM",Data!T:T,Data!M266),IF(Data!Z266="Region",SUMIFS(Data!BA:BA,Data!Z:Z,"TM",Data!S:S,Data!M266),IF(Data!Z266="Country",SUMIFS(Data!BA:BA,Data!Z:Z,"TM",Data!R:R,Data!M266),0)))))))</f>
        <v>0</v>
      </c>
      <c r="BB266" s="18">
        <f>IF(Z266="TM",(COUNTIFS(Orders!AD:AD,Data!M266,Orders!W:W,0,Orders!X:X,0,Orders!S:S,"*Fabric*")+COUNTIFS(Orders!AD:AD,Data!M266,Orders!W:W,1,Orders!X:X,1,Orders!S:S,"*Fabric*")),IF(Data!Z266="AAM",SUMIFS(Data!BB:BB,Data!Z:Z,"TM",Data!X:X,Data!M266),IF(Data!Z266="AM",SUMIFS(Data!BB:BB,Data!Z:Z,"TM",Data!V:V,Data!M266),IF(Data!Z266="AZM",SUMIFS(Data!BB:BB,Data!Z:Z,"TM",Data!U:U,Data!M266),IF(Data!Z266="Zone",SUMIFS(Data!BB:BB,Data!Z:Z,"TM",Data!T:T,Data!M266),IF(Data!Z266="Region",SUMIFS(Data!BB:BB,Data!Z:Z,"TM",Data!S:S,Data!M266),IF(Data!Z266="Country",SUMIFS(Data!BB:BB,Data!Z:Z,"TM",Data!R:R,Data!M266),0)))))))</f>
        <v>0</v>
      </c>
    </row>
    <row r="267" spans="1:54" ht="15.75" x14ac:dyDescent="0.3">
      <c r="A267" s="33" t="str">
        <f t="shared" si="71"/>
        <v/>
      </c>
      <c r="B267" s="33" t="b">
        <f t="shared" si="72"/>
        <v>1</v>
      </c>
      <c r="C267" s="33" t="e">
        <f>IF(ISERROR(SMALL($D$4:$D$594,E267)),””,SMALL($D$4:$D$594,E267))</f>
        <v>#NAME?</v>
      </c>
      <c r="D267" s="34" t="str">
        <f t="shared" si="73"/>
        <v/>
      </c>
      <c r="E267" s="33">
        <f>ROWS($E$4:E267)</f>
        <v>264</v>
      </c>
      <c r="F267" s="33">
        <f t="shared" si="74"/>
        <v>0</v>
      </c>
      <c r="G267" s="33">
        <f>IF(OR(Report!$C$7="",Report!$C$7="All Levels"),1,IF(Report!$C$7=Data!Z267,1,0))</f>
        <v>0</v>
      </c>
      <c r="H267" s="33">
        <f t="shared" si="75"/>
        <v>1</v>
      </c>
      <c r="I267" s="33">
        <f t="shared" si="76"/>
        <v>3</v>
      </c>
      <c r="J267" s="33">
        <f>IF(OR(Report!$F$7="",Report!$F$7="All AMs"),1,IF(Report!$F$7=Data!W267,1,0))</f>
        <v>1</v>
      </c>
      <c r="K267" s="33">
        <f>IF(OR(Report!$E$7="",Report!$E$7="All Zones"),1,IF(Report!$E$7=Data!P267,1,0))</f>
        <v>1</v>
      </c>
      <c r="L267" s="33">
        <f>IF(OR(Report!$D$7="",Report!$D$7="All Regions"),1,IF(Report!$D$7=Data!O267,1,0))</f>
        <v>1</v>
      </c>
      <c r="M267" s="67" t="s">
        <v>618</v>
      </c>
      <c r="N267" s="67" t="s">
        <v>1093</v>
      </c>
      <c r="O267" s="68" t="s">
        <v>18</v>
      </c>
      <c r="P267" s="68" t="s">
        <v>684</v>
      </c>
      <c r="Q267" s="68" t="s">
        <v>823</v>
      </c>
      <c r="R267" s="67" t="s">
        <v>777</v>
      </c>
      <c r="S267" s="67" t="s">
        <v>749</v>
      </c>
      <c r="T267" s="67" t="s">
        <v>752</v>
      </c>
      <c r="U267" s="67"/>
      <c r="V267" s="67" t="s">
        <v>822</v>
      </c>
      <c r="W267" s="67" t="s">
        <v>712</v>
      </c>
      <c r="X267" s="67"/>
      <c r="Y267" s="68" t="s">
        <v>362</v>
      </c>
      <c r="Z267" s="68" t="s">
        <v>13</v>
      </c>
      <c r="AA267" s="68" t="s">
        <v>70</v>
      </c>
      <c r="AB267" s="18">
        <f>IF(Z267="TM",IF(AA267="H",(COUNTIFS(Orders!AD:AD,Data!M267,Orders!W:W,0,Orders!X:X,0)+COUNTIFS(Orders!AD:AD,Data!M267,Orders!W:W,1,Orders!X:X,1)),0),IF(Data!Z267="AAM",SUMIFS(Data!AB:AB,Data!Z:Z,"TM",Data!X:X,Data!M267,AA:AA,"H"),IF(Data!Z267="AM",SUMIFS(Data!AB:AB,Data!Z:Z,"TM",Data!V:V,Data!M267,AA:AA,"H"),IF(Data!Z267="AZM",SUMIFS(Data!AB:AB,Data!Z:Z,"TM",Data!U:U,Data!M267,AA:AA,"H"),IF(Data!Z267="ZM",SUMIFS(Data!AB:AB,Data!Z:Z,"TM",Data!T:T,Data!M267,AA:AA,"H"),IF(Data!Z267="RM",SUMIFS(Data!AB:AB,Data!Z:Z,"TM",Data!S:S,Data!M267,AA:AA,"H"),IF(Data!Z267="CM",SUMIFS(Data!AB:AB,Data!Z:Z,"TM",Data!R:R,Data!M267,AA:AA,"H"),"")))))))</f>
        <v>0</v>
      </c>
      <c r="AC267" s="28">
        <f>IF(Z267="TM",IF(AA267="H",(SUMIFS(Orders!AG:AG,Orders!AD:AD,Data!M267,Orders!W:W,0,Orders!X:X,0)+SUMIFS(Orders!AG:AG,Orders!AD:AD,Data!M267,Orders!W:W,1,Orders!X:X,1))/12000,0),IF(Data!Z267="AAM",SUMIFS(Data!AC:AC,Data!Z:Z,"TM",Data!X:X,Data!M267,AA:AA,"H"),IF(Data!Z267="AM",SUMIFS(Data!AC:AC,Data!Z:Z,"TM",Data!V:V,Data!M267,AA:AA,"H"),IF(Data!Z267="AZM",SUMIFS(Data!AC:AC,Data!Z:Z,"TM",Data!U:U,Data!M267,AA:AA,"H"),IF(Data!Z267="Zone",SUMIFS(Data!AC:AC,Data!Z:Z,"TM",Data!T:T,Data!M267,AA:AA,"H"),IF(Data!Z267="Region",SUMIFS(Data!AC:AC,Data!Z:Z,"TM",Data!S:S,Data!M267,AA:AA,"H"),IF(Data!Z267="Country",SUMIFS(Data!AC:AC,Data!Z:Z,"TM",Data!R:R,Data!M267,AA:AA,"H"),"")))))))</f>
        <v>0</v>
      </c>
      <c r="AD267" s="18">
        <f>IF(Z267="TM",0,IF(Data!Z267="AAM",SUMIFS(Data!AD:AD,Data!Z:Z,"TM",Data!X:X,Data!M267,AA:AA,"H"),IF(Data!Z267="AM",SUMIFS(Data!AD:AD,Data!Z:Z,"TM",Data!V:V,Data!M267,AA:AA,"H"),IF(Data!Z267="AZM",SUMIFS(Data!AD:AD,Data!Z:Z,"TM",Data!U:U,Data!M267,AA:AA,"H"),IF(Data!Z267="Zone",SUMIFS(Data!AD:AD,Data!Z:Z,"TM",Data!T:T,Data!M267,AA:AA,"H"),IF(Data!Z267="Region",SUMIFS(Data!AD:AD,Data!Z:Z,"TM",Data!S:S,Data!M267,AA:AA,"H"),IF(Data!Z267="Country",SUMIFS(Data!AD:AD,Data!Z:Z,"TM",Data!R:R,Data!M267,AA:AA,"H"),"")))))))</f>
        <v>0</v>
      </c>
      <c r="AE267" s="27">
        <f t="shared" si="77"/>
        <v>0</v>
      </c>
      <c r="AF267" s="26">
        <f t="shared" si="78"/>
        <v>0</v>
      </c>
      <c r="AG267" s="26">
        <f t="shared" si="79"/>
        <v>0</v>
      </c>
      <c r="AH267" s="26">
        <f t="shared" si="80"/>
        <v>0</v>
      </c>
      <c r="AJ267" s="28">
        <f>IF(Z267="TM",IF(AA267="U",(SUMIFS(Orders!AG:AG,Orders!AD:AD,Data!M267,Orders!W:W,0,Orders!X:X,0)+SUMIFS(Orders!AG:AG,Orders!AD:AD,Data!M267,Orders!W:W,1,Orders!X:X,1))/12000,0),IF(Data!Z267="AAM",SUMIFS(Data!AJ:AJ,Data!Z:Z,"TM",Data!X:X,Data!M267,AA:AA,"U"),IF(Data!Z267="AM",SUMIFS(Data!AJ:AJ,Data!Z:Z,"TM",Data!V:V,Data!M267,AA:AA,"U"),IF(Data!Z267="AZM",SUMIFS(Data!AJ:AJ,Data!Z:Z,"TM",Data!U:U,Data!M267,AA:AA,"U"),IF(Data!Z267="Zone",SUMIFS(Data!AJ:AJ,Data!Z:Z,"TM",Data!T:T,Data!M267,AA:AA,"U"),IF(Data!Z267="Region",SUMIFS(Data!AJ:AJ,Data!Z:Z,"TM",Data!S:S,Data!M267,AA:AA,"U"),IF(Data!Z267="Country",SUMIFS(Data!AJ:AJ,Data!Z:Z,"TM",Data!R:R,Data!M267,AA:AA,"U"),"")))))))</f>
        <v>0</v>
      </c>
      <c r="AK267" s="18">
        <f>IF(Z267="TM",IF(AA267="U",(SUMIFS(Orders!AG:AG,Orders!AD:AD,Data!M267,Orders!W:W,0,Orders!X:X,0)+SUMIFS(Orders!AG:AG,Orders!AD:AD,Data!M267,Orders!W:W,1,Orders!X:X,1)),0),IF(Data!Z267="AAM",SUMIFS(Data!AK:AK,Data!Z:Z,"TM",Data!X:X,Data!M267,AA:AA,"U"),IF(Data!Z267="AM",SUMIFS(Data!AK:AK,Data!Z:Z,"TM",Data!V:V,Data!M267,AA:AA,"U"),IF(Data!Z267="AZM",SUMIFS(Data!AK:AK,Data!Z:Z,"TM",Data!U:U,Data!M267,AA:AA,"U"),IF(Data!Z267="Zone",SUMIFS(Data!AK:AK,Data!Z:Z,"TM",Data!T:T,Data!M267,AA:AA,"U"),IF(Data!Z267="Region",SUMIFS(Data!AK:AK,Data!Z:Z,"TM",Data!S:S,Data!M267,AA:AA,"U"),IF(Data!Z267="Country",SUMIFS(Data!AK:AK,Data!Z:Z,"TM",Data!R:R,Data!M267,AA:AA,"U"),"")))))))</f>
        <v>0</v>
      </c>
      <c r="AL267" s="18">
        <f>IF(Z267="TM",12000*0,IF(Data!Z267="AAM",SUMIFS(Data!AL:AL,Data!Z:Z,"TM",Data!X:X,Data!M267,AA:AA,"H"),IF(Data!Z267="AM",SUMIFS(Data!AL:AL,Data!Z:Z,"TM",Data!V:V,Data!M267,AA:AA,"H"),IF(Data!Z267="AZM",SUMIFS(Data!AL:AL,Data!Z:Z,"TM",Data!U:U,Data!M267,AA:AA,"H"),IF(Data!Z267="Zone",SUMIFS(Data!AL:AL,Data!Z:Z,"TM",Data!T:T,Data!M267,AA:AA,"H"),IF(Data!Z267="Region",SUMIFS(Data!AL:AL,Data!Z:Z,"TM",Data!S:S,Data!M267,AA:AA,"H"),IF(Data!Z267="Country",SUMIFS(Data!AL:AL,Data!Z:Z,"TM",Data!R:R,Data!M267,AA:AA,"H"),"")))))))</f>
        <v>0</v>
      </c>
      <c r="AM267" s="27">
        <f t="shared" si="81"/>
        <v>0</v>
      </c>
      <c r="AN267" s="26">
        <f t="shared" si="82"/>
        <v>0</v>
      </c>
      <c r="AO267" s="26">
        <f t="shared" si="83"/>
        <v>0</v>
      </c>
      <c r="AQ267" s="28">
        <f t="shared" si="84"/>
        <v>0</v>
      </c>
      <c r="AR267" s="18">
        <f t="shared" si="85"/>
        <v>0</v>
      </c>
      <c r="AS267" s="18">
        <f t="shared" si="86"/>
        <v>0</v>
      </c>
      <c r="AT267" s="27">
        <f t="shared" si="87"/>
        <v>0</v>
      </c>
      <c r="AU267" s="27"/>
      <c r="AV267" s="27"/>
      <c r="AW267" s="18">
        <f>IF(Z267="TM",(COUNTIFS(Orders!AD:AD,Data!M267,Orders!W:W,0,Orders!X:X,0,Orders!S:S,"*Ray*")+COUNTIFS(Orders!AD:AD,Data!M267,Orders!W:W,1,Orders!X:X,1,Orders!S:S,"*Ray*")+COUNTIFS(Orders!AD:AD,Data!M267,Orders!W:W,0,Orders!X:X,0,Orders!S:S,"*Fabric*")+COUNTIFS(Orders!AD:AD,Data!M267,Orders!W:W,1,Orders!X:X,1,Orders!S:S,"*Fabric*")),IF(Data!Z267="AAM",SUMIFS(Data!AW:AW,Data!Z:Z,"TM",Data!X:X,Data!M267),IF(Data!Z267="AM",SUMIFS(Data!AW:AW,Data!Z:Z,"TM",Data!V:V,Data!M267),IF(Data!Z267="AZM",SUMIFS(Data!AW:AW,Data!Z:Z,"TM",Data!U:U,Data!M267),IF(Data!Z267="Zone",SUMIFS(Data!AW:AW,Data!Z:Z,"TM",Data!T:T,Data!M267),IF(Data!Z267="Region",SUMIFS(Data!AW:AW,Data!Z:Z,"TM",Data!S:S,Data!M267),IF(Data!Z267="Country",SUMIFS(Data!AW:AW,Data!Z:Z,"TM",Data!R:R,Data!M267),0)))))))</f>
        <v>0</v>
      </c>
      <c r="AX267" s="18">
        <f>IF(Z267="TM",(COUNTIFS(Orders!AD:AD,Data!M267,Orders!W:W,0,Orders!X:X,0,Orders!S:S,"*Starter*")+COUNTIFS(Orders!AD:AD,Data!M267,Orders!W:W,1,Orders!X:X,1,Orders!S:S,"*Starter*")),IF(Data!Z267="AAM",SUMIFS(Data!AX:AX,Data!Z:Z,"TM",Data!X:X,Data!M267),IF(Data!Z267="AM",SUMIFS(Data!AX:AX,Data!Z:Z,"TM",Data!V:V,Data!M267),IF(Data!Z267="AZM",SUMIFS(Data!AX:AX,Data!Z:Z,"TM",Data!U:U,Data!M267),IF(Data!Z267="Zone",SUMIFS(Data!AX:AX,Data!Z:Z,"TM",Data!T:T,Data!M267),IF(Data!Z267="Region",SUMIFS(Data!AX:AX,Data!Z:Z,"TM",Data!S:S,Data!M267),IF(Data!Z267="Country",SUMIFS(Data!AX:AX,Data!Z:Z,"TM",Data!R:R,Data!M267),0)))))))</f>
        <v>0</v>
      </c>
      <c r="AY267" s="18">
        <f>IF(Z267="TM",(COUNTIFS(Orders!AD:AD,Data!M267,Orders!W:W,0,Orders!X:X,0,Orders!S:S,"*Pro*")+COUNTIFS(Orders!AD:AD,Data!M267,Orders!W:W,1,Orders!X:X,1,Orders!S:S,"*Pro*")),IF(Data!Z267="AAM",SUMIFS(Data!AY:AY,Data!Z:Z,"TM",Data!X:X,Data!M267),IF(Data!Z267="AM",SUMIFS(Data!AY:AY,Data!Z:Z,"TM",Data!V:V,Data!M267),IF(Data!Z267="AZM",SUMIFS(Data!AY:AY,Data!Z:Z,"TM",Data!U:U,Data!M267),IF(Data!Z267="Zone",SUMIFS(Data!AY:AY,Data!Z:Z,"TM",Data!T:T,Data!M267),IF(Data!Z267="Region",SUMIFS(Data!AY:AY,Data!Z:Z,"TM",Data!S:S,Data!M267),IF(Data!Z267="Country",SUMIFS(Data!AY:AY,Data!Z:Z,"TM",Data!R:R,Data!M267),0)))))))</f>
        <v>0</v>
      </c>
      <c r="AZ267" s="18">
        <f>IF(Z267="TM",(COUNTIFS(Orders!AD:AD,Data!M267,Orders!W:W,0,Orders!X:X,0,Orders!S:S,"*Tab*")+COUNTIFS(Orders!AD:AD,Data!M267,Orders!W:W,1,Orders!X:X,1,Orders!S:S,"*Tab*")),IF(Data!Z267="AAM",SUMIFS(Data!AZ:AZ,Data!Z:Z,"TM",Data!X:X,Data!M267),IF(Data!Z267="AM",SUMIFS(Data!AZ:AZ,Data!Z:Z,"TM",Data!V:V,Data!M267),IF(Data!Z267="AZM",SUMIFS(Data!AZ:AZ,Data!Z:Z,"TM",Data!U:U,Data!M267),IF(Data!Z267="Zone",SUMIFS(Data!AZ:AZ,Data!Z:Z,"TM",Data!T:T,Data!M267),IF(Data!Z267="Region",SUMIFS(Data!AZ:AZ,Data!Z:Z,"TM",Data!S:S,Data!M267),IF(Data!Z267="Country",SUMIFS(Data!AZ:AZ,Data!Z:Z,"TM",Data!R:R,Data!M267),0)))))))</f>
        <v>0</v>
      </c>
      <c r="BA267" s="18">
        <f>IF(Z267="TM",(COUNTIFS(Orders!AD:AD,Data!M267,Orders!W:W,0,Orders!X:X,0,Orders!S:S,"*Dental*")+COUNTIFS(Orders!AD:AD,Data!M267,Orders!W:W,1,Orders!X:X,1,Orders!S:S,"*Dental*")+COUNTIFS(Orders!AD:AD,Data!M267,Orders!W:W,0,Orders!X:X,0,Orders!S:S,"*Pediatric*")+COUNTIFS(Orders!AD:AD,Data!M267,Orders!W:W,1,Orders!X:X,1,Orders!S:S,"*Pediatric*")),IF(Data!Z267="AAM",SUMIFS(Data!BA:BA,Data!Z:Z,"TM",Data!X:X,Data!M267),IF(Data!Z267="AM",SUMIFS(Data!BA:BA,Data!Z:Z,"TM",Data!V:V,Data!M267),IF(Data!Z267="AZM",SUMIFS(Data!BA:BA,Data!Z:Z,"TM",Data!U:U,Data!M267),IF(Data!Z267="Zone",SUMIFS(Data!BA:BA,Data!Z:Z,"TM",Data!T:T,Data!M267),IF(Data!Z267="Region",SUMIFS(Data!BA:BA,Data!Z:Z,"TM",Data!S:S,Data!M267),IF(Data!Z267="Country",SUMIFS(Data!BA:BA,Data!Z:Z,"TM",Data!R:R,Data!M267),0)))))))</f>
        <v>0</v>
      </c>
      <c r="BB267" s="18">
        <f>IF(Z267="TM",(COUNTIFS(Orders!AD:AD,Data!M267,Orders!W:W,0,Orders!X:X,0,Orders!S:S,"*Fabric*")+COUNTIFS(Orders!AD:AD,Data!M267,Orders!W:W,1,Orders!X:X,1,Orders!S:S,"*Fabric*")),IF(Data!Z267="AAM",SUMIFS(Data!BB:BB,Data!Z:Z,"TM",Data!X:X,Data!M267),IF(Data!Z267="AM",SUMIFS(Data!BB:BB,Data!Z:Z,"TM",Data!V:V,Data!M267),IF(Data!Z267="AZM",SUMIFS(Data!BB:BB,Data!Z:Z,"TM",Data!U:U,Data!M267),IF(Data!Z267="Zone",SUMIFS(Data!BB:BB,Data!Z:Z,"TM",Data!T:T,Data!M267),IF(Data!Z267="Region",SUMIFS(Data!BB:BB,Data!Z:Z,"TM",Data!S:S,Data!M267),IF(Data!Z267="Country",SUMIFS(Data!BB:BB,Data!Z:Z,"TM",Data!R:R,Data!M267),0)))))))</f>
        <v>0</v>
      </c>
    </row>
    <row r="268" spans="1:54" ht="15.75" x14ac:dyDescent="0.3">
      <c r="A268" s="33" t="str">
        <f t="shared" ref="A268:A331" si="88">IF(B268=FALSE,C268,"")</f>
        <v/>
      </c>
      <c r="B268" s="33" t="b">
        <f t="shared" ref="B268:B331" si="89">ISERROR(C268)</f>
        <v>1</v>
      </c>
      <c r="C268" s="33" t="e">
        <f>IF(ISERROR(SMALL($D$4:$D$594,E268)),””,SMALL($D$4:$D$594,E268))</f>
        <v>#NAME?</v>
      </c>
      <c r="D268" s="34" t="str">
        <f t="shared" ref="D268:D331" si="90">IF(F268=0,"",E268)</f>
        <v/>
      </c>
      <c r="E268" s="33">
        <f>ROWS($E$4:E268)</f>
        <v>265</v>
      </c>
      <c r="F268" s="33">
        <f t="shared" ref="F268:F331" si="91">IF(G268=0,0,IF(H268=0,0,1))</f>
        <v>0</v>
      </c>
      <c r="G268" s="33">
        <f>IF(OR(Report!$C$7="",Report!$C$7="All Levels"),1,IF(Report!$C$7=Data!Z268,1,0))</f>
        <v>0</v>
      </c>
      <c r="H268" s="33">
        <f t="shared" ref="H268:H331" si="92">IF(I268=3,1,0)</f>
        <v>1</v>
      </c>
      <c r="I268" s="33">
        <f t="shared" ref="I268:I331" si="93">SUM(J268:L268)</f>
        <v>3</v>
      </c>
      <c r="J268" s="33">
        <f>IF(OR(Report!$F$7="",Report!$F$7="All AMs"),1,IF(Report!$F$7=Data!W268,1,0))</f>
        <v>1</v>
      </c>
      <c r="K268" s="33">
        <f>IF(OR(Report!$E$7="",Report!$E$7="All Zones"),1,IF(Report!$E$7=Data!P268,1,0))</f>
        <v>1</v>
      </c>
      <c r="L268" s="33">
        <f>IF(OR(Report!$D$7="",Report!$D$7="All Regions"),1,IF(Report!$D$7=Data!O268,1,0))</f>
        <v>1</v>
      </c>
      <c r="M268" s="67" t="s">
        <v>675</v>
      </c>
      <c r="N268" s="67" t="s">
        <v>1094</v>
      </c>
      <c r="O268" s="68" t="s">
        <v>18</v>
      </c>
      <c r="P268" s="68" t="s">
        <v>684</v>
      </c>
      <c r="Q268" s="68" t="s">
        <v>823</v>
      </c>
      <c r="R268" s="67" t="s">
        <v>777</v>
      </c>
      <c r="S268" s="67" t="s">
        <v>749</v>
      </c>
      <c r="T268" s="67" t="s">
        <v>752</v>
      </c>
      <c r="U268" s="67"/>
      <c r="V268" s="67" t="s">
        <v>822</v>
      </c>
      <c r="W268" s="67" t="s">
        <v>712</v>
      </c>
      <c r="X268" s="67"/>
      <c r="Y268" s="68" t="s">
        <v>362</v>
      </c>
      <c r="Z268" s="68" t="s">
        <v>13</v>
      </c>
      <c r="AA268" s="68" t="s">
        <v>70</v>
      </c>
      <c r="AB268" s="18">
        <f>IF(Z268="TM",IF(AA268="H",(COUNTIFS(Orders!AD:AD,Data!M268,Orders!W:W,0,Orders!X:X,0)+COUNTIFS(Orders!AD:AD,Data!M268,Orders!W:W,1,Orders!X:X,1)),0),IF(Data!Z268="AAM",SUMIFS(Data!AB:AB,Data!Z:Z,"TM",Data!X:X,Data!M268,AA:AA,"H"),IF(Data!Z268="AM",SUMIFS(Data!AB:AB,Data!Z:Z,"TM",Data!V:V,Data!M268,AA:AA,"H"),IF(Data!Z268="AZM",SUMIFS(Data!AB:AB,Data!Z:Z,"TM",Data!U:U,Data!M268,AA:AA,"H"),IF(Data!Z268="ZM",SUMIFS(Data!AB:AB,Data!Z:Z,"TM",Data!T:T,Data!M268,AA:AA,"H"),IF(Data!Z268="RM",SUMIFS(Data!AB:AB,Data!Z:Z,"TM",Data!S:S,Data!M268,AA:AA,"H"),IF(Data!Z268="CM",SUMIFS(Data!AB:AB,Data!Z:Z,"TM",Data!R:R,Data!M268,AA:AA,"H"),"")))))))</f>
        <v>0</v>
      </c>
      <c r="AC268" s="28">
        <f>IF(Z268="TM",IF(AA268="H",(SUMIFS(Orders!AG:AG,Orders!AD:AD,Data!M268,Orders!W:W,0,Orders!X:X,0)+SUMIFS(Orders!AG:AG,Orders!AD:AD,Data!M268,Orders!W:W,1,Orders!X:X,1))/12000,0),IF(Data!Z268="AAM",SUMIFS(Data!AC:AC,Data!Z:Z,"TM",Data!X:X,Data!M268,AA:AA,"H"),IF(Data!Z268="AM",SUMIFS(Data!AC:AC,Data!Z:Z,"TM",Data!V:V,Data!M268,AA:AA,"H"),IF(Data!Z268="AZM",SUMIFS(Data!AC:AC,Data!Z:Z,"TM",Data!U:U,Data!M268,AA:AA,"H"),IF(Data!Z268="Zone",SUMIFS(Data!AC:AC,Data!Z:Z,"TM",Data!T:T,Data!M268,AA:AA,"H"),IF(Data!Z268="Region",SUMIFS(Data!AC:AC,Data!Z:Z,"TM",Data!S:S,Data!M268,AA:AA,"H"),IF(Data!Z268="Country",SUMIFS(Data!AC:AC,Data!Z:Z,"TM",Data!R:R,Data!M268,AA:AA,"H"),"")))))))</f>
        <v>0</v>
      </c>
      <c r="AD268" s="18">
        <f>IF(Z268="TM",0,IF(Data!Z268="AAM",SUMIFS(Data!AD:AD,Data!Z:Z,"TM",Data!X:X,Data!M268,AA:AA,"H"),IF(Data!Z268="AM",SUMIFS(Data!AD:AD,Data!Z:Z,"TM",Data!V:V,Data!M268,AA:AA,"H"),IF(Data!Z268="AZM",SUMIFS(Data!AD:AD,Data!Z:Z,"TM",Data!U:U,Data!M268,AA:AA,"H"),IF(Data!Z268="Zone",SUMIFS(Data!AD:AD,Data!Z:Z,"TM",Data!T:T,Data!M268,AA:AA,"H"),IF(Data!Z268="Region",SUMIFS(Data!AD:AD,Data!Z:Z,"TM",Data!S:S,Data!M268,AA:AA,"H"),IF(Data!Z268="Country",SUMIFS(Data!AD:AD,Data!Z:Z,"TM",Data!R:R,Data!M268,AA:AA,"H"),"")))))))</f>
        <v>0</v>
      </c>
      <c r="AE268" s="27">
        <f t="shared" si="77"/>
        <v>0</v>
      </c>
      <c r="AF268" s="26">
        <f t="shared" si="78"/>
        <v>0</v>
      </c>
      <c r="AG268" s="26">
        <f t="shared" si="79"/>
        <v>0</v>
      </c>
      <c r="AH268" s="26">
        <f t="shared" si="80"/>
        <v>0</v>
      </c>
      <c r="AJ268" s="28">
        <f>IF(Z268="TM",IF(AA268="U",(SUMIFS(Orders!AG:AG,Orders!AD:AD,Data!M268,Orders!W:W,0,Orders!X:X,0)+SUMIFS(Orders!AG:AG,Orders!AD:AD,Data!M268,Orders!W:W,1,Orders!X:X,1))/12000,0),IF(Data!Z268="AAM",SUMIFS(Data!AJ:AJ,Data!Z:Z,"TM",Data!X:X,Data!M268,AA:AA,"U"),IF(Data!Z268="AM",SUMIFS(Data!AJ:AJ,Data!Z:Z,"TM",Data!V:V,Data!M268,AA:AA,"U"),IF(Data!Z268="AZM",SUMIFS(Data!AJ:AJ,Data!Z:Z,"TM",Data!U:U,Data!M268,AA:AA,"U"),IF(Data!Z268="Zone",SUMIFS(Data!AJ:AJ,Data!Z:Z,"TM",Data!T:T,Data!M268,AA:AA,"U"),IF(Data!Z268="Region",SUMIFS(Data!AJ:AJ,Data!Z:Z,"TM",Data!S:S,Data!M268,AA:AA,"U"),IF(Data!Z268="Country",SUMIFS(Data!AJ:AJ,Data!Z:Z,"TM",Data!R:R,Data!M268,AA:AA,"U"),"")))))))</f>
        <v>0</v>
      </c>
      <c r="AK268" s="18">
        <f>IF(Z268="TM",IF(AA268="U",(SUMIFS(Orders!AG:AG,Orders!AD:AD,Data!M268,Orders!W:W,0,Orders!X:X,0)+SUMIFS(Orders!AG:AG,Orders!AD:AD,Data!M268,Orders!W:W,1,Orders!X:X,1)),0),IF(Data!Z268="AAM",SUMIFS(Data!AK:AK,Data!Z:Z,"TM",Data!X:X,Data!M268,AA:AA,"U"),IF(Data!Z268="AM",SUMIFS(Data!AK:AK,Data!Z:Z,"TM",Data!V:V,Data!M268,AA:AA,"U"),IF(Data!Z268="AZM",SUMIFS(Data!AK:AK,Data!Z:Z,"TM",Data!U:U,Data!M268,AA:AA,"U"),IF(Data!Z268="Zone",SUMIFS(Data!AK:AK,Data!Z:Z,"TM",Data!T:T,Data!M268,AA:AA,"U"),IF(Data!Z268="Region",SUMIFS(Data!AK:AK,Data!Z:Z,"TM",Data!S:S,Data!M268,AA:AA,"U"),IF(Data!Z268="Country",SUMIFS(Data!AK:AK,Data!Z:Z,"TM",Data!R:R,Data!M268,AA:AA,"U"),"")))))))</f>
        <v>0</v>
      </c>
      <c r="AL268" s="18">
        <f>IF(Z268="TM",12000*0,IF(Data!Z268="AAM",SUMIFS(Data!AL:AL,Data!Z:Z,"TM",Data!X:X,Data!M268,AA:AA,"H"),IF(Data!Z268="AM",SUMIFS(Data!AL:AL,Data!Z:Z,"TM",Data!V:V,Data!M268,AA:AA,"H"),IF(Data!Z268="AZM",SUMIFS(Data!AL:AL,Data!Z:Z,"TM",Data!U:U,Data!M268,AA:AA,"H"),IF(Data!Z268="Zone",SUMIFS(Data!AL:AL,Data!Z:Z,"TM",Data!T:T,Data!M268,AA:AA,"H"),IF(Data!Z268="Region",SUMIFS(Data!AL:AL,Data!Z:Z,"TM",Data!S:S,Data!M268,AA:AA,"H"),IF(Data!Z268="Country",SUMIFS(Data!AL:AL,Data!Z:Z,"TM",Data!R:R,Data!M268,AA:AA,"H"),"")))))))</f>
        <v>0</v>
      </c>
      <c r="AM268" s="27">
        <f t="shared" si="81"/>
        <v>0</v>
      </c>
      <c r="AN268" s="26">
        <f t="shared" si="82"/>
        <v>0</v>
      </c>
      <c r="AO268" s="26">
        <f t="shared" si="83"/>
        <v>0</v>
      </c>
      <c r="AQ268" s="28">
        <f t="shared" si="84"/>
        <v>0</v>
      </c>
      <c r="AR268" s="18">
        <f t="shared" si="85"/>
        <v>0</v>
      </c>
      <c r="AS268" s="18">
        <f t="shared" si="86"/>
        <v>0</v>
      </c>
      <c r="AT268" s="27">
        <f t="shared" si="87"/>
        <v>0</v>
      </c>
      <c r="AU268" s="27"/>
      <c r="AV268" s="27"/>
      <c r="AW268" s="18">
        <f>IF(Z268="TM",(COUNTIFS(Orders!AD:AD,Data!M268,Orders!W:W,0,Orders!X:X,0,Orders!S:S,"*Ray*")+COUNTIFS(Orders!AD:AD,Data!M268,Orders!W:W,1,Orders!X:X,1,Orders!S:S,"*Ray*")+COUNTIFS(Orders!AD:AD,Data!M268,Orders!W:W,0,Orders!X:X,0,Orders!S:S,"*Fabric*")+COUNTIFS(Orders!AD:AD,Data!M268,Orders!W:W,1,Orders!X:X,1,Orders!S:S,"*Fabric*")),IF(Data!Z268="AAM",SUMIFS(Data!AW:AW,Data!Z:Z,"TM",Data!X:X,Data!M268),IF(Data!Z268="AM",SUMIFS(Data!AW:AW,Data!Z:Z,"TM",Data!V:V,Data!M268),IF(Data!Z268="AZM",SUMIFS(Data!AW:AW,Data!Z:Z,"TM",Data!U:U,Data!M268),IF(Data!Z268="Zone",SUMIFS(Data!AW:AW,Data!Z:Z,"TM",Data!T:T,Data!M268),IF(Data!Z268="Region",SUMIFS(Data!AW:AW,Data!Z:Z,"TM",Data!S:S,Data!M268),IF(Data!Z268="Country",SUMIFS(Data!AW:AW,Data!Z:Z,"TM",Data!R:R,Data!M268),0)))))))</f>
        <v>0</v>
      </c>
      <c r="AX268" s="18">
        <f>IF(Z268="TM",(COUNTIFS(Orders!AD:AD,Data!M268,Orders!W:W,0,Orders!X:X,0,Orders!S:S,"*Starter*")+COUNTIFS(Orders!AD:AD,Data!M268,Orders!W:W,1,Orders!X:X,1,Orders!S:S,"*Starter*")),IF(Data!Z268="AAM",SUMIFS(Data!AX:AX,Data!Z:Z,"TM",Data!X:X,Data!M268),IF(Data!Z268="AM",SUMIFS(Data!AX:AX,Data!Z:Z,"TM",Data!V:V,Data!M268),IF(Data!Z268="AZM",SUMIFS(Data!AX:AX,Data!Z:Z,"TM",Data!U:U,Data!M268),IF(Data!Z268="Zone",SUMIFS(Data!AX:AX,Data!Z:Z,"TM",Data!T:T,Data!M268),IF(Data!Z268="Region",SUMIFS(Data!AX:AX,Data!Z:Z,"TM",Data!S:S,Data!M268),IF(Data!Z268="Country",SUMIFS(Data!AX:AX,Data!Z:Z,"TM",Data!R:R,Data!M268),0)))))))</f>
        <v>0</v>
      </c>
      <c r="AY268" s="18">
        <f>IF(Z268="TM",(COUNTIFS(Orders!AD:AD,Data!M268,Orders!W:W,0,Orders!X:X,0,Orders!S:S,"*Pro*")+COUNTIFS(Orders!AD:AD,Data!M268,Orders!W:W,1,Orders!X:X,1,Orders!S:S,"*Pro*")),IF(Data!Z268="AAM",SUMIFS(Data!AY:AY,Data!Z:Z,"TM",Data!X:X,Data!M268),IF(Data!Z268="AM",SUMIFS(Data!AY:AY,Data!Z:Z,"TM",Data!V:V,Data!M268),IF(Data!Z268="AZM",SUMIFS(Data!AY:AY,Data!Z:Z,"TM",Data!U:U,Data!M268),IF(Data!Z268="Zone",SUMIFS(Data!AY:AY,Data!Z:Z,"TM",Data!T:T,Data!M268),IF(Data!Z268="Region",SUMIFS(Data!AY:AY,Data!Z:Z,"TM",Data!S:S,Data!M268),IF(Data!Z268="Country",SUMIFS(Data!AY:AY,Data!Z:Z,"TM",Data!R:R,Data!M268),0)))))))</f>
        <v>0</v>
      </c>
      <c r="AZ268" s="18">
        <f>IF(Z268="TM",(COUNTIFS(Orders!AD:AD,Data!M268,Orders!W:W,0,Orders!X:X,0,Orders!S:S,"*Tab*")+COUNTIFS(Orders!AD:AD,Data!M268,Orders!W:W,1,Orders!X:X,1,Orders!S:S,"*Tab*")),IF(Data!Z268="AAM",SUMIFS(Data!AZ:AZ,Data!Z:Z,"TM",Data!X:X,Data!M268),IF(Data!Z268="AM",SUMIFS(Data!AZ:AZ,Data!Z:Z,"TM",Data!V:V,Data!M268),IF(Data!Z268="AZM",SUMIFS(Data!AZ:AZ,Data!Z:Z,"TM",Data!U:U,Data!M268),IF(Data!Z268="Zone",SUMIFS(Data!AZ:AZ,Data!Z:Z,"TM",Data!T:T,Data!M268),IF(Data!Z268="Region",SUMIFS(Data!AZ:AZ,Data!Z:Z,"TM",Data!S:S,Data!M268),IF(Data!Z268="Country",SUMIFS(Data!AZ:AZ,Data!Z:Z,"TM",Data!R:R,Data!M268),0)))))))</f>
        <v>0</v>
      </c>
      <c r="BA268" s="18">
        <f>IF(Z268="TM",(COUNTIFS(Orders!AD:AD,Data!M268,Orders!W:W,0,Orders!X:X,0,Orders!S:S,"*Dental*")+COUNTIFS(Orders!AD:AD,Data!M268,Orders!W:W,1,Orders!X:X,1,Orders!S:S,"*Dental*")+COUNTIFS(Orders!AD:AD,Data!M268,Orders!W:W,0,Orders!X:X,0,Orders!S:S,"*Pediatric*")+COUNTIFS(Orders!AD:AD,Data!M268,Orders!W:W,1,Orders!X:X,1,Orders!S:S,"*Pediatric*")),IF(Data!Z268="AAM",SUMIFS(Data!BA:BA,Data!Z:Z,"TM",Data!X:X,Data!M268),IF(Data!Z268="AM",SUMIFS(Data!BA:BA,Data!Z:Z,"TM",Data!V:V,Data!M268),IF(Data!Z268="AZM",SUMIFS(Data!BA:BA,Data!Z:Z,"TM",Data!U:U,Data!M268),IF(Data!Z268="Zone",SUMIFS(Data!BA:BA,Data!Z:Z,"TM",Data!T:T,Data!M268),IF(Data!Z268="Region",SUMIFS(Data!BA:BA,Data!Z:Z,"TM",Data!S:S,Data!M268),IF(Data!Z268="Country",SUMIFS(Data!BA:BA,Data!Z:Z,"TM",Data!R:R,Data!M268),0)))))))</f>
        <v>0</v>
      </c>
      <c r="BB268" s="18">
        <f>IF(Z268="TM",(COUNTIFS(Orders!AD:AD,Data!M268,Orders!W:W,0,Orders!X:X,0,Orders!S:S,"*Fabric*")+COUNTIFS(Orders!AD:AD,Data!M268,Orders!W:W,1,Orders!X:X,1,Orders!S:S,"*Fabric*")),IF(Data!Z268="AAM",SUMIFS(Data!BB:BB,Data!Z:Z,"TM",Data!X:X,Data!M268),IF(Data!Z268="AM",SUMIFS(Data!BB:BB,Data!Z:Z,"TM",Data!V:V,Data!M268),IF(Data!Z268="AZM",SUMIFS(Data!BB:BB,Data!Z:Z,"TM",Data!U:U,Data!M268),IF(Data!Z268="Zone",SUMIFS(Data!BB:BB,Data!Z:Z,"TM",Data!T:T,Data!M268),IF(Data!Z268="Region",SUMIFS(Data!BB:BB,Data!Z:Z,"TM",Data!S:S,Data!M268),IF(Data!Z268="Country",SUMIFS(Data!BB:BB,Data!Z:Z,"TM",Data!R:R,Data!M268),0)))))))</f>
        <v>0</v>
      </c>
    </row>
    <row r="269" spans="1:54" ht="15.75" x14ac:dyDescent="0.3">
      <c r="A269" s="33" t="str">
        <f t="shared" si="88"/>
        <v/>
      </c>
      <c r="B269" s="33" t="b">
        <f t="shared" si="89"/>
        <v>1</v>
      </c>
      <c r="C269" s="33" t="e">
        <f>IF(ISERROR(SMALL($D$4:$D$594,E269)),””,SMALL($D$4:$D$594,E269))</f>
        <v>#NAME?</v>
      </c>
      <c r="D269" s="34" t="str">
        <f t="shared" si="90"/>
        <v/>
      </c>
      <c r="E269" s="33">
        <f>ROWS($E$4:E269)</f>
        <v>266</v>
      </c>
      <c r="F269" s="33">
        <f t="shared" si="91"/>
        <v>0</v>
      </c>
      <c r="G269" s="33">
        <f>IF(OR(Report!$C$7="",Report!$C$7="All Levels"),1,IF(Report!$C$7=Data!Z269,1,0))</f>
        <v>0</v>
      </c>
      <c r="H269" s="33">
        <f t="shared" si="92"/>
        <v>1</v>
      </c>
      <c r="I269" s="33">
        <f t="shared" si="93"/>
        <v>3</v>
      </c>
      <c r="J269" s="33">
        <f>IF(OR(Report!$F$7="",Report!$F$7="All AMs"),1,IF(Report!$F$7=Data!W269,1,0))</f>
        <v>1</v>
      </c>
      <c r="K269" s="33">
        <f>IF(OR(Report!$E$7="",Report!$E$7="All Zones"),1,IF(Report!$E$7=Data!P269,1,0))</f>
        <v>1</v>
      </c>
      <c r="L269" s="33">
        <f>IF(OR(Report!$D$7="",Report!$D$7="All Regions"),1,IF(Report!$D$7=Data!O269,1,0))</f>
        <v>1</v>
      </c>
      <c r="M269" s="67" t="s">
        <v>496</v>
      </c>
      <c r="N269" s="67" t="s">
        <v>1095</v>
      </c>
      <c r="O269" s="68" t="s">
        <v>18</v>
      </c>
      <c r="P269" s="68" t="s">
        <v>684</v>
      </c>
      <c r="Q269" s="68" t="s">
        <v>823</v>
      </c>
      <c r="R269" s="67" t="s">
        <v>777</v>
      </c>
      <c r="S269" s="67" t="s">
        <v>749</v>
      </c>
      <c r="T269" s="67" t="s">
        <v>752</v>
      </c>
      <c r="U269" s="67"/>
      <c r="V269" s="67" t="s">
        <v>822</v>
      </c>
      <c r="W269" s="67" t="s">
        <v>712</v>
      </c>
      <c r="X269" s="67"/>
      <c r="Y269" s="68" t="s">
        <v>362</v>
      </c>
      <c r="Z269" s="68" t="s">
        <v>13</v>
      </c>
      <c r="AA269" s="68" t="s">
        <v>70</v>
      </c>
      <c r="AB269" s="18">
        <f>IF(Z269="TM",IF(AA269="H",(COUNTIFS(Orders!AD:AD,Data!M269,Orders!W:W,0,Orders!X:X,0)+COUNTIFS(Orders!AD:AD,Data!M269,Orders!W:W,1,Orders!X:X,1)),0),IF(Data!Z269="AAM",SUMIFS(Data!AB:AB,Data!Z:Z,"TM",Data!X:X,Data!M269,AA:AA,"H"),IF(Data!Z269="AM",SUMIFS(Data!AB:AB,Data!Z:Z,"TM",Data!V:V,Data!M269,AA:AA,"H"),IF(Data!Z269="AZM",SUMIFS(Data!AB:AB,Data!Z:Z,"TM",Data!U:U,Data!M269,AA:AA,"H"),IF(Data!Z269="ZM",SUMIFS(Data!AB:AB,Data!Z:Z,"TM",Data!T:T,Data!M269,AA:AA,"H"),IF(Data!Z269="RM",SUMIFS(Data!AB:AB,Data!Z:Z,"TM",Data!S:S,Data!M269,AA:AA,"H"),IF(Data!Z269="CM",SUMIFS(Data!AB:AB,Data!Z:Z,"TM",Data!R:R,Data!M269,AA:AA,"H"),"")))))))</f>
        <v>0</v>
      </c>
      <c r="AC269" s="28">
        <f>IF(Z269="TM",IF(AA269="H",(SUMIFS(Orders!AG:AG,Orders!AD:AD,Data!M269,Orders!W:W,0,Orders!X:X,0)+SUMIFS(Orders!AG:AG,Orders!AD:AD,Data!M269,Orders!W:W,1,Orders!X:X,1))/12000,0),IF(Data!Z269="AAM",SUMIFS(Data!AC:AC,Data!Z:Z,"TM",Data!X:X,Data!M269,AA:AA,"H"),IF(Data!Z269="AM",SUMIFS(Data!AC:AC,Data!Z:Z,"TM",Data!V:V,Data!M269,AA:AA,"H"),IF(Data!Z269="AZM",SUMIFS(Data!AC:AC,Data!Z:Z,"TM",Data!U:U,Data!M269,AA:AA,"H"),IF(Data!Z269="Zone",SUMIFS(Data!AC:AC,Data!Z:Z,"TM",Data!T:T,Data!M269,AA:AA,"H"),IF(Data!Z269="Region",SUMIFS(Data!AC:AC,Data!Z:Z,"TM",Data!S:S,Data!M269,AA:AA,"H"),IF(Data!Z269="Country",SUMIFS(Data!AC:AC,Data!Z:Z,"TM",Data!R:R,Data!M269,AA:AA,"H"),"")))))))</f>
        <v>0</v>
      </c>
      <c r="AD269" s="18">
        <f>IF(Z269="TM",0,IF(Data!Z269="AAM",SUMIFS(Data!AD:AD,Data!Z:Z,"TM",Data!X:X,Data!M269,AA:AA,"H"),IF(Data!Z269="AM",SUMIFS(Data!AD:AD,Data!Z:Z,"TM",Data!V:V,Data!M269,AA:AA,"H"),IF(Data!Z269="AZM",SUMIFS(Data!AD:AD,Data!Z:Z,"TM",Data!U:U,Data!M269,AA:AA,"H"),IF(Data!Z269="Zone",SUMIFS(Data!AD:AD,Data!Z:Z,"TM",Data!T:T,Data!M269,AA:AA,"H"),IF(Data!Z269="Region",SUMIFS(Data!AD:AD,Data!Z:Z,"TM",Data!S:S,Data!M269,AA:AA,"H"),IF(Data!Z269="Country",SUMIFS(Data!AD:AD,Data!Z:Z,"TM",Data!R:R,Data!M269,AA:AA,"H"),"")))))))</f>
        <v>0</v>
      </c>
      <c r="AE269" s="27">
        <f t="shared" si="77"/>
        <v>0</v>
      </c>
      <c r="AF269" s="26">
        <f t="shared" si="78"/>
        <v>0</v>
      </c>
      <c r="AG269" s="26">
        <f t="shared" si="79"/>
        <v>0</v>
      </c>
      <c r="AH269" s="26">
        <f t="shared" si="80"/>
        <v>0</v>
      </c>
      <c r="AJ269" s="28">
        <f>IF(Z269="TM",IF(AA269="U",(SUMIFS(Orders!AG:AG,Orders!AD:AD,Data!M269,Orders!W:W,0,Orders!X:X,0)+SUMIFS(Orders!AG:AG,Orders!AD:AD,Data!M269,Orders!W:W,1,Orders!X:X,1))/12000,0),IF(Data!Z269="AAM",SUMIFS(Data!AJ:AJ,Data!Z:Z,"TM",Data!X:X,Data!M269,AA:AA,"U"),IF(Data!Z269="AM",SUMIFS(Data!AJ:AJ,Data!Z:Z,"TM",Data!V:V,Data!M269,AA:AA,"U"),IF(Data!Z269="AZM",SUMIFS(Data!AJ:AJ,Data!Z:Z,"TM",Data!U:U,Data!M269,AA:AA,"U"),IF(Data!Z269="Zone",SUMIFS(Data!AJ:AJ,Data!Z:Z,"TM",Data!T:T,Data!M269,AA:AA,"U"),IF(Data!Z269="Region",SUMIFS(Data!AJ:AJ,Data!Z:Z,"TM",Data!S:S,Data!M269,AA:AA,"U"),IF(Data!Z269="Country",SUMIFS(Data!AJ:AJ,Data!Z:Z,"TM",Data!R:R,Data!M269,AA:AA,"U"),"")))))))</f>
        <v>0</v>
      </c>
      <c r="AK269" s="18">
        <f>IF(Z269="TM",IF(AA269="U",(SUMIFS(Orders!AG:AG,Orders!AD:AD,Data!M269,Orders!W:W,0,Orders!X:X,0)+SUMIFS(Orders!AG:AG,Orders!AD:AD,Data!M269,Orders!W:W,1,Orders!X:X,1)),0),IF(Data!Z269="AAM",SUMIFS(Data!AK:AK,Data!Z:Z,"TM",Data!X:X,Data!M269,AA:AA,"U"),IF(Data!Z269="AM",SUMIFS(Data!AK:AK,Data!Z:Z,"TM",Data!V:V,Data!M269,AA:AA,"U"),IF(Data!Z269="AZM",SUMIFS(Data!AK:AK,Data!Z:Z,"TM",Data!U:U,Data!M269,AA:AA,"U"),IF(Data!Z269="Zone",SUMIFS(Data!AK:AK,Data!Z:Z,"TM",Data!T:T,Data!M269,AA:AA,"U"),IF(Data!Z269="Region",SUMIFS(Data!AK:AK,Data!Z:Z,"TM",Data!S:S,Data!M269,AA:AA,"U"),IF(Data!Z269="Country",SUMIFS(Data!AK:AK,Data!Z:Z,"TM",Data!R:R,Data!M269,AA:AA,"U"),"")))))))</f>
        <v>0</v>
      </c>
      <c r="AL269" s="18">
        <f>IF(Z269="TM",12000*0,IF(Data!Z269="AAM",SUMIFS(Data!AL:AL,Data!Z:Z,"TM",Data!X:X,Data!M269,AA:AA,"H"),IF(Data!Z269="AM",SUMIFS(Data!AL:AL,Data!Z:Z,"TM",Data!V:V,Data!M269,AA:AA,"H"),IF(Data!Z269="AZM",SUMIFS(Data!AL:AL,Data!Z:Z,"TM",Data!U:U,Data!M269,AA:AA,"H"),IF(Data!Z269="Zone",SUMIFS(Data!AL:AL,Data!Z:Z,"TM",Data!T:T,Data!M269,AA:AA,"H"),IF(Data!Z269="Region",SUMIFS(Data!AL:AL,Data!Z:Z,"TM",Data!S:S,Data!M269,AA:AA,"H"),IF(Data!Z269="Country",SUMIFS(Data!AL:AL,Data!Z:Z,"TM",Data!R:R,Data!M269,AA:AA,"H"),"")))))))</f>
        <v>0</v>
      </c>
      <c r="AM269" s="27">
        <f t="shared" si="81"/>
        <v>0</v>
      </c>
      <c r="AN269" s="26">
        <f t="shared" si="82"/>
        <v>0</v>
      </c>
      <c r="AO269" s="26">
        <f t="shared" si="83"/>
        <v>0</v>
      </c>
      <c r="AQ269" s="28">
        <f t="shared" si="84"/>
        <v>0</v>
      </c>
      <c r="AR269" s="18">
        <f t="shared" si="85"/>
        <v>0</v>
      </c>
      <c r="AS269" s="18">
        <f t="shared" si="86"/>
        <v>0</v>
      </c>
      <c r="AT269" s="27">
        <f t="shared" si="87"/>
        <v>0</v>
      </c>
      <c r="AU269" s="27"/>
      <c r="AV269" s="27"/>
      <c r="AW269" s="18">
        <f>IF(Z269="TM",(COUNTIFS(Orders!AD:AD,Data!M269,Orders!W:W,0,Orders!X:X,0,Orders!S:S,"*Ray*")+COUNTIFS(Orders!AD:AD,Data!M269,Orders!W:W,1,Orders!X:X,1,Orders!S:S,"*Ray*")+COUNTIFS(Orders!AD:AD,Data!M269,Orders!W:W,0,Orders!X:X,0,Orders!S:S,"*Fabric*")+COUNTIFS(Orders!AD:AD,Data!M269,Orders!W:W,1,Orders!X:X,1,Orders!S:S,"*Fabric*")),IF(Data!Z269="AAM",SUMIFS(Data!AW:AW,Data!Z:Z,"TM",Data!X:X,Data!M269),IF(Data!Z269="AM",SUMIFS(Data!AW:AW,Data!Z:Z,"TM",Data!V:V,Data!M269),IF(Data!Z269="AZM",SUMIFS(Data!AW:AW,Data!Z:Z,"TM",Data!U:U,Data!M269),IF(Data!Z269="Zone",SUMIFS(Data!AW:AW,Data!Z:Z,"TM",Data!T:T,Data!M269),IF(Data!Z269="Region",SUMIFS(Data!AW:AW,Data!Z:Z,"TM",Data!S:S,Data!M269),IF(Data!Z269="Country",SUMIFS(Data!AW:AW,Data!Z:Z,"TM",Data!R:R,Data!M269),0)))))))</f>
        <v>0</v>
      </c>
      <c r="AX269" s="18">
        <f>IF(Z269="TM",(COUNTIFS(Orders!AD:AD,Data!M269,Orders!W:W,0,Orders!X:X,0,Orders!S:S,"*Starter*")+COUNTIFS(Orders!AD:AD,Data!M269,Orders!W:W,1,Orders!X:X,1,Orders!S:S,"*Starter*")),IF(Data!Z269="AAM",SUMIFS(Data!AX:AX,Data!Z:Z,"TM",Data!X:X,Data!M269),IF(Data!Z269="AM",SUMIFS(Data!AX:AX,Data!Z:Z,"TM",Data!V:V,Data!M269),IF(Data!Z269="AZM",SUMIFS(Data!AX:AX,Data!Z:Z,"TM",Data!U:U,Data!M269),IF(Data!Z269="Zone",SUMIFS(Data!AX:AX,Data!Z:Z,"TM",Data!T:T,Data!M269),IF(Data!Z269="Region",SUMIFS(Data!AX:AX,Data!Z:Z,"TM",Data!S:S,Data!M269),IF(Data!Z269="Country",SUMIFS(Data!AX:AX,Data!Z:Z,"TM",Data!R:R,Data!M269),0)))))))</f>
        <v>0</v>
      </c>
      <c r="AY269" s="18">
        <f>IF(Z269="TM",(COUNTIFS(Orders!AD:AD,Data!M269,Orders!W:W,0,Orders!X:X,0,Orders!S:S,"*Pro*")+COUNTIFS(Orders!AD:AD,Data!M269,Orders!W:W,1,Orders!X:X,1,Orders!S:S,"*Pro*")),IF(Data!Z269="AAM",SUMIFS(Data!AY:AY,Data!Z:Z,"TM",Data!X:X,Data!M269),IF(Data!Z269="AM",SUMIFS(Data!AY:AY,Data!Z:Z,"TM",Data!V:V,Data!M269),IF(Data!Z269="AZM",SUMIFS(Data!AY:AY,Data!Z:Z,"TM",Data!U:U,Data!M269),IF(Data!Z269="Zone",SUMIFS(Data!AY:AY,Data!Z:Z,"TM",Data!T:T,Data!M269),IF(Data!Z269="Region",SUMIFS(Data!AY:AY,Data!Z:Z,"TM",Data!S:S,Data!M269),IF(Data!Z269="Country",SUMIFS(Data!AY:AY,Data!Z:Z,"TM",Data!R:R,Data!M269),0)))))))</f>
        <v>0</v>
      </c>
      <c r="AZ269" s="18">
        <f>IF(Z269="TM",(COUNTIFS(Orders!AD:AD,Data!M269,Orders!W:W,0,Orders!X:X,0,Orders!S:S,"*Tab*")+COUNTIFS(Orders!AD:AD,Data!M269,Orders!W:W,1,Orders!X:X,1,Orders!S:S,"*Tab*")),IF(Data!Z269="AAM",SUMIFS(Data!AZ:AZ,Data!Z:Z,"TM",Data!X:X,Data!M269),IF(Data!Z269="AM",SUMIFS(Data!AZ:AZ,Data!Z:Z,"TM",Data!V:V,Data!M269),IF(Data!Z269="AZM",SUMIFS(Data!AZ:AZ,Data!Z:Z,"TM",Data!U:U,Data!M269),IF(Data!Z269="Zone",SUMIFS(Data!AZ:AZ,Data!Z:Z,"TM",Data!T:T,Data!M269),IF(Data!Z269="Region",SUMIFS(Data!AZ:AZ,Data!Z:Z,"TM",Data!S:S,Data!M269),IF(Data!Z269="Country",SUMIFS(Data!AZ:AZ,Data!Z:Z,"TM",Data!R:R,Data!M269),0)))))))</f>
        <v>0</v>
      </c>
      <c r="BA269" s="18">
        <f>IF(Z269="TM",(COUNTIFS(Orders!AD:AD,Data!M269,Orders!W:W,0,Orders!X:X,0,Orders!S:S,"*Dental*")+COUNTIFS(Orders!AD:AD,Data!M269,Orders!W:W,1,Orders!X:X,1,Orders!S:S,"*Dental*")+COUNTIFS(Orders!AD:AD,Data!M269,Orders!W:W,0,Orders!X:X,0,Orders!S:S,"*Pediatric*")+COUNTIFS(Orders!AD:AD,Data!M269,Orders!W:W,1,Orders!X:X,1,Orders!S:S,"*Pediatric*")),IF(Data!Z269="AAM",SUMIFS(Data!BA:BA,Data!Z:Z,"TM",Data!X:X,Data!M269),IF(Data!Z269="AM",SUMIFS(Data!BA:BA,Data!Z:Z,"TM",Data!V:V,Data!M269),IF(Data!Z269="AZM",SUMIFS(Data!BA:BA,Data!Z:Z,"TM",Data!U:U,Data!M269),IF(Data!Z269="Zone",SUMIFS(Data!BA:BA,Data!Z:Z,"TM",Data!T:T,Data!M269),IF(Data!Z269="Region",SUMIFS(Data!BA:BA,Data!Z:Z,"TM",Data!S:S,Data!M269),IF(Data!Z269="Country",SUMIFS(Data!BA:BA,Data!Z:Z,"TM",Data!R:R,Data!M269),0)))))))</f>
        <v>0</v>
      </c>
      <c r="BB269" s="18">
        <f>IF(Z269="TM",(COUNTIFS(Orders!AD:AD,Data!M269,Orders!W:W,0,Orders!X:X,0,Orders!S:S,"*Fabric*")+COUNTIFS(Orders!AD:AD,Data!M269,Orders!W:W,1,Orders!X:X,1,Orders!S:S,"*Fabric*")),IF(Data!Z269="AAM",SUMIFS(Data!BB:BB,Data!Z:Z,"TM",Data!X:X,Data!M269),IF(Data!Z269="AM",SUMIFS(Data!BB:BB,Data!Z:Z,"TM",Data!V:V,Data!M269),IF(Data!Z269="AZM",SUMIFS(Data!BB:BB,Data!Z:Z,"TM",Data!U:U,Data!M269),IF(Data!Z269="Zone",SUMIFS(Data!BB:BB,Data!Z:Z,"TM",Data!T:T,Data!M269),IF(Data!Z269="Region",SUMIFS(Data!BB:BB,Data!Z:Z,"TM",Data!S:S,Data!M269),IF(Data!Z269="Country",SUMIFS(Data!BB:BB,Data!Z:Z,"TM",Data!R:R,Data!M269),0)))))))</f>
        <v>0</v>
      </c>
    </row>
    <row r="270" spans="1:54" ht="15.75" x14ac:dyDescent="0.3">
      <c r="A270" s="33" t="str">
        <f t="shared" si="88"/>
        <v/>
      </c>
      <c r="B270" s="33" t="b">
        <f t="shared" si="89"/>
        <v>1</v>
      </c>
      <c r="C270" s="33" t="e">
        <f>IF(ISERROR(SMALL($D$4:$D$594,E270)),””,SMALL($D$4:$D$594,E270))</f>
        <v>#NAME?</v>
      </c>
      <c r="D270" s="34" t="str">
        <f t="shared" si="90"/>
        <v/>
      </c>
      <c r="E270" s="33">
        <f>ROWS($E$4:E270)</f>
        <v>267</v>
      </c>
      <c r="F270" s="33">
        <f t="shared" si="91"/>
        <v>0</v>
      </c>
      <c r="G270" s="33">
        <f>IF(OR(Report!$C$7="",Report!$C$7="All Levels"),1,IF(Report!$C$7=Data!Z270,1,0))</f>
        <v>0</v>
      </c>
      <c r="H270" s="33">
        <f t="shared" si="92"/>
        <v>1</v>
      </c>
      <c r="I270" s="33">
        <f t="shared" si="93"/>
        <v>3</v>
      </c>
      <c r="J270" s="33">
        <f>IF(OR(Report!$F$7="",Report!$F$7="All AMs"),1,IF(Report!$F$7=Data!W270,1,0))</f>
        <v>1</v>
      </c>
      <c r="K270" s="33">
        <f>IF(OR(Report!$E$7="",Report!$E$7="All Zones"),1,IF(Report!$E$7=Data!P270,1,0))</f>
        <v>1</v>
      </c>
      <c r="L270" s="33">
        <f>IF(OR(Report!$D$7="",Report!$D$7="All Regions"),1,IF(Report!$D$7=Data!O270,1,0))</f>
        <v>1</v>
      </c>
      <c r="M270" s="67" t="s">
        <v>434</v>
      </c>
      <c r="N270" s="67" t="s">
        <v>1096</v>
      </c>
      <c r="O270" s="68" t="s">
        <v>18</v>
      </c>
      <c r="P270" s="68" t="s">
        <v>684</v>
      </c>
      <c r="Q270" s="68" t="s">
        <v>823</v>
      </c>
      <c r="R270" s="67" t="s">
        <v>777</v>
      </c>
      <c r="S270" s="67" t="s">
        <v>749</v>
      </c>
      <c r="T270" s="67" t="s">
        <v>752</v>
      </c>
      <c r="U270" s="67"/>
      <c r="V270" s="67" t="s">
        <v>822</v>
      </c>
      <c r="W270" s="67" t="s">
        <v>712</v>
      </c>
      <c r="X270" s="67"/>
      <c r="Y270" s="68" t="s">
        <v>361</v>
      </c>
      <c r="Z270" s="68" t="s">
        <v>13</v>
      </c>
      <c r="AA270" s="68" t="s">
        <v>70</v>
      </c>
      <c r="AB270" s="18">
        <f>IF(Z270="TM",IF(AA270="H",(COUNTIFS(Orders!AD:AD,Data!M270,Orders!W:W,0,Orders!X:X,0)+COUNTIFS(Orders!AD:AD,Data!M270,Orders!W:W,1,Orders!X:X,1)),0),IF(Data!Z270="AAM",SUMIFS(Data!AB:AB,Data!Z:Z,"TM",Data!X:X,Data!M270,AA:AA,"H"),IF(Data!Z270="AM",SUMIFS(Data!AB:AB,Data!Z:Z,"TM",Data!V:V,Data!M270,AA:AA,"H"),IF(Data!Z270="AZM",SUMIFS(Data!AB:AB,Data!Z:Z,"TM",Data!U:U,Data!M270,AA:AA,"H"),IF(Data!Z270="ZM",SUMIFS(Data!AB:AB,Data!Z:Z,"TM",Data!T:T,Data!M270,AA:AA,"H"),IF(Data!Z270="RM",SUMIFS(Data!AB:AB,Data!Z:Z,"TM",Data!S:S,Data!M270,AA:AA,"H"),IF(Data!Z270="CM",SUMIFS(Data!AB:AB,Data!Z:Z,"TM",Data!R:R,Data!M270,AA:AA,"H"),"")))))))</f>
        <v>0</v>
      </c>
      <c r="AC270" s="28">
        <f>IF(Z270="TM",IF(AA270="H",(SUMIFS(Orders!AG:AG,Orders!AD:AD,Data!M270,Orders!W:W,0,Orders!X:X,0)+SUMIFS(Orders!AG:AG,Orders!AD:AD,Data!M270,Orders!W:W,1,Orders!X:X,1))/12000,0),IF(Data!Z270="AAM",SUMIFS(Data!AC:AC,Data!Z:Z,"TM",Data!X:X,Data!M270,AA:AA,"H"),IF(Data!Z270="AM",SUMIFS(Data!AC:AC,Data!Z:Z,"TM",Data!V:V,Data!M270,AA:AA,"H"),IF(Data!Z270="AZM",SUMIFS(Data!AC:AC,Data!Z:Z,"TM",Data!U:U,Data!M270,AA:AA,"H"),IF(Data!Z270="Zone",SUMIFS(Data!AC:AC,Data!Z:Z,"TM",Data!T:T,Data!M270,AA:AA,"H"),IF(Data!Z270="Region",SUMIFS(Data!AC:AC,Data!Z:Z,"TM",Data!S:S,Data!M270,AA:AA,"H"),IF(Data!Z270="Country",SUMIFS(Data!AC:AC,Data!Z:Z,"TM",Data!R:R,Data!M270,AA:AA,"H"),"")))))))</f>
        <v>0</v>
      </c>
      <c r="AD270" s="18">
        <f>IF(Z270="TM",0,IF(Data!Z270="AAM",SUMIFS(Data!AD:AD,Data!Z:Z,"TM",Data!X:X,Data!M270,AA:AA,"H"),IF(Data!Z270="AM",SUMIFS(Data!AD:AD,Data!Z:Z,"TM",Data!V:V,Data!M270,AA:AA,"H"),IF(Data!Z270="AZM",SUMIFS(Data!AD:AD,Data!Z:Z,"TM",Data!U:U,Data!M270,AA:AA,"H"),IF(Data!Z270="Zone",SUMIFS(Data!AD:AD,Data!Z:Z,"TM",Data!T:T,Data!M270,AA:AA,"H"),IF(Data!Z270="Region",SUMIFS(Data!AD:AD,Data!Z:Z,"TM",Data!S:S,Data!M270,AA:AA,"H"),IF(Data!Z270="Country",SUMIFS(Data!AD:AD,Data!Z:Z,"TM",Data!R:R,Data!M270,AA:AA,"H"),"")))))))</f>
        <v>0</v>
      </c>
      <c r="AE270" s="27">
        <f t="shared" si="77"/>
        <v>0</v>
      </c>
      <c r="AF270" s="26">
        <f t="shared" si="78"/>
        <v>0</v>
      </c>
      <c r="AG270" s="26">
        <f t="shared" si="79"/>
        <v>0</v>
      </c>
      <c r="AH270" s="26">
        <f t="shared" si="80"/>
        <v>0</v>
      </c>
      <c r="AJ270" s="28">
        <f>IF(Z270="TM",IF(AA270="U",(SUMIFS(Orders!AG:AG,Orders!AD:AD,Data!M270,Orders!W:W,0,Orders!X:X,0)+SUMIFS(Orders!AG:AG,Orders!AD:AD,Data!M270,Orders!W:W,1,Orders!X:X,1))/12000,0),IF(Data!Z270="AAM",SUMIFS(Data!AJ:AJ,Data!Z:Z,"TM",Data!X:X,Data!M270,AA:AA,"U"),IF(Data!Z270="AM",SUMIFS(Data!AJ:AJ,Data!Z:Z,"TM",Data!V:V,Data!M270,AA:AA,"U"),IF(Data!Z270="AZM",SUMIFS(Data!AJ:AJ,Data!Z:Z,"TM",Data!U:U,Data!M270,AA:AA,"U"),IF(Data!Z270="Zone",SUMIFS(Data!AJ:AJ,Data!Z:Z,"TM",Data!T:T,Data!M270,AA:AA,"U"),IF(Data!Z270="Region",SUMIFS(Data!AJ:AJ,Data!Z:Z,"TM",Data!S:S,Data!M270,AA:AA,"U"),IF(Data!Z270="Country",SUMIFS(Data!AJ:AJ,Data!Z:Z,"TM",Data!R:R,Data!M270,AA:AA,"U"),"")))))))</f>
        <v>0</v>
      </c>
      <c r="AK270" s="18">
        <f>IF(Z270="TM",IF(AA270="U",(SUMIFS(Orders!AG:AG,Orders!AD:AD,Data!M270,Orders!W:W,0,Orders!X:X,0)+SUMIFS(Orders!AG:AG,Orders!AD:AD,Data!M270,Orders!W:W,1,Orders!X:X,1)),0),IF(Data!Z270="AAM",SUMIFS(Data!AK:AK,Data!Z:Z,"TM",Data!X:X,Data!M270,AA:AA,"U"),IF(Data!Z270="AM",SUMIFS(Data!AK:AK,Data!Z:Z,"TM",Data!V:V,Data!M270,AA:AA,"U"),IF(Data!Z270="AZM",SUMIFS(Data!AK:AK,Data!Z:Z,"TM",Data!U:U,Data!M270,AA:AA,"U"),IF(Data!Z270="Zone",SUMIFS(Data!AK:AK,Data!Z:Z,"TM",Data!T:T,Data!M270,AA:AA,"U"),IF(Data!Z270="Region",SUMIFS(Data!AK:AK,Data!Z:Z,"TM",Data!S:S,Data!M270,AA:AA,"U"),IF(Data!Z270="Country",SUMIFS(Data!AK:AK,Data!Z:Z,"TM",Data!R:R,Data!M270,AA:AA,"U"),"")))))))</f>
        <v>0</v>
      </c>
      <c r="AL270" s="18">
        <f>IF(Z270="TM",12000*0,IF(Data!Z270="AAM",SUMIFS(Data!AL:AL,Data!Z:Z,"TM",Data!X:X,Data!M270,AA:AA,"H"),IF(Data!Z270="AM",SUMIFS(Data!AL:AL,Data!Z:Z,"TM",Data!V:V,Data!M270,AA:AA,"H"),IF(Data!Z270="AZM",SUMIFS(Data!AL:AL,Data!Z:Z,"TM",Data!U:U,Data!M270,AA:AA,"H"),IF(Data!Z270="Zone",SUMIFS(Data!AL:AL,Data!Z:Z,"TM",Data!T:T,Data!M270,AA:AA,"H"),IF(Data!Z270="Region",SUMIFS(Data!AL:AL,Data!Z:Z,"TM",Data!S:S,Data!M270,AA:AA,"H"),IF(Data!Z270="Country",SUMIFS(Data!AL:AL,Data!Z:Z,"TM",Data!R:R,Data!M270,AA:AA,"H"),"")))))))</f>
        <v>0</v>
      </c>
      <c r="AM270" s="27">
        <f t="shared" si="81"/>
        <v>0</v>
      </c>
      <c r="AN270" s="26">
        <f t="shared" si="82"/>
        <v>0</v>
      </c>
      <c r="AO270" s="26">
        <f t="shared" si="83"/>
        <v>0</v>
      </c>
      <c r="AQ270" s="28">
        <f t="shared" si="84"/>
        <v>0</v>
      </c>
      <c r="AR270" s="18">
        <f t="shared" si="85"/>
        <v>0</v>
      </c>
      <c r="AS270" s="18">
        <f t="shared" si="86"/>
        <v>0</v>
      </c>
      <c r="AT270" s="27">
        <f t="shared" si="87"/>
        <v>0</v>
      </c>
      <c r="AU270" s="27"/>
      <c r="AV270" s="27"/>
      <c r="AW270" s="18">
        <f>IF(Z270="TM",(COUNTIFS(Orders!AD:AD,Data!M270,Orders!W:W,0,Orders!X:X,0,Orders!S:S,"*Ray*")+COUNTIFS(Orders!AD:AD,Data!M270,Orders!W:W,1,Orders!X:X,1,Orders!S:S,"*Ray*")+COUNTIFS(Orders!AD:AD,Data!M270,Orders!W:W,0,Orders!X:X,0,Orders!S:S,"*Fabric*")+COUNTIFS(Orders!AD:AD,Data!M270,Orders!W:W,1,Orders!X:X,1,Orders!S:S,"*Fabric*")),IF(Data!Z270="AAM",SUMIFS(Data!AW:AW,Data!Z:Z,"TM",Data!X:X,Data!M270),IF(Data!Z270="AM",SUMIFS(Data!AW:AW,Data!Z:Z,"TM",Data!V:V,Data!M270),IF(Data!Z270="AZM",SUMIFS(Data!AW:AW,Data!Z:Z,"TM",Data!U:U,Data!M270),IF(Data!Z270="Zone",SUMIFS(Data!AW:AW,Data!Z:Z,"TM",Data!T:T,Data!M270),IF(Data!Z270="Region",SUMIFS(Data!AW:AW,Data!Z:Z,"TM",Data!S:S,Data!M270),IF(Data!Z270="Country",SUMIFS(Data!AW:AW,Data!Z:Z,"TM",Data!R:R,Data!M270),0)))))))</f>
        <v>0</v>
      </c>
      <c r="AX270" s="18">
        <f>IF(Z270="TM",(COUNTIFS(Orders!AD:AD,Data!M270,Orders!W:W,0,Orders!X:X,0,Orders!S:S,"*Starter*")+COUNTIFS(Orders!AD:AD,Data!M270,Orders!W:W,1,Orders!X:X,1,Orders!S:S,"*Starter*")),IF(Data!Z270="AAM",SUMIFS(Data!AX:AX,Data!Z:Z,"TM",Data!X:X,Data!M270),IF(Data!Z270="AM",SUMIFS(Data!AX:AX,Data!Z:Z,"TM",Data!V:V,Data!M270),IF(Data!Z270="AZM",SUMIFS(Data!AX:AX,Data!Z:Z,"TM",Data!U:U,Data!M270),IF(Data!Z270="Zone",SUMIFS(Data!AX:AX,Data!Z:Z,"TM",Data!T:T,Data!M270),IF(Data!Z270="Region",SUMIFS(Data!AX:AX,Data!Z:Z,"TM",Data!S:S,Data!M270),IF(Data!Z270="Country",SUMIFS(Data!AX:AX,Data!Z:Z,"TM",Data!R:R,Data!M270),0)))))))</f>
        <v>0</v>
      </c>
      <c r="AY270" s="18">
        <f>IF(Z270="TM",(COUNTIFS(Orders!AD:AD,Data!M270,Orders!W:W,0,Orders!X:X,0,Orders!S:S,"*Pro*")+COUNTIFS(Orders!AD:AD,Data!M270,Orders!W:W,1,Orders!X:X,1,Orders!S:S,"*Pro*")),IF(Data!Z270="AAM",SUMIFS(Data!AY:AY,Data!Z:Z,"TM",Data!X:X,Data!M270),IF(Data!Z270="AM",SUMIFS(Data!AY:AY,Data!Z:Z,"TM",Data!V:V,Data!M270),IF(Data!Z270="AZM",SUMIFS(Data!AY:AY,Data!Z:Z,"TM",Data!U:U,Data!M270),IF(Data!Z270="Zone",SUMIFS(Data!AY:AY,Data!Z:Z,"TM",Data!T:T,Data!M270),IF(Data!Z270="Region",SUMIFS(Data!AY:AY,Data!Z:Z,"TM",Data!S:S,Data!M270),IF(Data!Z270="Country",SUMIFS(Data!AY:AY,Data!Z:Z,"TM",Data!R:R,Data!M270),0)))))))</f>
        <v>0</v>
      </c>
      <c r="AZ270" s="18">
        <f>IF(Z270="TM",(COUNTIFS(Orders!AD:AD,Data!M270,Orders!W:W,0,Orders!X:X,0,Orders!S:S,"*Tab*")+COUNTIFS(Orders!AD:AD,Data!M270,Orders!W:W,1,Orders!X:X,1,Orders!S:S,"*Tab*")),IF(Data!Z270="AAM",SUMIFS(Data!AZ:AZ,Data!Z:Z,"TM",Data!X:X,Data!M270),IF(Data!Z270="AM",SUMIFS(Data!AZ:AZ,Data!Z:Z,"TM",Data!V:V,Data!M270),IF(Data!Z270="AZM",SUMIFS(Data!AZ:AZ,Data!Z:Z,"TM",Data!U:U,Data!M270),IF(Data!Z270="Zone",SUMIFS(Data!AZ:AZ,Data!Z:Z,"TM",Data!T:T,Data!M270),IF(Data!Z270="Region",SUMIFS(Data!AZ:AZ,Data!Z:Z,"TM",Data!S:S,Data!M270),IF(Data!Z270="Country",SUMIFS(Data!AZ:AZ,Data!Z:Z,"TM",Data!R:R,Data!M270),0)))))))</f>
        <v>0</v>
      </c>
      <c r="BA270" s="18">
        <f>IF(Z270="TM",(COUNTIFS(Orders!AD:AD,Data!M270,Orders!W:W,0,Orders!X:X,0,Orders!S:S,"*Dental*")+COUNTIFS(Orders!AD:AD,Data!M270,Orders!W:W,1,Orders!X:X,1,Orders!S:S,"*Dental*")+COUNTIFS(Orders!AD:AD,Data!M270,Orders!W:W,0,Orders!X:X,0,Orders!S:S,"*Pediatric*")+COUNTIFS(Orders!AD:AD,Data!M270,Orders!W:W,1,Orders!X:X,1,Orders!S:S,"*Pediatric*")),IF(Data!Z270="AAM",SUMIFS(Data!BA:BA,Data!Z:Z,"TM",Data!X:X,Data!M270),IF(Data!Z270="AM",SUMIFS(Data!BA:BA,Data!Z:Z,"TM",Data!V:V,Data!M270),IF(Data!Z270="AZM",SUMIFS(Data!BA:BA,Data!Z:Z,"TM",Data!U:U,Data!M270),IF(Data!Z270="Zone",SUMIFS(Data!BA:BA,Data!Z:Z,"TM",Data!T:T,Data!M270),IF(Data!Z270="Region",SUMIFS(Data!BA:BA,Data!Z:Z,"TM",Data!S:S,Data!M270),IF(Data!Z270="Country",SUMIFS(Data!BA:BA,Data!Z:Z,"TM",Data!R:R,Data!M270),0)))))))</f>
        <v>0</v>
      </c>
      <c r="BB270" s="18">
        <f>IF(Z270="TM",(COUNTIFS(Orders!AD:AD,Data!M270,Orders!W:W,0,Orders!X:X,0,Orders!S:S,"*Fabric*")+COUNTIFS(Orders!AD:AD,Data!M270,Orders!W:W,1,Orders!X:X,1,Orders!S:S,"*Fabric*")),IF(Data!Z270="AAM",SUMIFS(Data!BB:BB,Data!Z:Z,"TM",Data!X:X,Data!M270),IF(Data!Z270="AM",SUMIFS(Data!BB:BB,Data!Z:Z,"TM",Data!V:V,Data!M270),IF(Data!Z270="AZM",SUMIFS(Data!BB:BB,Data!Z:Z,"TM",Data!U:U,Data!M270),IF(Data!Z270="Zone",SUMIFS(Data!BB:BB,Data!Z:Z,"TM",Data!T:T,Data!M270),IF(Data!Z270="Region",SUMIFS(Data!BB:BB,Data!Z:Z,"TM",Data!S:S,Data!M270),IF(Data!Z270="Country",SUMIFS(Data!BB:BB,Data!Z:Z,"TM",Data!R:R,Data!M270),0)))))))</f>
        <v>0</v>
      </c>
    </row>
    <row r="271" spans="1:54" ht="15.75" x14ac:dyDescent="0.3">
      <c r="A271" s="33" t="str">
        <f t="shared" si="88"/>
        <v/>
      </c>
      <c r="B271" s="33" t="b">
        <f t="shared" si="89"/>
        <v>1</v>
      </c>
      <c r="C271" s="33" t="e">
        <f>IF(ISERROR(SMALL($D$4:$D$594,E271)),””,SMALL($D$4:$D$594,E271))</f>
        <v>#NAME?</v>
      </c>
      <c r="D271" s="34" t="str">
        <f t="shared" si="90"/>
        <v/>
      </c>
      <c r="E271" s="33">
        <f>ROWS($E$4:E271)</f>
        <v>268</v>
      </c>
      <c r="F271" s="33">
        <f t="shared" si="91"/>
        <v>0</v>
      </c>
      <c r="G271" s="33">
        <f>IF(OR(Report!$C$7="",Report!$C$7="All Levels"),1,IF(Report!$C$7=Data!Z271,1,0))</f>
        <v>0</v>
      </c>
      <c r="H271" s="33">
        <f t="shared" si="92"/>
        <v>1</v>
      </c>
      <c r="I271" s="33">
        <f t="shared" si="93"/>
        <v>3</v>
      </c>
      <c r="J271" s="33">
        <f>IF(OR(Report!$F$7="",Report!$F$7="All AMs"),1,IF(Report!$F$7=Data!W271,1,0))</f>
        <v>1</v>
      </c>
      <c r="K271" s="33">
        <f>IF(OR(Report!$E$7="",Report!$E$7="All Zones"),1,IF(Report!$E$7=Data!P271,1,0))</f>
        <v>1</v>
      </c>
      <c r="L271" s="33">
        <f>IF(OR(Report!$D$7="",Report!$D$7="All Regions"),1,IF(Report!$D$7=Data!O271,1,0))</f>
        <v>1</v>
      </c>
      <c r="M271" s="67" t="s">
        <v>506</v>
      </c>
      <c r="N271" s="67" t="s">
        <v>1097</v>
      </c>
      <c r="O271" s="68" t="s">
        <v>18</v>
      </c>
      <c r="P271" s="68" t="s">
        <v>684</v>
      </c>
      <c r="Q271" s="68" t="s">
        <v>825</v>
      </c>
      <c r="R271" s="67" t="s">
        <v>777</v>
      </c>
      <c r="S271" s="67" t="s">
        <v>749</v>
      </c>
      <c r="T271" s="67" t="s">
        <v>752</v>
      </c>
      <c r="U271" s="67"/>
      <c r="V271" s="67" t="s">
        <v>824</v>
      </c>
      <c r="W271" s="67" t="s">
        <v>713</v>
      </c>
      <c r="X271" s="67"/>
      <c r="Y271" s="68" t="s">
        <v>362</v>
      </c>
      <c r="Z271" s="68" t="s">
        <v>13</v>
      </c>
      <c r="AA271" s="68" t="s">
        <v>70</v>
      </c>
      <c r="AB271" s="18">
        <f>IF(Z271="TM",IF(AA271="H",(COUNTIFS(Orders!AD:AD,Data!M271,Orders!W:W,0,Orders!X:X,0)+COUNTIFS(Orders!AD:AD,Data!M271,Orders!W:W,1,Orders!X:X,1)),0),IF(Data!Z271="AAM",SUMIFS(Data!AB:AB,Data!Z:Z,"TM",Data!X:X,Data!M271,AA:AA,"H"),IF(Data!Z271="AM",SUMIFS(Data!AB:AB,Data!Z:Z,"TM",Data!V:V,Data!M271,AA:AA,"H"),IF(Data!Z271="AZM",SUMIFS(Data!AB:AB,Data!Z:Z,"TM",Data!U:U,Data!M271,AA:AA,"H"),IF(Data!Z271="ZM",SUMIFS(Data!AB:AB,Data!Z:Z,"TM",Data!T:T,Data!M271,AA:AA,"H"),IF(Data!Z271="RM",SUMIFS(Data!AB:AB,Data!Z:Z,"TM",Data!S:S,Data!M271,AA:AA,"H"),IF(Data!Z271="CM",SUMIFS(Data!AB:AB,Data!Z:Z,"TM",Data!R:R,Data!M271,AA:AA,"H"),"")))))))</f>
        <v>0</v>
      </c>
      <c r="AC271" s="28">
        <f>IF(Z271="TM",IF(AA271="H",(SUMIFS(Orders!AG:AG,Orders!AD:AD,Data!M271,Orders!W:W,0,Orders!X:X,0)+SUMIFS(Orders!AG:AG,Orders!AD:AD,Data!M271,Orders!W:W,1,Orders!X:X,1))/12000,0),IF(Data!Z271="AAM",SUMIFS(Data!AC:AC,Data!Z:Z,"TM",Data!X:X,Data!M271,AA:AA,"H"),IF(Data!Z271="AM",SUMIFS(Data!AC:AC,Data!Z:Z,"TM",Data!V:V,Data!M271,AA:AA,"H"),IF(Data!Z271="AZM",SUMIFS(Data!AC:AC,Data!Z:Z,"TM",Data!U:U,Data!M271,AA:AA,"H"),IF(Data!Z271="Zone",SUMIFS(Data!AC:AC,Data!Z:Z,"TM",Data!T:T,Data!M271,AA:AA,"H"),IF(Data!Z271="Region",SUMIFS(Data!AC:AC,Data!Z:Z,"TM",Data!S:S,Data!M271,AA:AA,"H"),IF(Data!Z271="Country",SUMIFS(Data!AC:AC,Data!Z:Z,"TM",Data!R:R,Data!M271,AA:AA,"H"),"")))))))</f>
        <v>0</v>
      </c>
      <c r="AD271" s="18">
        <f>IF(Z271="TM",0,IF(Data!Z271="AAM",SUMIFS(Data!AD:AD,Data!Z:Z,"TM",Data!X:X,Data!M271,AA:AA,"H"),IF(Data!Z271="AM",SUMIFS(Data!AD:AD,Data!Z:Z,"TM",Data!V:V,Data!M271,AA:AA,"H"),IF(Data!Z271="AZM",SUMIFS(Data!AD:AD,Data!Z:Z,"TM",Data!U:U,Data!M271,AA:AA,"H"),IF(Data!Z271="Zone",SUMIFS(Data!AD:AD,Data!Z:Z,"TM",Data!T:T,Data!M271,AA:AA,"H"),IF(Data!Z271="Region",SUMIFS(Data!AD:AD,Data!Z:Z,"TM",Data!S:S,Data!M271,AA:AA,"H"),IF(Data!Z271="Country",SUMIFS(Data!AD:AD,Data!Z:Z,"TM",Data!R:R,Data!M271,AA:AA,"H"),"")))))))</f>
        <v>0</v>
      </c>
      <c r="AE271" s="27">
        <f t="shared" si="77"/>
        <v>0</v>
      </c>
      <c r="AF271" s="26">
        <f t="shared" si="78"/>
        <v>0</v>
      </c>
      <c r="AG271" s="26">
        <f t="shared" si="79"/>
        <v>0</v>
      </c>
      <c r="AH271" s="26">
        <f t="shared" si="80"/>
        <v>0</v>
      </c>
      <c r="AJ271" s="28">
        <f>IF(Z271="TM",IF(AA271="U",(SUMIFS(Orders!AG:AG,Orders!AD:AD,Data!M271,Orders!W:W,0,Orders!X:X,0)+SUMIFS(Orders!AG:AG,Orders!AD:AD,Data!M271,Orders!W:W,1,Orders!X:X,1))/12000,0),IF(Data!Z271="AAM",SUMIFS(Data!AJ:AJ,Data!Z:Z,"TM",Data!X:X,Data!M271,AA:AA,"U"),IF(Data!Z271="AM",SUMIFS(Data!AJ:AJ,Data!Z:Z,"TM",Data!V:V,Data!M271,AA:AA,"U"),IF(Data!Z271="AZM",SUMIFS(Data!AJ:AJ,Data!Z:Z,"TM",Data!U:U,Data!M271,AA:AA,"U"),IF(Data!Z271="Zone",SUMIFS(Data!AJ:AJ,Data!Z:Z,"TM",Data!T:T,Data!M271,AA:AA,"U"),IF(Data!Z271="Region",SUMIFS(Data!AJ:AJ,Data!Z:Z,"TM",Data!S:S,Data!M271,AA:AA,"U"),IF(Data!Z271="Country",SUMIFS(Data!AJ:AJ,Data!Z:Z,"TM",Data!R:R,Data!M271,AA:AA,"U"),"")))))))</f>
        <v>0</v>
      </c>
      <c r="AK271" s="18">
        <f>IF(Z271="TM",IF(AA271="U",(SUMIFS(Orders!AG:AG,Orders!AD:AD,Data!M271,Orders!W:W,0,Orders!X:X,0)+SUMIFS(Orders!AG:AG,Orders!AD:AD,Data!M271,Orders!W:W,1,Orders!X:X,1)),0),IF(Data!Z271="AAM",SUMIFS(Data!AK:AK,Data!Z:Z,"TM",Data!X:X,Data!M271,AA:AA,"U"),IF(Data!Z271="AM",SUMIFS(Data!AK:AK,Data!Z:Z,"TM",Data!V:V,Data!M271,AA:AA,"U"),IF(Data!Z271="AZM",SUMIFS(Data!AK:AK,Data!Z:Z,"TM",Data!U:U,Data!M271,AA:AA,"U"),IF(Data!Z271="Zone",SUMIFS(Data!AK:AK,Data!Z:Z,"TM",Data!T:T,Data!M271,AA:AA,"U"),IF(Data!Z271="Region",SUMIFS(Data!AK:AK,Data!Z:Z,"TM",Data!S:S,Data!M271,AA:AA,"U"),IF(Data!Z271="Country",SUMIFS(Data!AK:AK,Data!Z:Z,"TM",Data!R:R,Data!M271,AA:AA,"U"),"")))))))</f>
        <v>0</v>
      </c>
      <c r="AL271" s="18">
        <f>IF(Z271="TM",12000*0,IF(Data!Z271="AAM",SUMIFS(Data!AL:AL,Data!Z:Z,"TM",Data!X:X,Data!M271,AA:AA,"H"),IF(Data!Z271="AM",SUMIFS(Data!AL:AL,Data!Z:Z,"TM",Data!V:V,Data!M271,AA:AA,"H"),IF(Data!Z271="AZM",SUMIFS(Data!AL:AL,Data!Z:Z,"TM",Data!U:U,Data!M271,AA:AA,"H"),IF(Data!Z271="Zone",SUMIFS(Data!AL:AL,Data!Z:Z,"TM",Data!T:T,Data!M271,AA:AA,"H"),IF(Data!Z271="Region",SUMIFS(Data!AL:AL,Data!Z:Z,"TM",Data!S:S,Data!M271,AA:AA,"H"),IF(Data!Z271="Country",SUMIFS(Data!AL:AL,Data!Z:Z,"TM",Data!R:R,Data!M271,AA:AA,"H"),"")))))))</f>
        <v>0</v>
      </c>
      <c r="AM271" s="27">
        <f t="shared" si="81"/>
        <v>0</v>
      </c>
      <c r="AN271" s="26">
        <f t="shared" si="82"/>
        <v>0</v>
      </c>
      <c r="AO271" s="26">
        <f t="shared" si="83"/>
        <v>0</v>
      </c>
      <c r="AQ271" s="28">
        <f t="shared" si="84"/>
        <v>0</v>
      </c>
      <c r="AR271" s="18">
        <f t="shared" si="85"/>
        <v>0</v>
      </c>
      <c r="AS271" s="18">
        <f t="shared" si="86"/>
        <v>0</v>
      </c>
      <c r="AT271" s="27">
        <f t="shared" si="87"/>
        <v>0</v>
      </c>
      <c r="AU271" s="27"/>
      <c r="AV271" s="27"/>
      <c r="AW271" s="18">
        <f>IF(Z271="TM",(COUNTIFS(Orders!AD:AD,Data!M271,Orders!W:W,0,Orders!X:X,0,Orders!S:S,"*Ray*")+COUNTIFS(Orders!AD:AD,Data!M271,Orders!W:W,1,Orders!X:X,1,Orders!S:S,"*Ray*")+COUNTIFS(Orders!AD:AD,Data!M271,Orders!W:W,0,Orders!X:X,0,Orders!S:S,"*Fabric*")+COUNTIFS(Orders!AD:AD,Data!M271,Orders!W:W,1,Orders!X:X,1,Orders!S:S,"*Fabric*")),IF(Data!Z271="AAM",SUMIFS(Data!AW:AW,Data!Z:Z,"TM",Data!X:X,Data!M271),IF(Data!Z271="AM",SUMIFS(Data!AW:AW,Data!Z:Z,"TM",Data!V:V,Data!M271),IF(Data!Z271="AZM",SUMIFS(Data!AW:AW,Data!Z:Z,"TM",Data!U:U,Data!M271),IF(Data!Z271="Zone",SUMIFS(Data!AW:AW,Data!Z:Z,"TM",Data!T:T,Data!M271),IF(Data!Z271="Region",SUMIFS(Data!AW:AW,Data!Z:Z,"TM",Data!S:S,Data!M271),IF(Data!Z271="Country",SUMIFS(Data!AW:AW,Data!Z:Z,"TM",Data!R:R,Data!M271),0)))))))</f>
        <v>0</v>
      </c>
      <c r="AX271" s="18">
        <f>IF(Z271="TM",(COUNTIFS(Orders!AD:AD,Data!M271,Orders!W:W,0,Orders!X:X,0,Orders!S:S,"*Starter*")+COUNTIFS(Orders!AD:AD,Data!M271,Orders!W:W,1,Orders!X:X,1,Orders!S:S,"*Starter*")),IF(Data!Z271="AAM",SUMIFS(Data!AX:AX,Data!Z:Z,"TM",Data!X:X,Data!M271),IF(Data!Z271="AM",SUMIFS(Data!AX:AX,Data!Z:Z,"TM",Data!V:V,Data!M271),IF(Data!Z271="AZM",SUMIFS(Data!AX:AX,Data!Z:Z,"TM",Data!U:U,Data!M271),IF(Data!Z271="Zone",SUMIFS(Data!AX:AX,Data!Z:Z,"TM",Data!T:T,Data!M271),IF(Data!Z271="Region",SUMIFS(Data!AX:AX,Data!Z:Z,"TM",Data!S:S,Data!M271),IF(Data!Z271="Country",SUMIFS(Data!AX:AX,Data!Z:Z,"TM",Data!R:R,Data!M271),0)))))))</f>
        <v>0</v>
      </c>
      <c r="AY271" s="18">
        <f>IF(Z271="TM",(COUNTIFS(Orders!AD:AD,Data!M271,Orders!W:W,0,Orders!X:X,0,Orders!S:S,"*Pro*")+COUNTIFS(Orders!AD:AD,Data!M271,Orders!W:W,1,Orders!X:X,1,Orders!S:S,"*Pro*")),IF(Data!Z271="AAM",SUMIFS(Data!AY:AY,Data!Z:Z,"TM",Data!X:X,Data!M271),IF(Data!Z271="AM",SUMIFS(Data!AY:AY,Data!Z:Z,"TM",Data!V:V,Data!M271),IF(Data!Z271="AZM",SUMIFS(Data!AY:AY,Data!Z:Z,"TM",Data!U:U,Data!M271),IF(Data!Z271="Zone",SUMIFS(Data!AY:AY,Data!Z:Z,"TM",Data!T:T,Data!M271),IF(Data!Z271="Region",SUMIFS(Data!AY:AY,Data!Z:Z,"TM",Data!S:S,Data!M271),IF(Data!Z271="Country",SUMIFS(Data!AY:AY,Data!Z:Z,"TM",Data!R:R,Data!M271),0)))))))</f>
        <v>0</v>
      </c>
      <c r="AZ271" s="18">
        <f>IF(Z271="TM",(COUNTIFS(Orders!AD:AD,Data!M271,Orders!W:W,0,Orders!X:X,0,Orders!S:S,"*Tab*")+COUNTIFS(Orders!AD:AD,Data!M271,Orders!W:W,1,Orders!X:X,1,Orders!S:S,"*Tab*")),IF(Data!Z271="AAM",SUMIFS(Data!AZ:AZ,Data!Z:Z,"TM",Data!X:X,Data!M271),IF(Data!Z271="AM",SUMIFS(Data!AZ:AZ,Data!Z:Z,"TM",Data!V:V,Data!M271),IF(Data!Z271="AZM",SUMIFS(Data!AZ:AZ,Data!Z:Z,"TM",Data!U:U,Data!M271),IF(Data!Z271="Zone",SUMIFS(Data!AZ:AZ,Data!Z:Z,"TM",Data!T:T,Data!M271),IF(Data!Z271="Region",SUMIFS(Data!AZ:AZ,Data!Z:Z,"TM",Data!S:S,Data!M271),IF(Data!Z271="Country",SUMIFS(Data!AZ:AZ,Data!Z:Z,"TM",Data!R:R,Data!M271),0)))))))</f>
        <v>0</v>
      </c>
      <c r="BA271" s="18">
        <f>IF(Z271="TM",(COUNTIFS(Orders!AD:AD,Data!M271,Orders!W:W,0,Orders!X:X,0,Orders!S:S,"*Dental*")+COUNTIFS(Orders!AD:AD,Data!M271,Orders!W:W,1,Orders!X:X,1,Orders!S:S,"*Dental*")+COUNTIFS(Orders!AD:AD,Data!M271,Orders!W:W,0,Orders!X:X,0,Orders!S:S,"*Pediatric*")+COUNTIFS(Orders!AD:AD,Data!M271,Orders!W:W,1,Orders!X:X,1,Orders!S:S,"*Pediatric*")),IF(Data!Z271="AAM",SUMIFS(Data!BA:BA,Data!Z:Z,"TM",Data!X:X,Data!M271),IF(Data!Z271="AM",SUMIFS(Data!BA:BA,Data!Z:Z,"TM",Data!V:V,Data!M271),IF(Data!Z271="AZM",SUMIFS(Data!BA:BA,Data!Z:Z,"TM",Data!U:U,Data!M271),IF(Data!Z271="Zone",SUMIFS(Data!BA:BA,Data!Z:Z,"TM",Data!T:T,Data!M271),IF(Data!Z271="Region",SUMIFS(Data!BA:BA,Data!Z:Z,"TM",Data!S:S,Data!M271),IF(Data!Z271="Country",SUMIFS(Data!BA:BA,Data!Z:Z,"TM",Data!R:R,Data!M271),0)))))))</f>
        <v>0</v>
      </c>
      <c r="BB271" s="18">
        <f>IF(Z271="TM",(COUNTIFS(Orders!AD:AD,Data!M271,Orders!W:W,0,Orders!X:X,0,Orders!S:S,"*Fabric*")+COUNTIFS(Orders!AD:AD,Data!M271,Orders!W:W,1,Orders!X:X,1,Orders!S:S,"*Fabric*")),IF(Data!Z271="AAM",SUMIFS(Data!BB:BB,Data!Z:Z,"TM",Data!X:X,Data!M271),IF(Data!Z271="AM",SUMIFS(Data!BB:BB,Data!Z:Z,"TM",Data!V:V,Data!M271),IF(Data!Z271="AZM",SUMIFS(Data!BB:BB,Data!Z:Z,"TM",Data!U:U,Data!M271),IF(Data!Z271="Zone",SUMIFS(Data!BB:BB,Data!Z:Z,"TM",Data!T:T,Data!M271),IF(Data!Z271="Region",SUMIFS(Data!BB:BB,Data!Z:Z,"TM",Data!S:S,Data!M271),IF(Data!Z271="Country",SUMIFS(Data!BB:BB,Data!Z:Z,"TM",Data!R:R,Data!M271),0)))))))</f>
        <v>0</v>
      </c>
    </row>
    <row r="272" spans="1:54" ht="15.75" x14ac:dyDescent="0.3">
      <c r="A272" s="33" t="str">
        <f t="shared" si="88"/>
        <v/>
      </c>
      <c r="B272" s="33" t="b">
        <f t="shared" si="89"/>
        <v>1</v>
      </c>
      <c r="C272" s="33" t="e">
        <f>IF(ISERROR(SMALL($D$4:$D$594,E272)),””,SMALL($D$4:$D$594,E272))</f>
        <v>#NAME?</v>
      </c>
      <c r="D272" s="34" t="str">
        <f t="shared" si="90"/>
        <v/>
      </c>
      <c r="E272" s="33">
        <f>ROWS($E$4:E272)</f>
        <v>269</v>
      </c>
      <c r="F272" s="33">
        <f t="shared" si="91"/>
        <v>0</v>
      </c>
      <c r="G272" s="33">
        <f>IF(OR(Report!$C$7="",Report!$C$7="All Levels"),1,IF(Report!$C$7=Data!Z272,1,0))</f>
        <v>0</v>
      </c>
      <c r="H272" s="33">
        <f t="shared" si="92"/>
        <v>1</v>
      </c>
      <c r="I272" s="33">
        <f t="shared" si="93"/>
        <v>3</v>
      </c>
      <c r="J272" s="33">
        <f>IF(OR(Report!$F$7="",Report!$F$7="All AMs"),1,IF(Report!$F$7=Data!W272,1,0))</f>
        <v>1</v>
      </c>
      <c r="K272" s="33">
        <f>IF(OR(Report!$E$7="",Report!$E$7="All Zones"),1,IF(Report!$E$7=Data!P272,1,0))</f>
        <v>1</v>
      </c>
      <c r="L272" s="33">
        <f>IF(OR(Report!$D$7="",Report!$D$7="All Regions"),1,IF(Report!$D$7=Data!O272,1,0))</f>
        <v>1</v>
      </c>
      <c r="M272" s="67" t="s">
        <v>370</v>
      </c>
      <c r="N272" s="67" t="s">
        <v>1098</v>
      </c>
      <c r="O272" s="68" t="s">
        <v>18</v>
      </c>
      <c r="P272" s="68" t="s">
        <v>684</v>
      </c>
      <c r="Q272" s="68" t="s">
        <v>825</v>
      </c>
      <c r="R272" s="67" t="s">
        <v>777</v>
      </c>
      <c r="S272" s="67" t="s">
        <v>749</v>
      </c>
      <c r="T272" s="67" t="s">
        <v>752</v>
      </c>
      <c r="U272" s="67"/>
      <c r="V272" s="67" t="s">
        <v>824</v>
      </c>
      <c r="W272" s="67" t="s">
        <v>713</v>
      </c>
      <c r="X272" s="67"/>
      <c r="Y272" s="68" t="s">
        <v>362</v>
      </c>
      <c r="Z272" s="68" t="s">
        <v>13</v>
      </c>
      <c r="AA272" s="68" t="s">
        <v>70</v>
      </c>
      <c r="AB272" s="18">
        <f>IF(Z272="TM",IF(AA272="H",(COUNTIFS(Orders!AD:AD,Data!M272,Orders!W:W,0,Orders!X:X,0)+COUNTIFS(Orders!AD:AD,Data!M272,Orders!W:W,1,Orders!X:X,1)),0),IF(Data!Z272="AAM",SUMIFS(Data!AB:AB,Data!Z:Z,"TM",Data!X:X,Data!M272,AA:AA,"H"),IF(Data!Z272="AM",SUMIFS(Data!AB:AB,Data!Z:Z,"TM",Data!V:V,Data!M272,AA:AA,"H"),IF(Data!Z272="AZM",SUMIFS(Data!AB:AB,Data!Z:Z,"TM",Data!U:U,Data!M272,AA:AA,"H"),IF(Data!Z272="ZM",SUMIFS(Data!AB:AB,Data!Z:Z,"TM",Data!T:T,Data!M272,AA:AA,"H"),IF(Data!Z272="RM",SUMIFS(Data!AB:AB,Data!Z:Z,"TM",Data!S:S,Data!M272,AA:AA,"H"),IF(Data!Z272="CM",SUMIFS(Data!AB:AB,Data!Z:Z,"TM",Data!R:R,Data!M272,AA:AA,"H"),"")))))))</f>
        <v>0</v>
      </c>
      <c r="AC272" s="28">
        <f>IF(Z272="TM",IF(AA272="H",(SUMIFS(Orders!AG:AG,Orders!AD:AD,Data!M272,Orders!W:W,0,Orders!X:X,0)+SUMIFS(Orders!AG:AG,Orders!AD:AD,Data!M272,Orders!W:W,1,Orders!X:X,1))/12000,0),IF(Data!Z272="AAM",SUMIFS(Data!AC:AC,Data!Z:Z,"TM",Data!X:X,Data!M272,AA:AA,"H"),IF(Data!Z272="AM",SUMIFS(Data!AC:AC,Data!Z:Z,"TM",Data!V:V,Data!M272,AA:AA,"H"),IF(Data!Z272="AZM",SUMIFS(Data!AC:AC,Data!Z:Z,"TM",Data!U:U,Data!M272,AA:AA,"H"),IF(Data!Z272="Zone",SUMIFS(Data!AC:AC,Data!Z:Z,"TM",Data!T:T,Data!M272,AA:AA,"H"),IF(Data!Z272="Region",SUMIFS(Data!AC:AC,Data!Z:Z,"TM",Data!S:S,Data!M272,AA:AA,"H"),IF(Data!Z272="Country",SUMIFS(Data!AC:AC,Data!Z:Z,"TM",Data!R:R,Data!M272,AA:AA,"H"),"")))))))</f>
        <v>0</v>
      </c>
      <c r="AD272" s="18">
        <f>IF(Z272="TM",0,IF(Data!Z272="AAM",SUMIFS(Data!AD:AD,Data!Z:Z,"TM",Data!X:X,Data!M272,AA:AA,"H"),IF(Data!Z272="AM",SUMIFS(Data!AD:AD,Data!Z:Z,"TM",Data!V:V,Data!M272,AA:AA,"H"),IF(Data!Z272="AZM",SUMIFS(Data!AD:AD,Data!Z:Z,"TM",Data!U:U,Data!M272,AA:AA,"H"),IF(Data!Z272="Zone",SUMIFS(Data!AD:AD,Data!Z:Z,"TM",Data!T:T,Data!M272,AA:AA,"H"),IF(Data!Z272="Region",SUMIFS(Data!AD:AD,Data!Z:Z,"TM",Data!S:S,Data!M272,AA:AA,"H"),IF(Data!Z272="Country",SUMIFS(Data!AD:AD,Data!Z:Z,"TM",Data!R:R,Data!M272,AA:AA,"H"),"")))))))</f>
        <v>0</v>
      </c>
      <c r="AE272" s="27">
        <f t="shared" si="77"/>
        <v>0</v>
      </c>
      <c r="AF272" s="26">
        <f t="shared" si="78"/>
        <v>0</v>
      </c>
      <c r="AG272" s="26">
        <f t="shared" si="79"/>
        <v>0</v>
      </c>
      <c r="AH272" s="26">
        <f t="shared" si="80"/>
        <v>0</v>
      </c>
      <c r="AJ272" s="28">
        <f>IF(Z272="TM",IF(AA272="U",(SUMIFS(Orders!AG:AG,Orders!AD:AD,Data!M272,Orders!W:W,0,Orders!X:X,0)+SUMIFS(Orders!AG:AG,Orders!AD:AD,Data!M272,Orders!W:W,1,Orders!X:X,1))/12000,0),IF(Data!Z272="AAM",SUMIFS(Data!AJ:AJ,Data!Z:Z,"TM",Data!X:X,Data!M272,AA:AA,"U"),IF(Data!Z272="AM",SUMIFS(Data!AJ:AJ,Data!Z:Z,"TM",Data!V:V,Data!M272,AA:AA,"U"),IF(Data!Z272="AZM",SUMIFS(Data!AJ:AJ,Data!Z:Z,"TM",Data!U:U,Data!M272,AA:AA,"U"),IF(Data!Z272="Zone",SUMIFS(Data!AJ:AJ,Data!Z:Z,"TM",Data!T:T,Data!M272,AA:AA,"U"),IF(Data!Z272="Region",SUMIFS(Data!AJ:AJ,Data!Z:Z,"TM",Data!S:S,Data!M272,AA:AA,"U"),IF(Data!Z272="Country",SUMIFS(Data!AJ:AJ,Data!Z:Z,"TM",Data!R:R,Data!M272,AA:AA,"U"),"")))))))</f>
        <v>0</v>
      </c>
      <c r="AK272" s="18">
        <f>IF(Z272="TM",IF(AA272="U",(SUMIFS(Orders!AG:AG,Orders!AD:AD,Data!M272,Orders!W:W,0,Orders!X:X,0)+SUMIFS(Orders!AG:AG,Orders!AD:AD,Data!M272,Orders!W:W,1,Orders!X:X,1)),0),IF(Data!Z272="AAM",SUMIFS(Data!AK:AK,Data!Z:Z,"TM",Data!X:X,Data!M272,AA:AA,"U"),IF(Data!Z272="AM",SUMIFS(Data!AK:AK,Data!Z:Z,"TM",Data!V:V,Data!M272,AA:AA,"U"),IF(Data!Z272="AZM",SUMIFS(Data!AK:AK,Data!Z:Z,"TM",Data!U:U,Data!M272,AA:AA,"U"),IF(Data!Z272="Zone",SUMIFS(Data!AK:AK,Data!Z:Z,"TM",Data!T:T,Data!M272,AA:AA,"U"),IF(Data!Z272="Region",SUMIFS(Data!AK:AK,Data!Z:Z,"TM",Data!S:S,Data!M272,AA:AA,"U"),IF(Data!Z272="Country",SUMIFS(Data!AK:AK,Data!Z:Z,"TM",Data!R:R,Data!M272,AA:AA,"U"),"")))))))</f>
        <v>0</v>
      </c>
      <c r="AL272" s="18">
        <f>IF(Z272="TM",12000*0,IF(Data!Z272="AAM",SUMIFS(Data!AL:AL,Data!Z:Z,"TM",Data!X:X,Data!M272,AA:AA,"H"),IF(Data!Z272="AM",SUMIFS(Data!AL:AL,Data!Z:Z,"TM",Data!V:V,Data!M272,AA:AA,"H"),IF(Data!Z272="AZM",SUMIFS(Data!AL:AL,Data!Z:Z,"TM",Data!U:U,Data!M272,AA:AA,"H"),IF(Data!Z272="Zone",SUMIFS(Data!AL:AL,Data!Z:Z,"TM",Data!T:T,Data!M272,AA:AA,"H"),IF(Data!Z272="Region",SUMIFS(Data!AL:AL,Data!Z:Z,"TM",Data!S:S,Data!M272,AA:AA,"H"),IF(Data!Z272="Country",SUMIFS(Data!AL:AL,Data!Z:Z,"TM",Data!R:R,Data!M272,AA:AA,"H"),"")))))))</f>
        <v>0</v>
      </c>
      <c r="AM272" s="27">
        <f t="shared" si="81"/>
        <v>0</v>
      </c>
      <c r="AN272" s="26">
        <f t="shared" si="82"/>
        <v>0</v>
      </c>
      <c r="AO272" s="26">
        <f t="shared" si="83"/>
        <v>0</v>
      </c>
      <c r="AQ272" s="28">
        <f t="shared" si="84"/>
        <v>0</v>
      </c>
      <c r="AR272" s="18">
        <f t="shared" si="85"/>
        <v>0</v>
      </c>
      <c r="AS272" s="18">
        <f t="shared" si="86"/>
        <v>0</v>
      </c>
      <c r="AT272" s="27">
        <f t="shared" si="87"/>
        <v>0</v>
      </c>
      <c r="AU272" s="27"/>
      <c r="AV272" s="27"/>
      <c r="AW272" s="18">
        <f>IF(Z272="TM",(COUNTIFS(Orders!AD:AD,Data!M272,Orders!W:W,0,Orders!X:X,0,Orders!S:S,"*Ray*")+COUNTIFS(Orders!AD:AD,Data!M272,Orders!W:W,1,Orders!X:X,1,Orders!S:S,"*Ray*")+COUNTIFS(Orders!AD:AD,Data!M272,Orders!W:W,0,Orders!X:X,0,Orders!S:S,"*Fabric*")+COUNTIFS(Orders!AD:AD,Data!M272,Orders!W:W,1,Orders!X:X,1,Orders!S:S,"*Fabric*")),IF(Data!Z272="AAM",SUMIFS(Data!AW:AW,Data!Z:Z,"TM",Data!X:X,Data!M272),IF(Data!Z272="AM",SUMIFS(Data!AW:AW,Data!Z:Z,"TM",Data!V:V,Data!M272),IF(Data!Z272="AZM",SUMIFS(Data!AW:AW,Data!Z:Z,"TM",Data!U:U,Data!M272),IF(Data!Z272="Zone",SUMIFS(Data!AW:AW,Data!Z:Z,"TM",Data!T:T,Data!M272),IF(Data!Z272="Region",SUMIFS(Data!AW:AW,Data!Z:Z,"TM",Data!S:S,Data!M272),IF(Data!Z272="Country",SUMIFS(Data!AW:AW,Data!Z:Z,"TM",Data!R:R,Data!M272),0)))))))</f>
        <v>0</v>
      </c>
      <c r="AX272" s="18">
        <f>IF(Z272="TM",(COUNTIFS(Orders!AD:AD,Data!M272,Orders!W:W,0,Orders!X:X,0,Orders!S:S,"*Starter*")+COUNTIFS(Orders!AD:AD,Data!M272,Orders!W:W,1,Orders!X:X,1,Orders!S:S,"*Starter*")),IF(Data!Z272="AAM",SUMIFS(Data!AX:AX,Data!Z:Z,"TM",Data!X:X,Data!M272),IF(Data!Z272="AM",SUMIFS(Data!AX:AX,Data!Z:Z,"TM",Data!V:V,Data!M272),IF(Data!Z272="AZM",SUMIFS(Data!AX:AX,Data!Z:Z,"TM",Data!U:U,Data!M272),IF(Data!Z272="Zone",SUMIFS(Data!AX:AX,Data!Z:Z,"TM",Data!T:T,Data!M272),IF(Data!Z272="Region",SUMIFS(Data!AX:AX,Data!Z:Z,"TM",Data!S:S,Data!M272),IF(Data!Z272="Country",SUMIFS(Data!AX:AX,Data!Z:Z,"TM",Data!R:R,Data!M272),0)))))))</f>
        <v>0</v>
      </c>
      <c r="AY272" s="18">
        <f>IF(Z272="TM",(COUNTIFS(Orders!AD:AD,Data!M272,Orders!W:W,0,Orders!X:X,0,Orders!S:S,"*Pro*")+COUNTIFS(Orders!AD:AD,Data!M272,Orders!W:W,1,Orders!X:X,1,Orders!S:S,"*Pro*")),IF(Data!Z272="AAM",SUMIFS(Data!AY:AY,Data!Z:Z,"TM",Data!X:X,Data!M272),IF(Data!Z272="AM",SUMIFS(Data!AY:AY,Data!Z:Z,"TM",Data!V:V,Data!M272),IF(Data!Z272="AZM",SUMIFS(Data!AY:AY,Data!Z:Z,"TM",Data!U:U,Data!M272),IF(Data!Z272="Zone",SUMIFS(Data!AY:AY,Data!Z:Z,"TM",Data!T:T,Data!M272),IF(Data!Z272="Region",SUMIFS(Data!AY:AY,Data!Z:Z,"TM",Data!S:S,Data!M272),IF(Data!Z272="Country",SUMIFS(Data!AY:AY,Data!Z:Z,"TM",Data!R:R,Data!M272),0)))))))</f>
        <v>0</v>
      </c>
      <c r="AZ272" s="18">
        <f>IF(Z272="TM",(COUNTIFS(Orders!AD:AD,Data!M272,Orders!W:W,0,Orders!X:X,0,Orders!S:S,"*Tab*")+COUNTIFS(Orders!AD:AD,Data!M272,Orders!W:W,1,Orders!X:X,1,Orders!S:S,"*Tab*")),IF(Data!Z272="AAM",SUMIFS(Data!AZ:AZ,Data!Z:Z,"TM",Data!X:X,Data!M272),IF(Data!Z272="AM",SUMIFS(Data!AZ:AZ,Data!Z:Z,"TM",Data!V:V,Data!M272),IF(Data!Z272="AZM",SUMIFS(Data!AZ:AZ,Data!Z:Z,"TM",Data!U:U,Data!M272),IF(Data!Z272="Zone",SUMIFS(Data!AZ:AZ,Data!Z:Z,"TM",Data!T:T,Data!M272),IF(Data!Z272="Region",SUMIFS(Data!AZ:AZ,Data!Z:Z,"TM",Data!S:S,Data!M272),IF(Data!Z272="Country",SUMIFS(Data!AZ:AZ,Data!Z:Z,"TM",Data!R:R,Data!M272),0)))))))</f>
        <v>0</v>
      </c>
      <c r="BA272" s="18">
        <f>IF(Z272="TM",(COUNTIFS(Orders!AD:AD,Data!M272,Orders!W:W,0,Orders!X:X,0,Orders!S:S,"*Dental*")+COUNTIFS(Orders!AD:AD,Data!M272,Orders!W:W,1,Orders!X:X,1,Orders!S:S,"*Dental*")+COUNTIFS(Orders!AD:AD,Data!M272,Orders!W:W,0,Orders!X:X,0,Orders!S:S,"*Pediatric*")+COUNTIFS(Orders!AD:AD,Data!M272,Orders!W:W,1,Orders!X:X,1,Orders!S:S,"*Pediatric*")),IF(Data!Z272="AAM",SUMIFS(Data!BA:BA,Data!Z:Z,"TM",Data!X:X,Data!M272),IF(Data!Z272="AM",SUMIFS(Data!BA:BA,Data!Z:Z,"TM",Data!V:V,Data!M272),IF(Data!Z272="AZM",SUMIFS(Data!BA:BA,Data!Z:Z,"TM",Data!U:U,Data!M272),IF(Data!Z272="Zone",SUMIFS(Data!BA:BA,Data!Z:Z,"TM",Data!T:T,Data!M272),IF(Data!Z272="Region",SUMIFS(Data!BA:BA,Data!Z:Z,"TM",Data!S:S,Data!M272),IF(Data!Z272="Country",SUMIFS(Data!BA:BA,Data!Z:Z,"TM",Data!R:R,Data!M272),0)))))))</f>
        <v>0</v>
      </c>
      <c r="BB272" s="18">
        <f>IF(Z272="TM",(COUNTIFS(Orders!AD:AD,Data!M272,Orders!W:W,0,Orders!X:X,0,Orders!S:S,"*Fabric*")+COUNTIFS(Orders!AD:AD,Data!M272,Orders!W:W,1,Orders!X:X,1,Orders!S:S,"*Fabric*")),IF(Data!Z272="AAM",SUMIFS(Data!BB:BB,Data!Z:Z,"TM",Data!X:X,Data!M272),IF(Data!Z272="AM",SUMIFS(Data!BB:BB,Data!Z:Z,"TM",Data!V:V,Data!M272),IF(Data!Z272="AZM",SUMIFS(Data!BB:BB,Data!Z:Z,"TM",Data!U:U,Data!M272),IF(Data!Z272="Zone",SUMIFS(Data!BB:BB,Data!Z:Z,"TM",Data!T:T,Data!M272),IF(Data!Z272="Region",SUMIFS(Data!BB:BB,Data!Z:Z,"TM",Data!S:S,Data!M272),IF(Data!Z272="Country",SUMIFS(Data!BB:BB,Data!Z:Z,"TM",Data!R:R,Data!M272),0)))))))</f>
        <v>0</v>
      </c>
    </row>
    <row r="273" spans="1:54" ht="15.75" x14ac:dyDescent="0.3">
      <c r="A273" s="33" t="str">
        <f t="shared" si="88"/>
        <v/>
      </c>
      <c r="B273" s="33" t="b">
        <f t="shared" si="89"/>
        <v>1</v>
      </c>
      <c r="C273" s="33" t="e">
        <f>IF(ISERROR(SMALL($D$4:$D$594,E273)),””,SMALL($D$4:$D$594,E273))</f>
        <v>#NAME?</v>
      </c>
      <c r="D273" s="34" t="str">
        <f t="shared" si="90"/>
        <v/>
      </c>
      <c r="E273" s="33">
        <f>ROWS($E$4:E273)</f>
        <v>270</v>
      </c>
      <c r="F273" s="33">
        <f t="shared" si="91"/>
        <v>0</v>
      </c>
      <c r="G273" s="33">
        <f>IF(OR(Report!$C$7="",Report!$C$7="All Levels"),1,IF(Report!$C$7=Data!Z273,1,0))</f>
        <v>0</v>
      </c>
      <c r="H273" s="33">
        <f t="shared" si="92"/>
        <v>1</v>
      </c>
      <c r="I273" s="33">
        <f t="shared" si="93"/>
        <v>3</v>
      </c>
      <c r="J273" s="33">
        <f>IF(OR(Report!$F$7="",Report!$F$7="All AMs"),1,IF(Report!$F$7=Data!W273,1,0))</f>
        <v>1</v>
      </c>
      <c r="K273" s="33">
        <f>IF(OR(Report!$E$7="",Report!$E$7="All Zones"),1,IF(Report!$E$7=Data!P273,1,0))</f>
        <v>1</v>
      </c>
      <c r="L273" s="33">
        <f>IF(OR(Report!$D$7="",Report!$D$7="All Regions"),1,IF(Report!$D$7=Data!O273,1,0))</f>
        <v>1</v>
      </c>
      <c r="M273" s="67" t="s">
        <v>1099</v>
      </c>
      <c r="N273" s="67" t="s">
        <v>1100</v>
      </c>
      <c r="O273" s="68" t="s">
        <v>18</v>
      </c>
      <c r="P273" s="68" t="s">
        <v>684</v>
      </c>
      <c r="Q273" s="68" t="s">
        <v>825</v>
      </c>
      <c r="R273" s="67" t="s">
        <v>777</v>
      </c>
      <c r="S273" s="67" t="s">
        <v>749</v>
      </c>
      <c r="T273" s="67" t="s">
        <v>752</v>
      </c>
      <c r="U273" s="67"/>
      <c r="V273" s="67" t="s">
        <v>824</v>
      </c>
      <c r="W273" s="67" t="s">
        <v>713</v>
      </c>
      <c r="X273" s="67"/>
      <c r="Y273" s="68" t="s">
        <v>362</v>
      </c>
      <c r="Z273" s="68" t="s">
        <v>13</v>
      </c>
      <c r="AA273" s="68" t="s">
        <v>70</v>
      </c>
      <c r="AB273" s="18">
        <f>IF(Z273="TM",IF(AA273="H",(COUNTIFS(Orders!AD:AD,Data!M273,Orders!W:W,0,Orders!X:X,0)+COUNTIFS(Orders!AD:AD,Data!M273,Orders!W:W,1,Orders!X:X,1)),0),IF(Data!Z273="AAM",SUMIFS(Data!AB:AB,Data!Z:Z,"TM",Data!X:X,Data!M273,AA:AA,"H"),IF(Data!Z273="AM",SUMIFS(Data!AB:AB,Data!Z:Z,"TM",Data!V:V,Data!M273,AA:AA,"H"),IF(Data!Z273="AZM",SUMIFS(Data!AB:AB,Data!Z:Z,"TM",Data!U:U,Data!M273,AA:AA,"H"),IF(Data!Z273="ZM",SUMIFS(Data!AB:AB,Data!Z:Z,"TM",Data!T:T,Data!M273,AA:AA,"H"),IF(Data!Z273="RM",SUMIFS(Data!AB:AB,Data!Z:Z,"TM",Data!S:S,Data!M273,AA:AA,"H"),IF(Data!Z273="CM",SUMIFS(Data!AB:AB,Data!Z:Z,"TM",Data!R:R,Data!M273,AA:AA,"H"),"")))))))</f>
        <v>0</v>
      </c>
      <c r="AC273" s="28">
        <f>IF(Z273="TM",IF(AA273="H",(SUMIFS(Orders!AG:AG,Orders!AD:AD,Data!M273,Orders!W:W,0,Orders!X:X,0)+SUMIFS(Orders!AG:AG,Orders!AD:AD,Data!M273,Orders!W:W,1,Orders!X:X,1))/12000,0),IF(Data!Z273="AAM",SUMIFS(Data!AC:AC,Data!Z:Z,"TM",Data!X:X,Data!M273,AA:AA,"H"),IF(Data!Z273="AM",SUMIFS(Data!AC:AC,Data!Z:Z,"TM",Data!V:V,Data!M273,AA:AA,"H"),IF(Data!Z273="AZM",SUMIFS(Data!AC:AC,Data!Z:Z,"TM",Data!U:U,Data!M273,AA:AA,"H"),IF(Data!Z273="Zone",SUMIFS(Data!AC:AC,Data!Z:Z,"TM",Data!T:T,Data!M273,AA:AA,"H"),IF(Data!Z273="Region",SUMIFS(Data!AC:AC,Data!Z:Z,"TM",Data!S:S,Data!M273,AA:AA,"H"),IF(Data!Z273="Country",SUMIFS(Data!AC:AC,Data!Z:Z,"TM",Data!R:R,Data!M273,AA:AA,"H"),"")))))))</f>
        <v>0</v>
      </c>
      <c r="AD273" s="18">
        <f>IF(Z273="TM",0,IF(Data!Z273="AAM",SUMIFS(Data!AD:AD,Data!Z:Z,"TM",Data!X:X,Data!M273,AA:AA,"H"),IF(Data!Z273="AM",SUMIFS(Data!AD:AD,Data!Z:Z,"TM",Data!V:V,Data!M273,AA:AA,"H"),IF(Data!Z273="AZM",SUMIFS(Data!AD:AD,Data!Z:Z,"TM",Data!U:U,Data!M273,AA:AA,"H"),IF(Data!Z273="Zone",SUMIFS(Data!AD:AD,Data!Z:Z,"TM",Data!T:T,Data!M273,AA:AA,"H"),IF(Data!Z273="Region",SUMIFS(Data!AD:AD,Data!Z:Z,"TM",Data!S:S,Data!M273,AA:AA,"H"),IF(Data!Z273="Country",SUMIFS(Data!AD:AD,Data!Z:Z,"TM",Data!R:R,Data!M273,AA:AA,"H"),"")))))))</f>
        <v>0</v>
      </c>
      <c r="AE273" s="27">
        <f t="shared" si="77"/>
        <v>0</v>
      </c>
      <c r="AF273" s="26">
        <f t="shared" si="78"/>
        <v>0</v>
      </c>
      <c r="AG273" s="26">
        <f t="shared" si="79"/>
        <v>0</v>
      </c>
      <c r="AH273" s="26">
        <f t="shared" si="80"/>
        <v>0</v>
      </c>
      <c r="AJ273" s="28">
        <f>IF(Z273="TM",IF(AA273="U",(SUMIFS(Orders!AG:AG,Orders!AD:AD,Data!M273,Orders!W:W,0,Orders!X:X,0)+SUMIFS(Orders!AG:AG,Orders!AD:AD,Data!M273,Orders!W:W,1,Orders!X:X,1))/12000,0),IF(Data!Z273="AAM",SUMIFS(Data!AJ:AJ,Data!Z:Z,"TM",Data!X:X,Data!M273,AA:AA,"U"),IF(Data!Z273="AM",SUMIFS(Data!AJ:AJ,Data!Z:Z,"TM",Data!V:V,Data!M273,AA:AA,"U"),IF(Data!Z273="AZM",SUMIFS(Data!AJ:AJ,Data!Z:Z,"TM",Data!U:U,Data!M273,AA:AA,"U"),IF(Data!Z273="Zone",SUMIFS(Data!AJ:AJ,Data!Z:Z,"TM",Data!T:T,Data!M273,AA:AA,"U"),IF(Data!Z273="Region",SUMIFS(Data!AJ:AJ,Data!Z:Z,"TM",Data!S:S,Data!M273,AA:AA,"U"),IF(Data!Z273="Country",SUMIFS(Data!AJ:AJ,Data!Z:Z,"TM",Data!R:R,Data!M273,AA:AA,"U"),"")))))))</f>
        <v>0</v>
      </c>
      <c r="AK273" s="18">
        <f>IF(Z273="TM",IF(AA273="U",(SUMIFS(Orders!AG:AG,Orders!AD:AD,Data!M273,Orders!W:W,0,Orders!X:X,0)+SUMIFS(Orders!AG:AG,Orders!AD:AD,Data!M273,Orders!W:W,1,Orders!X:X,1)),0),IF(Data!Z273="AAM",SUMIFS(Data!AK:AK,Data!Z:Z,"TM",Data!X:X,Data!M273,AA:AA,"U"),IF(Data!Z273="AM",SUMIFS(Data!AK:AK,Data!Z:Z,"TM",Data!V:V,Data!M273,AA:AA,"U"),IF(Data!Z273="AZM",SUMIFS(Data!AK:AK,Data!Z:Z,"TM",Data!U:U,Data!M273,AA:AA,"U"),IF(Data!Z273="Zone",SUMIFS(Data!AK:AK,Data!Z:Z,"TM",Data!T:T,Data!M273,AA:AA,"U"),IF(Data!Z273="Region",SUMIFS(Data!AK:AK,Data!Z:Z,"TM",Data!S:S,Data!M273,AA:AA,"U"),IF(Data!Z273="Country",SUMIFS(Data!AK:AK,Data!Z:Z,"TM",Data!R:R,Data!M273,AA:AA,"U"),"")))))))</f>
        <v>0</v>
      </c>
      <c r="AL273" s="18">
        <f>IF(Z273="TM",12000*0,IF(Data!Z273="AAM",SUMIFS(Data!AL:AL,Data!Z:Z,"TM",Data!X:X,Data!M273,AA:AA,"H"),IF(Data!Z273="AM",SUMIFS(Data!AL:AL,Data!Z:Z,"TM",Data!V:V,Data!M273,AA:AA,"H"),IF(Data!Z273="AZM",SUMIFS(Data!AL:AL,Data!Z:Z,"TM",Data!U:U,Data!M273,AA:AA,"H"),IF(Data!Z273="Zone",SUMIFS(Data!AL:AL,Data!Z:Z,"TM",Data!T:T,Data!M273,AA:AA,"H"),IF(Data!Z273="Region",SUMIFS(Data!AL:AL,Data!Z:Z,"TM",Data!S:S,Data!M273,AA:AA,"H"),IF(Data!Z273="Country",SUMIFS(Data!AL:AL,Data!Z:Z,"TM",Data!R:R,Data!M273,AA:AA,"H"),"")))))))</f>
        <v>0</v>
      </c>
      <c r="AM273" s="27">
        <f t="shared" si="81"/>
        <v>0</v>
      </c>
      <c r="AN273" s="26">
        <f t="shared" si="82"/>
        <v>0</v>
      </c>
      <c r="AO273" s="26">
        <f t="shared" si="83"/>
        <v>0</v>
      </c>
      <c r="AQ273" s="28">
        <f t="shared" si="84"/>
        <v>0</v>
      </c>
      <c r="AR273" s="18">
        <f t="shared" si="85"/>
        <v>0</v>
      </c>
      <c r="AS273" s="18">
        <f t="shared" si="86"/>
        <v>0</v>
      </c>
      <c r="AT273" s="27">
        <f t="shared" si="87"/>
        <v>0</v>
      </c>
      <c r="AU273" s="27"/>
      <c r="AV273" s="27"/>
      <c r="AW273" s="18">
        <f>IF(Z273="TM",(COUNTIFS(Orders!AD:AD,Data!M273,Orders!W:W,0,Orders!X:X,0,Orders!S:S,"*Ray*")+COUNTIFS(Orders!AD:AD,Data!M273,Orders!W:W,1,Orders!X:X,1,Orders!S:S,"*Ray*")+COUNTIFS(Orders!AD:AD,Data!M273,Orders!W:W,0,Orders!X:X,0,Orders!S:S,"*Fabric*")+COUNTIFS(Orders!AD:AD,Data!M273,Orders!W:W,1,Orders!X:X,1,Orders!S:S,"*Fabric*")),IF(Data!Z273="AAM",SUMIFS(Data!AW:AW,Data!Z:Z,"TM",Data!X:X,Data!M273),IF(Data!Z273="AM",SUMIFS(Data!AW:AW,Data!Z:Z,"TM",Data!V:V,Data!M273),IF(Data!Z273="AZM",SUMIFS(Data!AW:AW,Data!Z:Z,"TM",Data!U:U,Data!M273),IF(Data!Z273="Zone",SUMIFS(Data!AW:AW,Data!Z:Z,"TM",Data!T:T,Data!M273),IF(Data!Z273="Region",SUMIFS(Data!AW:AW,Data!Z:Z,"TM",Data!S:S,Data!M273),IF(Data!Z273="Country",SUMIFS(Data!AW:AW,Data!Z:Z,"TM",Data!R:R,Data!M273),0)))))))</f>
        <v>0</v>
      </c>
      <c r="AX273" s="18">
        <f>IF(Z273="TM",(COUNTIFS(Orders!AD:AD,Data!M273,Orders!W:W,0,Orders!X:X,0,Orders!S:S,"*Starter*")+COUNTIFS(Orders!AD:AD,Data!M273,Orders!W:W,1,Orders!X:X,1,Orders!S:S,"*Starter*")),IF(Data!Z273="AAM",SUMIFS(Data!AX:AX,Data!Z:Z,"TM",Data!X:X,Data!M273),IF(Data!Z273="AM",SUMIFS(Data!AX:AX,Data!Z:Z,"TM",Data!V:V,Data!M273),IF(Data!Z273="AZM",SUMIFS(Data!AX:AX,Data!Z:Z,"TM",Data!U:U,Data!M273),IF(Data!Z273="Zone",SUMIFS(Data!AX:AX,Data!Z:Z,"TM",Data!T:T,Data!M273),IF(Data!Z273="Region",SUMIFS(Data!AX:AX,Data!Z:Z,"TM",Data!S:S,Data!M273),IF(Data!Z273="Country",SUMIFS(Data!AX:AX,Data!Z:Z,"TM",Data!R:R,Data!M273),0)))))))</f>
        <v>0</v>
      </c>
      <c r="AY273" s="18">
        <f>IF(Z273="TM",(COUNTIFS(Orders!AD:AD,Data!M273,Orders!W:W,0,Orders!X:X,0,Orders!S:S,"*Pro*")+COUNTIFS(Orders!AD:AD,Data!M273,Orders!W:W,1,Orders!X:X,1,Orders!S:S,"*Pro*")),IF(Data!Z273="AAM",SUMIFS(Data!AY:AY,Data!Z:Z,"TM",Data!X:X,Data!M273),IF(Data!Z273="AM",SUMIFS(Data!AY:AY,Data!Z:Z,"TM",Data!V:V,Data!M273),IF(Data!Z273="AZM",SUMIFS(Data!AY:AY,Data!Z:Z,"TM",Data!U:U,Data!M273),IF(Data!Z273="Zone",SUMIFS(Data!AY:AY,Data!Z:Z,"TM",Data!T:T,Data!M273),IF(Data!Z273="Region",SUMIFS(Data!AY:AY,Data!Z:Z,"TM",Data!S:S,Data!M273),IF(Data!Z273="Country",SUMIFS(Data!AY:AY,Data!Z:Z,"TM",Data!R:R,Data!M273),0)))))))</f>
        <v>0</v>
      </c>
      <c r="AZ273" s="18">
        <f>IF(Z273="TM",(COUNTIFS(Orders!AD:AD,Data!M273,Orders!W:W,0,Orders!X:X,0,Orders!S:S,"*Tab*")+COUNTIFS(Orders!AD:AD,Data!M273,Orders!W:W,1,Orders!X:X,1,Orders!S:S,"*Tab*")),IF(Data!Z273="AAM",SUMIFS(Data!AZ:AZ,Data!Z:Z,"TM",Data!X:X,Data!M273),IF(Data!Z273="AM",SUMIFS(Data!AZ:AZ,Data!Z:Z,"TM",Data!V:V,Data!M273),IF(Data!Z273="AZM",SUMIFS(Data!AZ:AZ,Data!Z:Z,"TM",Data!U:U,Data!M273),IF(Data!Z273="Zone",SUMIFS(Data!AZ:AZ,Data!Z:Z,"TM",Data!T:T,Data!M273),IF(Data!Z273="Region",SUMIFS(Data!AZ:AZ,Data!Z:Z,"TM",Data!S:S,Data!M273),IF(Data!Z273="Country",SUMIFS(Data!AZ:AZ,Data!Z:Z,"TM",Data!R:R,Data!M273),0)))))))</f>
        <v>0</v>
      </c>
      <c r="BA273" s="18">
        <f>IF(Z273="TM",(COUNTIFS(Orders!AD:AD,Data!M273,Orders!W:W,0,Orders!X:X,0,Orders!S:S,"*Dental*")+COUNTIFS(Orders!AD:AD,Data!M273,Orders!W:W,1,Orders!X:X,1,Orders!S:S,"*Dental*")+COUNTIFS(Orders!AD:AD,Data!M273,Orders!W:W,0,Orders!X:X,0,Orders!S:S,"*Pediatric*")+COUNTIFS(Orders!AD:AD,Data!M273,Orders!W:W,1,Orders!X:X,1,Orders!S:S,"*Pediatric*")),IF(Data!Z273="AAM",SUMIFS(Data!BA:BA,Data!Z:Z,"TM",Data!X:X,Data!M273),IF(Data!Z273="AM",SUMIFS(Data!BA:BA,Data!Z:Z,"TM",Data!V:V,Data!M273),IF(Data!Z273="AZM",SUMIFS(Data!BA:BA,Data!Z:Z,"TM",Data!U:U,Data!M273),IF(Data!Z273="Zone",SUMIFS(Data!BA:BA,Data!Z:Z,"TM",Data!T:T,Data!M273),IF(Data!Z273="Region",SUMIFS(Data!BA:BA,Data!Z:Z,"TM",Data!S:S,Data!M273),IF(Data!Z273="Country",SUMIFS(Data!BA:BA,Data!Z:Z,"TM",Data!R:R,Data!M273),0)))))))</f>
        <v>0</v>
      </c>
      <c r="BB273" s="18">
        <f>IF(Z273="TM",(COUNTIFS(Orders!AD:AD,Data!M273,Orders!W:W,0,Orders!X:X,0,Orders!S:S,"*Fabric*")+COUNTIFS(Orders!AD:AD,Data!M273,Orders!W:W,1,Orders!X:X,1,Orders!S:S,"*Fabric*")),IF(Data!Z273="AAM",SUMIFS(Data!BB:BB,Data!Z:Z,"TM",Data!X:X,Data!M273),IF(Data!Z273="AM",SUMIFS(Data!BB:BB,Data!Z:Z,"TM",Data!V:V,Data!M273),IF(Data!Z273="AZM",SUMIFS(Data!BB:BB,Data!Z:Z,"TM",Data!U:U,Data!M273),IF(Data!Z273="Zone",SUMIFS(Data!BB:BB,Data!Z:Z,"TM",Data!T:T,Data!M273),IF(Data!Z273="Region",SUMIFS(Data!BB:BB,Data!Z:Z,"TM",Data!S:S,Data!M273),IF(Data!Z273="Country",SUMIFS(Data!BB:BB,Data!Z:Z,"TM",Data!R:R,Data!M273),0)))))))</f>
        <v>0</v>
      </c>
    </row>
    <row r="274" spans="1:54" ht="15.75" x14ac:dyDescent="0.3">
      <c r="A274" s="33" t="str">
        <f t="shared" si="88"/>
        <v/>
      </c>
      <c r="B274" s="33" t="b">
        <f t="shared" si="89"/>
        <v>1</v>
      </c>
      <c r="C274" s="33" t="e">
        <f>IF(ISERROR(SMALL($D$4:$D$594,E274)),””,SMALL($D$4:$D$594,E274))</f>
        <v>#NAME?</v>
      </c>
      <c r="D274" s="34" t="str">
        <f t="shared" si="90"/>
        <v/>
      </c>
      <c r="E274" s="33">
        <f>ROWS($E$4:E274)</f>
        <v>271</v>
      </c>
      <c r="F274" s="33">
        <f t="shared" si="91"/>
        <v>0</v>
      </c>
      <c r="G274" s="33">
        <f>IF(OR(Report!$C$7="",Report!$C$7="All Levels"),1,IF(Report!$C$7=Data!Z274,1,0))</f>
        <v>0</v>
      </c>
      <c r="H274" s="33">
        <f t="shared" si="92"/>
        <v>1</v>
      </c>
      <c r="I274" s="33">
        <f t="shared" si="93"/>
        <v>3</v>
      </c>
      <c r="J274" s="33">
        <f>IF(OR(Report!$F$7="",Report!$F$7="All AMs"),1,IF(Report!$F$7=Data!W274,1,0))</f>
        <v>1</v>
      </c>
      <c r="K274" s="33">
        <f>IF(OR(Report!$E$7="",Report!$E$7="All Zones"),1,IF(Report!$E$7=Data!P274,1,0))</f>
        <v>1</v>
      </c>
      <c r="L274" s="33">
        <f>IF(OR(Report!$D$7="",Report!$D$7="All Regions"),1,IF(Report!$D$7=Data!O274,1,0))</f>
        <v>1</v>
      </c>
      <c r="M274" s="67" t="s">
        <v>614</v>
      </c>
      <c r="N274" s="67" t="s">
        <v>1101</v>
      </c>
      <c r="O274" s="68" t="s">
        <v>18</v>
      </c>
      <c r="P274" s="68" t="s">
        <v>684</v>
      </c>
      <c r="Q274" s="68" t="s">
        <v>825</v>
      </c>
      <c r="R274" s="67" t="s">
        <v>777</v>
      </c>
      <c r="S274" s="67" t="s">
        <v>749</v>
      </c>
      <c r="T274" s="67" t="s">
        <v>752</v>
      </c>
      <c r="U274" s="67"/>
      <c r="V274" s="67" t="s">
        <v>824</v>
      </c>
      <c r="W274" s="67" t="s">
        <v>713</v>
      </c>
      <c r="X274" s="67"/>
      <c r="Y274" s="68" t="s">
        <v>362</v>
      </c>
      <c r="Z274" s="68" t="s">
        <v>13</v>
      </c>
      <c r="AA274" s="68" t="s">
        <v>70</v>
      </c>
      <c r="AB274" s="18">
        <f>IF(Z274="TM",IF(AA274="H",(COUNTIFS(Orders!AD:AD,Data!M274,Orders!W:W,0,Orders!X:X,0)+COUNTIFS(Orders!AD:AD,Data!M274,Orders!W:W,1,Orders!X:X,1)),0),IF(Data!Z274="AAM",SUMIFS(Data!AB:AB,Data!Z:Z,"TM",Data!X:X,Data!M274,AA:AA,"H"),IF(Data!Z274="AM",SUMIFS(Data!AB:AB,Data!Z:Z,"TM",Data!V:V,Data!M274,AA:AA,"H"),IF(Data!Z274="AZM",SUMIFS(Data!AB:AB,Data!Z:Z,"TM",Data!U:U,Data!M274,AA:AA,"H"),IF(Data!Z274="ZM",SUMIFS(Data!AB:AB,Data!Z:Z,"TM",Data!T:T,Data!M274,AA:AA,"H"),IF(Data!Z274="RM",SUMIFS(Data!AB:AB,Data!Z:Z,"TM",Data!S:S,Data!M274,AA:AA,"H"),IF(Data!Z274="CM",SUMIFS(Data!AB:AB,Data!Z:Z,"TM",Data!R:R,Data!M274,AA:AA,"H"),"")))))))</f>
        <v>0</v>
      </c>
      <c r="AC274" s="28">
        <f>IF(Z274="TM",IF(AA274="H",(SUMIFS(Orders!AG:AG,Orders!AD:AD,Data!M274,Orders!W:W,0,Orders!X:X,0)+SUMIFS(Orders!AG:AG,Orders!AD:AD,Data!M274,Orders!W:W,1,Orders!X:X,1))/12000,0),IF(Data!Z274="AAM",SUMIFS(Data!AC:AC,Data!Z:Z,"TM",Data!X:X,Data!M274,AA:AA,"H"),IF(Data!Z274="AM",SUMIFS(Data!AC:AC,Data!Z:Z,"TM",Data!V:V,Data!M274,AA:AA,"H"),IF(Data!Z274="AZM",SUMIFS(Data!AC:AC,Data!Z:Z,"TM",Data!U:U,Data!M274,AA:AA,"H"),IF(Data!Z274="Zone",SUMIFS(Data!AC:AC,Data!Z:Z,"TM",Data!T:T,Data!M274,AA:AA,"H"),IF(Data!Z274="Region",SUMIFS(Data!AC:AC,Data!Z:Z,"TM",Data!S:S,Data!M274,AA:AA,"H"),IF(Data!Z274="Country",SUMIFS(Data!AC:AC,Data!Z:Z,"TM",Data!R:R,Data!M274,AA:AA,"H"),"")))))))</f>
        <v>0</v>
      </c>
      <c r="AD274" s="18">
        <f>IF(Z274="TM",0,IF(Data!Z274="AAM",SUMIFS(Data!AD:AD,Data!Z:Z,"TM",Data!X:X,Data!M274,AA:AA,"H"),IF(Data!Z274="AM",SUMIFS(Data!AD:AD,Data!Z:Z,"TM",Data!V:V,Data!M274,AA:AA,"H"),IF(Data!Z274="AZM",SUMIFS(Data!AD:AD,Data!Z:Z,"TM",Data!U:U,Data!M274,AA:AA,"H"),IF(Data!Z274="Zone",SUMIFS(Data!AD:AD,Data!Z:Z,"TM",Data!T:T,Data!M274,AA:AA,"H"),IF(Data!Z274="Region",SUMIFS(Data!AD:AD,Data!Z:Z,"TM",Data!S:S,Data!M274,AA:AA,"H"),IF(Data!Z274="Country",SUMIFS(Data!AD:AD,Data!Z:Z,"TM",Data!R:R,Data!M274,AA:AA,"H"),"")))))))</f>
        <v>0</v>
      </c>
      <c r="AE274" s="27">
        <f t="shared" si="77"/>
        <v>0</v>
      </c>
      <c r="AF274" s="26">
        <f t="shared" si="78"/>
        <v>0</v>
      </c>
      <c r="AG274" s="26">
        <f t="shared" si="79"/>
        <v>0</v>
      </c>
      <c r="AH274" s="26">
        <f t="shared" si="80"/>
        <v>0</v>
      </c>
      <c r="AJ274" s="28">
        <f>IF(Z274="TM",IF(AA274="U",(SUMIFS(Orders!AG:AG,Orders!AD:AD,Data!M274,Orders!W:W,0,Orders!X:X,0)+SUMIFS(Orders!AG:AG,Orders!AD:AD,Data!M274,Orders!W:W,1,Orders!X:X,1))/12000,0),IF(Data!Z274="AAM",SUMIFS(Data!AJ:AJ,Data!Z:Z,"TM",Data!X:X,Data!M274,AA:AA,"U"),IF(Data!Z274="AM",SUMIFS(Data!AJ:AJ,Data!Z:Z,"TM",Data!V:V,Data!M274,AA:AA,"U"),IF(Data!Z274="AZM",SUMIFS(Data!AJ:AJ,Data!Z:Z,"TM",Data!U:U,Data!M274,AA:AA,"U"),IF(Data!Z274="Zone",SUMIFS(Data!AJ:AJ,Data!Z:Z,"TM",Data!T:T,Data!M274,AA:AA,"U"),IF(Data!Z274="Region",SUMIFS(Data!AJ:AJ,Data!Z:Z,"TM",Data!S:S,Data!M274,AA:AA,"U"),IF(Data!Z274="Country",SUMIFS(Data!AJ:AJ,Data!Z:Z,"TM",Data!R:R,Data!M274,AA:AA,"U"),"")))))))</f>
        <v>0</v>
      </c>
      <c r="AK274" s="18">
        <f>IF(Z274="TM",IF(AA274="U",(SUMIFS(Orders!AG:AG,Orders!AD:AD,Data!M274,Orders!W:W,0,Orders!X:X,0)+SUMIFS(Orders!AG:AG,Orders!AD:AD,Data!M274,Orders!W:W,1,Orders!X:X,1)),0),IF(Data!Z274="AAM",SUMIFS(Data!AK:AK,Data!Z:Z,"TM",Data!X:X,Data!M274,AA:AA,"U"),IF(Data!Z274="AM",SUMIFS(Data!AK:AK,Data!Z:Z,"TM",Data!V:V,Data!M274,AA:AA,"U"),IF(Data!Z274="AZM",SUMIFS(Data!AK:AK,Data!Z:Z,"TM",Data!U:U,Data!M274,AA:AA,"U"),IF(Data!Z274="Zone",SUMIFS(Data!AK:AK,Data!Z:Z,"TM",Data!T:T,Data!M274,AA:AA,"U"),IF(Data!Z274="Region",SUMIFS(Data!AK:AK,Data!Z:Z,"TM",Data!S:S,Data!M274,AA:AA,"U"),IF(Data!Z274="Country",SUMIFS(Data!AK:AK,Data!Z:Z,"TM",Data!R:R,Data!M274,AA:AA,"U"),"")))))))</f>
        <v>0</v>
      </c>
      <c r="AL274" s="18">
        <f>IF(Z274="TM",12000*0,IF(Data!Z274="AAM",SUMIFS(Data!AL:AL,Data!Z:Z,"TM",Data!X:X,Data!M274,AA:AA,"H"),IF(Data!Z274="AM",SUMIFS(Data!AL:AL,Data!Z:Z,"TM",Data!V:V,Data!M274,AA:AA,"H"),IF(Data!Z274="AZM",SUMIFS(Data!AL:AL,Data!Z:Z,"TM",Data!U:U,Data!M274,AA:AA,"H"),IF(Data!Z274="Zone",SUMIFS(Data!AL:AL,Data!Z:Z,"TM",Data!T:T,Data!M274,AA:AA,"H"),IF(Data!Z274="Region",SUMIFS(Data!AL:AL,Data!Z:Z,"TM",Data!S:S,Data!M274,AA:AA,"H"),IF(Data!Z274="Country",SUMIFS(Data!AL:AL,Data!Z:Z,"TM",Data!R:R,Data!M274,AA:AA,"H"),"")))))))</f>
        <v>0</v>
      </c>
      <c r="AM274" s="27">
        <f t="shared" si="81"/>
        <v>0</v>
      </c>
      <c r="AN274" s="26">
        <f t="shared" si="82"/>
        <v>0</v>
      </c>
      <c r="AO274" s="26">
        <f t="shared" si="83"/>
        <v>0</v>
      </c>
      <c r="AQ274" s="28">
        <f t="shared" si="84"/>
        <v>0</v>
      </c>
      <c r="AR274" s="18">
        <f t="shared" si="85"/>
        <v>0</v>
      </c>
      <c r="AS274" s="18">
        <f t="shared" si="86"/>
        <v>0</v>
      </c>
      <c r="AT274" s="27">
        <f t="shared" si="87"/>
        <v>0</v>
      </c>
      <c r="AU274" s="27"/>
      <c r="AV274" s="27"/>
      <c r="AW274" s="18">
        <f>IF(Z274="TM",(COUNTIFS(Orders!AD:AD,Data!M274,Orders!W:W,0,Orders!X:X,0,Orders!S:S,"*Ray*")+COUNTIFS(Orders!AD:AD,Data!M274,Orders!W:W,1,Orders!X:X,1,Orders!S:S,"*Ray*")+COUNTIFS(Orders!AD:AD,Data!M274,Orders!W:W,0,Orders!X:X,0,Orders!S:S,"*Fabric*")+COUNTIFS(Orders!AD:AD,Data!M274,Orders!W:W,1,Orders!X:X,1,Orders!S:S,"*Fabric*")),IF(Data!Z274="AAM",SUMIFS(Data!AW:AW,Data!Z:Z,"TM",Data!X:X,Data!M274),IF(Data!Z274="AM",SUMIFS(Data!AW:AW,Data!Z:Z,"TM",Data!V:V,Data!M274),IF(Data!Z274="AZM",SUMIFS(Data!AW:AW,Data!Z:Z,"TM",Data!U:U,Data!M274),IF(Data!Z274="Zone",SUMIFS(Data!AW:AW,Data!Z:Z,"TM",Data!T:T,Data!M274),IF(Data!Z274="Region",SUMIFS(Data!AW:AW,Data!Z:Z,"TM",Data!S:S,Data!M274),IF(Data!Z274="Country",SUMIFS(Data!AW:AW,Data!Z:Z,"TM",Data!R:R,Data!M274),0)))))))</f>
        <v>0</v>
      </c>
      <c r="AX274" s="18">
        <f>IF(Z274="TM",(COUNTIFS(Orders!AD:AD,Data!M274,Orders!W:W,0,Orders!X:X,0,Orders!S:S,"*Starter*")+COUNTIFS(Orders!AD:AD,Data!M274,Orders!W:W,1,Orders!X:X,1,Orders!S:S,"*Starter*")),IF(Data!Z274="AAM",SUMIFS(Data!AX:AX,Data!Z:Z,"TM",Data!X:X,Data!M274),IF(Data!Z274="AM",SUMIFS(Data!AX:AX,Data!Z:Z,"TM",Data!V:V,Data!M274),IF(Data!Z274="AZM",SUMIFS(Data!AX:AX,Data!Z:Z,"TM",Data!U:U,Data!M274),IF(Data!Z274="Zone",SUMIFS(Data!AX:AX,Data!Z:Z,"TM",Data!T:T,Data!M274),IF(Data!Z274="Region",SUMIFS(Data!AX:AX,Data!Z:Z,"TM",Data!S:S,Data!M274),IF(Data!Z274="Country",SUMIFS(Data!AX:AX,Data!Z:Z,"TM",Data!R:R,Data!M274),0)))))))</f>
        <v>0</v>
      </c>
      <c r="AY274" s="18">
        <f>IF(Z274="TM",(COUNTIFS(Orders!AD:AD,Data!M274,Orders!W:W,0,Orders!X:X,0,Orders!S:S,"*Pro*")+COUNTIFS(Orders!AD:AD,Data!M274,Orders!W:W,1,Orders!X:X,1,Orders!S:S,"*Pro*")),IF(Data!Z274="AAM",SUMIFS(Data!AY:AY,Data!Z:Z,"TM",Data!X:X,Data!M274),IF(Data!Z274="AM",SUMIFS(Data!AY:AY,Data!Z:Z,"TM",Data!V:V,Data!M274),IF(Data!Z274="AZM",SUMIFS(Data!AY:AY,Data!Z:Z,"TM",Data!U:U,Data!M274),IF(Data!Z274="Zone",SUMIFS(Data!AY:AY,Data!Z:Z,"TM",Data!T:T,Data!M274),IF(Data!Z274="Region",SUMIFS(Data!AY:AY,Data!Z:Z,"TM",Data!S:S,Data!M274),IF(Data!Z274="Country",SUMIFS(Data!AY:AY,Data!Z:Z,"TM",Data!R:R,Data!M274),0)))))))</f>
        <v>0</v>
      </c>
      <c r="AZ274" s="18">
        <f>IF(Z274="TM",(COUNTIFS(Orders!AD:AD,Data!M274,Orders!W:W,0,Orders!X:X,0,Orders!S:S,"*Tab*")+COUNTIFS(Orders!AD:AD,Data!M274,Orders!W:W,1,Orders!X:X,1,Orders!S:S,"*Tab*")),IF(Data!Z274="AAM",SUMIFS(Data!AZ:AZ,Data!Z:Z,"TM",Data!X:X,Data!M274),IF(Data!Z274="AM",SUMIFS(Data!AZ:AZ,Data!Z:Z,"TM",Data!V:V,Data!M274),IF(Data!Z274="AZM",SUMIFS(Data!AZ:AZ,Data!Z:Z,"TM",Data!U:U,Data!M274),IF(Data!Z274="Zone",SUMIFS(Data!AZ:AZ,Data!Z:Z,"TM",Data!T:T,Data!M274),IF(Data!Z274="Region",SUMIFS(Data!AZ:AZ,Data!Z:Z,"TM",Data!S:S,Data!M274),IF(Data!Z274="Country",SUMIFS(Data!AZ:AZ,Data!Z:Z,"TM",Data!R:R,Data!M274),0)))))))</f>
        <v>0</v>
      </c>
      <c r="BA274" s="18">
        <f>IF(Z274="TM",(COUNTIFS(Orders!AD:AD,Data!M274,Orders!W:W,0,Orders!X:X,0,Orders!S:S,"*Dental*")+COUNTIFS(Orders!AD:AD,Data!M274,Orders!W:W,1,Orders!X:X,1,Orders!S:S,"*Dental*")+COUNTIFS(Orders!AD:AD,Data!M274,Orders!W:W,0,Orders!X:X,0,Orders!S:S,"*Pediatric*")+COUNTIFS(Orders!AD:AD,Data!M274,Orders!W:W,1,Orders!X:X,1,Orders!S:S,"*Pediatric*")),IF(Data!Z274="AAM",SUMIFS(Data!BA:BA,Data!Z:Z,"TM",Data!X:X,Data!M274),IF(Data!Z274="AM",SUMIFS(Data!BA:BA,Data!Z:Z,"TM",Data!V:V,Data!M274),IF(Data!Z274="AZM",SUMIFS(Data!BA:BA,Data!Z:Z,"TM",Data!U:U,Data!M274),IF(Data!Z274="Zone",SUMIFS(Data!BA:BA,Data!Z:Z,"TM",Data!T:T,Data!M274),IF(Data!Z274="Region",SUMIFS(Data!BA:BA,Data!Z:Z,"TM",Data!S:S,Data!M274),IF(Data!Z274="Country",SUMIFS(Data!BA:BA,Data!Z:Z,"TM",Data!R:R,Data!M274),0)))))))</f>
        <v>0</v>
      </c>
      <c r="BB274" s="18">
        <f>IF(Z274="TM",(COUNTIFS(Orders!AD:AD,Data!M274,Orders!W:W,0,Orders!X:X,0,Orders!S:S,"*Fabric*")+COUNTIFS(Orders!AD:AD,Data!M274,Orders!W:W,1,Orders!X:X,1,Orders!S:S,"*Fabric*")),IF(Data!Z274="AAM",SUMIFS(Data!BB:BB,Data!Z:Z,"TM",Data!X:X,Data!M274),IF(Data!Z274="AM",SUMIFS(Data!BB:BB,Data!Z:Z,"TM",Data!V:V,Data!M274),IF(Data!Z274="AZM",SUMIFS(Data!BB:BB,Data!Z:Z,"TM",Data!U:U,Data!M274),IF(Data!Z274="Zone",SUMIFS(Data!BB:BB,Data!Z:Z,"TM",Data!T:T,Data!M274),IF(Data!Z274="Region",SUMIFS(Data!BB:BB,Data!Z:Z,"TM",Data!S:S,Data!M274),IF(Data!Z274="Country",SUMIFS(Data!BB:BB,Data!Z:Z,"TM",Data!R:R,Data!M274),0)))))))</f>
        <v>0</v>
      </c>
    </row>
    <row r="275" spans="1:54" ht="15.75" x14ac:dyDescent="0.3">
      <c r="A275" s="33" t="str">
        <f t="shared" si="88"/>
        <v/>
      </c>
      <c r="B275" s="33" t="b">
        <f t="shared" si="89"/>
        <v>1</v>
      </c>
      <c r="C275" s="33" t="e">
        <f>IF(ISERROR(SMALL($D$4:$D$594,E275)),””,SMALL($D$4:$D$594,E275))</f>
        <v>#NAME?</v>
      </c>
      <c r="D275" s="34" t="str">
        <f t="shared" si="90"/>
        <v/>
      </c>
      <c r="E275" s="33">
        <f>ROWS($E$4:E275)</f>
        <v>272</v>
      </c>
      <c r="F275" s="33">
        <f t="shared" si="91"/>
        <v>0</v>
      </c>
      <c r="G275" s="33">
        <f>IF(OR(Report!$C$7="",Report!$C$7="All Levels"),1,IF(Report!$C$7=Data!Z275,1,0))</f>
        <v>0</v>
      </c>
      <c r="H275" s="33">
        <f t="shared" si="92"/>
        <v>1</v>
      </c>
      <c r="I275" s="33">
        <f t="shared" si="93"/>
        <v>3</v>
      </c>
      <c r="J275" s="33">
        <f>IF(OR(Report!$F$7="",Report!$F$7="All AMs"),1,IF(Report!$F$7=Data!W275,1,0))</f>
        <v>1</v>
      </c>
      <c r="K275" s="33">
        <f>IF(OR(Report!$E$7="",Report!$E$7="All Zones"),1,IF(Report!$E$7=Data!P275,1,0))</f>
        <v>1</v>
      </c>
      <c r="L275" s="33">
        <f>IF(OR(Report!$D$7="",Report!$D$7="All Regions"),1,IF(Report!$D$7=Data!O275,1,0))</f>
        <v>1</v>
      </c>
      <c r="M275" s="67" t="s">
        <v>611</v>
      </c>
      <c r="N275" s="67" t="s">
        <v>1102</v>
      </c>
      <c r="O275" s="68" t="s">
        <v>18</v>
      </c>
      <c r="P275" s="68" t="s">
        <v>684</v>
      </c>
      <c r="Q275" s="68" t="s">
        <v>825</v>
      </c>
      <c r="R275" s="67" t="s">
        <v>777</v>
      </c>
      <c r="S275" s="67" t="s">
        <v>749</v>
      </c>
      <c r="T275" s="67" t="s">
        <v>752</v>
      </c>
      <c r="U275" s="67"/>
      <c r="V275" s="67" t="s">
        <v>824</v>
      </c>
      <c r="W275" s="67" t="s">
        <v>713</v>
      </c>
      <c r="X275" s="67"/>
      <c r="Y275" s="68" t="s">
        <v>362</v>
      </c>
      <c r="Z275" s="68" t="s">
        <v>13</v>
      </c>
      <c r="AA275" s="68" t="s">
        <v>70</v>
      </c>
      <c r="AB275" s="18">
        <f>IF(Z275="TM",IF(AA275="H",(COUNTIFS(Orders!AD:AD,Data!M275,Orders!W:W,0,Orders!X:X,0)+COUNTIFS(Orders!AD:AD,Data!M275,Orders!W:W,1,Orders!X:X,1)),0),IF(Data!Z275="AAM",SUMIFS(Data!AB:AB,Data!Z:Z,"TM",Data!X:X,Data!M275,AA:AA,"H"),IF(Data!Z275="AM",SUMIFS(Data!AB:AB,Data!Z:Z,"TM",Data!V:V,Data!M275,AA:AA,"H"),IF(Data!Z275="AZM",SUMIFS(Data!AB:AB,Data!Z:Z,"TM",Data!U:U,Data!M275,AA:AA,"H"),IF(Data!Z275="ZM",SUMIFS(Data!AB:AB,Data!Z:Z,"TM",Data!T:T,Data!M275,AA:AA,"H"),IF(Data!Z275="RM",SUMIFS(Data!AB:AB,Data!Z:Z,"TM",Data!S:S,Data!M275,AA:AA,"H"),IF(Data!Z275="CM",SUMIFS(Data!AB:AB,Data!Z:Z,"TM",Data!R:R,Data!M275,AA:AA,"H"),"")))))))</f>
        <v>0</v>
      </c>
      <c r="AC275" s="28">
        <f>IF(Z275="TM",IF(AA275="H",(SUMIFS(Orders!AG:AG,Orders!AD:AD,Data!M275,Orders!W:W,0,Orders!X:X,0)+SUMIFS(Orders!AG:AG,Orders!AD:AD,Data!M275,Orders!W:W,1,Orders!X:X,1))/12000,0),IF(Data!Z275="AAM",SUMIFS(Data!AC:AC,Data!Z:Z,"TM",Data!X:X,Data!M275,AA:AA,"H"),IF(Data!Z275="AM",SUMIFS(Data!AC:AC,Data!Z:Z,"TM",Data!V:V,Data!M275,AA:AA,"H"),IF(Data!Z275="AZM",SUMIFS(Data!AC:AC,Data!Z:Z,"TM",Data!U:U,Data!M275,AA:AA,"H"),IF(Data!Z275="Zone",SUMIFS(Data!AC:AC,Data!Z:Z,"TM",Data!T:T,Data!M275,AA:AA,"H"),IF(Data!Z275="Region",SUMIFS(Data!AC:AC,Data!Z:Z,"TM",Data!S:S,Data!M275,AA:AA,"H"),IF(Data!Z275="Country",SUMIFS(Data!AC:AC,Data!Z:Z,"TM",Data!R:R,Data!M275,AA:AA,"H"),"")))))))</f>
        <v>0</v>
      </c>
      <c r="AD275" s="18">
        <f>IF(Z275="TM",0,IF(Data!Z275="AAM",SUMIFS(Data!AD:AD,Data!Z:Z,"TM",Data!X:X,Data!M275,AA:AA,"H"),IF(Data!Z275="AM",SUMIFS(Data!AD:AD,Data!Z:Z,"TM",Data!V:V,Data!M275,AA:AA,"H"),IF(Data!Z275="AZM",SUMIFS(Data!AD:AD,Data!Z:Z,"TM",Data!U:U,Data!M275,AA:AA,"H"),IF(Data!Z275="Zone",SUMIFS(Data!AD:AD,Data!Z:Z,"TM",Data!T:T,Data!M275,AA:AA,"H"),IF(Data!Z275="Region",SUMIFS(Data!AD:AD,Data!Z:Z,"TM",Data!S:S,Data!M275,AA:AA,"H"),IF(Data!Z275="Country",SUMIFS(Data!AD:AD,Data!Z:Z,"TM",Data!R:R,Data!M275,AA:AA,"H"),"")))))))</f>
        <v>0</v>
      </c>
      <c r="AE275" s="27">
        <f t="shared" si="77"/>
        <v>0</v>
      </c>
      <c r="AF275" s="26">
        <f t="shared" si="78"/>
        <v>0</v>
      </c>
      <c r="AG275" s="26">
        <f t="shared" si="79"/>
        <v>0</v>
      </c>
      <c r="AH275" s="26">
        <f t="shared" si="80"/>
        <v>0</v>
      </c>
      <c r="AJ275" s="28">
        <f>IF(Z275="TM",IF(AA275="U",(SUMIFS(Orders!AG:AG,Orders!AD:AD,Data!M275,Orders!W:W,0,Orders!X:X,0)+SUMIFS(Orders!AG:AG,Orders!AD:AD,Data!M275,Orders!W:W,1,Orders!X:X,1))/12000,0),IF(Data!Z275="AAM",SUMIFS(Data!AJ:AJ,Data!Z:Z,"TM",Data!X:X,Data!M275,AA:AA,"U"),IF(Data!Z275="AM",SUMIFS(Data!AJ:AJ,Data!Z:Z,"TM",Data!V:V,Data!M275,AA:AA,"U"),IF(Data!Z275="AZM",SUMIFS(Data!AJ:AJ,Data!Z:Z,"TM",Data!U:U,Data!M275,AA:AA,"U"),IF(Data!Z275="Zone",SUMIFS(Data!AJ:AJ,Data!Z:Z,"TM",Data!T:T,Data!M275,AA:AA,"U"),IF(Data!Z275="Region",SUMIFS(Data!AJ:AJ,Data!Z:Z,"TM",Data!S:S,Data!M275,AA:AA,"U"),IF(Data!Z275="Country",SUMIFS(Data!AJ:AJ,Data!Z:Z,"TM",Data!R:R,Data!M275,AA:AA,"U"),"")))))))</f>
        <v>0</v>
      </c>
      <c r="AK275" s="18">
        <f>IF(Z275="TM",IF(AA275="U",(SUMIFS(Orders!AG:AG,Orders!AD:AD,Data!M275,Orders!W:W,0,Orders!X:X,0)+SUMIFS(Orders!AG:AG,Orders!AD:AD,Data!M275,Orders!W:W,1,Orders!X:X,1)),0),IF(Data!Z275="AAM",SUMIFS(Data!AK:AK,Data!Z:Z,"TM",Data!X:X,Data!M275,AA:AA,"U"),IF(Data!Z275="AM",SUMIFS(Data!AK:AK,Data!Z:Z,"TM",Data!V:V,Data!M275,AA:AA,"U"),IF(Data!Z275="AZM",SUMIFS(Data!AK:AK,Data!Z:Z,"TM",Data!U:U,Data!M275,AA:AA,"U"),IF(Data!Z275="Zone",SUMIFS(Data!AK:AK,Data!Z:Z,"TM",Data!T:T,Data!M275,AA:AA,"U"),IF(Data!Z275="Region",SUMIFS(Data!AK:AK,Data!Z:Z,"TM",Data!S:S,Data!M275,AA:AA,"U"),IF(Data!Z275="Country",SUMIFS(Data!AK:AK,Data!Z:Z,"TM",Data!R:R,Data!M275,AA:AA,"U"),"")))))))</f>
        <v>0</v>
      </c>
      <c r="AL275" s="18">
        <f>IF(Z275="TM",12000*0,IF(Data!Z275="AAM",SUMIFS(Data!AL:AL,Data!Z:Z,"TM",Data!X:X,Data!M275,AA:AA,"H"),IF(Data!Z275="AM",SUMIFS(Data!AL:AL,Data!Z:Z,"TM",Data!V:V,Data!M275,AA:AA,"H"),IF(Data!Z275="AZM",SUMIFS(Data!AL:AL,Data!Z:Z,"TM",Data!U:U,Data!M275,AA:AA,"H"),IF(Data!Z275="Zone",SUMIFS(Data!AL:AL,Data!Z:Z,"TM",Data!T:T,Data!M275,AA:AA,"H"),IF(Data!Z275="Region",SUMIFS(Data!AL:AL,Data!Z:Z,"TM",Data!S:S,Data!M275,AA:AA,"H"),IF(Data!Z275="Country",SUMIFS(Data!AL:AL,Data!Z:Z,"TM",Data!R:R,Data!M275,AA:AA,"H"),"")))))))</f>
        <v>0</v>
      </c>
      <c r="AM275" s="27">
        <f t="shared" si="81"/>
        <v>0</v>
      </c>
      <c r="AN275" s="26">
        <f t="shared" si="82"/>
        <v>0</v>
      </c>
      <c r="AO275" s="26">
        <f t="shared" si="83"/>
        <v>0</v>
      </c>
      <c r="AQ275" s="28">
        <f t="shared" si="84"/>
        <v>0</v>
      </c>
      <c r="AR275" s="18">
        <f t="shared" si="85"/>
        <v>0</v>
      </c>
      <c r="AS275" s="18">
        <f t="shared" si="86"/>
        <v>0</v>
      </c>
      <c r="AT275" s="27">
        <f t="shared" si="87"/>
        <v>0</v>
      </c>
      <c r="AU275" s="27"/>
      <c r="AV275" s="27"/>
      <c r="AW275" s="18">
        <f>IF(Z275="TM",(COUNTIFS(Orders!AD:AD,Data!M275,Orders!W:W,0,Orders!X:X,0,Orders!S:S,"*Ray*")+COUNTIFS(Orders!AD:AD,Data!M275,Orders!W:W,1,Orders!X:X,1,Orders!S:S,"*Ray*")+COUNTIFS(Orders!AD:AD,Data!M275,Orders!W:W,0,Orders!X:X,0,Orders!S:S,"*Fabric*")+COUNTIFS(Orders!AD:AD,Data!M275,Orders!W:W,1,Orders!X:X,1,Orders!S:S,"*Fabric*")),IF(Data!Z275="AAM",SUMIFS(Data!AW:AW,Data!Z:Z,"TM",Data!X:X,Data!M275),IF(Data!Z275="AM",SUMIFS(Data!AW:AW,Data!Z:Z,"TM",Data!V:V,Data!M275),IF(Data!Z275="AZM",SUMIFS(Data!AW:AW,Data!Z:Z,"TM",Data!U:U,Data!M275),IF(Data!Z275="Zone",SUMIFS(Data!AW:AW,Data!Z:Z,"TM",Data!T:T,Data!M275),IF(Data!Z275="Region",SUMIFS(Data!AW:AW,Data!Z:Z,"TM",Data!S:S,Data!M275),IF(Data!Z275="Country",SUMIFS(Data!AW:AW,Data!Z:Z,"TM",Data!R:R,Data!M275),0)))))))</f>
        <v>0</v>
      </c>
      <c r="AX275" s="18">
        <f>IF(Z275="TM",(COUNTIFS(Orders!AD:AD,Data!M275,Orders!W:W,0,Orders!X:X,0,Orders!S:S,"*Starter*")+COUNTIFS(Orders!AD:AD,Data!M275,Orders!W:W,1,Orders!X:X,1,Orders!S:S,"*Starter*")),IF(Data!Z275="AAM",SUMIFS(Data!AX:AX,Data!Z:Z,"TM",Data!X:X,Data!M275),IF(Data!Z275="AM",SUMIFS(Data!AX:AX,Data!Z:Z,"TM",Data!V:V,Data!M275),IF(Data!Z275="AZM",SUMIFS(Data!AX:AX,Data!Z:Z,"TM",Data!U:U,Data!M275),IF(Data!Z275="Zone",SUMIFS(Data!AX:AX,Data!Z:Z,"TM",Data!T:T,Data!M275),IF(Data!Z275="Region",SUMIFS(Data!AX:AX,Data!Z:Z,"TM",Data!S:S,Data!M275),IF(Data!Z275="Country",SUMIFS(Data!AX:AX,Data!Z:Z,"TM",Data!R:R,Data!M275),0)))))))</f>
        <v>0</v>
      </c>
      <c r="AY275" s="18">
        <f>IF(Z275="TM",(COUNTIFS(Orders!AD:AD,Data!M275,Orders!W:W,0,Orders!X:X,0,Orders!S:S,"*Pro*")+COUNTIFS(Orders!AD:AD,Data!M275,Orders!W:W,1,Orders!X:X,1,Orders!S:S,"*Pro*")),IF(Data!Z275="AAM",SUMIFS(Data!AY:AY,Data!Z:Z,"TM",Data!X:X,Data!M275),IF(Data!Z275="AM",SUMIFS(Data!AY:AY,Data!Z:Z,"TM",Data!V:V,Data!M275),IF(Data!Z275="AZM",SUMIFS(Data!AY:AY,Data!Z:Z,"TM",Data!U:U,Data!M275),IF(Data!Z275="Zone",SUMIFS(Data!AY:AY,Data!Z:Z,"TM",Data!T:T,Data!M275),IF(Data!Z275="Region",SUMIFS(Data!AY:AY,Data!Z:Z,"TM",Data!S:S,Data!M275),IF(Data!Z275="Country",SUMIFS(Data!AY:AY,Data!Z:Z,"TM",Data!R:R,Data!M275),0)))))))</f>
        <v>0</v>
      </c>
      <c r="AZ275" s="18">
        <f>IF(Z275="TM",(COUNTIFS(Orders!AD:AD,Data!M275,Orders!W:W,0,Orders!X:X,0,Orders!S:S,"*Tab*")+COUNTIFS(Orders!AD:AD,Data!M275,Orders!W:W,1,Orders!X:X,1,Orders!S:S,"*Tab*")),IF(Data!Z275="AAM",SUMIFS(Data!AZ:AZ,Data!Z:Z,"TM",Data!X:X,Data!M275),IF(Data!Z275="AM",SUMIFS(Data!AZ:AZ,Data!Z:Z,"TM",Data!V:V,Data!M275),IF(Data!Z275="AZM",SUMIFS(Data!AZ:AZ,Data!Z:Z,"TM",Data!U:U,Data!M275),IF(Data!Z275="Zone",SUMIFS(Data!AZ:AZ,Data!Z:Z,"TM",Data!T:T,Data!M275),IF(Data!Z275="Region",SUMIFS(Data!AZ:AZ,Data!Z:Z,"TM",Data!S:S,Data!M275),IF(Data!Z275="Country",SUMIFS(Data!AZ:AZ,Data!Z:Z,"TM",Data!R:R,Data!M275),0)))))))</f>
        <v>0</v>
      </c>
      <c r="BA275" s="18">
        <f>IF(Z275="TM",(COUNTIFS(Orders!AD:AD,Data!M275,Orders!W:W,0,Orders!X:X,0,Orders!S:S,"*Dental*")+COUNTIFS(Orders!AD:AD,Data!M275,Orders!W:W,1,Orders!X:X,1,Orders!S:S,"*Dental*")+COUNTIFS(Orders!AD:AD,Data!M275,Orders!W:W,0,Orders!X:X,0,Orders!S:S,"*Pediatric*")+COUNTIFS(Orders!AD:AD,Data!M275,Orders!W:W,1,Orders!X:X,1,Orders!S:S,"*Pediatric*")),IF(Data!Z275="AAM",SUMIFS(Data!BA:BA,Data!Z:Z,"TM",Data!X:X,Data!M275),IF(Data!Z275="AM",SUMIFS(Data!BA:BA,Data!Z:Z,"TM",Data!V:V,Data!M275),IF(Data!Z275="AZM",SUMIFS(Data!BA:BA,Data!Z:Z,"TM",Data!U:U,Data!M275),IF(Data!Z275="Zone",SUMIFS(Data!BA:BA,Data!Z:Z,"TM",Data!T:T,Data!M275),IF(Data!Z275="Region",SUMIFS(Data!BA:BA,Data!Z:Z,"TM",Data!S:S,Data!M275),IF(Data!Z275="Country",SUMIFS(Data!BA:BA,Data!Z:Z,"TM",Data!R:R,Data!M275),0)))))))</f>
        <v>0</v>
      </c>
      <c r="BB275" s="18">
        <f>IF(Z275="TM",(COUNTIFS(Orders!AD:AD,Data!M275,Orders!W:W,0,Orders!X:X,0,Orders!S:S,"*Fabric*")+COUNTIFS(Orders!AD:AD,Data!M275,Orders!W:W,1,Orders!X:X,1,Orders!S:S,"*Fabric*")),IF(Data!Z275="AAM",SUMIFS(Data!BB:BB,Data!Z:Z,"TM",Data!X:X,Data!M275),IF(Data!Z275="AM",SUMIFS(Data!BB:BB,Data!Z:Z,"TM",Data!V:V,Data!M275),IF(Data!Z275="AZM",SUMIFS(Data!BB:BB,Data!Z:Z,"TM",Data!U:U,Data!M275),IF(Data!Z275="Zone",SUMIFS(Data!BB:BB,Data!Z:Z,"TM",Data!T:T,Data!M275),IF(Data!Z275="Region",SUMIFS(Data!BB:BB,Data!Z:Z,"TM",Data!S:S,Data!M275),IF(Data!Z275="Country",SUMIFS(Data!BB:BB,Data!Z:Z,"TM",Data!R:R,Data!M275),0)))))))</f>
        <v>0</v>
      </c>
    </row>
    <row r="276" spans="1:54" ht="15.75" x14ac:dyDescent="0.3">
      <c r="A276" s="33" t="str">
        <f t="shared" si="88"/>
        <v/>
      </c>
      <c r="B276" s="33" t="b">
        <f t="shared" si="89"/>
        <v>1</v>
      </c>
      <c r="C276" s="33" t="e">
        <f>IF(ISERROR(SMALL($D$4:$D$594,E276)),””,SMALL($D$4:$D$594,E276))</f>
        <v>#NAME?</v>
      </c>
      <c r="D276" s="34" t="str">
        <f t="shared" si="90"/>
        <v/>
      </c>
      <c r="E276" s="33">
        <f>ROWS($E$4:E276)</f>
        <v>273</v>
      </c>
      <c r="F276" s="33">
        <f t="shared" si="91"/>
        <v>0</v>
      </c>
      <c r="G276" s="33">
        <f>IF(OR(Report!$C$7="",Report!$C$7="All Levels"),1,IF(Report!$C$7=Data!Z276,1,0))</f>
        <v>0</v>
      </c>
      <c r="H276" s="33">
        <f t="shared" si="92"/>
        <v>1</v>
      </c>
      <c r="I276" s="33">
        <f t="shared" si="93"/>
        <v>3</v>
      </c>
      <c r="J276" s="33">
        <f>IF(OR(Report!$F$7="",Report!$F$7="All AMs"),1,IF(Report!$F$7=Data!W276,1,0))</f>
        <v>1</v>
      </c>
      <c r="K276" s="33">
        <f>IF(OR(Report!$E$7="",Report!$E$7="All Zones"),1,IF(Report!$E$7=Data!P276,1,0))</f>
        <v>1</v>
      </c>
      <c r="L276" s="33">
        <f>IF(OR(Report!$D$7="",Report!$D$7="All Regions"),1,IF(Report!$D$7=Data!O276,1,0))</f>
        <v>1</v>
      </c>
      <c r="M276" s="67" t="s">
        <v>621</v>
      </c>
      <c r="N276" s="67" t="s">
        <v>1103</v>
      </c>
      <c r="O276" s="68" t="s">
        <v>18</v>
      </c>
      <c r="P276" s="68" t="s">
        <v>684</v>
      </c>
      <c r="Q276" s="68" t="s">
        <v>825</v>
      </c>
      <c r="R276" s="67" t="s">
        <v>777</v>
      </c>
      <c r="S276" s="67" t="s">
        <v>749</v>
      </c>
      <c r="T276" s="67" t="s">
        <v>752</v>
      </c>
      <c r="U276" s="67"/>
      <c r="V276" s="67" t="s">
        <v>824</v>
      </c>
      <c r="W276" s="67" t="s">
        <v>713</v>
      </c>
      <c r="X276" s="67"/>
      <c r="Y276" s="68" t="s">
        <v>362</v>
      </c>
      <c r="Z276" s="68" t="s">
        <v>13</v>
      </c>
      <c r="AA276" s="68" t="s">
        <v>70</v>
      </c>
      <c r="AB276" s="18">
        <f>IF(Z276="TM",IF(AA276="H",(COUNTIFS(Orders!AD:AD,Data!M276,Orders!W:W,0,Orders!X:X,0)+COUNTIFS(Orders!AD:AD,Data!M276,Orders!W:W,1,Orders!X:X,1)),0),IF(Data!Z276="AAM",SUMIFS(Data!AB:AB,Data!Z:Z,"TM",Data!X:X,Data!M276,AA:AA,"H"),IF(Data!Z276="AM",SUMIFS(Data!AB:AB,Data!Z:Z,"TM",Data!V:V,Data!M276,AA:AA,"H"),IF(Data!Z276="AZM",SUMIFS(Data!AB:AB,Data!Z:Z,"TM",Data!U:U,Data!M276,AA:AA,"H"),IF(Data!Z276="ZM",SUMIFS(Data!AB:AB,Data!Z:Z,"TM",Data!T:T,Data!M276,AA:AA,"H"),IF(Data!Z276="RM",SUMIFS(Data!AB:AB,Data!Z:Z,"TM",Data!S:S,Data!M276,AA:AA,"H"),IF(Data!Z276="CM",SUMIFS(Data!AB:AB,Data!Z:Z,"TM",Data!R:R,Data!M276,AA:AA,"H"),"")))))))</f>
        <v>0</v>
      </c>
      <c r="AC276" s="28">
        <f>IF(Z276="TM",IF(AA276="H",(SUMIFS(Orders!AG:AG,Orders!AD:AD,Data!M276,Orders!W:W,0,Orders!X:X,0)+SUMIFS(Orders!AG:AG,Orders!AD:AD,Data!M276,Orders!W:W,1,Orders!X:X,1))/12000,0),IF(Data!Z276="AAM",SUMIFS(Data!AC:AC,Data!Z:Z,"TM",Data!X:X,Data!M276,AA:AA,"H"),IF(Data!Z276="AM",SUMIFS(Data!AC:AC,Data!Z:Z,"TM",Data!V:V,Data!M276,AA:AA,"H"),IF(Data!Z276="AZM",SUMIFS(Data!AC:AC,Data!Z:Z,"TM",Data!U:U,Data!M276,AA:AA,"H"),IF(Data!Z276="Zone",SUMIFS(Data!AC:AC,Data!Z:Z,"TM",Data!T:T,Data!M276,AA:AA,"H"),IF(Data!Z276="Region",SUMIFS(Data!AC:AC,Data!Z:Z,"TM",Data!S:S,Data!M276,AA:AA,"H"),IF(Data!Z276="Country",SUMIFS(Data!AC:AC,Data!Z:Z,"TM",Data!R:R,Data!M276,AA:AA,"H"),"")))))))</f>
        <v>0</v>
      </c>
      <c r="AD276" s="18">
        <f>IF(Z276="TM",0,IF(Data!Z276="AAM",SUMIFS(Data!AD:AD,Data!Z:Z,"TM",Data!X:X,Data!M276,AA:AA,"H"),IF(Data!Z276="AM",SUMIFS(Data!AD:AD,Data!Z:Z,"TM",Data!V:V,Data!M276,AA:AA,"H"),IF(Data!Z276="AZM",SUMIFS(Data!AD:AD,Data!Z:Z,"TM",Data!U:U,Data!M276,AA:AA,"H"),IF(Data!Z276="Zone",SUMIFS(Data!AD:AD,Data!Z:Z,"TM",Data!T:T,Data!M276,AA:AA,"H"),IF(Data!Z276="Region",SUMIFS(Data!AD:AD,Data!Z:Z,"TM",Data!S:S,Data!M276,AA:AA,"H"),IF(Data!Z276="Country",SUMIFS(Data!AD:AD,Data!Z:Z,"TM",Data!R:R,Data!M276,AA:AA,"H"),"")))))))</f>
        <v>0</v>
      </c>
      <c r="AE276" s="27">
        <f t="shared" si="77"/>
        <v>0</v>
      </c>
      <c r="AF276" s="26">
        <f t="shared" si="78"/>
        <v>0</v>
      </c>
      <c r="AG276" s="26">
        <f t="shared" si="79"/>
        <v>0</v>
      </c>
      <c r="AH276" s="26">
        <f t="shared" si="80"/>
        <v>0</v>
      </c>
      <c r="AJ276" s="28">
        <f>IF(Z276="TM",IF(AA276="U",(SUMIFS(Orders!AG:AG,Orders!AD:AD,Data!M276,Orders!W:W,0,Orders!X:X,0)+SUMIFS(Orders!AG:AG,Orders!AD:AD,Data!M276,Orders!W:W,1,Orders!X:X,1))/12000,0),IF(Data!Z276="AAM",SUMIFS(Data!AJ:AJ,Data!Z:Z,"TM",Data!X:X,Data!M276,AA:AA,"U"),IF(Data!Z276="AM",SUMIFS(Data!AJ:AJ,Data!Z:Z,"TM",Data!V:V,Data!M276,AA:AA,"U"),IF(Data!Z276="AZM",SUMIFS(Data!AJ:AJ,Data!Z:Z,"TM",Data!U:U,Data!M276,AA:AA,"U"),IF(Data!Z276="Zone",SUMIFS(Data!AJ:AJ,Data!Z:Z,"TM",Data!T:T,Data!M276,AA:AA,"U"),IF(Data!Z276="Region",SUMIFS(Data!AJ:AJ,Data!Z:Z,"TM",Data!S:S,Data!M276,AA:AA,"U"),IF(Data!Z276="Country",SUMIFS(Data!AJ:AJ,Data!Z:Z,"TM",Data!R:R,Data!M276,AA:AA,"U"),"")))))))</f>
        <v>0</v>
      </c>
      <c r="AK276" s="18">
        <f>IF(Z276="TM",IF(AA276="U",(SUMIFS(Orders!AG:AG,Orders!AD:AD,Data!M276,Orders!W:W,0,Orders!X:X,0)+SUMIFS(Orders!AG:AG,Orders!AD:AD,Data!M276,Orders!W:W,1,Orders!X:X,1)),0),IF(Data!Z276="AAM",SUMIFS(Data!AK:AK,Data!Z:Z,"TM",Data!X:X,Data!M276,AA:AA,"U"),IF(Data!Z276="AM",SUMIFS(Data!AK:AK,Data!Z:Z,"TM",Data!V:V,Data!M276,AA:AA,"U"),IF(Data!Z276="AZM",SUMIFS(Data!AK:AK,Data!Z:Z,"TM",Data!U:U,Data!M276,AA:AA,"U"),IF(Data!Z276="Zone",SUMIFS(Data!AK:AK,Data!Z:Z,"TM",Data!T:T,Data!M276,AA:AA,"U"),IF(Data!Z276="Region",SUMIFS(Data!AK:AK,Data!Z:Z,"TM",Data!S:S,Data!M276,AA:AA,"U"),IF(Data!Z276="Country",SUMIFS(Data!AK:AK,Data!Z:Z,"TM",Data!R:R,Data!M276,AA:AA,"U"),"")))))))</f>
        <v>0</v>
      </c>
      <c r="AL276" s="18">
        <f>IF(Z276="TM",12000*0,IF(Data!Z276="AAM",SUMIFS(Data!AL:AL,Data!Z:Z,"TM",Data!X:X,Data!M276,AA:AA,"H"),IF(Data!Z276="AM",SUMIFS(Data!AL:AL,Data!Z:Z,"TM",Data!V:V,Data!M276,AA:AA,"H"),IF(Data!Z276="AZM",SUMIFS(Data!AL:AL,Data!Z:Z,"TM",Data!U:U,Data!M276,AA:AA,"H"),IF(Data!Z276="Zone",SUMIFS(Data!AL:AL,Data!Z:Z,"TM",Data!T:T,Data!M276,AA:AA,"H"),IF(Data!Z276="Region",SUMIFS(Data!AL:AL,Data!Z:Z,"TM",Data!S:S,Data!M276,AA:AA,"H"),IF(Data!Z276="Country",SUMIFS(Data!AL:AL,Data!Z:Z,"TM",Data!R:R,Data!M276,AA:AA,"H"),"")))))))</f>
        <v>0</v>
      </c>
      <c r="AM276" s="27">
        <f t="shared" si="81"/>
        <v>0</v>
      </c>
      <c r="AN276" s="26">
        <f t="shared" si="82"/>
        <v>0</v>
      </c>
      <c r="AO276" s="26">
        <f t="shared" si="83"/>
        <v>0</v>
      </c>
      <c r="AQ276" s="28">
        <f t="shared" si="84"/>
        <v>0</v>
      </c>
      <c r="AR276" s="18">
        <f t="shared" si="85"/>
        <v>0</v>
      </c>
      <c r="AS276" s="18">
        <f t="shared" si="86"/>
        <v>0</v>
      </c>
      <c r="AT276" s="27">
        <f t="shared" si="87"/>
        <v>0</v>
      </c>
      <c r="AU276" s="27"/>
      <c r="AV276" s="27"/>
      <c r="AW276" s="18">
        <f>IF(Z276="TM",(COUNTIFS(Orders!AD:AD,Data!M276,Orders!W:W,0,Orders!X:X,0,Orders!S:S,"*Ray*")+COUNTIFS(Orders!AD:AD,Data!M276,Orders!W:W,1,Orders!X:X,1,Orders!S:S,"*Ray*")+COUNTIFS(Orders!AD:AD,Data!M276,Orders!W:W,0,Orders!X:X,0,Orders!S:S,"*Fabric*")+COUNTIFS(Orders!AD:AD,Data!M276,Orders!W:W,1,Orders!X:X,1,Orders!S:S,"*Fabric*")),IF(Data!Z276="AAM",SUMIFS(Data!AW:AW,Data!Z:Z,"TM",Data!X:X,Data!M276),IF(Data!Z276="AM",SUMIFS(Data!AW:AW,Data!Z:Z,"TM",Data!V:V,Data!M276),IF(Data!Z276="AZM",SUMIFS(Data!AW:AW,Data!Z:Z,"TM",Data!U:U,Data!M276),IF(Data!Z276="Zone",SUMIFS(Data!AW:AW,Data!Z:Z,"TM",Data!T:T,Data!M276),IF(Data!Z276="Region",SUMIFS(Data!AW:AW,Data!Z:Z,"TM",Data!S:S,Data!M276),IF(Data!Z276="Country",SUMIFS(Data!AW:AW,Data!Z:Z,"TM",Data!R:R,Data!M276),0)))))))</f>
        <v>0</v>
      </c>
      <c r="AX276" s="18">
        <f>IF(Z276="TM",(COUNTIFS(Orders!AD:AD,Data!M276,Orders!W:W,0,Orders!X:X,0,Orders!S:S,"*Starter*")+COUNTIFS(Orders!AD:AD,Data!M276,Orders!W:W,1,Orders!X:X,1,Orders!S:S,"*Starter*")),IF(Data!Z276="AAM",SUMIFS(Data!AX:AX,Data!Z:Z,"TM",Data!X:X,Data!M276),IF(Data!Z276="AM",SUMIFS(Data!AX:AX,Data!Z:Z,"TM",Data!V:V,Data!M276),IF(Data!Z276="AZM",SUMIFS(Data!AX:AX,Data!Z:Z,"TM",Data!U:U,Data!M276),IF(Data!Z276="Zone",SUMIFS(Data!AX:AX,Data!Z:Z,"TM",Data!T:T,Data!M276),IF(Data!Z276="Region",SUMIFS(Data!AX:AX,Data!Z:Z,"TM",Data!S:S,Data!M276),IF(Data!Z276="Country",SUMIFS(Data!AX:AX,Data!Z:Z,"TM",Data!R:R,Data!M276),0)))))))</f>
        <v>0</v>
      </c>
      <c r="AY276" s="18">
        <f>IF(Z276="TM",(COUNTIFS(Orders!AD:AD,Data!M276,Orders!W:W,0,Orders!X:X,0,Orders!S:S,"*Pro*")+COUNTIFS(Orders!AD:AD,Data!M276,Orders!W:W,1,Orders!X:X,1,Orders!S:S,"*Pro*")),IF(Data!Z276="AAM",SUMIFS(Data!AY:AY,Data!Z:Z,"TM",Data!X:X,Data!M276),IF(Data!Z276="AM",SUMIFS(Data!AY:AY,Data!Z:Z,"TM",Data!V:V,Data!M276),IF(Data!Z276="AZM",SUMIFS(Data!AY:AY,Data!Z:Z,"TM",Data!U:U,Data!M276),IF(Data!Z276="Zone",SUMIFS(Data!AY:AY,Data!Z:Z,"TM",Data!T:T,Data!M276),IF(Data!Z276="Region",SUMIFS(Data!AY:AY,Data!Z:Z,"TM",Data!S:S,Data!M276),IF(Data!Z276="Country",SUMIFS(Data!AY:AY,Data!Z:Z,"TM",Data!R:R,Data!M276),0)))))))</f>
        <v>0</v>
      </c>
      <c r="AZ276" s="18">
        <f>IF(Z276="TM",(COUNTIFS(Orders!AD:AD,Data!M276,Orders!W:W,0,Orders!X:X,0,Orders!S:S,"*Tab*")+COUNTIFS(Orders!AD:AD,Data!M276,Orders!W:W,1,Orders!X:X,1,Orders!S:S,"*Tab*")),IF(Data!Z276="AAM",SUMIFS(Data!AZ:AZ,Data!Z:Z,"TM",Data!X:X,Data!M276),IF(Data!Z276="AM",SUMIFS(Data!AZ:AZ,Data!Z:Z,"TM",Data!V:V,Data!M276),IF(Data!Z276="AZM",SUMIFS(Data!AZ:AZ,Data!Z:Z,"TM",Data!U:U,Data!M276),IF(Data!Z276="Zone",SUMIFS(Data!AZ:AZ,Data!Z:Z,"TM",Data!T:T,Data!M276),IF(Data!Z276="Region",SUMIFS(Data!AZ:AZ,Data!Z:Z,"TM",Data!S:S,Data!M276),IF(Data!Z276="Country",SUMIFS(Data!AZ:AZ,Data!Z:Z,"TM",Data!R:R,Data!M276),0)))))))</f>
        <v>0</v>
      </c>
      <c r="BA276" s="18">
        <f>IF(Z276="TM",(COUNTIFS(Orders!AD:AD,Data!M276,Orders!W:W,0,Orders!X:X,0,Orders!S:S,"*Dental*")+COUNTIFS(Orders!AD:AD,Data!M276,Orders!W:W,1,Orders!X:X,1,Orders!S:S,"*Dental*")+COUNTIFS(Orders!AD:AD,Data!M276,Orders!W:W,0,Orders!X:X,0,Orders!S:S,"*Pediatric*")+COUNTIFS(Orders!AD:AD,Data!M276,Orders!W:W,1,Orders!X:X,1,Orders!S:S,"*Pediatric*")),IF(Data!Z276="AAM",SUMIFS(Data!BA:BA,Data!Z:Z,"TM",Data!X:X,Data!M276),IF(Data!Z276="AM",SUMIFS(Data!BA:BA,Data!Z:Z,"TM",Data!V:V,Data!M276),IF(Data!Z276="AZM",SUMIFS(Data!BA:BA,Data!Z:Z,"TM",Data!U:U,Data!M276),IF(Data!Z276="Zone",SUMIFS(Data!BA:BA,Data!Z:Z,"TM",Data!T:T,Data!M276),IF(Data!Z276="Region",SUMIFS(Data!BA:BA,Data!Z:Z,"TM",Data!S:S,Data!M276),IF(Data!Z276="Country",SUMIFS(Data!BA:BA,Data!Z:Z,"TM",Data!R:R,Data!M276),0)))))))</f>
        <v>0</v>
      </c>
      <c r="BB276" s="18">
        <f>IF(Z276="TM",(COUNTIFS(Orders!AD:AD,Data!M276,Orders!W:W,0,Orders!X:X,0,Orders!S:S,"*Fabric*")+COUNTIFS(Orders!AD:AD,Data!M276,Orders!W:W,1,Orders!X:X,1,Orders!S:S,"*Fabric*")),IF(Data!Z276="AAM",SUMIFS(Data!BB:BB,Data!Z:Z,"TM",Data!X:X,Data!M276),IF(Data!Z276="AM",SUMIFS(Data!BB:BB,Data!Z:Z,"TM",Data!V:V,Data!M276),IF(Data!Z276="AZM",SUMIFS(Data!BB:BB,Data!Z:Z,"TM",Data!U:U,Data!M276),IF(Data!Z276="Zone",SUMIFS(Data!BB:BB,Data!Z:Z,"TM",Data!T:T,Data!M276),IF(Data!Z276="Region",SUMIFS(Data!BB:BB,Data!Z:Z,"TM",Data!S:S,Data!M276),IF(Data!Z276="Country",SUMIFS(Data!BB:BB,Data!Z:Z,"TM",Data!R:R,Data!M276),0)))))))</f>
        <v>0</v>
      </c>
    </row>
    <row r="277" spans="1:54" ht="15.75" x14ac:dyDescent="0.3">
      <c r="A277" s="33" t="str">
        <f t="shared" si="88"/>
        <v/>
      </c>
      <c r="B277" s="33" t="b">
        <f t="shared" si="89"/>
        <v>1</v>
      </c>
      <c r="C277" s="33" t="e">
        <f>IF(ISERROR(SMALL($D$4:$D$594,E277)),””,SMALL($D$4:$D$594,E277))</f>
        <v>#NAME?</v>
      </c>
      <c r="D277" s="34" t="str">
        <f t="shared" si="90"/>
        <v/>
      </c>
      <c r="E277" s="33">
        <f>ROWS($E$4:E277)</f>
        <v>274</v>
      </c>
      <c r="F277" s="33">
        <f t="shared" si="91"/>
        <v>0</v>
      </c>
      <c r="G277" s="33">
        <f>IF(OR(Report!$C$7="",Report!$C$7="All Levels"),1,IF(Report!$C$7=Data!Z277,1,0))</f>
        <v>0</v>
      </c>
      <c r="H277" s="33">
        <f t="shared" si="92"/>
        <v>1</v>
      </c>
      <c r="I277" s="33">
        <f t="shared" si="93"/>
        <v>3</v>
      </c>
      <c r="J277" s="33">
        <f>IF(OR(Report!$F$7="",Report!$F$7="All AMs"),1,IF(Report!$F$7=Data!W277,1,0))</f>
        <v>1</v>
      </c>
      <c r="K277" s="33">
        <f>IF(OR(Report!$E$7="",Report!$E$7="All Zones"),1,IF(Report!$E$7=Data!P277,1,0))</f>
        <v>1</v>
      </c>
      <c r="L277" s="33">
        <f>IF(OR(Report!$D$7="",Report!$D$7="All Regions"),1,IF(Report!$D$7=Data!O277,1,0))</f>
        <v>1</v>
      </c>
      <c r="M277" s="67" t="s">
        <v>259</v>
      </c>
      <c r="N277" s="67" t="s">
        <v>879</v>
      </c>
      <c r="O277" s="68" t="s">
        <v>19</v>
      </c>
      <c r="P277" s="68" t="s">
        <v>685</v>
      </c>
      <c r="Q277" s="68" t="s">
        <v>685</v>
      </c>
      <c r="R277" s="67" t="s">
        <v>777</v>
      </c>
      <c r="S277" s="67" t="s">
        <v>753</v>
      </c>
      <c r="T277" s="67" t="s">
        <v>754</v>
      </c>
      <c r="U277" s="67" t="s">
        <v>785</v>
      </c>
      <c r="V277" s="67" t="s">
        <v>826</v>
      </c>
      <c r="W277" s="67" t="s">
        <v>714</v>
      </c>
      <c r="X277" s="67" t="s">
        <v>259</v>
      </c>
      <c r="Y277" s="68" t="s">
        <v>361</v>
      </c>
      <c r="Z277" s="68" t="s">
        <v>13</v>
      </c>
      <c r="AA277" s="68" t="s">
        <v>70</v>
      </c>
      <c r="AB277" s="18">
        <f>IF(Z277="TM",IF(AA277="H",(COUNTIFS(Orders!AD:AD,Data!M277,Orders!W:W,0,Orders!X:X,0)+COUNTIFS(Orders!AD:AD,Data!M277,Orders!W:W,1,Orders!X:X,1)),0),IF(Data!Z277="AAM",SUMIFS(Data!AB:AB,Data!Z:Z,"TM",Data!X:X,Data!M277,AA:AA,"H"),IF(Data!Z277="AM",SUMIFS(Data!AB:AB,Data!Z:Z,"TM",Data!V:V,Data!M277,AA:AA,"H"),IF(Data!Z277="AZM",SUMIFS(Data!AB:AB,Data!Z:Z,"TM",Data!U:U,Data!M277,AA:AA,"H"),IF(Data!Z277="ZM",SUMIFS(Data!AB:AB,Data!Z:Z,"TM",Data!T:T,Data!M277,AA:AA,"H"),IF(Data!Z277="RM",SUMIFS(Data!AB:AB,Data!Z:Z,"TM",Data!S:S,Data!M277,AA:AA,"H"),IF(Data!Z277="CM",SUMIFS(Data!AB:AB,Data!Z:Z,"TM",Data!R:R,Data!M277,AA:AA,"H"),"")))))))</f>
        <v>1</v>
      </c>
      <c r="AC277" s="28">
        <f>IF(Z277="TM",IF(AA277="H",(SUMIFS(Orders!AG:AG,Orders!AD:AD,Data!M277,Orders!W:W,0,Orders!X:X,0)+SUMIFS(Orders!AG:AG,Orders!AD:AD,Data!M277,Orders!W:W,1,Orders!X:X,1))/12000,0),IF(Data!Z277="AAM",SUMIFS(Data!AC:AC,Data!Z:Z,"TM",Data!X:X,Data!M277,AA:AA,"H"),IF(Data!Z277="AM",SUMIFS(Data!AC:AC,Data!Z:Z,"TM",Data!V:V,Data!M277,AA:AA,"H"),IF(Data!Z277="AZM",SUMIFS(Data!AC:AC,Data!Z:Z,"TM",Data!U:U,Data!M277,AA:AA,"H"),IF(Data!Z277="Zone",SUMIFS(Data!AC:AC,Data!Z:Z,"TM",Data!T:T,Data!M277,AA:AA,"H"),IF(Data!Z277="Region",SUMIFS(Data!AC:AC,Data!Z:Z,"TM",Data!S:S,Data!M277,AA:AA,"H"),IF(Data!Z277="Country",SUMIFS(Data!AC:AC,Data!Z:Z,"TM",Data!R:R,Data!M277,AA:AA,"H"),"")))))))</f>
        <v>2.4990000000000001</v>
      </c>
      <c r="AD277" s="18">
        <f>IF(Z277="TM",0,IF(Data!Z277="AAM",SUMIFS(Data!AD:AD,Data!Z:Z,"TM",Data!X:X,Data!M277,AA:AA,"H"),IF(Data!Z277="AM",SUMIFS(Data!AD:AD,Data!Z:Z,"TM",Data!V:V,Data!M277,AA:AA,"H"),IF(Data!Z277="AZM",SUMIFS(Data!AD:AD,Data!Z:Z,"TM",Data!U:U,Data!M277,AA:AA,"H"),IF(Data!Z277="Zone",SUMIFS(Data!AD:AD,Data!Z:Z,"TM",Data!T:T,Data!M277,AA:AA,"H"),IF(Data!Z277="Region",SUMIFS(Data!AD:AD,Data!Z:Z,"TM",Data!S:S,Data!M277,AA:AA,"H"),IF(Data!Z277="Country",SUMIFS(Data!AD:AD,Data!Z:Z,"TM",Data!R:R,Data!M277,AA:AA,"H"),"")))))))</f>
        <v>0</v>
      </c>
      <c r="AE277" s="27">
        <f t="shared" si="77"/>
        <v>0</v>
      </c>
      <c r="AF277" s="26">
        <f t="shared" si="78"/>
        <v>2499</v>
      </c>
      <c r="AG277" s="26">
        <f t="shared" si="79"/>
        <v>2.4990000000000001</v>
      </c>
      <c r="AH277" s="26">
        <f t="shared" si="80"/>
        <v>0</v>
      </c>
      <c r="AJ277" s="28">
        <f>IF(Z277="TM",IF(AA277="U",(SUMIFS(Orders!AG:AG,Orders!AD:AD,Data!M277,Orders!W:W,0,Orders!X:X,0)+SUMIFS(Orders!AG:AG,Orders!AD:AD,Data!M277,Orders!W:W,1,Orders!X:X,1))/12000,0),IF(Data!Z277="AAM",SUMIFS(Data!AJ:AJ,Data!Z:Z,"TM",Data!X:X,Data!M277,AA:AA,"U"),IF(Data!Z277="AM",SUMIFS(Data!AJ:AJ,Data!Z:Z,"TM",Data!V:V,Data!M277,AA:AA,"U"),IF(Data!Z277="AZM",SUMIFS(Data!AJ:AJ,Data!Z:Z,"TM",Data!U:U,Data!M277,AA:AA,"U"),IF(Data!Z277="Zone",SUMIFS(Data!AJ:AJ,Data!Z:Z,"TM",Data!T:T,Data!M277,AA:AA,"U"),IF(Data!Z277="Region",SUMIFS(Data!AJ:AJ,Data!Z:Z,"TM",Data!S:S,Data!M277,AA:AA,"U"),IF(Data!Z277="Country",SUMIFS(Data!AJ:AJ,Data!Z:Z,"TM",Data!R:R,Data!M277,AA:AA,"U"),"")))))))</f>
        <v>0</v>
      </c>
      <c r="AK277" s="18">
        <f>IF(Z277="TM",IF(AA277="U",(SUMIFS(Orders!AG:AG,Orders!AD:AD,Data!M277,Orders!W:W,0,Orders!X:X,0)+SUMIFS(Orders!AG:AG,Orders!AD:AD,Data!M277,Orders!W:W,1,Orders!X:X,1)),0),IF(Data!Z277="AAM",SUMIFS(Data!AK:AK,Data!Z:Z,"TM",Data!X:X,Data!M277,AA:AA,"U"),IF(Data!Z277="AM",SUMIFS(Data!AK:AK,Data!Z:Z,"TM",Data!V:V,Data!M277,AA:AA,"U"),IF(Data!Z277="AZM",SUMIFS(Data!AK:AK,Data!Z:Z,"TM",Data!U:U,Data!M277,AA:AA,"U"),IF(Data!Z277="Zone",SUMIFS(Data!AK:AK,Data!Z:Z,"TM",Data!T:T,Data!M277,AA:AA,"U"),IF(Data!Z277="Region",SUMIFS(Data!AK:AK,Data!Z:Z,"TM",Data!S:S,Data!M277,AA:AA,"U"),IF(Data!Z277="Country",SUMIFS(Data!AK:AK,Data!Z:Z,"TM",Data!R:R,Data!M277,AA:AA,"U"),"")))))))</f>
        <v>0</v>
      </c>
      <c r="AL277" s="18">
        <f>IF(Z277="TM",12000*0,IF(Data!Z277="AAM",SUMIFS(Data!AL:AL,Data!Z:Z,"TM",Data!X:X,Data!M277,AA:AA,"H"),IF(Data!Z277="AM",SUMIFS(Data!AL:AL,Data!Z:Z,"TM",Data!V:V,Data!M277,AA:AA,"H"),IF(Data!Z277="AZM",SUMIFS(Data!AL:AL,Data!Z:Z,"TM",Data!U:U,Data!M277,AA:AA,"H"),IF(Data!Z277="Zone",SUMIFS(Data!AL:AL,Data!Z:Z,"TM",Data!T:T,Data!M277,AA:AA,"H"),IF(Data!Z277="Region",SUMIFS(Data!AL:AL,Data!Z:Z,"TM",Data!S:S,Data!M277,AA:AA,"H"),IF(Data!Z277="Country",SUMIFS(Data!AL:AL,Data!Z:Z,"TM",Data!R:R,Data!M277,AA:AA,"H"),"")))))))</f>
        <v>0</v>
      </c>
      <c r="AM277" s="27">
        <f t="shared" si="81"/>
        <v>0</v>
      </c>
      <c r="AN277" s="26">
        <f t="shared" si="82"/>
        <v>2.4990000000000001</v>
      </c>
      <c r="AO277" s="26">
        <f t="shared" si="83"/>
        <v>0</v>
      </c>
      <c r="AQ277" s="28">
        <f t="shared" si="84"/>
        <v>2.4990000000000001</v>
      </c>
      <c r="AR277" s="18">
        <f t="shared" si="85"/>
        <v>29988</v>
      </c>
      <c r="AS277" s="18">
        <f t="shared" si="86"/>
        <v>0</v>
      </c>
      <c r="AT277" s="27">
        <f t="shared" si="87"/>
        <v>0</v>
      </c>
      <c r="AU277" s="27"/>
      <c r="AV277" s="27"/>
      <c r="AW277" s="18">
        <f>IF(Z277="TM",(COUNTIFS(Orders!AD:AD,Data!M277,Orders!W:W,0,Orders!X:X,0,Orders!S:S,"*Ray*")+COUNTIFS(Orders!AD:AD,Data!M277,Orders!W:W,1,Orders!X:X,1,Orders!S:S,"*Ray*")+COUNTIFS(Orders!AD:AD,Data!M277,Orders!W:W,0,Orders!X:X,0,Orders!S:S,"*Fabric*")+COUNTIFS(Orders!AD:AD,Data!M277,Orders!W:W,1,Orders!X:X,1,Orders!S:S,"*Fabric*")),IF(Data!Z277="AAM",SUMIFS(Data!AW:AW,Data!Z:Z,"TM",Data!X:X,Data!M277),IF(Data!Z277="AM",SUMIFS(Data!AW:AW,Data!Z:Z,"TM",Data!V:V,Data!M277),IF(Data!Z277="AZM",SUMIFS(Data!AW:AW,Data!Z:Z,"TM",Data!U:U,Data!M277),IF(Data!Z277="Zone",SUMIFS(Data!AW:AW,Data!Z:Z,"TM",Data!T:T,Data!M277),IF(Data!Z277="Region",SUMIFS(Data!AW:AW,Data!Z:Z,"TM",Data!S:S,Data!M277),IF(Data!Z277="Country",SUMIFS(Data!AW:AW,Data!Z:Z,"TM",Data!R:R,Data!M277),0)))))))</f>
        <v>1</v>
      </c>
      <c r="AX277" s="18">
        <f>IF(Z277="TM",(COUNTIFS(Orders!AD:AD,Data!M277,Orders!W:W,0,Orders!X:X,0,Orders!S:S,"*Starter*")+COUNTIFS(Orders!AD:AD,Data!M277,Orders!W:W,1,Orders!X:X,1,Orders!S:S,"*Starter*")),IF(Data!Z277="AAM",SUMIFS(Data!AX:AX,Data!Z:Z,"TM",Data!X:X,Data!M277),IF(Data!Z277="AM",SUMIFS(Data!AX:AX,Data!Z:Z,"TM",Data!V:V,Data!M277),IF(Data!Z277="AZM",SUMIFS(Data!AX:AX,Data!Z:Z,"TM",Data!U:U,Data!M277),IF(Data!Z277="Zone",SUMIFS(Data!AX:AX,Data!Z:Z,"TM",Data!T:T,Data!M277),IF(Data!Z277="Region",SUMIFS(Data!AX:AX,Data!Z:Z,"TM",Data!S:S,Data!M277),IF(Data!Z277="Country",SUMIFS(Data!AX:AX,Data!Z:Z,"TM",Data!R:R,Data!M277),0)))))))</f>
        <v>1</v>
      </c>
      <c r="AY277" s="18">
        <f>IF(Z277="TM",(COUNTIFS(Orders!AD:AD,Data!M277,Orders!W:W,0,Orders!X:X,0,Orders!S:S,"*Pro*")+COUNTIFS(Orders!AD:AD,Data!M277,Orders!W:W,1,Orders!X:X,1,Orders!S:S,"*Pro*")),IF(Data!Z277="AAM",SUMIFS(Data!AY:AY,Data!Z:Z,"TM",Data!X:X,Data!M277),IF(Data!Z277="AM",SUMIFS(Data!AY:AY,Data!Z:Z,"TM",Data!V:V,Data!M277),IF(Data!Z277="AZM",SUMIFS(Data!AY:AY,Data!Z:Z,"TM",Data!U:U,Data!M277),IF(Data!Z277="Zone",SUMIFS(Data!AY:AY,Data!Z:Z,"TM",Data!T:T,Data!M277),IF(Data!Z277="Region",SUMIFS(Data!AY:AY,Data!Z:Z,"TM",Data!S:S,Data!M277),IF(Data!Z277="Country",SUMIFS(Data!AY:AY,Data!Z:Z,"TM",Data!R:R,Data!M277),0)))))))</f>
        <v>0</v>
      </c>
      <c r="AZ277" s="18">
        <f>IF(Z277="TM",(COUNTIFS(Orders!AD:AD,Data!M277,Orders!W:W,0,Orders!X:X,0,Orders!S:S,"*Tab*")+COUNTIFS(Orders!AD:AD,Data!M277,Orders!W:W,1,Orders!X:X,1,Orders!S:S,"*Tab*")),IF(Data!Z277="AAM",SUMIFS(Data!AZ:AZ,Data!Z:Z,"TM",Data!X:X,Data!M277),IF(Data!Z277="AM",SUMIFS(Data!AZ:AZ,Data!Z:Z,"TM",Data!V:V,Data!M277),IF(Data!Z277="AZM",SUMIFS(Data!AZ:AZ,Data!Z:Z,"TM",Data!U:U,Data!M277),IF(Data!Z277="Zone",SUMIFS(Data!AZ:AZ,Data!Z:Z,"TM",Data!T:T,Data!M277),IF(Data!Z277="Region",SUMIFS(Data!AZ:AZ,Data!Z:Z,"TM",Data!S:S,Data!M277),IF(Data!Z277="Country",SUMIFS(Data!AZ:AZ,Data!Z:Z,"TM",Data!R:R,Data!M277),0)))))))</f>
        <v>1</v>
      </c>
      <c r="BA277" s="18">
        <f>IF(Z277="TM",(COUNTIFS(Orders!AD:AD,Data!M277,Orders!W:W,0,Orders!X:X,0,Orders!S:S,"*Dental*")+COUNTIFS(Orders!AD:AD,Data!M277,Orders!W:W,1,Orders!X:X,1,Orders!S:S,"*Dental*")+COUNTIFS(Orders!AD:AD,Data!M277,Orders!W:W,0,Orders!X:X,0,Orders!S:S,"*Pediatric*")+COUNTIFS(Orders!AD:AD,Data!M277,Orders!W:W,1,Orders!X:X,1,Orders!S:S,"*Pediatric*")),IF(Data!Z277="AAM",SUMIFS(Data!BA:BA,Data!Z:Z,"TM",Data!X:X,Data!M277),IF(Data!Z277="AM",SUMIFS(Data!BA:BA,Data!Z:Z,"TM",Data!V:V,Data!M277),IF(Data!Z277="AZM",SUMIFS(Data!BA:BA,Data!Z:Z,"TM",Data!U:U,Data!M277),IF(Data!Z277="Zone",SUMIFS(Data!BA:BA,Data!Z:Z,"TM",Data!T:T,Data!M277),IF(Data!Z277="Region",SUMIFS(Data!BA:BA,Data!Z:Z,"TM",Data!S:S,Data!M277),IF(Data!Z277="Country",SUMIFS(Data!BA:BA,Data!Z:Z,"TM",Data!R:R,Data!M277),0)))))))</f>
        <v>0</v>
      </c>
      <c r="BB277" s="18">
        <f>IF(Z277="TM",(COUNTIFS(Orders!AD:AD,Data!M277,Orders!W:W,0,Orders!X:X,0,Orders!S:S,"*Fabric*")+COUNTIFS(Orders!AD:AD,Data!M277,Orders!W:W,1,Orders!X:X,1,Orders!S:S,"*Fabric*")),IF(Data!Z277="AAM",SUMIFS(Data!BB:BB,Data!Z:Z,"TM",Data!X:X,Data!M277),IF(Data!Z277="AM",SUMIFS(Data!BB:BB,Data!Z:Z,"TM",Data!V:V,Data!M277),IF(Data!Z277="AZM",SUMIFS(Data!BB:BB,Data!Z:Z,"TM",Data!U:U,Data!M277),IF(Data!Z277="Zone",SUMIFS(Data!BB:BB,Data!Z:Z,"TM",Data!T:T,Data!M277),IF(Data!Z277="Region",SUMIFS(Data!BB:BB,Data!Z:Z,"TM",Data!S:S,Data!M277),IF(Data!Z277="Country",SUMIFS(Data!BB:BB,Data!Z:Z,"TM",Data!R:R,Data!M277),0)))))))</f>
        <v>0</v>
      </c>
    </row>
    <row r="278" spans="1:54" ht="15.75" x14ac:dyDescent="0.3">
      <c r="A278" s="33" t="str">
        <f t="shared" si="88"/>
        <v/>
      </c>
      <c r="B278" s="33" t="b">
        <f t="shared" si="89"/>
        <v>1</v>
      </c>
      <c r="C278" s="33" t="e">
        <f>IF(ISERROR(SMALL($D$4:$D$594,E278)),””,SMALL($D$4:$D$594,E278))</f>
        <v>#NAME?</v>
      </c>
      <c r="D278" s="34" t="str">
        <f t="shared" si="90"/>
        <v/>
      </c>
      <c r="E278" s="33">
        <f>ROWS($E$4:E278)</f>
        <v>275</v>
      </c>
      <c r="F278" s="33">
        <f t="shared" si="91"/>
        <v>0</v>
      </c>
      <c r="G278" s="33">
        <f>IF(OR(Report!$C$7="",Report!$C$7="All Levels"),1,IF(Report!$C$7=Data!Z278,1,0))</f>
        <v>0</v>
      </c>
      <c r="H278" s="33">
        <f t="shared" si="92"/>
        <v>1</v>
      </c>
      <c r="I278" s="33">
        <f t="shared" si="93"/>
        <v>3</v>
      </c>
      <c r="J278" s="33">
        <f>IF(OR(Report!$F$7="",Report!$F$7="All AMs"),1,IF(Report!$F$7=Data!W278,1,0))</f>
        <v>1</v>
      </c>
      <c r="K278" s="33">
        <f>IF(OR(Report!$E$7="",Report!$E$7="All Zones"),1,IF(Report!$E$7=Data!P278,1,0))</f>
        <v>1</v>
      </c>
      <c r="L278" s="33">
        <f>IF(OR(Report!$D$7="",Report!$D$7="All Regions"),1,IF(Report!$D$7=Data!O278,1,0))</f>
        <v>1</v>
      </c>
      <c r="M278" s="67" t="s">
        <v>666</v>
      </c>
      <c r="N278" s="67" t="s">
        <v>1104</v>
      </c>
      <c r="O278" s="68" t="s">
        <v>19</v>
      </c>
      <c r="P278" s="68" t="s">
        <v>685</v>
      </c>
      <c r="Q278" s="68" t="s">
        <v>685</v>
      </c>
      <c r="R278" s="67" t="s">
        <v>777</v>
      </c>
      <c r="S278" s="67" t="s">
        <v>753</v>
      </c>
      <c r="T278" s="67" t="s">
        <v>754</v>
      </c>
      <c r="U278" s="67" t="s">
        <v>785</v>
      </c>
      <c r="V278" s="67" t="s">
        <v>826</v>
      </c>
      <c r="W278" s="67" t="s">
        <v>714</v>
      </c>
      <c r="X278" s="67" t="s">
        <v>259</v>
      </c>
      <c r="Y278" s="68" t="s">
        <v>361</v>
      </c>
      <c r="Z278" s="68" t="s">
        <v>13</v>
      </c>
      <c r="AA278" s="68" t="s">
        <v>70</v>
      </c>
      <c r="AB278" s="18">
        <f>IF(Z278="TM",IF(AA278="H",(COUNTIFS(Orders!AD:AD,Data!M278,Orders!W:W,0,Orders!X:X,0)+COUNTIFS(Orders!AD:AD,Data!M278,Orders!W:W,1,Orders!X:X,1)),0),IF(Data!Z278="AAM",SUMIFS(Data!AB:AB,Data!Z:Z,"TM",Data!X:X,Data!M278,AA:AA,"H"),IF(Data!Z278="AM",SUMIFS(Data!AB:AB,Data!Z:Z,"TM",Data!V:V,Data!M278,AA:AA,"H"),IF(Data!Z278="AZM",SUMIFS(Data!AB:AB,Data!Z:Z,"TM",Data!U:U,Data!M278,AA:AA,"H"),IF(Data!Z278="ZM",SUMIFS(Data!AB:AB,Data!Z:Z,"TM",Data!T:T,Data!M278,AA:AA,"H"),IF(Data!Z278="RM",SUMIFS(Data!AB:AB,Data!Z:Z,"TM",Data!S:S,Data!M278,AA:AA,"H"),IF(Data!Z278="CM",SUMIFS(Data!AB:AB,Data!Z:Z,"TM",Data!R:R,Data!M278,AA:AA,"H"),"")))))))</f>
        <v>0</v>
      </c>
      <c r="AC278" s="28">
        <f>IF(Z278="TM",IF(AA278="H",(SUMIFS(Orders!AG:AG,Orders!AD:AD,Data!M278,Orders!W:W,0,Orders!X:X,0)+SUMIFS(Orders!AG:AG,Orders!AD:AD,Data!M278,Orders!W:W,1,Orders!X:X,1))/12000,0),IF(Data!Z278="AAM",SUMIFS(Data!AC:AC,Data!Z:Z,"TM",Data!X:X,Data!M278,AA:AA,"H"),IF(Data!Z278="AM",SUMIFS(Data!AC:AC,Data!Z:Z,"TM",Data!V:V,Data!M278,AA:AA,"H"),IF(Data!Z278="AZM",SUMIFS(Data!AC:AC,Data!Z:Z,"TM",Data!U:U,Data!M278,AA:AA,"H"),IF(Data!Z278="Zone",SUMIFS(Data!AC:AC,Data!Z:Z,"TM",Data!T:T,Data!M278,AA:AA,"H"),IF(Data!Z278="Region",SUMIFS(Data!AC:AC,Data!Z:Z,"TM",Data!S:S,Data!M278,AA:AA,"H"),IF(Data!Z278="Country",SUMIFS(Data!AC:AC,Data!Z:Z,"TM",Data!R:R,Data!M278,AA:AA,"H"),"")))))))</f>
        <v>0</v>
      </c>
      <c r="AD278" s="18">
        <f>IF(Z278="TM",0,IF(Data!Z278="AAM",SUMIFS(Data!AD:AD,Data!Z:Z,"TM",Data!X:X,Data!M278,AA:AA,"H"),IF(Data!Z278="AM",SUMIFS(Data!AD:AD,Data!Z:Z,"TM",Data!V:V,Data!M278,AA:AA,"H"),IF(Data!Z278="AZM",SUMIFS(Data!AD:AD,Data!Z:Z,"TM",Data!U:U,Data!M278,AA:AA,"H"),IF(Data!Z278="Zone",SUMIFS(Data!AD:AD,Data!Z:Z,"TM",Data!T:T,Data!M278,AA:AA,"H"),IF(Data!Z278="Region",SUMIFS(Data!AD:AD,Data!Z:Z,"TM",Data!S:S,Data!M278,AA:AA,"H"),IF(Data!Z278="Country",SUMIFS(Data!AD:AD,Data!Z:Z,"TM",Data!R:R,Data!M278,AA:AA,"H"),"")))))))</f>
        <v>0</v>
      </c>
      <c r="AE278" s="27">
        <f t="shared" si="77"/>
        <v>0</v>
      </c>
      <c r="AF278" s="26">
        <f t="shared" si="78"/>
        <v>0</v>
      </c>
      <c r="AG278" s="26">
        <f t="shared" si="79"/>
        <v>0</v>
      </c>
      <c r="AH278" s="26">
        <f t="shared" si="80"/>
        <v>0</v>
      </c>
      <c r="AJ278" s="28">
        <f>IF(Z278="TM",IF(AA278="U",(SUMIFS(Orders!AG:AG,Orders!AD:AD,Data!M278,Orders!W:W,0,Orders!X:X,0)+SUMIFS(Orders!AG:AG,Orders!AD:AD,Data!M278,Orders!W:W,1,Orders!X:X,1))/12000,0),IF(Data!Z278="AAM",SUMIFS(Data!AJ:AJ,Data!Z:Z,"TM",Data!X:X,Data!M278,AA:AA,"U"),IF(Data!Z278="AM",SUMIFS(Data!AJ:AJ,Data!Z:Z,"TM",Data!V:V,Data!M278,AA:AA,"U"),IF(Data!Z278="AZM",SUMIFS(Data!AJ:AJ,Data!Z:Z,"TM",Data!U:U,Data!M278,AA:AA,"U"),IF(Data!Z278="Zone",SUMIFS(Data!AJ:AJ,Data!Z:Z,"TM",Data!T:T,Data!M278,AA:AA,"U"),IF(Data!Z278="Region",SUMIFS(Data!AJ:AJ,Data!Z:Z,"TM",Data!S:S,Data!M278,AA:AA,"U"),IF(Data!Z278="Country",SUMIFS(Data!AJ:AJ,Data!Z:Z,"TM",Data!R:R,Data!M278,AA:AA,"U"),"")))))))</f>
        <v>0</v>
      </c>
      <c r="AK278" s="18">
        <f>IF(Z278="TM",IF(AA278="U",(SUMIFS(Orders!AG:AG,Orders!AD:AD,Data!M278,Orders!W:W,0,Orders!X:X,0)+SUMIFS(Orders!AG:AG,Orders!AD:AD,Data!M278,Orders!W:W,1,Orders!X:X,1)),0),IF(Data!Z278="AAM",SUMIFS(Data!AK:AK,Data!Z:Z,"TM",Data!X:X,Data!M278,AA:AA,"U"),IF(Data!Z278="AM",SUMIFS(Data!AK:AK,Data!Z:Z,"TM",Data!V:V,Data!M278,AA:AA,"U"),IF(Data!Z278="AZM",SUMIFS(Data!AK:AK,Data!Z:Z,"TM",Data!U:U,Data!M278,AA:AA,"U"),IF(Data!Z278="Zone",SUMIFS(Data!AK:AK,Data!Z:Z,"TM",Data!T:T,Data!M278,AA:AA,"U"),IF(Data!Z278="Region",SUMIFS(Data!AK:AK,Data!Z:Z,"TM",Data!S:S,Data!M278,AA:AA,"U"),IF(Data!Z278="Country",SUMIFS(Data!AK:AK,Data!Z:Z,"TM",Data!R:R,Data!M278,AA:AA,"U"),"")))))))</f>
        <v>0</v>
      </c>
      <c r="AL278" s="18">
        <f>IF(Z278="TM",12000*0,IF(Data!Z278="AAM",SUMIFS(Data!AL:AL,Data!Z:Z,"TM",Data!X:X,Data!M278,AA:AA,"H"),IF(Data!Z278="AM",SUMIFS(Data!AL:AL,Data!Z:Z,"TM",Data!V:V,Data!M278,AA:AA,"H"),IF(Data!Z278="AZM",SUMIFS(Data!AL:AL,Data!Z:Z,"TM",Data!U:U,Data!M278,AA:AA,"H"),IF(Data!Z278="Zone",SUMIFS(Data!AL:AL,Data!Z:Z,"TM",Data!T:T,Data!M278,AA:AA,"H"),IF(Data!Z278="Region",SUMIFS(Data!AL:AL,Data!Z:Z,"TM",Data!S:S,Data!M278,AA:AA,"H"),IF(Data!Z278="Country",SUMIFS(Data!AL:AL,Data!Z:Z,"TM",Data!R:R,Data!M278,AA:AA,"H"),"")))))))</f>
        <v>0</v>
      </c>
      <c r="AM278" s="27">
        <f t="shared" si="81"/>
        <v>0</v>
      </c>
      <c r="AN278" s="26">
        <f t="shared" si="82"/>
        <v>0</v>
      </c>
      <c r="AO278" s="26">
        <f t="shared" si="83"/>
        <v>0</v>
      </c>
      <c r="AQ278" s="28">
        <f t="shared" si="84"/>
        <v>0</v>
      </c>
      <c r="AR278" s="18">
        <f t="shared" si="85"/>
        <v>0</v>
      </c>
      <c r="AS278" s="18">
        <f t="shared" si="86"/>
        <v>0</v>
      </c>
      <c r="AT278" s="27">
        <f t="shared" si="87"/>
        <v>0</v>
      </c>
      <c r="AU278" s="27"/>
      <c r="AV278" s="27"/>
      <c r="AW278" s="18">
        <f>IF(Z278="TM",(COUNTIFS(Orders!AD:AD,Data!M278,Orders!W:W,0,Orders!X:X,0,Orders!S:S,"*Ray*")+COUNTIFS(Orders!AD:AD,Data!M278,Orders!W:W,1,Orders!X:X,1,Orders!S:S,"*Ray*")+COUNTIFS(Orders!AD:AD,Data!M278,Orders!W:W,0,Orders!X:X,0,Orders!S:S,"*Fabric*")+COUNTIFS(Orders!AD:AD,Data!M278,Orders!W:W,1,Orders!X:X,1,Orders!S:S,"*Fabric*")),IF(Data!Z278="AAM",SUMIFS(Data!AW:AW,Data!Z:Z,"TM",Data!X:X,Data!M278),IF(Data!Z278="AM",SUMIFS(Data!AW:AW,Data!Z:Z,"TM",Data!V:V,Data!M278),IF(Data!Z278="AZM",SUMIFS(Data!AW:AW,Data!Z:Z,"TM",Data!U:U,Data!M278),IF(Data!Z278="Zone",SUMIFS(Data!AW:AW,Data!Z:Z,"TM",Data!T:T,Data!M278),IF(Data!Z278="Region",SUMIFS(Data!AW:AW,Data!Z:Z,"TM",Data!S:S,Data!M278),IF(Data!Z278="Country",SUMIFS(Data!AW:AW,Data!Z:Z,"TM",Data!R:R,Data!M278),0)))))))</f>
        <v>0</v>
      </c>
      <c r="AX278" s="18">
        <f>IF(Z278="TM",(COUNTIFS(Orders!AD:AD,Data!M278,Orders!W:W,0,Orders!X:X,0,Orders!S:S,"*Starter*")+COUNTIFS(Orders!AD:AD,Data!M278,Orders!W:W,1,Orders!X:X,1,Orders!S:S,"*Starter*")),IF(Data!Z278="AAM",SUMIFS(Data!AX:AX,Data!Z:Z,"TM",Data!X:X,Data!M278),IF(Data!Z278="AM",SUMIFS(Data!AX:AX,Data!Z:Z,"TM",Data!V:V,Data!M278),IF(Data!Z278="AZM",SUMIFS(Data!AX:AX,Data!Z:Z,"TM",Data!U:U,Data!M278),IF(Data!Z278="Zone",SUMIFS(Data!AX:AX,Data!Z:Z,"TM",Data!T:T,Data!M278),IF(Data!Z278="Region",SUMIFS(Data!AX:AX,Data!Z:Z,"TM",Data!S:S,Data!M278),IF(Data!Z278="Country",SUMIFS(Data!AX:AX,Data!Z:Z,"TM",Data!R:R,Data!M278),0)))))))</f>
        <v>0</v>
      </c>
      <c r="AY278" s="18">
        <f>IF(Z278="TM",(COUNTIFS(Orders!AD:AD,Data!M278,Orders!W:W,0,Orders!X:X,0,Orders!S:S,"*Pro*")+COUNTIFS(Orders!AD:AD,Data!M278,Orders!W:W,1,Orders!X:X,1,Orders!S:S,"*Pro*")),IF(Data!Z278="AAM",SUMIFS(Data!AY:AY,Data!Z:Z,"TM",Data!X:X,Data!M278),IF(Data!Z278="AM",SUMIFS(Data!AY:AY,Data!Z:Z,"TM",Data!V:V,Data!M278),IF(Data!Z278="AZM",SUMIFS(Data!AY:AY,Data!Z:Z,"TM",Data!U:U,Data!M278),IF(Data!Z278="Zone",SUMIFS(Data!AY:AY,Data!Z:Z,"TM",Data!T:T,Data!M278),IF(Data!Z278="Region",SUMIFS(Data!AY:AY,Data!Z:Z,"TM",Data!S:S,Data!M278),IF(Data!Z278="Country",SUMIFS(Data!AY:AY,Data!Z:Z,"TM",Data!R:R,Data!M278),0)))))))</f>
        <v>0</v>
      </c>
      <c r="AZ278" s="18">
        <f>IF(Z278="TM",(COUNTIFS(Orders!AD:AD,Data!M278,Orders!W:W,0,Orders!X:X,0,Orders!S:S,"*Tab*")+COUNTIFS(Orders!AD:AD,Data!M278,Orders!W:W,1,Orders!X:X,1,Orders!S:S,"*Tab*")),IF(Data!Z278="AAM",SUMIFS(Data!AZ:AZ,Data!Z:Z,"TM",Data!X:X,Data!M278),IF(Data!Z278="AM",SUMIFS(Data!AZ:AZ,Data!Z:Z,"TM",Data!V:V,Data!M278),IF(Data!Z278="AZM",SUMIFS(Data!AZ:AZ,Data!Z:Z,"TM",Data!U:U,Data!M278),IF(Data!Z278="Zone",SUMIFS(Data!AZ:AZ,Data!Z:Z,"TM",Data!T:T,Data!M278),IF(Data!Z278="Region",SUMIFS(Data!AZ:AZ,Data!Z:Z,"TM",Data!S:S,Data!M278),IF(Data!Z278="Country",SUMIFS(Data!AZ:AZ,Data!Z:Z,"TM",Data!R:R,Data!M278),0)))))))</f>
        <v>0</v>
      </c>
      <c r="BA278" s="18">
        <f>IF(Z278="TM",(COUNTIFS(Orders!AD:AD,Data!M278,Orders!W:W,0,Orders!X:X,0,Orders!S:S,"*Dental*")+COUNTIFS(Orders!AD:AD,Data!M278,Orders!W:W,1,Orders!X:X,1,Orders!S:S,"*Dental*")+COUNTIFS(Orders!AD:AD,Data!M278,Orders!W:W,0,Orders!X:X,0,Orders!S:S,"*Pediatric*")+COUNTIFS(Orders!AD:AD,Data!M278,Orders!W:W,1,Orders!X:X,1,Orders!S:S,"*Pediatric*")),IF(Data!Z278="AAM",SUMIFS(Data!BA:BA,Data!Z:Z,"TM",Data!X:X,Data!M278),IF(Data!Z278="AM",SUMIFS(Data!BA:BA,Data!Z:Z,"TM",Data!V:V,Data!M278),IF(Data!Z278="AZM",SUMIFS(Data!BA:BA,Data!Z:Z,"TM",Data!U:U,Data!M278),IF(Data!Z278="Zone",SUMIFS(Data!BA:BA,Data!Z:Z,"TM",Data!T:T,Data!M278),IF(Data!Z278="Region",SUMIFS(Data!BA:BA,Data!Z:Z,"TM",Data!S:S,Data!M278),IF(Data!Z278="Country",SUMIFS(Data!BA:BA,Data!Z:Z,"TM",Data!R:R,Data!M278),0)))))))</f>
        <v>0</v>
      </c>
      <c r="BB278" s="18">
        <f>IF(Z278="TM",(COUNTIFS(Orders!AD:AD,Data!M278,Orders!W:W,0,Orders!X:X,0,Orders!S:S,"*Fabric*")+COUNTIFS(Orders!AD:AD,Data!M278,Orders!W:W,1,Orders!X:X,1,Orders!S:S,"*Fabric*")),IF(Data!Z278="AAM",SUMIFS(Data!BB:BB,Data!Z:Z,"TM",Data!X:X,Data!M278),IF(Data!Z278="AM",SUMIFS(Data!BB:BB,Data!Z:Z,"TM",Data!V:V,Data!M278),IF(Data!Z278="AZM",SUMIFS(Data!BB:BB,Data!Z:Z,"TM",Data!U:U,Data!M278),IF(Data!Z278="Zone",SUMIFS(Data!BB:BB,Data!Z:Z,"TM",Data!T:T,Data!M278),IF(Data!Z278="Region",SUMIFS(Data!BB:BB,Data!Z:Z,"TM",Data!S:S,Data!M278),IF(Data!Z278="Country",SUMIFS(Data!BB:BB,Data!Z:Z,"TM",Data!R:R,Data!M278),0)))))))</f>
        <v>0</v>
      </c>
    </row>
    <row r="279" spans="1:54" ht="15.75" x14ac:dyDescent="0.3">
      <c r="A279" s="33" t="str">
        <f t="shared" si="88"/>
        <v/>
      </c>
      <c r="B279" s="33" t="b">
        <f t="shared" si="89"/>
        <v>1</v>
      </c>
      <c r="C279" s="33" t="e">
        <f>IF(ISERROR(SMALL($D$4:$D$594,E279)),””,SMALL($D$4:$D$594,E279))</f>
        <v>#NAME?</v>
      </c>
      <c r="D279" s="34" t="str">
        <f t="shared" si="90"/>
        <v/>
      </c>
      <c r="E279" s="33">
        <f>ROWS($E$4:E279)</f>
        <v>276</v>
      </c>
      <c r="F279" s="33">
        <f t="shared" si="91"/>
        <v>0</v>
      </c>
      <c r="G279" s="33">
        <f>IF(OR(Report!$C$7="",Report!$C$7="All Levels"),1,IF(Report!$C$7=Data!Z279,1,0))</f>
        <v>0</v>
      </c>
      <c r="H279" s="33">
        <f t="shared" si="92"/>
        <v>1</v>
      </c>
      <c r="I279" s="33">
        <f t="shared" si="93"/>
        <v>3</v>
      </c>
      <c r="J279" s="33">
        <f>IF(OR(Report!$F$7="",Report!$F$7="All AMs"),1,IF(Report!$F$7=Data!W279,1,0))</f>
        <v>1</v>
      </c>
      <c r="K279" s="33">
        <f>IF(OR(Report!$E$7="",Report!$E$7="All Zones"),1,IF(Report!$E$7=Data!P279,1,0))</f>
        <v>1</v>
      </c>
      <c r="L279" s="33">
        <f>IF(OR(Report!$D$7="",Report!$D$7="All Regions"),1,IF(Report!$D$7=Data!O279,1,0))</f>
        <v>1</v>
      </c>
      <c r="M279" s="67" t="s">
        <v>355</v>
      </c>
      <c r="N279" s="67" t="s">
        <v>1105</v>
      </c>
      <c r="O279" s="68" t="s">
        <v>19</v>
      </c>
      <c r="P279" s="68" t="s">
        <v>685</v>
      </c>
      <c r="Q279" s="68" t="s">
        <v>685</v>
      </c>
      <c r="R279" s="67" t="s">
        <v>777</v>
      </c>
      <c r="S279" s="67" t="s">
        <v>753</v>
      </c>
      <c r="T279" s="67" t="s">
        <v>754</v>
      </c>
      <c r="U279" s="67" t="s">
        <v>785</v>
      </c>
      <c r="V279" s="67" t="s">
        <v>826</v>
      </c>
      <c r="W279" s="67" t="s">
        <v>714</v>
      </c>
      <c r="X279" s="67" t="s">
        <v>259</v>
      </c>
      <c r="Y279" s="68" t="s">
        <v>362</v>
      </c>
      <c r="Z279" s="68" t="s">
        <v>13</v>
      </c>
      <c r="AA279" s="68" t="s">
        <v>70</v>
      </c>
      <c r="AB279" s="18">
        <f>IF(Z279="TM",IF(AA279="H",(COUNTIFS(Orders!AD:AD,Data!M279,Orders!W:W,0,Orders!X:X,0)+COUNTIFS(Orders!AD:AD,Data!M279,Orders!W:W,1,Orders!X:X,1)),0),IF(Data!Z279="AAM",SUMIFS(Data!AB:AB,Data!Z:Z,"TM",Data!X:X,Data!M279,AA:AA,"H"),IF(Data!Z279="AM",SUMIFS(Data!AB:AB,Data!Z:Z,"TM",Data!V:V,Data!M279,AA:AA,"H"),IF(Data!Z279="AZM",SUMIFS(Data!AB:AB,Data!Z:Z,"TM",Data!U:U,Data!M279,AA:AA,"H"),IF(Data!Z279="ZM",SUMIFS(Data!AB:AB,Data!Z:Z,"TM",Data!T:T,Data!M279,AA:AA,"H"),IF(Data!Z279="RM",SUMIFS(Data!AB:AB,Data!Z:Z,"TM",Data!S:S,Data!M279,AA:AA,"H"),IF(Data!Z279="CM",SUMIFS(Data!AB:AB,Data!Z:Z,"TM",Data!R:R,Data!M279,AA:AA,"H"),"")))))))</f>
        <v>1</v>
      </c>
      <c r="AC279" s="28">
        <f>IF(Z279="TM",IF(AA279="H",(SUMIFS(Orders!AG:AG,Orders!AD:AD,Data!M279,Orders!W:W,0,Orders!X:X,0)+SUMIFS(Orders!AG:AG,Orders!AD:AD,Data!M279,Orders!W:W,1,Orders!X:X,1))/12000,0),IF(Data!Z279="AAM",SUMIFS(Data!AC:AC,Data!Z:Z,"TM",Data!X:X,Data!M279,AA:AA,"H"),IF(Data!Z279="AM",SUMIFS(Data!AC:AC,Data!Z:Z,"TM",Data!V:V,Data!M279,AA:AA,"H"),IF(Data!Z279="AZM",SUMIFS(Data!AC:AC,Data!Z:Z,"TM",Data!U:U,Data!M279,AA:AA,"H"),IF(Data!Z279="Zone",SUMIFS(Data!AC:AC,Data!Z:Z,"TM",Data!T:T,Data!M279,AA:AA,"H"),IF(Data!Z279="Region",SUMIFS(Data!AC:AC,Data!Z:Z,"TM",Data!S:S,Data!M279,AA:AA,"H"),IF(Data!Z279="Country",SUMIFS(Data!AC:AC,Data!Z:Z,"TM",Data!R:R,Data!M279,AA:AA,"H"),"")))))))</f>
        <v>2.4990000000000001</v>
      </c>
      <c r="AD279" s="18">
        <f>IF(Z279="TM",0,IF(Data!Z279="AAM",SUMIFS(Data!AD:AD,Data!Z:Z,"TM",Data!X:X,Data!M279,AA:AA,"H"),IF(Data!Z279="AM",SUMIFS(Data!AD:AD,Data!Z:Z,"TM",Data!V:V,Data!M279,AA:AA,"H"),IF(Data!Z279="AZM",SUMIFS(Data!AD:AD,Data!Z:Z,"TM",Data!U:U,Data!M279,AA:AA,"H"),IF(Data!Z279="Zone",SUMIFS(Data!AD:AD,Data!Z:Z,"TM",Data!T:T,Data!M279,AA:AA,"H"),IF(Data!Z279="Region",SUMIFS(Data!AD:AD,Data!Z:Z,"TM",Data!S:S,Data!M279,AA:AA,"H"),IF(Data!Z279="Country",SUMIFS(Data!AD:AD,Data!Z:Z,"TM",Data!R:R,Data!M279,AA:AA,"H"),"")))))))</f>
        <v>0</v>
      </c>
      <c r="AE279" s="27">
        <f t="shared" si="77"/>
        <v>0</v>
      </c>
      <c r="AF279" s="26">
        <f t="shared" si="78"/>
        <v>2499</v>
      </c>
      <c r="AG279" s="26">
        <f t="shared" si="79"/>
        <v>0</v>
      </c>
      <c r="AH279" s="26">
        <f t="shared" si="80"/>
        <v>2.4990000000000001</v>
      </c>
      <c r="AJ279" s="28">
        <f>IF(Z279="TM",IF(AA279="U",(SUMIFS(Orders!AG:AG,Orders!AD:AD,Data!M279,Orders!W:W,0,Orders!X:X,0)+SUMIFS(Orders!AG:AG,Orders!AD:AD,Data!M279,Orders!W:W,1,Orders!X:X,1))/12000,0),IF(Data!Z279="AAM",SUMIFS(Data!AJ:AJ,Data!Z:Z,"TM",Data!X:X,Data!M279,AA:AA,"U"),IF(Data!Z279="AM",SUMIFS(Data!AJ:AJ,Data!Z:Z,"TM",Data!V:V,Data!M279,AA:AA,"U"),IF(Data!Z279="AZM",SUMIFS(Data!AJ:AJ,Data!Z:Z,"TM",Data!U:U,Data!M279,AA:AA,"U"),IF(Data!Z279="Zone",SUMIFS(Data!AJ:AJ,Data!Z:Z,"TM",Data!T:T,Data!M279,AA:AA,"U"),IF(Data!Z279="Region",SUMIFS(Data!AJ:AJ,Data!Z:Z,"TM",Data!S:S,Data!M279,AA:AA,"U"),IF(Data!Z279="Country",SUMIFS(Data!AJ:AJ,Data!Z:Z,"TM",Data!R:R,Data!M279,AA:AA,"U"),"")))))))</f>
        <v>0</v>
      </c>
      <c r="AK279" s="18">
        <f>IF(Z279="TM",IF(AA279="U",(SUMIFS(Orders!AG:AG,Orders!AD:AD,Data!M279,Orders!W:W,0,Orders!X:X,0)+SUMIFS(Orders!AG:AG,Orders!AD:AD,Data!M279,Orders!W:W,1,Orders!X:X,1)),0),IF(Data!Z279="AAM",SUMIFS(Data!AK:AK,Data!Z:Z,"TM",Data!X:X,Data!M279,AA:AA,"U"),IF(Data!Z279="AM",SUMIFS(Data!AK:AK,Data!Z:Z,"TM",Data!V:V,Data!M279,AA:AA,"U"),IF(Data!Z279="AZM",SUMIFS(Data!AK:AK,Data!Z:Z,"TM",Data!U:U,Data!M279,AA:AA,"U"),IF(Data!Z279="Zone",SUMIFS(Data!AK:AK,Data!Z:Z,"TM",Data!T:T,Data!M279,AA:AA,"U"),IF(Data!Z279="Region",SUMIFS(Data!AK:AK,Data!Z:Z,"TM",Data!S:S,Data!M279,AA:AA,"U"),IF(Data!Z279="Country",SUMIFS(Data!AK:AK,Data!Z:Z,"TM",Data!R:R,Data!M279,AA:AA,"U"),"")))))))</f>
        <v>0</v>
      </c>
      <c r="AL279" s="18">
        <f>IF(Z279="TM",12000*0,IF(Data!Z279="AAM",SUMIFS(Data!AL:AL,Data!Z:Z,"TM",Data!X:X,Data!M279,AA:AA,"H"),IF(Data!Z279="AM",SUMIFS(Data!AL:AL,Data!Z:Z,"TM",Data!V:V,Data!M279,AA:AA,"H"),IF(Data!Z279="AZM",SUMIFS(Data!AL:AL,Data!Z:Z,"TM",Data!U:U,Data!M279,AA:AA,"H"),IF(Data!Z279="Zone",SUMIFS(Data!AL:AL,Data!Z:Z,"TM",Data!T:T,Data!M279,AA:AA,"H"),IF(Data!Z279="Region",SUMIFS(Data!AL:AL,Data!Z:Z,"TM",Data!S:S,Data!M279,AA:AA,"H"),IF(Data!Z279="Country",SUMIFS(Data!AL:AL,Data!Z:Z,"TM",Data!R:R,Data!M279,AA:AA,"H"),"")))))))</f>
        <v>0</v>
      </c>
      <c r="AM279" s="27">
        <f t="shared" si="81"/>
        <v>0</v>
      </c>
      <c r="AN279" s="26">
        <f t="shared" si="82"/>
        <v>0</v>
      </c>
      <c r="AO279" s="26">
        <f t="shared" si="83"/>
        <v>2.4990000000000001</v>
      </c>
      <c r="AQ279" s="28">
        <f t="shared" si="84"/>
        <v>2.4990000000000001</v>
      </c>
      <c r="AR279" s="18">
        <f t="shared" si="85"/>
        <v>29988</v>
      </c>
      <c r="AS279" s="18">
        <f t="shared" si="86"/>
        <v>0</v>
      </c>
      <c r="AT279" s="27">
        <f t="shared" si="87"/>
        <v>0</v>
      </c>
      <c r="AU279" s="27"/>
      <c r="AV279" s="27"/>
      <c r="AW279" s="18">
        <f>IF(Z279="TM",(COUNTIFS(Orders!AD:AD,Data!M279,Orders!W:W,0,Orders!X:X,0,Orders!S:S,"*Ray*")+COUNTIFS(Orders!AD:AD,Data!M279,Orders!W:W,1,Orders!X:X,1,Orders!S:S,"*Ray*")+COUNTIFS(Orders!AD:AD,Data!M279,Orders!W:W,0,Orders!X:X,0,Orders!S:S,"*Fabric*")+COUNTIFS(Orders!AD:AD,Data!M279,Orders!W:W,1,Orders!X:X,1,Orders!S:S,"*Fabric*")),IF(Data!Z279="AAM",SUMIFS(Data!AW:AW,Data!Z:Z,"TM",Data!X:X,Data!M279),IF(Data!Z279="AM",SUMIFS(Data!AW:AW,Data!Z:Z,"TM",Data!V:V,Data!M279),IF(Data!Z279="AZM",SUMIFS(Data!AW:AW,Data!Z:Z,"TM",Data!U:U,Data!M279),IF(Data!Z279="Zone",SUMIFS(Data!AW:AW,Data!Z:Z,"TM",Data!T:T,Data!M279),IF(Data!Z279="Region",SUMIFS(Data!AW:AW,Data!Z:Z,"TM",Data!S:S,Data!M279),IF(Data!Z279="Country",SUMIFS(Data!AW:AW,Data!Z:Z,"TM",Data!R:R,Data!M279),0)))))))</f>
        <v>1</v>
      </c>
      <c r="AX279" s="18">
        <f>IF(Z279="TM",(COUNTIFS(Orders!AD:AD,Data!M279,Orders!W:W,0,Orders!X:X,0,Orders!S:S,"*Starter*")+COUNTIFS(Orders!AD:AD,Data!M279,Orders!W:W,1,Orders!X:X,1,Orders!S:S,"*Starter*")),IF(Data!Z279="AAM",SUMIFS(Data!AX:AX,Data!Z:Z,"TM",Data!X:X,Data!M279),IF(Data!Z279="AM",SUMIFS(Data!AX:AX,Data!Z:Z,"TM",Data!V:V,Data!M279),IF(Data!Z279="AZM",SUMIFS(Data!AX:AX,Data!Z:Z,"TM",Data!U:U,Data!M279),IF(Data!Z279="Zone",SUMIFS(Data!AX:AX,Data!Z:Z,"TM",Data!T:T,Data!M279),IF(Data!Z279="Region",SUMIFS(Data!AX:AX,Data!Z:Z,"TM",Data!S:S,Data!M279),IF(Data!Z279="Country",SUMIFS(Data!AX:AX,Data!Z:Z,"TM",Data!R:R,Data!M279),0)))))))</f>
        <v>1</v>
      </c>
      <c r="AY279" s="18">
        <f>IF(Z279="TM",(COUNTIFS(Orders!AD:AD,Data!M279,Orders!W:W,0,Orders!X:X,0,Orders!S:S,"*Pro*")+COUNTIFS(Orders!AD:AD,Data!M279,Orders!W:W,1,Orders!X:X,1,Orders!S:S,"*Pro*")),IF(Data!Z279="AAM",SUMIFS(Data!AY:AY,Data!Z:Z,"TM",Data!X:X,Data!M279),IF(Data!Z279="AM",SUMIFS(Data!AY:AY,Data!Z:Z,"TM",Data!V:V,Data!M279),IF(Data!Z279="AZM",SUMIFS(Data!AY:AY,Data!Z:Z,"TM",Data!U:U,Data!M279),IF(Data!Z279="Zone",SUMIFS(Data!AY:AY,Data!Z:Z,"TM",Data!T:T,Data!M279),IF(Data!Z279="Region",SUMIFS(Data!AY:AY,Data!Z:Z,"TM",Data!S:S,Data!M279),IF(Data!Z279="Country",SUMIFS(Data!AY:AY,Data!Z:Z,"TM",Data!R:R,Data!M279),0)))))))</f>
        <v>0</v>
      </c>
      <c r="AZ279" s="18">
        <f>IF(Z279="TM",(COUNTIFS(Orders!AD:AD,Data!M279,Orders!W:W,0,Orders!X:X,0,Orders!S:S,"*Tab*")+COUNTIFS(Orders!AD:AD,Data!M279,Orders!W:W,1,Orders!X:X,1,Orders!S:S,"*Tab*")),IF(Data!Z279="AAM",SUMIFS(Data!AZ:AZ,Data!Z:Z,"TM",Data!X:X,Data!M279),IF(Data!Z279="AM",SUMIFS(Data!AZ:AZ,Data!Z:Z,"TM",Data!V:V,Data!M279),IF(Data!Z279="AZM",SUMIFS(Data!AZ:AZ,Data!Z:Z,"TM",Data!U:U,Data!M279),IF(Data!Z279="Zone",SUMIFS(Data!AZ:AZ,Data!Z:Z,"TM",Data!T:T,Data!M279),IF(Data!Z279="Region",SUMIFS(Data!AZ:AZ,Data!Z:Z,"TM",Data!S:S,Data!M279),IF(Data!Z279="Country",SUMIFS(Data!AZ:AZ,Data!Z:Z,"TM",Data!R:R,Data!M279),0)))))))</f>
        <v>1</v>
      </c>
      <c r="BA279" s="18">
        <f>IF(Z279="TM",(COUNTIFS(Orders!AD:AD,Data!M279,Orders!W:W,0,Orders!X:X,0,Orders!S:S,"*Dental*")+COUNTIFS(Orders!AD:AD,Data!M279,Orders!W:W,1,Orders!X:X,1,Orders!S:S,"*Dental*")+COUNTIFS(Orders!AD:AD,Data!M279,Orders!W:W,0,Orders!X:X,0,Orders!S:S,"*Pediatric*")+COUNTIFS(Orders!AD:AD,Data!M279,Orders!W:W,1,Orders!X:X,1,Orders!S:S,"*Pediatric*")),IF(Data!Z279="AAM",SUMIFS(Data!BA:BA,Data!Z:Z,"TM",Data!X:X,Data!M279),IF(Data!Z279="AM",SUMIFS(Data!BA:BA,Data!Z:Z,"TM",Data!V:V,Data!M279),IF(Data!Z279="AZM",SUMIFS(Data!BA:BA,Data!Z:Z,"TM",Data!U:U,Data!M279),IF(Data!Z279="Zone",SUMIFS(Data!BA:BA,Data!Z:Z,"TM",Data!T:T,Data!M279),IF(Data!Z279="Region",SUMIFS(Data!BA:BA,Data!Z:Z,"TM",Data!S:S,Data!M279),IF(Data!Z279="Country",SUMIFS(Data!BA:BA,Data!Z:Z,"TM",Data!R:R,Data!M279),0)))))))</f>
        <v>0</v>
      </c>
      <c r="BB279" s="18">
        <f>IF(Z279="TM",(COUNTIFS(Orders!AD:AD,Data!M279,Orders!W:W,0,Orders!X:X,0,Orders!S:S,"*Fabric*")+COUNTIFS(Orders!AD:AD,Data!M279,Orders!W:W,1,Orders!X:X,1,Orders!S:S,"*Fabric*")),IF(Data!Z279="AAM",SUMIFS(Data!BB:BB,Data!Z:Z,"TM",Data!X:X,Data!M279),IF(Data!Z279="AM",SUMIFS(Data!BB:BB,Data!Z:Z,"TM",Data!V:V,Data!M279),IF(Data!Z279="AZM",SUMIFS(Data!BB:BB,Data!Z:Z,"TM",Data!U:U,Data!M279),IF(Data!Z279="Zone",SUMIFS(Data!BB:BB,Data!Z:Z,"TM",Data!T:T,Data!M279),IF(Data!Z279="Region",SUMIFS(Data!BB:BB,Data!Z:Z,"TM",Data!S:S,Data!M279),IF(Data!Z279="Country",SUMIFS(Data!BB:BB,Data!Z:Z,"TM",Data!R:R,Data!M279),0)))))))</f>
        <v>0</v>
      </c>
    </row>
    <row r="280" spans="1:54" ht="15.75" x14ac:dyDescent="0.3">
      <c r="A280" s="33" t="str">
        <f t="shared" si="88"/>
        <v/>
      </c>
      <c r="B280" s="33" t="b">
        <f t="shared" si="89"/>
        <v>1</v>
      </c>
      <c r="C280" s="33" t="e">
        <f>IF(ISERROR(SMALL($D$4:$D$594,E280)),””,SMALL($D$4:$D$594,E280))</f>
        <v>#NAME?</v>
      </c>
      <c r="D280" s="34" t="str">
        <f t="shared" si="90"/>
        <v/>
      </c>
      <c r="E280" s="33">
        <f>ROWS($E$4:E280)</f>
        <v>277</v>
      </c>
      <c r="F280" s="33">
        <f t="shared" si="91"/>
        <v>0</v>
      </c>
      <c r="G280" s="33">
        <f>IF(OR(Report!$C$7="",Report!$C$7="All Levels"),1,IF(Report!$C$7=Data!Z280,1,0))</f>
        <v>0</v>
      </c>
      <c r="H280" s="33">
        <f t="shared" si="92"/>
        <v>1</v>
      </c>
      <c r="I280" s="33">
        <f t="shared" si="93"/>
        <v>3</v>
      </c>
      <c r="J280" s="33">
        <f>IF(OR(Report!$F$7="",Report!$F$7="All AMs"),1,IF(Report!$F$7=Data!W280,1,0))</f>
        <v>1</v>
      </c>
      <c r="K280" s="33">
        <f>IF(OR(Report!$E$7="",Report!$E$7="All Zones"),1,IF(Report!$E$7=Data!P280,1,0))</f>
        <v>1</v>
      </c>
      <c r="L280" s="33">
        <f>IF(OR(Report!$D$7="",Report!$D$7="All Regions"),1,IF(Report!$D$7=Data!O280,1,0))</f>
        <v>1</v>
      </c>
      <c r="M280" s="67" t="s">
        <v>487</v>
      </c>
      <c r="N280" s="67" t="s">
        <v>1106</v>
      </c>
      <c r="O280" s="68" t="s">
        <v>19</v>
      </c>
      <c r="P280" s="68" t="s">
        <v>685</v>
      </c>
      <c r="Q280" s="68" t="s">
        <v>685</v>
      </c>
      <c r="R280" s="67" t="s">
        <v>777</v>
      </c>
      <c r="S280" s="67" t="s">
        <v>753</v>
      </c>
      <c r="T280" s="67" t="s">
        <v>754</v>
      </c>
      <c r="U280" s="67" t="s">
        <v>785</v>
      </c>
      <c r="V280" s="67" t="s">
        <v>826</v>
      </c>
      <c r="W280" s="67" t="s">
        <v>714</v>
      </c>
      <c r="X280" s="67" t="s">
        <v>259</v>
      </c>
      <c r="Y280" s="68" t="s">
        <v>361</v>
      </c>
      <c r="Z280" s="68" t="s">
        <v>13</v>
      </c>
      <c r="AA280" s="68" t="s">
        <v>70</v>
      </c>
      <c r="AB280" s="18">
        <f>IF(Z280="TM",IF(AA280="H",(COUNTIFS(Orders!AD:AD,Data!M280,Orders!W:W,0,Orders!X:X,0)+COUNTIFS(Orders!AD:AD,Data!M280,Orders!W:W,1,Orders!X:X,1)),0),IF(Data!Z280="AAM",SUMIFS(Data!AB:AB,Data!Z:Z,"TM",Data!X:X,Data!M280,AA:AA,"H"),IF(Data!Z280="AM",SUMIFS(Data!AB:AB,Data!Z:Z,"TM",Data!V:V,Data!M280,AA:AA,"H"),IF(Data!Z280="AZM",SUMIFS(Data!AB:AB,Data!Z:Z,"TM",Data!U:U,Data!M280,AA:AA,"H"),IF(Data!Z280="ZM",SUMIFS(Data!AB:AB,Data!Z:Z,"TM",Data!T:T,Data!M280,AA:AA,"H"),IF(Data!Z280="RM",SUMIFS(Data!AB:AB,Data!Z:Z,"TM",Data!S:S,Data!M280,AA:AA,"H"),IF(Data!Z280="CM",SUMIFS(Data!AB:AB,Data!Z:Z,"TM",Data!R:R,Data!M280,AA:AA,"H"),"")))))))</f>
        <v>0</v>
      </c>
      <c r="AC280" s="28">
        <f>IF(Z280="TM",IF(AA280="H",(SUMIFS(Orders!AG:AG,Orders!AD:AD,Data!M280,Orders!W:W,0,Orders!X:X,0)+SUMIFS(Orders!AG:AG,Orders!AD:AD,Data!M280,Orders!W:W,1,Orders!X:X,1))/12000,0),IF(Data!Z280="AAM",SUMIFS(Data!AC:AC,Data!Z:Z,"TM",Data!X:X,Data!M280,AA:AA,"H"),IF(Data!Z280="AM",SUMIFS(Data!AC:AC,Data!Z:Z,"TM",Data!V:V,Data!M280,AA:AA,"H"),IF(Data!Z280="AZM",SUMIFS(Data!AC:AC,Data!Z:Z,"TM",Data!U:U,Data!M280,AA:AA,"H"),IF(Data!Z280="Zone",SUMIFS(Data!AC:AC,Data!Z:Z,"TM",Data!T:T,Data!M280,AA:AA,"H"),IF(Data!Z280="Region",SUMIFS(Data!AC:AC,Data!Z:Z,"TM",Data!S:S,Data!M280,AA:AA,"H"),IF(Data!Z280="Country",SUMIFS(Data!AC:AC,Data!Z:Z,"TM",Data!R:R,Data!M280,AA:AA,"H"),"")))))))</f>
        <v>0</v>
      </c>
      <c r="AD280" s="18">
        <f>IF(Z280="TM",0,IF(Data!Z280="AAM",SUMIFS(Data!AD:AD,Data!Z:Z,"TM",Data!X:X,Data!M280,AA:AA,"H"),IF(Data!Z280="AM",SUMIFS(Data!AD:AD,Data!Z:Z,"TM",Data!V:V,Data!M280,AA:AA,"H"),IF(Data!Z280="AZM",SUMIFS(Data!AD:AD,Data!Z:Z,"TM",Data!U:U,Data!M280,AA:AA,"H"),IF(Data!Z280="Zone",SUMIFS(Data!AD:AD,Data!Z:Z,"TM",Data!T:T,Data!M280,AA:AA,"H"),IF(Data!Z280="Region",SUMIFS(Data!AD:AD,Data!Z:Z,"TM",Data!S:S,Data!M280,AA:AA,"H"),IF(Data!Z280="Country",SUMIFS(Data!AD:AD,Data!Z:Z,"TM",Data!R:R,Data!M280,AA:AA,"H"),"")))))))</f>
        <v>0</v>
      </c>
      <c r="AE280" s="27">
        <f t="shared" si="77"/>
        <v>0</v>
      </c>
      <c r="AF280" s="26">
        <f t="shared" si="78"/>
        <v>0</v>
      </c>
      <c r="AG280" s="26">
        <f t="shared" si="79"/>
        <v>0</v>
      </c>
      <c r="AH280" s="26">
        <f t="shared" si="80"/>
        <v>0</v>
      </c>
      <c r="AJ280" s="28">
        <f>IF(Z280="TM",IF(AA280="U",(SUMIFS(Orders!AG:AG,Orders!AD:AD,Data!M280,Orders!W:W,0,Orders!X:X,0)+SUMIFS(Orders!AG:AG,Orders!AD:AD,Data!M280,Orders!W:W,1,Orders!X:X,1))/12000,0),IF(Data!Z280="AAM",SUMIFS(Data!AJ:AJ,Data!Z:Z,"TM",Data!X:X,Data!M280,AA:AA,"U"),IF(Data!Z280="AM",SUMIFS(Data!AJ:AJ,Data!Z:Z,"TM",Data!V:V,Data!M280,AA:AA,"U"),IF(Data!Z280="AZM",SUMIFS(Data!AJ:AJ,Data!Z:Z,"TM",Data!U:U,Data!M280,AA:AA,"U"),IF(Data!Z280="Zone",SUMIFS(Data!AJ:AJ,Data!Z:Z,"TM",Data!T:T,Data!M280,AA:AA,"U"),IF(Data!Z280="Region",SUMIFS(Data!AJ:AJ,Data!Z:Z,"TM",Data!S:S,Data!M280,AA:AA,"U"),IF(Data!Z280="Country",SUMIFS(Data!AJ:AJ,Data!Z:Z,"TM",Data!R:R,Data!M280,AA:AA,"U"),"")))))))</f>
        <v>0</v>
      </c>
      <c r="AK280" s="18">
        <f>IF(Z280="TM",IF(AA280="U",(SUMIFS(Orders!AG:AG,Orders!AD:AD,Data!M280,Orders!W:W,0,Orders!X:X,0)+SUMIFS(Orders!AG:AG,Orders!AD:AD,Data!M280,Orders!W:W,1,Orders!X:X,1)),0),IF(Data!Z280="AAM",SUMIFS(Data!AK:AK,Data!Z:Z,"TM",Data!X:X,Data!M280,AA:AA,"U"),IF(Data!Z280="AM",SUMIFS(Data!AK:AK,Data!Z:Z,"TM",Data!V:V,Data!M280,AA:AA,"U"),IF(Data!Z280="AZM",SUMIFS(Data!AK:AK,Data!Z:Z,"TM",Data!U:U,Data!M280,AA:AA,"U"),IF(Data!Z280="Zone",SUMIFS(Data!AK:AK,Data!Z:Z,"TM",Data!T:T,Data!M280,AA:AA,"U"),IF(Data!Z280="Region",SUMIFS(Data!AK:AK,Data!Z:Z,"TM",Data!S:S,Data!M280,AA:AA,"U"),IF(Data!Z280="Country",SUMIFS(Data!AK:AK,Data!Z:Z,"TM",Data!R:R,Data!M280,AA:AA,"U"),"")))))))</f>
        <v>0</v>
      </c>
      <c r="AL280" s="18">
        <f>IF(Z280="TM",12000*0,IF(Data!Z280="AAM",SUMIFS(Data!AL:AL,Data!Z:Z,"TM",Data!X:X,Data!M280,AA:AA,"H"),IF(Data!Z280="AM",SUMIFS(Data!AL:AL,Data!Z:Z,"TM",Data!V:V,Data!M280,AA:AA,"H"),IF(Data!Z280="AZM",SUMIFS(Data!AL:AL,Data!Z:Z,"TM",Data!U:U,Data!M280,AA:AA,"H"),IF(Data!Z280="Zone",SUMIFS(Data!AL:AL,Data!Z:Z,"TM",Data!T:T,Data!M280,AA:AA,"H"),IF(Data!Z280="Region",SUMIFS(Data!AL:AL,Data!Z:Z,"TM",Data!S:S,Data!M280,AA:AA,"H"),IF(Data!Z280="Country",SUMIFS(Data!AL:AL,Data!Z:Z,"TM",Data!R:R,Data!M280,AA:AA,"H"),"")))))))</f>
        <v>0</v>
      </c>
      <c r="AM280" s="27">
        <f t="shared" si="81"/>
        <v>0</v>
      </c>
      <c r="AN280" s="26">
        <f t="shared" si="82"/>
        <v>0</v>
      </c>
      <c r="AO280" s="26">
        <f t="shared" si="83"/>
        <v>0</v>
      </c>
      <c r="AQ280" s="28">
        <f t="shared" si="84"/>
        <v>0</v>
      </c>
      <c r="AR280" s="18">
        <f t="shared" si="85"/>
        <v>0</v>
      </c>
      <c r="AS280" s="18">
        <f t="shared" si="86"/>
        <v>0</v>
      </c>
      <c r="AT280" s="27">
        <f t="shared" si="87"/>
        <v>0</v>
      </c>
      <c r="AU280" s="27"/>
      <c r="AV280" s="27"/>
      <c r="AW280" s="18">
        <f>IF(Z280="TM",(COUNTIFS(Orders!AD:AD,Data!M280,Orders!W:W,0,Orders!X:X,0,Orders!S:S,"*Ray*")+COUNTIFS(Orders!AD:AD,Data!M280,Orders!W:W,1,Orders!X:X,1,Orders!S:S,"*Ray*")+COUNTIFS(Orders!AD:AD,Data!M280,Orders!W:W,0,Orders!X:X,0,Orders!S:S,"*Fabric*")+COUNTIFS(Orders!AD:AD,Data!M280,Orders!W:W,1,Orders!X:X,1,Orders!S:S,"*Fabric*")),IF(Data!Z280="AAM",SUMIFS(Data!AW:AW,Data!Z:Z,"TM",Data!X:X,Data!M280),IF(Data!Z280="AM",SUMIFS(Data!AW:AW,Data!Z:Z,"TM",Data!V:V,Data!M280),IF(Data!Z280="AZM",SUMIFS(Data!AW:AW,Data!Z:Z,"TM",Data!U:U,Data!M280),IF(Data!Z280="Zone",SUMIFS(Data!AW:AW,Data!Z:Z,"TM",Data!T:T,Data!M280),IF(Data!Z280="Region",SUMIFS(Data!AW:AW,Data!Z:Z,"TM",Data!S:S,Data!M280),IF(Data!Z280="Country",SUMIFS(Data!AW:AW,Data!Z:Z,"TM",Data!R:R,Data!M280),0)))))))</f>
        <v>0</v>
      </c>
      <c r="AX280" s="18">
        <f>IF(Z280="TM",(COUNTIFS(Orders!AD:AD,Data!M280,Orders!W:W,0,Orders!X:X,0,Orders!S:S,"*Starter*")+COUNTIFS(Orders!AD:AD,Data!M280,Orders!W:W,1,Orders!X:X,1,Orders!S:S,"*Starter*")),IF(Data!Z280="AAM",SUMIFS(Data!AX:AX,Data!Z:Z,"TM",Data!X:X,Data!M280),IF(Data!Z280="AM",SUMIFS(Data!AX:AX,Data!Z:Z,"TM",Data!V:V,Data!M280),IF(Data!Z280="AZM",SUMIFS(Data!AX:AX,Data!Z:Z,"TM",Data!U:U,Data!M280),IF(Data!Z280="Zone",SUMIFS(Data!AX:AX,Data!Z:Z,"TM",Data!T:T,Data!M280),IF(Data!Z280="Region",SUMIFS(Data!AX:AX,Data!Z:Z,"TM",Data!S:S,Data!M280),IF(Data!Z280="Country",SUMIFS(Data!AX:AX,Data!Z:Z,"TM",Data!R:R,Data!M280),0)))))))</f>
        <v>0</v>
      </c>
      <c r="AY280" s="18">
        <f>IF(Z280="TM",(COUNTIFS(Orders!AD:AD,Data!M280,Orders!W:W,0,Orders!X:X,0,Orders!S:S,"*Pro*")+COUNTIFS(Orders!AD:AD,Data!M280,Orders!W:W,1,Orders!X:X,1,Orders!S:S,"*Pro*")),IF(Data!Z280="AAM",SUMIFS(Data!AY:AY,Data!Z:Z,"TM",Data!X:X,Data!M280),IF(Data!Z280="AM",SUMIFS(Data!AY:AY,Data!Z:Z,"TM",Data!V:V,Data!M280),IF(Data!Z280="AZM",SUMIFS(Data!AY:AY,Data!Z:Z,"TM",Data!U:U,Data!M280),IF(Data!Z280="Zone",SUMIFS(Data!AY:AY,Data!Z:Z,"TM",Data!T:T,Data!M280),IF(Data!Z280="Region",SUMIFS(Data!AY:AY,Data!Z:Z,"TM",Data!S:S,Data!M280),IF(Data!Z280="Country",SUMIFS(Data!AY:AY,Data!Z:Z,"TM",Data!R:R,Data!M280),0)))))))</f>
        <v>0</v>
      </c>
      <c r="AZ280" s="18">
        <f>IF(Z280="TM",(COUNTIFS(Orders!AD:AD,Data!M280,Orders!W:W,0,Orders!X:X,0,Orders!S:S,"*Tab*")+COUNTIFS(Orders!AD:AD,Data!M280,Orders!W:W,1,Orders!X:X,1,Orders!S:S,"*Tab*")),IF(Data!Z280="AAM",SUMIFS(Data!AZ:AZ,Data!Z:Z,"TM",Data!X:X,Data!M280),IF(Data!Z280="AM",SUMIFS(Data!AZ:AZ,Data!Z:Z,"TM",Data!V:V,Data!M280),IF(Data!Z280="AZM",SUMIFS(Data!AZ:AZ,Data!Z:Z,"TM",Data!U:U,Data!M280),IF(Data!Z280="Zone",SUMIFS(Data!AZ:AZ,Data!Z:Z,"TM",Data!T:T,Data!M280),IF(Data!Z280="Region",SUMIFS(Data!AZ:AZ,Data!Z:Z,"TM",Data!S:S,Data!M280),IF(Data!Z280="Country",SUMIFS(Data!AZ:AZ,Data!Z:Z,"TM",Data!R:R,Data!M280),0)))))))</f>
        <v>0</v>
      </c>
      <c r="BA280" s="18">
        <f>IF(Z280="TM",(COUNTIFS(Orders!AD:AD,Data!M280,Orders!W:W,0,Orders!X:X,0,Orders!S:S,"*Dental*")+COUNTIFS(Orders!AD:AD,Data!M280,Orders!W:W,1,Orders!X:X,1,Orders!S:S,"*Dental*")+COUNTIFS(Orders!AD:AD,Data!M280,Orders!W:W,0,Orders!X:X,0,Orders!S:S,"*Pediatric*")+COUNTIFS(Orders!AD:AD,Data!M280,Orders!W:W,1,Orders!X:X,1,Orders!S:S,"*Pediatric*")),IF(Data!Z280="AAM",SUMIFS(Data!BA:BA,Data!Z:Z,"TM",Data!X:X,Data!M280),IF(Data!Z280="AM",SUMIFS(Data!BA:BA,Data!Z:Z,"TM",Data!V:V,Data!M280),IF(Data!Z280="AZM",SUMIFS(Data!BA:BA,Data!Z:Z,"TM",Data!U:U,Data!M280),IF(Data!Z280="Zone",SUMIFS(Data!BA:BA,Data!Z:Z,"TM",Data!T:T,Data!M280),IF(Data!Z280="Region",SUMIFS(Data!BA:BA,Data!Z:Z,"TM",Data!S:S,Data!M280),IF(Data!Z280="Country",SUMIFS(Data!BA:BA,Data!Z:Z,"TM",Data!R:R,Data!M280),0)))))))</f>
        <v>0</v>
      </c>
      <c r="BB280" s="18">
        <f>IF(Z280="TM",(COUNTIFS(Orders!AD:AD,Data!M280,Orders!W:W,0,Orders!X:X,0,Orders!S:S,"*Fabric*")+COUNTIFS(Orders!AD:AD,Data!M280,Orders!W:W,1,Orders!X:X,1,Orders!S:S,"*Fabric*")),IF(Data!Z280="AAM",SUMIFS(Data!BB:BB,Data!Z:Z,"TM",Data!X:X,Data!M280),IF(Data!Z280="AM",SUMIFS(Data!BB:BB,Data!Z:Z,"TM",Data!V:V,Data!M280),IF(Data!Z280="AZM",SUMIFS(Data!BB:BB,Data!Z:Z,"TM",Data!U:U,Data!M280),IF(Data!Z280="Zone",SUMIFS(Data!BB:BB,Data!Z:Z,"TM",Data!T:T,Data!M280),IF(Data!Z280="Region",SUMIFS(Data!BB:BB,Data!Z:Z,"TM",Data!S:S,Data!M280),IF(Data!Z280="Country",SUMIFS(Data!BB:BB,Data!Z:Z,"TM",Data!R:R,Data!M280),0)))))))</f>
        <v>0</v>
      </c>
    </row>
    <row r="281" spans="1:54" ht="15.75" x14ac:dyDescent="0.3">
      <c r="A281" s="33" t="str">
        <f t="shared" si="88"/>
        <v/>
      </c>
      <c r="B281" s="33" t="b">
        <f t="shared" si="89"/>
        <v>1</v>
      </c>
      <c r="C281" s="33" t="e">
        <f>IF(ISERROR(SMALL($D$4:$D$594,E281)),””,SMALL($D$4:$D$594,E281))</f>
        <v>#NAME?</v>
      </c>
      <c r="D281" s="34" t="str">
        <f t="shared" si="90"/>
        <v/>
      </c>
      <c r="E281" s="33">
        <f>ROWS($E$4:E281)</f>
        <v>278</v>
      </c>
      <c r="F281" s="33">
        <f t="shared" si="91"/>
        <v>0</v>
      </c>
      <c r="G281" s="33">
        <f>IF(OR(Report!$C$7="",Report!$C$7="All Levels"),1,IF(Report!$C$7=Data!Z281,1,0))</f>
        <v>0</v>
      </c>
      <c r="H281" s="33">
        <f t="shared" si="92"/>
        <v>1</v>
      </c>
      <c r="I281" s="33">
        <f t="shared" si="93"/>
        <v>3</v>
      </c>
      <c r="J281" s="33">
        <f>IF(OR(Report!$F$7="",Report!$F$7="All AMs"),1,IF(Report!$F$7=Data!W281,1,0))</f>
        <v>1</v>
      </c>
      <c r="K281" s="33">
        <f>IF(OR(Report!$E$7="",Report!$E$7="All Zones"),1,IF(Report!$E$7=Data!P281,1,0))</f>
        <v>1</v>
      </c>
      <c r="L281" s="33">
        <f>IF(OR(Report!$D$7="",Report!$D$7="All Regions"),1,IF(Report!$D$7=Data!O281,1,0))</f>
        <v>1</v>
      </c>
      <c r="M281" s="67" t="s">
        <v>259</v>
      </c>
      <c r="N281" s="67" t="s">
        <v>879</v>
      </c>
      <c r="O281" s="68" t="s">
        <v>19</v>
      </c>
      <c r="P281" s="68" t="s">
        <v>685</v>
      </c>
      <c r="Q281" s="68" t="s">
        <v>685</v>
      </c>
      <c r="R281" s="67" t="s">
        <v>777</v>
      </c>
      <c r="S281" s="67" t="s">
        <v>753</v>
      </c>
      <c r="T281" s="67" t="s">
        <v>754</v>
      </c>
      <c r="U281" s="67" t="s">
        <v>785</v>
      </c>
      <c r="V281" s="67" t="s">
        <v>826</v>
      </c>
      <c r="W281" s="67" t="s">
        <v>714</v>
      </c>
      <c r="X281" s="67"/>
      <c r="Y281" s="68" t="s">
        <v>361</v>
      </c>
      <c r="Z281" s="68" t="s">
        <v>13</v>
      </c>
      <c r="AA281" s="68" t="s">
        <v>70</v>
      </c>
      <c r="AB281" s="18">
        <f>IF(Z281="TM",IF(AA281="H",(COUNTIFS(Orders!AD:AD,Data!M281,Orders!W:W,0,Orders!X:X,0)+COUNTIFS(Orders!AD:AD,Data!M281,Orders!W:W,1,Orders!X:X,1)),0),IF(Data!Z281="AAM",SUMIFS(Data!AB:AB,Data!Z:Z,"TM",Data!X:X,Data!M281,AA:AA,"H"),IF(Data!Z281="AM",SUMIFS(Data!AB:AB,Data!Z:Z,"TM",Data!V:V,Data!M281,AA:AA,"H"),IF(Data!Z281="AZM",SUMIFS(Data!AB:AB,Data!Z:Z,"TM",Data!U:U,Data!M281,AA:AA,"H"),IF(Data!Z281="ZM",SUMIFS(Data!AB:AB,Data!Z:Z,"TM",Data!T:T,Data!M281,AA:AA,"H"),IF(Data!Z281="RM",SUMIFS(Data!AB:AB,Data!Z:Z,"TM",Data!S:S,Data!M281,AA:AA,"H"),IF(Data!Z281="CM",SUMIFS(Data!AB:AB,Data!Z:Z,"TM",Data!R:R,Data!M281,AA:AA,"H"),"")))))))</f>
        <v>1</v>
      </c>
      <c r="AC281" s="28">
        <f>IF(Z281="TM",IF(AA281="H",(SUMIFS(Orders!AG:AG,Orders!AD:AD,Data!M281,Orders!W:W,0,Orders!X:X,0)+SUMIFS(Orders!AG:AG,Orders!AD:AD,Data!M281,Orders!W:W,1,Orders!X:X,1))/12000,0),IF(Data!Z281="AAM",SUMIFS(Data!AC:AC,Data!Z:Z,"TM",Data!X:X,Data!M281,AA:AA,"H"),IF(Data!Z281="AM",SUMIFS(Data!AC:AC,Data!Z:Z,"TM",Data!V:V,Data!M281,AA:AA,"H"),IF(Data!Z281="AZM",SUMIFS(Data!AC:AC,Data!Z:Z,"TM",Data!U:U,Data!M281,AA:AA,"H"),IF(Data!Z281="Zone",SUMIFS(Data!AC:AC,Data!Z:Z,"TM",Data!T:T,Data!M281,AA:AA,"H"),IF(Data!Z281="Region",SUMIFS(Data!AC:AC,Data!Z:Z,"TM",Data!S:S,Data!M281,AA:AA,"H"),IF(Data!Z281="Country",SUMIFS(Data!AC:AC,Data!Z:Z,"TM",Data!R:R,Data!M281,AA:AA,"H"),"")))))))</f>
        <v>2.4990000000000001</v>
      </c>
      <c r="AD281" s="18">
        <f>IF(Z281="TM",0,IF(Data!Z281="AAM",SUMIFS(Data!AD:AD,Data!Z:Z,"TM",Data!X:X,Data!M281,AA:AA,"H"),IF(Data!Z281="AM",SUMIFS(Data!AD:AD,Data!Z:Z,"TM",Data!V:V,Data!M281,AA:AA,"H"),IF(Data!Z281="AZM",SUMIFS(Data!AD:AD,Data!Z:Z,"TM",Data!U:U,Data!M281,AA:AA,"H"),IF(Data!Z281="Zone",SUMIFS(Data!AD:AD,Data!Z:Z,"TM",Data!T:T,Data!M281,AA:AA,"H"),IF(Data!Z281="Region",SUMIFS(Data!AD:AD,Data!Z:Z,"TM",Data!S:S,Data!M281,AA:AA,"H"),IF(Data!Z281="Country",SUMIFS(Data!AD:AD,Data!Z:Z,"TM",Data!R:R,Data!M281,AA:AA,"H"),"")))))))</f>
        <v>0</v>
      </c>
      <c r="AE281" s="27">
        <f t="shared" si="77"/>
        <v>0</v>
      </c>
      <c r="AF281" s="26">
        <f t="shared" si="78"/>
        <v>2499</v>
      </c>
      <c r="AG281" s="26">
        <f t="shared" si="79"/>
        <v>2.4990000000000001</v>
      </c>
      <c r="AH281" s="26">
        <f t="shared" si="80"/>
        <v>0</v>
      </c>
      <c r="AJ281" s="28">
        <f>IF(Z281="TM",IF(AA281="U",(SUMIFS(Orders!AG:AG,Orders!AD:AD,Data!M281,Orders!W:W,0,Orders!X:X,0)+SUMIFS(Orders!AG:AG,Orders!AD:AD,Data!M281,Orders!W:W,1,Orders!X:X,1))/12000,0),IF(Data!Z281="AAM",SUMIFS(Data!AJ:AJ,Data!Z:Z,"TM",Data!X:X,Data!M281,AA:AA,"U"),IF(Data!Z281="AM",SUMIFS(Data!AJ:AJ,Data!Z:Z,"TM",Data!V:V,Data!M281,AA:AA,"U"),IF(Data!Z281="AZM",SUMIFS(Data!AJ:AJ,Data!Z:Z,"TM",Data!U:U,Data!M281,AA:AA,"U"),IF(Data!Z281="Zone",SUMIFS(Data!AJ:AJ,Data!Z:Z,"TM",Data!T:T,Data!M281,AA:AA,"U"),IF(Data!Z281="Region",SUMIFS(Data!AJ:AJ,Data!Z:Z,"TM",Data!S:S,Data!M281,AA:AA,"U"),IF(Data!Z281="Country",SUMIFS(Data!AJ:AJ,Data!Z:Z,"TM",Data!R:R,Data!M281,AA:AA,"U"),"")))))))</f>
        <v>0</v>
      </c>
      <c r="AK281" s="18">
        <f>IF(Z281="TM",IF(AA281="U",(SUMIFS(Orders!AG:AG,Orders!AD:AD,Data!M281,Orders!W:W,0,Orders!X:X,0)+SUMIFS(Orders!AG:AG,Orders!AD:AD,Data!M281,Orders!W:W,1,Orders!X:X,1)),0),IF(Data!Z281="AAM",SUMIFS(Data!AK:AK,Data!Z:Z,"TM",Data!X:X,Data!M281,AA:AA,"U"),IF(Data!Z281="AM",SUMIFS(Data!AK:AK,Data!Z:Z,"TM",Data!V:V,Data!M281,AA:AA,"U"),IF(Data!Z281="AZM",SUMIFS(Data!AK:AK,Data!Z:Z,"TM",Data!U:U,Data!M281,AA:AA,"U"),IF(Data!Z281="Zone",SUMIFS(Data!AK:AK,Data!Z:Z,"TM",Data!T:T,Data!M281,AA:AA,"U"),IF(Data!Z281="Region",SUMIFS(Data!AK:AK,Data!Z:Z,"TM",Data!S:S,Data!M281,AA:AA,"U"),IF(Data!Z281="Country",SUMIFS(Data!AK:AK,Data!Z:Z,"TM",Data!R:R,Data!M281,AA:AA,"U"),"")))))))</f>
        <v>0</v>
      </c>
      <c r="AL281" s="18">
        <f>IF(Z281="TM",12000*0,IF(Data!Z281="AAM",SUMIFS(Data!AL:AL,Data!Z:Z,"TM",Data!X:X,Data!M281,AA:AA,"H"),IF(Data!Z281="AM",SUMIFS(Data!AL:AL,Data!Z:Z,"TM",Data!V:V,Data!M281,AA:AA,"H"),IF(Data!Z281="AZM",SUMIFS(Data!AL:AL,Data!Z:Z,"TM",Data!U:U,Data!M281,AA:AA,"H"),IF(Data!Z281="Zone",SUMIFS(Data!AL:AL,Data!Z:Z,"TM",Data!T:T,Data!M281,AA:AA,"H"),IF(Data!Z281="Region",SUMIFS(Data!AL:AL,Data!Z:Z,"TM",Data!S:S,Data!M281,AA:AA,"H"),IF(Data!Z281="Country",SUMIFS(Data!AL:AL,Data!Z:Z,"TM",Data!R:R,Data!M281,AA:AA,"H"),"")))))))</f>
        <v>0</v>
      </c>
      <c r="AM281" s="27">
        <f t="shared" si="81"/>
        <v>0</v>
      </c>
      <c r="AN281" s="26">
        <f t="shared" si="82"/>
        <v>2.4990000000000001</v>
      </c>
      <c r="AO281" s="26">
        <f t="shared" si="83"/>
        <v>0</v>
      </c>
      <c r="AQ281" s="28">
        <f t="shared" si="84"/>
        <v>2.4990000000000001</v>
      </c>
      <c r="AR281" s="18">
        <f t="shared" si="85"/>
        <v>29988</v>
      </c>
      <c r="AS281" s="18">
        <f t="shared" si="86"/>
        <v>0</v>
      </c>
      <c r="AT281" s="27">
        <f t="shared" si="87"/>
        <v>0</v>
      </c>
      <c r="AU281" s="27"/>
      <c r="AV281" s="27"/>
      <c r="AW281" s="18">
        <f>IF(Z281="TM",(COUNTIFS(Orders!AD:AD,Data!M281,Orders!W:W,0,Orders!X:X,0,Orders!S:S,"*Ray*")+COUNTIFS(Orders!AD:AD,Data!M281,Orders!W:W,1,Orders!X:X,1,Orders!S:S,"*Ray*")+COUNTIFS(Orders!AD:AD,Data!M281,Orders!W:W,0,Orders!X:X,0,Orders!S:S,"*Fabric*")+COUNTIFS(Orders!AD:AD,Data!M281,Orders!W:W,1,Orders!X:X,1,Orders!S:S,"*Fabric*")),IF(Data!Z281="AAM",SUMIFS(Data!AW:AW,Data!Z:Z,"TM",Data!X:X,Data!M281),IF(Data!Z281="AM",SUMIFS(Data!AW:AW,Data!Z:Z,"TM",Data!V:V,Data!M281),IF(Data!Z281="AZM",SUMIFS(Data!AW:AW,Data!Z:Z,"TM",Data!U:U,Data!M281),IF(Data!Z281="Zone",SUMIFS(Data!AW:AW,Data!Z:Z,"TM",Data!T:T,Data!M281),IF(Data!Z281="Region",SUMIFS(Data!AW:AW,Data!Z:Z,"TM",Data!S:S,Data!M281),IF(Data!Z281="Country",SUMIFS(Data!AW:AW,Data!Z:Z,"TM",Data!R:R,Data!M281),0)))))))</f>
        <v>1</v>
      </c>
      <c r="AX281" s="18">
        <f>IF(Z281="TM",(COUNTIFS(Orders!AD:AD,Data!M281,Orders!W:W,0,Orders!X:X,0,Orders!S:S,"*Starter*")+COUNTIFS(Orders!AD:AD,Data!M281,Orders!W:W,1,Orders!X:X,1,Orders!S:S,"*Starter*")),IF(Data!Z281="AAM",SUMIFS(Data!AX:AX,Data!Z:Z,"TM",Data!X:X,Data!M281),IF(Data!Z281="AM",SUMIFS(Data!AX:AX,Data!Z:Z,"TM",Data!V:V,Data!M281),IF(Data!Z281="AZM",SUMIFS(Data!AX:AX,Data!Z:Z,"TM",Data!U:U,Data!M281),IF(Data!Z281="Zone",SUMIFS(Data!AX:AX,Data!Z:Z,"TM",Data!T:T,Data!M281),IF(Data!Z281="Region",SUMIFS(Data!AX:AX,Data!Z:Z,"TM",Data!S:S,Data!M281),IF(Data!Z281="Country",SUMIFS(Data!AX:AX,Data!Z:Z,"TM",Data!R:R,Data!M281),0)))))))</f>
        <v>1</v>
      </c>
      <c r="AY281" s="18">
        <f>IF(Z281="TM",(COUNTIFS(Orders!AD:AD,Data!M281,Orders!W:W,0,Orders!X:X,0,Orders!S:S,"*Pro*")+COUNTIFS(Orders!AD:AD,Data!M281,Orders!W:W,1,Orders!X:X,1,Orders!S:S,"*Pro*")),IF(Data!Z281="AAM",SUMIFS(Data!AY:AY,Data!Z:Z,"TM",Data!X:X,Data!M281),IF(Data!Z281="AM",SUMIFS(Data!AY:AY,Data!Z:Z,"TM",Data!V:V,Data!M281),IF(Data!Z281="AZM",SUMIFS(Data!AY:AY,Data!Z:Z,"TM",Data!U:U,Data!M281),IF(Data!Z281="Zone",SUMIFS(Data!AY:AY,Data!Z:Z,"TM",Data!T:T,Data!M281),IF(Data!Z281="Region",SUMIFS(Data!AY:AY,Data!Z:Z,"TM",Data!S:S,Data!M281),IF(Data!Z281="Country",SUMIFS(Data!AY:AY,Data!Z:Z,"TM",Data!R:R,Data!M281),0)))))))</f>
        <v>0</v>
      </c>
      <c r="AZ281" s="18">
        <f>IF(Z281="TM",(COUNTIFS(Orders!AD:AD,Data!M281,Orders!W:W,0,Orders!X:X,0,Orders!S:S,"*Tab*")+COUNTIFS(Orders!AD:AD,Data!M281,Orders!W:W,1,Orders!X:X,1,Orders!S:S,"*Tab*")),IF(Data!Z281="AAM",SUMIFS(Data!AZ:AZ,Data!Z:Z,"TM",Data!X:X,Data!M281),IF(Data!Z281="AM",SUMIFS(Data!AZ:AZ,Data!Z:Z,"TM",Data!V:V,Data!M281),IF(Data!Z281="AZM",SUMIFS(Data!AZ:AZ,Data!Z:Z,"TM",Data!U:U,Data!M281),IF(Data!Z281="Zone",SUMIFS(Data!AZ:AZ,Data!Z:Z,"TM",Data!T:T,Data!M281),IF(Data!Z281="Region",SUMIFS(Data!AZ:AZ,Data!Z:Z,"TM",Data!S:S,Data!M281),IF(Data!Z281="Country",SUMIFS(Data!AZ:AZ,Data!Z:Z,"TM",Data!R:R,Data!M281),0)))))))</f>
        <v>1</v>
      </c>
      <c r="BA281" s="18">
        <f>IF(Z281="TM",(COUNTIFS(Orders!AD:AD,Data!M281,Orders!W:W,0,Orders!X:X,0,Orders!S:S,"*Dental*")+COUNTIFS(Orders!AD:AD,Data!M281,Orders!W:W,1,Orders!X:X,1,Orders!S:S,"*Dental*")+COUNTIFS(Orders!AD:AD,Data!M281,Orders!W:W,0,Orders!X:X,0,Orders!S:S,"*Pediatric*")+COUNTIFS(Orders!AD:AD,Data!M281,Orders!W:W,1,Orders!X:X,1,Orders!S:S,"*Pediatric*")),IF(Data!Z281="AAM",SUMIFS(Data!BA:BA,Data!Z:Z,"TM",Data!X:X,Data!M281),IF(Data!Z281="AM",SUMIFS(Data!BA:BA,Data!Z:Z,"TM",Data!V:V,Data!M281),IF(Data!Z281="AZM",SUMIFS(Data!BA:BA,Data!Z:Z,"TM",Data!U:U,Data!M281),IF(Data!Z281="Zone",SUMIFS(Data!BA:BA,Data!Z:Z,"TM",Data!T:T,Data!M281),IF(Data!Z281="Region",SUMIFS(Data!BA:BA,Data!Z:Z,"TM",Data!S:S,Data!M281),IF(Data!Z281="Country",SUMIFS(Data!BA:BA,Data!Z:Z,"TM",Data!R:R,Data!M281),0)))))))</f>
        <v>0</v>
      </c>
      <c r="BB281" s="18">
        <f>IF(Z281="TM",(COUNTIFS(Orders!AD:AD,Data!M281,Orders!W:W,0,Orders!X:X,0,Orders!S:S,"*Fabric*")+COUNTIFS(Orders!AD:AD,Data!M281,Orders!W:W,1,Orders!X:X,1,Orders!S:S,"*Fabric*")),IF(Data!Z281="AAM",SUMIFS(Data!BB:BB,Data!Z:Z,"TM",Data!X:X,Data!M281),IF(Data!Z281="AM",SUMIFS(Data!BB:BB,Data!Z:Z,"TM",Data!V:V,Data!M281),IF(Data!Z281="AZM",SUMIFS(Data!BB:BB,Data!Z:Z,"TM",Data!U:U,Data!M281),IF(Data!Z281="Zone",SUMIFS(Data!BB:BB,Data!Z:Z,"TM",Data!T:T,Data!M281),IF(Data!Z281="Region",SUMIFS(Data!BB:BB,Data!Z:Z,"TM",Data!S:S,Data!M281),IF(Data!Z281="Country",SUMIFS(Data!BB:BB,Data!Z:Z,"TM",Data!R:R,Data!M281),0)))))))</f>
        <v>0</v>
      </c>
    </row>
    <row r="282" spans="1:54" ht="15.75" x14ac:dyDescent="0.3">
      <c r="A282" s="33" t="str">
        <f t="shared" si="88"/>
        <v/>
      </c>
      <c r="B282" s="33" t="b">
        <f t="shared" si="89"/>
        <v>1</v>
      </c>
      <c r="C282" s="33" t="e">
        <f>IF(ISERROR(SMALL($D$4:$D$594,E282)),””,SMALL($D$4:$D$594,E282))</f>
        <v>#NAME?</v>
      </c>
      <c r="D282" s="34" t="str">
        <f t="shared" si="90"/>
        <v/>
      </c>
      <c r="E282" s="33">
        <f>ROWS($E$4:E282)</f>
        <v>279</v>
      </c>
      <c r="F282" s="33">
        <f t="shared" si="91"/>
        <v>0</v>
      </c>
      <c r="G282" s="33">
        <f>IF(OR(Report!$C$7="",Report!$C$7="All Levels"),1,IF(Report!$C$7=Data!Z282,1,0))</f>
        <v>0</v>
      </c>
      <c r="H282" s="33">
        <f t="shared" si="92"/>
        <v>1</v>
      </c>
      <c r="I282" s="33">
        <f t="shared" si="93"/>
        <v>3</v>
      </c>
      <c r="J282" s="33">
        <f>IF(OR(Report!$F$7="",Report!$F$7="All AMs"),1,IF(Report!$F$7=Data!W282,1,0))</f>
        <v>1</v>
      </c>
      <c r="K282" s="33">
        <f>IF(OR(Report!$E$7="",Report!$E$7="All Zones"),1,IF(Report!$E$7=Data!P282,1,0))</f>
        <v>1</v>
      </c>
      <c r="L282" s="33">
        <f>IF(OR(Report!$D$7="",Report!$D$7="All Regions"),1,IF(Report!$D$7=Data!O282,1,0))</f>
        <v>1</v>
      </c>
      <c r="M282" s="67" t="s">
        <v>251</v>
      </c>
      <c r="N282" s="67" t="s">
        <v>1107</v>
      </c>
      <c r="O282" s="68" t="s">
        <v>19</v>
      </c>
      <c r="P282" s="68" t="s">
        <v>685</v>
      </c>
      <c r="Q282" s="68" t="s">
        <v>685</v>
      </c>
      <c r="R282" s="67" t="s">
        <v>777</v>
      </c>
      <c r="S282" s="67" t="s">
        <v>753</v>
      </c>
      <c r="T282" s="67" t="s">
        <v>754</v>
      </c>
      <c r="U282" s="67" t="s">
        <v>785</v>
      </c>
      <c r="V282" s="67" t="s">
        <v>826</v>
      </c>
      <c r="W282" s="67" t="s">
        <v>714</v>
      </c>
      <c r="X282" s="67"/>
      <c r="Y282" s="68" t="s">
        <v>361</v>
      </c>
      <c r="Z282" s="68" t="s">
        <v>13</v>
      </c>
      <c r="AA282" s="68" t="s">
        <v>925</v>
      </c>
      <c r="AB282" s="18">
        <f>IF(Z282="TM",IF(AA282="H",(COUNTIFS(Orders!AD:AD,Data!M282,Orders!W:W,0,Orders!X:X,0)+COUNTIFS(Orders!AD:AD,Data!M282,Orders!W:W,1,Orders!X:X,1)),0),IF(Data!Z282="AAM",SUMIFS(Data!AB:AB,Data!Z:Z,"TM",Data!X:X,Data!M282,AA:AA,"H"),IF(Data!Z282="AM",SUMIFS(Data!AB:AB,Data!Z:Z,"TM",Data!V:V,Data!M282,AA:AA,"H"),IF(Data!Z282="AZM",SUMIFS(Data!AB:AB,Data!Z:Z,"TM",Data!U:U,Data!M282,AA:AA,"H"),IF(Data!Z282="ZM",SUMIFS(Data!AB:AB,Data!Z:Z,"TM",Data!T:T,Data!M282,AA:AA,"H"),IF(Data!Z282="RM",SUMIFS(Data!AB:AB,Data!Z:Z,"TM",Data!S:S,Data!M282,AA:AA,"H"),IF(Data!Z282="CM",SUMIFS(Data!AB:AB,Data!Z:Z,"TM",Data!R:R,Data!M282,AA:AA,"H"),"")))))))</f>
        <v>0</v>
      </c>
      <c r="AC282" s="28">
        <f>IF(Z282="TM",IF(AA282="H",(SUMIFS(Orders!AG:AG,Orders!AD:AD,Data!M282,Orders!W:W,0,Orders!X:X,0)+SUMIFS(Orders!AG:AG,Orders!AD:AD,Data!M282,Orders!W:W,1,Orders!X:X,1))/12000,0),IF(Data!Z282="AAM",SUMIFS(Data!AC:AC,Data!Z:Z,"TM",Data!X:X,Data!M282,AA:AA,"H"),IF(Data!Z282="AM",SUMIFS(Data!AC:AC,Data!Z:Z,"TM",Data!V:V,Data!M282,AA:AA,"H"),IF(Data!Z282="AZM",SUMIFS(Data!AC:AC,Data!Z:Z,"TM",Data!U:U,Data!M282,AA:AA,"H"),IF(Data!Z282="Zone",SUMIFS(Data!AC:AC,Data!Z:Z,"TM",Data!T:T,Data!M282,AA:AA,"H"),IF(Data!Z282="Region",SUMIFS(Data!AC:AC,Data!Z:Z,"TM",Data!S:S,Data!M282,AA:AA,"H"),IF(Data!Z282="Country",SUMIFS(Data!AC:AC,Data!Z:Z,"TM",Data!R:R,Data!M282,AA:AA,"H"),"")))))))</f>
        <v>0</v>
      </c>
      <c r="AD282" s="18">
        <f>IF(Z282="TM",0,IF(Data!Z282="AAM",SUMIFS(Data!AD:AD,Data!Z:Z,"TM",Data!X:X,Data!M282,AA:AA,"H"),IF(Data!Z282="AM",SUMIFS(Data!AD:AD,Data!Z:Z,"TM",Data!V:V,Data!M282,AA:AA,"H"),IF(Data!Z282="AZM",SUMIFS(Data!AD:AD,Data!Z:Z,"TM",Data!U:U,Data!M282,AA:AA,"H"),IF(Data!Z282="Zone",SUMIFS(Data!AD:AD,Data!Z:Z,"TM",Data!T:T,Data!M282,AA:AA,"H"),IF(Data!Z282="Region",SUMIFS(Data!AD:AD,Data!Z:Z,"TM",Data!S:S,Data!M282,AA:AA,"H"),IF(Data!Z282="Country",SUMIFS(Data!AD:AD,Data!Z:Z,"TM",Data!R:R,Data!M282,AA:AA,"H"),"")))))))</f>
        <v>0</v>
      </c>
      <c r="AE282" s="27">
        <f t="shared" si="77"/>
        <v>0</v>
      </c>
      <c r="AF282" s="26">
        <f t="shared" si="78"/>
        <v>0</v>
      </c>
      <c r="AG282" s="26">
        <f t="shared" si="79"/>
        <v>0</v>
      </c>
      <c r="AH282" s="26">
        <f t="shared" si="80"/>
        <v>0</v>
      </c>
      <c r="AJ282" s="28">
        <f>IF(Z282="TM",IF(AA282="U",(SUMIFS(Orders!AG:AG,Orders!AD:AD,Data!M282,Orders!W:W,0,Orders!X:X,0)+SUMIFS(Orders!AG:AG,Orders!AD:AD,Data!M282,Orders!W:W,1,Orders!X:X,1))/12000,0),IF(Data!Z282="AAM",SUMIFS(Data!AJ:AJ,Data!Z:Z,"TM",Data!X:X,Data!M282,AA:AA,"U"),IF(Data!Z282="AM",SUMIFS(Data!AJ:AJ,Data!Z:Z,"TM",Data!V:V,Data!M282,AA:AA,"U"),IF(Data!Z282="AZM",SUMIFS(Data!AJ:AJ,Data!Z:Z,"TM",Data!U:U,Data!M282,AA:AA,"U"),IF(Data!Z282="Zone",SUMIFS(Data!AJ:AJ,Data!Z:Z,"TM",Data!T:T,Data!M282,AA:AA,"U"),IF(Data!Z282="Region",SUMIFS(Data!AJ:AJ,Data!Z:Z,"TM",Data!S:S,Data!M282,AA:AA,"U"),IF(Data!Z282="Country",SUMIFS(Data!AJ:AJ,Data!Z:Z,"TM",Data!R:R,Data!M282,AA:AA,"U"),"")))))))</f>
        <v>0</v>
      </c>
      <c r="AK282" s="18">
        <f>IF(Z282="TM",IF(AA282="U",(SUMIFS(Orders!AG:AG,Orders!AD:AD,Data!M282,Orders!W:W,0,Orders!X:X,0)+SUMIFS(Orders!AG:AG,Orders!AD:AD,Data!M282,Orders!W:W,1,Orders!X:X,1)),0),IF(Data!Z282="AAM",SUMIFS(Data!AK:AK,Data!Z:Z,"TM",Data!X:X,Data!M282,AA:AA,"U"),IF(Data!Z282="AM",SUMIFS(Data!AK:AK,Data!Z:Z,"TM",Data!V:V,Data!M282,AA:AA,"U"),IF(Data!Z282="AZM",SUMIFS(Data!AK:AK,Data!Z:Z,"TM",Data!U:U,Data!M282,AA:AA,"U"),IF(Data!Z282="Zone",SUMIFS(Data!AK:AK,Data!Z:Z,"TM",Data!T:T,Data!M282,AA:AA,"U"),IF(Data!Z282="Region",SUMIFS(Data!AK:AK,Data!Z:Z,"TM",Data!S:S,Data!M282,AA:AA,"U"),IF(Data!Z282="Country",SUMIFS(Data!AK:AK,Data!Z:Z,"TM",Data!R:R,Data!M282,AA:AA,"U"),"")))))))</f>
        <v>0</v>
      </c>
      <c r="AL282" s="18">
        <f>IF(Z282="TM",12000*0,IF(Data!Z282="AAM",SUMIFS(Data!AL:AL,Data!Z:Z,"TM",Data!X:X,Data!M282,AA:AA,"H"),IF(Data!Z282="AM",SUMIFS(Data!AL:AL,Data!Z:Z,"TM",Data!V:V,Data!M282,AA:AA,"H"),IF(Data!Z282="AZM",SUMIFS(Data!AL:AL,Data!Z:Z,"TM",Data!U:U,Data!M282,AA:AA,"H"),IF(Data!Z282="Zone",SUMIFS(Data!AL:AL,Data!Z:Z,"TM",Data!T:T,Data!M282,AA:AA,"H"),IF(Data!Z282="Region",SUMIFS(Data!AL:AL,Data!Z:Z,"TM",Data!S:S,Data!M282,AA:AA,"H"),IF(Data!Z282="Country",SUMIFS(Data!AL:AL,Data!Z:Z,"TM",Data!R:R,Data!M282,AA:AA,"H"),"")))))))</f>
        <v>0</v>
      </c>
      <c r="AM282" s="27">
        <f t="shared" si="81"/>
        <v>0</v>
      </c>
      <c r="AN282" s="26">
        <f t="shared" si="82"/>
        <v>0</v>
      </c>
      <c r="AO282" s="26">
        <f t="shared" si="83"/>
        <v>0</v>
      </c>
      <c r="AQ282" s="28">
        <f t="shared" si="84"/>
        <v>0</v>
      </c>
      <c r="AR282" s="18">
        <f t="shared" si="85"/>
        <v>0</v>
      </c>
      <c r="AS282" s="18">
        <f t="shared" si="86"/>
        <v>0</v>
      </c>
      <c r="AT282" s="27">
        <f t="shared" si="87"/>
        <v>0</v>
      </c>
      <c r="AU282" s="27"/>
      <c r="AV282" s="27"/>
      <c r="AW282" s="18">
        <f>IF(Z282="TM",(COUNTIFS(Orders!AD:AD,Data!M282,Orders!W:W,0,Orders!X:X,0,Orders!S:S,"*Ray*")+COUNTIFS(Orders!AD:AD,Data!M282,Orders!W:W,1,Orders!X:X,1,Orders!S:S,"*Ray*")+COUNTIFS(Orders!AD:AD,Data!M282,Orders!W:W,0,Orders!X:X,0,Orders!S:S,"*Fabric*")+COUNTIFS(Orders!AD:AD,Data!M282,Orders!W:W,1,Orders!X:X,1,Orders!S:S,"*Fabric*")),IF(Data!Z282="AAM",SUMIFS(Data!AW:AW,Data!Z:Z,"TM",Data!X:X,Data!M282),IF(Data!Z282="AM",SUMIFS(Data!AW:AW,Data!Z:Z,"TM",Data!V:V,Data!M282),IF(Data!Z282="AZM",SUMIFS(Data!AW:AW,Data!Z:Z,"TM",Data!U:U,Data!M282),IF(Data!Z282="Zone",SUMIFS(Data!AW:AW,Data!Z:Z,"TM",Data!T:T,Data!M282),IF(Data!Z282="Region",SUMIFS(Data!AW:AW,Data!Z:Z,"TM",Data!S:S,Data!M282),IF(Data!Z282="Country",SUMIFS(Data!AW:AW,Data!Z:Z,"TM",Data!R:R,Data!M282),0)))))))</f>
        <v>0</v>
      </c>
      <c r="AX282" s="18">
        <f>IF(Z282="TM",(COUNTIFS(Orders!AD:AD,Data!M282,Orders!W:W,0,Orders!X:X,0,Orders!S:S,"*Starter*")+COUNTIFS(Orders!AD:AD,Data!M282,Orders!W:W,1,Orders!X:X,1,Orders!S:S,"*Starter*")),IF(Data!Z282="AAM",SUMIFS(Data!AX:AX,Data!Z:Z,"TM",Data!X:X,Data!M282),IF(Data!Z282="AM",SUMIFS(Data!AX:AX,Data!Z:Z,"TM",Data!V:V,Data!M282),IF(Data!Z282="AZM",SUMIFS(Data!AX:AX,Data!Z:Z,"TM",Data!U:U,Data!M282),IF(Data!Z282="Zone",SUMIFS(Data!AX:AX,Data!Z:Z,"TM",Data!T:T,Data!M282),IF(Data!Z282="Region",SUMIFS(Data!AX:AX,Data!Z:Z,"TM",Data!S:S,Data!M282),IF(Data!Z282="Country",SUMIFS(Data!AX:AX,Data!Z:Z,"TM",Data!R:R,Data!M282),0)))))))</f>
        <v>0</v>
      </c>
      <c r="AY282" s="18">
        <f>IF(Z282="TM",(COUNTIFS(Orders!AD:AD,Data!M282,Orders!W:W,0,Orders!X:X,0,Orders!S:S,"*Pro*")+COUNTIFS(Orders!AD:AD,Data!M282,Orders!W:W,1,Orders!X:X,1,Orders!S:S,"*Pro*")),IF(Data!Z282="AAM",SUMIFS(Data!AY:AY,Data!Z:Z,"TM",Data!X:X,Data!M282),IF(Data!Z282="AM",SUMIFS(Data!AY:AY,Data!Z:Z,"TM",Data!V:V,Data!M282),IF(Data!Z282="AZM",SUMIFS(Data!AY:AY,Data!Z:Z,"TM",Data!U:U,Data!M282),IF(Data!Z282="Zone",SUMIFS(Data!AY:AY,Data!Z:Z,"TM",Data!T:T,Data!M282),IF(Data!Z282="Region",SUMIFS(Data!AY:AY,Data!Z:Z,"TM",Data!S:S,Data!M282),IF(Data!Z282="Country",SUMIFS(Data!AY:AY,Data!Z:Z,"TM",Data!R:R,Data!M282),0)))))))</f>
        <v>0</v>
      </c>
      <c r="AZ282" s="18">
        <f>IF(Z282="TM",(COUNTIFS(Orders!AD:AD,Data!M282,Orders!W:W,0,Orders!X:X,0,Orders!S:S,"*Tab*")+COUNTIFS(Orders!AD:AD,Data!M282,Orders!W:W,1,Orders!X:X,1,Orders!S:S,"*Tab*")),IF(Data!Z282="AAM",SUMIFS(Data!AZ:AZ,Data!Z:Z,"TM",Data!X:X,Data!M282),IF(Data!Z282="AM",SUMIFS(Data!AZ:AZ,Data!Z:Z,"TM",Data!V:V,Data!M282),IF(Data!Z282="AZM",SUMIFS(Data!AZ:AZ,Data!Z:Z,"TM",Data!U:U,Data!M282),IF(Data!Z282="Zone",SUMIFS(Data!AZ:AZ,Data!Z:Z,"TM",Data!T:T,Data!M282),IF(Data!Z282="Region",SUMIFS(Data!AZ:AZ,Data!Z:Z,"TM",Data!S:S,Data!M282),IF(Data!Z282="Country",SUMIFS(Data!AZ:AZ,Data!Z:Z,"TM",Data!R:R,Data!M282),0)))))))</f>
        <v>0</v>
      </c>
      <c r="BA282" s="18">
        <f>IF(Z282="TM",(COUNTIFS(Orders!AD:AD,Data!M282,Orders!W:W,0,Orders!X:X,0,Orders!S:S,"*Dental*")+COUNTIFS(Orders!AD:AD,Data!M282,Orders!W:W,1,Orders!X:X,1,Orders!S:S,"*Dental*")+COUNTIFS(Orders!AD:AD,Data!M282,Orders!W:W,0,Orders!X:X,0,Orders!S:S,"*Pediatric*")+COUNTIFS(Orders!AD:AD,Data!M282,Orders!W:W,1,Orders!X:X,1,Orders!S:S,"*Pediatric*")),IF(Data!Z282="AAM",SUMIFS(Data!BA:BA,Data!Z:Z,"TM",Data!X:X,Data!M282),IF(Data!Z282="AM",SUMIFS(Data!BA:BA,Data!Z:Z,"TM",Data!V:V,Data!M282),IF(Data!Z282="AZM",SUMIFS(Data!BA:BA,Data!Z:Z,"TM",Data!U:U,Data!M282),IF(Data!Z282="Zone",SUMIFS(Data!BA:BA,Data!Z:Z,"TM",Data!T:T,Data!M282),IF(Data!Z282="Region",SUMIFS(Data!BA:BA,Data!Z:Z,"TM",Data!S:S,Data!M282),IF(Data!Z282="Country",SUMIFS(Data!BA:BA,Data!Z:Z,"TM",Data!R:R,Data!M282),0)))))))</f>
        <v>0</v>
      </c>
      <c r="BB282" s="18">
        <f>IF(Z282="TM",(COUNTIFS(Orders!AD:AD,Data!M282,Orders!W:W,0,Orders!X:X,0,Orders!S:S,"*Fabric*")+COUNTIFS(Orders!AD:AD,Data!M282,Orders!W:W,1,Orders!X:X,1,Orders!S:S,"*Fabric*")),IF(Data!Z282="AAM",SUMIFS(Data!BB:BB,Data!Z:Z,"TM",Data!X:X,Data!M282),IF(Data!Z282="AM",SUMIFS(Data!BB:BB,Data!Z:Z,"TM",Data!V:V,Data!M282),IF(Data!Z282="AZM",SUMIFS(Data!BB:BB,Data!Z:Z,"TM",Data!U:U,Data!M282),IF(Data!Z282="Zone",SUMIFS(Data!BB:BB,Data!Z:Z,"TM",Data!T:T,Data!M282),IF(Data!Z282="Region",SUMIFS(Data!BB:BB,Data!Z:Z,"TM",Data!S:S,Data!M282),IF(Data!Z282="Country",SUMIFS(Data!BB:BB,Data!Z:Z,"TM",Data!R:R,Data!M282),0)))))))</f>
        <v>0</v>
      </c>
    </row>
    <row r="283" spans="1:54" ht="15.75" x14ac:dyDescent="0.3">
      <c r="A283" s="33" t="str">
        <f t="shared" si="88"/>
        <v/>
      </c>
      <c r="B283" s="33" t="b">
        <f t="shared" si="89"/>
        <v>1</v>
      </c>
      <c r="C283" s="33" t="e">
        <f>IF(ISERROR(SMALL($D$4:$D$594,E283)),””,SMALL($D$4:$D$594,E283))</f>
        <v>#NAME?</v>
      </c>
      <c r="D283" s="34" t="str">
        <f t="shared" si="90"/>
        <v/>
      </c>
      <c r="E283" s="33">
        <f>ROWS($E$4:E283)</f>
        <v>280</v>
      </c>
      <c r="F283" s="33">
        <f t="shared" si="91"/>
        <v>0</v>
      </c>
      <c r="G283" s="33">
        <f>IF(OR(Report!$C$7="",Report!$C$7="All Levels"),1,IF(Report!$C$7=Data!Z283,1,0))</f>
        <v>0</v>
      </c>
      <c r="H283" s="33">
        <f t="shared" si="92"/>
        <v>1</v>
      </c>
      <c r="I283" s="33">
        <f t="shared" si="93"/>
        <v>3</v>
      </c>
      <c r="J283" s="33">
        <f>IF(OR(Report!$F$7="",Report!$F$7="All AMs"),1,IF(Report!$F$7=Data!W283,1,0))</f>
        <v>1</v>
      </c>
      <c r="K283" s="33">
        <f>IF(OR(Report!$E$7="",Report!$E$7="All Zones"),1,IF(Report!$E$7=Data!P283,1,0))</f>
        <v>1</v>
      </c>
      <c r="L283" s="33">
        <f>IF(OR(Report!$D$7="",Report!$D$7="All Regions"),1,IF(Report!$D$7=Data!O283,1,0))</f>
        <v>1</v>
      </c>
      <c r="M283" s="67" t="s">
        <v>1108</v>
      </c>
      <c r="N283" s="67" t="s">
        <v>1109</v>
      </c>
      <c r="O283" s="68" t="s">
        <v>19</v>
      </c>
      <c r="P283" s="68" t="s">
        <v>685</v>
      </c>
      <c r="Q283" s="68" t="s">
        <v>685</v>
      </c>
      <c r="R283" s="67" t="s">
        <v>777</v>
      </c>
      <c r="S283" s="67" t="s">
        <v>753</v>
      </c>
      <c r="T283" s="67" t="s">
        <v>754</v>
      </c>
      <c r="U283" s="67" t="s">
        <v>785</v>
      </c>
      <c r="V283" s="67" t="s">
        <v>826</v>
      </c>
      <c r="W283" s="67" t="s">
        <v>714</v>
      </c>
      <c r="X283" s="67"/>
      <c r="Y283" s="68" t="s">
        <v>362</v>
      </c>
      <c r="Z283" s="68" t="s">
        <v>13</v>
      </c>
      <c r="AA283" s="68" t="s">
        <v>925</v>
      </c>
      <c r="AB283" s="18">
        <f>IF(Z283="TM",IF(AA283="H",(COUNTIFS(Orders!AD:AD,Data!M283,Orders!W:W,0,Orders!X:X,0)+COUNTIFS(Orders!AD:AD,Data!M283,Orders!W:W,1,Orders!X:X,1)),0),IF(Data!Z283="AAM",SUMIFS(Data!AB:AB,Data!Z:Z,"TM",Data!X:X,Data!M283,AA:AA,"H"),IF(Data!Z283="AM",SUMIFS(Data!AB:AB,Data!Z:Z,"TM",Data!V:V,Data!M283,AA:AA,"H"),IF(Data!Z283="AZM",SUMIFS(Data!AB:AB,Data!Z:Z,"TM",Data!U:U,Data!M283,AA:AA,"H"),IF(Data!Z283="ZM",SUMIFS(Data!AB:AB,Data!Z:Z,"TM",Data!T:T,Data!M283,AA:AA,"H"),IF(Data!Z283="RM",SUMIFS(Data!AB:AB,Data!Z:Z,"TM",Data!S:S,Data!M283,AA:AA,"H"),IF(Data!Z283="CM",SUMIFS(Data!AB:AB,Data!Z:Z,"TM",Data!R:R,Data!M283,AA:AA,"H"),"")))))))</f>
        <v>0</v>
      </c>
      <c r="AC283" s="28">
        <f>IF(Z283="TM",IF(AA283="H",(SUMIFS(Orders!AG:AG,Orders!AD:AD,Data!M283,Orders!W:W,0,Orders!X:X,0)+SUMIFS(Orders!AG:AG,Orders!AD:AD,Data!M283,Orders!W:W,1,Orders!X:X,1))/12000,0),IF(Data!Z283="AAM",SUMIFS(Data!AC:AC,Data!Z:Z,"TM",Data!X:X,Data!M283,AA:AA,"H"),IF(Data!Z283="AM",SUMIFS(Data!AC:AC,Data!Z:Z,"TM",Data!V:V,Data!M283,AA:AA,"H"),IF(Data!Z283="AZM",SUMIFS(Data!AC:AC,Data!Z:Z,"TM",Data!U:U,Data!M283,AA:AA,"H"),IF(Data!Z283="Zone",SUMIFS(Data!AC:AC,Data!Z:Z,"TM",Data!T:T,Data!M283,AA:AA,"H"),IF(Data!Z283="Region",SUMIFS(Data!AC:AC,Data!Z:Z,"TM",Data!S:S,Data!M283,AA:AA,"H"),IF(Data!Z283="Country",SUMIFS(Data!AC:AC,Data!Z:Z,"TM",Data!R:R,Data!M283,AA:AA,"H"),"")))))))</f>
        <v>0</v>
      </c>
      <c r="AD283" s="18">
        <f>IF(Z283="TM",0,IF(Data!Z283="AAM",SUMIFS(Data!AD:AD,Data!Z:Z,"TM",Data!X:X,Data!M283,AA:AA,"H"),IF(Data!Z283="AM",SUMIFS(Data!AD:AD,Data!Z:Z,"TM",Data!V:V,Data!M283,AA:AA,"H"),IF(Data!Z283="AZM",SUMIFS(Data!AD:AD,Data!Z:Z,"TM",Data!U:U,Data!M283,AA:AA,"H"),IF(Data!Z283="Zone",SUMIFS(Data!AD:AD,Data!Z:Z,"TM",Data!T:T,Data!M283,AA:AA,"H"),IF(Data!Z283="Region",SUMIFS(Data!AD:AD,Data!Z:Z,"TM",Data!S:S,Data!M283,AA:AA,"H"),IF(Data!Z283="Country",SUMIFS(Data!AD:AD,Data!Z:Z,"TM",Data!R:R,Data!M283,AA:AA,"H"),"")))))))</f>
        <v>0</v>
      </c>
      <c r="AE283" s="27">
        <f t="shared" si="77"/>
        <v>0</v>
      </c>
      <c r="AF283" s="26">
        <f t="shared" si="78"/>
        <v>0</v>
      </c>
      <c r="AG283" s="26">
        <f t="shared" si="79"/>
        <v>0</v>
      </c>
      <c r="AH283" s="26">
        <f t="shared" si="80"/>
        <v>0</v>
      </c>
      <c r="AJ283" s="28">
        <f>IF(Z283="TM",IF(AA283="U",(SUMIFS(Orders!AG:AG,Orders!AD:AD,Data!M283,Orders!W:W,0,Orders!X:X,0)+SUMIFS(Orders!AG:AG,Orders!AD:AD,Data!M283,Orders!W:W,1,Orders!X:X,1))/12000,0),IF(Data!Z283="AAM",SUMIFS(Data!AJ:AJ,Data!Z:Z,"TM",Data!X:X,Data!M283,AA:AA,"U"),IF(Data!Z283="AM",SUMIFS(Data!AJ:AJ,Data!Z:Z,"TM",Data!V:V,Data!M283,AA:AA,"U"),IF(Data!Z283="AZM",SUMIFS(Data!AJ:AJ,Data!Z:Z,"TM",Data!U:U,Data!M283,AA:AA,"U"),IF(Data!Z283="Zone",SUMIFS(Data!AJ:AJ,Data!Z:Z,"TM",Data!T:T,Data!M283,AA:AA,"U"),IF(Data!Z283="Region",SUMIFS(Data!AJ:AJ,Data!Z:Z,"TM",Data!S:S,Data!M283,AA:AA,"U"),IF(Data!Z283="Country",SUMIFS(Data!AJ:AJ,Data!Z:Z,"TM",Data!R:R,Data!M283,AA:AA,"U"),"")))))))</f>
        <v>0</v>
      </c>
      <c r="AK283" s="18">
        <f>IF(Z283="TM",IF(AA283="U",(SUMIFS(Orders!AG:AG,Orders!AD:AD,Data!M283,Orders!W:W,0,Orders!X:X,0)+SUMIFS(Orders!AG:AG,Orders!AD:AD,Data!M283,Orders!W:W,1,Orders!X:X,1)),0),IF(Data!Z283="AAM",SUMIFS(Data!AK:AK,Data!Z:Z,"TM",Data!X:X,Data!M283,AA:AA,"U"),IF(Data!Z283="AM",SUMIFS(Data!AK:AK,Data!Z:Z,"TM",Data!V:V,Data!M283,AA:AA,"U"),IF(Data!Z283="AZM",SUMIFS(Data!AK:AK,Data!Z:Z,"TM",Data!U:U,Data!M283,AA:AA,"U"),IF(Data!Z283="Zone",SUMIFS(Data!AK:AK,Data!Z:Z,"TM",Data!T:T,Data!M283,AA:AA,"U"),IF(Data!Z283="Region",SUMIFS(Data!AK:AK,Data!Z:Z,"TM",Data!S:S,Data!M283,AA:AA,"U"),IF(Data!Z283="Country",SUMIFS(Data!AK:AK,Data!Z:Z,"TM",Data!R:R,Data!M283,AA:AA,"U"),"")))))))</f>
        <v>0</v>
      </c>
      <c r="AL283" s="18">
        <f>IF(Z283="TM",12000*0,IF(Data!Z283="AAM",SUMIFS(Data!AL:AL,Data!Z:Z,"TM",Data!X:X,Data!M283,AA:AA,"H"),IF(Data!Z283="AM",SUMIFS(Data!AL:AL,Data!Z:Z,"TM",Data!V:V,Data!M283,AA:AA,"H"),IF(Data!Z283="AZM",SUMIFS(Data!AL:AL,Data!Z:Z,"TM",Data!U:U,Data!M283,AA:AA,"H"),IF(Data!Z283="Zone",SUMIFS(Data!AL:AL,Data!Z:Z,"TM",Data!T:T,Data!M283,AA:AA,"H"),IF(Data!Z283="Region",SUMIFS(Data!AL:AL,Data!Z:Z,"TM",Data!S:S,Data!M283,AA:AA,"H"),IF(Data!Z283="Country",SUMIFS(Data!AL:AL,Data!Z:Z,"TM",Data!R:R,Data!M283,AA:AA,"H"),"")))))))</f>
        <v>0</v>
      </c>
      <c r="AM283" s="27">
        <f t="shared" si="81"/>
        <v>0</v>
      </c>
      <c r="AN283" s="26">
        <f t="shared" si="82"/>
        <v>0</v>
      </c>
      <c r="AO283" s="26">
        <f t="shared" si="83"/>
        <v>0</v>
      </c>
      <c r="AQ283" s="28">
        <f t="shared" si="84"/>
        <v>0</v>
      </c>
      <c r="AR283" s="18">
        <f t="shared" si="85"/>
        <v>0</v>
      </c>
      <c r="AS283" s="18">
        <f t="shared" si="86"/>
        <v>0</v>
      </c>
      <c r="AT283" s="27">
        <f t="shared" si="87"/>
        <v>0</v>
      </c>
      <c r="AU283" s="27"/>
      <c r="AV283" s="27"/>
      <c r="AW283" s="18">
        <f>IF(Z283="TM",(COUNTIFS(Orders!AD:AD,Data!M283,Orders!W:W,0,Orders!X:X,0,Orders!S:S,"*Ray*")+COUNTIFS(Orders!AD:AD,Data!M283,Orders!W:W,1,Orders!X:X,1,Orders!S:S,"*Ray*")+COUNTIFS(Orders!AD:AD,Data!M283,Orders!W:W,0,Orders!X:X,0,Orders!S:S,"*Fabric*")+COUNTIFS(Orders!AD:AD,Data!M283,Orders!W:W,1,Orders!X:X,1,Orders!S:S,"*Fabric*")),IF(Data!Z283="AAM",SUMIFS(Data!AW:AW,Data!Z:Z,"TM",Data!X:X,Data!M283),IF(Data!Z283="AM",SUMIFS(Data!AW:AW,Data!Z:Z,"TM",Data!V:V,Data!M283),IF(Data!Z283="AZM",SUMIFS(Data!AW:AW,Data!Z:Z,"TM",Data!U:U,Data!M283),IF(Data!Z283="Zone",SUMIFS(Data!AW:AW,Data!Z:Z,"TM",Data!T:T,Data!M283),IF(Data!Z283="Region",SUMIFS(Data!AW:AW,Data!Z:Z,"TM",Data!S:S,Data!M283),IF(Data!Z283="Country",SUMIFS(Data!AW:AW,Data!Z:Z,"TM",Data!R:R,Data!M283),0)))))))</f>
        <v>0</v>
      </c>
      <c r="AX283" s="18">
        <f>IF(Z283="TM",(COUNTIFS(Orders!AD:AD,Data!M283,Orders!W:W,0,Orders!X:X,0,Orders!S:S,"*Starter*")+COUNTIFS(Orders!AD:AD,Data!M283,Orders!W:W,1,Orders!X:X,1,Orders!S:S,"*Starter*")),IF(Data!Z283="AAM",SUMIFS(Data!AX:AX,Data!Z:Z,"TM",Data!X:X,Data!M283),IF(Data!Z283="AM",SUMIFS(Data!AX:AX,Data!Z:Z,"TM",Data!V:V,Data!M283),IF(Data!Z283="AZM",SUMIFS(Data!AX:AX,Data!Z:Z,"TM",Data!U:U,Data!M283),IF(Data!Z283="Zone",SUMIFS(Data!AX:AX,Data!Z:Z,"TM",Data!T:T,Data!M283),IF(Data!Z283="Region",SUMIFS(Data!AX:AX,Data!Z:Z,"TM",Data!S:S,Data!M283),IF(Data!Z283="Country",SUMIFS(Data!AX:AX,Data!Z:Z,"TM",Data!R:R,Data!M283),0)))))))</f>
        <v>0</v>
      </c>
      <c r="AY283" s="18">
        <f>IF(Z283="TM",(COUNTIFS(Orders!AD:AD,Data!M283,Orders!W:W,0,Orders!X:X,0,Orders!S:S,"*Pro*")+COUNTIFS(Orders!AD:AD,Data!M283,Orders!W:W,1,Orders!X:X,1,Orders!S:S,"*Pro*")),IF(Data!Z283="AAM",SUMIFS(Data!AY:AY,Data!Z:Z,"TM",Data!X:X,Data!M283),IF(Data!Z283="AM",SUMIFS(Data!AY:AY,Data!Z:Z,"TM",Data!V:V,Data!M283),IF(Data!Z283="AZM",SUMIFS(Data!AY:AY,Data!Z:Z,"TM",Data!U:U,Data!M283),IF(Data!Z283="Zone",SUMIFS(Data!AY:AY,Data!Z:Z,"TM",Data!T:T,Data!M283),IF(Data!Z283="Region",SUMIFS(Data!AY:AY,Data!Z:Z,"TM",Data!S:S,Data!M283),IF(Data!Z283="Country",SUMIFS(Data!AY:AY,Data!Z:Z,"TM",Data!R:R,Data!M283),0)))))))</f>
        <v>0</v>
      </c>
      <c r="AZ283" s="18">
        <f>IF(Z283="TM",(COUNTIFS(Orders!AD:AD,Data!M283,Orders!W:W,0,Orders!X:X,0,Orders!S:S,"*Tab*")+COUNTIFS(Orders!AD:AD,Data!M283,Orders!W:W,1,Orders!X:X,1,Orders!S:S,"*Tab*")),IF(Data!Z283="AAM",SUMIFS(Data!AZ:AZ,Data!Z:Z,"TM",Data!X:X,Data!M283),IF(Data!Z283="AM",SUMIFS(Data!AZ:AZ,Data!Z:Z,"TM",Data!V:V,Data!M283),IF(Data!Z283="AZM",SUMIFS(Data!AZ:AZ,Data!Z:Z,"TM",Data!U:U,Data!M283),IF(Data!Z283="Zone",SUMIFS(Data!AZ:AZ,Data!Z:Z,"TM",Data!T:T,Data!M283),IF(Data!Z283="Region",SUMIFS(Data!AZ:AZ,Data!Z:Z,"TM",Data!S:S,Data!M283),IF(Data!Z283="Country",SUMIFS(Data!AZ:AZ,Data!Z:Z,"TM",Data!R:R,Data!M283),0)))))))</f>
        <v>0</v>
      </c>
      <c r="BA283" s="18">
        <f>IF(Z283="TM",(COUNTIFS(Orders!AD:AD,Data!M283,Orders!W:W,0,Orders!X:X,0,Orders!S:S,"*Dental*")+COUNTIFS(Orders!AD:AD,Data!M283,Orders!W:W,1,Orders!X:X,1,Orders!S:S,"*Dental*")+COUNTIFS(Orders!AD:AD,Data!M283,Orders!W:W,0,Orders!X:X,0,Orders!S:S,"*Pediatric*")+COUNTIFS(Orders!AD:AD,Data!M283,Orders!W:W,1,Orders!X:X,1,Orders!S:S,"*Pediatric*")),IF(Data!Z283="AAM",SUMIFS(Data!BA:BA,Data!Z:Z,"TM",Data!X:X,Data!M283),IF(Data!Z283="AM",SUMIFS(Data!BA:BA,Data!Z:Z,"TM",Data!V:V,Data!M283),IF(Data!Z283="AZM",SUMIFS(Data!BA:BA,Data!Z:Z,"TM",Data!U:U,Data!M283),IF(Data!Z283="Zone",SUMIFS(Data!BA:BA,Data!Z:Z,"TM",Data!T:T,Data!M283),IF(Data!Z283="Region",SUMIFS(Data!BA:BA,Data!Z:Z,"TM",Data!S:S,Data!M283),IF(Data!Z283="Country",SUMIFS(Data!BA:BA,Data!Z:Z,"TM",Data!R:R,Data!M283),0)))))))</f>
        <v>0</v>
      </c>
      <c r="BB283" s="18">
        <f>IF(Z283="TM",(COUNTIFS(Orders!AD:AD,Data!M283,Orders!W:W,0,Orders!X:X,0,Orders!S:S,"*Fabric*")+COUNTIFS(Orders!AD:AD,Data!M283,Orders!W:W,1,Orders!X:X,1,Orders!S:S,"*Fabric*")),IF(Data!Z283="AAM",SUMIFS(Data!BB:BB,Data!Z:Z,"TM",Data!X:X,Data!M283),IF(Data!Z283="AM",SUMIFS(Data!BB:BB,Data!Z:Z,"TM",Data!V:V,Data!M283),IF(Data!Z283="AZM",SUMIFS(Data!BB:BB,Data!Z:Z,"TM",Data!U:U,Data!M283),IF(Data!Z283="Zone",SUMIFS(Data!BB:BB,Data!Z:Z,"TM",Data!T:T,Data!M283),IF(Data!Z283="Region",SUMIFS(Data!BB:BB,Data!Z:Z,"TM",Data!S:S,Data!M283),IF(Data!Z283="Country",SUMIFS(Data!BB:BB,Data!Z:Z,"TM",Data!R:R,Data!M283),0)))))))</f>
        <v>0</v>
      </c>
    </row>
    <row r="284" spans="1:54" ht="15.75" x14ac:dyDescent="0.3">
      <c r="A284" s="33" t="str">
        <f t="shared" si="88"/>
        <v/>
      </c>
      <c r="B284" s="33" t="b">
        <f t="shared" si="89"/>
        <v>1</v>
      </c>
      <c r="C284" s="33" t="e">
        <f>IF(ISERROR(SMALL($D$4:$D$594,E284)),””,SMALL($D$4:$D$594,E284))</f>
        <v>#NAME?</v>
      </c>
      <c r="D284" s="34" t="str">
        <f t="shared" si="90"/>
        <v/>
      </c>
      <c r="E284" s="33">
        <f>ROWS($E$4:E284)</f>
        <v>281</v>
      </c>
      <c r="F284" s="33">
        <f t="shared" si="91"/>
        <v>0</v>
      </c>
      <c r="G284" s="33">
        <f>IF(OR(Report!$C$7="",Report!$C$7="All Levels"),1,IF(Report!$C$7=Data!Z284,1,0))</f>
        <v>0</v>
      </c>
      <c r="H284" s="33">
        <f t="shared" si="92"/>
        <v>1</v>
      </c>
      <c r="I284" s="33">
        <f t="shared" si="93"/>
        <v>3</v>
      </c>
      <c r="J284" s="33">
        <f>IF(OR(Report!$F$7="",Report!$F$7="All AMs"),1,IF(Report!$F$7=Data!W284,1,0))</f>
        <v>1</v>
      </c>
      <c r="K284" s="33">
        <f>IF(OR(Report!$E$7="",Report!$E$7="All Zones"),1,IF(Report!$E$7=Data!P284,1,0))</f>
        <v>1</v>
      </c>
      <c r="L284" s="33">
        <f>IF(OR(Report!$D$7="",Report!$D$7="All Regions"),1,IF(Report!$D$7=Data!O284,1,0))</f>
        <v>1</v>
      </c>
      <c r="M284" s="67" t="s">
        <v>401</v>
      </c>
      <c r="N284" s="67" t="s">
        <v>1110</v>
      </c>
      <c r="O284" s="68" t="s">
        <v>19</v>
      </c>
      <c r="P284" s="68" t="s">
        <v>685</v>
      </c>
      <c r="Q284" s="68" t="s">
        <v>685</v>
      </c>
      <c r="R284" s="67" t="s">
        <v>777</v>
      </c>
      <c r="S284" s="67" t="s">
        <v>753</v>
      </c>
      <c r="T284" s="67" t="s">
        <v>754</v>
      </c>
      <c r="U284" s="67" t="s">
        <v>785</v>
      </c>
      <c r="V284" s="67" t="s">
        <v>826</v>
      </c>
      <c r="W284" s="67" t="s">
        <v>714</v>
      </c>
      <c r="X284" s="67"/>
      <c r="Y284" s="68" t="s">
        <v>361</v>
      </c>
      <c r="Z284" s="68" t="s">
        <v>13</v>
      </c>
      <c r="AA284" s="68" t="s">
        <v>925</v>
      </c>
      <c r="AB284" s="18">
        <f>IF(Z284="TM",IF(AA284="H",(COUNTIFS(Orders!AD:AD,Data!M284,Orders!W:W,0,Orders!X:X,0)+COUNTIFS(Orders!AD:AD,Data!M284,Orders!W:W,1,Orders!X:X,1)),0),IF(Data!Z284="AAM",SUMIFS(Data!AB:AB,Data!Z:Z,"TM",Data!X:X,Data!M284,AA:AA,"H"),IF(Data!Z284="AM",SUMIFS(Data!AB:AB,Data!Z:Z,"TM",Data!V:V,Data!M284,AA:AA,"H"),IF(Data!Z284="AZM",SUMIFS(Data!AB:AB,Data!Z:Z,"TM",Data!U:U,Data!M284,AA:AA,"H"),IF(Data!Z284="ZM",SUMIFS(Data!AB:AB,Data!Z:Z,"TM",Data!T:T,Data!M284,AA:AA,"H"),IF(Data!Z284="RM",SUMIFS(Data!AB:AB,Data!Z:Z,"TM",Data!S:S,Data!M284,AA:AA,"H"),IF(Data!Z284="CM",SUMIFS(Data!AB:AB,Data!Z:Z,"TM",Data!R:R,Data!M284,AA:AA,"H"),"")))))))</f>
        <v>0</v>
      </c>
      <c r="AC284" s="28">
        <f>IF(Z284="TM",IF(AA284="H",(SUMIFS(Orders!AG:AG,Orders!AD:AD,Data!M284,Orders!W:W,0,Orders!X:X,0)+SUMIFS(Orders!AG:AG,Orders!AD:AD,Data!M284,Orders!W:W,1,Orders!X:X,1))/12000,0),IF(Data!Z284="AAM",SUMIFS(Data!AC:AC,Data!Z:Z,"TM",Data!X:X,Data!M284,AA:AA,"H"),IF(Data!Z284="AM",SUMIFS(Data!AC:AC,Data!Z:Z,"TM",Data!V:V,Data!M284,AA:AA,"H"),IF(Data!Z284="AZM",SUMIFS(Data!AC:AC,Data!Z:Z,"TM",Data!U:U,Data!M284,AA:AA,"H"),IF(Data!Z284="Zone",SUMIFS(Data!AC:AC,Data!Z:Z,"TM",Data!T:T,Data!M284,AA:AA,"H"),IF(Data!Z284="Region",SUMIFS(Data!AC:AC,Data!Z:Z,"TM",Data!S:S,Data!M284,AA:AA,"H"),IF(Data!Z284="Country",SUMIFS(Data!AC:AC,Data!Z:Z,"TM",Data!R:R,Data!M284,AA:AA,"H"),"")))))))</f>
        <v>0</v>
      </c>
      <c r="AD284" s="18">
        <f>IF(Z284="TM",0,IF(Data!Z284="AAM",SUMIFS(Data!AD:AD,Data!Z:Z,"TM",Data!X:X,Data!M284,AA:AA,"H"),IF(Data!Z284="AM",SUMIFS(Data!AD:AD,Data!Z:Z,"TM",Data!V:V,Data!M284,AA:AA,"H"),IF(Data!Z284="AZM",SUMIFS(Data!AD:AD,Data!Z:Z,"TM",Data!U:U,Data!M284,AA:AA,"H"),IF(Data!Z284="Zone",SUMIFS(Data!AD:AD,Data!Z:Z,"TM",Data!T:T,Data!M284,AA:AA,"H"),IF(Data!Z284="Region",SUMIFS(Data!AD:AD,Data!Z:Z,"TM",Data!S:S,Data!M284,AA:AA,"H"),IF(Data!Z284="Country",SUMIFS(Data!AD:AD,Data!Z:Z,"TM",Data!R:R,Data!M284,AA:AA,"H"),"")))))))</f>
        <v>0</v>
      </c>
      <c r="AE284" s="27">
        <f t="shared" si="77"/>
        <v>0</v>
      </c>
      <c r="AF284" s="26">
        <f t="shared" si="78"/>
        <v>0</v>
      </c>
      <c r="AG284" s="26">
        <f t="shared" si="79"/>
        <v>0</v>
      </c>
      <c r="AH284" s="26">
        <f t="shared" si="80"/>
        <v>0</v>
      </c>
      <c r="AJ284" s="28">
        <f>IF(Z284="TM",IF(AA284="U",(SUMIFS(Orders!AG:AG,Orders!AD:AD,Data!M284,Orders!W:W,0,Orders!X:X,0)+SUMIFS(Orders!AG:AG,Orders!AD:AD,Data!M284,Orders!W:W,1,Orders!X:X,1))/12000,0),IF(Data!Z284="AAM",SUMIFS(Data!AJ:AJ,Data!Z:Z,"TM",Data!X:X,Data!M284,AA:AA,"U"),IF(Data!Z284="AM",SUMIFS(Data!AJ:AJ,Data!Z:Z,"TM",Data!V:V,Data!M284,AA:AA,"U"),IF(Data!Z284="AZM",SUMIFS(Data!AJ:AJ,Data!Z:Z,"TM",Data!U:U,Data!M284,AA:AA,"U"),IF(Data!Z284="Zone",SUMIFS(Data!AJ:AJ,Data!Z:Z,"TM",Data!T:T,Data!M284,AA:AA,"U"),IF(Data!Z284="Region",SUMIFS(Data!AJ:AJ,Data!Z:Z,"TM",Data!S:S,Data!M284,AA:AA,"U"),IF(Data!Z284="Country",SUMIFS(Data!AJ:AJ,Data!Z:Z,"TM",Data!R:R,Data!M284,AA:AA,"U"),"")))))))</f>
        <v>0</v>
      </c>
      <c r="AK284" s="18">
        <f>IF(Z284="TM",IF(AA284="U",(SUMIFS(Orders!AG:AG,Orders!AD:AD,Data!M284,Orders!W:W,0,Orders!X:X,0)+SUMIFS(Orders!AG:AG,Orders!AD:AD,Data!M284,Orders!W:W,1,Orders!X:X,1)),0),IF(Data!Z284="AAM",SUMIFS(Data!AK:AK,Data!Z:Z,"TM",Data!X:X,Data!M284,AA:AA,"U"),IF(Data!Z284="AM",SUMIFS(Data!AK:AK,Data!Z:Z,"TM",Data!V:V,Data!M284,AA:AA,"U"),IF(Data!Z284="AZM",SUMIFS(Data!AK:AK,Data!Z:Z,"TM",Data!U:U,Data!M284,AA:AA,"U"),IF(Data!Z284="Zone",SUMIFS(Data!AK:AK,Data!Z:Z,"TM",Data!T:T,Data!M284,AA:AA,"U"),IF(Data!Z284="Region",SUMIFS(Data!AK:AK,Data!Z:Z,"TM",Data!S:S,Data!M284,AA:AA,"U"),IF(Data!Z284="Country",SUMIFS(Data!AK:AK,Data!Z:Z,"TM",Data!R:R,Data!M284,AA:AA,"U"),"")))))))</f>
        <v>0</v>
      </c>
      <c r="AL284" s="18">
        <f>IF(Z284="TM",12000*0,IF(Data!Z284="AAM",SUMIFS(Data!AL:AL,Data!Z:Z,"TM",Data!X:X,Data!M284,AA:AA,"H"),IF(Data!Z284="AM",SUMIFS(Data!AL:AL,Data!Z:Z,"TM",Data!V:V,Data!M284,AA:AA,"H"),IF(Data!Z284="AZM",SUMIFS(Data!AL:AL,Data!Z:Z,"TM",Data!U:U,Data!M284,AA:AA,"H"),IF(Data!Z284="Zone",SUMIFS(Data!AL:AL,Data!Z:Z,"TM",Data!T:T,Data!M284,AA:AA,"H"),IF(Data!Z284="Region",SUMIFS(Data!AL:AL,Data!Z:Z,"TM",Data!S:S,Data!M284,AA:AA,"H"),IF(Data!Z284="Country",SUMIFS(Data!AL:AL,Data!Z:Z,"TM",Data!R:R,Data!M284,AA:AA,"H"),"")))))))</f>
        <v>0</v>
      </c>
      <c r="AM284" s="27">
        <f t="shared" si="81"/>
        <v>0</v>
      </c>
      <c r="AN284" s="26">
        <f t="shared" si="82"/>
        <v>0</v>
      </c>
      <c r="AO284" s="26">
        <f t="shared" si="83"/>
        <v>0</v>
      </c>
      <c r="AQ284" s="28">
        <f t="shared" si="84"/>
        <v>0</v>
      </c>
      <c r="AR284" s="18">
        <f t="shared" si="85"/>
        <v>0</v>
      </c>
      <c r="AS284" s="18">
        <f t="shared" si="86"/>
        <v>0</v>
      </c>
      <c r="AT284" s="27">
        <f t="shared" si="87"/>
        <v>0</v>
      </c>
      <c r="AU284" s="27"/>
      <c r="AV284" s="27"/>
      <c r="AW284" s="18">
        <f>IF(Z284="TM",(COUNTIFS(Orders!AD:AD,Data!M284,Orders!W:W,0,Orders!X:X,0,Orders!S:S,"*Ray*")+COUNTIFS(Orders!AD:AD,Data!M284,Orders!W:W,1,Orders!X:X,1,Orders!S:S,"*Ray*")+COUNTIFS(Orders!AD:AD,Data!M284,Orders!W:W,0,Orders!X:X,0,Orders!S:S,"*Fabric*")+COUNTIFS(Orders!AD:AD,Data!M284,Orders!W:W,1,Orders!X:X,1,Orders!S:S,"*Fabric*")),IF(Data!Z284="AAM",SUMIFS(Data!AW:AW,Data!Z:Z,"TM",Data!X:X,Data!M284),IF(Data!Z284="AM",SUMIFS(Data!AW:AW,Data!Z:Z,"TM",Data!V:V,Data!M284),IF(Data!Z284="AZM",SUMIFS(Data!AW:AW,Data!Z:Z,"TM",Data!U:U,Data!M284),IF(Data!Z284="Zone",SUMIFS(Data!AW:AW,Data!Z:Z,"TM",Data!T:T,Data!M284),IF(Data!Z284="Region",SUMIFS(Data!AW:AW,Data!Z:Z,"TM",Data!S:S,Data!M284),IF(Data!Z284="Country",SUMIFS(Data!AW:AW,Data!Z:Z,"TM",Data!R:R,Data!M284),0)))))))</f>
        <v>0</v>
      </c>
      <c r="AX284" s="18">
        <f>IF(Z284="TM",(COUNTIFS(Orders!AD:AD,Data!M284,Orders!W:W,0,Orders!X:X,0,Orders!S:S,"*Starter*")+COUNTIFS(Orders!AD:AD,Data!M284,Orders!W:W,1,Orders!X:X,1,Orders!S:S,"*Starter*")),IF(Data!Z284="AAM",SUMIFS(Data!AX:AX,Data!Z:Z,"TM",Data!X:X,Data!M284),IF(Data!Z284="AM",SUMIFS(Data!AX:AX,Data!Z:Z,"TM",Data!V:V,Data!M284),IF(Data!Z284="AZM",SUMIFS(Data!AX:AX,Data!Z:Z,"TM",Data!U:U,Data!M284),IF(Data!Z284="Zone",SUMIFS(Data!AX:AX,Data!Z:Z,"TM",Data!T:T,Data!M284),IF(Data!Z284="Region",SUMIFS(Data!AX:AX,Data!Z:Z,"TM",Data!S:S,Data!M284),IF(Data!Z284="Country",SUMIFS(Data!AX:AX,Data!Z:Z,"TM",Data!R:R,Data!M284),0)))))))</f>
        <v>0</v>
      </c>
      <c r="AY284" s="18">
        <f>IF(Z284="TM",(COUNTIFS(Orders!AD:AD,Data!M284,Orders!W:W,0,Orders!X:X,0,Orders!S:S,"*Pro*")+COUNTIFS(Orders!AD:AD,Data!M284,Orders!W:W,1,Orders!X:X,1,Orders!S:S,"*Pro*")),IF(Data!Z284="AAM",SUMIFS(Data!AY:AY,Data!Z:Z,"TM",Data!X:X,Data!M284),IF(Data!Z284="AM",SUMIFS(Data!AY:AY,Data!Z:Z,"TM",Data!V:V,Data!M284),IF(Data!Z284="AZM",SUMIFS(Data!AY:AY,Data!Z:Z,"TM",Data!U:U,Data!M284),IF(Data!Z284="Zone",SUMIFS(Data!AY:AY,Data!Z:Z,"TM",Data!T:T,Data!M284),IF(Data!Z284="Region",SUMIFS(Data!AY:AY,Data!Z:Z,"TM",Data!S:S,Data!M284),IF(Data!Z284="Country",SUMIFS(Data!AY:AY,Data!Z:Z,"TM",Data!R:R,Data!M284),0)))))))</f>
        <v>0</v>
      </c>
      <c r="AZ284" s="18">
        <f>IF(Z284="TM",(COUNTIFS(Orders!AD:AD,Data!M284,Orders!W:W,0,Orders!X:X,0,Orders!S:S,"*Tab*")+COUNTIFS(Orders!AD:AD,Data!M284,Orders!W:W,1,Orders!X:X,1,Orders!S:S,"*Tab*")),IF(Data!Z284="AAM",SUMIFS(Data!AZ:AZ,Data!Z:Z,"TM",Data!X:X,Data!M284),IF(Data!Z284="AM",SUMIFS(Data!AZ:AZ,Data!Z:Z,"TM",Data!V:V,Data!M284),IF(Data!Z284="AZM",SUMIFS(Data!AZ:AZ,Data!Z:Z,"TM",Data!U:U,Data!M284),IF(Data!Z284="Zone",SUMIFS(Data!AZ:AZ,Data!Z:Z,"TM",Data!T:T,Data!M284),IF(Data!Z284="Region",SUMIFS(Data!AZ:AZ,Data!Z:Z,"TM",Data!S:S,Data!M284),IF(Data!Z284="Country",SUMIFS(Data!AZ:AZ,Data!Z:Z,"TM",Data!R:R,Data!M284),0)))))))</f>
        <v>0</v>
      </c>
      <c r="BA284" s="18">
        <f>IF(Z284="TM",(COUNTIFS(Orders!AD:AD,Data!M284,Orders!W:W,0,Orders!X:X,0,Orders!S:S,"*Dental*")+COUNTIFS(Orders!AD:AD,Data!M284,Orders!W:W,1,Orders!X:X,1,Orders!S:S,"*Dental*")+COUNTIFS(Orders!AD:AD,Data!M284,Orders!W:W,0,Orders!X:X,0,Orders!S:S,"*Pediatric*")+COUNTIFS(Orders!AD:AD,Data!M284,Orders!W:W,1,Orders!X:X,1,Orders!S:S,"*Pediatric*")),IF(Data!Z284="AAM",SUMIFS(Data!BA:BA,Data!Z:Z,"TM",Data!X:X,Data!M284),IF(Data!Z284="AM",SUMIFS(Data!BA:BA,Data!Z:Z,"TM",Data!V:V,Data!M284),IF(Data!Z284="AZM",SUMIFS(Data!BA:BA,Data!Z:Z,"TM",Data!U:U,Data!M284),IF(Data!Z284="Zone",SUMIFS(Data!BA:BA,Data!Z:Z,"TM",Data!T:T,Data!M284),IF(Data!Z284="Region",SUMIFS(Data!BA:BA,Data!Z:Z,"TM",Data!S:S,Data!M284),IF(Data!Z284="Country",SUMIFS(Data!BA:BA,Data!Z:Z,"TM",Data!R:R,Data!M284),0)))))))</f>
        <v>0</v>
      </c>
      <c r="BB284" s="18">
        <f>IF(Z284="TM",(COUNTIFS(Orders!AD:AD,Data!M284,Orders!W:W,0,Orders!X:X,0,Orders!S:S,"*Fabric*")+COUNTIFS(Orders!AD:AD,Data!M284,Orders!W:W,1,Orders!X:X,1,Orders!S:S,"*Fabric*")),IF(Data!Z284="AAM",SUMIFS(Data!BB:BB,Data!Z:Z,"TM",Data!X:X,Data!M284),IF(Data!Z284="AM",SUMIFS(Data!BB:BB,Data!Z:Z,"TM",Data!V:V,Data!M284),IF(Data!Z284="AZM",SUMIFS(Data!BB:BB,Data!Z:Z,"TM",Data!U:U,Data!M284),IF(Data!Z284="Zone",SUMIFS(Data!BB:BB,Data!Z:Z,"TM",Data!T:T,Data!M284),IF(Data!Z284="Region",SUMIFS(Data!BB:BB,Data!Z:Z,"TM",Data!S:S,Data!M284),IF(Data!Z284="Country",SUMIFS(Data!BB:BB,Data!Z:Z,"TM",Data!R:R,Data!M284),0)))))))</f>
        <v>0</v>
      </c>
    </row>
    <row r="285" spans="1:54" ht="15.75" x14ac:dyDescent="0.3">
      <c r="A285" s="33" t="str">
        <f t="shared" si="88"/>
        <v/>
      </c>
      <c r="B285" s="33" t="b">
        <f t="shared" si="89"/>
        <v>1</v>
      </c>
      <c r="C285" s="33" t="e">
        <f>IF(ISERROR(SMALL($D$4:$D$594,E285)),””,SMALL($D$4:$D$594,E285))</f>
        <v>#NAME?</v>
      </c>
      <c r="D285" s="34" t="str">
        <f t="shared" si="90"/>
        <v/>
      </c>
      <c r="E285" s="33">
        <f>ROWS($E$4:E285)</f>
        <v>282</v>
      </c>
      <c r="F285" s="33">
        <f t="shared" si="91"/>
        <v>0</v>
      </c>
      <c r="G285" s="33">
        <f>IF(OR(Report!$C$7="",Report!$C$7="All Levels"),1,IF(Report!$C$7=Data!Z285,1,0))</f>
        <v>0</v>
      </c>
      <c r="H285" s="33">
        <f t="shared" si="92"/>
        <v>1</v>
      </c>
      <c r="I285" s="33">
        <f t="shared" si="93"/>
        <v>3</v>
      </c>
      <c r="J285" s="33">
        <f>IF(OR(Report!$F$7="",Report!$F$7="All AMs"),1,IF(Report!$F$7=Data!W285,1,0))</f>
        <v>1</v>
      </c>
      <c r="K285" s="33">
        <f>IF(OR(Report!$E$7="",Report!$E$7="All Zones"),1,IF(Report!$E$7=Data!P285,1,0))</f>
        <v>1</v>
      </c>
      <c r="L285" s="33">
        <f>IF(OR(Report!$D$7="",Report!$D$7="All Regions"),1,IF(Report!$D$7=Data!O285,1,0))</f>
        <v>1</v>
      </c>
      <c r="M285" s="67" t="s">
        <v>653</v>
      </c>
      <c r="N285" s="67" t="s">
        <v>1111</v>
      </c>
      <c r="O285" s="68" t="s">
        <v>19</v>
      </c>
      <c r="P285" s="68" t="s">
        <v>685</v>
      </c>
      <c r="Q285" s="68" t="s">
        <v>685</v>
      </c>
      <c r="R285" s="67" t="s">
        <v>777</v>
      </c>
      <c r="S285" s="67" t="s">
        <v>753</v>
      </c>
      <c r="T285" s="67" t="s">
        <v>754</v>
      </c>
      <c r="U285" s="67" t="s">
        <v>785</v>
      </c>
      <c r="V285" s="67" t="s">
        <v>826</v>
      </c>
      <c r="W285" s="67" t="s">
        <v>714</v>
      </c>
      <c r="X285" s="67"/>
      <c r="Y285" s="68" t="s">
        <v>362</v>
      </c>
      <c r="Z285" s="68" t="s">
        <v>13</v>
      </c>
      <c r="AA285" s="68" t="s">
        <v>925</v>
      </c>
      <c r="AB285" s="18">
        <f>IF(Z285="TM",IF(AA285="H",(COUNTIFS(Orders!AD:AD,Data!M285,Orders!W:W,0,Orders!X:X,0)+COUNTIFS(Orders!AD:AD,Data!M285,Orders!W:W,1,Orders!X:X,1)),0),IF(Data!Z285="AAM",SUMIFS(Data!AB:AB,Data!Z:Z,"TM",Data!X:X,Data!M285,AA:AA,"H"),IF(Data!Z285="AM",SUMIFS(Data!AB:AB,Data!Z:Z,"TM",Data!V:V,Data!M285,AA:AA,"H"),IF(Data!Z285="AZM",SUMIFS(Data!AB:AB,Data!Z:Z,"TM",Data!U:U,Data!M285,AA:AA,"H"),IF(Data!Z285="ZM",SUMIFS(Data!AB:AB,Data!Z:Z,"TM",Data!T:T,Data!M285,AA:AA,"H"),IF(Data!Z285="RM",SUMIFS(Data!AB:AB,Data!Z:Z,"TM",Data!S:S,Data!M285,AA:AA,"H"),IF(Data!Z285="CM",SUMIFS(Data!AB:AB,Data!Z:Z,"TM",Data!R:R,Data!M285,AA:AA,"H"),"")))))))</f>
        <v>0</v>
      </c>
      <c r="AC285" s="28">
        <f>IF(Z285="TM",IF(AA285="H",(SUMIFS(Orders!AG:AG,Orders!AD:AD,Data!M285,Orders!W:W,0,Orders!X:X,0)+SUMIFS(Orders!AG:AG,Orders!AD:AD,Data!M285,Orders!W:W,1,Orders!X:X,1))/12000,0),IF(Data!Z285="AAM",SUMIFS(Data!AC:AC,Data!Z:Z,"TM",Data!X:X,Data!M285,AA:AA,"H"),IF(Data!Z285="AM",SUMIFS(Data!AC:AC,Data!Z:Z,"TM",Data!V:V,Data!M285,AA:AA,"H"),IF(Data!Z285="AZM",SUMIFS(Data!AC:AC,Data!Z:Z,"TM",Data!U:U,Data!M285,AA:AA,"H"),IF(Data!Z285="Zone",SUMIFS(Data!AC:AC,Data!Z:Z,"TM",Data!T:T,Data!M285,AA:AA,"H"),IF(Data!Z285="Region",SUMIFS(Data!AC:AC,Data!Z:Z,"TM",Data!S:S,Data!M285,AA:AA,"H"),IF(Data!Z285="Country",SUMIFS(Data!AC:AC,Data!Z:Z,"TM",Data!R:R,Data!M285,AA:AA,"H"),"")))))))</f>
        <v>0</v>
      </c>
      <c r="AD285" s="18">
        <f>IF(Z285="TM",0,IF(Data!Z285="AAM",SUMIFS(Data!AD:AD,Data!Z:Z,"TM",Data!X:X,Data!M285,AA:AA,"H"),IF(Data!Z285="AM",SUMIFS(Data!AD:AD,Data!Z:Z,"TM",Data!V:V,Data!M285,AA:AA,"H"),IF(Data!Z285="AZM",SUMIFS(Data!AD:AD,Data!Z:Z,"TM",Data!U:U,Data!M285,AA:AA,"H"),IF(Data!Z285="Zone",SUMIFS(Data!AD:AD,Data!Z:Z,"TM",Data!T:T,Data!M285,AA:AA,"H"),IF(Data!Z285="Region",SUMIFS(Data!AD:AD,Data!Z:Z,"TM",Data!S:S,Data!M285,AA:AA,"H"),IF(Data!Z285="Country",SUMIFS(Data!AD:AD,Data!Z:Z,"TM",Data!R:R,Data!M285,AA:AA,"H"),"")))))))</f>
        <v>0</v>
      </c>
      <c r="AE285" s="27">
        <f t="shared" si="77"/>
        <v>0</v>
      </c>
      <c r="AF285" s="26">
        <f t="shared" si="78"/>
        <v>0</v>
      </c>
      <c r="AG285" s="26">
        <f t="shared" si="79"/>
        <v>0</v>
      </c>
      <c r="AH285" s="26">
        <f t="shared" si="80"/>
        <v>0</v>
      </c>
      <c r="AJ285" s="28">
        <f>IF(Z285="TM",IF(AA285="U",(SUMIFS(Orders!AG:AG,Orders!AD:AD,Data!M285,Orders!W:W,0,Orders!X:X,0)+SUMIFS(Orders!AG:AG,Orders!AD:AD,Data!M285,Orders!W:W,1,Orders!X:X,1))/12000,0),IF(Data!Z285="AAM",SUMIFS(Data!AJ:AJ,Data!Z:Z,"TM",Data!X:X,Data!M285,AA:AA,"U"),IF(Data!Z285="AM",SUMIFS(Data!AJ:AJ,Data!Z:Z,"TM",Data!V:V,Data!M285,AA:AA,"U"),IF(Data!Z285="AZM",SUMIFS(Data!AJ:AJ,Data!Z:Z,"TM",Data!U:U,Data!M285,AA:AA,"U"),IF(Data!Z285="Zone",SUMIFS(Data!AJ:AJ,Data!Z:Z,"TM",Data!T:T,Data!M285,AA:AA,"U"),IF(Data!Z285="Region",SUMIFS(Data!AJ:AJ,Data!Z:Z,"TM",Data!S:S,Data!M285,AA:AA,"U"),IF(Data!Z285="Country",SUMIFS(Data!AJ:AJ,Data!Z:Z,"TM",Data!R:R,Data!M285,AA:AA,"U"),"")))))))</f>
        <v>0</v>
      </c>
      <c r="AK285" s="18">
        <f>IF(Z285="TM",IF(AA285="U",(SUMIFS(Orders!AG:AG,Orders!AD:AD,Data!M285,Orders!W:W,0,Orders!X:X,0)+SUMIFS(Orders!AG:AG,Orders!AD:AD,Data!M285,Orders!W:W,1,Orders!X:X,1)),0),IF(Data!Z285="AAM",SUMIFS(Data!AK:AK,Data!Z:Z,"TM",Data!X:X,Data!M285,AA:AA,"U"),IF(Data!Z285="AM",SUMIFS(Data!AK:AK,Data!Z:Z,"TM",Data!V:V,Data!M285,AA:AA,"U"),IF(Data!Z285="AZM",SUMIFS(Data!AK:AK,Data!Z:Z,"TM",Data!U:U,Data!M285,AA:AA,"U"),IF(Data!Z285="Zone",SUMIFS(Data!AK:AK,Data!Z:Z,"TM",Data!T:T,Data!M285,AA:AA,"U"),IF(Data!Z285="Region",SUMIFS(Data!AK:AK,Data!Z:Z,"TM",Data!S:S,Data!M285,AA:AA,"U"),IF(Data!Z285="Country",SUMIFS(Data!AK:AK,Data!Z:Z,"TM",Data!R:R,Data!M285,AA:AA,"U"),"")))))))</f>
        <v>0</v>
      </c>
      <c r="AL285" s="18">
        <f>IF(Z285="TM",12000*0,IF(Data!Z285="AAM",SUMIFS(Data!AL:AL,Data!Z:Z,"TM",Data!X:X,Data!M285,AA:AA,"H"),IF(Data!Z285="AM",SUMIFS(Data!AL:AL,Data!Z:Z,"TM",Data!V:V,Data!M285,AA:AA,"H"),IF(Data!Z285="AZM",SUMIFS(Data!AL:AL,Data!Z:Z,"TM",Data!U:U,Data!M285,AA:AA,"H"),IF(Data!Z285="Zone",SUMIFS(Data!AL:AL,Data!Z:Z,"TM",Data!T:T,Data!M285,AA:AA,"H"),IF(Data!Z285="Region",SUMIFS(Data!AL:AL,Data!Z:Z,"TM",Data!S:S,Data!M285,AA:AA,"H"),IF(Data!Z285="Country",SUMIFS(Data!AL:AL,Data!Z:Z,"TM",Data!R:R,Data!M285,AA:AA,"H"),"")))))))</f>
        <v>0</v>
      </c>
      <c r="AM285" s="27">
        <f t="shared" si="81"/>
        <v>0</v>
      </c>
      <c r="AN285" s="26">
        <f t="shared" si="82"/>
        <v>0</v>
      </c>
      <c r="AO285" s="26">
        <f t="shared" si="83"/>
        <v>0</v>
      </c>
      <c r="AQ285" s="28">
        <f t="shared" si="84"/>
        <v>0</v>
      </c>
      <c r="AR285" s="18">
        <f t="shared" si="85"/>
        <v>0</v>
      </c>
      <c r="AS285" s="18">
        <f t="shared" si="86"/>
        <v>0</v>
      </c>
      <c r="AT285" s="27">
        <f t="shared" si="87"/>
        <v>0</v>
      </c>
      <c r="AU285" s="27"/>
      <c r="AV285" s="27"/>
      <c r="AW285" s="18">
        <f>IF(Z285="TM",(COUNTIFS(Orders!AD:AD,Data!M285,Orders!W:W,0,Orders!X:X,0,Orders!S:S,"*Ray*")+COUNTIFS(Orders!AD:AD,Data!M285,Orders!W:W,1,Orders!X:X,1,Orders!S:S,"*Ray*")+COUNTIFS(Orders!AD:AD,Data!M285,Orders!W:W,0,Orders!X:X,0,Orders!S:S,"*Fabric*")+COUNTIFS(Orders!AD:AD,Data!M285,Orders!W:W,1,Orders!X:X,1,Orders!S:S,"*Fabric*")),IF(Data!Z285="AAM",SUMIFS(Data!AW:AW,Data!Z:Z,"TM",Data!X:X,Data!M285),IF(Data!Z285="AM",SUMIFS(Data!AW:AW,Data!Z:Z,"TM",Data!V:V,Data!M285),IF(Data!Z285="AZM",SUMIFS(Data!AW:AW,Data!Z:Z,"TM",Data!U:U,Data!M285),IF(Data!Z285="Zone",SUMIFS(Data!AW:AW,Data!Z:Z,"TM",Data!T:T,Data!M285),IF(Data!Z285="Region",SUMIFS(Data!AW:AW,Data!Z:Z,"TM",Data!S:S,Data!M285),IF(Data!Z285="Country",SUMIFS(Data!AW:AW,Data!Z:Z,"TM",Data!R:R,Data!M285),0)))))))</f>
        <v>0</v>
      </c>
      <c r="AX285" s="18">
        <f>IF(Z285="TM",(COUNTIFS(Orders!AD:AD,Data!M285,Orders!W:W,0,Orders!X:X,0,Orders!S:S,"*Starter*")+COUNTIFS(Orders!AD:AD,Data!M285,Orders!W:W,1,Orders!X:X,1,Orders!S:S,"*Starter*")),IF(Data!Z285="AAM",SUMIFS(Data!AX:AX,Data!Z:Z,"TM",Data!X:X,Data!M285),IF(Data!Z285="AM",SUMIFS(Data!AX:AX,Data!Z:Z,"TM",Data!V:V,Data!M285),IF(Data!Z285="AZM",SUMIFS(Data!AX:AX,Data!Z:Z,"TM",Data!U:U,Data!M285),IF(Data!Z285="Zone",SUMIFS(Data!AX:AX,Data!Z:Z,"TM",Data!T:T,Data!M285),IF(Data!Z285="Region",SUMIFS(Data!AX:AX,Data!Z:Z,"TM",Data!S:S,Data!M285),IF(Data!Z285="Country",SUMIFS(Data!AX:AX,Data!Z:Z,"TM",Data!R:R,Data!M285),0)))))))</f>
        <v>0</v>
      </c>
      <c r="AY285" s="18">
        <f>IF(Z285="TM",(COUNTIFS(Orders!AD:AD,Data!M285,Orders!W:W,0,Orders!X:X,0,Orders!S:S,"*Pro*")+COUNTIFS(Orders!AD:AD,Data!M285,Orders!W:W,1,Orders!X:X,1,Orders!S:S,"*Pro*")),IF(Data!Z285="AAM",SUMIFS(Data!AY:AY,Data!Z:Z,"TM",Data!X:X,Data!M285),IF(Data!Z285="AM",SUMIFS(Data!AY:AY,Data!Z:Z,"TM",Data!V:V,Data!M285),IF(Data!Z285="AZM",SUMIFS(Data!AY:AY,Data!Z:Z,"TM",Data!U:U,Data!M285),IF(Data!Z285="Zone",SUMIFS(Data!AY:AY,Data!Z:Z,"TM",Data!T:T,Data!M285),IF(Data!Z285="Region",SUMIFS(Data!AY:AY,Data!Z:Z,"TM",Data!S:S,Data!M285),IF(Data!Z285="Country",SUMIFS(Data!AY:AY,Data!Z:Z,"TM",Data!R:R,Data!M285),0)))))))</f>
        <v>0</v>
      </c>
      <c r="AZ285" s="18">
        <f>IF(Z285="TM",(COUNTIFS(Orders!AD:AD,Data!M285,Orders!W:W,0,Orders!X:X,0,Orders!S:S,"*Tab*")+COUNTIFS(Orders!AD:AD,Data!M285,Orders!W:W,1,Orders!X:X,1,Orders!S:S,"*Tab*")),IF(Data!Z285="AAM",SUMIFS(Data!AZ:AZ,Data!Z:Z,"TM",Data!X:X,Data!M285),IF(Data!Z285="AM",SUMIFS(Data!AZ:AZ,Data!Z:Z,"TM",Data!V:V,Data!M285),IF(Data!Z285="AZM",SUMIFS(Data!AZ:AZ,Data!Z:Z,"TM",Data!U:U,Data!M285),IF(Data!Z285="Zone",SUMIFS(Data!AZ:AZ,Data!Z:Z,"TM",Data!T:T,Data!M285),IF(Data!Z285="Region",SUMIFS(Data!AZ:AZ,Data!Z:Z,"TM",Data!S:S,Data!M285),IF(Data!Z285="Country",SUMIFS(Data!AZ:AZ,Data!Z:Z,"TM",Data!R:R,Data!M285),0)))))))</f>
        <v>0</v>
      </c>
      <c r="BA285" s="18">
        <f>IF(Z285="TM",(COUNTIFS(Orders!AD:AD,Data!M285,Orders!W:W,0,Orders!X:X,0,Orders!S:S,"*Dental*")+COUNTIFS(Orders!AD:AD,Data!M285,Orders!W:W,1,Orders!X:X,1,Orders!S:S,"*Dental*")+COUNTIFS(Orders!AD:AD,Data!M285,Orders!W:W,0,Orders!X:X,0,Orders!S:S,"*Pediatric*")+COUNTIFS(Orders!AD:AD,Data!M285,Orders!W:W,1,Orders!X:X,1,Orders!S:S,"*Pediatric*")),IF(Data!Z285="AAM",SUMIFS(Data!BA:BA,Data!Z:Z,"TM",Data!X:X,Data!M285),IF(Data!Z285="AM",SUMIFS(Data!BA:BA,Data!Z:Z,"TM",Data!V:V,Data!M285),IF(Data!Z285="AZM",SUMIFS(Data!BA:BA,Data!Z:Z,"TM",Data!U:U,Data!M285),IF(Data!Z285="Zone",SUMIFS(Data!BA:BA,Data!Z:Z,"TM",Data!T:T,Data!M285),IF(Data!Z285="Region",SUMIFS(Data!BA:BA,Data!Z:Z,"TM",Data!S:S,Data!M285),IF(Data!Z285="Country",SUMIFS(Data!BA:BA,Data!Z:Z,"TM",Data!R:R,Data!M285),0)))))))</f>
        <v>0</v>
      </c>
      <c r="BB285" s="18">
        <f>IF(Z285="TM",(COUNTIFS(Orders!AD:AD,Data!M285,Orders!W:W,0,Orders!X:X,0,Orders!S:S,"*Fabric*")+COUNTIFS(Orders!AD:AD,Data!M285,Orders!W:W,1,Orders!X:X,1,Orders!S:S,"*Fabric*")),IF(Data!Z285="AAM",SUMIFS(Data!BB:BB,Data!Z:Z,"TM",Data!X:X,Data!M285),IF(Data!Z285="AM",SUMIFS(Data!BB:BB,Data!Z:Z,"TM",Data!V:V,Data!M285),IF(Data!Z285="AZM",SUMIFS(Data!BB:BB,Data!Z:Z,"TM",Data!U:U,Data!M285),IF(Data!Z285="Zone",SUMIFS(Data!BB:BB,Data!Z:Z,"TM",Data!T:T,Data!M285),IF(Data!Z285="Region",SUMIFS(Data!BB:BB,Data!Z:Z,"TM",Data!S:S,Data!M285),IF(Data!Z285="Country",SUMIFS(Data!BB:BB,Data!Z:Z,"TM",Data!R:R,Data!M285),0)))))))</f>
        <v>0</v>
      </c>
    </row>
    <row r="286" spans="1:54" ht="15.75" x14ac:dyDescent="0.3">
      <c r="A286" s="33" t="str">
        <f t="shared" si="88"/>
        <v/>
      </c>
      <c r="B286" s="33" t="b">
        <f t="shared" si="89"/>
        <v>1</v>
      </c>
      <c r="C286" s="33" t="e">
        <f>IF(ISERROR(SMALL($D$4:$D$594,E286)),””,SMALL($D$4:$D$594,E286))</f>
        <v>#NAME?</v>
      </c>
      <c r="D286" s="34" t="str">
        <f t="shared" si="90"/>
        <v/>
      </c>
      <c r="E286" s="33">
        <f>ROWS($E$4:E286)</f>
        <v>283</v>
      </c>
      <c r="F286" s="33">
        <f t="shared" si="91"/>
        <v>0</v>
      </c>
      <c r="G286" s="33">
        <f>IF(OR(Report!$C$7="",Report!$C$7="All Levels"),1,IF(Report!$C$7=Data!Z286,1,0))</f>
        <v>0</v>
      </c>
      <c r="H286" s="33">
        <f t="shared" si="92"/>
        <v>1</v>
      </c>
      <c r="I286" s="33">
        <f t="shared" si="93"/>
        <v>3</v>
      </c>
      <c r="J286" s="33">
        <f>IF(OR(Report!$F$7="",Report!$F$7="All AMs"),1,IF(Report!$F$7=Data!W286,1,0))</f>
        <v>1</v>
      </c>
      <c r="K286" s="33">
        <f>IF(OR(Report!$E$7="",Report!$E$7="All Zones"),1,IF(Report!$E$7=Data!P286,1,0))</f>
        <v>1</v>
      </c>
      <c r="L286" s="33">
        <f>IF(OR(Report!$D$7="",Report!$D$7="All Regions"),1,IF(Report!$D$7=Data!O286,1,0))</f>
        <v>1</v>
      </c>
      <c r="M286" s="67" t="s">
        <v>424</v>
      </c>
      <c r="N286" s="67" t="s">
        <v>1112</v>
      </c>
      <c r="O286" s="68" t="s">
        <v>19</v>
      </c>
      <c r="P286" s="68" t="s">
        <v>685</v>
      </c>
      <c r="Q286" s="68" t="s">
        <v>685</v>
      </c>
      <c r="R286" s="67" t="s">
        <v>777</v>
      </c>
      <c r="S286" s="67" t="s">
        <v>753</v>
      </c>
      <c r="T286" s="67" t="s">
        <v>754</v>
      </c>
      <c r="U286" s="67" t="s">
        <v>785</v>
      </c>
      <c r="V286" s="67" t="s">
        <v>826</v>
      </c>
      <c r="W286" s="67" t="s">
        <v>714</v>
      </c>
      <c r="X286" s="67"/>
      <c r="Y286" s="68" t="s">
        <v>362</v>
      </c>
      <c r="Z286" s="68" t="s">
        <v>13</v>
      </c>
      <c r="AA286" s="68" t="s">
        <v>925</v>
      </c>
      <c r="AB286" s="18">
        <f>IF(Z286="TM",IF(AA286="H",(COUNTIFS(Orders!AD:AD,Data!M286,Orders!W:W,0,Orders!X:X,0)+COUNTIFS(Orders!AD:AD,Data!M286,Orders!W:W,1,Orders!X:X,1)),0),IF(Data!Z286="AAM",SUMIFS(Data!AB:AB,Data!Z:Z,"TM",Data!X:X,Data!M286,AA:AA,"H"),IF(Data!Z286="AM",SUMIFS(Data!AB:AB,Data!Z:Z,"TM",Data!V:V,Data!M286,AA:AA,"H"),IF(Data!Z286="AZM",SUMIFS(Data!AB:AB,Data!Z:Z,"TM",Data!U:U,Data!M286,AA:AA,"H"),IF(Data!Z286="ZM",SUMIFS(Data!AB:AB,Data!Z:Z,"TM",Data!T:T,Data!M286,AA:AA,"H"),IF(Data!Z286="RM",SUMIFS(Data!AB:AB,Data!Z:Z,"TM",Data!S:S,Data!M286,AA:AA,"H"),IF(Data!Z286="CM",SUMIFS(Data!AB:AB,Data!Z:Z,"TM",Data!R:R,Data!M286,AA:AA,"H"),"")))))))</f>
        <v>0</v>
      </c>
      <c r="AC286" s="28">
        <f>IF(Z286="TM",IF(AA286="H",(SUMIFS(Orders!AG:AG,Orders!AD:AD,Data!M286,Orders!W:W,0,Orders!X:X,0)+SUMIFS(Orders!AG:AG,Orders!AD:AD,Data!M286,Orders!W:W,1,Orders!X:X,1))/12000,0),IF(Data!Z286="AAM",SUMIFS(Data!AC:AC,Data!Z:Z,"TM",Data!X:X,Data!M286,AA:AA,"H"),IF(Data!Z286="AM",SUMIFS(Data!AC:AC,Data!Z:Z,"TM",Data!V:V,Data!M286,AA:AA,"H"),IF(Data!Z286="AZM",SUMIFS(Data!AC:AC,Data!Z:Z,"TM",Data!U:U,Data!M286,AA:AA,"H"),IF(Data!Z286="Zone",SUMIFS(Data!AC:AC,Data!Z:Z,"TM",Data!T:T,Data!M286,AA:AA,"H"),IF(Data!Z286="Region",SUMIFS(Data!AC:AC,Data!Z:Z,"TM",Data!S:S,Data!M286,AA:AA,"H"),IF(Data!Z286="Country",SUMIFS(Data!AC:AC,Data!Z:Z,"TM",Data!R:R,Data!M286,AA:AA,"H"),"")))))))</f>
        <v>0</v>
      </c>
      <c r="AD286" s="18">
        <f>IF(Z286="TM",0,IF(Data!Z286="AAM",SUMIFS(Data!AD:AD,Data!Z:Z,"TM",Data!X:X,Data!M286,AA:AA,"H"),IF(Data!Z286="AM",SUMIFS(Data!AD:AD,Data!Z:Z,"TM",Data!V:V,Data!M286,AA:AA,"H"),IF(Data!Z286="AZM",SUMIFS(Data!AD:AD,Data!Z:Z,"TM",Data!U:U,Data!M286,AA:AA,"H"),IF(Data!Z286="Zone",SUMIFS(Data!AD:AD,Data!Z:Z,"TM",Data!T:T,Data!M286,AA:AA,"H"),IF(Data!Z286="Region",SUMIFS(Data!AD:AD,Data!Z:Z,"TM",Data!S:S,Data!M286,AA:AA,"H"),IF(Data!Z286="Country",SUMIFS(Data!AD:AD,Data!Z:Z,"TM",Data!R:R,Data!M286,AA:AA,"H"),"")))))))</f>
        <v>0</v>
      </c>
      <c r="AE286" s="27">
        <f t="shared" si="77"/>
        <v>0</v>
      </c>
      <c r="AF286" s="26">
        <f t="shared" si="78"/>
        <v>0</v>
      </c>
      <c r="AG286" s="26">
        <f t="shared" si="79"/>
        <v>0</v>
      </c>
      <c r="AH286" s="26">
        <f t="shared" si="80"/>
        <v>0</v>
      </c>
      <c r="AJ286" s="28">
        <f>IF(Z286="TM",IF(AA286="U",(SUMIFS(Orders!AG:AG,Orders!AD:AD,Data!M286,Orders!W:W,0,Orders!X:X,0)+SUMIFS(Orders!AG:AG,Orders!AD:AD,Data!M286,Orders!W:W,1,Orders!X:X,1))/12000,0),IF(Data!Z286="AAM",SUMIFS(Data!AJ:AJ,Data!Z:Z,"TM",Data!X:X,Data!M286,AA:AA,"U"),IF(Data!Z286="AM",SUMIFS(Data!AJ:AJ,Data!Z:Z,"TM",Data!V:V,Data!M286,AA:AA,"U"),IF(Data!Z286="AZM",SUMIFS(Data!AJ:AJ,Data!Z:Z,"TM",Data!U:U,Data!M286,AA:AA,"U"),IF(Data!Z286="Zone",SUMIFS(Data!AJ:AJ,Data!Z:Z,"TM",Data!T:T,Data!M286,AA:AA,"U"),IF(Data!Z286="Region",SUMIFS(Data!AJ:AJ,Data!Z:Z,"TM",Data!S:S,Data!M286,AA:AA,"U"),IF(Data!Z286="Country",SUMIFS(Data!AJ:AJ,Data!Z:Z,"TM",Data!R:R,Data!M286,AA:AA,"U"),"")))))))</f>
        <v>0</v>
      </c>
      <c r="AK286" s="18">
        <f>IF(Z286="TM",IF(AA286="U",(SUMIFS(Orders!AG:AG,Orders!AD:AD,Data!M286,Orders!W:W,0,Orders!X:X,0)+SUMIFS(Orders!AG:AG,Orders!AD:AD,Data!M286,Orders!W:W,1,Orders!X:X,1)),0),IF(Data!Z286="AAM",SUMIFS(Data!AK:AK,Data!Z:Z,"TM",Data!X:X,Data!M286,AA:AA,"U"),IF(Data!Z286="AM",SUMIFS(Data!AK:AK,Data!Z:Z,"TM",Data!V:V,Data!M286,AA:AA,"U"),IF(Data!Z286="AZM",SUMIFS(Data!AK:AK,Data!Z:Z,"TM",Data!U:U,Data!M286,AA:AA,"U"),IF(Data!Z286="Zone",SUMIFS(Data!AK:AK,Data!Z:Z,"TM",Data!T:T,Data!M286,AA:AA,"U"),IF(Data!Z286="Region",SUMIFS(Data!AK:AK,Data!Z:Z,"TM",Data!S:S,Data!M286,AA:AA,"U"),IF(Data!Z286="Country",SUMIFS(Data!AK:AK,Data!Z:Z,"TM",Data!R:R,Data!M286,AA:AA,"U"),"")))))))</f>
        <v>0</v>
      </c>
      <c r="AL286" s="18">
        <f>IF(Z286="TM",12000*0,IF(Data!Z286="AAM",SUMIFS(Data!AL:AL,Data!Z:Z,"TM",Data!X:X,Data!M286,AA:AA,"H"),IF(Data!Z286="AM",SUMIFS(Data!AL:AL,Data!Z:Z,"TM",Data!V:V,Data!M286,AA:AA,"H"),IF(Data!Z286="AZM",SUMIFS(Data!AL:AL,Data!Z:Z,"TM",Data!U:U,Data!M286,AA:AA,"H"),IF(Data!Z286="Zone",SUMIFS(Data!AL:AL,Data!Z:Z,"TM",Data!T:T,Data!M286,AA:AA,"H"),IF(Data!Z286="Region",SUMIFS(Data!AL:AL,Data!Z:Z,"TM",Data!S:S,Data!M286,AA:AA,"H"),IF(Data!Z286="Country",SUMIFS(Data!AL:AL,Data!Z:Z,"TM",Data!R:R,Data!M286,AA:AA,"H"),"")))))))</f>
        <v>0</v>
      </c>
      <c r="AM286" s="27">
        <f t="shared" si="81"/>
        <v>0</v>
      </c>
      <c r="AN286" s="26">
        <f t="shared" si="82"/>
        <v>0</v>
      </c>
      <c r="AO286" s="26">
        <f t="shared" si="83"/>
        <v>0</v>
      </c>
      <c r="AQ286" s="28">
        <f t="shared" si="84"/>
        <v>0</v>
      </c>
      <c r="AR286" s="18">
        <f t="shared" si="85"/>
        <v>0</v>
      </c>
      <c r="AS286" s="18">
        <f t="shared" si="86"/>
        <v>0</v>
      </c>
      <c r="AT286" s="27">
        <f t="shared" si="87"/>
        <v>0</v>
      </c>
      <c r="AU286" s="27"/>
      <c r="AV286" s="27"/>
      <c r="AW286" s="18">
        <f>IF(Z286="TM",(COUNTIFS(Orders!AD:AD,Data!M286,Orders!W:W,0,Orders!X:X,0,Orders!S:S,"*Ray*")+COUNTIFS(Orders!AD:AD,Data!M286,Orders!W:W,1,Orders!X:X,1,Orders!S:S,"*Ray*")+COUNTIFS(Orders!AD:AD,Data!M286,Orders!W:W,0,Orders!X:X,0,Orders!S:S,"*Fabric*")+COUNTIFS(Orders!AD:AD,Data!M286,Orders!W:W,1,Orders!X:X,1,Orders!S:S,"*Fabric*")),IF(Data!Z286="AAM",SUMIFS(Data!AW:AW,Data!Z:Z,"TM",Data!X:X,Data!M286),IF(Data!Z286="AM",SUMIFS(Data!AW:AW,Data!Z:Z,"TM",Data!V:V,Data!M286),IF(Data!Z286="AZM",SUMIFS(Data!AW:AW,Data!Z:Z,"TM",Data!U:U,Data!M286),IF(Data!Z286="Zone",SUMIFS(Data!AW:AW,Data!Z:Z,"TM",Data!T:T,Data!M286),IF(Data!Z286="Region",SUMIFS(Data!AW:AW,Data!Z:Z,"TM",Data!S:S,Data!M286),IF(Data!Z286="Country",SUMIFS(Data!AW:AW,Data!Z:Z,"TM",Data!R:R,Data!M286),0)))))))</f>
        <v>0</v>
      </c>
      <c r="AX286" s="18">
        <f>IF(Z286="TM",(COUNTIFS(Orders!AD:AD,Data!M286,Orders!W:W,0,Orders!X:X,0,Orders!S:S,"*Starter*")+COUNTIFS(Orders!AD:AD,Data!M286,Orders!W:W,1,Orders!X:X,1,Orders!S:S,"*Starter*")),IF(Data!Z286="AAM",SUMIFS(Data!AX:AX,Data!Z:Z,"TM",Data!X:X,Data!M286),IF(Data!Z286="AM",SUMIFS(Data!AX:AX,Data!Z:Z,"TM",Data!V:V,Data!M286),IF(Data!Z286="AZM",SUMIFS(Data!AX:AX,Data!Z:Z,"TM",Data!U:U,Data!M286),IF(Data!Z286="Zone",SUMIFS(Data!AX:AX,Data!Z:Z,"TM",Data!T:T,Data!M286),IF(Data!Z286="Region",SUMIFS(Data!AX:AX,Data!Z:Z,"TM",Data!S:S,Data!M286),IF(Data!Z286="Country",SUMIFS(Data!AX:AX,Data!Z:Z,"TM",Data!R:R,Data!M286),0)))))))</f>
        <v>0</v>
      </c>
      <c r="AY286" s="18">
        <f>IF(Z286="TM",(COUNTIFS(Orders!AD:AD,Data!M286,Orders!W:W,0,Orders!X:X,0,Orders!S:S,"*Pro*")+COUNTIFS(Orders!AD:AD,Data!M286,Orders!W:W,1,Orders!X:X,1,Orders!S:S,"*Pro*")),IF(Data!Z286="AAM",SUMIFS(Data!AY:AY,Data!Z:Z,"TM",Data!X:X,Data!M286),IF(Data!Z286="AM",SUMIFS(Data!AY:AY,Data!Z:Z,"TM",Data!V:V,Data!M286),IF(Data!Z286="AZM",SUMIFS(Data!AY:AY,Data!Z:Z,"TM",Data!U:U,Data!M286),IF(Data!Z286="Zone",SUMIFS(Data!AY:AY,Data!Z:Z,"TM",Data!T:T,Data!M286),IF(Data!Z286="Region",SUMIFS(Data!AY:AY,Data!Z:Z,"TM",Data!S:S,Data!M286),IF(Data!Z286="Country",SUMIFS(Data!AY:AY,Data!Z:Z,"TM",Data!R:R,Data!M286),0)))))))</f>
        <v>0</v>
      </c>
      <c r="AZ286" s="18">
        <f>IF(Z286="TM",(COUNTIFS(Orders!AD:AD,Data!M286,Orders!W:W,0,Orders!X:X,0,Orders!S:S,"*Tab*")+COUNTIFS(Orders!AD:AD,Data!M286,Orders!W:W,1,Orders!X:X,1,Orders!S:S,"*Tab*")),IF(Data!Z286="AAM",SUMIFS(Data!AZ:AZ,Data!Z:Z,"TM",Data!X:X,Data!M286),IF(Data!Z286="AM",SUMIFS(Data!AZ:AZ,Data!Z:Z,"TM",Data!V:V,Data!M286),IF(Data!Z286="AZM",SUMIFS(Data!AZ:AZ,Data!Z:Z,"TM",Data!U:U,Data!M286),IF(Data!Z286="Zone",SUMIFS(Data!AZ:AZ,Data!Z:Z,"TM",Data!T:T,Data!M286),IF(Data!Z286="Region",SUMIFS(Data!AZ:AZ,Data!Z:Z,"TM",Data!S:S,Data!M286),IF(Data!Z286="Country",SUMIFS(Data!AZ:AZ,Data!Z:Z,"TM",Data!R:R,Data!M286),0)))))))</f>
        <v>0</v>
      </c>
      <c r="BA286" s="18">
        <f>IF(Z286="TM",(COUNTIFS(Orders!AD:AD,Data!M286,Orders!W:W,0,Orders!X:X,0,Orders!S:S,"*Dental*")+COUNTIFS(Orders!AD:AD,Data!M286,Orders!W:W,1,Orders!X:X,1,Orders!S:S,"*Dental*")+COUNTIFS(Orders!AD:AD,Data!M286,Orders!W:W,0,Orders!X:X,0,Orders!S:S,"*Pediatric*")+COUNTIFS(Orders!AD:AD,Data!M286,Orders!W:W,1,Orders!X:X,1,Orders!S:S,"*Pediatric*")),IF(Data!Z286="AAM",SUMIFS(Data!BA:BA,Data!Z:Z,"TM",Data!X:X,Data!M286),IF(Data!Z286="AM",SUMIFS(Data!BA:BA,Data!Z:Z,"TM",Data!V:V,Data!M286),IF(Data!Z286="AZM",SUMIFS(Data!BA:BA,Data!Z:Z,"TM",Data!U:U,Data!M286),IF(Data!Z286="Zone",SUMIFS(Data!BA:BA,Data!Z:Z,"TM",Data!T:T,Data!M286),IF(Data!Z286="Region",SUMIFS(Data!BA:BA,Data!Z:Z,"TM",Data!S:S,Data!M286),IF(Data!Z286="Country",SUMIFS(Data!BA:BA,Data!Z:Z,"TM",Data!R:R,Data!M286),0)))))))</f>
        <v>0</v>
      </c>
      <c r="BB286" s="18">
        <f>IF(Z286="TM",(COUNTIFS(Orders!AD:AD,Data!M286,Orders!W:W,0,Orders!X:X,0,Orders!S:S,"*Fabric*")+COUNTIFS(Orders!AD:AD,Data!M286,Orders!W:W,1,Orders!X:X,1,Orders!S:S,"*Fabric*")),IF(Data!Z286="AAM",SUMIFS(Data!BB:BB,Data!Z:Z,"TM",Data!X:X,Data!M286),IF(Data!Z286="AM",SUMIFS(Data!BB:BB,Data!Z:Z,"TM",Data!V:V,Data!M286),IF(Data!Z286="AZM",SUMIFS(Data!BB:BB,Data!Z:Z,"TM",Data!U:U,Data!M286),IF(Data!Z286="Zone",SUMIFS(Data!BB:BB,Data!Z:Z,"TM",Data!T:T,Data!M286),IF(Data!Z286="Region",SUMIFS(Data!BB:BB,Data!Z:Z,"TM",Data!S:S,Data!M286),IF(Data!Z286="Country",SUMIFS(Data!BB:BB,Data!Z:Z,"TM",Data!R:R,Data!M286),0)))))))</f>
        <v>0</v>
      </c>
    </row>
    <row r="287" spans="1:54" ht="15.75" x14ac:dyDescent="0.3">
      <c r="A287" s="33" t="str">
        <f t="shared" si="88"/>
        <v/>
      </c>
      <c r="B287" s="33" t="b">
        <f t="shared" si="89"/>
        <v>1</v>
      </c>
      <c r="C287" s="33" t="e">
        <f>IF(ISERROR(SMALL($D$4:$D$594,E287)),””,SMALL($D$4:$D$594,E287))</f>
        <v>#NAME?</v>
      </c>
      <c r="D287" s="34" t="str">
        <f t="shared" si="90"/>
        <v/>
      </c>
      <c r="E287" s="33">
        <f>ROWS($E$4:E287)</f>
        <v>284</v>
      </c>
      <c r="F287" s="33">
        <f t="shared" si="91"/>
        <v>0</v>
      </c>
      <c r="G287" s="33">
        <f>IF(OR(Report!$C$7="",Report!$C$7="All Levels"),1,IF(Report!$C$7=Data!Z287,1,0))</f>
        <v>0</v>
      </c>
      <c r="H287" s="33">
        <f t="shared" si="92"/>
        <v>1</v>
      </c>
      <c r="I287" s="33">
        <f t="shared" si="93"/>
        <v>3</v>
      </c>
      <c r="J287" s="33">
        <f>IF(OR(Report!$F$7="",Report!$F$7="All AMs"),1,IF(Report!$F$7=Data!W287,1,0))</f>
        <v>1</v>
      </c>
      <c r="K287" s="33">
        <f>IF(OR(Report!$E$7="",Report!$E$7="All Zones"),1,IF(Report!$E$7=Data!P287,1,0))</f>
        <v>1</v>
      </c>
      <c r="L287" s="33">
        <f>IF(OR(Report!$D$7="",Report!$D$7="All Regions"),1,IF(Report!$D$7=Data!O287,1,0))</f>
        <v>1</v>
      </c>
      <c r="M287" s="67" t="s">
        <v>242</v>
      </c>
      <c r="N287" s="67" t="s">
        <v>1113</v>
      </c>
      <c r="O287" s="68" t="s">
        <v>19</v>
      </c>
      <c r="P287" s="68" t="s">
        <v>685</v>
      </c>
      <c r="Q287" s="68" t="s">
        <v>685</v>
      </c>
      <c r="R287" s="67" t="s">
        <v>777</v>
      </c>
      <c r="S287" s="67" t="s">
        <v>753</v>
      </c>
      <c r="T287" s="67" t="s">
        <v>754</v>
      </c>
      <c r="U287" s="67" t="s">
        <v>785</v>
      </c>
      <c r="V287" s="67" t="s">
        <v>826</v>
      </c>
      <c r="W287" s="67" t="s">
        <v>714</v>
      </c>
      <c r="X287" s="67"/>
      <c r="Y287" s="68" t="s">
        <v>362</v>
      </c>
      <c r="Z287" s="68" t="s">
        <v>13</v>
      </c>
      <c r="AA287" s="68" t="s">
        <v>925</v>
      </c>
      <c r="AB287" s="18">
        <f>IF(Z287="TM",IF(AA287="H",(COUNTIFS(Orders!AD:AD,Data!M287,Orders!W:W,0,Orders!X:X,0)+COUNTIFS(Orders!AD:AD,Data!M287,Orders!W:W,1,Orders!X:X,1)),0),IF(Data!Z287="AAM",SUMIFS(Data!AB:AB,Data!Z:Z,"TM",Data!X:X,Data!M287,AA:AA,"H"),IF(Data!Z287="AM",SUMIFS(Data!AB:AB,Data!Z:Z,"TM",Data!V:V,Data!M287,AA:AA,"H"),IF(Data!Z287="AZM",SUMIFS(Data!AB:AB,Data!Z:Z,"TM",Data!U:U,Data!M287,AA:AA,"H"),IF(Data!Z287="ZM",SUMIFS(Data!AB:AB,Data!Z:Z,"TM",Data!T:T,Data!M287,AA:AA,"H"),IF(Data!Z287="RM",SUMIFS(Data!AB:AB,Data!Z:Z,"TM",Data!S:S,Data!M287,AA:AA,"H"),IF(Data!Z287="CM",SUMIFS(Data!AB:AB,Data!Z:Z,"TM",Data!R:R,Data!M287,AA:AA,"H"),"")))))))</f>
        <v>0</v>
      </c>
      <c r="AC287" s="28">
        <f>IF(Z287="TM",IF(AA287="H",(SUMIFS(Orders!AG:AG,Orders!AD:AD,Data!M287,Orders!W:W,0,Orders!X:X,0)+SUMIFS(Orders!AG:AG,Orders!AD:AD,Data!M287,Orders!W:W,1,Orders!X:X,1))/12000,0),IF(Data!Z287="AAM",SUMIFS(Data!AC:AC,Data!Z:Z,"TM",Data!X:X,Data!M287,AA:AA,"H"),IF(Data!Z287="AM",SUMIFS(Data!AC:AC,Data!Z:Z,"TM",Data!V:V,Data!M287,AA:AA,"H"),IF(Data!Z287="AZM",SUMIFS(Data!AC:AC,Data!Z:Z,"TM",Data!U:U,Data!M287,AA:AA,"H"),IF(Data!Z287="Zone",SUMIFS(Data!AC:AC,Data!Z:Z,"TM",Data!T:T,Data!M287,AA:AA,"H"),IF(Data!Z287="Region",SUMIFS(Data!AC:AC,Data!Z:Z,"TM",Data!S:S,Data!M287,AA:AA,"H"),IF(Data!Z287="Country",SUMIFS(Data!AC:AC,Data!Z:Z,"TM",Data!R:R,Data!M287,AA:AA,"H"),"")))))))</f>
        <v>0</v>
      </c>
      <c r="AD287" s="18">
        <f>IF(Z287="TM",0,IF(Data!Z287="AAM",SUMIFS(Data!AD:AD,Data!Z:Z,"TM",Data!X:X,Data!M287,AA:AA,"H"),IF(Data!Z287="AM",SUMIFS(Data!AD:AD,Data!Z:Z,"TM",Data!V:V,Data!M287,AA:AA,"H"),IF(Data!Z287="AZM",SUMIFS(Data!AD:AD,Data!Z:Z,"TM",Data!U:U,Data!M287,AA:AA,"H"),IF(Data!Z287="Zone",SUMIFS(Data!AD:AD,Data!Z:Z,"TM",Data!T:T,Data!M287,AA:AA,"H"),IF(Data!Z287="Region",SUMIFS(Data!AD:AD,Data!Z:Z,"TM",Data!S:S,Data!M287,AA:AA,"H"),IF(Data!Z287="Country",SUMIFS(Data!AD:AD,Data!Z:Z,"TM",Data!R:R,Data!M287,AA:AA,"H"),"")))))))</f>
        <v>0</v>
      </c>
      <c r="AE287" s="27">
        <f t="shared" si="77"/>
        <v>0</v>
      </c>
      <c r="AF287" s="26">
        <f t="shared" si="78"/>
        <v>0</v>
      </c>
      <c r="AG287" s="26">
        <f t="shared" si="79"/>
        <v>0</v>
      </c>
      <c r="AH287" s="26">
        <f t="shared" si="80"/>
        <v>0</v>
      </c>
      <c r="AJ287" s="28">
        <f>IF(Z287="TM",IF(AA287="U",(SUMIFS(Orders!AG:AG,Orders!AD:AD,Data!M287,Orders!W:W,0,Orders!X:X,0)+SUMIFS(Orders!AG:AG,Orders!AD:AD,Data!M287,Orders!W:W,1,Orders!X:X,1))/12000,0),IF(Data!Z287="AAM",SUMIFS(Data!AJ:AJ,Data!Z:Z,"TM",Data!X:X,Data!M287,AA:AA,"U"),IF(Data!Z287="AM",SUMIFS(Data!AJ:AJ,Data!Z:Z,"TM",Data!V:V,Data!M287,AA:AA,"U"),IF(Data!Z287="AZM",SUMIFS(Data!AJ:AJ,Data!Z:Z,"TM",Data!U:U,Data!M287,AA:AA,"U"),IF(Data!Z287="Zone",SUMIFS(Data!AJ:AJ,Data!Z:Z,"TM",Data!T:T,Data!M287,AA:AA,"U"),IF(Data!Z287="Region",SUMIFS(Data!AJ:AJ,Data!Z:Z,"TM",Data!S:S,Data!M287,AA:AA,"U"),IF(Data!Z287="Country",SUMIFS(Data!AJ:AJ,Data!Z:Z,"TM",Data!R:R,Data!M287,AA:AA,"U"),"")))))))</f>
        <v>0</v>
      </c>
      <c r="AK287" s="18">
        <f>IF(Z287="TM",IF(AA287="U",(SUMIFS(Orders!AG:AG,Orders!AD:AD,Data!M287,Orders!W:W,0,Orders!X:X,0)+SUMIFS(Orders!AG:AG,Orders!AD:AD,Data!M287,Orders!W:W,1,Orders!X:X,1)),0),IF(Data!Z287="AAM",SUMIFS(Data!AK:AK,Data!Z:Z,"TM",Data!X:X,Data!M287,AA:AA,"U"),IF(Data!Z287="AM",SUMIFS(Data!AK:AK,Data!Z:Z,"TM",Data!V:V,Data!M287,AA:AA,"U"),IF(Data!Z287="AZM",SUMIFS(Data!AK:AK,Data!Z:Z,"TM",Data!U:U,Data!M287,AA:AA,"U"),IF(Data!Z287="Zone",SUMIFS(Data!AK:AK,Data!Z:Z,"TM",Data!T:T,Data!M287,AA:AA,"U"),IF(Data!Z287="Region",SUMIFS(Data!AK:AK,Data!Z:Z,"TM",Data!S:S,Data!M287,AA:AA,"U"),IF(Data!Z287="Country",SUMIFS(Data!AK:AK,Data!Z:Z,"TM",Data!R:R,Data!M287,AA:AA,"U"),"")))))))</f>
        <v>0</v>
      </c>
      <c r="AL287" s="18">
        <f>IF(Z287="TM",12000*0,IF(Data!Z287="AAM",SUMIFS(Data!AL:AL,Data!Z:Z,"TM",Data!X:X,Data!M287,AA:AA,"H"),IF(Data!Z287="AM",SUMIFS(Data!AL:AL,Data!Z:Z,"TM",Data!V:V,Data!M287,AA:AA,"H"),IF(Data!Z287="AZM",SUMIFS(Data!AL:AL,Data!Z:Z,"TM",Data!U:U,Data!M287,AA:AA,"H"),IF(Data!Z287="Zone",SUMIFS(Data!AL:AL,Data!Z:Z,"TM",Data!T:T,Data!M287,AA:AA,"H"),IF(Data!Z287="Region",SUMIFS(Data!AL:AL,Data!Z:Z,"TM",Data!S:S,Data!M287,AA:AA,"H"),IF(Data!Z287="Country",SUMIFS(Data!AL:AL,Data!Z:Z,"TM",Data!R:R,Data!M287,AA:AA,"H"),"")))))))</f>
        <v>0</v>
      </c>
      <c r="AM287" s="27">
        <f t="shared" si="81"/>
        <v>0</v>
      </c>
      <c r="AN287" s="26">
        <f t="shared" si="82"/>
        <v>0</v>
      </c>
      <c r="AO287" s="26">
        <f t="shared" si="83"/>
        <v>0</v>
      </c>
      <c r="AQ287" s="28">
        <f t="shared" si="84"/>
        <v>0</v>
      </c>
      <c r="AR287" s="18">
        <f t="shared" si="85"/>
        <v>0</v>
      </c>
      <c r="AS287" s="18">
        <f t="shared" si="86"/>
        <v>0</v>
      </c>
      <c r="AT287" s="27">
        <f t="shared" si="87"/>
        <v>0</v>
      </c>
      <c r="AU287" s="27"/>
      <c r="AV287" s="27"/>
      <c r="AW287" s="18">
        <f>IF(Z287="TM",(COUNTIFS(Orders!AD:AD,Data!M287,Orders!W:W,0,Orders!X:X,0,Orders!S:S,"*Ray*")+COUNTIFS(Orders!AD:AD,Data!M287,Orders!W:W,1,Orders!X:X,1,Orders!S:S,"*Ray*")+COUNTIFS(Orders!AD:AD,Data!M287,Orders!W:W,0,Orders!X:X,0,Orders!S:S,"*Fabric*")+COUNTIFS(Orders!AD:AD,Data!M287,Orders!W:W,1,Orders!X:X,1,Orders!S:S,"*Fabric*")),IF(Data!Z287="AAM",SUMIFS(Data!AW:AW,Data!Z:Z,"TM",Data!X:X,Data!M287),IF(Data!Z287="AM",SUMIFS(Data!AW:AW,Data!Z:Z,"TM",Data!V:V,Data!M287),IF(Data!Z287="AZM",SUMIFS(Data!AW:AW,Data!Z:Z,"TM",Data!U:U,Data!M287),IF(Data!Z287="Zone",SUMIFS(Data!AW:AW,Data!Z:Z,"TM",Data!T:T,Data!M287),IF(Data!Z287="Region",SUMIFS(Data!AW:AW,Data!Z:Z,"TM",Data!S:S,Data!M287),IF(Data!Z287="Country",SUMIFS(Data!AW:AW,Data!Z:Z,"TM",Data!R:R,Data!M287),0)))))))</f>
        <v>0</v>
      </c>
      <c r="AX287" s="18">
        <f>IF(Z287="TM",(COUNTIFS(Orders!AD:AD,Data!M287,Orders!W:W,0,Orders!X:X,0,Orders!S:S,"*Starter*")+COUNTIFS(Orders!AD:AD,Data!M287,Orders!W:W,1,Orders!X:X,1,Orders!S:S,"*Starter*")),IF(Data!Z287="AAM",SUMIFS(Data!AX:AX,Data!Z:Z,"TM",Data!X:X,Data!M287),IF(Data!Z287="AM",SUMIFS(Data!AX:AX,Data!Z:Z,"TM",Data!V:V,Data!M287),IF(Data!Z287="AZM",SUMIFS(Data!AX:AX,Data!Z:Z,"TM",Data!U:U,Data!M287),IF(Data!Z287="Zone",SUMIFS(Data!AX:AX,Data!Z:Z,"TM",Data!T:T,Data!M287),IF(Data!Z287="Region",SUMIFS(Data!AX:AX,Data!Z:Z,"TM",Data!S:S,Data!M287),IF(Data!Z287="Country",SUMIFS(Data!AX:AX,Data!Z:Z,"TM",Data!R:R,Data!M287),0)))))))</f>
        <v>0</v>
      </c>
      <c r="AY287" s="18">
        <f>IF(Z287="TM",(COUNTIFS(Orders!AD:AD,Data!M287,Orders!W:W,0,Orders!X:X,0,Orders!S:S,"*Pro*")+COUNTIFS(Orders!AD:AD,Data!M287,Orders!W:W,1,Orders!X:X,1,Orders!S:S,"*Pro*")),IF(Data!Z287="AAM",SUMIFS(Data!AY:AY,Data!Z:Z,"TM",Data!X:X,Data!M287),IF(Data!Z287="AM",SUMIFS(Data!AY:AY,Data!Z:Z,"TM",Data!V:V,Data!M287),IF(Data!Z287="AZM",SUMIFS(Data!AY:AY,Data!Z:Z,"TM",Data!U:U,Data!M287),IF(Data!Z287="Zone",SUMIFS(Data!AY:AY,Data!Z:Z,"TM",Data!T:T,Data!M287),IF(Data!Z287="Region",SUMIFS(Data!AY:AY,Data!Z:Z,"TM",Data!S:S,Data!M287),IF(Data!Z287="Country",SUMIFS(Data!AY:AY,Data!Z:Z,"TM",Data!R:R,Data!M287),0)))))))</f>
        <v>0</v>
      </c>
      <c r="AZ287" s="18">
        <f>IF(Z287="TM",(COUNTIFS(Orders!AD:AD,Data!M287,Orders!W:W,0,Orders!X:X,0,Orders!S:S,"*Tab*")+COUNTIFS(Orders!AD:AD,Data!M287,Orders!W:W,1,Orders!X:X,1,Orders!S:S,"*Tab*")),IF(Data!Z287="AAM",SUMIFS(Data!AZ:AZ,Data!Z:Z,"TM",Data!X:X,Data!M287),IF(Data!Z287="AM",SUMIFS(Data!AZ:AZ,Data!Z:Z,"TM",Data!V:V,Data!M287),IF(Data!Z287="AZM",SUMIFS(Data!AZ:AZ,Data!Z:Z,"TM",Data!U:U,Data!M287),IF(Data!Z287="Zone",SUMIFS(Data!AZ:AZ,Data!Z:Z,"TM",Data!T:T,Data!M287),IF(Data!Z287="Region",SUMIFS(Data!AZ:AZ,Data!Z:Z,"TM",Data!S:S,Data!M287),IF(Data!Z287="Country",SUMIFS(Data!AZ:AZ,Data!Z:Z,"TM",Data!R:R,Data!M287),0)))))))</f>
        <v>0</v>
      </c>
      <c r="BA287" s="18">
        <f>IF(Z287="TM",(COUNTIFS(Orders!AD:AD,Data!M287,Orders!W:W,0,Orders!X:X,0,Orders!S:S,"*Dental*")+COUNTIFS(Orders!AD:AD,Data!M287,Orders!W:W,1,Orders!X:X,1,Orders!S:S,"*Dental*")+COUNTIFS(Orders!AD:AD,Data!M287,Orders!W:W,0,Orders!X:X,0,Orders!S:S,"*Pediatric*")+COUNTIFS(Orders!AD:AD,Data!M287,Orders!W:W,1,Orders!X:X,1,Orders!S:S,"*Pediatric*")),IF(Data!Z287="AAM",SUMIFS(Data!BA:BA,Data!Z:Z,"TM",Data!X:X,Data!M287),IF(Data!Z287="AM",SUMIFS(Data!BA:BA,Data!Z:Z,"TM",Data!V:V,Data!M287),IF(Data!Z287="AZM",SUMIFS(Data!BA:BA,Data!Z:Z,"TM",Data!U:U,Data!M287),IF(Data!Z287="Zone",SUMIFS(Data!BA:BA,Data!Z:Z,"TM",Data!T:T,Data!M287),IF(Data!Z287="Region",SUMIFS(Data!BA:BA,Data!Z:Z,"TM",Data!S:S,Data!M287),IF(Data!Z287="Country",SUMIFS(Data!BA:BA,Data!Z:Z,"TM",Data!R:R,Data!M287),0)))))))</f>
        <v>0</v>
      </c>
      <c r="BB287" s="18">
        <f>IF(Z287="TM",(COUNTIFS(Orders!AD:AD,Data!M287,Orders!W:W,0,Orders!X:X,0,Orders!S:S,"*Fabric*")+COUNTIFS(Orders!AD:AD,Data!M287,Orders!W:W,1,Orders!X:X,1,Orders!S:S,"*Fabric*")),IF(Data!Z287="AAM",SUMIFS(Data!BB:BB,Data!Z:Z,"TM",Data!X:X,Data!M287),IF(Data!Z287="AM",SUMIFS(Data!BB:BB,Data!Z:Z,"TM",Data!V:V,Data!M287),IF(Data!Z287="AZM",SUMIFS(Data!BB:BB,Data!Z:Z,"TM",Data!U:U,Data!M287),IF(Data!Z287="Zone",SUMIFS(Data!BB:BB,Data!Z:Z,"TM",Data!T:T,Data!M287),IF(Data!Z287="Region",SUMIFS(Data!BB:BB,Data!Z:Z,"TM",Data!S:S,Data!M287),IF(Data!Z287="Country",SUMIFS(Data!BB:BB,Data!Z:Z,"TM",Data!R:R,Data!M287),0)))))))</f>
        <v>0</v>
      </c>
    </row>
    <row r="288" spans="1:54" ht="15.75" x14ac:dyDescent="0.3">
      <c r="A288" s="33" t="str">
        <f t="shared" si="88"/>
        <v/>
      </c>
      <c r="B288" s="33" t="b">
        <f t="shared" si="89"/>
        <v>1</v>
      </c>
      <c r="C288" s="33" t="e">
        <f>IF(ISERROR(SMALL($D$4:$D$594,E288)),””,SMALL($D$4:$D$594,E288))</f>
        <v>#NAME?</v>
      </c>
      <c r="D288" s="34" t="str">
        <f t="shared" si="90"/>
        <v/>
      </c>
      <c r="E288" s="33">
        <f>ROWS($E$4:E288)</f>
        <v>285</v>
      </c>
      <c r="F288" s="33">
        <f t="shared" si="91"/>
        <v>0</v>
      </c>
      <c r="G288" s="33">
        <f>IF(OR(Report!$C$7="",Report!$C$7="All Levels"),1,IF(Report!$C$7=Data!Z288,1,0))</f>
        <v>0</v>
      </c>
      <c r="H288" s="33">
        <f t="shared" si="92"/>
        <v>1</v>
      </c>
      <c r="I288" s="33">
        <f t="shared" si="93"/>
        <v>3</v>
      </c>
      <c r="J288" s="33">
        <f>IF(OR(Report!$F$7="",Report!$F$7="All AMs"),1,IF(Report!$F$7=Data!W288,1,0))</f>
        <v>1</v>
      </c>
      <c r="K288" s="33">
        <f>IF(OR(Report!$E$7="",Report!$E$7="All Zones"),1,IF(Report!$E$7=Data!P288,1,0))</f>
        <v>1</v>
      </c>
      <c r="L288" s="33">
        <f>IF(OR(Report!$D$7="",Report!$D$7="All Regions"),1,IF(Report!$D$7=Data!O288,1,0))</f>
        <v>1</v>
      </c>
      <c r="M288" s="67" t="s">
        <v>316</v>
      </c>
      <c r="N288" s="67" t="s">
        <v>1114</v>
      </c>
      <c r="O288" s="68" t="s">
        <v>19</v>
      </c>
      <c r="P288" s="68" t="s">
        <v>685</v>
      </c>
      <c r="Q288" s="68" t="s">
        <v>685</v>
      </c>
      <c r="R288" s="67" t="s">
        <v>777</v>
      </c>
      <c r="S288" s="67" t="s">
        <v>753</v>
      </c>
      <c r="T288" s="67" t="s">
        <v>754</v>
      </c>
      <c r="U288" s="67" t="s">
        <v>785</v>
      </c>
      <c r="V288" s="67" t="s">
        <v>826</v>
      </c>
      <c r="W288" s="67" t="s">
        <v>714</v>
      </c>
      <c r="X288" s="67"/>
      <c r="Y288" s="68" t="s">
        <v>361</v>
      </c>
      <c r="Z288" s="68" t="s">
        <v>13</v>
      </c>
      <c r="AA288" s="68" t="s">
        <v>925</v>
      </c>
      <c r="AB288" s="18">
        <f>IF(Z288="TM",IF(AA288="H",(COUNTIFS(Orders!AD:AD,Data!M288,Orders!W:W,0,Orders!X:X,0)+COUNTIFS(Orders!AD:AD,Data!M288,Orders!W:W,1,Orders!X:X,1)),0),IF(Data!Z288="AAM",SUMIFS(Data!AB:AB,Data!Z:Z,"TM",Data!X:X,Data!M288,AA:AA,"H"),IF(Data!Z288="AM",SUMIFS(Data!AB:AB,Data!Z:Z,"TM",Data!V:V,Data!M288,AA:AA,"H"),IF(Data!Z288="AZM",SUMIFS(Data!AB:AB,Data!Z:Z,"TM",Data!U:U,Data!M288,AA:AA,"H"),IF(Data!Z288="ZM",SUMIFS(Data!AB:AB,Data!Z:Z,"TM",Data!T:T,Data!M288,AA:AA,"H"),IF(Data!Z288="RM",SUMIFS(Data!AB:AB,Data!Z:Z,"TM",Data!S:S,Data!M288,AA:AA,"H"),IF(Data!Z288="CM",SUMIFS(Data!AB:AB,Data!Z:Z,"TM",Data!R:R,Data!M288,AA:AA,"H"),"")))))))</f>
        <v>0</v>
      </c>
      <c r="AC288" s="28">
        <f>IF(Z288="TM",IF(AA288="H",(SUMIFS(Orders!AG:AG,Orders!AD:AD,Data!M288,Orders!W:W,0,Orders!X:X,0)+SUMIFS(Orders!AG:AG,Orders!AD:AD,Data!M288,Orders!W:W,1,Orders!X:X,1))/12000,0),IF(Data!Z288="AAM",SUMIFS(Data!AC:AC,Data!Z:Z,"TM",Data!X:X,Data!M288,AA:AA,"H"),IF(Data!Z288="AM",SUMIFS(Data!AC:AC,Data!Z:Z,"TM",Data!V:V,Data!M288,AA:AA,"H"),IF(Data!Z288="AZM",SUMIFS(Data!AC:AC,Data!Z:Z,"TM",Data!U:U,Data!M288,AA:AA,"H"),IF(Data!Z288="Zone",SUMIFS(Data!AC:AC,Data!Z:Z,"TM",Data!T:T,Data!M288,AA:AA,"H"),IF(Data!Z288="Region",SUMIFS(Data!AC:AC,Data!Z:Z,"TM",Data!S:S,Data!M288,AA:AA,"H"),IF(Data!Z288="Country",SUMIFS(Data!AC:AC,Data!Z:Z,"TM",Data!R:R,Data!M288,AA:AA,"H"),"")))))))</f>
        <v>0</v>
      </c>
      <c r="AD288" s="18">
        <f>IF(Z288="TM",0,IF(Data!Z288="AAM",SUMIFS(Data!AD:AD,Data!Z:Z,"TM",Data!X:X,Data!M288,AA:AA,"H"),IF(Data!Z288="AM",SUMIFS(Data!AD:AD,Data!Z:Z,"TM",Data!V:V,Data!M288,AA:AA,"H"),IF(Data!Z288="AZM",SUMIFS(Data!AD:AD,Data!Z:Z,"TM",Data!U:U,Data!M288,AA:AA,"H"),IF(Data!Z288="Zone",SUMIFS(Data!AD:AD,Data!Z:Z,"TM",Data!T:T,Data!M288,AA:AA,"H"),IF(Data!Z288="Region",SUMIFS(Data!AD:AD,Data!Z:Z,"TM",Data!S:S,Data!M288,AA:AA,"H"),IF(Data!Z288="Country",SUMIFS(Data!AD:AD,Data!Z:Z,"TM",Data!R:R,Data!M288,AA:AA,"H"),"")))))))</f>
        <v>0</v>
      </c>
      <c r="AE288" s="27">
        <f t="shared" si="77"/>
        <v>0</v>
      </c>
      <c r="AF288" s="26">
        <f t="shared" si="78"/>
        <v>0</v>
      </c>
      <c r="AG288" s="26">
        <f t="shared" si="79"/>
        <v>0</v>
      </c>
      <c r="AH288" s="26">
        <f t="shared" si="80"/>
        <v>0</v>
      </c>
      <c r="AJ288" s="28">
        <f>IF(Z288="TM",IF(AA288="U",(SUMIFS(Orders!AG:AG,Orders!AD:AD,Data!M288,Orders!W:W,0,Orders!X:X,0)+SUMIFS(Orders!AG:AG,Orders!AD:AD,Data!M288,Orders!W:W,1,Orders!X:X,1))/12000,0),IF(Data!Z288="AAM",SUMIFS(Data!AJ:AJ,Data!Z:Z,"TM",Data!X:X,Data!M288,AA:AA,"U"),IF(Data!Z288="AM",SUMIFS(Data!AJ:AJ,Data!Z:Z,"TM",Data!V:V,Data!M288,AA:AA,"U"),IF(Data!Z288="AZM",SUMIFS(Data!AJ:AJ,Data!Z:Z,"TM",Data!U:U,Data!M288,AA:AA,"U"),IF(Data!Z288="Zone",SUMIFS(Data!AJ:AJ,Data!Z:Z,"TM",Data!T:T,Data!M288,AA:AA,"U"),IF(Data!Z288="Region",SUMIFS(Data!AJ:AJ,Data!Z:Z,"TM",Data!S:S,Data!M288,AA:AA,"U"),IF(Data!Z288="Country",SUMIFS(Data!AJ:AJ,Data!Z:Z,"TM",Data!R:R,Data!M288,AA:AA,"U"),"")))))))</f>
        <v>0.58250000000000002</v>
      </c>
      <c r="AK288" s="18">
        <f>IF(Z288="TM",IF(AA288="U",(SUMIFS(Orders!AG:AG,Orders!AD:AD,Data!M288,Orders!W:W,0,Orders!X:X,0)+SUMIFS(Orders!AG:AG,Orders!AD:AD,Data!M288,Orders!W:W,1,Orders!X:X,1)),0),IF(Data!Z288="AAM",SUMIFS(Data!AK:AK,Data!Z:Z,"TM",Data!X:X,Data!M288,AA:AA,"U"),IF(Data!Z288="AM",SUMIFS(Data!AK:AK,Data!Z:Z,"TM",Data!V:V,Data!M288,AA:AA,"U"),IF(Data!Z288="AZM",SUMIFS(Data!AK:AK,Data!Z:Z,"TM",Data!U:U,Data!M288,AA:AA,"U"),IF(Data!Z288="Zone",SUMIFS(Data!AK:AK,Data!Z:Z,"TM",Data!T:T,Data!M288,AA:AA,"U"),IF(Data!Z288="Region",SUMIFS(Data!AK:AK,Data!Z:Z,"TM",Data!S:S,Data!M288,AA:AA,"U"),IF(Data!Z288="Country",SUMIFS(Data!AK:AK,Data!Z:Z,"TM",Data!R:R,Data!M288,AA:AA,"U"),"")))))))</f>
        <v>6990</v>
      </c>
      <c r="AL288" s="18">
        <f>IF(Z288="TM",12000*0,IF(Data!Z288="AAM",SUMIFS(Data!AL:AL,Data!Z:Z,"TM",Data!X:X,Data!M288,AA:AA,"H"),IF(Data!Z288="AM",SUMIFS(Data!AL:AL,Data!Z:Z,"TM",Data!V:V,Data!M288,AA:AA,"H"),IF(Data!Z288="AZM",SUMIFS(Data!AL:AL,Data!Z:Z,"TM",Data!U:U,Data!M288,AA:AA,"H"),IF(Data!Z288="Zone",SUMIFS(Data!AL:AL,Data!Z:Z,"TM",Data!T:T,Data!M288,AA:AA,"H"),IF(Data!Z288="Region",SUMIFS(Data!AL:AL,Data!Z:Z,"TM",Data!S:S,Data!M288,AA:AA,"H"),IF(Data!Z288="Country",SUMIFS(Data!AL:AL,Data!Z:Z,"TM",Data!R:R,Data!M288,AA:AA,"H"),"")))))))</f>
        <v>0</v>
      </c>
      <c r="AM288" s="27">
        <f t="shared" si="81"/>
        <v>0</v>
      </c>
      <c r="AN288" s="26">
        <f t="shared" si="82"/>
        <v>0</v>
      </c>
      <c r="AO288" s="26">
        <f t="shared" si="83"/>
        <v>0</v>
      </c>
      <c r="AQ288" s="28">
        <f t="shared" si="84"/>
        <v>0.58250000000000002</v>
      </c>
      <c r="AR288" s="18">
        <f t="shared" si="85"/>
        <v>6990</v>
      </c>
      <c r="AS288" s="18">
        <f t="shared" si="86"/>
        <v>0</v>
      </c>
      <c r="AT288" s="27">
        <f t="shared" si="87"/>
        <v>0</v>
      </c>
      <c r="AU288" s="27"/>
      <c r="AV288" s="27"/>
      <c r="AW288" s="18">
        <f>IF(Z288="TM",(COUNTIFS(Orders!AD:AD,Data!M288,Orders!W:W,0,Orders!X:X,0,Orders!S:S,"*Ray*")+COUNTIFS(Orders!AD:AD,Data!M288,Orders!W:W,1,Orders!X:X,1,Orders!S:S,"*Ray*")+COUNTIFS(Orders!AD:AD,Data!M288,Orders!W:W,0,Orders!X:X,0,Orders!S:S,"*Fabric*")+COUNTIFS(Orders!AD:AD,Data!M288,Orders!W:W,1,Orders!X:X,1,Orders!S:S,"*Fabric*")),IF(Data!Z288="AAM",SUMIFS(Data!AW:AW,Data!Z:Z,"TM",Data!X:X,Data!M288),IF(Data!Z288="AM",SUMIFS(Data!AW:AW,Data!Z:Z,"TM",Data!V:V,Data!M288),IF(Data!Z288="AZM",SUMIFS(Data!AW:AW,Data!Z:Z,"TM",Data!U:U,Data!M288),IF(Data!Z288="Zone",SUMIFS(Data!AW:AW,Data!Z:Z,"TM",Data!T:T,Data!M288),IF(Data!Z288="Region",SUMIFS(Data!AW:AW,Data!Z:Z,"TM",Data!S:S,Data!M288),IF(Data!Z288="Country",SUMIFS(Data!AW:AW,Data!Z:Z,"TM",Data!R:R,Data!M288),0)))))))</f>
        <v>1</v>
      </c>
      <c r="AX288" s="18">
        <f>IF(Z288="TM",(COUNTIFS(Orders!AD:AD,Data!M288,Orders!W:W,0,Orders!X:X,0,Orders!S:S,"*Starter*")+COUNTIFS(Orders!AD:AD,Data!M288,Orders!W:W,1,Orders!X:X,1,Orders!S:S,"*Starter*")),IF(Data!Z288="AAM",SUMIFS(Data!AX:AX,Data!Z:Z,"TM",Data!X:X,Data!M288),IF(Data!Z288="AM",SUMIFS(Data!AX:AX,Data!Z:Z,"TM",Data!V:V,Data!M288),IF(Data!Z288="AZM",SUMIFS(Data!AX:AX,Data!Z:Z,"TM",Data!U:U,Data!M288),IF(Data!Z288="Zone",SUMIFS(Data!AX:AX,Data!Z:Z,"TM",Data!T:T,Data!M288),IF(Data!Z288="Region",SUMIFS(Data!AX:AX,Data!Z:Z,"TM",Data!S:S,Data!M288),IF(Data!Z288="Country",SUMIFS(Data!AX:AX,Data!Z:Z,"TM",Data!R:R,Data!M288),0)))))))</f>
        <v>0</v>
      </c>
      <c r="AY288" s="18">
        <f>IF(Z288="TM",(COUNTIFS(Orders!AD:AD,Data!M288,Orders!W:W,0,Orders!X:X,0,Orders!S:S,"*Pro*")+COUNTIFS(Orders!AD:AD,Data!M288,Orders!W:W,1,Orders!X:X,1,Orders!S:S,"*Pro*")),IF(Data!Z288="AAM",SUMIFS(Data!AY:AY,Data!Z:Z,"TM",Data!X:X,Data!M288),IF(Data!Z288="AM",SUMIFS(Data!AY:AY,Data!Z:Z,"TM",Data!V:V,Data!M288),IF(Data!Z288="AZM",SUMIFS(Data!AY:AY,Data!Z:Z,"TM",Data!U:U,Data!M288),IF(Data!Z288="Zone",SUMIFS(Data!AY:AY,Data!Z:Z,"TM",Data!T:T,Data!M288),IF(Data!Z288="Region",SUMIFS(Data!AY:AY,Data!Z:Z,"TM",Data!S:S,Data!M288),IF(Data!Z288="Country",SUMIFS(Data!AY:AY,Data!Z:Z,"TM",Data!R:R,Data!M288),0)))))))</f>
        <v>0</v>
      </c>
      <c r="AZ288" s="18">
        <f>IF(Z288="TM",(COUNTIFS(Orders!AD:AD,Data!M288,Orders!W:W,0,Orders!X:X,0,Orders!S:S,"*Tab*")+COUNTIFS(Orders!AD:AD,Data!M288,Orders!W:W,1,Orders!X:X,1,Orders!S:S,"*Tab*")),IF(Data!Z288="AAM",SUMIFS(Data!AZ:AZ,Data!Z:Z,"TM",Data!X:X,Data!M288),IF(Data!Z288="AM",SUMIFS(Data!AZ:AZ,Data!Z:Z,"TM",Data!V:V,Data!M288),IF(Data!Z288="AZM",SUMIFS(Data!AZ:AZ,Data!Z:Z,"TM",Data!U:U,Data!M288),IF(Data!Z288="Zone",SUMIFS(Data!AZ:AZ,Data!Z:Z,"TM",Data!T:T,Data!M288),IF(Data!Z288="Region",SUMIFS(Data!AZ:AZ,Data!Z:Z,"TM",Data!S:S,Data!M288),IF(Data!Z288="Country",SUMIFS(Data!AZ:AZ,Data!Z:Z,"TM",Data!R:R,Data!M288),0)))))))</f>
        <v>0</v>
      </c>
      <c r="BA288" s="18">
        <f>IF(Z288="TM",(COUNTIFS(Orders!AD:AD,Data!M288,Orders!W:W,0,Orders!X:X,0,Orders!S:S,"*Dental*")+COUNTIFS(Orders!AD:AD,Data!M288,Orders!W:W,1,Orders!X:X,1,Orders!S:S,"*Dental*")+COUNTIFS(Orders!AD:AD,Data!M288,Orders!W:W,0,Orders!X:X,0,Orders!S:S,"*Pediatric*")+COUNTIFS(Orders!AD:AD,Data!M288,Orders!W:W,1,Orders!X:X,1,Orders!S:S,"*Pediatric*")),IF(Data!Z288="AAM",SUMIFS(Data!BA:BA,Data!Z:Z,"TM",Data!X:X,Data!M288),IF(Data!Z288="AM",SUMIFS(Data!BA:BA,Data!Z:Z,"TM",Data!V:V,Data!M288),IF(Data!Z288="AZM",SUMIFS(Data!BA:BA,Data!Z:Z,"TM",Data!U:U,Data!M288),IF(Data!Z288="Zone",SUMIFS(Data!BA:BA,Data!Z:Z,"TM",Data!T:T,Data!M288),IF(Data!Z288="Region",SUMIFS(Data!BA:BA,Data!Z:Z,"TM",Data!S:S,Data!M288),IF(Data!Z288="Country",SUMIFS(Data!BA:BA,Data!Z:Z,"TM",Data!R:R,Data!M288),0)))))))</f>
        <v>0</v>
      </c>
      <c r="BB288" s="18">
        <f>IF(Z288="TM",(COUNTIFS(Orders!AD:AD,Data!M288,Orders!W:W,0,Orders!X:X,0,Orders!S:S,"*Fabric*")+COUNTIFS(Orders!AD:AD,Data!M288,Orders!W:W,1,Orders!X:X,1,Orders!S:S,"*Fabric*")),IF(Data!Z288="AAM",SUMIFS(Data!BB:BB,Data!Z:Z,"TM",Data!X:X,Data!M288),IF(Data!Z288="AM",SUMIFS(Data!BB:BB,Data!Z:Z,"TM",Data!V:V,Data!M288),IF(Data!Z288="AZM",SUMIFS(Data!BB:BB,Data!Z:Z,"TM",Data!U:U,Data!M288),IF(Data!Z288="Zone",SUMIFS(Data!BB:BB,Data!Z:Z,"TM",Data!T:T,Data!M288),IF(Data!Z288="Region",SUMIFS(Data!BB:BB,Data!Z:Z,"TM",Data!S:S,Data!M288),IF(Data!Z288="Country",SUMIFS(Data!BB:BB,Data!Z:Z,"TM",Data!R:R,Data!M288),0)))))))</f>
        <v>0</v>
      </c>
    </row>
    <row r="289" spans="1:54" ht="15.75" x14ac:dyDescent="0.3">
      <c r="A289" s="33" t="str">
        <f t="shared" si="88"/>
        <v/>
      </c>
      <c r="B289" s="33" t="b">
        <f t="shared" si="89"/>
        <v>1</v>
      </c>
      <c r="C289" s="33" t="e">
        <f>IF(ISERROR(SMALL($D$4:$D$594,E289)),””,SMALL($D$4:$D$594,E289))</f>
        <v>#NAME?</v>
      </c>
      <c r="D289" s="34" t="str">
        <f t="shared" si="90"/>
        <v/>
      </c>
      <c r="E289" s="33">
        <f>ROWS($E$4:E289)</f>
        <v>286</v>
      </c>
      <c r="F289" s="33">
        <f t="shared" si="91"/>
        <v>0</v>
      </c>
      <c r="G289" s="33">
        <f>IF(OR(Report!$C$7="",Report!$C$7="All Levels"),1,IF(Report!$C$7=Data!Z289,1,0))</f>
        <v>0</v>
      </c>
      <c r="H289" s="33">
        <f t="shared" si="92"/>
        <v>1</v>
      </c>
      <c r="I289" s="33">
        <f t="shared" si="93"/>
        <v>3</v>
      </c>
      <c r="J289" s="33">
        <f>IF(OR(Report!$F$7="",Report!$F$7="All AMs"),1,IF(Report!$F$7=Data!W289,1,0))</f>
        <v>1</v>
      </c>
      <c r="K289" s="33">
        <f>IF(OR(Report!$E$7="",Report!$E$7="All Zones"),1,IF(Report!$E$7=Data!P289,1,0))</f>
        <v>1</v>
      </c>
      <c r="L289" s="33">
        <f>IF(OR(Report!$D$7="",Report!$D$7="All Regions"),1,IF(Report!$D$7=Data!O289,1,0))</f>
        <v>1</v>
      </c>
      <c r="M289" s="67" t="s">
        <v>287</v>
      </c>
      <c r="N289" s="67" t="s">
        <v>1115</v>
      </c>
      <c r="O289" s="68" t="s">
        <v>19</v>
      </c>
      <c r="P289" s="68" t="s">
        <v>685</v>
      </c>
      <c r="Q289" s="68" t="s">
        <v>685</v>
      </c>
      <c r="R289" s="67" t="s">
        <v>777</v>
      </c>
      <c r="S289" s="67" t="s">
        <v>753</v>
      </c>
      <c r="T289" s="67" t="s">
        <v>754</v>
      </c>
      <c r="U289" s="67" t="s">
        <v>785</v>
      </c>
      <c r="V289" s="67" t="s">
        <v>827</v>
      </c>
      <c r="W289" s="67" t="s">
        <v>715</v>
      </c>
      <c r="X289" s="67" t="s">
        <v>187</v>
      </c>
      <c r="Y289" s="68" t="s">
        <v>361</v>
      </c>
      <c r="Z289" s="68" t="s">
        <v>13</v>
      </c>
      <c r="AA289" s="68" t="s">
        <v>925</v>
      </c>
      <c r="AB289" s="18">
        <f>IF(Z289="TM",IF(AA289="H",(COUNTIFS(Orders!AD:AD,Data!M289,Orders!W:W,0,Orders!X:X,0)+COUNTIFS(Orders!AD:AD,Data!M289,Orders!W:W,1,Orders!X:X,1)),0),IF(Data!Z289="AAM",SUMIFS(Data!AB:AB,Data!Z:Z,"TM",Data!X:X,Data!M289,AA:AA,"H"),IF(Data!Z289="AM",SUMIFS(Data!AB:AB,Data!Z:Z,"TM",Data!V:V,Data!M289,AA:AA,"H"),IF(Data!Z289="AZM",SUMIFS(Data!AB:AB,Data!Z:Z,"TM",Data!U:U,Data!M289,AA:AA,"H"),IF(Data!Z289="ZM",SUMIFS(Data!AB:AB,Data!Z:Z,"TM",Data!T:T,Data!M289,AA:AA,"H"),IF(Data!Z289="RM",SUMIFS(Data!AB:AB,Data!Z:Z,"TM",Data!S:S,Data!M289,AA:AA,"H"),IF(Data!Z289="CM",SUMIFS(Data!AB:AB,Data!Z:Z,"TM",Data!R:R,Data!M289,AA:AA,"H"),"")))))))</f>
        <v>0</v>
      </c>
      <c r="AC289" s="28">
        <f>IF(Z289="TM",IF(AA289="H",(SUMIFS(Orders!AG:AG,Orders!AD:AD,Data!M289,Orders!W:W,0,Orders!X:X,0)+SUMIFS(Orders!AG:AG,Orders!AD:AD,Data!M289,Orders!W:W,1,Orders!X:X,1))/12000,0),IF(Data!Z289="AAM",SUMIFS(Data!AC:AC,Data!Z:Z,"TM",Data!X:X,Data!M289,AA:AA,"H"),IF(Data!Z289="AM",SUMIFS(Data!AC:AC,Data!Z:Z,"TM",Data!V:V,Data!M289,AA:AA,"H"),IF(Data!Z289="AZM",SUMIFS(Data!AC:AC,Data!Z:Z,"TM",Data!U:U,Data!M289,AA:AA,"H"),IF(Data!Z289="Zone",SUMIFS(Data!AC:AC,Data!Z:Z,"TM",Data!T:T,Data!M289,AA:AA,"H"),IF(Data!Z289="Region",SUMIFS(Data!AC:AC,Data!Z:Z,"TM",Data!S:S,Data!M289,AA:AA,"H"),IF(Data!Z289="Country",SUMIFS(Data!AC:AC,Data!Z:Z,"TM",Data!R:R,Data!M289,AA:AA,"H"),"")))))))</f>
        <v>0</v>
      </c>
      <c r="AD289" s="18">
        <f>IF(Z289="TM",0,IF(Data!Z289="AAM",SUMIFS(Data!AD:AD,Data!Z:Z,"TM",Data!X:X,Data!M289,AA:AA,"H"),IF(Data!Z289="AM",SUMIFS(Data!AD:AD,Data!Z:Z,"TM",Data!V:V,Data!M289,AA:AA,"H"),IF(Data!Z289="AZM",SUMIFS(Data!AD:AD,Data!Z:Z,"TM",Data!U:U,Data!M289,AA:AA,"H"),IF(Data!Z289="Zone",SUMIFS(Data!AD:AD,Data!Z:Z,"TM",Data!T:T,Data!M289,AA:AA,"H"),IF(Data!Z289="Region",SUMIFS(Data!AD:AD,Data!Z:Z,"TM",Data!S:S,Data!M289,AA:AA,"H"),IF(Data!Z289="Country",SUMIFS(Data!AD:AD,Data!Z:Z,"TM",Data!R:R,Data!M289,AA:AA,"H"),"")))))))</f>
        <v>0</v>
      </c>
      <c r="AE289" s="27">
        <f t="shared" si="77"/>
        <v>0</v>
      </c>
      <c r="AF289" s="26">
        <f t="shared" si="78"/>
        <v>0</v>
      </c>
      <c r="AG289" s="26">
        <f t="shared" si="79"/>
        <v>0</v>
      </c>
      <c r="AH289" s="26">
        <f t="shared" si="80"/>
        <v>0</v>
      </c>
      <c r="AJ289" s="28">
        <f>IF(Z289="TM",IF(AA289="U",(SUMIFS(Orders!AG:AG,Orders!AD:AD,Data!M289,Orders!W:W,0,Orders!X:X,0)+SUMIFS(Orders!AG:AG,Orders!AD:AD,Data!M289,Orders!W:W,1,Orders!X:X,1))/12000,0),IF(Data!Z289="AAM",SUMIFS(Data!AJ:AJ,Data!Z:Z,"TM",Data!X:X,Data!M289,AA:AA,"U"),IF(Data!Z289="AM",SUMIFS(Data!AJ:AJ,Data!Z:Z,"TM",Data!V:V,Data!M289,AA:AA,"U"),IF(Data!Z289="AZM",SUMIFS(Data!AJ:AJ,Data!Z:Z,"TM",Data!U:U,Data!M289,AA:AA,"U"),IF(Data!Z289="Zone",SUMIFS(Data!AJ:AJ,Data!Z:Z,"TM",Data!T:T,Data!M289,AA:AA,"U"),IF(Data!Z289="Region",SUMIFS(Data!AJ:AJ,Data!Z:Z,"TM",Data!S:S,Data!M289,AA:AA,"U"),IF(Data!Z289="Country",SUMIFS(Data!AJ:AJ,Data!Z:Z,"TM",Data!R:R,Data!M289,AA:AA,"U"),"")))))))</f>
        <v>0</v>
      </c>
      <c r="AK289" s="18">
        <f>IF(Z289="TM",IF(AA289="U",(SUMIFS(Orders!AG:AG,Orders!AD:AD,Data!M289,Orders!W:W,0,Orders!X:X,0)+SUMIFS(Orders!AG:AG,Orders!AD:AD,Data!M289,Orders!W:W,1,Orders!X:X,1)),0),IF(Data!Z289="AAM",SUMIFS(Data!AK:AK,Data!Z:Z,"TM",Data!X:X,Data!M289,AA:AA,"U"),IF(Data!Z289="AM",SUMIFS(Data!AK:AK,Data!Z:Z,"TM",Data!V:V,Data!M289,AA:AA,"U"),IF(Data!Z289="AZM",SUMIFS(Data!AK:AK,Data!Z:Z,"TM",Data!U:U,Data!M289,AA:AA,"U"),IF(Data!Z289="Zone",SUMIFS(Data!AK:AK,Data!Z:Z,"TM",Data!T:T,Data!M289,AA:AA,"U"),IF(Data!Z289="Region",SUMIFS(Data!AK:AK,Data!Z:Z,"TM",Data!S:S,Data!M289,AA:AA,"U"),IF(Data!Z289="Country",SUMIFS(Data!AK:AK,Data!Z:Z,"TM",Data!R:R,Data!M289,AA:AA,"U"),"")))))))</f>
        <v>0</v>
      </c>
      <c r="AL289" s="18">
        <f>IF(Z289="TM",12000*0,IF(Data!Z289="AAM",SUMIFS(Data!AL:AL,Data!Z:Z,"TM",Data!X:X,Data!M289,AA:AA,"H"),IF(Data!Z289="AM",SUMIFS(Data!AL:AL,Data!Z:Z,"TM",Data!V:V,Data!M289,AA:AA,"H"),IF(Data!Z289="AZM",SUMIFS(Data!AL:AL,Data!Z:Z,"TM",Data!U:U,Data!M289,AA:AA,"H"),IF(Data!Z289="Zone",SUMIFS(Data!AL:AL,Data!Z:Z,"TM",Data!T:T,Data!M289,AA:AA,"H"),IF(Data!Z289="Region",SUMIFS(Data!AL:AL,Data!Z:Z,"TM",Data!S:S,Data!M289,AA:AA,"H"),IF(Data!Z289="Country",SUMIFS(Data!AL:AL,Data!Z:Z,"TM",Data!R:R,Data!M289,AA:AA,"H"),"")))))))</f>
        <v>0</v>
      </c>
      <c r="AM289" s="27">
        <f t="shared" si="81"/>
        <v>0</v>
      </c>
      <c r="AN289" s="26">
        <f t="shared" si="82"/>
        <v>0</v>
      </c>
      <c r="AO289" s="26">
        <f t="shared" si="83"/>
        <v>0</v>
      </c>
      <c r="AQ289" s="28">
        <f t="shared" si="84"/>
        <v>0</v>
      </c>
      <c r="AR289" s="18">
        <f t="shared" si="85"/>
        <v>0</v>
      </c>
      <c r="AS289" s="18">
        <f t="shared" si="86"/>
        <v>0</v>
      </c>
      <c r="AT289" s="27">
        <f t="shared" si="87"/>
        <v>0</v>
      </c>
      <c r="AU289" s="27"/>
      <c r="AV289" s="27"/>
      <c r="AW289" s="18">
        <f>IF(Z289="TM",(COUNTIFS(Orders!AD:AD,Data!M289,Orders!W:W,0,Orders!X:X,0,Orders!S:S,"*Ray*")+COUNTIFS(Orders!AD:AD,Data!M289,Orders!W:W,1,Orders!X:X,1,Orders!S:S,"*Ray*")+COUNTIFS(Orders!AD:AD,Data!M289,Orders!W:W,0,Orders!X:X,0,Orders!S:S,"*Fabric*")+COUNTIFS(Orders!AD:AD,Data!M289,Orders!W:W,1,Orders!X:X,1,Orders!S:S,"*Fabric*")),IF(Data!Z289="AAM",SUMIFS(Data!AW:AW,Data!Z:Z,"TM",Data!X:X,Data!M289),IF(Data!Z289="AM",SUMIFS(Data!AW:AW,Data!Z:Z,"TM",Data!V:V,Data!M289),IF(Data!Z289="AZM",SUMIFS(Data!AW:AW,Data!Z:Z,"TM",Data!U:U,Data!M289),IF(Data!Z289="Zone",SUMIFS(Data!AW:AW,Data!Z:Z,"TM",Data!T:T,Data!M289),IF(Data!Z289="Region",SUMIFS(Data!AW:AW,Data!Z:Z,"TM",Data!S:S,Data!M289),IF(Data!Z289="Country",SUMIFS(Data!AW:AW,Data!Z:Z,"TM",Data!R:R,Data!M289),0)))))))</f>
        <v>0</v>
      </c>
      <c r="AX289" s="18">
        <f>IF(Z289="TM",(COUNTIFS(Orders!AD:AD,Data!M289,Orders!W:W,0,Orders!X:X,0,Orders!S:S,"*Starter*")+COUNTIFS(Orders!AD:AD,Data!M289,Orders!W:W,1,Orders!X:X,1,Orders!S:S,"*Starter*")),IF(Data!Z289="AAM",SUMIFS(Data!AX:AX,Data!Z:Z,"TM",Data!X:X,Data!M289),IF(Data!Z289="AM",SUMIFS(Data!AX:AX,Data!Z:Z,"TM",Data!V:V,Data!M289),IF(Data!Z289="AZM",SUMIFS(Data!AX:AX,Data!Z:Z,"TM",Data!U:U,Data!M289),IF(Data!Z289="Zone",SUMIFS(Data!AX:AX,Data!Z:Z,"TM",Data!T:T,Data!M289),IF(Data!Z289="Region",SUMIFS(Data!AX:AX,Data!Z:Z,"TM",Data!S:S,Data!M289),IF(Data!Z289="Country",SUMIFS(Data!AX:AX,Data!Z:Z,"TM",Data!R:R,Data!M289),0)))))))</f>
        <v>0</v>
      </c>
      <c r="AY289" s="18">
        <f>IF(Z289="TM",(COUNTIFS(Orders!AD:AD,Data!M289,Orders!W:W,0,Orders!X:X,0,Orders!S:S,"*Pro*")+COUNTIFS(Orders!AD:AD,Data!M289,Orders!W:W,1,Orders!X:X,1,Orders!S:S,"*Pro*")),IF(Data!Z289="AAM",SUMIFS(Data!AY:AY,Data!Z:Z,"TM",Data!X:X,Data!M289),IF(Data!Z289="AM",SUMIFS(Data!AY:AY,Data!Z:Z,"TM",Data!V:V,Data!M289),IF(Data!Z289="AZM",SUMIFS(Data!AY:AY,Data!Z:Z,"TM",Data!U:U,Data!M289),IF(Data!Z289="Zone",SUMIFS(Data!AY:AY,Data!Z:Z,"TM",Data!T:T,Data!M289),IF(Data!Z289="Region",SUMIFS(Data!AY:AY,Data!Z:Z,"TM",Data!S:S,Data!M289),IF(Data!Z289="Country",SUMIFS(Data!AY:AY,Data!Z:Z,"TM",Data!R:R,Data!M289),0)))))))</f>
        <v>0</v>
      </c>
      <c r="AZ289" s="18">
        <f>IF(Z289="TM",(COUNTIFS(Orders!AD:AD,Data!M289,Orders!W:W,0,Orders!X:X,0,Orders!S:S,"*Tab*")+COUNTIFS(Orders!AD:AD,Data!M289,Orders!W:W,1,Orders!X:X,1,Orders!S:S,"*Tab*")),IF(Data!Z289="AAM",SUMIFS(Data!AZ:AZ,Data!Z:Z,"TM",Data!X:X,Data!M289),IF(Data!Z289="AM",SUMIFS(Data!AZ:AZ,Data!Z:Z,"TM",Data!V:V,Data!M289),IF(Data!Z289="AZM",SUMIFS(Data!AZ:AZ,Data!Z:Z,"TM",Data!U:U,Data!M289),IF(Data!Z289="Zone",SUMIFS(Data!AZ:AZ,Data!Z:Z,"TM",Data!T:T,Data!M289),IF(Data!Z289="Region",SUMIFS(Data!AZ:AZ,Data!Z:Z,"TM",Data!S:S,Data!M289),IF(Data!Z289="Country",SUMIFS(Data!AZ:AZ,Data!Z:Z,"TM",Data!R:R,Data!M289),0)))))))</f>
        <v>0</v>
      </c>
      <c r="BA289" s="18">
        <f>IF(Z289="TM",(COUNTIFS(Orders!AD:AD,Data!M289,Orders!W:W,0,Orders!X:X,0,Orders!S:S,"*Dental*")+COUNTIFS(Orders!AD:AD,Data!M289,Orders!W:W,1,Orders!X:X,1,Orders!S:S,"*Dental*")+COUNTIFS(Orders!AD:AD,Data!M289,Orders!W:W,0,Orders!X:X,0,Orders!S:S,"*Pediatric*")+COUNTIFS(Orders!AD:AD,Data!M289,Orders!W:W,1,Orders!X:X,1,Orders!S:S,"*Pediatric*")),IF(Data!Z289="AAM",SUMIFS(Data!BA:BA,Data!Z:Z,"TM",Data!X:X,Data!M289),IF(Data!Z289="AM",SUMIFS(Data!BA:BA,Data!Z:Z,"TM",Data!V:V,Data!M289),IF(Data!Z289="AZM",SUMIFS(Data!BA:BA,Data!Z:Z,"TM",Data!U:U,Data!M289),IF(Data!Z289="Zone",SUMIFS(Data!BA:BA,Data!Z:Z,"TM",Data!T:T,Data!M289),IF(Data!Z289="Region",SUMIFS(Data!BA:BA,Data!Z:Z,"TM",Data!S:S,Data!M289),IF(Data!Z289="Country",SUMIFS(Data!BA:BA,Data!Z:Z,"TM",Data!R:R,Data!M289),0)))))))</f>
        <v>0</v>
      </c>
      <c r="BB289" s="18">
        <f>IF(Z289="TM",(COUNTIFS(Orders!AD:AD,Data!M289,Orders!W:W,0,Orders!X:X,0,Orders!S:S,"*Fabric*")+COUNTIFS(Orders!AD:AD,Data!M289,Orders!W:W,1,Orders!X:X,1,Orders!S:S,"*Fabric*")),IF(Data!Z289="AAM",SUMIFS(Data!BB:BB,Data!Z:Z,"TM",Data!X:X,Data!M289),IF(Data!Z289="AM",SUMIFS(Data!BB:BB,Data!Z:Z,"TM",Data!V:V,Data!M289),IF(Data!Z289="AZM",SUMIFS(Data!BB:BB,Data!Z:Z,"TM",Data!U:U,Data!M289),IF(Data!Z289="Zone",SUMIFS(Data!BB:BB,Data!Z:Z,"TM",Data!T:T,Data!M289),IF(Data!Z289="Region",SUMIFS(Data!BB:BB,Data!Z:Z,"TM",Data!S:S,Data!M289),IF(Data!Z289="Country",SUMIFS(Data!BB:BB,Data!Z:Z,"TM",Data!R:R,Data!M289),0)))))))</f>
        <v>0</v>
      </c>
    </row>
    <row r="290" spans="1:54" ht="15.75" x14ac:dyDescent="0.3">
      <c r="A290" s="33" t="str">
        <f t="shared" si="88"/>
        <v/>
      </c>
      <c r="B290" s="33" t="b">
        <f t="shared" si="89"/>
        <v>1</v>
      </c>
      <c r="C290" s="33" t="e">
        <f>IF(ISERROR(SMALL($D$4:$D$594,E290)),””,SMALL($D$4:$D$594,E290))</f>
        <v>#NAME?</v>
      </c>
      <c r="D290" s="34" t="str">
        <f t="shared" si="90"/>
        <v/>
      </c>
      <c r="E290" s="33">
        <f>ROWS($E$4:E290)</f>
        <v>287</v>
      </c>
      <c r="F290" s="33">
        <f t="shared" si="91"/>
        <v>0</v>
      </c>
      <c r="G290" s="33">
        <f>IF(OR(Report!$C$7="",Report!$C$7="All Levels"),1,IF(Report!$C$7=Data!Z290,1,0))</f>
        <v>0</v>
      </c>
      <c r="H290" s="33">
        <f t="shared" si="92"/>
        <v>1</v>
      </c>
      <c r="I290" s="33">
        <f t="shared" si="93"/>
        <v>3</v>
      </c>
      <c r="J290" s="33">
        <f>IF(OR(Report!$F$7="",Report!$F$7="All AMs"),1,IF(Report!$F$7=Data!W290,1,0))</f>
        <v>1</v>
      </c>
      <c r="K290" s="33">
        <f>IF(OR(Report!$E$7="",Report!$E$7="All Zones"),1,IF(Report!$E$7=Data!P290,1,0))</f>
        <v>1</v>
      </c>
      <c r="L290" s="33">
        <f>IF(OR(Report!$D$7="",Report!$D$7="All Regions"),1,IF(Report!$D$7=Data!O290,1,0))</f>
        <v>1</v>
      </c>
      <c r="M290" s="67" t="s">
        <v>519</v>
      </c>
      <c r="N290" s="67" t="s">
        <v>1116</v>
      </c>
      <c r="O290" s="68" t="s">
        <v>19</v>
      </c>
      <c r="P290" s="68" t="s">
        <v>685</v>
      </c>
      <c r="Q290" s="68" t="s">
        <v>685</v>
      </c>
      <c r="R290" s="67" t="s">
        <v>777</v>
      </c>
      <c r="S290" s="67" t="s">
        <v>753</v>
      </c>
      <c r="T290" s="67" t="s">
        <v>754</v>
      </c>
      <c r="U290" s="67" t="s">
        <v>785</v>
      </c>
      <c r="V290" s="67" t="s">
        <v>827</v>
      </c>
      <c r="W290" s="67" t="s">
        <v>715</v>
      </c>
      <c r="X290" s="67" t="s">
        <v>187</v>
      </c>
      <c r="Y290" s="68" t="s">
        <v>362</v>
      </c>
      <c r="Z290" s="68" t="s">
        <v>13</v>
      </c>
      <c r="AA290" s="68" t="s">
        <v>925</v>
      </c>
      <c r="AB290" s="18">
        <f>IF(Z290="TM",IF(AA290="H",(COUNTIFS(Orders!AD:AD,Data!M290,Orders!W:W,0,Orders!X:X,0)+COUNTIFS(Orders!AD:AD,Data!M290,Orders!W:W,1,Orders!X:X,1)),0),IF(Data!Z290="AAM",SUMIFS(Data!AB:AB,Data!Z:Z,"TM",Data!X:X,Data!M290,AA:AA,"H"),IF(Data!Z290="AM",SUMIFS(Data!AB:AB,Data!Z:Z,"TM",Data!V:V,Data!M290,AA:AA,"H"),IF(Data!Z290="AZM",SUMIFS(Data!AB:AB,Data!Z:Z,"TM",Data!U:U,Data!M290,AA:AA,"H"),IF(Data!Z290="ZM",SUMIFS(Data!AB:AB,Data!Z:Z,"TM",Data!T:T,Data!M290,AA:AA,"H"),IF(Data!Z290="RM",SUMIFS(Data!AB:AB,Data!Z:Z,"TM",Data!S:S,Data!M290,AA:AA,"H"),IF(Data!Z290="CM",SUMIFS(Data!AB:AB,Data!Z:Z,"TM",Data!R:R,Data!M290,AA:AA,"H"),"")))))))</f>
        <v>0</v>
      </c>
      <c r="AC290" s="28">
        <f>IF(Z290="TM",IF(AA290="H",(SUMIFS(Orders!AG:AG,Orders!AD:AD,Data!M290,Orders!W:W,0,Orders!X:X,0)+SUMIFS(Orders!AG:AG,Orders!AD:AD,Data!M290,Orders!W:W,1,Orders!X:X,1))/12000,0),IF(Data!Z290="AAM",SUMIFS(Data!AC:AC,Data!Z:Z,"TM",Data!X:X,Data!M290,AA:AA,"H"),IF(Data!Z290="AM",SUMIFS(Data!AC:AC,Data!Z:Z,"TM",Data!V:V,Data!M290,AA:AA,"H"),IF(Data!Z290="AZM",SUMIFS(Data!AC:AC,Data!Z:Z,"TM",Data!U:U,Data!M290,AA:AA,"H"),IF(Data!Z290="Zone",SUMIFS(Data!AC:AC,Data!Z:Z,"TM",Data!T:T,Data!M290,AA:AA,"H"),IF(Data!Z290="Region",SUMIFS(Data!AC:AC,Data!Z:Z,"TM",Data!S:S,Data!M290,AA:AA,"H"),IF(Data!Z290="Country",SUMIFS(Data!AC:AC,Data!Z:Z,"TM",Data!R:R,Data!M290,AA:AA,"H"),"")))))))</f>
        <v>0</v>
      </c>
      <c r="AD290" s="18">
        <f>IF(Z290="TM",0,IF(Data!Z290="AAM",SUMIFS(Data!AD:AD,Data!Z:Z,"TM",Data!X:X,Data!M290,AA:AA,"H"),IF(Data!Z290="AM",SUMIFS(Data!AD:AD,Data!Z:Z,"TM",Data!V:V,Data!M290,AA:AA,"H"),IF(Data!Z290="AZM",SUMIFS(Data!AD:AD,Data!Z:Z,"TM",Data!U:U,Data!M290,AA:AA,"H"),IF(Data!Z290="Zone",SUMIFS(Data!AD:AD,Data!Z:Z,"TM",Data!T:T,Data!M290,AA:AA,"H"),IF(Data!Z290="Region",SUMIFS(Data!AD:AD,Data!Z:Z,"TM",Data!S:S,Data!M290,AA:AA,"H"),IF(Data!Z290="Country",SUMIFS(Data!AD:AD,Data!Z:Z,"TM",Data!R:R,Data!M290,AA:AA,"H"),"")))))))</f>
        <v>0</v>
      </c>
      <c r="AE290" s="27">
        <f t="shared" si="77"/>
        <v>0</v>
      </c>
      <c r="AF290" s="26">
        <f t="shared" si="78"/>
        <v>0</v>
      </c>
      <c r="AG290" s="26">
        <f t="shared" si="79"/>
        <v>0</v>
      </c>
      <c r="AH290" s="26">
        <f t="shared" si="80"/>
        <v>0</v>
      </c>
      <c r="AJ290" s="28">
        <f>IF(Z290="TM",IF(AA290="U",(SUMIFS(Orders!AG:AG,Orders!AD:AD,Data!M290,Orders!W:W,0,Orders!X:X,0)+SUMIFS(Orders!AG:AG,Orders!AD:AD,Data!M290,Orders!W:W,1,Orders!X:X,1))/12000,0),IF(Data!Z290="AAM",SUMIFS(Data!AJ:AJ,Data!Z:Z,"TM",Data!X:X,Data!M290,AA:AA,"U"),IF(Data!Z290="AM",SUMIFS(Data!AJ:AJ,Data!Z:Z,"TM",Data!V:V,Data!M290,AA:AA,"U"),IF(Data!Z290="AZM",SUMIFS(Data!AJ:AJ,Data!Z:Z,"TM",Data!U:U,Data!M290,AA:AA,"U"),IF(Data!Z290="Zone",SUMIFS(Data!AJ:AJ,Data!Z:Z,"TM",Data!T:T,Data!M290,AA:AA,"U"),IF(Data!Z290="Region",SUMIFS(Data!AJ:AJ,Data!Z:Z,"TM",Data!S:S,Data!M290,AA:AA,"U"),IF(Data!Z290="Country",SUMIFS(Data!AJ:AJ,Data!Z:Z,"TM",Data!R:R,Data!M290,AA:AA,"U"),"")))))))</f>
        <v>0</v>
      </c>
      <c r="AK290" s="18">
        <f>IF(Z290="TM",IF(AA290="U",(SUMIFS(Orders!AG:AG,Orders!AD:AD,Data!M290,Orders!W:W,0,Orders!X:X,0)+SUMIFS(Orders!AG:AG,Orders!AD:AD,Data!M290,Orders!W:W,1,Orders!X:X,1)),0),IF(Data!Z290="AAM",SUMIFS(Data!AK:AK,Data!Z:Z,"TM",Data!X:X,Data!M290,AA:AA,"U"),IF(Data!Z290="AM",SUMIFS(Data!AK:AK,Data!Z:Z,"TM",Data!V:V,Data!M290,AA:AA,"U"),IF(Data!Z290="AZM",SUMIFS(Data!AK:AK,Data!Z:Z,"TM",Data!U:U,Data!M290,AA:AA,"U"),IF(Data!Z290="Zone",SUMIFS(Data!AK:AK,Data!Z:Z,"TM",Data!T:T,Data!M290,AA:AA,"U"),IF(Data!Z290="Region",SUMIFS(Data!AK:AK,Data!Z:Z,"TM",Data!S:S,Data!M290,AA:AA,"U"),IF(Data!Z290="Country",SUMIFS(Data!AK:AK,Data!Z:Z,"TM",Data!R:R,Data!M290,AA:AA,"U"),"")))))))</f>
        <v>0</v>
      </c>
      <c r="AL290" s="18">
        <f>IF(Z290="TM",12000*0,IF(Data!Z290="AAM",SUMIFS(Data!AL:AL,Data!Z:Z,"TM",Data!X:X,Data!M290,AA:AA,"H"),IF(Data!Z290="AM",SUMIFS(Data!AL:AL,Data!Z:Z,"TM",Data!V:V,Data!M290,AA:AA,"H"),IF(Data!Z290="AZM",SUMIFS(Data!AL:AL,Data!Z:Z,"TM",Data!U:U,Data!M290,AA:AA,"H"),IF(Data!Z290="Zone",SUMIFS(Data!AL:AL,Data!Z:Z,"TM",Data!T:T,Data!M290,AA:AA,"H"),IF(Data!Z290="Region",SUMIFS(Data!AL:AL,Data!Z:Z,"TM",Data!S:S,Data!M290,AA:AA,"H"),IF(Data!Z290="Country",SUMIFS(Data!AL:AL,Data!Z:Z,"TM",Data!R:R,Data!M290,AA:AA,"H"),"")))))))</f>
        <v>0</v>
      </c>
      <c r="AM290" s="27">
        <f t="shared" si="81"/>
        <v>0</v>
      </c>
      <c r="AN290" s="26">
        <f t="shared" si="82"/>
        <v>0</v>
      </c>
      <c r="AO290" s="26">
        <f t="shared" si="83"/>
        <v>0</v>
      </c>
      <c r="AQ290" s="28">
        <f t="shared" si="84"/>
        <v>0</v>
      </c>
      <c r="AR290" s="18">
        <f t="shared" si="85"/>
        <v>0</v>
      </c>
      <c r="AS290" s="18">
        <f t="shared" si="86"/>
        <v>0</v>
      </c>
      <c r="AT290" s="27">
        <f t="shared" si="87"/>
        <v>0</v>
      </c>
      <c r="AU290" s="27"/>
      <c r="AV290" s="27"/>
      <c r="AW290" s="18">
        <f>IF(Z290="TM",(COUNTIFS(Orders!AD:AD,Data!M290,Orders!W:W,0,Orders!X:X,0,Orders!S:S,"*Ray*")+COUNTIFS(Orders!AD:AD,Data!M290,Orders!W:W,1,Orders!X:X,1,Orders!S:S,"*Ray*")+COUNTIFS(Orders!AD:AD,Data!M290,Orders!W:W,0,Orders!X:X,0,Orders!S:S,"*Fabric*")+COUNTIFS(Orders!AD:AD,Data!M290,Orders!W:W,1,Orders!X:X,1,Orders!S:S,"*Fabric*")),IF(Data!Z290="AAM",SUMIFS(Data!AW:AW,Data!Z:Z,"TM",Data!X:X,Data!M290),IF(Data!Z290="AM",SUMIFS(Data!AW:AW,Data!Z:Z,"TM",Data!V:V,Data!M290),IF(Data!Z290="AZM",SUMIFS(Data!AW:AW,Data!Z:Z,"TM",Data!U:U,Data!M290),IF(Data!Z290="Zone",SUMIFS(Data!AW:AW,Data!Z:Z,"TM",Data!T:T,Data!M290),IF(Data!Z290="Region",SUMIFS(Data!AW:AW,Data!Z:Z,"TM",Data!S:S,Data!M290),IF(Data!Z290="Country",SUMIFS(Data!AW:AW,Data!Z:Z,"TM",Data!R:R,Data!M290),0)))))))</f>
        <v>0</v>
      </c>
      <c r="AX290" s="18">
        <f>IF(Z290="TM",(COUNTIFS(Orders!AD:AD,Data!M290,Orders!W:W,0,Orders!X:X,0,Orders!S:S,"*Starter*")+COUNTIFS(Orders!AD:AD,Data!M290,Orders!W:W,1,Orders!X:X,1,Orders!S:S,"*Starter*")),IF(Data!Z290="AAM",SUMIFS(Data!AX:AX,Data!Z:Z,"TM",Data!X:X,Data!M290),IF(Data!Z290="AM",SUMIFS(Data!AX:AX,Data!Z:Z,"TM",Data!V:V,Data!M290),IF(Data!Z290="AZM",SUMIFS(Data!AX:AX,Data!Z:Z,"TM",Data!U:U,Data!M290),IF(Data!Z290="Zone",SUMIFS(Data!AX:AX,Data!Z:Z,"TM",Data!T:T,Data!M290),IF(Data!Z290="Region",SUMIFS(Data!AX:AX,Data!Z:Z,"TM",Data!S:S,Data!M290),IF(Data!Z290="Country",SUMIFS(Data!AX:AX,Data!Z:Z,"TM",Data!R:R,Data!M290),0)))))))</f>
        <v>0</v>
      </c>
      <c r="AY290" s="18">
        <f>IF(Z290="TM",(COUNTIFS(Orders!AD:AD,Data!M290,Orders!W:W,0,Orders!X:X,0,Orders!S:S,"*Pro*")+COUNTIFS(Orders!AD:AD,Data!M290,Orders!W:W,1,Orders!X:X,1,Orders!S:S,"*Pro*")),IF(Data!Z290="AAM",SUMIFS(Data!AY:AY,Data!Z:Z,"TM",Data!X:X,Data!M290),IF(Data!Z290="AM",SUMIFS(Data!AY:AY,Data!Z:Z,"TM",Data!V:V,Data!M290),IF(Data!Z290="AZM",SUMIFS(Data!AY:AY,Data!Z:Z,"TM",Data!U:U,Data!M290),IF(Data!Z290="Zone",SUMIFS(Data!AY:AY,Data!Z:Z,"TM",Data!T:T,Data!M290),IF(Data!Z290="Region",SUMIFS(Data!AY:AY,Data!Z:Z,"TM",Data!S:S,Data!M290),IF(Data!Z290="Country",SUMIFS(Data!AY:AY,Data!Z:Z,"TM",Data!R:R,Data!M290),0)))))))</f>
        <v>0</v>
      </c>
      <c r="AZ290" s="18">
        <f>IF(Z290="TM",(COUNTIFS(Orders!AD:AD,Data!M290,Orders!W:W,0,Orders!X:X,0,Orders!S:S,"*Tab*")+COUNTIFS(Orders!AD:AD,Data!M290,Orders!W:W,1,Orders!X:X,1,Orders!S:S,"*Tab*")),IF(Data!Z290="AAM",SUMIFS(Data!AZ:AZ,Data!Z:Z,"TM",Data!X:X,Data!M290),IF(Data!Z290="AM",SUMIFS(Data!AZ:AZ,Data!Z:Z,"TM",Data!V:V,Data!M290),IF(Data!Z290="AZM",SUMIFS(Data!AZ:AZ,Data!Z:Z,"TM",Data!U:U,Data!M290),IF(Data!Z290="Zone",SUMIFS(Data!AZ:AZ,Data!Z:Z,"TM",Data!T:T,Data!M290),IF(Data!Z290="Region",SUMIFS(Data!AZ:AZ,Data!Z:Z,"TM",Data!S:S,Data!M290),IF(Data!Z290="Country",SUMIFS(Data!AZ:AZ,Data!Z:Z,"TM",Data!R:R,Data!M290),0)))))))</f>
        <v>0</v>
      </c>
      <c r="BA290" s="18">
        <f>IF(Z290="TM",(COUNTIFS(Orders!AD:AD,Data!M290,Orders!W:W,0,Orders!X:X,0,Orders!S:S,"*Dental*")+COUNTIFS(Orders!AD:AD,Data!M290,Orders!W:W,1,Orders!X:X,1,Orders!S:S,"*Dental*")+COUNTIFS(Orders!AD:AD,Data!M290,Orders!W:W,0,Orders!X:X,0,Orders!S:S,"*Pediatric*")+COUNTIFS(Orders!AD:AD,Data!M290,Orders!W:W,1,Orders!X:X,1,Orders!S:S,"*Pediatric*")),IF(Data!Z290="AAM",SUMIFS(Data!BA:BA,Data!Z:Z,"TM",Data!X:X,Data!M290),IF(Data!Z290="AM",SUMIFS(Data!BA:BA,Data!Z:Z,"TM",Data!V:V,Data!M290),IF(Data!Z290="AZM",SUMIFS(Data!BA:BA,Data!Z:Z,"TM",Data!U:U,Data!M290),IF(Data!Z290="Zone",SUMIFS(Data!BA:BA,Data!Z:Z,"TM",Data!T:T,Data!M290),IF(Data!Z290="Region",SUMIFS(Data!BA:BA,Data!Z:Z,"TM",Data!S:S,Data!M290),IF(Data!Z290="Country",SUMIFS(Data!BA:BA,Data!Z:Z,"TM",Data!R:R,Data!M290),0)))))))</f>
        <v>0</v>
      </c>
      <c r="BB290" s="18">
        <f>IF(Z290="TM",(COUNTIFS(Orders!AD:AD,Data!M290,Orders!W:W,0,Orders!X:X,0,Orders!S:S,"*Fabric*")+COUNTIFS(Orders!AD:AD,Data!M290,Orders!W:W,1,Orders!X:X,1,Orders!S:S,"*Fabric*")),IF(Data!Z290="AAM",SUMIFS(Data!BB:BB,Data!Z:Z,"TM",Data!X:X,Data!M290),IF(Data!Z290="AM",SUMIFS(Data!BB:BB,Data!Z:Z,"TM",Data!V:V,Data!M290),IF(Data!Z290="AZM",SUMIFS(Data!BB:BB,Data!Z:Z,"TM",Data!U:U,Data!M290),IF(Data!Z290="Zone",SUMIFS(Data!BB:BB,Data!Z:Z,"TM",Data!T:T,Data!M290),IF(Data!Z290="Region",SUMIFS(Data!BB:BB,Data!Z:Z,"TM",Data!S:S,Data!M290),IF(Data!Z290="Country",SUMIFS(Data!BB:BB,Data!Z:Z,"TM",Data!R:R,Data!M290),0)))))))</f>
        <v>0</v>
      </c>
    </row>
    <row r="291" spans="1:54" ht="15.75" x14ac:dyDescent="0.3">
      <c r="A291" s="33" t="str">
        <f t="shared" si="88"/>
        <v/>
      </c>
      <c r="B291" s="33" t="b">
        <f t="shared" si="89"/>
        <v>1</v>
      </c>
      <c r="C291" s="33" t="e">
        <f>IF(ISERROR(SMALL($D$4:$D$594,E291)),””,SMALL($D$4:$D$594,E291))</f>
        <v>#NAME?</v>
      </c>
      <c r="D291" s="34" t="str">
        <f t="shared" si="90"/>
        <v/>
      </c>
      <c r="E291" s="33">
        <f>ROWS($E$4:E291)</f>
        <v>288</v>
      </c>
      <c r="F291" s="33">
        <f t="shared" si="91"/>
        <v>0</v>
      </c>
      <c r="G291" s="33">
        <f>IF(OR(Report!$C$7="",Report!$C$7="All Levels"),1,IF(Report!$C$7=Data!Z291,1,0))</f>
        <v>0</v>
      </c>
      <c r="H291" s="33">
        <f t="shared" si="92"/>
        <v>1</v>
      </c>
      <c r="I291" s="33">
        <f t="shared" si="93"/>
        <v>3</v>
      </c>
      <c r="J291" s="33">
        <f>IF(OR(Report!$F$7="",Report!$F$7="All AMs"),1,IF(Report!$F$7=Data!W291,1,0))</f>
        <v>1</v>
      </c>
      <c r="K291" s="33">
        <f>IF(OR(Report!$E$7="",Report!$E$7="All Zones"),1,IF(Report!$E$7=Data!P291,1,0))</f>
        <v>1</v>
      </c>
      <c r="L291" s="33">
        <f>IF(OR(Report!$D$7="",Report!$D$7="All Regions"),1,IF(Report!$D$7=Data!O291,1,0))</f>
        <v>1</v>
      </c>
      <c r="M291" s="67" t="s">
        <v>138</v>
      </c>
      <c r="N291" s="67" t="s">
        <v>1117</v>
      </c>
      <c r="O291" s="68" t="s">
        <v>19</v>
      </c>
      <c r="P291" s="68" t="s">
        <v>685</v>
      </c>
      <c r="Q291" s="68" t="s">
        <v>685</v>
      </c>
      <c r="R291" s="67" t="s">
        <v>777</v>
      </c>
      <c r="S291" s="67" t="s">
        <v>753</v>
      </c>
      <c r="T291" s="67" t="s">
        <v>754</v>
      </c>
      <c r="U291" s="67" t="s">
        <v>785</v>
      </c>
      <c r="V291" s="67" t="s">
        <v>827</v>
      </c>
      <c r="W291" s="67" t="s">
        <v>715</v>
      </c>
      <c r="X291" s="67" t="s">
        <v>187</v>
      </c>
      <c r="Y291" s="68" t="s">
        <v>361</v>
      </c>
      <c r="Z291" s="68" t="s">
        <v>13</v>
      </c>
      <c r="AA291" s="68" t="s">
        <v>925</v>
      </c>
      <c r="AB291" s="18">
        <f>IF(Z291="TM",IF(AA291="H",(COUNTIFS(Orders!AD:AD,Data!M291,Orders!W:W,0,Orders!X:X,0)+COUNTIFS(Orders!AD:AD,Data!M291,Orders!W:W,1,Orders!X:X,1)),0),IF(Data!Z291="AAM",SUMIFS(Data!AB:AB,Data!Z:Z,"TM",Data!X:X,Data!M291,AA:AA,"H"),IF(Data!Z291="AM",SUMIFS(Data!AB:AB,Data!Z:Z,"TM",Data!V:V,Data!M291,AA:AA,"H"),IF(Data!Z291="AZM",SUMIFS(Data!AB:AB,Data!Z:Z,"TM",Data!U:U,Data!M291,AA:AA,"H"),IF(Data!Z291="ZM",SUMIFS(Data!AB:AB,Data!Z:Z,"TM",Data!T:T,Data!M291,AA:AA,"H"),IF(Data!Z291="RM",SUMIFS(Data!AB:AB,Data!Z:Z,"TM",Data!S:S,Data!M291,AA:AA,"H"),IF(Data!Z291="CM",SUMIFS(Data!AB:AB,Data!Z:Z,"TM",Data!R:R,Data!M291,AA:AA,"H"),"")))))))</f>
        <v>0</v>
      </c>
      <c r="AC291" s="28">
        <f>IF(Z291="TM",IF(AA291="H",(SUMIFS(Orders!AG:AG,Orders!AD:AD,Data!M291,Orders!W:W,0,Orders!X:X,0)+SUMIFS(Orders!AG:AG,Orders!AD:AD,Data!M291,Orders!W:W,1,Orders!X:X,1))/12000,0),IF(Data!Z291="AAM",SUMIFS(Data!AC:AC,Data!Z:Z,"TM",Data!X:X,Data!M291,AA:AA,"H"),IF(Data!Z291="AM",SUMIFS(Data!AC:AC,Data!Z:Z,"TM",Data!V:V,Data!M291,AA:AA,"H"),IF(Data!Z291="AZM",SUMIFS(Data!AC:AC,Data!Z:Z,"TM",Data!U:U,Data!M291,AA:AA,"H"),IF(Data!Z291="Zone",SUMIFS(Data!AC:AC,Data!Z:Z,"TM",Data!T:T,Data!M291,AA:AA,"H"),IF(Data!Z291="Region",SUMIFS(Data!AC:AC,Data!Z:Z,"TM",Data!S:S,Data!M291,AA:AA,"H"),IF(Data!Z291="Country",SUMIFS(Data!AC:AC,Data!Z:Z,"TM",Data!R:R,Data!M291,AA:AA,"H"),"")))))))</f>
        <v>0</v>
      </c>
      <c r="AD291" s="18">
        <f>IF(Z291="TM",0,IF(Data!Z291="AAM",SUMIFS(Data!AD:AD,Data!Z:Z,"TM",Data!X:X,Data!M291,AA:AA,"H"),IF(Data!Z291="AM",SUMIFS(Data!AD:AD,Data!Z:Z,"TM",Data!V:V,Data!M291,AA:AA,"H"),IF(Data!Z291="AZM",SUMIFS(Data!AD:AD,Data!Z:Z,"TM",Data!U:U,Data!M291,AA:AA,"H"),IF(Data!Z291="Zone",SUMIFS(Data!AD:AD,Data!Z:Z,"TM",Data!T:T,Data!M291,AA:AA,"H"),IF(Data!Z291="Region",SUMIFS(Data!AD:AD,Data!Z:Z,"TM",Data!S:S,Data!M291,AA:AA,"H"),IF(Data!Z291="Country",SUMIFS(Data!AD:AD,Data!Z:Z,"TM",Data!R:R,Data!M291,AA:AA,"H"),"")))))))</f>
        <v>0</v>
      </c>
      <c r="AE291" s="27">
        <f t="shared" si="77"/>
        <v>0</v>
      </c>
      <c r="AF291" s="26">
        <f t="shared" si="78"/>
        <v>0</v>
      </c>
      <c r="AG291" s="26">
        <f t="shared" si="79"/>
        <v>0</v>
      </c>
      <c r="AH291" s="26">
        <f t="shared" si="80"/>
        <v>0</v>
      </c>
      <c r="AJ291" s="28">
        <f>IF(Z291="TM",IF(AA291="U",(SUMIFS(Orders!AG:AG,Orders!AD:AD,Data!M291,Orders!W:W,0,Orders!X:X,0)+SUMIFS(Orders!AG:AG,Orders!AD:AD,Data!M291,Orders!W:W,1,Orders!X:X,1))/12000,0),IF(Data!Z291="AAM",SUMIFS(Data!AJ:AJ,Data!Z:Z,"TM",Data!X:X,Data!M291,AA:AA,"U"),IF(Data!Z291="AM",SUMIFS(Data!AJ:AJ,Data!Z:Z,"TM",Data!V:V,Data!M291,AA:AA,"U"),IF(Data!Z291="AZM",SUMIFS(Data!AJ:AJ,Data!Z:Z,"TM",Data!U:U,Data!M291,AA:AA,"U"),IF(Data!Z291="Zone",SUMIFS(Data!AJ:AJ,Data!Z:Z,"TM",Data!T:T,Data!M291,AA:AA,"U"),IF(Data!Z291="Region",SUMIFS(Data!AJ:AJ,Data!Z:Z,"TM",Data!S:S,Data!M291,AA:AA,"U"),IF(Data!Z291="Country",SUMIFS(Data!AJ:AJ,Data!Z:Z,"TM",Data!R:R,Data!M291,AA:AA,"U"),"")))))))</f>
        <v>0</v>
      </c>
      <c r="AK291" s="18">
        <f>IF(Z291="TM",IF(AA291="U",(SUMIFS(Orders!AG:AG,Orders!AD:AD,Data!M291,Orders!W:W,0,Orders!X:X,0)+SUMIFS(Orders!AG:AG,Orders!AD:AD,Data!M291,Orders!W:W,1,Orders!X:X,1)),0),IF(Data!Z291="AAM",SUMIFS(Data!AK:AK,Data!Z:Z,"TM",Data!X:X,Data!M291,AA:AA,"U"),IF(Data!Z291="AM",SUMIFS(Data!AK:AK,Data!Z:Z,"TM",Data!V:V,Data!M291,AA:AA,"U"),IF(Data!Z291="AZM",SUMIFS(Data!AK:AK,Data!Z:Z,"TM",Data!U:U,Data!M291,AA:AA,"U"),IF(Data!Z291="Zone",SUMIFS(Data!AK:AK,Data!Z:Z,"TM",Data!T:T,Data!M291,AA:AA,"U"),IF(Data!Z291="Region",SUMIFS(Data!AK:AK,Data!Z:Z,"TM",Data!S:S,Data!M291,AA:AA,"U"),IF(Data!Z291="Country",SUMIFS(Data!AK:AK,Data!Z:Z,"TM",Data!R:R,Data!M291,AA:AA,"U"),"")))))))</f>
        <v>0</v>
      </c>
      <c r="AL291" s="18">
        <f>IF(Z291="TM",12000*0,IF(Data!Z291="AAM",SUMIFS(Data!AL:AL,Data!Z:Z,"TM",Data!X:X,Data!M291,AA:AA,"H"),IF(Data!Z291="AM",SUMIFS(Data!AL:AL,Data!Z:Z,"TM",Data!V:V,Data!M291,AA:AA,"H"),IF(Data!Z291="AZM",SUMIFS(Data!AL:AL,Data!Z:Z,"TM",Data!U:U,Data!M291,AA:AA,"H"),IF(Data!Z291="Zone",SUMIFS(Data!AL:AL,Data!Z:Z,"TM",Data!T:T,Data!M291,AA:AA,"H"),IF(Data!Z291="Region",SUMIFS(Data!AL:AL,Data!Z:Z,"TM",Data!S:S,Data!M291,AA:AA,"H"),IF(Data!Z291="Country",SUMIFS(Data!AL:AL,Data!Z:Z,"TM",Data!R:R,Data!M291,AA:AA,"H"),"")))))))</f>
        <v>0</v>
      </c>
      <c r="AM291" s="27">
        <f t="shared" si="81"/>
        <v>0</v>
      </c>
      <c r="AN291" s="26">
        <f t="shared" si="82"/>
        <v>0</v>
      </c>
      <c r="AO291" s="26">
        <f t="shared" si="83"/>
        <v>0</v>
      </c>
      <c r="AQ291" s="28">
        <f t="shared" si="84"/>
        <v>0</v>
      </c>
      <c r="AR291" s="18">
        <f t="shared" si="85"/>
        <v>0</v>
      </c>
      <c r="AS291" s="18">
        <f t="shared" si="86"/>
        <v>0</v>
      </c>
      <c r="AT291" s="27">
        <f t="shared" si="87"/>
        <v>0</v>
      </c>
      <c r="AU291" s="27"/>
      <c r="AV291" s="27"/>
      <c r="AW291" s="18">
        <f>IF(Z291="TM",(COUNTIFS(Orders!AD:AD,Data!M291,Orders!W:W,0,Orders!X:X,0,Orders!S:S,"*Ray*")+COUNTIFS(Orders!AD:AD,Data!M291,Orders!W:W,1,Orders!X:X,1,Orders!S:S,"*Ray*")+COUNTIFS(Orders!AD:AD,Data!M291,Orders!W:W,0,Orders!X:X,0,Orders!S:S,"*Fabric*")+COUNTIFS(Orders!AD:AD,Data!M291,Orders!W:W,1,Orders!X:X,1,Orders!S:S,"*Fabric*")),IF(Data!Z291="AAM",SUMIFS(Data!AW:AW,Data!Z:Z,"TM",Data!X:X,Data!M291),IF(Data!Z291="AM",SUMIFS(Data!AW:AW,Data!Z:Z,"TM",Data!V:V,Data!M291),IF(Data!Z291="AZM",SUMIFS(Data!AW:AW,Data!Z:Z,"TM",Data!U:U,Data!M291),IF(Data!Z291="Zone",SUMIFS(Data!AW:AW,Data!Z:Z,"TM",Data!T:T,Data!M291),IF(Data!Z291="Region",SUMIFS(Data!AW:AW,Data!Z:Z,"TM",Data!S:S,Data!M291),IF(Data!Z291="Country",SUMIFS(Data!AW:AW,Data!Z:Z,"TM",Data!R:R,Data!M291),0)))))))</f>
        <v>0</v>
      </c>
      <c r="AX291" s="18">
        <f>IF(Z291="TM",(COUNTIFS(Orders!AD:AD,Data!M291,Orders!W:W,0,Orders!X:X,0,Orders!S:S,"*Starter*")+COUNTIFS(Orders!AD:AD,Data!M291,Orders!W:W,1,Orders!X:X,1,Orders!S:S,"*Starter*")),IF(Data!Z291="AAM",SUMIFS(Data!AX:AX,Data!Z:Z,"TM",Data!X:X,Data!M291),IF(Data!Z291="AM",SUMIFS(Data!AX:AX,Data!Z:Z,"TM",Data!V:V,Data!M291),IF(Data!Z291="AZM",SUMIFS(Data!AX:AX,Data!Z:Z,"TM",Data!U:U,Data!M291),IF(Data!Z291="Zone",SUMIFS(Data!AX:AX,Data!Z:Z,"TM",Data!T:T,Data!M291),IF(Data!Z291="Region",SUMIFS(Data!AX:AX,Data!Z:Z,"TM",Data!S:S,Data!M291),IF(Data!Z291="Country",SUMIFS(Data!AX:AX,Data!Z:Z,"TM",Data!R:R,Data!M291),0)))))))</f>
        <v>0</v>
      </c>
      <c r="AY291" s="18">
        <f>IF(Z291="TM",(COUNTIFS(Orders!AD:AD,Data!M291,Orders!W:W,0,Orders!X:X,0,Orders!S:S,"*Pro*")+COUNTIFS(Orders!AD:AD,Data!M291,Orders!W:W,1,Orders!X:X,1,Orders!S:S,"*Pro*")),IF(Data!Z291="AAM",SUMIFS(Data!AY:AY,Data!Z:Z,"TM",Data!X:X,Data!M291),IF(Data!Z291="AM",SUMIFS(Data!AY:AY,Data!Z:Z,"TM",Data!V:V,Data!M291),IF(Data!Z291="AZM",SUMIFS(Data!AY:AY,Data!Z:Z,"TM",Data!U:U,Data!M291),IF(Data!Z291="Zone",SUMIFS(Data!AY:AY,Data!Z:Z,"TM",Data!T:T,Data!M291),IF(Data!Z291="Region",SUMIFS(Data!AY:AY,Data!Z:Z,"TM",Data!S:S,Data!M291),IF(Data!Z291="Country",SUMIFS(Data!AY:AY,Data!Z:Z,"TM",Data!R:R,Data!M291),0)))))))</f>
        <v>0</v>
      </c>
      <c r="AZ291" s="18">
        <f>IF(Z291="TM",(COUNTIFS(Orders!AD:AD,Data!M291,Orders!W:W,0,Orders!X:X,0,Orders!S:S,"*Tab*")+COUNTIFS(Orders!AD:AD,Data!M291,Orders!W:W,1,Orders!X:X,1,Orders!S:S,"*Tab*")),IF(Data!Z291="AAM",SUMIFS(Data!AZ:AZ,Data!Z:Z,"TM",Data!X:X,Data!M291),IF(Data!Z291="AM",SUMIFS(Data!AZ:AZ,Data!Z:Z,"TM",Data!V:V,Data!M291),IF(Data!Z291="AZM",SUMIFS(Data!AZ:AZ,Data!Z:Z,"TM",Data!U:U,Data!M291),IF(Data!Z291="Zone",SUMIFS(Data!AZ:AZ,Data!Z:Z,"TM",Data!T:T,Data!M291),IF(Data!Z291="Region",SUMIFS(Data!AZ:AZ,Data!Z:Z,"TM",Data!S:S,Data!M291),IF(Data!Z291="Country",SUMIFS(Data!AZ:AZ,Data!Z:Z,"TM",Data!R:R,Data!M291),0)))))))</f>
        <v>0</v>
      </c>
      <c r="BA291" s="18">
        <f>IF(Z291="TM",(COUNTIFS(Orders!AD:AD,Data!M291,Orders!W:W,0,Orders!X:X,0,Orders!S:S,"*Dental*")+COUNTIFS(Orders!AD:AD,Data!M291,Orders!W:W,1,Orders!X:X,1,Orders!S:S,"*Dental*")+COUNTIFS(Orders!AD:AD,Data!M291,Orders!W:W,0,Orders!X:X,0,Orders!S:S,"*Pediatric*")+COUNTIFS(Orders!AD:AD,Data!M291,Orders!W:W,1,Orders!X:X,1,Orders!S:S,"*Pediatric*")),IF(Data!Z291="AAM",SUMIFS(Data!BA:BA,Data!Z:Z,"TM",Data!X:X,Data!M291),IF(Data!Z291="AM",SUMIFS(Data!BA:BA,Data!Z:Z,"TM",Data!V:V,Data!M291),IF(Data!Z291="AZM",SUMIFS(Data!BA:BA,Data!Z:Z,"TM",Data!U:U,Data!M291),IF(Data!Z291="Zone",SUMIFS(Data!BA:BA,Data!Z:Z,"TM",Data!T:T,Data!M291),IF(Data!Z291="Region",SUMIFS(Data!BA:BA,Data!Z:Z,"TM",Data!S:S,Data!M291),IF(Data!Z291="Country",SUMIFS(Data!BA:BA,Data!Z:Z,"TM",Data!R:R,Data!M291),0)))))))</f>
        <v>0</v>
      </c>
      <c r="BB291" s="18">
        <f>IF(Z291="TM",(COUNTIFS(Orders!AD:AD,Data!M291,Orders!W:W,0,Orders!X:X,0,Orders!S:S,"*Fabric*")+COUNTIFS(Orders!AD:AD,Data!M291,Orders!W:W,1,Orders!X:X,1,Orders!S:S,"*Fabric*")),IF(Data!Z291="AAM",SUMIFS(Data!BB:BB,Data!Z:Z,"TM",Data!X:X,Data!M291),IF(Data!Z291="AM",SUMIFS(Data!BB:BB,Data!Z:Z,"TM",Data!V:V,Data!M291),IF(Data!Z291="AZM",SUMIFS(Data!BB:BB,Data!Z:Z,"TM",Data!U:U,Data!M291),IF(Data!Z291="Zone",SUMIFS(Data!BB:BB,Data!Z:Z,"TM",Data!T:T,Data!M291),IF(Data!Z291="Region",SUMIFS(Data!BB:BB,Data!Z:Z,"TM",Data!S:S,Data!M291),IF(Data!Z291="Country",SUMIFS(Data!BB:BB,Data!Z:Z,"TM",Data!R:R,Data!M291),0)))))))</f>
        <v>0</v>
      </c>
    </row>
    <row r="292" spans="1:54" ht="15.75" x14ac:dyDescent="0.3">
      <c r="A292" s="33" t="str">
        <f t="shared" si="88"/>
        <v/>
      </c>
      <c r="B292" s="33" t="b">
        <f t="shared" si="89"/>
        <v>1</v>
      </c>
      <c r="C292" s="33" t="e">
        <f>IF(ISERROR(SMALL($D$4:$D$594,E292)),””,SMALL($D$4:$D$594,E292))</f>
        <v>#NAME?</v>
      </c>
      <c r="D292" s="34" t="str">
        <f t="shared" si="90"/>
        <v/>
      </c>
      <c r="E292" s="33">
        <f>ROWS($E$4:E292)</f>
        <v>289</v>
      </c>
      <c r="F292" s="33">
        <f t="shared" si="91"/>
        <v>0</v>
      </c>
      <c r="G292" s="33">
        <f>IF(OR(Report!$C$7="",Report!$C$7="All Levels"),1,IF(Report!$C$7=Data!Z292,1,0))</f>
        <v>0</v>
      </c>
      <c r="H292" s="33">
        <f t="shared" si="92"/>
        <v>1</v>
      </c>
      <c r="I292" s="33">
        <f t="shared" si="93"/>
        <v>3</v>
      </c>
      <c r="J292" s="33">
        <f>IF(OR(Report!$F$7="",Report!$F$7="All AMs"),1,IF(Report!$F$7=Data!W292,1,0))</f>
        <v>1</v>
      </c>
      <c r="K292" s="33">
        <f>IF(OR(Report!$E$7="",Report!$E$7="All Zones"),1,IF(Report!$E$7=Data!P292,1,0))</f>
        <v>1</v>
      </c>
      <c r="L292" s="33">
        <f>IF(OR(Report!$D$7="",Report!$D$7="All Regions"),1,IF(Report!$D$7=Data!O292,1,0))</f>
        <v>1</v>
      </c>
      <c r="M292" s="67" t="s">
        <v>187</v>
      </c>
      <c r="N292" s="67" t="s">
        <v>880</v>
      </c>
      <c r="O292" s="68" t="s">
        <v>19</v>
      </c>
      <c r="P292" s="68" t="s">
        <v>685</v>
      </c>
      <c r="Q292" s="68" t="s">
        <v>685</v>
      </c>
      <c r="R292" s="67" t="s">
        <v>777</v>
      </c>
      <c r="S292" s="67" t="s">
        <v>753</v>
      </c>
      <c r="T292" s="67" t="s">
        <v>754</v>
      </c>
      <c r="U292" s="67" t="s">
        <v>785</v>
      </c>
      <c r="V292" s="67" t="s">
        <v>827</v>
      </c>
      <c r="W292" s="67" t="s">
        <v>715</v>
      </c>
      <c r="X292" s="67" t="s">
        <v>187</v>
      </c>
      <c r="Y292" s="68" t="s">
        <v>361</v>
      </c>
      <c r="Z292" s="68" t="s">
        <v>13</v>
      </c>
      <c r="AA292" s="68" t="s">
        <v>925</v>
      </c>
      <c r="AB292" s="18">
        <f>IF(Z292="TM",IF(AA292="H",(COUNTIFS(Orders!AD:AD,Data!M292,Orders!W:W,0,Orders!X:X,0)+COUNTIFS(Orders!AD:AD,Data!M292,Orders!W:W,1,Orders!X:X,1)),0),IF(Data!Z292="AAM",SUMIFS(Data!AB:AB,Data!Z:Z,"TM",Data!X:X,Data!M292,AA:AA,"H"),IF(Data!Z292="AM",SUMIFS(Data!AB:AB,Data!Z:Z,"TM",Data!V:V,Data!M292,AA:AA,"H"),IF(Data!Z292="AZM",SUMIFS(Data!AB:AB,Data!Z:Z,"TM",Data!U:U,Data!M292,AA:AA,"H"),IF(Data!Z292="ZM",SUMIFS(Data!AB:AB,Data!Z:Z,"TM",Data!T:T,Data!M292,AA:AA,"H"),IF(Data!Z292="RM",SUMIFS(Data!AB:AB,Data!Z:Z,"TM",Data!S:S,Data!M292,AA:AA,"H"),IF(Data!Z292="CM",SUMIFS(Data!AB:AB,Data!Z:Z,"TM",Data!R:R,Data!M292,AA:AA,"H"),"")))))))</f>
        <v>0</v>
      </c>
      <c r="AC292" s="28">
        <f>IF(Z292="TM",IF(AA292="H",(SUMIFS(Orders!AG:AG,Orders!AD:AD,Data!M292,Orders!W:W,0,Orders!X:X,0)+SUMIFS(Orders!AG:AG,Orders!AD:AD,Data!M292,Orders!W:W,1,Orders!X:X,1))/12000,0),IF(Data!Z292="AAM",SUMIFS(Data!AC:AC,Data!Z:Z,"TM",Data!X:X,Data!M292,AA:AA,"H"),IF(Data!Z292="AM",SUMIFS(Data!AC:AC,Data!Z:Z,"TM",Data!V:V,Data!M292,AA:AA,"H"),IF(Data!Z292="AZM",SUMIFS(Data!AC:AC,Data!Z:Z,"TM",Data!U:U,Data!M292,AA:AA,"H"),IF(Data!Z292="Zone",SUMIFS(Data!AC:AC,Data!Z:Z,"TM",Data!T:T,Data!M292,AA:AA,"H"),IF(Data!Z292="Region",SUMIFS(Data!AC:AC,Data!Z:Z,"TM",Data!S:S,Data!M292,AA:AA,"H"),IF(Data!Z292="Country",SUMIFS(Data!AC:AC,Data!Z:Z,"TM",Data!R:R,Data!M292,AA:AA,"H"),"")))))))</f>
        <v>0</v>
      </c>
      <c r="AD292" s="18">
        <f>IF(Z292="TM",0,IF(Data!Z292="AAM",SUMIFS(Data!AD:AD,Data!Z:Z,"TM",Data!X:X,Data!M292,AA:AA,"H"),IF(Data!Z292="AM",SUMIFS(Data!AD:AD,Data!Z:Z,"TM",Data!V:V,Data!M292,AA:AA,"H"),IF(Data!Z292="AZM",SUMIFS(Data!AD:AD,Data!Z:Z,"TM",Data!U:U,Data!M292,AA:AA,"H"),IF(Data!Z292="Zone",SUMIFS(Data!AD:AD,Data!Z:Z,"TM",Data!T:T,Data!M292,AA:AA,"H"),IF(Data!Z292="Region",SUMIFS(Data!AD:AD,Data!Z:Z,"TM",Data!S:S,Data!M292,AA:AA,"H"),IF(Data!Z292="Country",SUMIFS(Data!AD:AD,Data!Z:Z,"TM",Data!R:R,Data!M292,AA:AA,"H"),"")))))))</f>
        <v>0</v>
      </c>
      <c r="AE292" s="27">
        <f t="shared" si="77"/>
        <v>0</v>
      </c>
      <c r="AF292" s="26">
        <f t="shared" si="78"/>
        <v>0</v>
      </c>
      <c r="AG292" s="26">
        <f t="shared" si="79"/>
        <v>0</v>
      </c>
      <c r="AH292" s="26">
        <f t="shared" si="80"/>
        <v>0</v>
      </c>
      <c r="AJ292" s="28">
        <f>IF(Z292="TM",IF(AA292="U",(SUMIFS(Orders!AG:AG,Orders!AD:AD,Data!M292,Orders!W:W,0,Orders!X:X,0)+SUMIFS(Orders!AG:AG,Orders!AD:AD,Data!M292,Orders!W:W,1,Orders!X:X,1))/12000,0),IF(Data!Z292="AAM",SUMIFS(Data!AJ:AJ,Data!Z:Z,"TM",Data!X:X,Data!M292,AA:AA,"U"),IF(Data!Z292="AM",SUMIFS(Data!AJ:AJ,Data!Z:Z,"TM",Data!V:V,Data!M292,AA:AA,"U"),IF(Data!Z292="AZM",SUMIFS(Data!AJ:AJ,Data!Z:Z,"TM",Data!U:U,Data!M292,AA:AA,"U"),IF(Data!Z292="Zone",SUMIFS(Data!AJ:AJ,Data!Z:Z,"TM",Data!T:T,Data!M292,AA:AA,"U"),IF(Data!Z292="Region",SUMIFS(Data!AJ:AJ,Data!Z:Z,"TM",Data!S:S,Data!M292,AA:AA,"U"),IF(Data!Z292="Country",SUMIFS(Data!AJ:AJ,Data!Z:Z,"TM",Data!R:R,Data!M292,AA:AA,"U"),"")))))))</f>
        <v>0</v>
      </c>
      <c r="AK292" s="18">
        <f>IF(Z292="TM",IF(AA292="U",(SUMIFS(Orders!AG:AG,Orders!AD:AD,Data!M292,Orders!W:W,0,Orders!X:X,0)+SUMIFS(Orders!AG:AG,Orders!AD:AD,Data!M292,Orders!W:W,1,Orders!X:X,1)),0),IF(Data!Z292="AAM",SUMIFS(Data!AK:AK,Data!Z:Z,"TM",Data!X:X,Data!M292,AA:AA,"U"),IF(Data!Z292="AM",SUMIFS(Data!AK:AK,Data!Z:Z,"TM",Data!V:V,Data!M292,AA:AA,"U"),IF(Data!Z292="AZM",SUMIFS(Data!AK:AK,Data!Z:Z,"TM",Data!U:U,Data!M292,AA:AA,"U"),IF(Data!Z292="Zone",SUMIFS(Data!AK:AK,Data!Z:Z,"TM",Data!T:T,Data!M292,AA:AA,"U"),IF(Data!Z292="Region",SUMIFS(Data!AK:AK,Data!Z:Z,"TM",Data!S:S,Data!M292,AA:AA,"U"),IF(Data!Z292="Country",SUMIFS(Data!AK:AK,Data!Z:Z,"TM",Data!R:R,Data!M292,AA:AA,"U"),"")))))))</f>
        <v>0</v>
      </c>
      <c r="AL292" s="18">
        <f>IF(Z292="TM",12000*0,IF(Data!Z292="AAM",SUMIFS(Data!AL:AL,Data!Z:Z,"TM",Data!X:X,Data!M292,AA:AA,"H"),IF(Data!Z292="AM",SUMIFS(Data!AL:AL,Data!Z:Z,"TM",Data!V:V,Data!M292,AA:AA,"H"),IF(Data!Z292="AZM",SUMIFS(Data!AL:AL,Data!Z:Z,"TM",Data!U:U,Data!M292,AA:AA,"H"),IF(Data!Z292="Zone",SUMIFS(Data!AL:AL,Data!Z:Z,"TM",Data!T:T,Data!M292,AA:AA,"H"),IF(Data!Z292="Region",SUMIFS(Data!AL:AL,Data!Z:Z,"TM",Data!S:S,Data!M292,AA:AA,"H"),IF(Data!Z292="Country",SUMIFS(Data!AL:AL,Data!Z:Z,"TM",Data!R:R,Data!M292,AA:AA,"H"),"")))))))</f>
        <v>0</v>
      </c>
      <c r="AM292" s="27">
        <f t="shared" si="81"/>
        <v>0</v>
      </c>
      <c r="AN292" s="26">
        <f t="shared" si="82"/>
        <v>0</v>
      </c>
      <c r="AO292" s="26">
        <f t="shared" si="83"/>
        <v>0</v>
      </c>
      <c r="AQ292" s="28">
        <f t="shared" si="84"/>
        <v>0</v>
      </c>
      <c r="AR292" s="18">
        <f t="shared" si="85"/>
        <v>0</v>
      </c>
      <c r="AS292" s="18">
        <f t="shared" si="86"/>
        <v>0</v>
      </c>
      <c r="AT292" s="27">
        <f t="shared" si="87"/>
        <v>0</v>
      </c>
      <c r="AU292" s="27"/>
      <c r="AV292" s="27"/>
      <c r="AW292" s="18">
        <f>IF(Z292="TM",(COUNTIFS(Orders!AD:AD,Data!M292,Orders!W:W,0,Orders!X:X,0,Orders!S:S,"*Ray*")+COUNTIFS(Orders!AD:AD,Data!M292,Orders!W:W,1,Orders!X:X,1,Orders!S:S,"*Ray*")+COUNTIFS(Orders!AD:AD,Data!M292,Orders!W:W,0,Orders!X:X,0,Orders!S:S,"*Fabric*")+COUNTIFS(Orders!AD:AD,Data!M292,Orders!W:W,1,Orders!X:X,1,Orders!S:S,"*Fabric*")),IF(Data!Z292="AAM",SUMIFS(Data!AW:AW,Data!Z:Z,"TM",Data!X:X,Data!M292),IF(Data!Z292="AM",SUMIFS(Data!AW:AW,Data!Z:Z,"TM",Data!V:V,Data!M292),IF(Data!Z292="AZM",SUMIFS(Data!AW:AW,Data!Z:Z,"TM",Data!U:U,Data!M292),IF(Data!Z292="Zone",SUMIFS(Data!AW:AW,Data!Z:Z,"TM",Data!T:T,Data!M292),IF(Data!Z292="Region",SUMIFS(Data!AW:AW,Data!Z:Z,"TM",Data!S:S,Data!M292),IF(Data!Z292="Country",SUMIFS(Data!AW:AW,Data!Z:Z,"TM",Data!R:R,Data!M292),0)))))))</f>
        <v>0</v>
      </c>
      <c r="AX292" s="18">
        <f>IF(Z292="TM",(COUNTIFS(Orders!AD:AD,Data!M292,Orders!W:W,0,Orders!X:X,0,Orders!S:S,"*Starter*")+COUNTIFS(Orders!AD:AD,Data!M292,Orders!W:W,1,Orders!X:X,1,Orders!S:S,"*Starter*")),IF(Data!Z292="AAM",SUMIFS(Data!AX:AX,Data!Z:Z,"TM",Data!X:X,Data!M292),IF(Data!Z292="AM",SUMIFS(Data!AX:AX,Data!Z:Z,"TM",Data!V:V,Data!M292),IF(Data!Z292="AZM",SUMIFS(Data!AX:AX,Data!Z:Z,"TM",Data!U:U,Data!M292),IF(Data!Z292="Zone",SUMIFS(Data!AX:AX,Data!Z:Z,"TM",Data!T:T,Data!M292),IF(Data!Z292="Region",SUMIFS(Data!AX:AX,Data!Z:Z,"TM",Data!S:S,Data!M292),IF(Data!Z292="Country",SUMIFS(Data!AX:AX,Data!Z:Z,"TM",Data!R:R,Data!M292),0)))))))</f>
        <v>0</v>
      </c>
      <c r="AY292" s="18">
        <f>IF(Z292="TM",(COUNTIFS(Orders!AD:AD,Data!M292,Orders!W:W,0,Orders!X:X,0,Orders!S:S,"*Pro*")+COUNTIFS(Orders!AD:AD,Data!M292,Orders!W:W,1,Orders!X:X,1,Orders!S:S,"*Pro*")),IF(Data!Z292="AAM",SUMIFS(Data!AY:AY,Data!Z:Z,"TM",Data!X:X,Data!M292),IF(Data!Z292="AM",SUMIFS(Data!AY:AY,Data!Z:Z,"TM",Data!V:V,Data!M292),IF(Data!Z292="AZM",SUMIFS(Data!AY:AY,Data!Z:Z,"TM",Data!U:U,Data!M292),IF(Data!Z292="Zone",SUMIFS(Data!AY:AY,Data!Z:Z,"TM",Data!T:T,Data!M292),IF(Data!Z292="Region",SUMIFS(Data!AY:AY,Data!Z:Z,"TM",Data!S:S,Data!M292),IF(Data!Z292="Country",SUMIFS(Data!AY:AY,Data!Z:Z,"TM",Data!R:R,Data!M292),0)))))))</f>
        <v>0</v>
      </c>
      <c r="AZ292" s="18">
        <f>IF(Z292="TM",(COUNTIFS(Orders!AD:AD,Data!M292,Orders!W:W,0,Orders!X:X,0,Orders!S:S,"*Tab*")+COUNTIFS(Orders!AD:AD,Data!M292,Orders!W:W,1,Orders!X:X,1,Orders!S:S,"*Tab*")),IF(Data!Z292="AAM",SUMIFS(Data!AZ:AZ,Data!Z:Z,"TM",Data!X:X,Data!M292),IF(Data!Z292="AM",SUMIFS(Data!AZ:AZ,Data!Z:Z,"TM",Data!V:V,Data!M292),IF(Data!Z292="AZM",SUMIFS(Data!AZ:AZ,Data!Z:Z,"TM",Data!U:U,Data!M292),IF(Data!Z292="Zone",SUMIFS(Data!AZ:AZ,Data!Z:Z,"TM",Data!T:T,Data!M292),IF(Data!Z292="Region",SUMIFS(Data!AZ:AZ,Data!Z:Z,"TM",Data!S:S,Data!M292),IF(Data!Z292="Country",SUMIFS(Data!AZ:AZ,Data!Z:Z,"TM",Data!R:R,Data!M292),0)))))))</f>
        <v>0</v>
      </c>
      <c r="BA292" s="18">
        <f>IF(Z292="TM",(COUNTIFS(Orders!AD:AD,Data!M292,Orders!W:W,0,Orders!X:X,0,Orders!S:S,"*Dental*")+COUNTIFS(Orders!AD:AD,Data!M292,Orders!W:W,1,Orders!X:X,1,Orders!S:S,"*Dental*")+COUNTIFS(Orders!AD:AD,Data!M292,Orders!W:W,0,Orders!X:X,0,Orders!S:S,"*Pediatric*")+COUNTIFS(Orders!AD:AD,Data!M292,Orders!W:W,1,Orders!X:X,1,Orders!S:S,"*Pediatric*")),IF(Data!Z292="AAM",SUMIFS(Data!BA:BA,Data!Z:Z,"TM",Data!X:X,Data!M292),IF(Data!Z292="AM",SUMIFS(Data!BA:BA,Data!Z:Z,"TM",Data!V:V,Data!M292),IF(Data!Z292="AZM",SUMIFS(Data!BA:BA,Data!Z:Z,"TM",Data!U:U,Data!M292),IF(Data!Z292="Zone",SUMIFS(Data!BA:BA,Data!Z:Z,"TM",Data!T:T,Data!M292),IF(Data!Z292="Region",SUMIFS(Data!BA:BA,Data!Z:Z,"TM",Data!S:S,Data!M292),IF(Data!Z292="Country",SUMIFS(Data!BA:BA,Data!Z:Z,"TM",Data!R:R,Data!M292),0)))))))</f>
        <v>0</v>
      </c>
      <c r="BB292" s="18">
        <f>IF(Z292="TM",(COUNTIFS(Orders!AD:AD,Data!M292,Orders!W:W,0,Orders!X:X,0,Orders!S:S,"*Fabric*")+COUNTIFS(Orders!AD:AD,Data!M292,Orders!W:W,1,Orders!X:X,1,Orders!S:S,"*Fabric*")),IF(Data!Z292="AAM",SUMIFS(Data!BB:BB,Data!Z:Z,"TM",Data!X:X,Data!M292),IF(Data!Z292="AM",SUMIFS(Data!BB:BB,Data!Z:Z,"TM",Data!V:V,Data!M292),IF(Data!Z292="AZM",SUMIFS(Data!BB:BB,Data!Z:Z,"TM",Data!U:U,Data!M292),IF(Data!Z292="Zone",SUMIFS(Data!BB:BB,Data!Z:Z,"TM",Data!T:T,Data!M292),IF(Data!Z292="Region",SUMIFS(Data!BB:BB,Data!Z:Z,"TM",Data!S:S,Data!M292),IF(Data!Z292="Country",SUMIFS(Data!BB:BB,Data!Z:Z,"TM",Data!R:R,Data!M292),0)))))))</f>
        <v>0</v>
      </c>
    </row>
    <row r="293" spans="1:54" ht="15.75" x14ac:dyDescent="0.3">
      <c r="A293" s="33" t="str">
        <f t="shared" si="88"/>
        <v/>
      </c>
      <c r="B293" s="33" t="b">
        <f t="shared" si="89"/>
        <v>1</v>
      </c>
      <c r="C293" s="33" t="e">
        <f>IF(ISERROR(SMALL($D$4:$D$594,E293)),””,SMALL($D$4:$D$594,E293))</f>
        <v>#NAME?</v>
      </c>
      <c r="D293" s="34" t="str">
        <f t="shared" si="90"/>
        <v/>
      </c>
      <c r="E293" s="33">
        <f>ROWS($E$4:E293)</f>
        <v>290</v>
      </c>
      <c r="F293" s="33">
        <f t="shared" si="91"/>
        <v>0</v>
      </c>
      <c r="G293" s="33">
        <f>IF(OR(Report!$C$7="",Report!$C$7="All Levels"),1,IF(Report!$C$7=Data!Z293,1,0))</f>
        <v>0</v>
      </c>
      <c r="H293" s="33">
        <f t="shared" si="92"/>
        <v>1</v>
      </c>
      <c r="I293" s="33">
        <f t="shared" si="93"/>
        <v>3</v>
      </c>
      <c r="J293" s="33">
        <f>IF(OR(Report!$F$7="",Report!$F$7="All AMs"),1,IF(Report!$F$7=Data!W293,1,0))</f>
        <v>1</v>
      </c>
      <c r="K293" s="33">
        <f>IF(OR(Report!$E$7="",Report!$E$7="All Zones"),1,IF(Report!$E$7=Data!P293,1,0))</f>
        <v>1</v>
      </c>
      <c r="L293" s="33">
        <f>IF(OR(Report!$D$7="",Report!$D$7="All Regions"),1,IF(Report!$D$7=Data!O293,1,0))</f>
        <v>1</v>
      </c>
      <c r="M293" s="67" t="s">
        <v>270</v>
      </c>
      <c r="N293" s="67" t="s">
        <v>1118</v>
      </c>
      <c r="O293" s="68" t="s">
        <v>19</v>
      </c>
      <c r="P293" s="68" t="s">
        <v>685</v>
      </c>
      <c r="Q293" s="68" t="s">
        <v>685</v>
      </c>
      <c r="R293" s="67" t="s">
        <v>777</v>
      </c>
      <c r="S293" s="67" t="s">
        <v>753</v>
      </c>
      <c r="T293" s="67" t="s">
        <v>754</v>
      </c>
      <c r="U293" s="67" t="s">
        <v>785</v>
      </c>
      <c r="V293" s="67" t="s">
        <v>827</v>
      </c>
      <c r="W293" s="67" t="s">
        <v>715</v>
      </c>
      <c r="X293" s="67"/>
      <c r="Y293" s="68" t="s">
        <v>361</v>
      </c>
      <c r="Z293" s="68" t="s">
        <v>13</v>
      </c>
      <c r="AA293" s="68" t="s">
        <v>70</v>
      </c>
      <c r="AB293" s="18">
        <f>IF(Z293="TM",IF(AA293="H",(COUNTIFS(Orders!AD:AD,Data!M293,Orders!W:W,0,Orders!X:X,0)+COUNTIFS(Orders!AD:AD,Data!M293,Orders!W:W,1,Orders!X:X,1)),0),IF(Data!Z293="AAM",SUMIFS(Data!AB:AB,Data!Z:Z,"TM",Data!X:X,Data!M293,AA:AA,"H"),IF(Data!Z293="AM",SUMIFS(Data!AB:AB,Data!Z:Z,"TM",Data!V:V,Data!M293,AA:AA,"H"),IF(Data!Z293="AZM",SUMIFS(Data!AB:AB,Data!Z:Z,"TM",Data!U:U,Data!M293,AA:AA,"H"),IF(Data!Z293="ZM",SUMIFS(Data!AB:AB,Data!Z:Z,"TM",Data!T:T,Data!M293,AA:AA,"H"),IF(Data!Z293="RM",SUMIFS(Data!AB:AB,Data!Z:Z,"TM",Data!S:S,Data!M293,AA:AA,"H"),IF(Data!Z293="CM",SUMIFS(Data!AB:AB,Data!Z:Z,"TM",Data!R:R,Data!M293,AA:AA,"H"),"")))))))</f>
        <v>0</v>
      </c>
      <c r="AC293" s="28">
        <f>IF(Z293="TM",IF(AA293="H",(SUMIFS(Orders!AG:AG,Orders!AD:AD,Data!M293,Orders!W:W,0,Orders!X:X,0)+SUMIFS(Orders!AG:AG,Orders!AD:AD,Data!M293,Orders!W:W,1,Orders!X:X,1))/12000,0),IF(Data!Z293="AAM",SUMIFS(Data!AC:AC,Data!Z:Z,"TM",Data!X:X,Data!M293,AA:AA,"H"),IF(Data!Z293="AM",SUMIFS(Data!AC:AC,Data!Z:Z,"TM",Data!V:V,Data!M293,AA:AA,"H"),IF(Data!Z293="AZM",SUMIFS(Data!AC:AC,Data!Z:Z,"TM",Data!U:U,Data!M293,AA:AA,"H"),IF(Data!Z293="Zone",SUMIFS(Data!AC:AC,Data!Z:Z,"TM",Data!T:T,Data!M293,AA:AA,"H"),IF(Data!Z293="Region",SUMIFS(Data!AC:AC,Data!Z:Z,"TM",Data!S:S,Data!M293,AA:AA,"H"),IF(Data!Z293="Country",SUMIFS(Data!AC:AC,Data!Z:Z,"TM",Data!R:R,Data!M293,AA:AA,"H"),"")))))))</f>
        <v>0</v>
      </c>
      <c r="AD293" s="18">
        <f>IF(Z293="TM",0,IF(Data!Z293="AAM",SUMIFS(Data!AD:AD,Data!Z:Z,"TM",Data!X:X,Data!M293,AA:AA,"H"),IF(Data!Z293="AM",SUMIFS(Data!AD:AD,Data!Z:Z,"TM",Data!V:V,Data!M293,AA:AA,"H"),IF(Data!Z293="AZM",SUMIFS(Data!AD:AD,Data!Z:Z,"TM",Data!U:U,Data!M293,AA:AA,"H"),IF(Data!Z293="Zone",SUMIFS(Data!AD:AD,Data!Z:Z,"TM",Data!T:T,Data!M293,AA:AA,"H"),IF(Data!Z293="Region",SUMIFS(Data!AD:AD,Data!Z:Z,"TM",Data!S:S,Data!M293,AA:AA,"H"),IF(Data!Z293="Country",SUMIFS(Data!AD:AD,Data!Z:Z,"TM",Data!R:R,Data!M293,AA:AA,"H"),"")))))))</f>
        <v>0</v>
      </c>
      <c r="AE293" s="27">
        <f t="shared" si="77"/>
        <v>0</v>
      </c>
      <c r="AF293" s="26">
        <f t="shared" si="78"/>
        <v>0</v>
      </c>
      <c r="AG293" s="26">
        <f t="shared" si="79"/>
        <v>0</v>
      </c>
      <c r="AH293" s="26">
        <f t="shared" si="80"/>
        <v>0</v>
      </c>
      <c r="AJ293" s="28">
        <f>IF(Z293="TM",IF(AA293="U",(SUMIFS(Orders!AG:AG,Orders!AD:AD,Data!M293,Orders!W:W,0,Orders!X:X,0)+SUMIFS(Orders!AG:AG,Orders!AD:AD,Data!M293,Orders!W:W,1,Orders!X:X,1))/12000,0),IF(Data!Z293="AAM",SUMIFS(Data!AJ:AJ,Data!Z:Z,"TM",Data!X:X,Data!M293,AA:AA,"U"),IF(Data!Z293="AM",SUMIFS(Data!AJ:AJ,Data!Z:Z,"TM",Data!V:V,Data!M293,AA:AA,"U"),IF(Data!Z293="AZM",SUMIFS(Data!AJ:AJ,Data!Z:Z,"TM",Data!U:U,Data!M293,AA:AA,"U"),IF(Data!Z293="Zone",SUMIFS(Data!AJ:AJ,Data!Z:Z,"TM",Data!T:T,Data!M293,AA:AA,"U"),IF(Data!Z293="Region",SUMIFS(Data!AJ:AJ,Data!Z:Z,"TM",Data!S:S,Data!M293,AA:AA,"U"),IF(Data!Z293="Country",SUMIFS(Data!AJ:AJ,Data!Z:Z,"TM",Data!R:R,Data!M293,AA:AA,"U"),"")))))))</f>
        <v>0</v>
      </c>
      <c r="AK293" s="18">
        <f>IF(Z293="TM",IF(AA293="U",(SUMIFS(Orders!AG:AG,Orders!AD:AD,Data!M293,Orders!W:W,0,Orders!X:X,0)+SUMIFS(Orders!AG:AG,Orders!AD:AD,Data!M293,Orders!W:W,1,Orders!X:X,1)),0),IF(Data!Z293="AAM",SUMIFS(Data!AK:AK,Data!Z:Z,"TM",Data!X:X,Data!M293,AA:AA,"U"),IF(Data!Z293="AM",SUMIFS(Data!AK:AK,Data!Z:Z,"TM",Data!V:V,Data!M293,AA:AA,"U"),IF(Data!Z293="AZM",SUMIFS(Data!AK:AK,Data!Z:Z,"TM",Data!U:U,Data!M293,AA:AA,"U"),IF(Data!Z293="Zone",SUMIFS(Data!AK:AK,Data!Z:Z,"TM",Data!T:T,Data!M293,AA:AA,"U"),IF(Data!Z293="Region",SUMIFS(Data!AK:AK,Data!Z:Z,"TM",Data!S:S,Data!M293,AA:AA,"U"),IF(Data!Z293="Country",SUMIFS(Data!AK:AK,Data!Z:Z,"TM",Data!R:R,Data!M293,AA:AA,"U"),"")))))))</f>
        <v>0</v>
      </c>
      <c r="AL293" s="18">
        <f>IF(Z293="TM",12000*0,IF(Data!Z293="AAM",SUMIFS(Data!AL:AL,Data!Z:Z,"TM",Data!X:X,Data!M293,AA:AA,"H"),IF(Data!Z293="AM",SUMIFS(Data!AL:AL,Data!Z:Z,"TM",Data!V:V,Data!M293,AA:AA,"H"),IF(Data!Z293="AZM",SUMIFS(Data!AL:AL,Data!Z:Z,"TM",Data!U:U,Data!M293,AA:AA,"H"),IF(Data!Z293="Zone",SUMIFS(Data!AL:AL,Data!Z:Z,"TM",Data!T:T,Data!M293,AA:AA,"H"),IF(Data!Z293="Region",SUMIFS(Data!AL:AL,Data!Z:Z,"TM",Data!S:S,Data!M293,AA:AA,"H"),IF(Data!Z293="Country",SUMIFS(Data!AL:AL,Data!Z:Z,"TM",Data!R:R,Data!M293,AA:AA,"H"),"")))))))</f>
        <v>0</v>
      </c>
      <c r="AM293" s="27">
        <f t="shared" si="81"/>
        <v>0</v>
      </c>
      <c r="AN293" s="26">
        <f t="shared" si="82"/>
        <v>0</v>
      </c>
      <c r="AO293" s="26">
        <f t="shared" si="83"/>
        <v>0</v>
      </c>
      <c r="AQ293" s="28">
        <f t="shared" si="84"/>
        <v>0</v>
      </c>
      <c r="AR293" s="18">
        <f t="shared" si="85"/>
        <v>0</v>
      </c>
      <c r="AS293" s="18">
        <f t="shared" si="86"/>
        <v>0</v>
      </c>
      <c r="AT293" s="27">
        <f t="shared" si="87"/>
        <v>0</v>
      </c>
      <c r="AU293" s="27"/>
      <c r="AV293" s="27"/>
      <c r="AW293" s="18">
        <f>IF(Z293="TM",(COUNTIFS(Orders!AD:AD,Data!M293,Orders!W:W,0,Orders!X:X,0,Orders!S:S,"*Ray*")+COUNTIFS(Orders!AD:AD,Data!M293,Orders!W:W,1,Orders!X:X,1,Orders!S:S,"*Ray*")+COUNTIFS(Orders!AD:AD,Data!M293,Orders!W:W,0,Orders!X:X,0,Orders!S:S,"*Fabric*")+COUNTIFS(Orders!AD:AD,Data!M293,Orders!W:W,1,Orders!X:X,1,Orders!S:S,"*Fabric*")),IF(Data!Z293="AAM",SUMIFS(Data!AW:AW,Data!Z:Z,"TM",Data!X:X,Data!M293),IF(Data!Z293="AM",SUMIFS(Data!AW:AW,Data!Z:Z,"TM",Data!V:V,Data!M293),IF(Data!Z293="AZM",SUMIFS(Data!AW:AW,Data!Z:Z,"TM",Data!U:U,Data!M293),IF(Data!Z293="Zone",SUMIFS(Data!AW:AW,Data!Z:Z,"TM",Data!T:T,Data!M293),IF(Data!Z293="Region",SUMIFS(Data!AW:AW,Data!Z:Z,"TM",Data!S:S,Data!M293),IF(Data!Z293="Country",SUMIFS(Data!AW:AW,Data!Z:Z,"TM",Data!R:R,Data!M293),0)))))))</f>
        <v>0</v>
      </c>
      <c r="AX293" s="18">
        <f>IF(Z293="TM",(COUNTIFS(Orders!AD:AD,Data!M293,Orders!W:W,0,Orders!X:X,0,Orders!S:S,"*Starter*")+COUNTIFS(Orders!AD:AD,Data!M293,Orders!W:W,1,Orders!X:X,1,Orders!S:S,"*Starter*")),IF(Data!Z293="AAM",SUMIFS(Data!AX:AX,Data!Z:Z,"TM",Data!X:X,Data!M293),IF(Data!Z293="AM",SUMIFS(Data!AX:AX,Data!Z:Z,"TM",Data!V:V,Data!M293),IF(Data!Z293="AZM",SUMIFS(Data!AX:AX,Data!Z:Z,"TM",Data!U:U,Data!M293),IF(Data!Z293="Zone",SUMIFS(Data!AX:AX,Data!Z:Z,"TM",Data!T:T,Data!M293),IF(Data!Z293="Region",SUMIFS(Data!AX:AX,Data!Z:Z,"TM",Data!S:S,Data!M293),IF(Data!Z293="Country",SUMIFS(Data!AX:AX,Data!Z:Z,"TM",Data!R:R,Data!M293),0)))))))</f>
        <v>0</v>
      </c>
      <c r="AY293" s="18">
        <f>IF(Z293="TM",(COUNTIFS(Orders!AD:AD,Data!M293,Orders!W:W,0,Orders!X:X,0,Orders!S:S,"*Pro*")+COUNTIFS(Orders!AD:AD,Data!M293,Orders!W:W,1,Orders!X:X,1,Orders!S:S,"*Pro*")),IF(Data!Z293="AAM",SUMIFS(Data!AY:AY,Data!Z:Z,"TM",Data!X:X,Data!M293),IF(Data!Z293="AM",SUMIFS(Data!AY:AY,Data!Z:Z,"TM",Data!V:V,Data!M293),IF(Data!Z293="AZM",SUMIFS(Data!AY:AY,Data!Z:Z,"TM",Data!U:U,Data!M293),IF(Data!Z293="Zone",SUMIFS(Data!AY:AY,Data!Z:Z,"TM",Data!T:T,Data!M293),IF(Data!Z293="Region",SUMIFS(Data!AY:AY,Data!Z:Z,"TM",Data!S:S,Data!M293),IF(Data!Z293="Country",SUMIFS(Data!AY:AY,Data!Z:Z,"TM",Data!R:R,Data!M293),0)))))))</f>
        <v>0</v>
      </c>
      <c r="AZ293" s="18">
        <f>IF(Z293="TM",(COUNTIFS(Orders!AD:AD,Data!M293,Orders!W:W,0,Orders!X:X,0,Orders!S:S,"*Tab*")+COUNTIFS(Orders!AD:AD,Data!M293,Orders!W:W,1,Orders!X:X,1,Orders!S:S,"*Tab*")),IF(Data!Z293="AAM",SUMIFS(Data!AZ:AZ,Data!Z:Z,"TM",Data!X:X,Data!M293),IF(Data!Z293="AM",SUMIFS(Data!AZ:AZ,Data!Z:Z,"TM",Data!V:V,Data!M293),IF(Data!Z293="AZM",SUMIFS(Data!AZ:AZ,Data!Z:Z,"TM",Data!U:U,Data!M293),IF(Data!Z293="Zone",SUMIFS(Data!AZ:AZ,Data!Z:Z,"TM",Data!T:T,Data!M293),IF(Data!Z293="Region",SUMIFS(Data!AZ:AZ,Data!Z:Z,"TM",Data!S:S,Data!M293),IF(Data!Z293="Country",SUMIFS(Data!AZ:AZ,Data!Z:Z,"TM",Data!R:R,Data!M293),0)))))))</f>
        <v>0</v>
      </c>
      <c r="BA293" s="18">
        <f>IF(Z293="TM",(COUNTIFS(Orders!AD:AD,Data!M293,Orders!W:W,0,Orders!X:X,0,Orders!S:S,"*Dental*")+COUNTIFS(Orders!AD:AD,Data!M293,Orders!W:W,1,Orders!X:X,1,Orders!S:S,"*Dental*")+COUNTIFS(Orders!AD:AD,Data!M293,Orders!W:W,0,Orders!X:X,0,Orders!S:S,"*Pediatric*")+COUNTIFS(Orders!AD:AD,Data!M293,Orders!W:W,1,Orders!X:X,1,Orders!S:S,"*Pediatric*")),IF(Data!Z293="AAM",SUMIFS(Data!BA:BA,Data!Z:Z,"TM",Data!X:X,Data!M293),IF(Data!Z293="AM",SUMIFS(Data!BA:BA,Data!Z:Z,"TM",Data!V:V,Data!M293),IF(Data!Z293="AZM",SUMIFS(Data!BA:BA,Data!Z:Z,"TM",Data!U:U,Data!M293),IF(Data!Z293="Zone",SUMIFS(Data!BA:BA,Data!Z:Z,"TM",Data!T:T,Data!M293),IF(Data!Z293="Region",SUMIFS(Data!BA:BA,Data!Z:Z,"TM",Data!S:S,Data!M293),IF(Data!Z293="Country",SUMIFS(Data!BA:BA,Data!Z:Z,"TM",Data!R:R,Data!M293),0)))))))</f>
        <v>0</v>
      </c>
      <c r="BB293" s="18">
        <f>IF(Z293="TM",(COUNTIFS(Orders!AD:AD,Data!M293,Orders!W:W,0,Orders!X:X,0,Orders!S:S,"*Fabric*")+COUNTIFS(Orders!AD:AD,Data!M293,Orders!W:W,1,Orders!X:X,1,Orders!S:S,"*Fabric*")),IF(Data!Z293="AAM",SUMIFS(Data!BB:BB,Data!Z:Z,"TM",Data!X:X,Data!M293),IF(Data!Z293="AM",SUMIFS(Data!BB:BB,Data!Z:Z,"TM",Data!V:V,Data!M293),IF(Data!Z293="AZM",SUMIFS(Data!BB:BB,Data!Z:Z,"TM",Data!U:U,Data!M293),IF(Data!Z293="Zone",SUMIFS(Data!BB:BB,Data!Z:Z,"TM",Data!T:T,Data!M293),IF(Data!Z293="Region",SUMIFS(Data!BB:BB,Data!Z:Z,"TM",Data!S:S,Data!M293),IF(Data!Z293="Country",SUMIFS(Data!BB:BB,Data!Z:Z,"TM",Data!R:R,Data!M293),0)))))))</f>
        <v>0</v>
      </c>
    </row>
    <row r="294" spans="1:54" ht="15.75" x14ac:dyDescent="0.3">
      <c r="A294" s="33" t="str">
        <f t="shared" si="88"/>
        <v/>
      </c>
      <c r="B294" s="33" t="b">
        <f t="shared" si="89"/>
        <v>1</v>
      </c>
      <c r="C294" s="33" t="e">
        <f>IF(ISERROR(SMALL($D$4:$D$594,E294)),””,SMALL($D$4:$D$594,E294))</f>
        <v>#NAME?</v>
      </c>
      <c r="D294" s="34" t="str">
        <f t="shared" si="90"/>
        <v/>
      </c>
      <c r="E294" s="33">
        <f>ROWS($E$4:E294)</f>
        <v>291</v>
      </c>
      <c r="F294" s="33">
        <f t="shared" si="91"/>
        <v>0</v>
      </c>
      <c r="G294" s="33">
        <f>IF(OR(Report!$C$7="",Report!$C$7="All Levels"),1,IF(Report!$C$7=Data!Z294,1,0))</f>
        <v>0</v>
      </c>
      <c r="H294" s="33">
        <f t="shared" si="92"/>
        <v>1</v>
      </c>
      <c r="I294" s="33">
        <f t="shared" si="93"/>
        <v>3</v>
      </c>
      <c r="J294" s="33">
        <f>IF(OR(Report!$F$7="",Report!$F$7="All AMs"),1,IF(Report!$F$7=Data!W294,1,0))</f>
        <v>1</v>
      </c>
      <c r="K294" s="33">
        <f>IF(OR(Report!$E$7="",Report!$E$7="All Zones"),1,IF(Report!$E$7=Data!P294,1,0))</f>
        <v>1</v>
      </c>
      <c r="L294" s="33">
        <f>IF(OR(Report!$D$7="",Report!$D$7="All Regions"),1,IF(Report!$D$7=Data!O294,1,0))</f>
        <v>1</v>
      </c>
      <c r="M294" s="67" t="s">
        <v>1119</v>
      </c>
      <c r="N294" s="67" t="s">
        <v>1120</v>
      </c>
      <c r="O294" s="68" t="s">
        <v>19</v>
      </c>
      <c r="P294" s="68" t="s">
        <v>685</v>
      </c>
      <c r="Q294" s="68" t="s">
        <v>685</v>
      </c>
      <c r="R294" s="67" t="s">
        <v>777</v>
      </c>
      <c r="S294" s="67" t="s">
        <v>753</v>
      </c>
      <c r="T294" s="67" t="s">
        <v>754</v>
      </c>
      <c r="U294" s="67" t="s">
        <v>785</v>
      </c>
      <c r="V294" s="67" t="s">
        <v>827</v>
      </c>
      <c r="W294" s="67" t="s">
        <v>715</v>
      </c>
      <c r="X294" s="67"/>
      <c r="Y294" s="68" t="s">
        <v>361</v>
      </c>
      <c r="Z294" s="68" t="s">
        <v>13</v>
      </c>
      <c r="AA294" s="68" t="s">
        <v>70</v>
      </c>
      <c r="AB294" s="18">
        <f>IF(Z294="TM",IF(AA294="H",(COUNTIFS(Orders!AD:AD,Data!M294,Orders!W:W,0,Orders!X:X,0)+COUNTIFS(Orders!AD:AD,Data!M294,Orders!W:W,1,Orders!X:X,1)),0),IF(Data!Z294="AAM",SUMIFS(Data!AB:AB,Data!Z:Z,"TM",Data!X:X,Data!M294,AA:AA,"H"),IF(Data!Z294="AM",SUMIFS(Data!AB:AB,Data!Z:Z,"TM",Data!V:V,Data!M294,AA:AA,"H"),IF(Data!Z294="AZM",SUMIFS(Data!AB:AB,Data!Z:Z,"TM",Data!U:U,Data!M294,AA:AA,"H"),IF(Data!Z294="ZM",SUMIFS(Data!AB:AB,Data!Z:Z,"TM",Data!T:T,Data!M294,AA:AA,"H"),IF(Data!Z294="RM",SUMIFS(Data!AB:AB,Data!Z:Z,"TM",Data!S:S,Data!M294,AA:AA,"H"),IF(Data!Z294="CM",SUMIFS(Data!AB:AB,Data!Z:Z,"TM",Data!R:R,Data!M294,AA:AA,"H"),"")))))))</f>
        <v>0</v>
      </c>
      <c r="AC294" s="28">
        <f>IF(Z294="TM",IF(AA294="H",(SUMIFS(Orders!AG:AG,Orders!AD:AD,Data!M294,Orders!W:W,0,Orders!X:X,0)+SUMIFS(Orders!AG:AG,Orders!AD:AD,Data!M294,Orders!W:W,1,Orders!X:X,1))/12000,0),IF(Data!Z294="AAM",SUMIFS(Data!AC:AC,Data!Z:Z,"TM",Data!X:X,Data!M294,AA:AA,"H"),IF(Data!Z294="AM",SUMIFS(Data!AC:AC,Data!Z:Z,"TM",Data!V:V,Data!M294,AA:AA,"H"),IF(Data!Z294="AZM",SUMIFS(Data!AC:AC,Data!Z:Z,"TM",Data!U:U,Data!M294,AA:AA,"H"),IF(Data!Z294="Zone",SUMIFS(Data!AC:AC,Data!Z:Z,"TM",Data!T:T,Data!M294,AA:AA,"H"),IF(Data!Z294="Region",SUMIFS(Data!AC:AC,Data!Z:Z,"TM",Data!S:S,Data!M294,AA:AA,"H"),IF(Data!Z294="Country",SUMIFS(Data!AC:AC,Data!Z:Z,"TM",Data!R:R,Data!M294,AA:AA,"H"),"")))))))</f>
        <v>0</v>
      </c>
      <c r="AD294" s="18">
        <f>IF(Z294="TM",0,IF(Data!Z294="AAM",SUMIFS(Data!AD:AD,Data!Z:Z,"TM",Data!X:X,Data!M294,AA:AA,"H"),IF(Data!Z294="AM",SUMIFS(Data!AD:AD,Data!Z:Z,"TM",Data!V:V,Data!M294,AA:AA,"H"),IF(Data!Z294="AZM",SUMIFS(Data!AD:AD,Data!Z:Z,"TM",Data!U:U,Data!M294,AA:AA,"H"),IF(Data!Z294="Zone",SUMIFS(Data!AD:AD,Data!Z:Z,"TM",Data!T:T,Data!M294,AA:AA,"H"),IF(Data!Z294="Region",SUMIFS(Data!AD:AD,Data!Z:Z,"TM",Data!S:S,Data!M294,AA:AA,"H"),IF(Data!Z294="Country",SUMIFS(Data!AD:AD,Data!Z:Z,"TM",Data!R:R,Data!M294,AA:AA,"H"),"")))))))</f>
        <v>0</v>
      </c>
      <c r="AE294" s="27">
        <f t="shared" si="77"/>
        <v>0</v>
      </c>
      <c r="AF294" s="26">
        <f t="shared" si="78"/>
        <v>0</v>
      </c>
      <c r="AG294" s="26">
        <f t="shared" si="79"/>
        <v>0</v>
      </c>
      <c r="AH294" s="26">
        <f t="shared" si="80"/>
        <v>0</v>
      </c>
      <c r="AJ294" s="28">
        <f>IF(Z294="TM",IF(AA294="U",(SUMIFS(Orders!AG:AG,Orders!AD:AD,Data!M294,Orders!W:W,0,Orders!X:X,0)+SUMIFS(Orders!AG:AG,Orders!AD:AD,Data!M294,Orders!W:W,1,Orders!X:X,1))/12000,0),IF(Data!Z294="AAM",SUMIFS(Data!AJ:AJ,Data!Z:Z,"TM",Data!X:X,Data!M294,AA:AA,"U"),IF(Data!Z294="AM",SUMIFS(Data!AJ:AJ,Data!Z:Z,"TM",Data!V:V,Data!M294,AA:AA,"U"),IF(Data!Z294="AZM",SUMIFS(Data!AJ:AJ,Data!Z:Z,"TM",Data!U:U,Data!M294,AA:AA,"U"),IF(Data!Z294="Zone",SUMIFS(Data!AJ:AJ,Data!Z:Z,"TM",Data!T:T,Data!M294,AA:AA,"U"),IF(Data!Z294="Region",SUMIFS(Data!AJ:AJ,Data!Z:Z,"TM",Data!S:S,Data!M294,AA:AA,"U"),IF(Data!Z294="Country",SUMIFS(Data!AJ:AJ,Data!Z:Z,"TM",Data!R:R,Data!M294,AA:AA,"U"),"")))))))</f>
        <v>0</v>
      </c>
      <c r="AK294" s="18">
        <f>IF(Z294="TM",IF(AA294="U",(SUMIFS(Orders!AG:AG,Orders!AD:AD,Data!M294,Orders!W:W,0,Orders!X:X,0)+SUMIFS(Orders!AG:AG,Orders!AD:AD,Data!M294,Orders!W:W,1,Orders!X:X,1)),0),IF(Data!Z294="AAM",SUMIFS(Data!AK:AK,Data!Z:Z,"TM",Data!X:X,Data!M294,AA:AA,"U"),IF(Data!Z294="AM",SUMIFS(Data!AK:AK,Data!Z:Z,"TM",Data!V:V,Data!M294,AA:AA,"U"),IF(Data!Z294="AZM",SUMIFS(Data!AK:AK,Data!Z:Z,"TM",Data!U:U,Data!M294,AA:AA,"U"),IF(Data!Z294="Zone",SUMIFS(Data!AK:AK,Data!Z:Z,"TM",Data!T:T,Data!M294,AA:AA,"U"),IF(Data!Z294="Region",SUMIFS(Data!AK:AK,Data!Z:Z,"TM",Data!S:S,Data!M294,AA:AA,"U"),IF(Data!Z294="Country",SUMIFS(Data!AK:AK,Data!Z:Z,"TM",Data!R:R,Data!M294,AA:AA,"U"),"")))))))</f>
        <v>0</v>
      </c>
      <c r="AL294" s="18">
        <f>IF(Z294="TM",12000*0,IF(Data!Z294="AAM",SUMIFS(Data!AL:AL,Data!Z:Z,"TM",Data!X:X,Data!M294,AA:AA,"H"),IF(Data!Z294="AM",SUMIFS(Data!AL:AL,Data!Z:Z,"TM",Data!V:V,Data!M294,AA:AA,"H"),IF(Data!Z294="AZM",SUMIFS(Data!AL:AL,Data!Z:Z,"TM",Data!U:U,Data!M294,AA:AA,"H"),IF(Data!Z294="Zone",SUMIFS(Data!AL:AL,Data!Z:Z,"TM",Data!T:T,Data!M294,AA:AA,"H"),IF(Data!Z294="Region",SUMIFS(Data!AL:AL,Data!Z:Z,"TM",Data!S:S,Data!M294,AA:AA,"H"),IF(Data!Z294="Country",SUMIFS(Data!AL:AL,Data!Z:Z,"TM",Data!R:R,Data!M294,AA:AA,"H"),"")))))))</f>
        <v>0</v>
      </c>
      <c r="AM294" s="27">
        <f t="shared" si="81"/>
        <v>0</v>
      </c>
      <c r="AN294" s="26">
        <f t="shared" si="82"/>
        <v>0</v>
      </c>
      <c r="AO294" s="26">
        <f t="shared" si="83"/>
        <v>0</v>
      </c>
      <c r="AQ294" s="28">
        <f t="shared" si="84"/>
        <v>0</v>
      </c>
      <c r="AR294" s="18">
        <f t="shared" si="85"/>
        <v>0</v>
      </c>
      <c r="AS294" s="18">
        <f t="shared" si="86"/>
        <v>0</v>
      </c>
      <c r="AT294" s="27">
        <f t="shared" si="87"/>
        <v>0</v>
      </c>
      <c r="AU294" s="27"/>
      <c r="AV294" s="27"/>
      <c r="AW294" s="18">
        <f>IF(Z294="TM",(COUNTIFS(Orders!AD:AD,Data!M294,Orders!W:W,0,Orders!X:X,0,Orders!S:S,"*Ray*")+COUNTIFS(Orders!AD:AD,Data!M294,Orders!W:W,1,Orders!X:X,1,Orders!S:S,"*Ray*")+COUNTIFS(Orders!AD:AD,Data!M294,Orders!W:W,0,Orders!X:X,0,Orders!S:S,"*Fabric*")+COUNTIFS(Orders!AD:AD,Data!M294,Orders!W:W,1,Orders!X:X,1,Orders!S:S,"*Fabric*")),IF(Data!Z294="AAM",SUMIFS(Data!AW:AW,Data!Z:Z,"TM",Data!X:X,Data!M294),IF(Data!Z294="AM",SUMIFS(Data!AW:AW,Data!Z:Z,"TM",Data!V:V,Data!M294),IF(Data!Z294="AZM",SUMIFS(Data!AW:AW,Data!Z:Z,"TM",Data!U:U,Data!M294),IF(Data!Z294="Zone",SUMIFS(Data!AW:AW,Data!Z:Z,"TM",Data!T:T,Data!M294),IF(Data!Z294="Region",SUMIFS(Data!AW:AW,Data!Z:Z,"TM",Data!S:S,Data!M294),IF(Data!Z294="Country",SUMIFS(Data!AW:AW,Data!Z:Z,"TM",Data!R:R,Data!M294),0)))))))</f>
        <v>0</v>
      </c>
      <c r="AX294" s="18">
        <f>IF(Z294="TM",(COUNTIFS(Orders!AD:AD,Data!M294,Orders!W:W,0,Orders!X:X,0,Orders!S:S,"*Starter*")+COUNTIFS(Orders!AD:AD,Data!M294,Orders!W:W,1,Orders!X:X,1,Orders!S:S,"*Starter*")),IF(Data!Z294="AAM",SUMIFS(Data!AX:AX,Data!Z:Z,"TM",Data!X:X,Data!M294),IF(Data!Z294="AM",SUMIFS(Data!AX:AX,Data!Z:Z,"TM",Data!V:V,Data!M294),IF(Data!Z294="AZM",SUMIFS(Data!AX:AX,Data!Z:Z,"TM",Data!U:U,Data!M294),IF(Data!Z294="Zone",SUMIFS(Data!AX:AX,Data!Z:Z,"TM",Data!T:T,Data!M294),IF(Data!Z294="Region",SUMIFS(Data!AX:AX,Data!Z:Z,"TM",Data!S:S,Data!M294),IF(Data!Z294="Country",SUMIFS(Data!AX:AX,Data!Z:Z,"TM",Data!R:R,Data!M294),0)))))))</f>
        <v>0</v>
      </c>
      <c r="AY294" s="18">
        <f>IF(Z294="TM",(COUNTIFS(Orders!AD:AD,Data!M294,Orders!W:W,0,Orders!X:X,0,Orders!S:S,"*Pro*")+COUNTIFS(Orders!AD:AD,Data!M294,Orders!W:W,1,Orders!X:X,1,Orders!S:S,"*Pro*")),IF(Data!Z294="AAM",SUMIFS(Data!AY:AY,Data!Z:Z,"TM",Data!X:X,Data!M294),IF(Data!Z294="AM",SUMIFS(Data!AY:AY,Data!Z:Z,"TM",Data!V:V,Data!M294),IF(Data!Z294="AZM",SUMIFS(Data!AY:AY,Data!Z:Z,"TM",Data!U:U,Data!M294),IF(Data!Z294="Zone",SUMIFS(Data!AY:AY,Data!Z:Z,"TM",Data!T:T,Data!M294),IF(Data!Z294="Region",SUMIFS(Data!AY:AY,Data!Z:Z,"TM",Data!S:S,Data!M294),IF(Data!Z294="Country",SUMIFS(Data!AY:AY,Data!Z:Z,"TM",Data!R:R,Data!M294),0)))))))</f>
        <v>0</v>
      </c>
      <c r="AZ294" s="18">
        <f>IF(Z294="TM",(COUNTIFS(Orders!AD:AD,Data!M294,Orders!W:W,0,Orders!X:X,0,Orders!S:S,"*Tab*")+COUNTIFS(Orders!AD:AD,Data!M294,Orders!W:W,1,Orders!X:X,1,Orders!S:S,"*Tab*")),IF(Data!Z294="AAM",SUMIFS(Data!AZ:AZ,Data!Z:Z,"TM",Data!X:X,Data!M294),IF(Data!Z294="AM",SUMIFS(Data!AZ:AZ,Data!Z:Z,"TM",Data!V:V,Data!M294),IF(Data!Z294="AZM",SUMIFS(Data!AZ:AZ,Data!Z:Z,"TM",Data!U:U,Data!M294),IF(Data!Z294="Zone",SUMIFS(Data!AZ:AZ,Data!Z:Z,"TM",Data!T:T,Data!M294),IF(Data!Z294="Region",SUMIFS(Data!AZ:AZ,Data!Z:Z,"TM",Data!S:S,Data!M294),IF(Data!Z294="Country",SUMIFS(Data!AZ:AZ,Data!Z:Z,"TM",Data!R:R,Data!M294),0)))))))</f>
        <v>0</v>
      </c>
      <c r="BA294" s="18">
        <f>IF(Z294="TM",(COUNTIFS(Orders!AD:AD,Data!M294,Orders!W:W,0,Orders!X:X,0,Orders!S:S,"*Dental*")+COUNTIFS(Orders!AD:AD,Data!M294,Orders!W:W,1,Orders!X:X,1,Orders!S:S,"*Dental*")+COUNTIFS(Orders!AD:AD,Data!M294,Orders!W:W,0,Orders!X:X,0,Orders!S:S,"*Pediatric*")+COUNTIFS(Orders!AD:AD,Data!M294,Orders!W:W,1,Orders!X:X,1,Orders!S:S,"*Pediatric*")),IF(Data!Z294="AAM",SUMIFS(Data!BA:BA,Data!Z:Z,"TM",Data!X:X,Data!M294),IF(Data!Z294="AM",SUMIFS(Data!BA:BA,Data!Z:Z,"TM",Data!V:V,Data!M294),IF(Data!Z294="AZM",SUMIFS(Data!BA:BA,Data!Z:Z,"TM",Data!U:U,Data!M294),IF(Data!Z294="Zone",SUMIFS(Data!BA:BA,Data!Z:Z,"TM",Data!T:T,Data!M294),IF(Data!Z294="Region",SUMIFS(Data!BA:BA,Data!Z:Z,"TM",Data!S:S,Data!M294),IF(Data!Z294="Country",SUMIFS(Data!BA:BA,Data!Z:Z,"TM",Data!R:R,Data!M294),0)))))))</f>
        <v>0</v>
      </c>
      <c r="BB294" s="18">
        <f>IF(Z294="TM",(COUNTIFS(Orders!AD:AD,Data!M294,Orders!W:W,0,Orders!X:X,0,Orders!S:S,"*Fabric*")+COUNTIFS(Orders!AD:AD,Data!M294,Orders!W:W,1,Orders!X:X,1,Orders!S:S,"*Fabric*")),IF(Data!Z294="AAM",SUMIFS(Data!BB:BB,Data!Z:Z,"TM",Data!X:X,Data!M294),IF(Data!Z294="AM",SUMIFS(Data!BB:BB,Data!Z:Z,"TM",Data!V:V,Data!M294),IF(Data!Z294="AZM",SUMIFS(Data!BB:BB,Data!Z:Z,"TM",Data!U:U,Data!M294),IF(Data!Z294="Zone",SUMIFS(Data!BB:BB,Data!Z:Z,"TM",Data!T:T,Data!M294),IF(Data!Z294="Region",SUMIFS(Data!BB:BB,Data!Z:Z,"TM",Data!S:S,Data!M294),IF(Data!Z294="Country",SUMIFS(Data!BB:BB,Data!Z:Z,"TM",Data!R:R,Data!M294),0)))))))</f>
        <v>0</v>
      </c>
    </row>
    <row r="295" spans="1:54" ht="15.75" x14ac:dyDescent="0.3">
      <c r="A295" s="33" t="str">
        <f t="shared" si="88"/>
        <v/>
      </c>
      <c r="B295" s="33" t="b">
        <f t="shared" si="89"/>
        <v>1</v>
      </c>
      <c r="C295" s="33" t="e">
        <f>IF(ISERROR(SMALL($D$4:$D$594,E295)),””,SMALL($D$4:$D$594,E295))</f>
        <v>#NAME?</v>
      </c>
      <c r="D295" s="34" t="str">
        <f t="shared" si="90"/>
        <v/>
      </c>
      <c r="E295" s="33">
        <f>ROWS($E$4:E295)</f>
        <v>292</v>
      </c>
      <c r="F295" s="33">
        <f t="shared" si="91"/>
        <v>0</v>
      </c>
      <c r="G295" s="33">
        <f>IF(OR(Report!$C$7="",Report!$C$7="All Levels"),1,IF(Report!$C$7=Data!Z295,1,0))</f>
        <v>0</v>
      </c>
      <c r="H295" s="33">
        <f t="shared" si="92"/>
        <v>1</v>
      </c>
      <c r="I295" s="33">
        <f t="shared" si="93"/>
        <v>3</v>
      </c>
      <c r="J295" s="33">
        <f>IF(OR(Report!$F$7="",Report!$F$7="All AMs"),1,IF(Report!$F$7=Data!W295,1,0))</f>
        <v>1</v>
      </c>
      <c r="K295" s="33">
        <f>IF(OR(Report!$E$7="",Report!$E$7="All Zones"),1,IF(Report!$E$7=Data!P295,1,0))</f>
        <v>1</v>
      </c>
      <c r="L295" s="33">
        <f>IF(OR(Report!$D$7="",Report!$D$7="All Regions"),1,IF(Report!$D$7=Data!O295,1,0))</f>
        <v>1</v>
      </c>
      <c r="M295" s="67" t="s">
        <v>339</v>
      </c>
      <c r="N295" s="67" t="s">
        <v>1121</v>
      </c>
      <c r="O295" s="68" t="s">
        <v>19</v>
      </c>
      <c r="P295" s="68" t="s">
        <v>685</v>
      </c>
      <c r="Q295" s="68" t="s">
        <v>685</v>
      </c>
      <c r="R295" s="67" t="s">
        <v>777</v>
      </c>
      <c r="S295" s="67" t="s">
        <v>753</v>
      </c>
      <c r="T295" s="67" t="s">
        <v>754</v>
      </c>
      <c r="U295" s="67" t="s">
        <v>785</v>
      </c>
      <c r="V295" s="67" t="s">
        <v>827</v>
      </c>
      <c r="W295" s="67" t="s">
        <v>715</v>
      </c>
      <c r="X295" s="67"/>
      <c r="Y295" s="68" t="s">
        <v>361</v>
      </c>
      <c r="Z295" s="68" t="s">
        <v>13</v>
      </c>
      <c r="AA295" s="68" t="s">
        <v>70</v>
      </c>
      <c r="AB295" s="18">
        <f>IF(Z295="TM",IF(AA295="H",(COUNTIFS(Orders!AD:AD,Data!M295,Orders!W:W,0,Orders!X:X,0)+COUNTIFS(Orders!AD:AD,Data!M295,Orders!W:W,1,Orders!X:X,1)),0),IF(Data!Z295="AAM",SUMIFS(Data!AB:AB,Data!Z:Z,"TM",Data!X:X,Data!M295,AA:AA,"H"),IF(Data!Z295="AM",SUMIFS(Data!AB:AB,Data!Z:Z,"TM",Data!V:V,Data!M295,AA:AA,"H"),IF(Data!Z295="AZM",SUMIFS(Data!AB:AB,Data!Z:Z,"TM",Data!U:U,Data!M295,AA:AA,"H"),IF(Data!Z295="ZM",SUMIFS(Data!AB:AB,Data!Z:Z,"TM",Data!T:T,Data!M295,AA:AA,"H"),IF(Data!Z295="RM",SUMIFS(Data!AB:AB,Data!Z:Z,"TM",Data!S:S,Data!M295,AA:AA,"H"),IF(Data!Z295="CM",SUMIFS(Data!AB:AB,Data!Z:Z,"TM",Data!R:R,Data!M295,AA:AA,"H"),"")))))))</f>
        <v>0</v>
      </c>
      <c r="AC295" s="28">
        <f>IF(Z295="TM",IF(AA295="H",(SUMIFS(Orders!AG:AG,Orders!AD:AD,Data!M295,Orders!W:W,0,Orders!X:X,0)+SUMIFS(Orders!AG:AG,Orders!AD:AD,Data!M295,Orders!W:W,1,Orders!X:X,1))/12000,0),IF(Data!Z295="AAM",SUMIFS(Data!AC:AC,Data!Z:Z,"TM",Data!X:X,Data!M295,AA:AA,"H"),IF(Data!Z295="AM",SUMIFS(Data!AC:AC,Data!Z:Z,"TM",Data!V:V,Data!M295,AA:AA,"H"),IF(Data!Z295="AZM",SUMIFS(Data!AC:AC,Data!Z:Z,"TM",Data!U:U,Data!M295,AA:AA,"H"),IF(Data!Z295="Zone",SUMIFS(Data!AC:AC,Data!Z:Z,"TM",Data!T:T,Data!M295,AA:AA,"H"),IF(Data!Z295="Region",SUMIFS(Data!AC:AC,Data!Z:Z,"TM",Data!S:S,Data!M295,AA:AA,"H"),IF(Data!Z295="Country",SUMIFS(Data!AC:AC,Data!Z:Z,"TM",Data!R:R,Data!M295,AA:AA,"H"),"")))))))</f>
        <v>0</v>
      </c>
      <c r="AD295" s="18">
        <f>IF(Z295="TM",0,IF(Data!Z295="AAM",SUMIFS(Data!AD:AD,Data!Z:Z,"TM",Data!X:X,Data!M295,AA:AA,"H"),IF(Data!Z295="AM",SUMIFS(Data!AD:AD,Data!Z:Z,"TM",Data!V:V,Data!M295,AA:AA,"H"),IF(Data!Z295="AZM",SUMIFS(Data!AD:AD,Data!Z:Z,"TM",Data!U:U,Data!M295,AA:AA,"H"),IF(Data!Z295="Zone",SUMIFS(Data!AD:AD,Data!Z:Z,"TM",Data!T:T,Data!M295,AA:AA,"H"),IF(Data!Z295="Region",SUMIFS(Data!AD:AD,Data!Z:Z,"TM",Data!S:S,Data!M295,AA:AA,"H"),IF(Data!Z295="Country",SUMIFS(Data!AD:AD,Data!Z:Z,"TM",Data!R:R,Data!M295,AA:AA,"H"),"")))))))</f>
        <v>0</v>
      </c>
      <c r="AE295" s="27">
        <f t="shared" si="77"/>
        <v>0</v>
      </c>
      <c r="AF295" s="26">
        <f t="shared" si="78"/>
        <v>0</v>
      </c>
      <c r="AG295" s="26">
        <f t="shared" si="79"/>
        <v>0</v>
      </c>
      <c r="AH295" s="26">
        <f t="shared" si="80"/>
        <v>0</v>
      </c>
      <c r="AJ295" s="28">
        <f>IF(Z295="TM",IF(AA295="U",(SUMIFS(Orders!AG:AG,Orders!AD:AD,Data!M295,Orders!W:W,0,Orders!X:X,0)+SUMIFS(Orders!AG:AG,Orders!AD:AD,Data!M295,Orders!W:W,1,Orders!X:X,1))/12000,0),IF(Data!Z295="AAM",SUMIFS(Data!AJ:AJ,Data!Z:Z,"TM",Data!X:X,Data!M295,AA:AA,"U"),IF(Data!Z295="AM",SUMIFS(Data!AJ:AJ,Data!Z:Z,"TM",Data!V:V,Data!M295,AA:AA,"U"),IF(Data!Z295="AZM",SUMIFS(Data!AJ:AJ,Data!Z:Z,"TM",Data!U:U,Data!M295,AA:AA,"U"),IF(Data!Z295="Zone",SUMIFS(Data!AJ:AJ,Data!Z:Z,"TM",Data!T:T,Data!M295,AA:AA,"U"),IF(Data!Z295="Region",SUMIFS(Data!AJ:AJ,Data!Z:Z,"TM",Data!S:S,Data!M295,AA:AA,"U"),IF(Data!Z295="Country",SUMIFS(Data!AJ:AJ,Data!Z:Z,"TM",Data!R:R,Data!M295,AA:AA,"U"),"")))))))</f>
        <v>0</v>
      </c>
      <c r="AK295" s="18">
        <f>IF(Z295="TM",IF(AA295="U",(SUMIFS(Orders!AG:AG,Orders!AD:AD,Data!M295,Orders!W:W,0,Orders!X:X,0)+SUMIFS(Orders!AG:AG,Orders!AD:AD,Data!M295,Orders!W:W,1,Orders!X:X,1)),0),IF(Data!Z295="AAM",SUMIFS(Data!AK:AK,Data!Z:Z,"TM",Data!X:X,Data!M295,AA:AA,"U"),IF(Data!Z295="AM",SUMIFS(Data!AK:AK,Data!Z:Z,"TM",Data!V:V,Data!M295,AA:AA,"U"),IF(Data!Z295="AZM",SUMIFS(Data!AK:AK,Data!Z:Z,"TM",Data!U:U,Data!M295,AA:AA,"U"),IF(Data!Z295="Zone",SUMIFS(Data!AK:AK,Data!Z:Z,"TM",Data!T:T,Data!M295,AA:AA,"U"),IF(Data!Z295="Region",SUMIFS(Data!AK:AK,Data!Z:Z,"TM",Data!S:S,Data!M295,AA:AA,"U"),IF(Data!Z295="Country",SUMIFS(Data!AK:AK,Data!Z:Z,"TM",Data!R:R,Data!M295,AA:AA,"U"),"")))))))</f>
        <v>0</v>
      </c>
      <c r="AL295" s="18">
        <f>IF(Z295="TM",12000*0,IF(Data!Z295="AAM",SUMIFS(Data!AL:AL,Data!Z:Z,"TM",Data!X:X,Data!M295,AA:AA,"H"),IF(Data!Z295="AM",SUMIFS(Data!AL:AL,Data!Z:Z,"TM",Data!V:V,Data!M295,AA:AA,"H"),IF(Data!Z295="AZM",SUMIFS(Data!AL:AL,Data!Z:Z,"TM",Data!U:U,Data!M295,AA:AA,"H"),IF(Data!Z295="Zone",SUMIFS(Data!AL:AL,Data!Z:Z,"TM",Data!T:T,Data!M295,AA:AA,"H"),IF(Data!Z295="Region",SUMIFS(Data!AL:AL,Data!Z:Z,"TM",Data!S:S,Data!M295,AA:AA,"H"),IF(Data!Z295="Country",SUMIFS(Data!AL:AL,Data!Z:Z,"TM",Data!R:R,Data!M295,AA:AA,"H"),"")))))))</f>
        <v>0</v>
      </c>
      <c r="AM295" s="27">
        <f t="shared" si="81"/>
        <v>0</v>
      </c>
      <c r="AN295" s="26">
        <f t="shared" si="82"/>
        <v>0</v>
      </c>
      <c r="AO295" s="26">
        <f t="shared" si="83"/>
        <v>0</v>
      </c>
      <c r="AQ295" s="28">
        <f t="shared" si="84"/>
        <v>0</v>
      </c>
      <c r="AR295" s="18">
        <f t="shared" si="85"/>
        <v>0</v>
      </c>
      <c r="AS295" s="18">
        <f t="shared" si="86"/>
        <v>0</v>
      </c>
      <c r="AT295" s="27">
        <f t="shared" si="87"/>
        <v>0</v>
      </c>
      <c r="AU295" s="27"/>
      <c r="AV295" s="27"/>
      <c r="AW295" s="18">
        <f>IF(Z295="TM",(COUNTIFS(Orders!AD:AD,Data!M295,Orders!W:W,0,Orders!X:X,0,Orders!S:S,"*Ray*")+COUNTIFS(Orders!AD:AD,Data!M295,Orders!W:W,1,Orders!X:X,1,Orders!S:S,"*Ray*")+COUNTIFS(Orders!AD:AD,Data!M295,Orders!W:W,0,Orders!X:X,0,Orders!S:S,"*Fabric*")+COUNTIFS(Orders!AD:AD,Data!M295,Orders!W:W,1,Orders!X:X,1,Orders!S:S,"*Fabric*")),IF(Data!Z295="AAM",SUMIFS(Data!AW:AW,Data!Z:Z,"TM",Data!X:X,Data!M295),IF(Data!Z295="AM",SUMIFS(Data!AW:AW,Data!Z:Z,"TM",Data!V:V,Data!M295),IF(Data!Z295="AZM",SUMIFS(Data!AW:AW,Data!Z:Z,"TM",Data!U:U,Data!M295),IF(Data!Z295="Zone",SUMIFS(Data!AW:AW,Data!Z:Z,"TM",Data!T:T,Data!M295),IF(Data!Z295="Region",SUMIFS(Data!AW:AW,Data!Z:Z,"TM",Data!S:S,Data!M295),IF(Data!Z295="Country",SUMIFS(Data!AW:AW,Data!Z:Z,"TM",Data!R:R,Data!M295),0)))))))</f>
        <v>0</v>
      </c>
      <c r="AX295" s="18">
        <f>IF(Z295="TM",(COUNTIFS(Orders!AD:AD,Data!M295,Orders!W:W,0,Orders!X:X,0,Orders!S:S,"*Starter*")+COUNTIFS(Orders!AD:AD,Data!M295,Orders!W:W,1,Orders!X:X,1,Orders!S:S,"*Starter*")),IF(Data!Z295="AAM",SUMIFS(Data!AX:AX,Data!Z:Z,"TM",Data!X:X,Data!M295),IF(Data!Z295="AM",SUMIFS(Data!AX:AX,Data!Z:Z,"TM",Data!V:V,Data!M295),IF(Data!Z295="AZM",SUMIFS(Data!AX:AX,Data!Z:Z,"TM",Data!U:U,Data!M295),IF(Data!Z295="Zone",SUMIFS(Data!AX:AX,Data!Z:Z,"TM",Data!T:T,Data!M295),IF(Data!Z295="Region",SUMIFS(Data!AX:AX,Data!Z:Z,"TM",Data!S:S,Data!M295),IF(Data!Z295="Country",SUMIFS(Data!AX:AX,Data!Z:Z,"TM",Data!R:R,Data!M295),0)))))))</f>
        <v>0</v>
      </c>
      <c r="AY295" s="18">
        <f>IF(Z295="TM",(COUNTIFS(Orders!AD:AD,Data!M295,Orders!W:W,0,Orders!X:X,0,Orders!S:S,"*Pro*")+COUNTIFS(Orders!AD:AD,Data!M295,Orders!W:W,1,Orders!X:X,1,Orders!S:S,"*Pro*")),IF(Data!Z295="AAM",SUMIFS(Data!AY:AY,Data!Z:Z,"TM",Data!X:X,Data!M295),IF(Data!Z295="AM",SUMIFS(Data!AY:AY,Data!Z:Z,"TM",Data!V:V,Data!M295),IF(Data!Z295="AZM",SUMIFS(Data!AY:AY,Data!Z:Z,"TM",Data!U:U,Data!M295),IF(Data!Z295="Zone",SUMIFS(Data!AY:AY,Data!Z:Z,"TM",Data!T:T,Data!M295),IF(Data!Z295="Region",SUMIFS(Data!AY:AY,Data!Z:Z,"TM",Data!S:S,Data!M295),IF(Data!Z295="Country",SUMIFS(Data!AY:AY,Data!Z:Z,"TM",Data!R:R,Data!M295),0)))))))</f>
        <v>0</v>
      </c>
      <c r="AZ295" s="18">
        <f>IF(Z295="TM",(COUNTIFS(Orders!AD:AD,Data!M295,Orders!W:W,0,Orders!X:X,0,Orders!S:S,"*Tab*")+COUNTIFS(Orders!AD:AD,Data!M295,Orders!W:W,1,Orders!X:X,1,Orders!S:S,"*Tab*")),IF(Data!Z295="AAM",SUMIFS(Data!AZ:AZ,Data!Z:Z,"TM",Data!X:X,Data!M295),IF(Data!Z295="AM",SUMIFS(Data!AZ:AZ,Data!Z:Z,"TM",Data!V:V,Data!M295),IF(Data!Z295="AZM",SUMIFS(Data!AZ:AZ,Data!Z:Z,"TM",Data!U:U,Data!M295),IF(Data!Z295="Zone",SUMIFS(Data!AZ:AZ,Data!Z:Z,"TM",Data!T:T,Data!M295),IF(Data!Z295="Region",SUMIFS(Data!AZ:AZ,Data!Z:Z,"TM",Data!S:S,Data!M295),IF(Data!Z295="Country",SUMIFS(Data!AZ:AZ,Data!Z:Z,"TM",Data!R:R,Data!M295),0)))))))</f>
        <v>0</v>
      </c>
      <c r="BA295" s="18">
        <f>IF(Z295="TM",(COUNTIFS(Orders!AD:AD,Data!M295,Orders!W:W,0,Orders!X:X,0,Orders!S:S,"*Dental*")+COUNTIFS(Orders!AD:AD,Data!M295,Orders!W:W,1,Orders!X:X,1,Orders!S:S,"*Dental*")+COUNTIFS(Orders!AD:AD,Data!M295,Orders!W:W,0,Orders!X:X,0,Orders!S:S,"*Pediatric*")+COUNTIFS(Orders!AD:AD,Data!M295,Orders!W:W,1,Orders!X:X,1,Orders!S:S,"*Pediatric*")),IF(Data!Z295="AAM",SUMIFS(Data!BA:BA,Data!Z:Z,"TM",Data!X:X,Data!M295),IF(Data!Z295="AM",SUMIFS(Data!BA:BA,Data!Z:Z,"TM",Data!V:V,Data!M295),IF(Data!Z295="AZM",SUMIFS(Data!BA:BA,Data!Z:Z,"TM",Data!U:U,Data!M295),IF(Data!Z295="Zone",SUMIFS(Data!BA:BA,Data!Z:Z,"TM",Data!T:T,Data!M295),IF(Data!Z295="Region",SUMIFS(Data!BA:BA,Data!Z:Z,"TM",Data!S:S,Data!M295),IF(Data!Z295="Country",SUMIFS(Data!BA:BA,Data!Z:Z,"TM",Data!R:R,Data!M295),0)))))))</f>
        <v>0</v>
      </c>
      <c r="BB295" s="18">
        <f>IF(Z295="TM",(COUNTIFS(Orders!AD:AD,Data!M295,Orders!W:W,0,Orders!X:X,0,Orders!S:S,"*Fabric*")+COUNTIFS(Orders!AD:AD,Data!M295,Orders!W:W,1,Orders!X:X,1,Orders!S:S,"*Fabric*")),IF(Data!Z295="AAM",SUMIFS(Data!BB:BB,Data!Z:Z,"TM",Data!X:X,Data!M295),IF(Data!Z295="AM",SUMIFS(Data!BB:BB,Data!Z:Z,"TM",Data!V:V,Data!M295),IF(Data!Z295="AZM",SUMIFS(Data!BB:BB,Data!Z:Z,"TM",Data!U:U,Data!M295),IF(Data!Z295="Zone",SUMIFS(Data!BB:BB,Data!Z:Z,"TM",Data!T:T,Data!M295),IF(Data!Z295="Region",SUMIFS(Data!BB:BB,Data!Z:Z,"TM",Data!S:S,Data!M295),IF(Data!Z295="Country",SUMIFS(Data!BB:BB,Data!Z:Z,"TM",Data!R:R,Data!M295),0)))))))</f>
        <v>0</v>
      </c>
    </row>
    <row r="296" spans="1:54" ht="15.75" x14ac:dyDescent="0.3">
      <c r="A296" s="33" t="str">
        <f t="shared" si="88"/>
        <v/>
      </c>
      <c r="B296" s="33" t="b">
        <f t="shared" si="89"/>
        <v>1</v>
      </c>
      <c r="C296" s="33" t="e">
        <f>IF(ISERROR(SMALL($D$4:$D$594,E296)),””,SMALL($D$4:$D$594,E296))</f>
        <v>#NAME?</v>
      </c>
      <c r="D296" s="34" t="str">
        <f t="shared" si="90"/>
        <v/>
      </c>
      <c r="E296" s="33">
        <f>ROWS($E$4:E296)</f>
        <v>293</v>
      </c>
      <c r="F296" s="33">
        <f t="shared" si="91"/>
        <v>0</v>
      </c>
      <c r="G296" s="33">
        <f>IF(OR(Report!$C$7="",Report!$C$7="All Levels"),1,IF(Report!$C$7=Data!Z296,1,0))</f>
        <v>0</v>
      </c>
      <c r="H296" s="33">
        <f t="shared" si="92"/>
        <v>1</v>
      </c>
      <c r="I296" s="33">
        <f t="shared" si="93"/>
        <v>3</v>
      </c>
      <c r="J296" s="33">
        <f>IF(OR(Report!$F$7="",Report!$F$7="All AMs"),1,IF(Report!$F$7=Data!W296,1,0))</f>
        <v>1</v>
      </c>
      <c r="K296" s="33">
        <f>IF(OR(Report!$E$7="",Report!$E$7="All Zones"),1,IF(Report!$E$7=Data!P296,1,0))</f>
        <v>1</v>
      </c>
      <c r="L296" s="33">
        <f>IF(OR(Report!$D$7="",Report!$D$7="All Regions"),1,IF(Report!$D$7=Data!O296,1,0))</f>
        <v>1</v>
      </c>
      <c r="M296" s="67" t="s">
        <v>241</v>
      </c>
      <c r="N296" s="67" t="s">
        <v>1122</v>
      </c>
      <c r="O296" s="68" t="s">
        <v>19</v>
      </c>
      <c r="P296" s="68" t="s">
        <v>685</v>
      </c>
      <c r="Q296" s="68" t="s">
        <v>685</v>
      </c>
      <c r="R296" s="67" t="s">
        <v>777</v>
      </c>
      <c r="S296" s="67" t="s">
        <v>753</v>
      </c>
      <c r="T296" s="67" t="s">
        <v>754</v>
      </c>
      <c r="U296" s="67" t="s">
        <v>785</v>
      </c>
      <c r="V296" s="67" t="s">
        <v>827</v>
      </c>
      <c r="W296" s="67" t="s">
        <v>715</v>
      </c>
      <c r="X296" s="67"/>
      <c r="Y296" s="68" t="s">
        <v>361</v>
      </c>
      <c r="Z296" s="68" t="s">
        <v>13</v>
      </c>
      <c r="AA296" s="68" t="s">
        <v>925</v>
      </c>
      <c r="AB296" s="18">
        <f>IF(Z296="TM",IF(AA296="H",(COUNTIFS(Orders!AD:AD,Data!M296,Orders!W:W,0,Orders!X:X,0)+COUNTIFS(Orders!AD:AD,Data!M296,Orders!W:W,1,Orders!X:X,1)),0),IF(Data!Z296="AAM",SUMIFS(Data!AB:AB,Data!Z:Z,"TM",Data!X:X,Data!M296,AA:AA,"H"),IF(Data!Z296="AM",SUMIFS(Data!AB:AB,Data!Z:Z,"TM",Data!V:V,Data!M296,AA:AA,"H"),IF(Data!Z296="AZM",SUMIFS(Data!AB:AB,Data!Z:Z,"TM",Data!U:U,Data!M296,AA:AA,"H"),IF(Data!Z296="ZM",SUMIFS(Data!AB:AB,Data!Z:Z,"TM",Data!T:T,Data!M296,AA:AA,"H"),IF(Data!Z296="RM",SUMIFS(Data!AB:AB,Data!Z:Z,"TM",Data!S:S,Data!M296,AA:AA,"H"),IF(Data!Z296="CM",SUMIFS(Data!AB:AB,Data!Z:Z,"TM",Data!R:R,Data!M296,AA:AA,"H"),"")))))))</f>
        <v>0</v>
      </c>
      <c r="AC296" s="28">
        <f>IF(Z296="TM",IF(AA296="H",(SUMIFS(Orders!AG:AG,Orders!AD:AD,Data!M296,Orders!W:W,0,Orders!X:X,0)+SUMIFS(Orders!AG:AG,Orders!AD:AD,Data!M296,Orders!W:W,1,Orders!X:X,1))/12000,0),IF(Data!Z296="AAM",SUMIFS(Data!AC:AC,Data!Z:Z,"TM",Data!X:X,Data!M296,AA:AA,"H"),IF(Data!Z296="AM",SUMIFS(Data!AC:AC,Data!Z:Z,"TM",Data!V:V,Data!M296,AA:AA,"H"),IF(Data!Z296="AZM",SUMIFS(Data!AC:AC,Data!Z:Z,"TM",Data!U:U,Data!M296,AA:AA,"H"),IF(Data!Z296="Zone",SUMIFS(Data!AC:AC,Data!Z:Z,"TM",Data!T:T,Data!M296,AA:AA,"H"),IF(Data!Z296="Region",SUMIFS(Data!AC:AC,Data!Z:Z,"TM",Data!S:S,Data!M296,AA:AA,"H"),IF(Data!Z296="Country",SUMIFS(Data!AC:AC,Data!Z:Z,"TM",Data!R:R,Data!M296,AA:AA,"H"),"")))))))</f>
        <v>0</v>
      </c>
      <c r="AD296" s="18">
        <f>IF(Z296="TM",0,IF(Data!Z296="AAM",SUMIFS(Data!AD:AD,Data!Z:Z,"TM",Data!X:X,Data!M296,AA:AA,"H"),IF(Data!Z296="AM",SUMIFS(Data!AD:AD,Data!Z:Z,"TM",Data!V:V,Data!M296,AA:AA,"H"),IF(Data!Z296="AZM",SUMIFS(Data!AD:AD,Data!Z:Z,"TM",Data!U:U,Data!M296,AA:AA,"H"),IF(Data!Z296="Zone",SUMIFS(Data!AD:AD,Data!Z:Z,"TM",Data!T:T,Data!M296,AA:AA,"H"),IF(Data!Z296="Region",SUMIFS(Data!AD:AD,Data!Z:Z,"TM",Data!S:S,Data!M296,AA:AA,"H"),IF(Data!Z296="Country",SUMIFS(Data!AD:AD,Data!Z:Z,"TM",Data!R:R,Data!M296,AA:AA,"H"),"")))))))</f>
        <v>0</v>
      </c>
      <c r="AE296" s="27">
        <f t="shared" si="77"/>
        <v>0</v>
      </c>
      <c r="AF296" s="26">
        <f t="shared" si="78"/>
        <v>0</v>
      </c>
      <c r="AG296" s="26">
        <f t="shared" si="79"/>
        <v>0</v>
      </c>
      <c r="AH296" s="26">
        <f t="shared" si="80"/>
        <v>0</v>
      </c>
      <c r="AJ296" s="28">
        <f>IF(Z296="TM",IF(AA296="U",(SUMIFS(Orders!AG:AG,Orders!AD:AD,Data!M296,Orders!W:W,0,Orders!X:X,0)+SUMIFS(Orders!AG:AG,Orders!AD:AD,Data!M296,Orders!W:W,1,Orders!X:X,1))/12000,0),IF(Data!Z296="AAM",SUMIFS(Data!AJ:AJ,Data!Z:Z,"TM",Data!X:X,Data!M296,AA:AA,"U"),IF(Data!Z296="AM",SUMIFS(Data!AJ:AJ,Data!Z:Z,"TM",Data!V:V,Data!M296,AA:AA,"U"),IF(Data!Z296="AZM",SUMIFS(Data!AJ:AJ,Data!Z:Z,"TM",Data!U:U,Data!M296,AA:AA,"U"),IF(Data!Z296="Zone",SUMIFS(Data!AJ:AJ,Data!Z:Z,"TM",Data!T:T,Data!M296,AA:AA,"U"),IF(Data!Z296="Region",SUMIFS(Data!AJ:AJ,Data!Z:Z,"TM",Data!S:S,Data!M296,AA:AA,"U"),IF(Data!Z296="Country",SUMIFS(Data!AJ:AJ,Data!Z:Z,"TM",Data!R:R,Data!M296,AA:AA,"U"),"")))))))</f>
        <v>0</v>
      </c>
      <c r="AK296" s="18">
        <f>IF(Z296="TM",IF(AA296="U",(SUMIFS(Orders!AG:AG,Orders!AD:AD,Data!M296,Orders!W:W,0,Orders!X:X,0)+SUMIFS(Orders!AG:AG,Orders!AD:AD,Data!M296,Orders!W:W,1,Orders!X:X,1)),0),IF(Data!Z296="AAM",SUMIFS(Data!AK:AK,Data!Z:Z,"TM",Data!X:X,Data!M296,AA:AA,"U"),IF(Data!Z296="AM",SUMIFS(Data!AK:AK,Data!Z:Z,"TM",Data!V:V,Data!M296,AA:AA,"U"),IF(Data!Z296="AZM",SUMIFS(Data!AK:AK,Data!Z:Z,"TM",Data!U:U,Data!M296,AA:AA,"U"),IF(Data!Z296="Zone",SUMIFS(Data!AK:AK,Data!Z:Z,"TM",Data!T:T,Data!M296,AA:AA,"U"),IF(Data!Z296="Region",SUMIFS(Data!AK:AK,Data!Z:Z,"TM",Data!S:S,Data!M296,AA:AA,"U"),IF(Data!Z296="Country",SUMIFS(Data!AK:AK,Data!Z:Z,"TM",Data!R:R,Data!M296,AA:AA,"U"),"")))))))</f>
        <v>0</v>
      </c>
      <c r="AL296" s="18">
        <f>IF(Z296="TM",12000*0,IF(Data!Z296="AAM",SUMIFS(Data!AL:AL,Data!Z:Z,"TM",Data!X:X,Data!M296,AA:AA,"H"),IF(Data!Z296="AM",SUMIFS(Data!AL:AL,Data!Z:Z,"TM",Data!V:V,Data!M296,AA:AA,"H"),IF(Data!Z296="AZM",SUMIFS(Data!AL:AL,Data!Z:Z,"TM",Data!U:U,Data!M296,AA:AA,"H"),IF(Data!Z296="Zone",SUMIFS(Data!AL:AL,Data!Z:Z,"TM",Data!T:T,Data!M296,AA:AA,"H"),IF(Data!Z296="Region",SUMIFS(Data!AL:AL,Data!Z:Z,"TM",Data!S:S,Data!M296,AA:AA,"H"),IF(Data!Z296="Country",SUMIFS(Data!AL:AL,Data!Z:Z,"TM",Data!R:R,Data!M296,AA:AA,"H"),"")))))))</f>
        <v>0</v>
      </c>
      <c r="AM296" s="27">
        <f t="shared" si="81"/>
        <v>0</v>
      </c>
      <c r="AN296" s="26">
        <f t="shared" si="82"/>
        <v>0</v>
      </c>
      <c r="AO296" s="26">
        <f t="shared" si="83"/>
        <v>0</v>
      </c>
      <c r="AQ296" s="28">
        <f t="shared" si="84"/>
        <v>0</v>
      </c>
      <c r="AR296" s="18">
        <f t="shared" si="85"/>
        <v>0</v>
      </c>
      <c r="AS296" s="18">
        <f t="shared" si="86"/>
        <v>0</v>
      </c>
      <c r="AT296" s="27">
        <f t="shared" si="87"/>
        <v>0</v>
      </c>
      <c r="AU296" s="27"/>
      <c r="AV296" s="27"/>
      <c r="AW296" s="18">
        <f>IF(Z296="TM",(COUNTIFS(Orders!AD:AD,Data!M296,Orders!W:W,0,Orders!X:X,0,Orders!S:S,"*Ray*")+COUNTIFS(Orders!AD:AD,Data!M296,Orders!W:W,1,Orders!X:X,1,Orders!S:S,"*Ray*")+COUNTIFS(Orders!AD:AD,Data!M296,Orders!W:W,0,Orders!X:X,0,Orders!S:S,"*Fabric*")+COUNTIFS(Orders!AD:AD,Data!M296,Orders!W:W,1,Orders!X:X,1,Orders!S:S,"*Fabric*")),IF(Data!Z296="AAM",SUMIFS(Data!AW:AW,Data!Z:Z,"TM",Data!X:X,Data!M296),IF(Data!Z296="AM",SUMIFS(Data!AW:AW,Data!Z:Z,"TM",Data!V:V,Data!M296),IF(Data!Z296="AZM",SUMIFS(Data!AW:AW,Data!Z:Z,"TM",Data!U:U,Data!M296),IF(Data!Z296="Zone",SUMIFS(Data!AW:AW,Data!Z:Z,"TM",Data!T:T,Data!M296),IF(Data!Z296="Region",SUMIFS(Data!AW:AW,Data!Z:Z,"TM",Data!S:S,Data!M296),IF(Data!Z296="Country",SUMIFS(Data!AW:AW,Data!Z:Z,"TM",Data!R:R,Data!M296),0)))))))</f>
        <v>0</v>
      </c>
      <c r="AX296" s="18">
        <f>IF(Z296="TM",(COUNTIFS(Orders!AD:AD,Data!M296,Orders!W:W,0,Orders!X:X,0,Orders!S:S,"*Starter*")+COUNTIFS(Orders!AD:AD,Data!M296,Orders!W:W,1,Orders!X:X,1,Orders!S:S,"*Starter*")),IF(Data!Z296="AAM",SUMIFS(Data!AX:AX,Data!Z:Z,"TM",Data!X:X,Data!M296),IF(Data!Z296="AM",SUMIFS(Data!AX:AX,Data!Z:Z,"TM",Data!V:V,Data!M296),IF(Data!Z296="AZM",SUMIFS(Data!AX:AX,Data!Z:Z,"TM",Data!U:U,Data!M296),IF(Data!Z296="Zone",SUMIFS(Data!AX:AX,Data!Z:Z,"TM",Data!T:T,Data!M296),IF(Data!Z296="Region",SUMIFS(Data!AX:AX,Data!Z:Z,"TM",Data!S:S,Data!M296),IF(Data!Z296="Country",SUMIFS(Data!AX:AX,Data!Z:Z,"TM",Data!R:R,Data!M296),0)))))))</f>
        <v>0</v>
      </c>
      <c r="AY296" s="18">
        <f>IF(Z296="TM",(COUNTIFS(Orders!AD:AD,Data!M296,Orders!W:W,0,Orders!X:X,0,Orders!S:S,"*Pro*")+COUNTIFS(Orders!AD:AD,Data!M296,Orders!W:W,1,Orders!X:X,1,Orders!S:S,"*Pro*")),IF(Data!Z296="AAM",SUMIFS(Data!AY:AY,Data!Z:Z,"TM",Data!X:X,Data!M296),IF(Data!Z296="AM",SUMIFS(Data!AY:AY,Data!Z:Z,"TM",Data!V:V,Data!M296),IF(Data!Z296="AZM",SUMIFS(Data!AY:AY,Data!Z:Z,"TM",Data!U:U,Data!M296),IF(Data!Z296="Zone",SUMIFS(Data!AY:AY,Data!Z:Z,"TM",Data!T:T,Data!M296),IF(Data!Z296="Region",SUMIFS(Data!AY:AY,Data!Z:Z,"TM",Data!S:S,Data!M296),IF(Data!Z296="Country",SUMIFS(Data!AY:AY,Data!Z:Z,"TM",Data!R:R,Data!M296),0)))))))</f>
        <v>0</v>
      </c>
      <c r="AZ296" s="18">
        <f>IF(Z296="TM",(COUNTIFS(Orders!AD:AD,Data!M296,Orders!W:W,0,Orders!X:X,0,Orders!S:S,"*Tab*")+COUNTIFS(Orders!AD:AD,Data!M296,Orders!W:W,1,Orders!X:X,1,Orders!S:S,"*Tab*")),IF(Data!Z296="AAM",SUMIFS(Data!AZ:AZ,Data!Z:Z,"TM",Data!X:X,Data!M296),IF(Data!Z296="AM",SUMIFS(Data!AZ:AZ,Data!Z:Z,"TM",Data!V:V,Data!M296),IF(Data!Z296="AZM",SUMIFS(Data!AZ:AZ,Data!Z:Z,"TM",Data!U:U,Data!M296),IF(Data!Z296="Zone",SUMIFS(Data!AZ:AZ,Data!Z:Z,"TM",Data!T:T,Data!M296),IF(Data!Z296="Region",SUMIFS(Data!AZ:AZ,Data!Z:Z,"TM",Data!S:S,Data!M296),IF(Data!Z296="Country",SUMIFS(Data!AZ:AZ,Data!Z:Z,"TM",Data!R:R,Data!M296),0)))))))</f>
        <v>0</v>
      </c>
      <c r="BA296" s="18">
        <f>IF(Z296="TM",(COUNTIFS(Orders!AD:AD,Data!M296,Orders!W:W,0,Orders!X:X,0,Orders!S:S,"*Dental*")+COUNTIFS(Orders!AD:AD,Data!M296,Orders!W:W,1,Orders!X:X,1,Orders!S:S,"*Dental*")+COUNTIFS(Orders!AD:AD,Data!M296,Orders!W:W,0,Orders!X:X,0,Orders!S:S,"*Pediatric*")+COUNTIFS(Orders!AD:AD,Data!M296,Orders!W:W,1,Orders!X:X,1,Orders!S:S,"*Pediatric*")),IF(Data!Z296="AAM",SUMIFS(Data!BA:BA,Data!Z:Z,"TM",Data!X:X,Data!M296),IF(Data!Z296="AM",SUMIFS(Data!BA:BA,Data!Z:Z,"TM",Data!V:V,Data!M296),IF(Data!Z296="AZM",SUMIFS(Data!BA:BA,Data!Z:Z,"TM",Data!U:U,Data!M296),IF(Data!Z296="Zone",SUMIFS(Data!BA:BA,Data!Z:Z,"TM",Data!T:T,Data!M296),IF(Data!Z296="Region",SUMIFS(Data!BA:BA,Data!Z:Z,"TM",Data!S:S,Data!M296),IF(Data!Z296="Country",SUMIFS(Data!BA:BA,Data!Z:Z,"TM",Data!R:R,Data!M296),0)))))))</f>
        <v>0</v>
      </c>
      <c r="BB296" s="18">
        <f>IF(Z296="TM",(COUNTIFS(Orders!AD:AD,Data!M296,Orders!W:W,0,Orders!X:X,0,Orders!S:S,"*Fabric*")+COUNTIFS(Orders!AD:AD,Data!M296,Orders!W:W,1,Orders!X:X,1,Orders!S:S,"*Fabric*")),IF(Data!Z296="AAM",SUMIFS(Data!BB:BB,Data!Z:Z,"TM",Data!X:X,Data!M296),IF(Data!Z296="AM",SUMIFS(Data!BB:BB,Data!Z:Z,"TM",Data!V:V,Data!M296),IF(Data!Z296="AZM",SUMIFS(Data!BB:BB,Data!Z:Z,"TM",Data!U:U,Data!M296),IF(Data!Z296="Zone",SUMIFS(Data!BB:BB,Data!Z:Z,"TM",Data!T:T,Data!M296),IF(Data!Z296="Region",SUMIFS(Data!BB:BB,Data!Z:Z,"TM",Data!S:S,Data!M296),IF(Data!Z296="Country",SUMIFS(Data!BB:BB,Data!Z:Z,"TM",Data!R:R,Data!M296),0)))))))</f>
        <v>0</v>
      </c>
    </row>
    <row r="297" spans="1:54" ht="15.75" x14ac:dyDescent="0.3">
      <c r="A297" s="33" t="str">
        <f t="shared" si="88"/>
        <v/>
      </c>
      <c r="B297" s="33" t="b">
        <f t="shared" si="89"/>
        <v>1</v>
      </c>
      <c r="C297" s="33" t="e">
        <f>IF(ISERROR(SMALL($D$4:$D$594,E297)),””,SMALL($D$4:$D$594,E297))</f>
        <v>#NAME?</v>
      </c>
      <c r="D297" s="34" t="str">
        <f t="shared" si="90"/>
        <v/>
      </c>
      <c r="E297" s="33">
        <f>ROWS($E$4:E297)</f>
        <v>294</v>
      </c>
      <c r="F297" s="33">
        <f t="shared" si="91"/>
        <v>0</v>
      </c>
      <c r="G297" s="33">
        <f>IF(OR(Report!$C$7="",Report!$C$7="All Levels"),1,IF(Report!$C$7=Data!Z297,1,0))</f>
        <v>0</v>
      </c>
      <c r="H297" s="33">
        <f t="shared" si="92"/>
        <v>1</v>
      </c>
      <c r="I297" s="33">
        <f t="shared" si="93"/>
        <v>3</v>
      </c>
      <c r="J297" s="33">
        <f>IF(OR(Report!$F$7="",Report!$F$7="All AMs"),1,IF(Report!$F$7=Data!W297,1,0))</f>
        <v>1</v>
      </c>
      <c r="K297" s="33">
        <f>IF(OR(Report!$E$7="",Report!$E$7="All Zones"),1,IF(Report!$E$7=Data!P297,1,0))</f>
        <v>1</v>
      </c>
      <c r="L297" s="33">
        <f>IF(OR(Report!$D$7="",Report!$D$7="All Regions"),1,IF(Report!$D$7=Data!O297,1,0))</f>
        <v>1</v>
      </c>
      <c r="M297" s="67" t="s">
        <v>540</v>
      </c>
      <c r="N297" s="67" t="s">
        <v>1123</v>
      </c>
      <c r="O297" s="68" t="s">
        <v>19</v>
      </c>
      <c r="P297" s="68" t="s">
        <v>685</v>
      </c>
      <c r="Q297" s="68" t="s">
        <v>685</v>
      </c>
      <c r="R297" s="67" t="s">
        <v>777</v>
      </c>
      <c r="S297" s="67" t="s">
        <v>753</v>
      </c>
      <c r="T297" s="67" t="s">
        <v>754</v>
      </c>
      <c r="U297" s="67" t="s">
        <v>785</v>
      </c>
      <c r="V297" s="67" t="s">
        <v>827</v>
      </c>
      <c r="W297" s="67" t="s">
        <v>715</v>
      </c>
      <c r="X297" s="67"/>
      <c r="Y297" s="68" t="s">
        <v>361</v>
      </c>
      <c r="Z297" s="68" t="s">
        <v>13</v>
      </c>
      <c r="AA297" s="68" t="s">
        <v>925</v>
      </c>
      <c r="AB297" s="18">
        <f>IF(Z297="TM",IF(AA297="H",(COUNTIFS(Orders!AD:AD,Data!M297,Orders!W:W,0,Orders!X:X,0)+COUNTIFS(Orders!AD:AD,Data!M297,Orders!W:W,1,Orders!X:X,1)),0),IF(Data!Z297="AAM",SUMIFS(Data!AB:AB,Data!Z:Z,"TM",Data!X:X,Data!M297,AA:AA,"H"),IF(Data!Z297="AM",SUMIFS(Data!AB:AB,Data!Z:Z,"TM",Data!V:V,Data!M297,AA:AA,"H"),IF(Data!Z297="AZM",SUMIFS(Data!AB:AB,Data!Z:Z,"TM",Data!U:U,Data!M297,AA:AA,"H"),IF(Data!Z297="ZM",SUMIFS(Data!AB:AB,Data!Z:Z,"TM",Data!T:T,Data!M297,AA:AA,"H"),IF(Data!Z297="RM",SUMIFS(Data!AB:AB,Data!Z:Z,"TM",Data!S:S,Data!M297,AA:AA,"H"),IF(Data!Z297="CM",SUMIFS(Data!AB:AB,Data!Z:Z,"TM",Data!R:R,Data!M297,AA:AA,"H"),"")))))))</f>
        <v>0</v>
      </c>
      <c r="AC297" s="28">
        <f>IF(Z297="TM",IF(AA297="H",(SUMIFS(Orders!AG:AG,Orders!AD:AD,Data!M297,Orders!W:W,0,Orders!X:X,0)+SUMIFS(Orders!AG:AG,Orders!AD:AD,Data!M297,Orders!W:W,1,Orders!X:X,1))/12000,0),IF(Data!Z297="AAM",SUMIFS(Data!AC:AC,Data!Z:Z,"TM",Data!X:X,Data!M297,AA:AA,"H"),IF(Data!Z297="AM",SUMIFS(Data!AC:AC,Data!Z:Z,"TM",Data!V:V,Data!M297,AA:AA,"H"),IF(Data!Z297="AZM",SUMIFS(Data!AC:AC,Data!Z:Z,"TM",Data!U:U,Data!M297,AA:AA,"H"),IF(Data!Z297="Zone",SUMIFS(Data!AC:AC,Data!Z:Z,"TM",Data!T:T,Data!M297,AA:AA,"H"),IF(Data!Z297="Region",SUMIFS(Data!AC:AC,Data!Z:Z,"TM",Data!S:S,Data!M297,AA:AA,"H"),IF(Data!Z297="Country",SUMIFS(Data!AC:AC,Data!Z:Z,"TM",Data!R:R,Data!M297,AA:AA,"H"),"")))))))</f>
        <v>0</v>
      </c>
      <c r="AD297" s="18">
        <f>IF(Z297="TM",0,IF(Data!Z297="AAM",SUMIFS(Data!AD:AD,Data!Z:Z,"TM",Data!X:X,Data!M297,AA:AA,"H"),IF(Data!Z297="AM",SUMIFS(Data!AD:AD,Data!Z:Z,"TM",Data!V:V,Data!M297,AA:AA,"H"),IF(Data!Z297="AZM",SUMIFS(Data!AD:AD,Data!Z:Z,"TM",Data!U:U,Data!M297,AA:AA,"H"),IF(Data!Z297="Zone",SUMIFS(Data!AD:AD,Data!Z:Z,"TM",Data!T:T,Data!M297,AA:AA,"H"),IF(Data!Z297="Region",SUMIFS(Data!AD:AD,Data!Z:Z,"TM",Data!S:S,Data!M297,AA:AA,"H"),IF(Data!Z297="Country",SUMIFS(Data!AD:AD,Data!Z:Z,"TM",Data!R:R,Data!M297,AA:AA,"H"),"")))))))</f>
        <v>0</v>
      </c>
      <c r="AE297" s="27">
        <f t="shared" si="77"/>
        <v>0</v>
      </c>
      <c r="AF297" s="26">
        <f t="shared" si="78"/>
        <v>0</v>
      </c>
      <c r="AG297" s="26">
        <f t="shared" si="79"/>
        <v>0</v>
      </c>
      <c r="AH297" s="26">
        <f t="shared" si="80"/>
        <v>0</v>
      </c>
      <c r="AJ297" s="28">
        <f>IF(Z297="TM",IF(AA297="U",(SUMIFS(Orders!AG:AG,Orders!AD:AD,Data!M297,Orders!W:W,0,Orders!X:X,0)+SUMIFS(Orders!AG:AG,Orders!AD:AD,Data!M297,Orders!W:W,1,Orders!X:X,1))/12000,0),IF(Data!Z297="AAM",SUMIFS(Data!AJ:AJ,Data!Z:Z,"TM",Data!X:X,Data!M297,AA:AA,"U"),IF(Data!Z297="AM",SUMIFS(Data!AJ:AJ,Data!Z:Z,"TM",Data!V:V,Data!M297,AA:AA,"U"),IF(Data!Z297="AZM",SUMIFS(Data!AJ:AJ,Data!Z:Z,"TM",Data!U:U,Data!M297,AA:AA,"U"),IF(Data!Z297="Zone",SUMIFS(Data!AJ:AJ,Data!Z:Z,"TM",Data!T:T,Data!M297,AA:AA,"U"),IF(Data!Z297="Region",SUMIFS(Data!AJ:AJ,Data!Z:Z,"TM",Data!S:S,Data!M297,AA:AA,"U"),IF(Data!Z297="Country",SUMIFS(Data!AJ:AJ,Data!Z:Z,"TM",Data!R:R,Data!M297,AA:AA,"U"),"")))))))</f>
        <v>0</v>
      </c>
      <c r="AK297" s="18">
        <f>IF(Z297="TM",IF(AA297="U",(SUMIFS(Orders!AG:AG,Orders!AD:AD,Data!M297,Orders!W:W,0,Orders!X:X,0)+SUMIFS(Orders!AG:AG,Orders!AD:AD,Data!M297,Orders!W:W,1,Orders!X:X,1)),0),IF(Data!Z297="AAM",SUMIFS(Data!AK:AK,Data!Z:Z,"TM",Data!X:X,Data!M297,AA:AA,"U"),IF(Data!Z297="AM",SUMIFS(Data!AK:AK,Data!Z:Z,"TM",Data!V:V,Data!M297,AA:AA,"U"),IF(Data!Z297="AZM",SUMIFS(Data!AK:AK,Data!Z:Z,"TM",Data!U:U,Data!M297,AA:AA,"U"),IF(Data!Z297="Zone",SUMIFS(Data!AK:AK,Data!Z:Z,"TM",Data!T:T,Data!M297,AA:AA,"U"),IF(Data!Z297="Region",SUMIFS(Data!AK:AK,Data!Z:Z,"TM",Data!S:S,Data!M297,AA:AA,"U"),IF(Data!Z297="Country",SUMIFS(Data!AK:AK,Data!Z:Z,"TM",Data!R:R,Data!M297,AA:AA,"U"),"")))))))</f>
        <v>0</v>
      </c>
      <c r="AL297" s="18">
        <f>IF(Z297="TM",12000*0,IF(Data!Z297="AAM",SUMIFS(Data!AL:AL,Data!Z:Z,"TM",Data!X:X,Data!M297,AA:AA,"H"),IF(Data!Z297="AM",SUMIFS(Data!AL:AL,Data!Z:Z,"TM",Data!V:V,Data!M297,AA:AA,"H"),IF(Data!Z297="AZM",SUMIFS(Data!AL:AL,Data!Z:Z,"TM",Data!U:U,Data!M297,AA:AA,"H"),IF(Data!Z297="Zone",SUMIFS(Data!AL:AL,Data!Z:Z,"TM",Data!T:T,Data!M297,AA:AA,"H"),IF(Data!Z297="Region",SUMIFS(Data!AL:AL,Data!Z:Z,"TM",Data!S:S,Data!M297,AA:AA,"H"),IF(Data!Z297="Country",SUMIFS(Data!AL:AL,Data!Z:Z,"TM",Data!R:R,Data!M297,AA:AA,"H"),"")))))))</f>
        <v>0</v>
      </c>
      <c r="AM297" s="27">
        <f t="shared" si="81"/>
        <v>0</v>
      </c>
      <c r="AN297" s="26">
        <f t="shared" si="82"/>
        <v>0</v>
      </c>
      <c r="AO297" s="26">
        <f t="shared" si="83"/>
        <v>0</v>
      </c>
      <c r="AQ297" s="28">
        <f t="shared" si="84"/>
        <v>0</v>
      </c>
      <c r="AR297" s="18">
        <f t="shared" si="85"/>
        <v>0</v>
      </c>
      <c r="AS297" s="18">
        <f t="shared" si="86"/>
        <v>0</v>
      </c>
      <c r="AT297" s="27">
        <f t="shared" si="87"/>
        <v>0</v>
      </c>
      <c r="AU297" s="27"/>
      <c r="AV297" s="27"/>
      <c r="AW297" s="18">
        <f>IF(Z297="TM",(COUNTIFS(Orders!AD:AD,Data!M297,Orders!W:W,0,Orders!X:X,0,Orders!S:S,"*Ray*")+COUNTIFS(Orders!AD:AD,Data!M297,Orders!W:W,1,Orders!X:X,1,Orders!S:S,"*Ray*")+COUNTIFS(Orders!AD:AD,Data!M297,Orders!W:W,0,Orders!X:X,0,Orders!S:S,"*Fabric*")+COUNTIFS(Orders!AD:AD,Data!M297,Orders!W:W,1,Orders!X:X,1,Orders!S:S,"*Fabric*")),IF(Data!Z297="AAM",SUMIFS(Data!AW:AW,Data!Z:Z,"TM",Data!X:X,Data!M297),IF(Data!Z297="AM",SUMIFS(Data!AW:AW,Data!Z:Z,"TM",Data!V:V,Data!M297),IF(Data!Z297="AZM",SUMIFS(Data!AW:AW,Data!Z:Z,"TM",Data!U:U,Data!M297),IF(Data!Z297="Zone",SUMIFS(Data!AW:AW,Data!Z:Z,"TM",Data!T:T,Data!M297),IF(Data!Z297="Region",SUMIFS(Data!AW:AW,Data!Z:Z,"TM",Data!S:S,Data!M297),IF(Data!Z297="Country",SUMIFS(Data!AW:AW,Data!Z:Z,"TM",Data!R:R,Data!M297),0)))))))</f>
        <v>0</v>
      </c>
      <c r="AX297" s="18">
        <f>IF(Z297="TM",(COUNTIFS(Orders!AD:AD,Data!M297,Orders!W:W,0,Orders!X:X,0,Orders!S:S,"*Starter*")+COUNTIFS(Orders!AD:AD,Data!M297,Orders!W:W,1,Orders!X:X,1,Orders!S:S,"*Starter*")),IF(Data!Z297="AAM",SUMIFS(Data!AX:AX,Data!Z:Z,"TM",Data!X:X,Data!M297),IF(Data!Z297="AM",SUMIFS(Data!AX:AX,Data!Z:Z,"TM",Data!V:V,Data!M297),IF(Data!Z297="AZM",SUMIFS(Data!AX:AX,Data!Z:Z,"TM",Data!U:U,Data!M297),IF(Data!Z297="Zone",SUMIFS(Data!AX:AX,Data!Z:Z,"TM",Data!T:T,Data!M297),IF(Data!Z297="Region",SUMIFS(Data!AX:AX,Data!Z:Z,"TM",Data!S:S,Data!M297),IF(Data!Z297="Country",SUMIFS(Data!AX:AX,Data!Z:Z,"TM",Data!R:R,Data!M297),0)))))))</f>
        <v>0</v>
      </c>
      <c r="AY297" s="18">
        <f>IF(Z297="TM",(COUNTIFS(Orders!AD:AD,Data!M297,Orders!W:W,0,Orders!X:X,0,Orders!S:S,"*Pro*")+COUNTIFS(Orders!AD:AD,Data!M297,Orders!W:W,1,Orders!X:X,1,Orders!S:S,"*Pro*")),IF(Data!Z297="AAM",SUMIFS(Data!AY:AY,Data!Z:Z,"TM",Data!X:X,Data!M297),IF(Data!Z297="AM",SUMIFS(Data!AY:AY,Data!Z:Z,"TM",Data!V:V,Data!M297),IF(Data!Z297="AZM",SUMIFS(Data!AY:AY,Data!Z:Z,"TM",Data!U:U,Data!M297),IF(Data!Z297="Zone",SUMIFS(Data!AY:AY,Data!Z:Z,"TM",Data!T:T,Data!M297),IF(Data!Z297="Region",SUMIFS(Data!AY:AY,Data!Z:Z,"TM",Data!S:S,Data!M297),IF(Data!Z297="Country",SUMIFS(Data!AY:AY,Data!Z:Z,"TM",Data!R:R,Data!M297),0)))))))</f>
        <v>0</v>
      </c>
      <c r="AZ297" s="18">
        <f>IF(Z297="TM",(COUNTIFS(Orders!AD:AD,Data!M297,Orders!W:W,0,Orders!X:X,0,Orders!S:S,"*Tab*")+COUNTIFS(Orders!AD:AD,Data!M297,Orders!W:W,1,Orders!X:X,1,Orders!S:S,"*Tab*")),IF(Data!Z297="AAM",SUMIFS(Data!AZ:AZ,Data!Z:Z,"TM",Data!X:X,Data!M297),IF(Data!Z297="AM",SUMIFS(Data!AZ:AZ,Data!Z:Z,"TM",Data!V:V,Data!M297),IF(Data!Z297="AZM",SUMIFS(Data!AZ:AZ,Data!Z:Z,"TM",Data!U:U,Data!M297),IF(Data!Z297="Zone",SUMIFS(Data!AZ:AZ,Data!Z:Z,"TM",Data!T:T,Data!M297),IF(Data!Z297="Region",SUMIFS(Data!AZ:AZ,Data!Z:Z,"TM",Data!S:S,Data!M297),IF(Data!Z297="Country",SUMIFS(Data!AZ:AZ,Data!Z:Z,"TM",Data!R:R,Data!M297),0)))))))</f>
        <v>0</v>
      </c>
      <c r="BA297" s="18">
        <f>IF(Z297="TM",(COUNTIFS(Orders!AD:AD,Data!M297,Orders!W:W,0,Orders!X:X,0,Orders!S:S,"*Dental*")+COUNTIFS(Orders!AD:AD,Data!M297,Orders!W:W,1,Orders!X:X,1,Orders!S:S,"*Dental*")+COUNTIFS(Orders!AD:AD,Data!M297,Orders!W:W,0,Orders!X:X,0,Orders!S:S,"*Pediatric*")+COUNTIFS(Orders!AD:AD,Data!M297,Orders!W:W,1,Orders!X:X,1,Orders!S:S,"*Pediatric*")),IF(Data!Z297="AAM",SUMIFS(Data!BA:BA,Data!Z:Z,"TM",Data!X:X,Data!M297),IF(Data!Z297="AM",SUMIFS(Data!BA:BA,Data!Z:Z,"TM",Data!V:V,Data!M297),IF(Data!Z297="AZM",SUMIFS(Data!BA:BA,Data!Z:Z,"TM",Data!U:U,Data!M297),IF(Data!Z297="Zone",SUMIFS(Data!BA:BA,Data!Z:Z,"TM",Data!T:T,Data!M297),IF(Data!Z297="Region",SUMIFS(Data!BA:BA,Data!Z:Z,"TM",Data!S:S,Data!M297),IF(Data!Z297="Country",SUMIFS(Data!BA:BA,Data!Z:Z,"TM",Data!R:R,Data!M297),0)))))))</f>
        <v>0</v>
      </c>
      <c r="BB297" s="18">
        <f>IF(Z297="TM",(COUNTIFS(Orders!AD:AD,Data!M297,Orders!W:W,0,Orders!X:X,0,Orders!S:S,"*Fabric*")+COUNTIFS(Orders!AD:AD,Data!M297,Orders!W:W,1,Orders!X:X,1,Orders!S:S,"*Fabric*")),IF(Data!Z297="AAM",SUMIFS(Data!BB:BB,Data!Z:Z,"TM",Data!X:X,Data!M297),IF(Data!Z297="AM",SUMIFS(Data!BB:BB,Data!Z:Z,"TM",Data!V:V,Data!M297),IF(Data!Z297="AZM",SUMIFS(Data!BB:BB,Data!Z:Z,"TM",Data!U:U,Data!M297),IF(Data!Z297="Zone",SUMIFS(Data!BB:BB,Data!Z:Z,"TM",Data!T:T,Data!M297),IF(Data!Z297="Region",SUMIFS(Data!BB:BB,Data!Z:Z,"TM",Data!S:S,Data!M297),IF(Data!Z297="Country",SUMIFS(Data!BB:BB,Data!Z:Z,"TM",Data!R:R,Data!M297),0)))))))</f>
        <v>0</v>
      </c>
    </row>
    <row r="298" spans="1:54" ht="15.75" x14ac:dyDescent="0.3">
      <c r="A298" s="33" t="str">
        <f t="shared" si="88"/>
        <v/>
      </c>
      <c r="B298" s="33" t="b">
        <f t="shared" si="89"/>
        <v>1</v>
      </c>
      <c r="C298" s="33" t="e">
        <f>IF(ISERROR(SMALL($D$4:$D$594,E298)),””,SMALL($D$4:$D$594,E298))</f>
        <v>#NAME?</v>
      </c>
      <c r="D298" s="34" t="str">
        <f t="shared" si="90"/>
        <v/>
      </c>
      <c r="E298" s="33">
        <f>ROWS($E$4:E298)</f>
        <v>295</v>
      </c>
      <c r="F298" s="33">
        <f t="shared" si="91"/>
        <v>0</v>
      </c>
      <c r="G298" s="33">
        <f>IF(OR(Report!$C$7="",Report!$C$7="All Levels"),1,IF(Report!$C$7=Data!Z298,1,0))</f>
        <v>0</v>
      </c>
      <c r="H298" s="33">
        <f t="shared" si="92"/>
        <v>1</v>
      </c>
      <c r="I298" s="33">
        <f t="shared" si="93"/>
        <v>3</v>
      </c>
      <c r="J298" s="33">
        <f>IF(OR(Report!$F$7="",Report!$F$7="All AMs"),1,IF(Report!$F$7=Data!W298,1,0))</f>
        <v>1</v>
      </c>
      <c r="K298" s="33">
        <f>IF(OR(Report!$E$7="",Report!$E$7="All Zones"),1,IF(Report!$E$7=Data!P298,1,0))</f>
        <v>1</v>
      </c>
      <c r="L298" s="33">
        <f>IF(OR(Report!$D$7="",Report!$D$7="All Regions"),1,IF(Report!$D$7=Data!O298,1,0))</f>
        <v>1</v>
      </c>
      <c r="M298" s="67" t="s">
        <v>552</v>
      </c>
      <c r="N298" s="67" t="s">
        <v>1124</v>
      </c>
      <c r="O298" s="68" t="s">
        <v>19</v>
      </c>
      <c r="P298" s="68" t="s">
        <v>685</v>
      </c>
      <c r="Q298" s="68" t="s">
        <v>685</v>
      </c>
      <c r="R298" s="67" t="s">
        <v>777</v>
      </c>
      <c r="S298" s="67" t="s">
        <v>753</v>
      </c>
      <c r="T298" s="67" t="s">
        <v>754</v>
      </c>
      <c r="U298" s="67" t="s">
        <v>785</v>
      </c>
      <c r="V298" s="67" t="s">
        <v>828</v>
      </c>
      <c r="W298" s="67" t="s">
        <v>716</v>
      </c>
      <c r="X298" s="67" t="s">
        <v>441</v>
      </c>
      <c r="Y298" s="68" t="s">
        <v>362</v>
      </c>
      <c r="Z298" s="68" t="s">
        <v>13</v>
      </c>
      <c r="AA298" s="68" t="s">
        <v>925</v>
      </c>
      <c r="AB298" s="18">
        <f>IF(Z298="TM",IF(AA298="H",(COUNTIFS(Orders!AD:AD,Data!M298,Orders!W:W,0,Orders!X:X,0)+COUNTIFS(Orders!AD:AD,Data!M298,Orders!W:W,1,Orders!X:X,1)),0),IF(Data!Z298="AAM",SUMIFS(Data!AB:AB,Data!Z:Z,"TM",Data!X:X,Data!M298,AA:AA,"H"),IF(Data!Z298="AM",SUMIFS(Data!AB:AB,Data!Z:Z,"TM",Data!V:V,Data!M298,AA:AA,"H"),IF(Data!Z298="AZM",SUMIFS(Data!AB:AB,Data!Z:Z,"TM",Data!U:U,Data!M298,AA:AA,"H"),IF(Data!Z298="ZM",SUMIFS(Data!AB:AB,Data!Z:Z,"TM",Data!T:T,Data!M298,AA:AA,"H"),IF(Data!Z298="RM",SUMIFS(Data!AB:AB,Data!Z:Z,"TM",Data!S:S,Data!M298,AA:AA,"H"),IF(Data!Z298="CM",SUMIFS(Data!AB:AB,Data!Z:Z,"TM",Data!R:R,Data!M298,AA:AA,"H"),"")))))))</f>
        <v>0</v>
      </c>
      <c r="AC298" s="28">
        <f>IF(Z298="TM",IF(AA298="H",(SUMIFS(Orders!AG:AG,Orders!AD:AD,Data!M298,Orders!W:W,0,Orders!X:X,0)+SUMIFS(Orders!AG:AG,Orders!AD:AD,Data!M298,Orders!W:W,1,Orders!X:X,1))/12000,0),IF(Data!Z298="AAM",SUMIFS(Data!AC:AC,Data!Z:Z,"TM",Data!X:X,Data!M298,AA:AA,"H"),IF(Data!Z298="AM",SUMIFS(Data!AC:AC,Data!Z:Z,"TM",Data!V:V,Data!M298,AA:AA,"H"),IF(Data!Z298="AZM",SUMIFS(Data!AC:AC,Data!Z:Z,"TM",Data!U:U,Data!M298,AA:AA,"H"),IF(Data!Z298="Zone",SUMIFS(Data!AC:AC,Data!Z:Z,"TM",Data!T:T,Data!M298,AA:AA,"H"),IF(Data!Z298="Region",SUMIFS(Data!AC:AC,Data!Z:Z,"TM",Data!S:S,Data!M298,AA:AA,"H"),IF(Data!Z298="Country",SUMIFS(Data!AC:AC,Data!Z:Z,"TM",Data!R:R,Data!M298,AA:AA,"H"),"")))))))</f>
        <v>0</v>
      </c>
      <c r="AD298" s="18">
        <f>IF(Z298="TM",0,IF(Data!Z298="AAM",SUMIFS(Data!AD:AD,Data!Z:Z,"TM",Data!X:X,Data!M298,AA:AA,"H"),IF(Data!Z298="AM",SUMIFS(Data!AD:AD,Data!Z:Z,"TM",Data!V:V,Data!M298,AA:AA,"H"),IF(Data!Z298="AZM",SUMIFS(Data!AD:AD,Data!Z:Z,"TM",Data!U:U,Data!M298,AA:AA,"H"),IF(Data!Z298="Zone",SUMIFS(Data!AD:AD,Data!Z:Z,"TM",Data!T:T,Data!M298,AA:AA,"H"),IF(Data!Z298="Region",SUMIFS(Data!AD:AD,Data!Z:Z,"TM",Data!S:S,Data!M298,AA:AA,"H"),IF(Data!Z298="Country",SUMIFS(Data!AD:AD,Data!Z:Z,"TM",Data!R:R,Data!M298,AA:AA,"H"),"")))))))</f>
        <v>0</v>
      </c>
      <c r="AE298" s="27">
        <f t="shared" si="77"/>
        <v>0</v>
      </c>
      <c r="AF298" s="26">
        <f t="shared" si="78"/>
        <v>0</v>
      </c>
      <c r="AG298" s="26">
        <f t="shared" si="79"/>
        <v>0</v>
      </c>
      <c r="AH298" s="26">
        <f t="shared" si="80"/>
        <v>0</v>
      </c>
      <c r="AJ298" s="28">
        <f>IF(Z298="TM",IF(AA298="U",(SUMIFS(Orders!AG:AG,Orders!AD:AD,Data!M298,Orders!W:W,0,Orders!X:X,0)+SUMIFS(Orders!AG:AG,Orders!AD:AD,Data!M298,Orders!W:W,1,Orders!X:X,1))/12000,0),IF(Data!Z298="AAM",SUMIFS(Data!AJ:AJ,Data!Z:Z,"TM",Data!X:X,Data!M298,AA:AA,"U"),IF(Data!Z298="AM",SUMIFS(Data!AJ:AJ,Data!Z:Z,"TM",Data!V:V,Data!M298,AA:AA,"U"),IF(Data!Z298="AZM",SUMIFS(Data!AJ:AJ,Data!Z:Z,"TM",Data!U:U,Data!M298,AA:AA,"U"),IF(Data!Z298="Zone",SUMIFS(Data!AJ:AJ,Data!Z:Z,"TM",Data!T:T,Data!M298,AA:AA,"U"),IF(Data!Z298="Region",SUMIFS(Data!AJ:AJ,Data!Z:Z,"TM",Data!S:S,Data!M298,AA:AA,"U"),IF(Data!Z298="Country",SUMIFS(Data!AJ:AJ,Data!Z:Z,"TM",Data!R:R,Data!M298,AA:AA,"U"),"")))))))</f>
        <v>0</v>
      </c>
      <c r="AK298" s="18">
        <f>IF(Z298="TM",IF(AA298="U",(SUMIFS(Orders!AG:AG,Orders!AD:AD,Data!M298,Orders!W:W,0,Orders!X:X,0)+SUMIFS(Orders!AG:AG,Orders!AD:AD,Data!M298,Orders!W:W,1,Orders!X:X,1)),0),IF(Data!Z298="AAM",SUMIFS(Data!AK:AK,Data!Z:Z,"TM",Data!X:X,Data!M298,AA:AA,"U"),IF(Data!Z298="AM",SUMIFS(Data!AK:AK,Data!Z:Z,"TM",Data!V:V,Data!M298,AA:AA,"U"),IF(Data!Z298="AZM",SUMIFS(Data!AK:AK,Data!Z:Z,"TM",Data!U:U,Data!M298,AA:AA,"U"),IF(Data!Z298="Zone",SUMIFS(Data!AK:AK,Data!Z:Z,"TM",Data!T:T,Data!M298,AA:AA,"U"),IF(Data!Z298="Region",SUMIFS(Data!AK:AK,Data!Z:Z,"TM",Data!S:S,Data!M298,AA:AA,"U"),IF(Data!Z298="Country",SUMIFS(Data!AK:AK,Data!Z:Z,"TM",Data!R:R,Data!M298,AA:AA,"U"),"")))))))</f>
        <v>0</v>
      </c>
      <c r="AL298" s="18">
        <f>IF(Z298="TM",12000*0,IF(Data!Z298="AAM",SUMIFS(Data!AL:AL,Data!Z:Z,"TM",Data!X:X,Data!M298,AA:AA,"H"),IF(Data!Z298="AM",SUMIFS(Data!AL:AL,Data!Z:Z,"TM",Data!V:V,Data!M298,AA:AA,"H"),IF(Data!Z298="AZM",SUMIFS(Data!AL:AL,Data!Z:Z,"TM",Data!U:U,Data!M298,AA:AA,"H"),IF(Data!Z298="Zone",SUMIFS(Data!AL:AL,Data!Z:Z,"TM",Data!T:T,Data!M298,AA:AA,"H"),IF(Data!Z298="Region",SUMIFS(Data!AL:AL,Data!Z:Z,"TM",Data!S:S,Data!M298,AA:AA,"H"),IF(Data!Z298="Country",SUMIFS(Data!AL:AL,Data!Z:Z,"TM",Data!R:R,Data!M298,AA:AA,"H"),"")))))))</f>
        <v>0</v>
      </c>
      <c r="AM298" s="27">
        <f t="shared" si="81"/>
        <v>0</v>
      </c>
      <c r="AN298" s="26">
        <f t="shared" si="82"/>
        <v>0</v>
      </c>
      <c r="AO298" s="26">
        <f t="shared" si="83"/>
        <v>0</v>
      </c>
      <c r="AQ298" s="28">
        <f t="shared" si="84"/>
        <v>0</v>
      </c>
      <c r="AR298" s="18">
        <f t="shared" si="85"/>
        <v>0</v>
      </c>
      <c r="AS298" s="18">
        <f t="shared" si="86"/>
        <v>0</v>
      </c>
      <c r="AT298" s="27">
        <f t="shared" si="87"/>
        <v>0</v>
      </c>
      <c r="AU298" s="27"/>
      <c r="AV298" s="27"/>
      <c r="AW298" s="18">
        <f>IF(Z298="TM",(COUNTIFS(Orders!AD:AD,Data!M298,Orders!W:W,0,Orders!X:X,0,Orders!S:S,"*Ray*")+COUNTIFS(Orders!AD:AD,Data!M298,Orders!W:W,1,Orders!X:X,1,Orders!S:S,"*Ray*")+COUNTIFS(Orders!AD:AD,Data!M298,Orders!W:W,0,Orders!X:X,0,Orders!S:S,"*Fabric*")+COUNTIFS(Orders!AD:AD,Data!M298,Orders!W:W,1,Orders!X:X,1,Orders!S:S,"*Fabric*")),IF(Data!Z298="AAM",SUMIFS(Data!AW:AW,Data!Z:Z,"TM",Data!X:X,Data!M298),IF(Data!Z298="AM",SUMIFS(Data!AW:AW,Data!Z:Z,"TM",Data!V:V,Data!M298),IF(Data!Z298="AZM",SUMIFS(Data!AW:AW,Data!Z:Z,"TM",Data!U:U,Data!M298),IF(Data!Z298="Zone",SUMIFS(Data!AW:AW,Data!Z:Z,"TM",Data!T:T,Data!M298),IF(Data!Z298="Region",SUMIFS(Data!AW:AW,Data!Z:Z,"TM",Data!S:S,Data!M298),IF(Data!Z298="Country",SUMIFS(Data!AW:AW,Data!Z:Z,"TM",Data!R:R,Data!M298),0)))))))</f>
        <v>0</v>
      </c>
      <c r="AX298" s="18">
        <f>IF(Z298="TM",(COUNTIFS(Orders!AD:AD,Data!M298,Orders!W:W,0,Orders!X:X,0,Orders!S:S,"*Starter*")+COUNTIFS(Orders!AD:AD,Data!M298,Orders!W:W,1,Orders!X:X,1,Orders!S:S,"*Starter*")),IF(Data!Z298="AAM",SUMIFS(Data!AX:AX,Data!Z:Z,"TM",Data!X:X,Data!M298),IF(Data!Z298="AM",SUMIFS(Data!AX:AX,Data!Z:Z,"TM",Data!V:V,Data!M298),IF(Data!Z298="AZM",SUMIFS(Data!AX:AX,Data!Z:Z,"TM",Data!U:U,Data!M298),IF(Data!Z298="Zone",SUMIFS(Data!AX:AX,Data!Z:Z,"TM",Data!T:T,Data!M298),IF(Data!Z298="Region",SUMIFS(Data!AX:AX,Data!Z:Z,"TM",Data!S:S,Data!M298),IF(Data!Z298="Country",SUMIFS(Data!AX:AX,Data!Z:Z,"TM",Data!R:R,Data!M298),0)))))))</f>
        <v>0</v>
      </c>
      <c r="AY298" s="18">
        <f>IF(Z298="TM",(COUNTIFS(Orders!AD:AD,Data!M298,Orders!W:W,0,Orders!X:X,0,Orders!S:S,"*Pro*")+COUNTIFS(Orders!AD:AD,Data!M298,Orders!W:W,1,Orders!X:X,1,Orders!S:S,"*Pro*")),IF(Data!Z298="AAM",SUMIFS(Data!AY:AY,Data!Z:Z,"TM",Data!X:X,Data!M298),IF(Data!Z298="AM",SUMIFS(Data!AY:AY,Data!Z:Z,"TM",Data!V:V,Data!M298),IF(Data!Z298="AZM",SUMIFS(Data!AY:AY,Data!Z:Z,"TM",Data!U:U,Data!M298),IF(Data!Z298="Zone",SUMIFS(Data!AY:AY,Data!Z:Z,"TM",Data!T:T,Data!M298),IF(Data!Z298="Region",SUMIFS(Data!AY:AY,Data!Z:Z,"TM",Data!S:S,Data!M298),IF(Data!Z298="Country",SUMIFS(Data!AY:AY,Data!Z:Z,"TM",Data!R:R,Data!M298),0)))))))</f>
        <v>0</v>
      </c>
      <c r="AZ298" s="18">
        <f>IF(Z298="TM",(COUNTIFS(Orders!AD:AD,Data!M298,Orders!W:W,0,Orders!X:X,0,Orders!S:S,"*Tab*")+COUNTIFS(Orders!AD:AD,Data!M298,Orders!W:W,1,Orders!X:X,1,Orders!S:S,"*Tab*")),IF(Data!Z298="AAM",SUMIFS(Data!AZ:AZ,Data!Z:Z,"TM",Data!X:X,Data!M298),IF(Data!Z298="AM",SUMIFS(Data!AZ:AZ,Data!Z:Z,"TM",Data!V:V,Data!M298),IF(Data!Z298="AZM",SUMIFS(Data!AZ:AZ,Data!Z:Z,"TM",Data!U:U,Data!M298),IF(Data!Z298="Zone",SUMIFS(Data!AZ:AZ,Data!Z:Z,"TM",Data!T:T,Data!M298),IF(Data!Z298="Region",SUMIFS(Data!AZ:AZ,Data!Z:Z,"TM",Data!S:S,Data!M298),IF(Data!Z298="Country",SUMIFS(Data!AZ:AZ,Data!Z:Z,"TM",Data!R:R,Data!M298),0)))))))</f>
        <v>0</v>
      </c>
      <c r="BA298" s="18">
        <f>IF(Z298="TM",(COUNTIFS(Orders!AD:AD,Data!M298,Orders!W:W,0,Orders!X:X,0,Orders!S:S,"*Dental*")+COUNTIFS(Orders!AD:AD,Data!M298,Orders!W:W,1,Orders!X:X,1,Orders!S:S,"*Dental*")+COUNTIFS(Orders!AD:AD,Data!M298,Orders!W:W,0,Orders!X:X,0,Orders!S:S,"*Pediatric*")+COUNTIFS(Orders!AD:AD,Data!M298,Orders!W:W,1,Orders!X:X,1,Orders!S:S,"*Pediatric*")),IF(Data!Z298="AAM",SUMIFS(Data!BA:BA,Data!Z:Z,"TM",Data!X:X,Data!M298),IF(Data!Z298="AM",SUMIFS(Data!BA:BA,Data!Z:Z,"TM",Data!V:V,Data!M298),IF(Data!Z298="AZM",SUMIFS(Data!BA:BA,Data!Z:Z,"TM",Data!U:U,Data!M298),IF(Data!Z298="Zone",SUMIFS(Data!BA:BA,Data!Z:Z,"TM",Data!T:T,Data!M298),IF(Data!Z298="Region",SUMIFS(Data!BA:BA,Data!Z:Z,"TM",Data!S:S,Data!M298),IF(Data!Z298="Country",SUMIFS(Data!BA:BA,Data!Z:Z,"TM",Data!R:R,Data!M298),0)))))))</f>
        <v>0</v>
      </c>
      <c r="BB298" s="18">
        <f>IF(Z298="TM",(COUNTIFS(Orders!AD:AD,Data!M298,Orders!W:W,0,Orders!X:X,0,Orders!S:S,"*Fabric*")+COUNTIFS(Orders!AD:AD,Data!M298,Orders!W:W,1,Orders!X:X,1,Orders!S:S,"*Fabric*")),IF(Data!Z298="AAM",SUMIFS(Data!BB:BB,Data!Z:Z,"TM",Data!X:X,Data!M298),IF(Data!Z298="AM",SUMIFS(Data!BB:BB,Data!Z:Z,"TM",Data!V:V,Data!M298),IF(Data!Z298="AZM",SUMIFS(Data!BB:BB,Data!Z:Z,"TM",Data!U:U,Data!M298),IF(Data!Z298="Zone",SUMIFS(Data!BB:BB,Data!Z:Z,"TM",Data!T:T,Data!M298),IF(Data!Z298="Region",SUMIFS(Data!BB:BB,Data!Z:Z,"TM",Data!S:S,Data!M298),IF(Data!Z298="Country",SUMIFS(Data!BB:BB,Data!Z:Z,"TM",Data!R:R,Data!M298),0)))))))</f>
        <v>0</v>
      </c>
    </row>
    <row r="299" spans="1:54" ht="15.75" x14ac:dyDescent="0.3">
      <c r="A299" s="33" t="str">
        <f t="shared" si="88"/>
        <v/>
      </c>
      <c r="B299" s="33" t="b">
        <f t="shared" si="89"/>
        <v>1</v>
      </c>
      <c r="C299" s="33" t="e">
        <f>IF(ISERROR(SMALL($D$4:$D$594,E299)),””,SMALL($D$4:$D$594,E299))</f>
        <v>#NAME?</v>
      </c>
      <c r="D299" s="34" t="str">
        <f t="shared" si="90"/>
        <v/>
      </c>
      <c r="E299" s="33">
        <f>ROWS($E$4:E299)</f>
        <v>296</v>
      </c>
      <c r="F299" s="33">
        <f t="shared" si="91"/>
        <v>0</v>
      </c>
      <c r="G299" s="33">
        <f>IF(OR(Report!$C$7="",Report!$C$7="All Levels"),1,IF(Report!$C$7=Data!Z299,1,0))</f>
        <v>0</v>
      </c>
      <c r="H299" s="33">
        <f t="shared" si="92"/>
        <v>1</v>
      </c>
      <c r="I299" s="33">
        <f t="shared" si="93"/>
        <v>3</v>
      </c>
      <c r="J299" s="33">
        <f>IF(OR(Report!$F$7="",Report!$F$7="All AMs"),1,IF(Report!$F$7=Data!W299,1,0))</f>
        <v>1</v>
      </c>
      <c r="K299" s="33">
        <f>IF(OR(Report!$E$7="",Report!$E$7="All Zones"),1,IF(Report!$E$7=Data!P299,1,0))</f>
        <v>1</v>
      </c>
      <c r="L299" s="33">
        <f>IF(OR(Report!$D$7="",Report!$D$7="All Regions"),1,IF(Report!$D$7=Data!O299,1,0))</f>
        <v>1</v>
      </c>
      <c r="M299" s="67" t="s">
        <v>341</v>
      </c>
      <c r="N299" s="67" t="s">
        <v>1125</v>
      </c>
      <c r="O299" s="68" t="s">
        <v>19</v>
      </c>
      <c r="P299" s="68" t="s">
        <v>685</v>
      </c>
      <c r="Q299" s="68" t="s">
        <v>685</v>
      </c>
      <c r="R299" s="67" t="s">
        <v>777</v>
      </c>
      <c r="S299" s="67" t="s">
        <v>753</v>
      </c>
      <c r="T299" s="67" t="s">
        <v>754</v>
      </c>
      <c r="U299" s="67" t="s">
        <v>785</v>
      </c>
      <c r="V299" s="67" t="s">
        <v>828</v>
      </c>
      <c r="W299" s="67" t="s">
        <v>716</v>
      </c>
      <c r="X299" s="67" t="s">
        <v>441</v>
      </c>
      <c r="Y299" s="68" t="s">
        <v>362</v>
      </c>
      <c r="Z299" s="68" t="s">
        <v>13</v>
      </c>
      <c r="AA299" s="68" t="s">
        <v>925</v>
      </c>
      <c r="AB299" s="18">
        <f>IF(Z299="TM",IF(AA299="H",(COUNTIFS(Orders!AD:AD,Data!M299,Orders!W:W,0,Orders!X:X,0)+COUNTIFS(Orders!AD:AD,Data!M299,Orders!W:W,1,Orders!X:X,1)),0),IF(Data!Z299="AAM",SUMIFS(Data!AB:AB,Data!Z:Z,"TM",Data!X:X,Data!M299,AA:AA,"H"),IF(Data!Z299="AM",SUMIFS(Data!AB:AB,Data!Z:Z,"TM",Data!V:V,Data!M299,AA:AA,"H"),IF(Data!Z299="AZM",SUMIFS(Data!AB:AB,Data!Z:Z,"TM",Data!U:U,Data!M299,AA:AA,"H"),IF(Data!Z299="ZM",SUMIFS(Data!AB:AB,Data!Z:Z,"TM",Data!T:T,Data!M299,AA:AA,"H"),IF(Data!Z299="RM",SUMIFS(Data!AB:AB,Data!Z:Z,"TM",Data!S:S,Data!M299,AA:AA,"H"),IF(Data!Z299="CM",SUMIFS(Data!AB:AB,Data!Z:Z,"TM",Data!R:R,Data!M299,AA:AA,"H"),"")))))))</f>
        <v>0</v>
      </c>
      <c r="AC299" s="28">
        <f>IF(Z299="TM",IF(AA299="H",(SUMIFS(Orders!AG:AG,Orders!AD:AD,Data!M299,Orders!W:W,0,Orders!X:X,0)+SUMIFS(Orders!AG:AG,Orders!AD:AD,Data!M299,Orders!W:W,1,Orders!X:X,1))/12000,0),IF(Data!Z299="AAM",SUMIFS(Data!AC:AC,Data!Z:Z,"TM",Data!X:X,Data!M299,AA:AA,"H"),IF(Data!Z299="AM",SUMIFS(Data!AC:AC,Data!Z:Z,"TM",Data!V:V,Data!M299,AA:AA,"H"),IF(Data!Z299="AZM",SUMIFS(Data!AC:AC,Data!Z:Z,"TM",Data!U:U,Data!M299,AA:AA,"H"),IF(Data!Z299="Zone",SUMIFS(Data!AC:AC,Data!Z:Z,"TM",Data!T:T,Data!M299,AA:AA,"H"),IF(Data!Z299="Region",SUMIFS(Data!AC:AC,Data!Z:Z,"TM",Data!S:S,Data!M299,AA:AA,"H"),IF(Data!Z299="Country",SUMIFS(Data!AC:AC,Data!Z:Z,"TM",Data!R:R,Data!M299,AA:AA,"H"),"")))))))</f>
        <v>0</v>
      </c>
      <c r="AD299" s="18">
        <f>IF(Z299="TM",0,IF(Data!Z299="AAM",SUMIFS(Data!AD:AD,Data!Z:Z,"TM",Data!X:X,Data!M299,AA:AA,"H"),IF(Data!Z299="AM",SUMIFS(Data!AD:AD,Data!Z:Z,"TM",Data!V:V,Data!M299,AA:AA,"H"),IF(Data!Z299="AZM",SUMIFS(Data!AD:AD,Data!Z:Z,"TM",Data!U:U,Data!M299,AA:AA,"H"),IF(Data!Z299="Zone",SUMIFS(Data!AD:AD,Data!Z:Z,"TM",Data!T:T,Data!M299,AA:AA,"H"),IF(Data!Z299="Region",SUMIFS(Data!AD:AD,Data!Z:Z,"TM",Data!S:S,Data!M299,AA:AA,"H"),IF(Data!Z299="Country",SUMIFS(Data!AD:AD,Data!Z:Z,"TM",Data!R:R,Data!M299,AA:AA,"H"),"")))))))</f>
        <v>0</v>
      </c>
      <c r="AE299" s="27">
        <f t="shared" si="77"/>
        <v>0</v>
      </c>
      <c r="AF299" s="26">
        <f t="shared" si="78"/>
        <v>0</v>
      </c>
      <c r="AG299" s="26">
        <f t="shared" si="79"/>
        <v>0</v>
      </c>
      <c r="AH299" s="26">
        <f t="shared" si="80"/>
        <v>0</v>
      </c>
      <c r="AJ299" s="28">
        <f>IF(Z299="TM",IF(AA299="U",(SUMIFS(Orders!AG:AG,Orders!AD:AD,Data!M299,Orders!W:W,0,Orders!X:X,0)+SUMIFS(Orders!AG:AG,Orders!AD:AD,Data!M299,Orders!W:W,1,Orders!X:X,1))/12000,0),IF(Data!Z299="AAM",SUMIFS(Data!AJ:AJ,Data!Z:Z,"TM",Data!X:X,Data!M299,AA:AA,"U"),IF(Data!Z299="AM",SUMIFS(Data!AJ:AJ,Data!Z:Z,"TM",Data!V:V,Data!M299,AA:AA,"U"),IF(Data!Z299="AZM",SUMIFS(Data!AJ:AJ,Data!Z:Z,"TM",Data!U:U,Data!M299,AA:AA,"U"),IF(Data!Z299="Zone",SUMIFS(Data!AJ:AJ,Data!Z:Z,"TM",Data!T:T,Data!M299,AA:AA,"U"),IF(Data!Z299="Region",SUMIFS(Data!AJ:AJ,Data!Z:Z,"TM",Data!S:S,Data!M299,AA:AA,"U"),IF(Data!Z299="Country",SUMIFS(Data!AJ:AJ,Data!Z:Z,"TM",Data!R:R,Data!M299,AA:AA,"U"),"")))))))</f>
        <v>0</v>
      </c>
      <c r="AK299" s="18">
        <f>IF(Z299="TM",IF(AA299="U",(SUMIFS(Orders!AG:AG,Orders!AD:AD,Data!M299,Orders!W:W,0,Orders!X:X,0)+SUMIFS(Orders!AG:AG,Orders!AD:AD,Data!M299,Orders!W:W,1,Orders!X:X,1)),0),IF(Data!Z299="AAM",SUMIFS(Data!AK:AK,Data!Z:Z,"TM",Data!X:X,Data!M299,AA:AA,"U"),IF(Data!Z299="AM",SUMIFS(Data!AK:AK,Data!Z:Z,"TM",Data!V:V,Data!M299,AA:AA,"U"),IF(Data!Z299="AZM",SUMIFS(Data!AK:AK,Data!Z:Z,"TM",Data!U:U,Data!M299,AA:AA,"U"),IF(Data!Z299="Zone",SUMIFS(Data!AK:AK,Data!Z:Z,"TM",Data!T:T,Data!M299,AA:AA,"U"),IF(Data!Z299="Region",SUMIFS(Data!AK:AK,Data!Z:Z,"TM",Data!S:S,Data!M299,AA:AA,"U"),IF(Data!Z299="Country",SUMIFS(Data!AK:AK,Data!Z:Z,"TM",Data!R:R,Data!M299,AA:AA,"U"),"")))))))</f>
        <v>0</v>
      </c>
      <c r="AL299" s="18">
        <f>IF(Z299="TM",12000*0,IF(Data!Z299="AAM",SUMIFS(Data!AL:AL,Data!Z:Z,"TM",Data!X:X,Data!M299,AA:AA,"H"),IF(Data!Z299="AM",SUMIFS(Data!AL:AL,Data!Z:Z,"TM",Data!V:V,Data!M299,AA:AA,"H"),IF(Data!Z299="AZM",SUMIFS(Data!AL:AL,Data!Z:Z,"TM",Data!U:U,Data!M299,AA:AA,"H"),IF(Data!Z299="Zone",SUMIFS(Data!AL:AL,Data!Z:Z,"TM",Data!T:T,Data!M299,AA:AA,"H"),IF(Data!Z299="Region",SUMIFS(Data!AL:AL,Data!Z:Z,"TM",Data!S:S,Data!M299,AA:AA,"H"),IF(Data!Z299="Country",SUMIFS(Data!AL:AL,Data!Z:Z,"TM",Data!R:R,Data!M299,AA:AA,"H"),"")))))))</f>
        <v>0</v>
      </c>
      <c r="AM299" s="27">
        <f t="shared" si="81"/>
        <v>0</v>
      </c>
      <c r="AN299" s="26">
        <f t="shared" si="82"/>
        <v>0</v>
      </c>
      <c r="AO299" s="26">
        <f t="shared" si="83"/>
        <v>0</v>
      </c>
      <c r="AQ299" s="28">
        <f t="shared" si="84"/>
        <v>0</v>
      </c>
      <c r="AR299" s="18">
        <f t="shared" si="85"/>
        <v>0</v>
      </c>
      <c r="AS299" s="18">
        <f t="shared" si="86"/>
        <v>0</v>
      </c>
      <c r="AT299" s="27">
        <f t="shared" si="87"/>
        <v>0</v>
      </c>
      <c r="AU299" s="27"/>
      <c r="AV299" s="27"/>
      <c r="AW299" s="18">
        <f>IF(Z299="TM",(COUNTIFS(Orders!AD:AD,Data!M299,Orders!W:W,0,Orders!X:X,0,Orders!S:S,"*Ray*")+COUNTIFS(Orders!AD:AD,Data!M299,Orders!W:W,1,Orders!X:X,1,Orders!S:S,"*Ray*")+COUNTIFS(Orders!AD:AD,Data!M299,Orders!W:W,0,Orders!X:X,0,Orders!S:S,"*Fabric*")+COUNTIFS(Orders!AD:AD,Data!M299,Orders!W:W,1,Orders!X:X,1,Orders!S:S,"*Fabric*")),IF(Data!Z299="AAM",SUMIFS(Data!AW:AW,Data!Z:Z,"TM",Data!X:X,Data!M299),IF(Data!Z299="AM",SUMIFS(Data!AW:AW,Data!Z:Z,"TM",Data!V:V,Data!M299),IF(Data!Z299="AZM",SUMIFS(Data!AW:AW,Data!Z:Z,"TM",Data!U:U,Data!M299),IF(Data!Z299="Zone",SUMIFS(Data!AW:AW,Data!Z:Z,"TM",Data!T:T,Data!M299),IF(Data!Z299="Region",SUMIFS(Data!AW:AW,Data!Z:Z,"TM",Data!S:S,Data!M299),IF(Data!Z299="Country",SUMIFS(Data!AW:AW,Data!Z:Z,"TM",Data!R:R,Data!M299),0)))))))</f>
        <v>0</v>
      </c>
      <c r="AX299" s="18">
        <f>IF(Z299="TM",(COUNTIFS(Orders!AD:AD,Data!M299,Orders!W:W,0,Orders!X:X,0,Orders!S:S,"*Starter*")+COUNTIFS(Orders!AD:AD,Data!M299,Orders!W:W,1,Orders!X:X,1,Orders!S:S,"*Starter*")),IF(Data!Z299="AAM",SUMIFS(Data!AX:AX,Data!Z:Z,"TM",Data!X:X,Data!M299),IF(Data!Z299="AM",SUMIFS(Data!AX:AX,Data!Z:Z,"TM",Data!V:V,Data!M299),IF(Data!Z299="AZM",SUMIFS(Data!AX:AX,Data!Z:Z,"TM",Data!U:U,Data!M299),IF(Data!Z299="Zone",SUMIFS(Data!AX:AX,Data!Z:Z,"TM",Data!T:T,Data!M299),IF(Data!Z299="Region",SUMIFS(Data!AX:AX,Data!Z:Z,"TM",Data!S:S,Data!M299),IF(Data!Z299="Country",SUMIFS(Data!AX:AX,Data!Z:Z,"TM",Data!R:R,Data!M299),0)))))))</f>
        <v>0</v>
      </c>
      <c r="AY299" s="18">
        <f>IF(Z299="TM",(COUNTIFS(Orders!AD:AD,Data!M299,Orders!W:W,0,Orders!X:X,0,Orders!S:S,"*Pro*")+COUNTIFS(Orders!AD:AD,Data!M299,Orders!W:W,1,Orders!X:X,1,Orders!S:S,"*Pro*")),IF(Data!Z299="AAM",SUMIFS(Data!AY:AY,Data!Z:Z,"TM",Data!X:X,Data!M299),IF(Data!Z299="AM",SUMIFS(Data!AY:AY,Data!Z:Z,"TM",Data!V:V,Data!M299),IF(Data!Z299="AZM",SUMIFS(Data!AY:AY,Data!Z:Z,"TM",Data!U:U,Data!M299),IF(Data!Z299="Zone",SUMIFS(Data!AY:AY,Data!Z:Z,"TM",Data!T:T,Data!M299),IF(Data!Z299="Region",SUMIFS(Data!AY:AY,Data!Z:Z,"TM",Data!S:S,Data!M299),IF(Data!Z299="Country",SUMIFS(Data!AY:AY,Data!Z:Z,"TM",Data!R:R,Data!M299),0)))))))</f>
        <v>0</v>
      </c>
      <c r="AZ299" s="18">
        <f>IF(Z299="TM",(COUNTIFS(Orders!AD:AD,Data!M299,Orders!W:W,0,Orders!X:X,0,Orders!S:S,"*Tab*")+COUNTIFS(Orders!AD:AD,Data!M299,Orders!W:W,1,Orders!X:X,1,Orders!S:S,"*Tab*")),IF(Data!Z299="AAM",SUMIFS(Data!AZ:AZ,Data!Z:Z,"TM",Data!X:X,Data!M299),IF(Data!Z299="AM",SUMIFS(Data!AZ:AZ,Data!Z:Z,"TM",Data!V:V,Data!M299),IF(Data!Z299="AZM",SUMIFS(Data!AZ:AZ,Data!Z:Z,"TM",Data!U:U,Data!M299),IF(Data!Z299="Zone",SUMIFS(Data!AZ:AZ,Data!Z:Z,"TM",Data!T:T,Data!M299),IF(Data!Z299="Region",SUMIFS(Data!AZ:AZ,Data!Z:Z,"TM",Data!S:S,Data!M299),IF(Data!Z299="Country",SUMIFS(Data!AZ:AZ,Data!Z:Z,"TM",Data!R:R,Data!M299),0)))))))</f>
        <v>0</v>
      </c>
      <c r="BA299" s="18">
        <f>IF(Z299="TM",(COUNTIFS(Orders!AD:AD,Data!M299,Orders!W:W,0,Orders!X:X,0,Orders!S:S,"*Dental*")+COUNTIFS(Orders!AD:AD,Data!M299,Orders!W:W,1,Orders!X:X,1,Orders!S:S,"*Dental*")+COUNTIFS(Orders!AD:AD,Data!M299,Orders!W:W,0,Orders!X:X,0,Orders!S:S,"*Pediatric*")+COUNTIFS(Orders!AD:AD,Data!M299,Orders!W:W,1,Orders!X:X,1,Orders!S:S,"*Pediatric*")),IF(Data!Z299="AAM",SUMIFS(Data!BA:BA,Data!Z:Z,"TM",Data!X:X,Data!M299),IF(Data!Z299="AM",SUMIFS(Data!BA:BA,Data!Z:Z,"TM",Data!V:V,Data!M299),IF(Data!Z299="AZM",SUMIFS(Data!BA:BA,Data!Z:Z,"TM",Data!U:U,Data!M299),IF(Data!Z299="Zone",SUMIFS(Data!BA:BA,Data!Z:Z,"TM",Data!T:T,Data!M299),IF(Data!Z299="Region",SUMIFS(Data!BA:BA,Data!Z:Z,"TM",Data!S:S,Data!M299),IF(Data!Z299="Country",SUMIFS(Data!BA:BA,Data!Z:Z,"TM",Data!R:R,Data!M299),0)))))))</f>
        <v>0</v>
      </c>
      <c r="BB299" s="18">
        <f>IF(Z299="TM",(COUNTIFS(Orders!AD:AD,Data!M299,Orders!W:W,0,Orders!X:X,0,Orders!S:S,"*Fabric*")+COUNTIFS(Orders!AD:AD,Data!M299,Orders!W:W,1,Orders!X:X,1,Orders!S:S,"*Fabric*")),IF(Data!Z299="AAM",SUMIFS(Data!BB:BB,Data!Z:Z,"TM",Data!X:X,Data!M299),IF(Data!Z299="AM",SUMIFS(Data!BB:BB,Data!Z:Z,"TM",Data!V:V,Data!M299),IF(Data!Z299="AZM",SUMIFS(Data!BB:BB,Data!Z:Z,"TM",Data!U:U,Data!M299),IF(Data!Z299="Zone",SUMIFS(Data!BB:BB,Data!Z:Z,"TM",Data!T:T,Data!M299),IF(Data!Z299="Region",SUMIFS(Data!BB:BB,Data!Z:Z,"TM",Data!S:S,Data!M299),IF(Data!Z299="Country",SUMIFS(Data!BB:BB,Data!Z:Z,"TM",Data!R:R,Data!M299),0)))))))</f>
        <v>0</v>
      </c>
    </row>
    <row r="300" spans="1:54" ht="15.75" x14ac:dyDescent="0.3">
      <c r="A300" s="33" t="str">
        <f t="shared" si="88"/>
        <v/>
      </c>
      <c r="B300" s="33" t="b">
        <f t="shared" si="89"/>
        <v>1</v>
      </c>
      <c r="C300" s="33" t="e">
        <f>IF(ISERROR(SMALL($D$4:$D$594,E300)),””,SMALL($D$4:$D$594,E300))</f>
        <v>#NAME?</v>
      </c>
      <c r="D300" s="34" t="str">
        <f t="shared" si="90"/>
        <v/>
      </c>
      <c r="E300" s="33">
        <f>ROWS($E$4:E300)</f>
        <v>297</v>
      </c>
      <c r="F300" s="33">
        <f t="shared" si="91"/>
        <v>0</v>
      </c>
      <c r="G300" s="33">
        <f>IF(OR(Report!$C$7="",Report!$C$7="All Levels"),1,IF(Report!$C$7=Data!Z300,1,0))</f>
        <v>0</v>
      </c>
      <c r="H300" s="33">
        <f t="shared" si="92"/>
        <v>1</v>
      </c>
      <c r="I300" s="33">
        <f t="shared" si="93"/>
        <v>3</v>
      </c>
      <c r="J300" s="33">
        <f>IF(OR(Report!$F$7="",Report!$F$7="All AMs"),1,IF(Report!$F$7=Data!W300,1,0))</f>
        <v>1</v>
      </c>
      <c r="K300" s="33">
        <f>IF(OR(Report!$E$7="",Report!$E$7="All Zones"),1,IF(Report!$E$7=Data!P300,1,0))</f>
        <v>1</v>
      </c>
      <c r="L300" s="33">
        <f>IF(OR(Report!$D$7="",Report!$D$7="All Regions"),1,IF(Report!$D$7=Data!O300,1,0))</f>
        <v>1</v>
      </c>
      <c r="M300" s="67" t="s">
        <v>461</v>
      </c>
      <c r="N300" s="67" t="s">
        <v>1126</v>
      </c>
      <c r="O300" s="68" t="s">
        <v>19</v>
      </c>
      <c r="P300" s="68" t="s">
        <v>685</v>
      </c>
      <c r="Q300" s="68" t="s">
        <v>685</v>
      </c>
      <c r="R300" s="67" t="s">
        <v>777</v>
      </c>
      <c r="S300" s="67" t="s">
        <v>753</v>
      </c>
      <c r="T300" s="67" t="s">
        <v>754</v>
      </c>
      <c r="U300" s="67" t="s">
        <v>785</v>
      </c>
      <c r="V300" s="67" t="s">
        <v>828</v>
      </c>
      <c r="W300" s="67" t="s">
        <v>716</v>
      </c>
      <c r="X300" s="67" t="s">
        <v>441</v>
      </c>
      <c r="Y300" s="68" t="s">
        <v>361</v>
      </c>
      <c r="Z300" s="68" t="s">
        <v>13</v>
      </c>
      <c r="AA300" s="68" t="s">
        <v>925</v>
      </c>
      <c r="AB300" s="18">
        <f>IF(Z300="TM",IF(AA300="H",(COUNTIFS(Orders!AD:AD,Data!M300,Orders!W:W,0,Orders!X:X,0)+COUNTIFS(Orders!AD:AD,Data!M300,Orders!W:W,1,Orders!X:X,1)),0),IF(Data!Z300="AAM",SUMIFS(Data!AB:AB,Data!Z:Z,"TM",Data!X:X,Data!M300,AA:AA,"H"),IF(Data!Z300="AM",SUMIFS(Data!AB:AB,Data!Z:Z,"TM",Data!V:V,Data!M300,AA:AA,"H"),IF(Data!Z300="AZM",SUMIFS(Data!AB:AB,Data!Z:Z,"TM",Data!U:U,Data!M300,AA:AA,"H"),IF(Data!Z300="ZM",SUMIFS(Data!AB:AB,Data!Z:Z,"TM",Data!T:T,Data!M300,AA:AA,"H"),IF(Data!Z300="RM",SUMIFS(Data!AB:AB,Data!Z:Z,"TM",Data!S:S,Data!M300,AA:AA,"H"),IF(Data!Z300="CM",SUMIFS(Data!AB:AB,Data!Z:Z,"TM",Data!R:R,Data!M300,AA:AA,"H"),"")))))))</f>
        <v>0</v>
      </c>
      <c r="AC300" s="28">
        <f>IF(Z300="TM",IF(AA300="H",(SUMIFS(Orders!AG:AG,Orders!AD:AD,Data!M300,Orders!W:W,0,Orders!X:X,0)+SUMIFS(Orders!AG:AG,Orders!AD:AD,Data!M300,Orders!W:W,1,Orders!X:X,1))/12000,0),IF(Data!Z300="AAM",SUMIFS(Data!AC:AC,Data!Z:Z,"TM",Data!X:X,Data!M300,AA:AA,"H"),IF(Data!Z300="AM",SUMIFS(Data!AC:AC,Data!Z:Z,"TM",Data!V:V,Data!M300,AA:AA,"H"),IF(Data!Z300="AZM",SUMIFS(Data!AC:AC,Data!Z:Z,"TM",Data!U:U,Data!M300,AA:AA,"H"),IF(Data!Z300="Zone",SUMIFS(Data!AC:AC,Data!Z:Z,"TM",Data!T:T,Data!M300,AA:AA,"H"),IF(Data!Z300="Region",SUMIFS(Data!AC:AC,Data!Z:Z,"TM",Data!S:S,Data!M300,AA:AA,"H"),IF(Data!Z300="Country",SUMIFS(Data!AC:AC,Data!Z:Z,"TM",Data!R:R,Data!M300,AA:AA,"H"),"")))))))</f>
        <v>0</v>
      </c>
      <c r="AD300" s="18">
        <f>IF(Z300="TM",0,IF(Data!Z300="AAM",SUMIFS(Data!AD:AD,Data!Z:Z,"TM",Data!X:X,Data!M300,AA:AA,"H"),IF(Data!Z300="AM",SUMIFS(Data!AD:AD,Data!Z:Z,"TM",Data!V:V,Data!M300,AA:AA,"H"),IF(Data!Z300="AZM",SUMIFS(Data!AD:AD,Data!Z:Z,"TM",Data!U:U,Data!M300,AA:AA,"H"),IF(Data!Z300="Zone",SUMIFS(Data!AD:AD,Data!Z:Z,"TM",Data!T:T,Data!M300,AA:AA,"H"),IF(Data!Z300="Region",SUMIFS(Data!AD:AD,Data!Z:Z,"TM",Data!S:S,Data!M300,AA:AA,"H"),IF(Data!Z300="Country",SUMIFS(Data!AD:AD,Data!Z:Z,"TM",Data!R:R,Data!M300,AA:AA,"H"),"")))))))</f>
        <v>0</v>
      </c>
      <c r="AE300" s="27">
        <f t="shared" si="77"/>
        <v>0</v>
      </c>
      <c r="AF300" s="26">
        <f t="shared" si="78"/>
        <v>0</v>
      </c>
      <c r="AG300" s="26">
        <f t="shared" si="79"/>
        <v>0</v>
      </c>
      <c r="AH300" s="26">
        <f t="shared" si="80"/>
        <v>0</v>
      </c>
      <c r="AJ300" s="28">
        <f>IF(Z300="TM",IF(AA300="U",(SUMIFS(Orders!AG:AG,Orders!AD:AD,Data!M300,Orders!W:W,0,Orders!X:X,0)+SUMIFS(Orders!AG:AG,Orders!AD:AD,Data!M300,Orders!W:W,1,Orders!X:X,1))/12000,0),IF(Data!Z300="AAM",SUMIFS(Data!AJ:AJ,Data!Z:Z,"TM",Data!X:X,Data!M300,AA:AA,"U"),IF(Data!Z300="AM",SUMIFS(Data!AJ:AJ,Data!Z:Z,"TM",Data!V:V,Data!M300,AA:AA,"U"),IF(Data!Z300="AZM",SUMIFS(Data!AJ:AJ,Data!Z:Z,"TM",Data!U:U,Data!M300,AA:AA,"U"),IF(Data!Z300="Zone",SUMIFS(Data!AJ:AJ,Data!Z:Z,"TM",Data!T:T,Data!M300,AA:AA,"U"),IF(Data!Z300="Region",SUMIFS(Data!AJ:AJ,Data!Z:Z,"TM",Data!S:S,Data!M300,AA:AA,"U"),IF(Data!Z300="Country",SUMIFS(Data!AJ:AJ,Data!Z:Z,"TM",Data!R:R,Data!M300,AA:AA,"U"),"")))))))</f>
        <v>0</v>
      </c>
      <c r="AK300" s="18">
        <f>IF(Z300="TM",IF(AA300="U",(SUMIFS(Orders!AG:AG,Orders!AD:AD,Data!M300,Orders!W:W,0,Orders!X:X,0)+SUMIFS(Orders!AG:AG,Orders!AD:AD,Data!M300,Orders!W:W,1,Orders!X:X,1)),0),IF(Data!Z300="AAM",SUMIFS(Data!AK:AK,Data!Z:Z,"TM",Data!X:X,Data!M300,AA:AA,"U"),IF(Data!Z300="AM",SUMIFS(Data!AK:AK,Data!Z:Z,"TM",Data!V:V,Data!M300,AA:AA,"U"),IF(Data!Z300="AZM",SUMIFS(Data!AK:AK,Data!Z:Z,"TM",Data!U:U,Data!M300,AA:AA,"U"),IF(Data!Z300="Zone",SUMIFS(Data!AK:AK,Data!Z:Z,"TM",Data!T:T,Data!M300,AA:AA,"U"),IF(Data!Z300="Region",SUMIFS(Data!AK:AK,Data!Z:Z,"TM",Data!S:S,Data!M300,AA:AA,"U"),IF(Data!Z300="Country",SUMIFS(Data!AK:AK,Data!Z:Z,"TM",Data!R:R,Data!M300,AA:AA,"U"),"")))))))</f>
        <v>0</v>
      </c>
      <c r="AL300" s="18">
        <f>IF(Z300="TM",12000*0,IF(Data!Z300="AAM",SUMIFS(Data!AL:AL,Data!Z:Z,"TM",Data!X:X,Data!M300,AA:AA,"H"),IF(Data!Z300="AM",SUMIFS(Data!AL:AL,Data!Z:Z,"TM",Data!V:V,Data!M300,AA:AA,"H"),IF(Data!Z300="AZM",SUMIFS(Data!AL:AL,Data!Z:Z,"TM",Data!U:U,Data!M300,AA:AA,"H"),IF(Data!Z300="Zone",SUMIFS(Data!AL:AL,Data!Z:Z,"TM",Data!T:T,Data!M300,AA:AA,"H"),IF(Data!Z300="Region",SUMIFS(Data!AL:AL,Data!Z:Z,"TM",Data!S:S,Data!M300,AA:AA,"H"),IF(Data!Z300="Country",SUMIFS(Data!AL:AL,Data!Z:Z,"TM",Data!R:R,Data!M300,AA:AA,"H"),"")))))))</f>
        <v>0</v>
      </c>
      <c r="AM300" s="27">
        <f t="shared" si="81"/>
        <v>0</v>
      </c>
      <c r="AN300" s="26">
        <f t="shared" si="82"/>
        <v>0</v>
      </c>
      <c r="AO300" s="26">
        <f t="shared" si="83"/>
        <v>0</v>
      </c>
      <c r="AQ300" s="28">
        <f t="shared" si="84"/>
        <v>0</v>
      </c>
      <c r="AR300" s="18">
        <f t="shared" si="85"/>
        <v>0</v>
      </c>
      <c r="AS300" s="18">
        <f t="shared" si="86"/>
        <v>0</v>
      </c>
      <c r="AT300" s="27">
        <f t="shared" si="87"/>
        <v>0</v>
      </c>
      <c r="AU300" s="27"/>
      <c r="AV300" s="27"/>
      <c r="AW300" s="18">
        <f>IF(Z300="TM",(COUNTIFS(Orders!AD:AD,Data!M300,Orders!W:W,0,Orders!X:X,0,Orders!S:S,"*Ray*")+COUNTIFS(Orders!AD:AD,Data!M300,Orders!W:W,1,Orders!X:X,1,Orders!S:S,"*Ray*")+COUNTIFS(Orders!AD:AD,Data!M300,Orders!W:W,0,Orders!X:X,0,Orders!S:S,"*Fabric*")+COUNTIFS(Orders!AD:AD,Data!M300,Orders!W:W,1,Orders!X:X,1,Orders!S:S,"*Fabric*")),IF(Data!Z300="AAM",SUMIFS(Data!AW:AW,Data!Z:Z,"TM",Data!X:X,Data!M300),IF(Data!Z300="AM",SUMIFS(Data!AW:AW,Data!Z:Z,"TM",Data!V:V,Data!M300),IF(Data!Z300="AZM",SUMIFS(Data!AW:AW,Data!Z:Z,"TM",Data!U:U,Data!M300),IF(Data!Z300="Zone",SUMIFS(Data!AW:AW,Data!Z:Z,"TM",Data!T:T,Data!M300),IF(Data!Z300="Region",SUMIFS(Data!AW:AW,Data!Z:Z,"TM",Data!S:S,Data!M300),IF(Data!Z300="Country",SUMIFS(Data!AW:AW,Data!Z:Z,"TM",Data!R:R,Data!M300),0)))))))</f>
        <v>0</v>
      </c>
      <c r="AX300" s="18">
        <f>IF(Z300="TM",(COUNTIFS(Orders!AD:AD,Data!M300,Orders!W:W,0,Orders!X:X,0,Orders!S:S,"*Starter*")+COUNTIFS(Orders!AD:AD,Data!M300,Orders!W:W,1,Orders!X:X,1,Orders!S:S,"*Starter*")),IF(Data!Z300="AAM",SUMIFS(Data!AX:AX,Data!Z:Z,"TM",Data!X:X,Data!M300),IF(Data!Z300="AM",SUMIFS(Data!AX:AX,Data!Z:Z,"TM",Data!V:V,Data!M300),IF(Data!Z300="AZM",SUMIFS(Data!AX:AX,Data!Z:Z,"TM",Data!U:U,Data!M300),IF(Data!Z300="Zone",SUMIFS(Data!AX:AX,Data!Z:Z,"TM",Data!T:T,Data!M300),IF(Data!Z300="Region",SUMIFS(Data!AX:AX,Data!Z:Z,"TM",Data!S:S,Data!M300),IF(Data!Z300="Country",SUMIFS(Data!AX:AX,Data!Z:Z,"TM",Data!R:R,Data!M300),0)))))))</f>
        <v>0</v>
      </c>
      <c r="AY300" s="18">
        <f>IF(Z300="TM",(COUNTIFS(Orders!AD:AD,Data!M300,Orders!W:W,0,Orders!X:X,0,Orders!S:S,"*Pro*")+COUNTIFS(Orders!AD:AD,Data!M300,Orders!W:W,1,Orders!X:X,1,Orders!S:S,"*Pro*")),IF(Data!Z300="AAM",SUMIFS(Data!AY:AY,Data!Z:Z,"TM",Data!X:X,Data!M300),IF(Data!Z300="AM",SUMIFS(Data!AY:AY,Data!Z:Z,"TM",Data!V:V,Data!M300),IF(Data!Z300="AZM",SUMIFS(Data!AY:AY,Data!Z:Z,"TM",Data!U:U,Data!M300),IF(Data!Z300="Zone",SUMIFS(Data!AY:AY,Data!Z:Z,"TM",Data!T:T,Data!M300),IF(Data!Z300="Region",SUMIFS(Data!AY:AY,Data!Z:Z,"TM",Data!S:S,Data!M300),IF(Data!Z300="Country",SUMIFS(Data!AY:AY,Data!Z:Z,"TM",Data!R:R,Data!M300),0)))))))</f>
        <v>0</v>
      </c>
      <c r="AZ300" s="18">
        <f>IF(Z300="TM",(COUNTIFS(Orders!AD:AD,Data!M300,Orders!W:W,0,Orders!X:X,0,Orders!S:S,"*Tab*")+COUNTIFS(Orders!AD:AD,Data!M300,Orders!W:W,1,Orders!X:X,1,Orders!S:S,"*Tab*")),IF(Data!Z300="AAM",SUMIFS(Data!AZ:AZ,Data!Z:Z,"TM",Data!X:X,Data!M300),IF(Data!Z300="AM",SUMIFS(Data!AZ:AZ,Data!Z:Z,"TM",Data!V:V,Data!M300),IF(Data!Z300="AZM",SUMIFS(Data!AZ:AZ,Data!Z:Z,"TM",Data!U:U,Data!M300),IF(Data!Z300="Zone",SUMIFS(Data!AZ:AZ,Data!Z:Z,"TM",Data!T:T,Data!M300),IF(Data!Z300="Region",SUMIFS(Data!AZ:AZ,Data!Z:Z,"TM",Data!S:S,Data!M300),IF(Data!Z300="Country",SUMIFS(Data!AZ:AZ,Data!Z:Z,"TM",Data!R:R,Data!M300),0)))))))</f>
        <v>0</v>
      </c>
      <c r="BA300" s="18">
        <f>IF(Z300="TM",(COUNTIFS(Orders!AD:AD,Data!M300,Orders!W:W,0,Orders!X:X,0,Orders!S:S,"*Dental*")+COUNTIFS(Orders!AD:AD,Data!M300,Orders!W:W,1,Orders!X:X,1,Orders!S:S,"*Dental*")+COUNTIFS(Orders!AD:AD,Data!M300,Orders!W:W,0,Orders!X:X,0,Orders!S:S,"*Pediatric*")+COUNTIFS(Orders!AD:AD,Data!M300,Orders!W:W,1,Orders!X:X,1,Orders!S:S,"*Pediatric*")),IF(Data!Z300="AAM",SUMIFS(Data!BA:BA,Data!Z:Z,"TM",Data!X:X,Data!M300),IF(Data!Z300="AM",SUMIFS(Data!BA:BA,Data!Z:Z,"TM",Data!V:V,Data!M300),IF(Data!Z300="AZM",SUMIFS(Data!BA:BA,Data!Z:Z,"TM",Data!U:U,Data!M300),IF(Data!Z300="Zone",SUMIFS(Data!BA:BA,Data!Z:Z,"TM",Data!T:T,Data!M300),IF(Data!Z300="Region",SUMIFS(Data!BA:BA,Data!Z:Z,"TM",Data!S:S,Data!M300),IF(Data!Z300="Country",SUMIFS(Data!BA:BA,Data!Z:Z,"TM",Data!R:R,Data!M300),0)))))))</f>
        <v>0</v>
      </c>
      <c r="BB300" s="18">
        <f>IF(Z300="TM",(COUNTIFS(Orders!AD:AD,Data!M300,Orders!W:W,0,Orders!X:X,0,Orders!S:S,"*Fabric*")+COUNTIFS(Orders!AD:AD,Data!M300,Orders!W:W,1,Orders!X:X,1,Orders!S:S,"*Fabric*")),IF(Data!Z300="AAM",SUMIFS(Data!BB:BB,Data!Z:Z,"TM",Data!X:X,Data!M300),IF(Data!Z300="AM",SUMIFS(Data!BB:BB,Data!Z:Z,"TM",Data!V:V,Data!M300),IF(Data!Z300="AZM",SUMIFS(Data!BB:BB,Data!Z:Z,"TM",Data!U:U,Data!M300),IF(Data!Z300="Zone",SUMIFS(Data!BB:BB,Data!Z:Z,"TM",Data!T:T,Data!M300),IF(Data!Z300="Region",SUMIFS(Data!BB:BB,Data!Z:Z,"TM",Data!S:S,Data!M300),IF(Data!Z300="Country",SUMIFS(Data!BB:BB,Data!Z:Z,"TM",Data!R:R,Data!M300),0)))))))</f>
        <v>0</v>
      </c>
    </row>
    <row r="301" spans="1:54" ht="15.75" x14ac:dyDescent="0.3">
      <c r="A301" s="33" t="str">
        <f t="shared" si="88"/>
        <v/>
      </c>
      <c r="B301" s="33" t="b">
        <f t="shared" si="89"/>
        <v>1</v>
      </c>
      <c r="C301" s="33" t="e">
        <f>IF(ISERROR(SMALL($D$4:$D$594,E301)),””,SMALL($D$4:$D$594,E301))</f>
        <v>#NAME?</v>
      </c>
      <c r="D301" s="34" t="str">
        <f t="shared" si="90"/>
        <v/>
      </c>
      <c r="E301" s="33">
        <f>ROWS($E$4:E301)</f>
        <v>298</v>
      </c>
      <c r="F301" s="33">
        <f t="shared" si="91"/>
        <v>0</v>
      </c>
      <c r="G301" s="33">
        <f>IF(OR(Report!$C$7="",Report!$C$7="All Levels"),1,IF(Report!$C$7=Data!Z301,1,0))</f>
        <v>0</v>
      </c>
      <c r="H301" s="33">
        <f t="shared" si="92"/>
        <v>1</v>
      </c>
      <c r="I301" s="33">
        <f t="shared" si="93"/>
        <v>3</v>
      </c>
      <c r="J301" s="33">
        <f>IF(OR(Report!$F$7="",Report!$F$7="All AMs"),1,IF(Report!$F$7=Data!W301,1,0))</f>
        <v>1</v>
      </c>
      <c r="K301" s="33">
        <f>IF(OR(Report!$E$7="",Report!$E$7="All Zones"),1,IF(Report!$E$7=Data!P301,1,0))</f>
        <v>1</v>
      </c>
      <c r="L301" s="33">
        <f>IF(OR(Report!$D$7="",Report!$D$7="All Regions"),1,IF(Report!$D$7=Data!O301,1,0))</f>
        <v>1</v>
      </c>
      <c r="M301" s="67" t="s">
        <v>441</v>
      </c>
      <c r="N301" s="67" t="s">
        <v>881</v>
      </c>
      <c r="O301" s="68" t="s">
        <v>19</v>
      </c>
      <c r="P301" s="68" t="s">
        <v>685</v>
      </c>
      <c r="Q301" s="68" t="s">
        <v>685</v>
      </c>
      <c r="R301" s="67" t="s">
        <v>777</v>
      </c>
      <c r="S301" s="67" t="s">
        <v>753</v>
      </c>
      <c r="T301" s="67" t="s">
        <v>754</v>
      </c>
      <c r="U301" s="67" t="s">
        <v>785</v>
      </c>
      <c r="V301" s="67" t="s">
        <v>828</v>
      </c>
      <c r="W301" s="67" t="s">
        <v>716</v>
      </c>
      <c r="X301" s="67" t="s">
        <v>441</v>
      </c>
      <c r="Y301" s="68" t="s">
        <v>361</v>
      </c>
      <c r="Z301" s="68" t="s">
        <v>13</v>
      </c>
      <c r="AA301" s="68" t="s">
        <v>925</v>
      </c>
      <c r="AB301" s="18">
        <f>IF(Z301="TM",IF(AA301="H",(COUNTIFS(Orders!AD:AD,Data!M301,Orders!W:W,0,Orders!X:X,0)+COUNTIFS(Orders!AD:AD,Data!M301,Orders!W:W,1,Orders!X:X,1)),0),IF(Data!Z301="AAM",SUMIFS(Data!AB:AB,Data!Z:Z,"TM",Data!X:X,Data!M301,AA:AA,"H"),IF(Data!Z301="AM",SUMIFS(Data!AB:AB,Data!Z:Z,"TM",Data!V:V,Data!M301,AA:AA,"H"),IF(Data!Z301="AZM",SUMIFS(Data!AB:AB,Data!Z:Z,"TM",Data!U:U,Data!M301,AA:AA,"H"),IF(Data!Z301="ZM",SUMIFS(Data!AB:AB,Data!Z:Z,"TM",Data!T:T,Data!M301,AA:AA,"H"),IF(Data!Z301="RM",SUMIFS(Data!AB:AB,Data!Z:Z,"TM",Data!S:S,Data!M301,AA:AA,"H"),IF(Data!Z301="CM",SUMIFS(Data!AB:AB,Data!Z:Z,"TM",Data!R:R,Data!M301,AA:AA,"H"),"")))))))</f>
        <v>0</v>
      </c>
      <c r="AC301" s="28">
        <f>IF(Z301="TM",IF(AA301="H",(SUMIFS(Orders!AG:AG,Orders!AD:AD,Data!M301,Orders!W:W,0,Orders!X:X,0)+SUMIFS(Orders!AG:AG,Orders!AD:AD,Data!M301,Orders!W:W,1,Orders!X:X,1))/12000,0),IF(Data!Z301="AAM",SUMIFS(Data!AC:AC,Data!Z:Z,"TM",Data!X:X,Data!M301,AA:AA,"H"),IF(Data!Z301="AM",SUMIFS(Data!AC:AC,Data!Z:Z,"TM",Data!V:V,Data!M301,AA:AA,"H"),IF(Data!Z301="AZM",SUMIFS(Data!AC:AC,Data!Z:Z,"TM",Data!U:U,Data!M301,AA:AA,"H"),IF(Data!Z301="Zone",SUMIFS(Data!AC:AC,Data!Z:Z,"TM",Data!T:T,Data!M301,AA:AA,"H"),IF(Data!Z301="Region",SUMIFS(Data!AC:AC,Data!Z:Z,"TM",Data!S:S,Data!M301,AA:AA,"H"),IF(Data!Z301="Country",SUMIFS(Data!AC:AC,Data!Z:Z,"TM",Data!R:R,Data!M301,AA:AA,"H"),"")))))))</f>
        <v>0</v>
      </c>
      <c r="AD301" s="18">
        <f>IF(Z301="TM",0,IF(Data!Z301="AAM",SUMIFS(Data!AD:AD,Data!Z:Z,"TM",Data!X:X,Data!M301,AA:AA,"H"),IF(Data!Z301="AM",SUMIFS(Data!AD:AD,Data!Z:Z,"TM",Data!V:V,Data!M301,AA:AA,"H"),IF(Data!Z301="AZM",SUMIFS(Data!AD:AD,Data!Z:Z,"TM",Data!U:U,Data!M301,AA:AA,"H"),IF(Data!Z301="Zone",SUMIFS(Data!AD:AD,Data!Z:Z,"TM",Data!T:T,Data!M301,AA:AA,"H"),IF(Data!Z301="Region",SUMIFS(Data!AD:AD,Data!Z:Z,"TM",Data!S:S,Data!M301,AA:AA,"H"),IF(Data!Z301="Country",SUMIFS(Data!AD:AD,Data!Z:Z,"TM",Data!R:R,Data!M301,AA:AA,"H"),"")))))))</f>
        <v>0</v>
      </c>
      <c r="AE301" s="27">
        <f t="shared" si="77"/>
        <v>0</v>
      </c>
      <c r="AF301" s="26">
        <f t="shared" si="78"/>
        <v>0</v>
      </c>
      <c r="AG301" s="26">
        <f t="shared" si="79"/>
        <v>0</v>
      </c>
      <c r="AH301" s="26">
        <f t="shared" si="80"/>
        <v>0</v>
      </c>
      <c r="AJ301" s="28">
        <f>IF(Z301="TM",IF(AA301="U",(SUMIFS(Orders!AG:AG,Orders!AD:AD,Data!M301,Orders!W:W,0,Orders!X:X,0)+SUMIFS(Orders!AG:AG,Orders!AD:AD,Data!M301,Orders!W:W,1,Orders!X:X,1))/12000,0),IF(Data!Z301="AAM",SUMIFS(Data!AJ:AJ,Data!Z:Z,"TM",Data!X:X,Data!M301,AA:AA,"U"),IF(Data!Z301="AM",SUMIFS(Data!AJ:AJ,Data!Z:Z,"TM",Data!V:V,Data!M301,AA:AA,"U"),IF(Data!Z301="AZM",SUMIFS(Data!AJ:AJ,Data!Z:Z,"TM",Data!U:U,Data!M301,AA:AA,"U"),IF(Data!Z301="Zone",SUMIFS(Data!AJ:AJ,Data!Z:Z,"TM",Data!T:T,Data!M301,AA:AA,"U"),IF(Data!Z301="Region",SUMIFS(Data!AJ:AJ,Data!Z:Z,"TM",Data!S:S,Data!M301,AA:AA,"U"),IF(Data!Z301="Country",SUMIFS(Data!AJ:AJ,Data!Z:Z,"TM",Data!R:R,Data!M301,AA:AA,"U"),"")))))))</f>
        <v>0</v>
      </c>
      <c r="AK301" s="18">
        <f>IF(Z301="TM",IF(AA301="U",(SUMIFS(Orders!AG:AG,Orders!AD:AD,Data!M301,Orders!W:W,0,Orders!X:X,0)+SUMIFS(Orders!AG:AG,Orders!AD:AD,Data!M301,Orders!W:W,1,Orders!X:X,1)),0),IF(Data!Z301="AAM",SUMIFS(Data!AK:AK,Data!Z:Z,"TM",Data!X:X,Data!M301,AA:AA,"U"),IF(Data!Z301="AM",SUMIFS(Data!AK:AK,Data!Z:Z,"TM",Data!V:V,Data!M301,AA:AA,"U"),IF(Data!Z301="AZM",SUMIFS(Data!AK:AK,Data!Z:Z,"TM",Data!U:U,Data!M301,AA:AA,"U"),IF(Data!Z301="Zone",SUMIFS(Data!AK:AK,Data!Z:Z,"TM",Data!T:T,Data!M301,AA:AA,"U"),IF(Data!Z301="Region",SUMIFS(Data!AK:AK,Data!Z:Z,"TM",Data!S:S,Data!M301,AA:AA,"U"),IF(Data!Z301="Country",SUMIFS(Data!AK:AK,Data!Z:Z,"TM",Data!R:R,Data!M301,AA:AA,"U"),"")))))))</f>
        <v>0</v>
      </c>
      <c r="AL301" s="18">
        <f>IF(Z301="TM",12000*0,IF(Data!Z301="AAM",SUMIFS(Data!AL:AL,Data!Z:Z,"TM",Data!X:X,Data!M301,AA:AA,"H"),IF(Data!Z301="AM",SUMIFS(Data!AL:AL,Data!Z:Z,"TM",Data!V:V,Data!M301,AA:AA,"H"),IF(Data!Z301="AZM",SUMIFS(Data!AL:AL,Data!Z:Z,"TM",Data!U:U,Data!M301,AA:AA,"H"),IF(Data!Z301="Zone",SUMIFS(Data!AL:AL,Data!Z:Z,"TM",Data!T:T,Data!M301,AA:AA,"H"),IF(Data!Z301="Region",SUMIFS(Data!AL:AL,Data!Z:Z,"TM",Data!S:S,Data!M301,AA:AA,"H"),IF(Data!Z301="Country",SUMIFS(Data!AL:AL,Data!Z:Z,"TM",Data!R:R,Data!M301,AA:AA,"H"),"")))))))</f>
        <v>0</v>
      </c>
      <c r="AM301" s="27">
        <f t="shared" si="81"/>
        <v>0</v>
      </c>
      <c r="AN301" s="26">
        <f t="shared" si="82"/>
        <v>0</v>
      </c>
      <c r="AO301" s="26">
        <f t="shared" si="83"/>
        <v>0</v>
      </c>
      <c r="AQ301" s="28">
        <f t="shared" si="84"/>
        <v>0</v>
      </c>
      <c r="AR301" s="18">
        <f t="shared" si="85"/>
        <v>0</v>
      </c>
      <c r="AS301" s="18">
        <f t="shared" si="86"/>
        <v>0</v>
      </c>
      <c r="AT301" s="27">
        <f t="shared" si="87"/>
        <v>0</v>
      </c>
      <c r="AU301" s="27"/>
      <c r="AV301" s="27"/>
      <c r="AW301" s="18">
        <f>IF(Z301="TM",(COUNTIFS(Orders!AD:AD,Data!M301,Orders!W:W,0,Orders!X:X,0,Orders!S:S,"*Ray*")+COUNTIFS(Orders!AD:AD,Data!M301,Orders!W:W,1,Orders!X:X,1,Orders!S:S,"*Ray*")+COUNTIFS(Orders!AD:AD,Data!M301,Orders!W:W,0,Orders!X:X,0,Orders!S:S,"*Fabric*")+COUNTIFS(Orders!AD:AD,Data!M301,Orders!W:W,1,Orders!X:X,1,Orders!S:S,"*Fabric*")),IF(Data!Z301="AAM",SUMIFS(Data!AW:AW,Data!Z:Z,"TM",Data!X:X,Data!M301),IF(Data!Z301="AM",SUMIFS(Data!AW:AW,Data!Z:Z,"TM",Data!V:V,Data!M301),IF(Data!Z301="AZM",SUMIFS(Data!AW:AW,Data!Z:Z,"TM",Data!U:U,Data!M301),IF(Data!Z301="Zone",SUMIFS(Data!AW:AW,Data!Z:Z,"TM",Data!T:T,Data!M301),IF(Data!Z301="Region",SUMIFS(Data!AW:AW,Data!Z:Z,"TM",Data!S:S,Data!M301),IF(Data!Z301="Country",SUMIFS(Data!AW:AW,Data!Z:Z,"TM",Data!R:R,Data!M301),0)))))))</f>
        <v>0</v>
      </c>
      <c r="AX301" s="18">
        <f>IF(Z301="TM",(COUNTIFS(Orders!AD:AD,Data!M301,Orders!W:W,0,Orders!X:X,0,Orders!S:S,"*Starter*")+COUNTIFS(Orders!AD:AD,Data!M301,Orders!W:W,1,Orders!X:X,1,Orders!S:S,"*Starter*")),IF(Data!Z301="AAM",SUMIFS(Data!AX:AX,Data!Z:Z,"TM",Data!X:X,Data!M301),IF(Data!Z301="AM",SUMIFS(Data!AX:AX,Data!Z:Z,"TM",Data!V:V,Data!M301),IF(Data!Z301="AZM",SUMIFS(Data!AX:AX,Data!Z:Z,"TM",Data!U:U,Data!M301),IF(Data!Z301="Zone",SUMIFS(Data!AX:AX,Data!Z:Z,"TM",Data!T:T,Data!M301),IF(Data!Z301="Region",SUMIFS(Data!AX:AX,Data!Z:Z,"TM",Data!S:S,Data!M301),IF(Data!Z301="Country",SUMIFS(Data!AX:AX,Data!Z:Z,"TM",Data!R:R,Data!M301),0)))))))</f>
        <v>0</v>
      </c>
      <c r="AY301" s="18">
        <f>IF(Z301="TM",(COUNTIFS(Orders!AD:AD,Data!M301,Orders!W:W,0,Orders!X:X,0,Orders!S:S,"*Pro*")+COUNTIFS(Orders!AD:AD,Data!M301,Orders!W:W,1,Orders!X:X,1,Orders!S:S,"*Pro*")),IF(Data!Z301="AAM",SUMIFS(Data!AY:AY,Data!Z:Z,"TM",Data!X:X,Data!M301),IF(Data!Z301="AM",SUMIFS(Data!AY:AY,Data!Z:Z,"TM",Data!V:V,Data!M301),IF(Data!Z301="AZM",SUMIFS(Data!AY:AY,Data!Z:Z,"TM",Data!U:U,Data!M301),IF(Data!Z301="Zone",SUMIFS(Data!AY:AY,Data!Z:Z,"TM",Data!T:T,Data!M301),IF(Data!Z301="Region",SUMIFS(Data!AY:AY,Data!Z:Z,"TM",Data!S:S,Data!M301),IF(Data!Z301="Country",SUMIFS(Data!AY:AY,Data!Z:Z,"TM",Data!R:R,Data!M301),0)))))))</f>
        <v>0</v>
      </c>
      <c r="AZ301" s="18">
        <f>IF(Z301="TM",(COUNTIFS(Orders!AD:AD,Data!M301,Orders!W:W,0,Orders!X:X,0,Orders!S:S,"*Tab*")+COUNTIFS(Orders!AD:AD,Data!M301,Orders!W:W,1,Orders!X:X,1,Orders!S:S,"*Tab*")),IF(Data!Z301="AAM",SUMIFS(Data!AZ:AZ,Data!Z:Z,"TM",Data!X:X,Data!M301),IF(Data!Z301="AM",SUMIFS(Data!AZ:AZ,Data!Z:Z,"TM",Data!V:V,Data!M301),IF(Data!Z301="AZM",SUMIFS(Data!AZ:AZ,Data!Z:Z,"TM",Data!U:U,Data!M301),IF(Data!Z301="Zone",SUMIFS(Data!AZ:AZ,Data!Z:Z,"TM",Data!T:T,Data!M301),IF(Data!Z301="Region",SUMIFS(Data!AZ:AZ,Data!Z:Z,"TM",Data!S:S,Data!M301),IF(Data!Z301="Country",SUMIFS(Data!AZ:AZ,Data!Z:Z,"TM",Data!R:R,Data!M301),0)))))))</f>
        <v>0</v>
      </c>
      <c r="BA301" s="18">
        <f>IF(Z301="TM",(COUNTIFS(Orders!AD:AD,Data!M301,Orders!W:W,0,Orders!X:X,0,Orders!S:S,"*Dental*")+COUNTIFS(Orders!AD:AD,Data!M301,Orders!W:W,1,Orders!X:X,1,Orders!S:S,"*Dental*")+COUNTIFS(Orders!AD:AD,Data!M301,Orders!W:W,0,Orders!X:X,0,Orders!S:S,"*Pediatric*")+COUNTIFS(Orders!AD:AD,Data!M301,Orders!W:W,1,Orders!X:X,1,Orders!S:S,"*Pediatric*")),IF(Data!Z301="AAM",SUMIFS(Data!BA:BA,Data!Z:Z,"TM",Data!X:X,Data!M301),IF(Data!Z301="AM",SUMIFS(Data!BA:BA,Data!Z:Z,"TM",Data!V:V,Data!M301),IF(Data!Z301="AZM",SUMIFS(Data!BA:BA,Data!Z:Z,"TM",Data!U:U,Data!M301),IF(Data!Z301="Zone",SUMIFS(Data!BA:BA,Data!Z:Z,"TM",Data!T:T,Data!M301),IF(Data!Z301="Region",SUMIFS(Data!BA:BA,Data!Z:Z,"TM",Data!S:S,Data!M301),IF(Data!Z301="Country",SUMIFS(Data!BA:BA,Data!Z:Z,"TM",Data!R:R,Data!M301),0)))))))</f>
        <v>0</v>
      </c>
      <c r="BB301" s="18">
        <f>IF(Z301="TM",(COUNTIFS(Orders!AD:AD,Data!M301,Orders!W:W,0,Orders!X:X,0,Orders!S:S,"*Fabric*")+COUNTIFS(Orders!AD:AD,Data!M301,Orders!W:W,1,Orders!X:X,1,Orders!S:S,"*Fabric*")),IF(Data!Z301="AAM",SUMIFS(Data!BB:BB,Data!Z:Z,"TM",Data!X:X,Data!M301),IF(Data!Z301="AM",SUMIFS(Data!BB:BB,Data!Z:Z,"TM",Data!V:V,Data!M301),IF(Data!Z301="AZM",SUMIFS(Data!BB:BB,Data!Z:Z,"TM",Data!U:U,Data!M301),IF(Data!Z301="Zone",SUMIFS(Data!BB:BB,Data!Z:Z,"TM",Data!T:T,Data!M301),IF(Data!Z301="Region",SUMIFS(Data!BB:BB,Data!Z:Z,"TM",Data!S:S,Data!M301),IF(Data!Z301="Country",SUMIFS(Data!BB:BB,Data!Z:Z,"TM",Data!R:R,Data!M301),0)))))))</f>
        <v>0</v>
      </c>
    </row>
    <row r="302" spans="1:54" ht="15.75" x14ac:dyDescent="0.3">
      <c r="A302" s="33" t="str">
        <f t="shared" si="88"/>
        <v/>
      </c>
      <c r="B302" s="33" t="b">
        <f t="shared" si="89"/>
        <v>1</v>
      </c>
      <c r="C302" s="33" t="e">
        <f>IF(ISERROR(SMALL($D$4:$D$594,E302)),””,SMALL($D$4:$D$594,E302))</f>
        <v>#NAME?</v>
      </c>
      <c r="D302" s="34" t="str">
        <f t="shared" si="90"/>
        <v/>
      </c>
      <c r="E302" s="33">
        <f>ROWS($E$4:E302)</f>
        <v>299</v>
      </c>
      <c r="F302" s="33">
        <f t="shared" si="91"/>
        <v>0</v>
      </c>
      <c r="G302" s="33">
        <f>IF(OR(Report!$C$7="",Report!$C$7="All Levels"),1,IF(Report!$C$7=Data!Z302,1,0))</f>
        <v>0</v>
      </c>
      <c r="H302" s="33">
        <f t="shared" si="92"/>
        <v>1</v>
      </c>
      <c r="I302" s="33">
        <f t="shared" si="93"/>
        <v>3</v>
      </c>
      <c r="J302" s="33">
        <f>IF(OR(Report!$F$7="",Report!$F$7="All AMs"),1,IF(Report!$F$7=Data!W302,1,0))</f>
        <v>1</v>
      </c>
      <c r="K302" s="33">
        <f>IF(OR(Report!$E$7="",Report!$E$7="All Zones"),1,IF(Report!$E$7=Data!P302,1,0))</f>
        <v>1</v>
      </c>
      <c r="L302" s="33">
        <f>IF(OR(Report!$D$7="",Report!$D$7="All Regions"),1,IF(Report!$D$7=Data!O302,1,0))</f>
        <v>1</v>
      </c>
      <c r="M302" s="67" t="s">
        <v>276</v>
      </c>
      <c r="N302" s="67" t="s">
        <v>1127</v>
      </c>
      <c r="O302" s="68" t="s">
        <v>19</v>
      </c>
      <c r="P302" s="68" t="s">
        <v>685</v>
      </c>
      <c r="Q302" s="68" t="s">
        <v>685</v>
      </c>
      <c r="R302" s="67" t="s">
        <v>777</v>
      </c>
      <c r="S302" s="67" t="s">
        <v>753</v>
      </c>
      <c r="T302" s="67" t="s">
        <v>754</v>
      </c>
      <c r="U302" s="67" t="s">
        <v>785</v>
      </c>
      <c r="V302" s="67" t="s">
        <v>828</v>
      </c>
      <c r="W302" s="67" t="s">
        <v>716</v>
      </c>
      <c r="X302" s="67"/>
      <c r="Y302" s="68" t="s">
        <v>361</v>
      </c>
      <c r="Z302" s="68" t="s">
        <v>13</v>
      </c>
      <c r="AA302" s="68" t="s">
        <v>70</v>
      </c>
      <c r="AB302" s="18">
        <f>IF(Z302="TM",IF(AA302="H",(COUNTIFS(Orders!AD:AD,Data!M302,Orders!W:W,0,Orders!X:X,0)+COUNTIFS(Orders!AD:AD,Data!M302,Orders!W:W,1,Orders!X:X,1)),0),IF(Data!Z302="AAM",SUMIFS(Data!AB:AB,Data!Z:Z,"TM",Data!X:X,Data!M302,AA:AA,"H"),IF(Data!Z302="AM",SUMIFS(Data!AB:AB,Data!Z:Z,"TM",Data!V:V,Data!M302,AA:AA,"H"),IF(Data!Z302="AZM",SUMIFS(Data!AB:AB,Data!Z:Z,"TM",Data!U:U,Data!M302,AA:AA,"H"),IF(Data!Z302="ZM",SUMIFS(Data!AB:AB,Data!Z:Z,"TM",Data!T:T,Data!M302,AA:AA,"H"),IF(Data!Z302="RM",SUMIFS(Data!AB:AB,Data!Z:Z,"TM",Data!S:S,Data!M302,AA:AA,"H"),IF(Data!Z302="CM",SUMIFS(Data!AB:AB,Data!Z:Z,"TM",Data!R:R,Data!M302,AA:AA,"H"),"")))))))</f>
        <v>0</v>
      </c>
      <c r="AC302" s="28">
        <f>IF(Z302="TM",IF(AA302="H",(SUMIFS(Orders!AG:AG,Orders!AD:AD,Data!M302,Orders!W:W,0,Orders!X:X,0)+SUMIFS(Orders!AG:AG,Orders!AD:AD,Data!M302,Orders!W:W,1,Orders!X:X,1))/12000,0),IF(Data!Z302="AAM",SUMIFS(Data!AC:AC,Data!Z:Z,"TM",Data!X:X,Data!M302,AA:AA,"H"),IF(Data!Z302="AM",SUMIFS(Data!AC:AC,Data!Z:Z,"TM",Data!V:V,Data!M302,AA:AA,"H"),IF(Data!Z302="AZM",SUMIFS(Data!AC:AC,Data!Z:Z,"TM",Data!U:U,Data!M302,AA:AA,"H"),IF(Data!Z302="Zone",SUMIFS(Data!AC:AC,Data!Z:Z,"TM",Data!T:T,Data!M302,AA:AA,"H"),IF(Data!Z302="Region",SUMIFS(Data!AC:AC,Data!Z:Z,"TM",Data!S:S,Data!M302,AA:AA,"H"),IF(Data!Z302="Country",SUMIFS(Data!AC:AC,Data!Z:Z,"TM",Data!R:R,Data!M302,AA:AA,"H"),"")))))))</f>
        <v>0</v>
      </c>
      <c r="AD302" s="18">
        <f>IF(Z302="TM",0,IF(Data!Z302="AAM",SUMIFS(Data!AD:AD,Data!Z:Z,"TM",Data!X:X,Data!M302,AA:AA,"H"),IF(Data!Z302="AM",SUMIFS(Data!AD:AD,Data!Z:Z,"TM",Data!V:V,Data!M302,AA:AA,"H"),IF(Data!Z302="AZM",SUMIFS(Data!AD:AD,Data!Z:Z,"TM",Data!U:U,Data!M302,AA:AA,"H"),IF(Data!Z302="Zone",SUMIFS(Data!AD:AD,Data!Z:Z,"TM",Data!T:T,Data!M302,AA:AA,"H"),IF(Data!Z302="Region",SUMIFS(Data!AD:AD,Data!Z:Z,"TM",Data!S:S,Data!M302,AA:AA,"H"),IF(Data!Z302="Country",SUMIFS(Data!AD:AD,Data!Z:Z,"TM",Data!R:R,Data!M302,AA:AA,"H"),"")))))))</f>
        <v>0</v>
      </c>
      <c r="AE302" s="27">
        <f t="shared" si="77"/>
        <v>0</v>
      </c>
      <c r="AF302" s="26">
        <f t="shared" si="78"/>
        <v>0</v>
      </c>
      <c r="AG302" s="26">
        <f t="shared" si="79"/>
        <v>0</v>
      </c>
      <c r="AH302" s="26">
        <f t="shared" si="80"/>
        <v>0</v>
      </c>
      <c r="AJ302" s="28">
        <f>IF(Z302="TM",IF(AA302="U",(SUMIFS(Orders!AG:AG,Orders!AD:AD,Data!M302,Orders!W:W,0,Orders!X:X,0)+SUMIFS(Orders!AG:AG,Orders!AD:AD,Data!M302,Orders!W:W,1,Orders!X:X,1))/12000,0),IF(Data!Z302="AAM",SUMIFS(Data!AJ:AJ,Data!Z:Z,"TM",Data!X:X,Data!M302,AA:AA,"U"),IF(Data!Z302="AM",SUMIFS(Data!AJ:AJ,Data!Z:Z,"TM",Data!V:V,Data!M302,AA:AA,"U"),IF(Data!Z302="AZM",SUMIFS(Data!AJ:AJ,Data!Z:Z,"TM",Data!U:U,Data!M302,AA:AA,"U"),IF(Data!Z302="Zone",SUMIFS(Data!AJ:AJ,Data!Z:Z,"TM",Data!T:T,Data!M302,AA:AA,"U"),IF(Data!Z302="Region",SUMIFS(Data!AJ:AJ,Data!Z:Z,"TM",Data!S:S,Data!M302,AA:AA,"U"),IF(Data!Z302="Country",SUMIFS(Data!AJ:AJ,Data!Z:Z,"TM",Data!R:R,Data!M302,AA:AA,"U"),"")))))))</f>
        <v>0</v>
      </c>
      <c r="AK302" s="18">
        <f>IF(Z302="TM",IF(AA302="U",(SUMIFS(Orders!AG:AG,Orders!AD:AD,Data!M302,Orders!W:W,0,Orders!X:X,0)+SUMIFS(Orders!AG:AG,Orders!AD:AD,Data!M302,Orders!W:W,1,Orders!X:X,1)),0),IF(Data!Z302="AAM",SUMIFS(Data!AK:AK,Data!Z:Z,"TM",Data!X:X,Data!M302,AA:AA,"U"),IF(Data!Z302="AM",SUMIFS(Data!AK:AK,Data!Z:Z,"TM",Data!V:V,Data!M302,AA:AA,"U"),IF(Data!Z302="AZM",SUMIFS(Data!AK:AK,Data!Z:Z,"TM",Data!U:U,Data!M302,AA:AA,"U"),IF(Data!Z302="Zone",SUMIFS(Data!AK:AK,Data!Z:Z,"TM",Data!T:T,Data!M302,AA:AA,"U"),IF(Data!Z302="Region",SUMIFS(Data!AK:AK,Data!Z:Z,"TM",Data!S:S,Data!M302,AA:AA,"U"),IF(Data!Z302="Country",SUMIFS(Data!AK:AK,Data!Z:Z,"TM",Data!R:R,Data!M302,AA:AA,"U"),"")))))))</f>
        <v>0</v>
      </c>
      <c r="AL302" s="18">
        <f>IF(Z302="TM",12000*0,IF(Data!Z302="AAM",SUMIFS(Data!AL:AL,Data!Z:Z,"TM",Data!X:X,Data!M302,AA:AA,"H"),IF(Data!Z302="AM",SUMIFS(Data!AL:AL,Data!Z:Z,"TM",Data!V:V,Data!M302,AA:AA,"H"),IF(Data!Z302="AZM",SUMIFS(Data!AL:AL,Data!Z:Z,"TM",Data!U:U,Data!M302,AA:AA,"H"),IF(Data!Z302="Zone",SUMIFS(Data!AL:AL,Data!Z:Z,"TM",Data!T:T,Data!M302,AA:AA,"H"),IF(Data!Z302="Region",SUMIFS(Data!AL:AL,Data!Z:Z,"TM",Data!S:S,Data!M302,AA:AA,"H"),IF(Data!Z302="Country",SUMIFS(Data!AL:AL,Data!Z:Z,"TM",Data!R:R,Data!M302,AA:AA,"H"),"")))))))</f>
        <v>0</v>
      </c>
      <c r="AM302" s="27">
        <f t="shared" si="81"/>
        <v>0</v>
      </c>
      <c r="AN302" s="26">
        <f t="shared" si="82"/>
        <v>0</v>
      </c>
      <c r="AO302" s="26">
        <f t="shared" si="83"/>
        <v>0</v>
      </c>
      <c r="AQ302" s="28">
        <f t="shared" si="84"/>
        <v>0</v>
      </c>
      <c r="AR302" s="18">
        <f t="shared" si="85"/>
        <v>0</v>
      </c>
      <c r="AS302" s="18">
        <f t="shared" si="86"/>
        <v>0</v>
      </c>
      <c r="AT302" s="27">
        <f t="shared" si="87"/>
        <v>0</v>
      </c>
      <c r="AU302" s="27"/>
      <c r="AV302" s="27"/>
      <c r="AW302" s="18">
        <f>IF(Z302="TM",(COUNTIFS(Orders!AD:AD,Data!M302,Orders!W:W,0,Orders!X:X,0,Orders!S:S,"*Ray*")+COUNTIFS(Orders!AD:AD,Data!M302,Orders!W:W,1,Orders!X:X,1,Orders!S:S,"*Ray*")+COUNTIFS(Orders!AD:AD,Data!M302,Orders!W:W,0,Orders!X:X,0,Orders!S:S,"*Fabric*")+COUNTIFS(Orders!AD:AD,Data!M302,Orders!W:W,1,Orders!X:X,1,Orders!S:S,"*Fabric*")),IF(Data!Z302="AAM",SUMIFS(Data!AW:AW,Data!Z:Z,"TM",Data!X:X,Data!M302),IF(Data!Z302="AM",SUMIFS(Data!AW:AW,Data!Z:Z,"TM",Data!V:V,Data!M302),IF(Data!Z302="AZM",SUMIFS(Data!AW:AW,Data!Z:Z,"TM",Data!U:U,Data!M302),IF(Data!Z302="Zone",SUMIFS(Data!AW:AW,Data!Z:Z,"TM",Data!T:T,Data!M302),IF(Data!Z302="Region",SUMIFS(Data!AW:AW,Data!Z:Z,"TM",Data!S:S,Data!M302),IF(Data!Z302="Country",SUMIFS(Data!AW:AW,Data!Z:Z,"TM",Data!R:R,Data!M302),0)))))))</f>
        <v>0</v>
      </c>
      <c r="AX302" s="18">
        <f>IF(Z302="TM",(COUNTIFS(Orders!AD:AD,Data!M302,Orders!W:W,0,Orders!X:X,0,Orders!S:S,"*Starter*")+COUNTIFS(Orders!AD:AD,Data!M302,Orders!W:W,1,Orders!X:X,1,Orders!S:S,"*Starter*")),IF(Data!Z302="AAM",SUMIFS(Data!AX:AX,Data!Z:Z,"TM",Data!X:X,Data!M302),IF(Data!Z302="AM",SUMIFS(Data!AX:AX,Data!Z:Z,"TM",Data!V:V,Data!M302),IF(Data!Z302="AZM",SUMIFS(Data!AX:AX,Data!Z:Z,"TM",Data!U:U,Data!M302),IF(Data!Z302="Zone",SUMIFS(Data!AX:AX,Data!Z:Z,"TM",Data!T:T,Data!M302),IF(Data!Z302="Region",SUMIFS(Data!AX:AX,Data!Z:Z,"TM",Data!S:S,Data!M302),IF(Data!Z302="Country",SUMIFS(Data!AX:AX,Data!Z:Z,"TM",Data!R:R,Data!M302),0)))))))</f>
        <v>0</v>
      </c>
      <c r="AY302" s="18">
        <f>IF(Z302="TM",(COUNTIFS(Orders!AD:AD,Data!M302,Orders!W:W,0,Orders!X:X,0,Orders!S:S,"*Pro*")+COUNTIFS(Orders!AD:AD,Data!M302,Orders!W:W,1,Orders!X:X,1,Orders!S:S,"*Pro*")),IF(Data!Z302="AAM",SUMIFS(Data!AY:AY,Data!Z:Z,"TM",Data!X:X,Data!M302),IF(Data!Z302="AM",SUMIFS(Data!AY:AY,Data!Z:Z,"TM",Data!V:V,Data!M302),IF(Data!Z302="AZM",SUMIFS(Data!AY:AY,Data!Z:Z,"TM",Data!U:U,Data!M302),IF(Data!Z302="Zone",SUMIFS(Data!AY:AY,Data!Z:Z,"TM",Data!T:T,Data!M302),IF(Data!Z302="Region",SUMIFS(Data!AY:AY,Data!Z:Z,"TM",Data!S:S,Data!M302),IF(Data!Z302="Country",SUMIFS(Data!AY:AY,Data!Z:Z,"TM",Data!R:R,Data!M302),0)))))))</f>
        <v>0</v>
      </c>
      <c r="AZ302" s="18">
        <f>IF(Z302="TM",(COUNTIFS(Orders!AD:AD,Data!M302,Orders!W:W,0,Orders!X:X,0,Orders!S:S,"*Tab*")+COUNTIFS(Orders!AD:AD,Data!M302,Orders!W:W,1,Orders!X:X,1,Orders!S:S,"*Tab*")),IF(Data!Z302="AAM",SUMIFS(Data!AZ:AZ,Data!Z:Z,"TM",Data!X:X,Data!M302),IF(Data!Z302="AM",SUMIFS(Data!AZ:AZ,Data!Z:Z,"TM",Data!V:V,Data!M302),IF(Data!Z302="AZM",SUMIFS(Data!AZ:AZ,Data!Z:Z,"TM",Data!U:U,Data!M302),IF(Data!Z302="Zone",SUMIFS(Data!AZ:AZ,Data!Z:Z,"TM",Data!T:T,Data!M302),IF(Data!Z302="Region",SUMIFS(Data!AZ:AZ,Data!Z:Z,"TM",Data!S:S,Data!M302),IF(Data!Z302="Country",SUMIFS(Data!AZ:AZ,Data!Z:Z,"TM",Data!R:R,Data!M302),0)))))))</f>
        <v>0</v>
      </c>
      <c r="BA302" s="18">
        <f>IF(Z302="TM",(COUNTIFS(Orders!AD:AD,Data!M302,Orders!W:W,0,Orders!X:X,0,Orders!S:S,"*Dental*")+COUNTIFS(Orders!AD:AD,Data!M302,Orders!W:W,1,Orders!X:X,1,Orders!S:S,"*Dental*")+COUNTIFS(Orders!AD:AD,Data!M302,Orders!W:W,0,Orders!X:X,0,Orders!S:S,"*Pediatric*")+COUNTIFS(Orders!AD:AD,Data!M302,Orders!W:W,1,Orders!X:X,1,Orders!S:S,"*Pediatric*")),IF(Data!Z302="AAM",SUMIFS(Data!BA:BA,Data!Z:Z,"TM",Data!X:X,Data!M302),IF(Data!Z302="AM",SUMIFS(Data!BA:BA,Data!Z:Z,"TM",Data!V:V,Data!M302),IF(Data!Z302="AZM",SUMIFS(Data!BA:BA,Data!Z:Z,"TM",Data!U:U,Data!M302),IF(Data!Z302="Zone",SUMIFS(Data!BA:BA,Data!Z:Z,"TM",Data!T:T,Data!M302),IF(Data!Z302="Region",SUMIFS(Data!BA:BA,Data!Z:Z,"TM",Data!S:S,Data!M302),IF(Data!Z302="Country",SUMIFS(Data!BA:BA,Data!Z:Z,"TM",Data!R:R,Data!M302),0)))))))</f>
        <v>0</v>
      </c>
      <c r="BB302" s="18">
        <f>IF(Z302="TM",(COUNTIFS(Orders!AD:AD,Data!M302,Orders!W:W,0,Orders!X:X,0,Orders!S:S,"*Fabric*")+COUNTIFS(Orders!AD:AD,Data!M302,Orders!W:W,1,Orders!X:X,1,Orders!S:S,"*Fabric*")),IF(Data!Z302="AAM",SUMIFS(Data!BB:BB,Data!Z:Z,"TM",Data!X:X,Data!M302),IF(Data!Z302="AM",SUMIFS(Data!BB:BB,Data!Z:Z,"TM",Data!V:V,Data!M302),IF(Data!Z302="AZM",SUMIFS(Data!BB:BB,Data!Z:Z,"TM",Data!U:U,Data!M302),IF(Data!Z302="Zone",SUMIFS(Data!BB:BB,Data!Z:Z,"TM",Data!T:T,Data!M302),IF(Data!Z302="Region",SUMIFS(Data!BB:BB,Data!Z:Z,"TM",Data!S:S,Data!M302),IF(Data!Z302="Country",SUMIFS(Data!BB:BB,Data!Z:Z,"TM",Data!R:R,Data!M302),0)))))))</f>
        <v>0</v>
      </c>
    </row>
    <row r="303" spans="1:54" ht="15.75" x14ac:dyDescent="0.3">
      <c r="A303" s="33" t="str">
        <f t="shared" si="88"/>
        <v/>
      </c>
      <c r="B303" s="33" t="b">
        <f t="shared" si="89"/>
        <v>1</v>
      </c>
      <c r="C303" s="33" t="e">
        <f>IF(ISERROR(SMALL($D$4:$D$594,E303)),””,SMALL($D$4:$D$594,E303))</f>
        <v>#NAME?</v>
      </c>
      <c r="D303" s="34" t="str">
        <f t="shared" si="90"/>
        <v/>
      </c>
      <c r="E303" s="33">
        <f>ROWS($E$4:E303)</f>
        <v>300</v>
      </c>
      <c r="F303" s="33">
        <f t="shared" si="91"/>
        <v>0</v>
      </c>
      <c r="G303" s="33">
        <f>IF(OR(Report!$C$7="",Report!$C$7="All Levels"),1,IF(Report!$C$7=Data!Z303,1,0))</f>
        <v>0</v>
      </c>
      <c r="H303" s="33">
        <f t="shared" si="92"/>
        <v>1</v>
      </c>
      <c r="I303" s="33">
        <f t="shared" si="93"/>
        <v>3</v>
      </c>
      <c r="J303" s="33">
        <f>IF(OR(Report!$F$7="",Report!$F$7="All AMs"),1,IF(Report!$F$7=Data!W303,1,0))</f>
        <v>1</v>
      </c>
      <c r="K303" s="33">
        <f>IF(OR(Report!$E$7="",Report!$E$7="All Zones"),1,IF(Report!$E$7=Data!P303,1,0))</f>
        <v>1</v>
      </c>
      <c r="L303" s="33">
        <f>IF(OR(Report!$D$7="",Report!$D$7="All Regions"),1,IF(Report!$D$7=Data!O303,1,0))</f>
        <v>1</v>
      </c>
      <c r="M303" s="67" t="s">
        <v>262</v>
      </c>
      <c r="N303" s="67" t="s">
        <v>1128</v>
      </c>
      <c r="O303" s="68" t="s">
        <v>19</v>
      </c>
      <c r="P303" s="68" t="s">
        <v>685</v>
      </c>
      <c r="Q303" s="68" t="s">
        <v>685</v>
      </c>
      <c r="R303" s="67" t="s">
        <v>777</v>
      </c>
      <c r="S303" s="67" t="s">
        <v>753</v>
      </c>
      <c r="T303" s="67" t="s">
        <v>754</v>
      </c>
      <c r="U303" s="67" t="s">
        <v>785</v>
      </c>
      <c r="V303" s="67" t="s">
        <v>828</v>
      </c>
      <c r="W303" s="67" t="s">
        <v>716</v>
      </c>
      <c r="X303" s="67"/>
      <c r="Y303" s="68" t="s">
        <v>361</v>
      </c>
      <c r="Z303" s="68" t="s">
        <v>13</v>
      </c>
      <c r="AA303" s="68" t="s">
        <v>70</v>
      </c>
      <c r="AB303" s="18">
        <f>IF(Z303="TM",IF(AA303="H",(COUNTIFS(Orders!AD:AD,Data!M303,Orders!W:W,0,Orders!X:X,0)+COUNTIFS(Orders!AD:AD,Data!M303,Orders!W:W,1,Orders!X:X,1)),0),IF(Data!Z303="AAM",SUMIFS(Data!AB:AB,Data!Z:Z,"TM",Data!X:X,Data!M303,AA:AA,"H"),IF(Data!Z303="AM",SUMIFS(Data!AB:AB,Data!Z:Z,"TM",Data!V:V,Data!M303,AA:AA,"H"),IF(Data!Z303="AZM",SUMIFS(Data!AB:AB,Data!Z:Z,"TM",Data!U:U,Data!M303,AA:AA,"H"),IF(Data!Z303="ZM",SUMIFS(Data!AB:AB,Data!Z:Z,"TM",Data!T:T,Data!M303,AA:AA,"H"),IF(Data!Z303="RM",SUMIFS(Data!AB:AB,Data!Z:Z,"TM",Data!S:S,Data!M303,AA:AA,"H"),IF(Data!Z303="CM",SUMIFS(Data!AB:AB,Data!Z:Z,"TM",Data!R:R,Data!M303,AA:AA,"H"),"")))))))</f>
        <v>0</v>
      </c>
      <c r="AC303" s="28">
        <f>IF(Z303="TM",IF(AA303="H",(SUMIFS(Orders!AG:AG,Orders!AD:AD,Data!M303,Orders!W:W,0,Orders!X:X,0)+SUMIFS(Orders!AG:AG,Orders!AD:AD,Data!M303,Orders!W:W,1,Orders!X:X,1))/12000,0),IF(Data!Z303="AAM",SUMIFS(Data!AC:AC,Data!Z:Z,"TM",Data!X:X,Data!M303,AA:AA,"H"),IF(Data!Z303="AM",SUMIFS(Data!AC:AC,Data!Z:Z,"TM",Data!V:V,Data!M303,AA:AA,"H"),IF(Data!Z303="AZM",SUMIFS(Data!AC:AC,Data!Z:Z,"TM",Data!U:U,Data!M303,AA:AA,"H"),IF(Data!Z303="Zone",SUMIFS(Data!AC:AC,Data!Z:Z,"TM",Data!T:T,Data!M303,AA:AA,"H"),IF(Data!Z303="Region",SUMIFS(Data!AC:AC,Data!Z:Z,"TM",Data!S:S,Data!M303,AA:AA,"H"),IF(Data!Z303="Country",SUMIFS(Data!AC:AC,Data!Z:Z,"TM",Data!R:R,Data!M303,AA:AA,"H"),"")))))))</f>
        <v>0</v>
      </c>
      <c r="AD303" s="18">
        <f>IF(Z303="TM",0,IF(Data!Z303="AAM",SUMIFS(Data!AD:AD,Data!Z:Z,"TM",Data!X:X,Data!M303,AA:AA,"H"),IF(Data!Z303="AM",SUMIFS(Data!AD:AD,Data!Z:Z,"TM",Data!V:V,Data!M303,AA:AA,"H"),IF(Data!Z303="AZM",SUMIFS(Data!AD:AD,Data!Z:Z,"TM",Data!U:U,Data!M303,AA:AA,"H"),IF(Data!Z303="Zone",SUMIFS(Data!AD:AD,Data!Z:Z,"TM",Data!T:T,Data!M303,AA:AA,"H"),IF(Data!Z303="Region",SUMIFS(Data!AD:AD,Data!Z:Z,"TM",Data!S:S,Data!M303,AA:AA,"H"),IF(Data!Z303="Country",SUMIFS(Data!AD:AD,Data!Z:Z,"TM",Data!R:R,Data!M303,AA:AA,"H"),"")))))))</f>
        <v>0</v>
      </c>
      <c r="AE303" s="27">
        <f t="shared" si="77"/>
        <v>0</v>
      </c>
      <c r="AF303" s="26">
        <f t="shared" si="78"/>
        <v>0</v>
      </c>
      <c r="AG303" s="26">
        <f t="shared" si="79"/>
        <v>0</v>
      </c>
      <c r="AH303" s="26">
        <f t="shared" si="80"/>
        <v>0</v>
      </c>
      <c r="AJ303" s="28">
        <f>IF(Z303="TM",IF(AA303="U",(SUMIFS(Orders!AG:AG,Orders!AD:AD,Data!M303,Orders!W:W,0,Orders!X:X,0)+SUMIFS(Orders!AG:AG,Orders!AD:AD,Data!M303,Orders!W:W,1,Orders!X:X,1))/12000,0),IF(Data!Z303="AAM",SUMIFS(Data!AJ:AJ,Data!Z:Z,"TM",Data!X:X,Data!M303,AA:AA,"U"),IF(Data!Z303="AM",SUMIFS(Data!AJ:AJ,Data!Z:Z,"TM",Data!V:V,Data!M303,AA:AA,"U"),IF(Data!Z303="AZM",SUMIFS(Data!AJ:AJ,Data!Z:Z,"TM",Data!U:U,Data!M303,AA:AA,"U"),IF(Data!Z303="Zone",SUMIFS(Data!AJ:AJ,Data!Z:Z,"TM",Data!T:T,Data!M303,AA:AA,"U"),IF(Data!Z303="Region",SUMIFS(Data!AJ:AJ,Data!Z:Z,"TM",Data!S:S,Data!M303,AA:AA,"U"),IF(Data!Z303="Country",SUMIFS(Data!AJ:AJ,Data!Z:Z,"TM",Data!R:R,Data!M303,AA:AA,"U"),"")))))))</f>
        <v>0</v>
      </c>
      <c r="AK303" s="18">
        <f>IF(Z303="TM",IF(AA303="U",(SUMIFS(Orders!AG:AG,Orders!AD:AD,Data!M303,Orders!W:W,0,Orders!X:X,0)+SUMIFS(Orders!AG:AG,Orders!AD:AD,Data!M303,Orders!W:W,1,Orders!X:X,1)),0),IF(Data!Z303="AAM",SUMIFS(Data!AK:AK,Data!Z:Z,"TM",Data!X:X,Data!M303,AA:AA,"U"),IF(Data!Z303="AM",SUMIFS(Data!AK:AK,Data!Z:Z,"TM",Data!V:V,Data!M303,AA:AA,"U"),IF(Data!Z303="AZM",SUMIFS(Data!AK:AK,Data!Z:Z,"TM",Data!U:U,Data!M303,AA:AA,"U"),IF(Data!Z303="Zone",SUMIFS(Data!AK:AK,Data!Z:Z,"TM",Data!T:T,Data!M303,AA:AA,"U"),IF(Data!Z303="Region",SUMIFS(Data!AK:AK,Data!Z:Z,"TM",Data!S:S,Data!M303,AA:AA,"U"),IF(Data!Z303="Country",SUMIFS(Data!AK:AK,Data!Z:Z,"TM",Data!R:R,Data!M303,AA:AA,"U"),"")))))))</f>
        <v>0</v>
      </c>
      <c r="AL303" s="18">
        <f>IF(Z303="TM",12000*0,IF(Data!Z303="AAM",SUMIFS(Data!AL:AL,Data!Z:Z,"TM",Data!X:X,Data!M303,AA:AA,"H"),IF(Data!Z303="AM",SUMIFS(Data!AL:AL,Data!Z:Z,"TM",Data!V:V,Data!M303,AA:AA,"H"),IF(Data!Z303="AZM",SUMIFS(Data!AL:AL,Data!Z:Z,"TM",Data!U:U,Data!M303,AA:AA,"H"),IF(Data!Z303="Zone",SUMIFS(Data!AL:AL,Data!Z:Z,"TM",Data!T:T,Data!M303,AA:AA,"H"),IF(Data!Z303="Region",SUMIFS(Data!AL:AL,Data!Z:Z,"TM",Data!S:S,Data!M303,AA:AA,"H"),IF(Data!Z303="Country",SUMIFS(Data!AL:AL,Data!Z:Z,"TM",Data!R:R,Data!M303,AA:AA,"H"),"")))))))</f>
        <v>0</v>
      </c>
      <c r="AM303" s="27">
        <f t="shared" si="81"/>
        <v>0</v>
      </c>
      <c r="AN303" s="26">
        <f t="shared" si="82"/>
        <v>0</v>
      </c>
      <c r="AO303" s="26">
        <f t="shared" si="83"/>
        <v>0</v>
      </c>
      <c r="AQ303" s="28">
        <f t="shared" si="84"/>
        <v>0</v>
      </c>
      <c r="AR303" s="18">
        <f t="shared" si="85"/>
        <v>0</v>
      </c>
      <c r="AS303" s="18">
        <f t="shared" si="86"/>
        <v>0</v>
      </c>
      <c r="AT303" s="27">
        <f t="shared" si="87"/>
        <v>0</v>
      </c>
      <c r="AU303" s="27"/>
      <c r="AV303" s="27"/>
      <c r="AW303" s="18">
        <f>IF(Z303="TM",(COUNTIFS(Orders!AD:AD,Data!M303,Orders!W:W,0,Orders!X:X,0,Orders!S:S,"*Ray*")+COUNTIFS(Orders!AD:AD,Data!M303,Orders!W:W,1,Orders!X:X,1,Orders!S:S,"*Ray*")+COUNTIFS(Orders!AD:AD,Data!M303,Orders!W:W,0,Orders!X:X,0,Orders!S:S,"*Fabric*")+COUNTIFS(Orders!AD:AD,Data!M303,Orders!W:W,1,Orders!X:X,1,Orders!S:S,"*Fabric*")),IF(Data!Z303="AAM",SUMIFS(Data!AW:AW,Data!Z:Z,"TM",Data!X:X,Data!M303),IF(Data!Z303="AM",SUMIFS(Data!AW:AW,Data!Z:Z,"TM",Data!V:V,Data!M303),IF(Data!Z303="AZM",SUMIFS(Data!AW:AW,Data!Z:Z,"TM",Data!U:U,Data!M303),IF(Data!Z303="Zone",SUMIFS(Data!AW:AW,Data!Z:Z,"TM",Data!T:T,Data!M303),IF(Data!Z303="Region",SUMIFS(Data!AW:AW,Data!Z:Z,"TM",Data!S:S,Data!M303),IF(Data!Z303="Country",SUMIFS(Data!AW:AW,Data!Z:Z,"TM",Data!R:R,Data!M303),0)))))))</f>
        <v>0</v>
      </c>
      <c r="AX303" s="18">
        <f>IF(Z303="TM",(COUNTIFS(Orders!AD:AD,Data!M303,Orders!W:W,0,Orders!X:X,0,Orders!S:S,"*Starter*")+COUNTIFS(Orders!AD:AD,Data!M303,Orders!W:W,1,Orders!X:X,1,Orders!S:S,"*Starter*")),IF(Data!Z303="AAM",SUMIFS(Data!AX:AX,Data!Z:Z,"TM",Data!X:X,Data!M303),IF(Data!Z303="AM",SUMIFS(Data!AX:AX,Data!Z:Z,"TM",Data!V:V,Data!M303),IF(Data!Z303="AZM",SUMIFS(Data!AX:AX,Data!Z:Z,"TM",Data!U:U,Data!M303),IF(Data!Z303="Zone",SUMIFS(Data!AX:AX,Data!Z:Z,"TM",Data!T:T,Data!M303),IF(Data!Z303="Region",SUMIFS(Data!AX:AX,Data!Z:Z,"TM",Data!S:S,Data!M303),IF(Data!Z303="Country",SUMIFS(Data!AX:AX,Data!Z:Z,"TM",Data!R:R,Data!M303),0)))))))</f>
        <v>0</v>
      </c>
      <c r="AY303" s="18">
        <f>IF(Z303="TM",(COUNTIFS(Orders!AD:AD,Data!M303,Orders!W:W,0,Orders!X:X,0,Orders!S:S,"*Pro*")+COUNTIFS(Orders!AD:AD,Data!M303,Orders!W:W,1,Orders!X:X,1,Orders!S:S,"*Pro*")),IF(Data!Z303="AAM",SUMIFS(Data!AY:AY,Data!Z:Z,"TM",Data!X:X,Data!M303),IF(Data!Z303="AM",SUMIFS(Data!AY:AY,Data!Z:Z,"TM",Data!V:V,Data!M303),IF(Data!Z303="AZM",SUMIFS(Data!AY:AY,Data!Z:Z,"TM",Data!U:U,Data!M303),IF(Data!Z303="Zone",SUMIFS(Data!AY:AY,Data!Z:Z,"TM",Data!T:T,Data!M303),IF(Data!Z303="Region",SUMIFS(Data!AY:AY,Data!Z:Z,"TM",Data!S:S,Data!M303),IF(Data!Z303="Country",SUMIFS(Data!AY:AY,Data!Z:Z,"TM",Data!R:R,Data!M303),0)))))))</f>
        <v>0</v>
      </c>
      <c r="AZ303" s="18">
        <f>IF(Z303="TM",(COUNTIFS(Orders!AD:AD,Data!M303,Orders!W:W,0,Orders!X:X,0,Orders!S:S,"*Tab*")+COUNTIFS(Orders!AD:AD,Data!M303,Orders!W:W,1,Orders!X:X,1,Orders!S:S,"*Tab*")),IF(Data!Z303="AAM",SUMIFS(Data!AZ:AZ,Data!Z:Z,"TM",Data!X:X,Data!M303),IF(Data!Z303="AM",SUMIFS(Data!AZ:AZ,Data!Z:Z,"TM",Data!V:V,Data!M303),IF(Data!Z303="AZM",SUMIFS(Data!AZ:AZ,Data!Z:Z,"TM",Data!U:U,Data!M303),IF(Data!Z303="Zone",SUMIFS(Data!AZ:AZ,Data!Z:Z,"TM",Data!T:T,Data!M303),IF(Data!Z303="Region",SUMIFS(Data!AZ:AZ,Data!Z:Z,"TM",Data!S:S,Data!M303),IF(Data!Z303="Country",SUMIFS(Data!AZ:AZ,Data!Z:Z,"TM",Data!R:R,Data!M303),0)))))))</f>
        <v>0</v>
      </c>
      <c r="BA303" s="18">
        <f>IF(Z303="TM",(COUNTIFS(Orders!AD:AD,Data!M303,Orders!W:W,0,Orders!X:X,0,Orders!S:S,"*Dental*")+COUNTIFS(Orders!AD:AD,Data!M303,Orders!W:W,1,Orders!X:X,1,Orders!S:S,"*Dental*")+COUNTIFS(Orders!AD:AD,Data!M303,Orders!W:W,0,Orders!X:X,0,Orders!S:S,"*Pediatric*")+COUNTIFS(Orders!AD:AD,Data!M303,Orders!W:W,1,Orders!X:X,1,Orders!S:S,"*Pediatric*")),IF(Data!Z303="AAM",SUMIFS(Data!BA:BA,Data!Z:Z,"TM",Data!X:X,Data!M303),IF(Data!Z303="AM",SUMIFS(Data!BA:BA,Data!Z:Z,"TM",Data!V:V,Data!M303),IF(Data!Z303="AZM",SUMIFS(Data!BA:BA,Data!Z:Z,"TM",Data!U:U,Data!M303),IF(Data!Z303="Zone",SUMIFS(Data!BA:BA,Data!Z:Z,"TM",Data!T:T,Data!M303),IF(Data!Z303="Region",SUMIFS(Data!BA:BA,Data!Z:Z,"TM",Data!S:S,Data!M303),IF(Data!Z303="Country",SUMIFS(Data!BA:BA,Data!Z:Z,"TM",Data!R:R,Data!M303),0)))))))</f>
        <v>0</v>
      </c>
      <c r="BB303" s="18">
        <f>IF(Z303="TM",(COUNTIFS(Orders!AD:AD,Data!M303,Orders!W:W,0,Orders!X:X,0,Orders!S:S,"*Fabric*")+COUNTIFS(Orders!AD:AD,Data!M303,Orders!W:W,1,Orders!X:X,1,Orders!S:S,"*Fabric*")),IF(Data!Z303="AAM",SUMIFS(Data!BB:BB,Data!Z:Z,"TM",Data!X:X,Data!M303),IF(Data!Z303="AM",SUMIFS(Data!BB:BB,Data!Z:Z,"TM",Data!V:V,Data!M303),IF(Data!Z303="AZM",SUMIFS(Data!BB:BB,Data!Z:Z,"TM",Data!U:U,Data!M303),IF(Data!Z303="Zone",SUMIFS(Data!BB:BB,Data!Z:Z,"TM",Data!T:T,Data!M303),IF(Data!Z303="Region",SUMIFS(Data!BB:BB,Data!Z:Z,"TM",Data!S:S,Data!M303),IF(Data!Z303="Country",SUMIFS(Data!BB:BB,Data!Z:Z,"TM",Data!R:R,Data!M303),0)))))))</f>
        <v>0</v>
      </c>
    </row>
    <row r="304" spans="1:54" ht="15.75" x14ac:dyDescent="0.3">
      <c r="A304" s="33" t="str">
        <f t="shared" si="88"/>
        <v/>
      </c>
      <c r="B304" s="33" t="b">
        <f t="shared" si="89"/>
        <v>1</v>
      </c>
      <c r="C304" s="33" t="e">
        <f>IF(ISERROR(SMALL($D$4:$D$594,E304)),””,SMALL($D$4:$D$594,E304))</f>
        <v>#NAME?</v>
      </c>
      <c r="D304" s="34" t="str">
        <f t="shared" si="90"/>
        <v/>
      </c>
      <c r="E304" s="33">
        <f>ROWS($E$4:E304)</f>
        <v>301</v>
      </c>
      <c r="F304" s="33">
        <f t="shared" si="91"/>
        <v>0</v>
      </c>
      <c r="G304" s="33">
        <f>IF(OR(Report!$C$7="",Report!$C$7="All Levels"),1,IF(Report!$C$7=Data!Z304,1,0))</f>
        <v>0</v>
      </c>
      <c r="H304" s="33">
        <f t="shared" si="92"/>
        <v>1</v>
      </c>
      <c r="I304" s="33">
        <f t="shared" si="93"/>
        <v>3</v>
      </c>
      <c r="J304" s="33">
        <f>IF(OR(Report!$F$7="",Report!$F$7="All AMs"),1,IF(Report!$F$7=Data!W304,1,0))</f>
        <v>1</v>
      </c>
      <c r="K304" s="33">
        <f>IF(OR(Report!$E$7="",Report!$E$7="All Zones"),1,IF(Report!$E$7=Data!P304,1,0))</f>
        <v>1</v>
      </c>
      <c r="L304" s="33">
        <f>IF(OR(Report!$D$7="",Report!$D$7="All Regions"),1,IF(Report!$D$7=Data!O304,1,0))</f>
        <v>1</v>
      </c>
      <c r="M304" s="67" t="s">
        <v>649</v>
      </c>
      <c r="N304" s="67" t="s">
        <v>1129</v>
      </c>
      <c r="O304" s="68" t="s">
        <v>19</v>
      </c>
      <c r="P304" s="68" t="s">
        <v>685</v>
      </c>
      <c r="Q304" s="68" t="s">
        <v>685</v>
      </c>
      <c r="R304" s="67" t="s">
        <v>777</v>
      </c>
      <c r="S304" s="67" t="s">
        <v>753</v>
      </c>
      <c r="T304" s="67" t="s">
        <v>754</v>
      </c>
      <c r="U304" s="67" t="s">
        <v>785</v>
      </c>
      <c r="V304" s="67" t="s">
        <v>828</v>
      </c>
      <c r="W304" s="67" t="s">
        <v>716</v>
      </c>
      <c r="X304" s="67"/>
      <c r="Y304" s="68" t="s">
        <v>361</v>
      </c>
      <c r="Z304" s="68" t="s">
        <v>13</v>
      </c>
      <c r="AA304" s="68" t="s">
        <v>70</v>
      </c>
      <c r="AB304" s="18">
        <f>IF(Z304="TM",IF(AA304="H",(COUNTIFS(Orders!AD:AD,Data!M304,Orders!W:W,0,Orders!X:X,0)+COUNTIFS(Orders!AD:AD,Data!M304,Orders!W:W,1,Orders!X:X,1)),0),IF(Data!Z304="AAM",SUMIFS(Data!AB:AB,Data!Z:Z,"TM",Data!X:X,Data!M304,AA:AA,"H"),IF(Data!Z304="AM",SUMIFS(Data!AB:AB,Data!Z:Z,"TM",Data!V:V,Data!M304,AA:AA,"H"),IF(Data!Z304="AZM",SUMIFS(Data!AB:AB,Data!Z:Z,"TM",Data!U:U,Data!M304,AA:AA,"H"),IF(Data!Z304="ZM",SUMIFS(Data!AB:AB,Data!Z:Z,"TM",Data!T:T,Data!M304,AA:AA,"H"),IF(Data!Z304="RM",SUMIFS(Data!AB:AB,Data!Z:Z,"TM",Data!S:S,Data!M304,AA:AA,"H"),IF(Data!Z304="CM",SUMIFS(Data!AB:AB,Data!Z:Z,"TM",Data!R:R,Data!M304,AA:AA,"H"),"")))))))</f>
        <v>0</v>
      </c>
      <c r="AC304" s="28">
        <f>IF(Z304="TM",IF(AA304="H",(SUMIFS(Orders!AG:AG,Orders!AD:AD,Data!M304,Orders!W:W,0,Orders!X:X,0)+SUMIFS(Orders!AG:AG,Orders!AD:AD,Data!M304,Orders!W:W,1,Orders!X:X,1))/12000,0),IF(Data!Z304="AAM",SUMIFS(Data!AC:AC,Data!Z:Z,"TM",Data!X:X,Data!M304,AA:AA,"H"),IF(Data!Z304="AM",SUMIFS(Data!AC:AC,Data!Z:Z,"TM",Data!V:V,Data!M304,AA:AA,"H"),IF(Data!Z304="AZM",SUMIFS(Data!AC:AC,Data!Z:Z,"TM",Data!U:U,Data!M304,AA:AA,"H"),IF(Data!Z304="Zone",SUMIFS(Data!AC:AC,Data!Z:Z,"TM",Data!T:T,Data!M304,AA:AA,"H"),IF(Data!Z304="Region",SUMIFS(Data!AC:AC,Data!Z:Z,"TM",Data!S:S,Data!M304,AA:AA,"H"),IF(Data!Z304="Country",SUMIFS(Data!AC:AC,Data!Z:Z,"TM",Data!R:R,Data!M304,AA:AA,"H"),"")))))))</f>
        <v>0</v>
      </c>
      <c r="AD304" s="18">
        <f>IF(Z304="TM",0,IF(Data!Z304="AAM",SUMIFS(Data!AD:AD,Data!Z:Z,"TM",Data!X:X,Data!M304,AA:AA,"H"),IF(Data!Z304="AM",SUMIFS(Data!AD:AD,Data!Z:Z,"TM",Data!V:V,Data!M304,AA:AA,"H"),IF(Data!Z304="AZM",SUMIFS(Data!AD:AD,Data!Z:Z,"TM",Data!U:U,Data!M304,AA:AA,"H"),IF(Data!Z304="Zone",SUMIFS(Data!AD:AD,Data!Z:Z,"TM",Data!T:T,Data!M304,AA:AA,"H"),IF(Data!Z304="Region",SUMIFS(Data!AD:AD,Data!Z:Z,"TM",Data!S:S,Data!M304,AA:AA,"H"),IF(Data!Z304="Country",SUMIFS(Data!AD:AD,Data!Z:Z,"TM",Data!R:R,Data!M304,AA:AA,"H"),"")))))))</f>
        <v>0</v>
      </c>
      <c r="AE304" s="27">
        <f t="shared" si="77"/>
        <v>0</v>
      </c>
      <c r="AF304" s="26">
        <f t="shared" si="78"/>
        <v>0</v>
      </c>
      <c r="AG304" s="26">
        <f t="shared" si="79"/>
        <v>0</v>
      </c>
      <c r="AH304" s="26">
        <f t="shared" si="80"/>
        <v>0</v>
      </c>
      <c r="AJ304" s="28">
        <f>IF(Z304="TM",IF(AA304="U",(SUMIFS(Orders!AG:AG,Orders!AD:AD,Data!M304,Orders!W:W,0,Orders!X:X,0)+SUMIFS(Orders!AG:AG,Orders!AD:AD,Data!M304,Orders!W:W,1,Orders!X:X,1))/12000,0),IF(Data!Z304="AAM",SUMIFS(Data!AJ:AJ,Data!Z:Z,"TM",Data!X:X,Data!M304,AA:AA,"U"),IF(Data!Z304="AM",SUMIFS(Data!AJ:AJ,Data!Z:Z,"TM",Data!V:V,Data!M304,AA:AA,"U"),IF(Data!Z304="AZM",SUMIFS(Data!AJ:AJ,Data!Z:Z,"TM",Data!U:U,Data!M304,AA:AA,"U"),IF(Data!Z304="Zone",SUMIFS(Data!AJ:AJ,Data!Z:Z,"TM",Data!T:T,Data!M304,AA:AA,"U"),IF(Data!Z304="Region",SUMIFS(Data!AJ:AJ,Data!Z:Z,"TM",Data!S:S,Data!M304,AA:AA,"U"),IF(Data!Z304="Country",SUMIFS(Data!AJ:AJ,Data!Z:Z,"TM",Data!R:R,Data!M304,AA:AA,"U"),"")))))))</f>
        <v>0</v>
      </c>
      <c r="AK304" s="18">
        <f>IF(Z304="TM",IF(AA304="U",(SUMIFS(Orders!AG:AG,Orders!AD:AD,Data!M304,Orders!W:W,0,Orders!X:X,0)+SUMIFS(Orders!AG:AG,Orders!AD:AD,Data!M304,Orders!W:W,1,Orders!X:X,1)),0),IF(Data!Z304="AAM",SUMIFS(Data!AK:AK,Data!Z:Z,"TM",Data!X:X,Data!M304,AA:AA,"U"),IF(Data!Z304="AM",SUMIFS(Data!AK:AK,Data!Z:Z,"TM",Data!V:V,Data!M304,AA:AA,"U"),IF(Data!Z304="AZM",SUMIFS(Data!AK:AK,Data!Z:Z,"TM",Data!U:U,Data!M304,AA:AA,"U"),IF(Data!Z304="Zone",SUMIFS(Data!AK:AK,Data!Z:Z,"TM",Data!T:T,Data!M304,AA:AA,"U"),IF(Data!Z304="Region",SUMIFS(Data!AK:AK,Data!Z:Z,"TM",Data!S:S,Data!M304,AA:AA,"U"),IF(Data!Z304="Country",SUMIFS(Data!AK:AK,Data!Z:Z,"TM",Data!R:R,Data!M304,AA:AA,"U"),"")))))))</f>
        <v>0</v>
      </c>
      <c r="AL304" s="18">
        <f>IF(Z304="TM",12000*0,IF(Data!Z304="AAM",SUMIFS(Data!AL:AL,Data!Z:Z,"TM",Data!X:X,Data!M304,AA:AA,"H"),IF(Data!Z304="AM",SUMIFS(Data!AL:AL,Data!Z:Z,"TM",Data!V:V,Data!M304,AA:AA,"H"),IF(Data!Z304="AZM",SUMIFS(Data!AL:AL,Data!Z:Z,"TM",Data!U:U,Data!M304,AA:AA,"H"),IF(Data!Z304="Zone",SUMIFS(Data!AL:AL,Data!Z:Z,"TM",Data!T:T,Data!M304,AA:AA,"H"),IF(Data!Z304="Region",SUMIFS(Data!AL:AL,Data!Z:Z,"TM",Data!S:S,Data!M304,AA:AA,"H"),IF(Data!Z304="Country",SUMIFS(Data!AL:AL,Data!Z:Z,"TM",Data!R:R,Data!M304,AA:AA,"H"),"")))))))</f>
        <v>0</v>
      </c>
      <c r="AM304" s="27">
        <f t="shared" si="81"/>
        <v>0</v>
      </c>
      <c r="AN304" s="26">
        <f t="shared" si="82"/>
        <v>0</v>
      </c>
      <c r="AO304" s="26">
        <f t="shared" si="83"/>
        <v>0</v>
      </c>
      <c r="AQ304" s="28">
        <f t="shared" si="84"/>
        <v>0</v>
      </c>
      <c r="AR304" s="18">
        <f t="shared" si="85"/>
        <v>0</v>
      </c>
      <c r="AS304" s="18">
        <f t="shared" si="86"/>
        <v>0</v>
      </c>
      <c r="AT304" s="27">
        <f t="shared" si="87"/>
        <v>0</v>
      </c>
      <c r="AU304" s="27"/>
      <c r="AV304" s="27"/>
      <c r="AW304" s="18">
        <f>IF(Z304="TM",(COUNTIFS(Orders!AD:AD,Data!M304,Orders!W:W,0,Orders!X:X,0,Orders!S:S,"*Ray*")+COUNTIFS(Orders!AD:AD,Data!M304,Orders!W:W,1,Orders!X:X,1,Orders!S:S,"*Ray*")+COUNTIFS(Orders!AD:AD,Data!M304,Orders!W:W,0,Orders!X:X,0,Orders!S:S,"*Fabric*")+COUNTIFS(Orders!AD:AD,Data!M304,Orders!W:W,1,Orders!X:X,1,Orders!S:S,"*Fabric*")),IF(Data!Z304="AAM",SUMIFS(Data!AW:AW,Data!Z:Z,"TM",Data!X:X,Data!M304),IF(Data!Z304="AM",SUMIFS(Data!AW:AW,Data!Z:Z,"TM",Data!V:V,Data!M304),IF(Data!Z304="AZM",SUMIFS(Data!AW:AW,Data!Z:Z,"TM",Data!U:U,Data!M304),IF(Data!Z304="Zone",SUMIFS(Data!AW:AW,Data!Z:Z,"TM",Data!T:T,Data!M304),IF(Data!Z304="Region",SUMIFS(Data!AW:AW,Data!Z:Z,"TM",Data!S:S,Data!M304),IF(Data!Z304="Country",SUMIFS(Data!AW:AW,Data!Z:Z,"TM",Data!R:R,Data!M304),0)))))))</f>
        <v>0</v>
      </c>
      <c r="AX304" s="18">
        <f>IF(Z304="TM",(COUNTIFS(Orders!AD:AD,Data!M304,Orders!W:W,0,Orders!X:X,0,Orders!S:S,"*Starter*")+COUNTIFS(Orders!AD:AD,Data!M304,Orders!W:W,1,Orders!X:X,1,Orders!S:S,"*Starter*")),IF(Data!Z304="AAM",SUMIFS(Data!AX:AX,Data!Z:Z,"TM",Data!X:X,Data!M304),IF(Data!Z304="AM",SUMIFS(Data!AX:AX,Data!Z:Z,"TM",Data!V:V,Data!M304),IF(Data!Z304="AZM",SUMIFS(Data!AX:AX,Data!Z:Z,"TM",Data!U:U,Data!M304),IF(Data!Z304="Zone",SUMIFS(Data!AX:AX,Data!Z:Z,"TM",Data!T:T,Data!M304),IF(Data!Z304="Region",SUMIFS(Data!AX:AX,Data!Z:Z,"TM",Data!S:S,Data!M304),IF(Data!Z304="Country",SUMIFS(Data!AX:AX,Data!Z:Z,"TM",Data!R:R,Data!M304),0)))))))</f>
        <v>0</v>
      </c>
      <c r="AY304" s="18">
        <f>IF(Z304="TM",(COUNTIFS(Orders!AD:AD,Data!M304,Orders!W:W,0,Orders!X:X,0,Orders!S:S,"*Pro*")+COUNTIFS(Orders!AD:AD,Data!M304,Orders!W:W,1,Orders!X:X,1,Orders!S:S,"*Pro*")),IF(Data!Z304="AAM",SUMIFS(Data!AY:AY,Data!Z:Z,"TM",Data!X:X,Data!M304),IF(Data!Z304="AM",SUMIFS(Data!AY:AY,Data!Z:Z,"TM",Data!V:V,Data!M304),IF(Data!Z304="AZM",SUMIFS(Data!AY:AY,Data!Z:Z,"TM",Data!U:U,Data!M304),IF(Data!Z304="Zone",SUMIFS(Data!AY:AY,Data!Z:Z,"TM",Data!T:T,Data!M304),IF(Data!Z304="Region",SUMIFS(Data!AY:AY,Data!Z:Z,"TM",Data!S:S,Data!M304),IF(Data!Z304="Country",SUMIFS(Data!AY:AY,Data!Z:Z,"TM",Data!R:R,Data!M304),0)))))))</f>
        <v>0</v>
      </c>
      <c r="AZ304" s="18">
        <f>IF(Z304="TM",(COUNTIFS(Orders!AD:AD,Data!M304,Orders!W:W,0,Orders!X:X,0,Orders!S:S,"*Tab*")+COUNTIFS(Orders!AD:AD,Data!M304,Orders!W:W,1,Orders!X:X,1,Orders!S:S,"*Tab*")),IF(Data!Z304="AAM",SUMIFS(Data!AZ:AZ,Data!Z:Z,"TM",Data!X:X,Data!M304),IF(Data!Z304="AM",SUMIFS(Data!AZ:AZ,Data!Z:Z,"TM",Data!V:V,Data!M304),IF(Data!Z304="AZM",SUMIFS(Data!AZ:AZ,Data!Z:Z,"TM",Data!U:U,Data!M304),IF(Data!Z304="Zone",SUMIFS(Data!AZ:AZ,Data!Z:Z,"TM",Data!T:T,Data!M304),IF(Data!Z304="Region",SUMIFS(Data!AZ:AZ,Data!Z:Z,"TM",Data!S:S,Data!M304),IF(Data!Z304="Country",SUMIFS(Data!AZ:AZ,Data!Z:Z,"TM",Data!R:R,Data!M304),0)))))))</f>
        <v>0</v>
      </c>
      <c r="BA304" s="18">
        <f>IF(Z304="TM",(COUNTIFS(Orders!AD:AD,Data!M304,Orders!W:W,0,Orders!X:X,0,Orders!S:S,"*Dental*")+COUNTIFS(Orders!AD:AD,Data!M304,Orders!W:W,1,Orders!X:X,1,Orders!S:S,"*Dental*")+COUNTIFS(Orders!AD:AD,Data!M304,Orders!W:W,0,Orders!X:X,0,Orders!S:S,"*Pediatric*")+COUNTIFS(Orders!AD:AD,Data!M304,Orders!W:W,1,Orders!X:X,1,Orders!S:S,"*Pediatric*")),IF(Data!Z304="AAM",SUMIFS(Data!BA:BA,Data!Z:Z,"TM",Data!X:X,Data!M304),IF(Data!Z304="AM",SUMIFS(Data!BA:BA,Data!Z:Z,"TM",Data!V:V,Data!M304),IF(Data!Z304="AZM",SUMIFS(Data!BA:BA,Data!Z:Z,"TM",Data!U:U,Data!M304),IF(Data!Z304="Zone",SUMIFS(Data!BA:BA,Data!Z:Z,"TM",Data!T:T,Data!M304),IF(Data!Z304="Region",SUMIFS(Data!BA:BA,Data!Z:Z,"TM",Data!S:S,Data!M304),IF(Data!Z304="Country",SUMIFS(Data!BA:BA,Data!Z:Z,"TM",Data!R:R,Data!M304),0)))))))</f>
        <v>0</v>
      </c>
      <c r="BB304" s="18">
        <f>IF(Z304="TM",(COUNTIFS(Orders!AD:AD,Data!M304,Orders!W:W,0,Orders!X:X,0,Orders!S:S,"*Fabric*")+COUNTIFS(Orders!AD:AD,Data!M304,Orders!W:W,1,Orders!X:X,1,Orders!S:S,"*Fabric*")),IF(Data!Z304="AAM",SUMIFS(Data!BB:BB,Data!Z:Z,"TM",Data!X:X,Data!M304),IF(Data!Z304="AM",SUMIFS(Data!BB:BB,Data!Z:Z,"TM",Data!V:V,Data!M304),IF(Data!Z304="AZM",SUMIFS(Data!BB:BB,Data!Z:Z,"TM",Data!U:U,Data!M304),IF(Data!Z304="Zone",SUMIFS(Data!BB:BB,Data!Z:Z,"TM",Data!T:T,Data!M304),IF(Data!Z304="Region",SUMIFS(Data!BB:BB,Data!Z:Z,"TM",Data!S:S,Data!M304),IF(Data!Z304="Country",SUMIFS(Data!BB:BB,Data!Z:Z,"TM",Data!R:R,Data!M304),0)))))))</f>
        <v>0</v>
      </c>
    </row>
    <row r="305" spans="1:54" ht="15.75" x14ac:dyDescent="0.3">
      <c r="A305" s="33" t="str">
        <f t="shared" si="88"/>
        <v/>
      </c>
      <c r="B305" s="33" t="b">
        <f t="shared" si="89"/>
        <v>1</v>
      </c>
      <c r="C305" s="33" t="e">
        <f>IF(ISERROR(SMALL($D$4:$D$594,E305)),””,SMALL($D$4:$D$594,E305))</f>
        <v>#NAME?</v>
      </c>
      <c r="D305" s="34" t="str">
        <f t="shared" si="90"/>
        <v/>
      </c>
      <c r="E305" s="33">
        <f>ROWS($E$4:E305)</f>
        <v>302</v>
      </c>
      <c r="F305" s="33">
        <f t="shared" si="91"/>
        <v>0</v>
      </c>
      <c r="G305" s="33">
        <f>IF(OR(Report!$C$7="",Report!$C$7="All Levels"),1,IF(Report!$C$7=Data!Z305,1,0))</f>
        <v>0</v>
      </c>
      <c r="H305" s="33">
        <f t="shared" si="92"/>
        <v>1</v>
      </c>
      <c r="I305" s="33">
        <f t="shared" si="93"/>
        <v>3</v>
      </c>
      <c r="J305" s="33">
        <f>IF(OR(Report!$F$7="",Report!$F$7="All AMs"),1,IF(Report!$F$7=Data!W305,1,0))</f>
        <v>1</v>
      </c>
      <c r="K305" s="33">
        <f>IF(OR(Report!$E$7="",Report!$E$7="All Zones"),1,IF(Report!$E$7=Data!P305,1,0))</f>
        <v>1</v>
      </c>
      <c r="L305" s="33">
        <f>IF(OR(Report!$D$7="",Report!$D$7="All Regions"),1,IF(Report!$D$7=Data!O305,1,0))</f>
        <v>1</v>
      </c>
      <c r="M305" s="67" t="s">
        <v>364</v>
      </c>
      <c r="N305" s="67" t="s">
        <v>1130</v>
      </c>
      <c r="O305" s="68" t="s">
        <v>19</v>
      </c>
      <c r="P305" s="68" t="s">
        <v>685</v>
      </c>
      <c r="Q305" s="68" t="s">
        <v>685</v>
      </c>
      <c r="R305" s="67" t="s">
        <v>777</v>
      </c>
      <c r="S305" s="67" t="s">
        <v>753</v>
      </c>
      <c r="T305" s="67" t="s">
        <v>754</v>
      </c>
      <c r="U305" s="67" t="s">
        <v>785</v>
      </c>
      <c r="V305" s="67" t="s">
        <v>828</v>
      </c>
      <c r="W305" s="67" t="s">
        <v>716</v>
      </c>
      <c r="X305" s="67"/>
      <c r="Y305" s="68" t="s">
        <v>361</v>
      </c>
      <c r="Z305" s="68" t="s">
        <v>13</v>
      </c>
      <c r="AA305" s="68" t="s">
        <v>925</v>
      </c>
      <c r="AB305" s="18">
        <f>IF(Z305="TM",IF(AA305="H",(COUNTIFS(Orders!AD:AD,Data!M305,Orders!W:W,0,Orders!X:X,0)+COUNTIFS(Orders!AD:AD,Data!M305,Orders!W:W,1,Orders!X:X,1)),0),IF(Data!Z305="AAM",SUMIFS(Data!AB:AB,Data!Z:Z,"TM",Data!X:X,Data!M305,AA:AA,"H"),IF(Data!Z305="AM",SUMIFS(Data!AB:AB,Data!Z:Z,"TM",Data!V:V,Data!M305,AA:AA,"H"),IF(Data!Z305="AZM",SUMIFS(Data!AB:AB,Data!Z:Z,"TM",Data!U:U,Data!M305,AA:AA,"H"),IF(Data!Z305="ZM",SUMIFS(Data!AB:AB,Data!Z:Z,"TM",Data!T:T,Data!M305,AA:AA,"H"),IF(Data!Z305="RM",SUMIFS(Data!AB:AB,Data!Z:Z,"TM",Data!S:S,Data!M305,AA:AA,"H"),IF(Data!Z305="CM",SUMIFS(Data!AB:AB,Data!Z:Z,"TM",Data!R:R,Data!M305,AA:AA,"H"),"")))))))</f>
        <v>0</v>
      </c>
      <c r="AC305" s="28">
        <f>IF(Z305="TM",IF(AA305="H",(SUMIFS(Orders!AG:AG,Orders!AD:AD,Data!M305,Orders!W:W,0,Orders!X:X,0)+SUMIFS(Orders!AG:AG,Orders!AD:AD,Data!M305,Orders!W:W,1,Orders!X:X,1))/12000,0),IF(Data!Z305="AAM",SUMIFS(Data!AC:AC,Data!Z:Z,"TM",Data!X:X,Data!M305,AA:AA,"H"),IF(Data!Z305="AM",SUMIFS(Data!AC:AC,Data!Z:Z,"TM",Data!V:V,Data!M305,AA:AA,"H"),IF(Data!Z305="AZM",SUMIFS(Data!AC:AC,Data!Z:Z,"TM",Data!U:U,Data!M305,AA:AA,"H"),IF(Data!Z305="Zone",SUMIFS(Data!AC:AC,Data!Z:Z,"TM",Data!T:T,Data!M305,AA:AA,"H"),IF(Data!Z305="Region",SUMIFS(Data!AC:AC,Data!Z:Z,"TM",Data!S:S,Data!M305,AA:AA,"H"),IF(Data!Z305="Country",SUMIFS(Data!AC:AC,Data!Z:Z,"TM",Data!R:R,Data!M305,AA:AA,"H"),"")))))))</f>
        <v>0</v>
      </c>
      <c r="AD305" s="18">
        <f>IF(Z305="TM",0,IF(Data!Z305="AAM",SUMIFS(Data!AD:AD,Data!Z:Z,"TM",Data!X:X,Data!M305,AA:AA,"H"),IF(Data!Z305="AM",SUMIFS(Data!AD:AD,Data!Z:Z,"TM",Data!V:V,Data!M305,AA:AA,"H"),IF(Data!Z305="AZM",SUMIFS(Data!AD:AD,Data!Z:Z,"TM",Data!U:U,Data!M305,AA:AA,"H"),IF(Data!Z305="Zone",SUMIFS(Data!AD:AD,Data!Z:Z,"TM",Data!T:T,Data!M305,AA:AA,"H"),IF(Data!Z305="Region",SUMIFS(Data!AD:AD,Data!Z:Z,"TM",Data!S:S,Data!M305,AA:AA,"H"),IF(Data!Z305="Country",SUMIFS(Data!AD:AD,Data!Z:Z,"TM",Data!R:R,Data!M305,AA:AA,"H"),"")))))))</f>
        <v>0</v>
      </c>
      <c r="AE305" s="27">
        <f t="shared" si="77"/>
        <v>0</v>
      </c>
      <c r="AF305" s="26">
        <f t="shared" si="78"/>
        <v>0</v>
      </c>
      <c r="AG305" s="26">
        <f t="shared" si="79"/>
        <v>0</v>
      </c>
      <c r="AH305" s="26">
        <f t="shared" si="80"/>
        <v>0</v>
      </c>
      <c r="AJ305" s="28">
        <f>IF(Z305="TM",IF(AA305="U",(SUMIFS(Orders!AG:AG,Orders!AD:AD,Data!M305,Orders!W:W,0,Orders!X:X,0)+SUMIFS(Orders!AG:AG,Orders!AD:AD,Data!M305,Orders!W:W,1,Orders!X:X,1))/12000,0),IF(Data!Z305="AAM",SUMIFS(Data!AJ:AJ,Data!Z:Z,"TM",Data!X:X,Data!M305,AA:AA,"U"),IF(Data!Z305="AM",SUMIFS(Data!AJ:AJ,Data!Z:Z,"TM",Data!V:V,Data!M305,AA:AA,"U"),IF(Data!Z305="AZM",SUMIFS(Data!AJ:AJ,Data!Z:Z,"TM",Data!U:U,Data!M305,AA:AA,"U"),IF(Data!Z305="Zone",SUMIFS(Data!AJ:AJ,Data!Z:Z,"TM",Data!T:T,Data!M305,AA:AA,"U"),IF(Data!Z305="Region",SUMIFS(Data!AJ:AJ,Data!Z:Z,"TM",Data!S:S,Data!M305,AA:AA,"U"),IF(Data!Z305="Country",SUMIFS(Data!AJ:AJ,Data!Z:Z,"TM",Data!R:R,Data!M305,AA:AA,"U"),"")))))))</f>
        <v>0</v>
      </c>
      <c r="AK305" s="18">
        <f>IF(Z305="TM",IF(AA305="U",(SUMIFS(Orders!AG:AG,Orders!AD:AD,Data!M305,Orders!W:W,0,Orders!X:X,0)+SUMIFS(Orders!AG:AG,Orders!AD:AD,Data!M305,Orders!W:W,1,Orders!X:X,1)),0),IF(Data!Z305="AAM",SUMIFS(Data!AK:AK,Data!Z:Z,"TM",Data!X:X,Data!M305,AA:AA,"U"),IF(Data!Z305="AM",SUMIFS(Data!AK:AK,Data!Z:Z,"TM",Data!V:V,Data!M305,AA:AA,"U"),IF(Data!Z305="AZM",SUMIFS(Data!AK:AK,Data!Z:Z,"TM",Data!U:U,Data!M305,AA:AA,"U"),IF(Data!Z305="Zone",SUMIFS(Data!AK:AK,Data!Z:Z,"TM",Data!T:T,Data!M305,AA:AA,"U"),IF(Data!Z305="Region",SUMIFS(Data!AK:AK,Data!Z:Z,"TM",Data!S:S,Data!M305,AA:AA,"U"),IF(Data!Z305="Country",SUMIFS(Data!AK:AK,Data!Z:Z,"TM",Data!R:R,Data!M305,AA:AA,"U"),"")))))))</f>
        <v>0</v>
      </c>
      <c r="AL305" s="18">
        <f>IF(Z305="TM",12000*0,IF(Data!Z305="AAM",SUMIFS(Data!AL:AL,Data!Z:Z,"TM",Data!X:X,Data!M305,AA:AA,"H"),IF(Data!Z305="AM",SUMIFS(Data!AL:AL,Data!Z:Z,"TM",Data!V:V,Data!M305,AA:AA,"H"),IF(Data!Z305="AZM",SUMIFS(Data!AL:AL,Data!Z:Z,"TM",Data!U:U,Data!M305,AA:AA,"H"),IF(Data!Z305="Zone",SUMIFS(Data!AL:AL,Data!Z:Z,"TM",Data!T:T,Data!M305,AA:AA,"H"),IF(Data!Z305="Region",SUMIFS(Data!AL:AL,Data!Z:Z,"TM",Data!S:S,Data!M305,AA:AA,"H"),IF(Data!Z305="Country",SUMIFS(Data!AL:AL,Data!Z:Z,"TM",Data!R:R,Data!M305,AA:AA,"H"),"")))))))</f>
        <v>0</v>
      </c>
      <c r="AM305" s="27">
        <f t="shared" si="81"/>
        <v>0</v>
      </c>
      <c r="AN305" s="26">
        <f t="shared" si="82"/>
        <v>0</v>
      </c>
      <c r="AO305" s="26">
        <f t="shared" si="83"/>
        <v>0</v>
      </c>
      <c r="AQ305" s="28">
        <f t="shared" si="84"/>
        <v>0</v>
      </c>
      <c r="AR305" s="18">
        <f t="shared" si="85"/>
        <v>0</v>
      </c>
      <c r="AS305" s="18">
        <f t="shared" si="86"/>
        <v>0</v>
      </c>
      <c r="AT305" s="27">
        <f t="shared" si="87"/>
        <v>0</v>
      </c>
      <c r="AU305" s="27"/>
      <c r="AV305" s="27"/>
      <c r="AW305" s="18">
        <f>IF(Z305="TM",(COUNTIFS(Orders!AD:AD,Data!M305,Orders!W:W,0,Orders!X:X,0,Orders!S:S,"*Ray*")+COUNTIFS(Orders!AD:AD,Data!M305,Orders!W:W,1,Orders!X:X,1,Orders!S:S,"*Ray*")+COUNTIFS(Orders!AD:AD,Data!M305,Orders!W:W,0,Orders!X:X,0,Orders!S:S,"*Fabric*")+COUNTIFS(Orders!AD:AD,Data!M305,Orders!W:W,1,Orders!X:X,1,Orders!S:S,"*Fabric*")),IF(Data!Z305="AAM",SUMIFS(Data!AW:AW,Data!Z:Z,"TM",Data!X:X,Data!M305),IF(Data!Z305="AM",SUMIFS(Data!AW:AW,Data!Z:Z,"TM",Data!V:V,Data!M305),IF(Data!Z305="AZM",SUMIFS(Data!AW:AW,Data!Z:Z,"TM",Data!U:U,Data!M305),IF(Data!Z305="Zone",SUMIFS(Data!AW:AW,Data!Z:Z,"TM",Data!T:T,Data!M305),IF(Data!Z305="Region",SUMIFS(Data!AW:AW,Data!Z:Z,"TM",Data!S:S,Data!M305),IF(Data!Z305="Country",SUMIFS(Data!AW:AW,Data!Z:Z,"TM",Data!R:R,Data!M305),0)))))))</f>
        <v>0</v>
      </c>
      <c r="AX305" s="18">
        <f>IF(Z305="TM",(COUNTIFS(Orders!AD:AD,Data!M305,Orders!W:W,0,Orders!X:X,0,Orders!S:S,"*Starter*")+COUNTIFS(Orders!AD:AD,Data!M305,Orders!W:W,1,Orders!X:X,1,Orders!S:S,"*Starter*")),IF(Data!Z305="AAM",SUMIFS(Data!AX:AX,Data!Z:Z,"TM",Data!X:X,Data!M305),IF(Data!Z305="AM",SUMIFS(Data!AX:AX,Data!Z:Z,"TM",Data!V:V,Data!M305),IF(Data!Z305="AZM",SUMIFS(Data!AX:AX,Data!Z:Z,"TM",Data!U:U,Data!M305),IF(Data!Z305="Zone",SUMIFS(Data!AX:AX,Data!Z:Z,"TM",Data!T:T,Data!M305),IF(Data!Z305="Region",SUMIFS(Data!AX:AX,Data!Z:Z,"TM",Data!S:S,Data!M305),IF(Data!Z305="Country",SUMIFS(Data!AX:AX,Data!Z:Z,"TM",Data!R:R,Data!M305),0)))))))</f>
        <v>0</v>
      </c>
      <c r="AY305" s="18">
        <f>IF(Z305="TM",(COUNTIFS(Orders!AD:AD,Data!M305,Orders!W:W,0,Orders!X:X,0,Orders!S:S,"*Pro*")+COUNTIFS(Orders!AD:AD,Data!M305,Orders!W:W,1,Orders!X:X,1,Orders!S:S,"*Pro*")),IF(Data!Z305="AAM",SUMIFS(Data!AY:AY,Data!Z:Z,"TM",Data!X:X,Data!M305),IF(Data!Z305="AM",SUMIFS(Data!AY:AY,Data!Z:Z,"TM",Data!V:V,Data!M305),IF(Data!Z305="AZM",SUMIFS(Data!AY:AY,Data!Z:Z,"TM",Data!U:U,Data!M305),IF(Data!Z305="Zone",SUMIFS(Data!AY:AY,Data!Z:Z,"TM",Data!T:T,Data!M305),IF(Data!Z305="Region",SUMIFS(Data!AY:AY,Data!Z:Z,"TM",Data!S:S,Data!M305),IF(Data!Z305="Country",SUMIFS(Data!AY:AY,Data!Z:Z,"TM",Data!R:R,Data!M305),0)))))))</f>
        <v>0</v>
      </c>
      <c r="AZ305" s="18">
        <f>IF(Z305="TM",(COUNTIFS(Orders!AD:AD,Data!M305,Orders!W:W,0,Orders!X:X,0,Orders!S:S,"*Tab*")+COUNTIFS(Orders!AD:AD,Data!M305,Orders!W:W,1,Orders!X:X,1,Orders!S:S,"*Tab*")),IF(Data!Z305="AAM",SUMIFS(Data!AZ:AZ,Data!Z:Z,"TM",Data!X:X,Data!M305),IF(Data!Z305="AM",SUMIFS(Data!AZ:AZ,Data!Z:Z,"TM",Data!V:V,Data!M305),IF(Data!Z305="AZM",SUMIFS(Data!AZ:AZ,Data!Z:Z,"TM",Data!U:U,Data!M305),IF(Data!Z305="Zone",SUMIFS(Data!AZ:AZ,Data!Z:Z,"TM",Data!T:T,Data!M305),IF(Data!Z305="Region",SUMIFS(Data!AZ:AZ,Data!Z:Z,"TM",Data!S:S,Data!M305),IF(Data!Z305="Country",SUMIFS(Data!AZ:AZ,Data!Z:Z,"TM",Data!R:R,Data!M305),0)))))))</f>
        <v>0</v>
      </c>
      <c r="BA305" s="18">
        <f>IF(Z305="TM",(COUNTIFS(Orders!AD:AD,Data!M305,Orders!W:W,0,Orders!X:X,0,Orders!S:S,"*Dental*")+COUNTIFS(Orders!AD:AD,Data!M305,Orders!W:W,1,Orders!X:X,1,Orders!S:S,"*Dental*")+COUNTIFS(Orders!AD:AD,Data!M305,Orders!W:W,0,Orders!X:X,0,Orders!S:S,"*Pediatric*")+COUNTIFS(Orders!AD:AD,Data!M305,Orders!W:W,1,Orders!X:X,1,Orders!S:S,"*Pediatric*")),IF(Data!Z305="AAM",SUMIFS(Data!BA:BA,Data!Z:Z,"TM",Data!X:X,Data!M305),IF(Data!Z305="AM",SUMIFS(Data!BA:BA,Data!Z:Z,"TM",Data!V:V,Data!M305),IF(Data!Z305="AZM",SUMIFS(Data!BA:BA,Data!Z:Z,"TM",Data!U:U,Data!M305),IF(Data!Z305="Zone",SUMIFS(Data!BA:BA,Data!Z:Z,"TM",Data!T:T,Data!M305),IF(Data!Z305="Region",SUMIFS(Data!BA:BA,Data!Z:Z,"TM",Data!S:S,Data!M305),IF(Data!Z305="Country",SUMIFS(Data!BA:BA,Data!Z:Z,"TM",Data!R:R,Data!M305),0)))))))</f>
        <v>0</v>
      </c>
      <c r="BB305" s="18">
        <f>IF(Z305="TM",(COUNTIFS(Orders!AD:AD,Data!M305,Orders!W:W,0,Orders!X:X,0,Orders!S:S,"*Fabric*")+COUNTIFS(Orders!AD:AD,Data!M305,Orders!W:W,1,Orders!X:X,1,Orders!S:S,"*Fabric*")),IF(Data!Z305="AAM",SUMIFS(Data!BB:BB,Data!Z:Z,"TM",Data!X:X,Data!M305),IF(Data!Z305="AM",SUMIFS(Data!BB:BB,Data!Z:Z,"TM",Data!V:V,Data!M305),IF(Data!Z305="AZM",SUMIFS(Data!BB:BB,Data!Z:Z,"TM",Data!U:U,Data!M305),IF(Data!Z305="Zone",SUMIFS(Data!BB:BB,Data!Z:Z,"TM",Data!T:T,Data!M305),IF(Data!Z305="Region",SUMIFS(Data!BB:BB,Data!Z:Z,"TM",Data!S:S,Data!M305),IF(Data!Z305="Country",SUMIFS(Data!BB:BB,Data!Z:Z,"TM",Data!R:R,Data!M305),0)))))))</f>
        <v>0</v>
      </c>
    </row>
    <row r="306" spans="1:54" ht="15.75" x14ac:dyDescent="0.3">
      <c r="A306" s="33" t="str">
        <f t="shared" si="88"/>
        <v/>
      </c>
      <c r="B306" s="33" t="b">
        <f t="shared" si="89"/>
        <v>1</v>
      </c>
      <c r="C306" s="33" t="e">
        <f>IF(ISERROR(SMALL($D$4:$D$594,E306)),””,SMALL($D$4:$D$594,E306))</f>
        <v>#NAME?</v>
      </c>
      <c r="D306" s="34" t="str">
        <f t="shared" si="90"/>
        <v/>
      </c>
      <c r="E306" s="33">
        <f>ROWS($E$4:E306)</f>
        <v>303</v>
      </c>
      <c r="F306" s="33">
        <f t="shared" si="91"/>
        <v>0</v>
      </c>
      <c r="G306" s="33">
        <f>IF(OR(Report!$C$7="",Report!$C$7="All Levels"),1,IF(Report!$C$7=Data!Z306,1,0))</f>
        <v>0</v>
      </c>
      <c r="H306" s="33">
        <f t="shared" si="92"/>
        <v>1</v>
      </c>
      <c r="I306" s="33">
        <f t="shared" si="93"/>
        <v>3</v>
      </c>
      <c r="J306" s="33">
        <f>IF(OR(Report!$F$7="",Report!$F$7="All AMs"),1,IF(Report!$F$7=Data!W306,1,0))</f>
        <v>1</v>
      </c>
      <c r="K306" s="33">
        <f>IF(OR(Report!$E$7="",Report!$E$7="All Zones"),1,IF(Report!$E$7=Data!P306,1,0))</f>
        <v>1</v>
      </c>
      <c r="L306" s="33">
        <f>IF(OR(Report!$D$7="",Report!$D$7="All Regions"),1,IF(Report!$D$7=Data!O306,1,0))</f>
        <v>1</v>
      </c>
      <c r="M306" s="67" t="s">
        <v>1131</v>
      </c>
      <c r="N306" s="67" t="s">
        <v>1132</v>
      </c>
      <c r="O306" s="68" t="s">
        <v>19</v>
      </c>
      <c r="P306" s="68" t="s">
        <v>685</v>
      </c>
      <c r="Q306" s="68" t="s">
        <v>685</v>
      </c>
      <c r="R306" s="67" t="s">
        <v>777</v>
      </c>
      <c r="S306" s="67" t="s">
        <v>753</v>
      </c>
      <c r="T306" s="67" t="s">
        <v>754</v>
      </c>
      <c r="U306" s="67" t="s">
        <v>785</v>
      </c>
      <c r="V306" s="67" t="s">
        <v>829</v>
      </c>
      <c r="W306" s="67" t="s">
        <v>717</v>
      </c>
      <c r="X306" s="67" t="s">
        <v>325</v>
      </c>
      <c r="Y306" s="68" t="s">
        <v>361</v>
      </c>
      <c r="Z306" s="68" t="s">
        <v>13</v>
      </c>
      <c r="AA306" s="68" t="s">
        <v>70</v>
      </c>
      <c r="AB306" s="18">
        <f>IF(Z306="TM",IF(AA306="H",(COUNTIFS(Orders!AD:AD,Data!M306,Orders!W:W,0,Orders!X:X,0)+COUNTIFS(Orders!AD:AD,Data!M306,Orders!W:W,1,Orders!X:X,1)),0),IF(Data!Z306="AAM",SUMIFS(Data!AB:AB,Data!Z:Z,"TM",Data!X:X,Data!M306,AA:AA,"H"),IF(Data!Z306="AM",SUMIFS(Data!AB:AB,Data!Z:Z,"TM",Data!V:V,Data!M306,AA:AA,"H"),IF(Data!Z306="AZM",SUMIFS(Data!AB:AB,Data!Z:Z,"TM",Data!U:U,Data!M306,AA:AA,"H"),IF(Data!Z306="ZM",SUMIFS(Data!AB:AB,Data!Z:Z,"TM",Data!T:T,Data!M306,AA:AA,"H"),IF(Data!Z306="RM",SUMIFS(Data!AB:AB,Data!Z:Z,"TM",Data!S:S,Data!M306,AA:AA,"H"),IF(Data!Z306="CM",SUMIFS(Data!AB:AB,Data!Z:Z,"TM",Data!R:R,Data!M306,AA:AA,"H"),"")))))))</f>
        <v>0</v>
      </c>
      <c r="AC306" s="28">
        <f>IF(Z306="TM",IF(AA306="H",(SUMIFS(Orders!AG:AG,Orders!AD:AD,Data!M306,Orders!W:W,0,Orders!X:X,0)+SUMIFS(Orders!AG:AG,Orders!AD:AD,Data!M306,Orders!W:W,1,Orders!X:X,1))/12000,0),IF(Data!Z306="AAM",SUMIFS(Data!AC:AC,Data!Z:Z,"TM",Data!X:X,Data!M306,AA:AA,"H"),IF(Data!Z306="AM",SUMIFS(Data!AC:AC,Data!Z:Z,"TM",Data!V:V,Data!M306,AA:AA,"H"),IF(Data!Z306="AZM",SUMIFS(Data!AC:AC,Data!Z:Z,"TM",Data!U:U,Data!M306,AA:AA,"H"),IF(Data!Z306="Zone",SUMIFS(Data!AC:AC,Data!Z:Z,"TM",Data!T:T,Data!M306,AA:AA,"H"),IF(Data!Z306="Region",SUMIFS(Data!AC:AC,Data!Z:Z,"TM",Data!S:S,Data!M306,AA:AA,"H"),IF(Data!Z306="Country",SUMIFS(Data!AC:AC,Data!Z:Z,"TM",Data!R:R,Data!M306,AA:AA,"H"),"")))))))</f>
        <v>0</v>
      </c>
      <c r="AD306" s="18">
        <f>IF(Z306="TM",0,IF(Data!Z306="AAM",SUMIFS(Data!AD:AD,Data!Z:Z,"TM",Data!X:X,Data!M306,AA:AA,"H"),IF(Data!Z306="AM",SUMIFS(Data!AD:AD,Data!Z:Z,"TM",Data!V:V,Data!M306,AA:AA,"H"),IF(Data!Z306="AZM",SUMIFS(Data!AD:AD,Data!Z:Z,"TM",Data!U:U,Data!M306,AA:AA,"H"),IF(Data!Z306="Zone",SUMIFS(Data!AD:AD,Data!Z:Z,"TM",Data!T:T,Data!M306,AA:AA,"H"),IF(Data!Z306="Region",SUMIFS(Data!AD:AD,Data!Z:Z,"TM",Data!S:S,Data!M306,AA:AA,"H"),IF(Data!Z306="Country",SUMIFS(Data!AD:AD,Data!Z:Z,"TM",Data!R:R,Data!M306,AA:AA,"H"),"")))))))</f>
        <v>0</v>
      </c>
      <c r="AE306" s="27">
        <f t="shared" si="77"/>
        <v>0</v>
      </c>
      <c r="AF306" s="26">
        <f t="shared" si="78"/>
        <v>0</v>
      </c>
      <c r="AG306" s="26">
        <f t="shared" si="79"/>
        <v>0</v>
      </c>
      <c r="AH306" s="26">
        <f t="shared" si="80"/>
        <v>0</v>
      </c>
      <c r="AJ306" s="28">
        <f>IF(Z306="TM",IF(AA306="U",(SUMIFS(Orders!AG:AG,Orders!AD:AD,Data!M306,Orders!W:W,0,Orders!X:X,0)+SUMIFS(Orders!AG:AG,Orders!AD:AD,Data!M306,Orders!W:W,1,Orders!X:X,1))/12000,0),IF(Data!Z306="AAM",SUMIFS(Data!AJ:AJ,Data!Z:Z,"TM",Data!X:X,Data!M306,AA:AA,"U"),IF(Data!Z306="AM",SUMIFS(Data!AJ:AJ,Data!Z:Z,"TM",Data!V:V,Data!M306,AA:AA,"U"),IF(Data!Z306="AZM",SUMIFS(Data!AJ:AJ,Data!Z:Z,"TM",Data!U:U,Data!M306,AA:AA,"U"),IF(Data!Z306="Zone",SUMIFS(Data!AJ:AJ,Data!Z:Z,"TM",Data!T:T,Data!M306,AA:AA,"U"),IF(Data!Z306="Region",SUMIFS(Data!AJ:AJ,Data!Z:Z,"TM",Data!S:S,Data!M306,AA:AA,"U"),IF(Data!Z306="Country",SUMIFS(Data!AJ:AJ,Data!Z:Z,"TM",Data!R:R,Data!M306,AA:AA,"U"),"")))))))</f>
        <v>0</v>
      </c>
      <c r="AK306" s="18">
        <f>IF(Z306="TM",IF(AA306="U",(SUMIFS(Orders!AG:AG,Orders!AD:AD,Data!M306,Orders!W:W,0,Orders!X:X,0)+SUMIFS(Orders!AG:AG,Orders!AD:AD,Data!M306,Orders!W:W,1,Orders!X:X,1)),0),IF(Data!Z306="AAM",SUMIFS(Data!AK:AK,Data!Z:Z,"TM",Data!X:X,Data!M306,AA:AA,"U"),IF(Data!Z306="AM",SUMIFS(Data!AK:AK,Data!Z:Z,"TM",Data!V:V,Data!M306,AA:AA,"U"),IF(Data!Z306="AZM",SUMIFS(Data!AK:AK,Data!Z:Z,"TM",Data!U:U,Data!M306,AA:AA,"U"),IF(Data!Z306="Zone",SUMIFS(Data!AK:AK,Data!Z:Z,"TM",Data!T:T,Data!M306,AA:AA,"U"),IF(Data!Z306="Region",SUMIFS(Data!AK:AK,Data!Z:Z,"TM",Data!S:S,Data!M306,AA:AA,"U"),IF(Data!Z306="Country",SUMIFS(Data!AK:AK,Data!Z:Z,"TM",Data!R:R,Data!M306,AA:AA,"U"),"")))))))</f>
        <v>0</v>
      </c>
      <c r="AL306" s="18">
        <f>IF(Z306="TM",12000*0,IF(Data!Z306="AAM",SUMIFS(Data!AL:AL,Data!Z:Z,"TM",Data!X:X,Data!M306,AA:AA,"H"),IF(Data!Z306="AM",SUMIFS(Data!AL:AL,Data!Z:Z,"TM",Data!V:V,Data!M306,AA:AA,"H"),IF(Data!Z306="AZM",SUMIFS(Data!AL:AL,Data!Z:Z,"TM",Data!U:U,Data!M306,AA:AA,"H"),IF(Data!Z306="Zone",SUMIFS(Data!AL:AL,Data!Z:Z,"TM",Data!T:T,Data!M306,AA:AA,"H"),IF(Data!Z306="Region",SUMIFS(Data!AL:AL,Data!Z:Z,"TM",Data!S:S,Data!M306,AA:AA,"H"),IF(Data!Z306="Country",SUMIFS(Data!AL:AL,Data!Z:Z,"TM",Data!R:R,Data!M306,AA:AA,"H"),"")))))))</f>
        <v>0</v>
      </c>
      <c r="AM306" s="27">
        <f t="shared" si="81"/>
        <v>0</v>
      </c>
      <c r="AN306" s="26">
        <f t="shared" si="82"/>
        <v>0</v>
      </c>
      <c r="AO306" s="26">
        <f t="shared" si="83"/>
        <v>0</v>
      </c>
      <c r="AQ306" s="28">
        <f t="shared" si="84"/>
        <v>0</v>
      </c>
      <c r="AR306" s="18">
        <f t="shared" si="85"/>
        <v>0</v>
      </c>
      <c r="AS306" s="18">
        <f t="shared" si="86"/>
        <v>0</v>
      </c>
      <c r="AT306" s="27">
        <f t="shared" si="87"/>
        <v>0</v>
      </c>
      <c r="AU306" s="27"/>
      <c r="AV306" s="27"/>
      <c r="AW306" s="18">
        <f>IF(Z306="TM",(COUNTIFS(Orders!AD:AD,Data!M306,Orders!W:W,0,Orders!X:X,0,Orders!S:S,"*Ray*")+COUNTIFS(Orders!AD:AD,Data!M306,Orders!W:W,1,Orders!X:X,1,Orders!S:S,"*Ray*")+COUNTIFS(Orders!AD:AD,Data!M306,Orders!W:W,0,Orders!X:X,0,Orders!S:S,"*Fabric*")+COUNTIFS(Orders!AD:AD,Data!M306,Orders!W:W,1,Orders!X:X,1,Orders!S:S,"*Fabric*")),IF(Data!Z306="AAM",SUMIFS(Data!AW:AW,Data!Z:Z,"TM",Data!X:X,Data!M306),IF(Data!Z306="AM",SUMIFS(Data!AW:AW,Data!Z:Z,"TM",Data!V:V,Data!M306),IF(Data!Z306="AZM",SUMIFS(Data!AW:AW,Data!Z:Z,"TM",Data!U:U,Data!M306),IF(Data!Z306="Zone",SUMIFS(Data!AW:AW,Data!Z:Z,"TM",Data!T:T,Data!M306),IF(Data!Z306="Region",SUMIFS(Data!AW:AW,Data!Z:Z,"TM",Data!S:S,Data!M306),IF(Data!Z306="Country",SUMIFS(Data!AW:AW,Data!Z:Z,"TM",Data!R:R,Data!M306),0)))))))</f>
        <v>0</v>
      </c>
      <c r="AX306" s="18">
        <f>IF(Z306="TM",(COUNTIFS(Orders!AD:AD,Data!M306,Orders!W:W,0,Orders!X:X,0,Orders!S:S,"*Starter*")+COUNTIFS(Orders!AD:AD,Data!M306,Orders!W:W,1,Orders!X:X,1,Orders!S:S,"*Starter*")),IF(Data!Z306="AAM",SUMIFS(Data!AX:AX,Data!Z:Z,"TM",Data!X:X,Data!M306),IF(Data!Z306="AM",SUMIFS(Data!AX:AX,Data!Z:Z,"TM",Data!V:V,Data!M306),IF(Data!Z306="AZM",SUMIFS(Data!AX:AX,Data!Z:Z,"TM",Data!U:U,Data!M306),IF(Data!Z306="Zone",SUMIFS(Data!AX:AX,Data!Z:Z,"TM",Data!T:T,Data!M306),IF(Data!Z306="Region",SUMIFS(Data!AX:AX,Data!Z:Z,"TM",Data!S:S,Data!M306),IF(Data!Z306="Country",SUMIFS(Data!AX:AX,Data!Z:Z,"TM",Data!R:R,Data!M306),0)))))))</f>
        <v>0</v>
      </c>
      <c r="AY306" s="18">
        <f>IF(Z306="TM",(COUNTIFS(Orders!AD:AD,Data!M306,Orders!W:W,0,Orders!X:X,0,Orders!S:S,"*Pro*")+COUNTIFS(Orders!AD:AD,Data!M306,Orders!W:W,1,Orders!X:X,1,Orders!S:S,"*Pro*")),IF(Data!Z306="AAM",SUMIFS(Data!AY:AY,Data!Z:Z,"TM",Data!X:X,Data!M306),IF(Data!Z306="AM",SUMIFS(Data!AY:AY,Data!Z:Z,"TM",Data!V:V,Data!M306),IF(Data!Z306="AZM",SUMIFS(Data!AY:AY,Data!Z:Z,"TM",Data!U:U,Data!M306),IF(Data!Z306="Zone",SUMIFS(Data!AY:AY,Data!Z:Z,"TM",Data!T:T,Data!M306),IF(Data!Z306="Region",SUMIFS(Data!AY:AY,Data!Z:Z,"TM",Data!S:S,Data!M306),IF(Data!Z306="Country",SUMIFS(Data!AY:AY,Data!Z:Z,"TM",Data!R:R,Data!M306),0)))))))</f>
        <v>0</v>
      </c>
      <c r="AZ306" s="18">
        <f>IF(Z306="TM",(COUNTIFS(Orders!AD:AD,Data!M306,Orders!W:W,0,Orders!X:X,0,Orders!S:S,"*Tab*")+COUNTIFS(Orders!AD:AD,Data!M306,Orders!W:W,1,Orders!X:X,1,Orders!S:S,"*Tab*")),IF(Data!Z306="AAM",SUMIFS(Data!AZ:AZ,Data!Z:Z,"TM",Data!X:X,Data!M306),IF(Data!Z306="AM",SUMIFS(Data!AZ:AZ,Data!Z:Z,"TM",Data!V:V,Data!M306),IF(Data!Z306="AZM",SUMIFS(Data!AZ:AZ,Data!Z:Z,"TM",Data!U:U,Data!M306),IF(Data!Z306="Zone",SUMIFS(Data!AZ:AZ,Data!Z:Z,"TM",Data!T:T,Data!M306),IF(Data!Z306="Region",SUMIFS(Data!AZ:AZ,Data!Z:Z,"TM",Data!S:S,Data!M306),IF(Data!Z306="Country",SUMIFS(Data!AZ:AZ,Data!Z:Z,"TM",Data!R:R,Data!M306),0)))))))</f>
        <v>0</v>
      </c>
      <c r="BA306" s="18">
        <f>IF(Z306="TM",(COUNTIFS(Orders!AD:AD,Data!M306,Orders!W:W,0,Orders!X:X,0,Orders!S:S,"*Dental*")+COUNTIFS(Orders!AD:AD,Data!M306,Orders!W:W,1,Orders!X:X,1,Orders!S:S,"*Dental*")+COUNTIFS(Orders!AD:AD,Data!M306,Orders!W:W,0,Orders!X:X,0,Orders!S:S,"*Pediatric*")+COUNTIFS(Orders!AD:AD,Data!M306,Orders!W:W,1,Orders!X:X,1,Orders!S:S,"*Pediatric*")),IF(Data!Z306="AAM",SUMIFS(Data!BA:BA,Data!Z:Z,"TM",Data!X:X,Data!M306),IF(Data!Z306="AM",SUMIFS(Data!BA:BA,Data!Z:Z,"TM",Data!V:V,Data!M306),IF(Data!Z306="AZM",SUMIFS(Data!BA:BA,Data!Z:Z,"TM",Data!U:U,Data!M306),IF(Data!Z306="Zone",SUMIFS(Data!BA:BA,Data!Z:Z,"TM",Data!T:T,Data!M306),IF(Data!Z306="Region",SUMIFS(Data!BA:BA,Data!Z:Z,"TM",Data!S:S,Data!M306),IF(Data!Z306="Country",SUMIFS(Data!BA:BA,Data!Z:Z,"TM",Data!R:R,Data!M306),0)))))))</f>
        <v>0</v>
      </c>
      <c r="BB306" s="18">
        <f>IF(Z306="TM",(COUNTIFS(Orders!AD:AD,Data!M306,Orders!W:W,0,Orders!X:X,0,Orders!S:S,"*Fabric*")+COUNTIFS(Orders!AD:AD,Data!M306,Orders!W:W,1,Orders!X:X,1,Orders!S:S,"*Fabric*")),IF(Data!Z306="AAM",SUMIFS(Data!BB:BB,Data!Z:Z,"TM",Data!X:X,Data!M306),IF(Data!Z306="AM",SUMIFS(Data!BB:BB,Data!Z:Z,"TM",Data!V:V,Data!M306),IF(Data!Z306="AZM",SUMIFS(Data!BB:BB,Data!Z:Z,"TM",Data!U:U,Data!M306),IF(Data!Z306="Zone",SUMIFS(Data!BB:BB,Data!Z:Z,"TM",Data!T:T,Data!M306),IF(Data!Z306="Region",SUMIFS(Data!BB:BB,Data!Z:Z,"TM",Data!S:S,Data!M306),IF(Data!Z306="Country",SUMIFS(Data!BB:BB,Data!Z:Z,"TM",Data!R:R,Data!M306),0)))))))</f>
        <v>0</v>
      </c>
    </row>
    <row r="307" spans="1:54" ht="15.75" x14ac:dyDescent="0.3">
      <c r="A307" s="33" t="str">
        <f t="shared" si="88"/>
        <v/>
      </c>
      <c r="B307" s="33" t="b">
        <f t="shared" si="89"/>
        <v>1</v>
      </c>
      <c r="C307" s="33" t="e">
        <f>IF(ISERROR(SMALL($D$4:$D$594,E307)),””,SMALL($D$4:$D$594,E307))</f>
        <v>#NAME?</v>
      </c>
      <c r="D307" s="34" t="str">
        <f t="shared" si="90"/>
        <v/>
      </c>
      <c r="E307" s="33">
        <f>ROWS($E$4:E307)</f>
        <v>304</v>
      </c>
      <c r="F307" s="33">
        <f t="shared" si="91"/>
        <v>0</v>
      </c>
      <c r="G307" s="33">
        <f>IF(OR(Report!$C$7="",Report!$C$7="All Levels"),1,IF(Report!$C$7=Data!Z307,1,0))</f>
        <v>0</v>
      </c>
      <c r="H307" s="33">
        <f t="shared" si="92"/>
        <v>1</v>
      </c>
      <c r="I307" s="33">
        <f t="shared" si="93"/>
        <v>3</v>
      </c>
      <c r="J307" s="33">
        <f>IF(OR(Report!$F$7="",Report!$F$7="All AMs"),1,IF(Report!$F$7=Data!W307,1,0))</f>
        <v>1</v>
      </c>
      <c r="K307" s="33">
        <f>IF(OR(Report!$E$7="",Report!$E$7="All Zones"),1,IF(Report!$E$7=Data!P307,1,0))</f>
        <v>1</v>
      </c>
      <c r="L307" s="33">
        <f>IF(OR(Report!$D$7="",Report!$D$7="All Regions"),1,IF(Report!$D$7=Data!O307,1,0))</f>
        <v>1</v>
      </c>
      <c r="M307" s="67" t="s">
        <v>320</v>
      </c>
      <c r="N307" s="67" t="s">
        <v>1133</v>
      </c>
      <c r="O307" s="68" t="s">
        <v>19</v>
      </c>
      <c r="P307" s="68" t="s">
        <v>685</v>
      </c>
      <c r="Q307" s="68" t="s">
        <v>685</v>
      </c>
      <c r="R307" s="67" t="s">
        <v>777</v>
      </c>
      <c r="S307" s="67" t="s">
        <v>753</v>
      </c>
      <c r="T307" s="67" t="s">
        <v>754</v>
      </c>
      <c r="U307" s="67" t="s">
        <v>785</v>
      </c>
      <c r="V307" s="67" t="s">
        <v>829</v>
      </c>
      <c r="W307" s="67" t="s">
        <v>717</v>
      </c>
      <c r="X307" s="67" t="s">
        <v>325</v>
      </c>
      <c r="Y307" s="68" t="s">
        <v>361</v>
      </c>
      <c r="Z307" s="68" t="s">
        <v>13</v>
      </c>
      <c r="AA307" s="68" t="s">
        <v>70</v>
      </c>
      <c r="AB307" s="18">
        <f>IF(Z307="TM",IF(AA307="H",(COUNTIFS(Orders!AD:AD,Data!M307,Orders!W:W,0,Orders!X:X,0)+COUNTIFS(Orders!AD:AD,Data!M307,Orders!W:W,1,Orders!X:X,1)),0),IF(Data!Z307="AAM",SUMIFS(Data!AB:AB,Data!Z:Z,"TM",Data!X:X,Data!M307,AA:AA,"H"),IF(Data!Z307="AM",SUMIFS(Data!AB:AB,Data!Z:Z,"TM",Data!V:V,Data!M307,AA:AA,"H"),IF(Data!Z307="AZM",SUMIFS(Data!AB:AB,Data!Z:Z,"TM",Data!U:U,Data!M307,AA:AA,"H"),IF(Data!Z307="ZM",SUMIFS(Data!AB:AB,Data!Z:Z,"TM",Data!T:T,Data!M307,AA:AA,"H"),IF(Data!Z307="RM",SUMIFS(Data!AB:AB,Data!Z:Z,"TM",Data!S:S,Data!M307,AA:AA,"H"),IF(Data!Z307="CM",SUMIFS(Data!AB:AB,Data!Z:Z,"TM",Data!R:R,Data!M307,AA:AA,"H"),"")))))))</f>
        <v>0</v>
      </c>
      <c r="AC307" s="28">
        <f>IF(Z307="TM",IF(AA307="H",(SUMIFS(Orders!AG:AG,Orders!AD:AD,Data!M307,Orders!W:W,0,Orders!X:X,0)+SUMIFS(Orders!AG:AG,Orders!AD:AD,Data!M307,Orders!W:W,1,Orders!X:X,1))/12000,0),IF(Data!Z307="AAM",SUMIFS(Data!AC:AC,Data!Z:Z,"TM",Data!X:X,Data!M307,AA:AA,"H"),IF(Data!Z307="AM",SUMIFS(Data!AC:AC,Data!Z:Z,"TM",Data!V:V,Data!M307,AA:AA,"H"),IF(Data!Z307="AZM",SUMIFS(Data!AC:AC,Data!Z:Z,"TM",Data!U:U,Data!M307,AA:AA,"H"),IF(Data!Z307="Zone",SUMIFS(Data!AC:AC,Data!Z:Z,"TM",Data!T:T,Data!M307,AA:AA,"H"),IF(Data!Z307="Region",SUMIFS(Data!AC:AC,Data!Z:Z,"TM",Data!S:S,Data!M307,AA:AA,"H"),IF(Data!Z307="Country",SUMIFS(Data!AC:AC,Data!Z:Z,"TM",Data!R:R,Data!M307,AA:AA,"H"),"")))))))</f>
        <v>0</v>
      </c>
      <c r="AD307" s="18">
        <f>IF(Z307="TM",0,IF(Data!Z307="AAM",SUMIFS(Data!AD:AD,Data!Z:Z,"TM",Data!X:X,Data!M307,AA:AA,"H"),IF(Data!Z307="AM",SUMIFS(Data!AD:AD,Data!Z:Z,"TM",Data!V:V,Data!M307,AA:AA,"H"),IF(Data!Z307="AZM",SUMIFS(Data!AD:AD,Data!Z:Z,"TM",Data!U:U,Data!M307,AA:AA,"H"),IF(Data!Z307="Zone",SUMIFS(Data!AD:AD,Data!Z:Z,"TM",Data!T:T,Data!M307,AA:AA,"H"),IF(Data!Z307="Region",SUMIFS(Data!AD:AD,Data!Z:Z,"TM",Data!S:S,Data!M307,AA:AA,"H"),IF(Data!Z307="Country",SUMIFS(Data!AD:AD,Data!Z:Z,"TM",Data!R:R,Data!M307,AA:AA,"H"),"")))))))</f>
        <v>0</v>
      </c>
      <c r="AE307" s="27">
        <f t="shared" si="77"/>
        <v>0</v>
      </c>
      <c r="AF307" s="26">
        <f t="shared" si="78"/>
        <v>0</v>
      </c>
      <c r="AG307" s="26">
        <f t="shared" si="79"/>
        <v>0</v>
      </c>
      <c r="AH307" s="26">
        <f t="shared" si="80"/>
        <v>0</v>
      </c>
      <c r="AJ307" s="28">
        <f>IF(Z307="TM",IF(AA307="U",(SUMIFS(Orders!AG:AG,Orders!AD:AD,Data!M307,Orders!W:W,0,Orders!X:X,0)+SUMIFS(Orders!AG:AG,Orders!AD:AD,Data!M307,Orders!W:W,1,Orders!X:X,1))/12000,0),IF(Data!Z307="AAM",SUMIFS(Data!AJ:AJ,Data!Z:Z,"TM",Data!X:X,Data!M307,AA:AA,"U"),IF(Data!Z307="AM",SUMIFS(Data!AJ:AJ,Data!Z:Z,"TM",Data!V:V,Data!M307,AA:AA,"U"),IF(Data!Z307="AZM",SUMIFS(Data!AJ:AJ,Data!Z:Z,"TM",Data!U:U,Data!M307,AA:AA,"U"),IF(Data!Z307="Zone",SUMIFS(Data!AJ:AJ,Data!Z:Z,"TM",Data!T:T,Data!M307,AA:AA,"U"),IF(Data!Z307="Region",SUMIFS(Data!AJ:AJ,Data!Z:Z,"TM",Data!S:S,Data!M307,AA:AA,"U"),IF(Data!Z307="Country",SUMIFS(Data!AJ:AJ,Data!Z:Z,"TM",Data!R:R,Data!M307,AA:AA,"U"),"")))))))</f>
        <v>0</v>
      </c>
      <c r="AK307" s="18">
        <f>IF(Z307="TM",IF(AA307="U",(SUMIFS(Orders!AG:AG,Orders!AD:AD,Data!M307,Orders!W:W,0,Orders!X:X,0)+SUMIFS(Orders!AG:AG,Orders!AD:AD,Data!M307,Orders!W:W,1,Orders!X:X,1)),0),IF(Data!Z307="AAM",SUMIFS(Data!AK:AK,Data!Z:Z,"TM",Data!X:X,Data!M307,AA:AA,"U"),IF(Data!Z307="AM",SUMIFS(Data!AK:AK,Data!Z:Z,"TM",Data!V:V,Data!M307,AA:AA,"U"),IF(Data!Z307="AZM",SUMIFS(Data!AK:AK,Data!Z:Z,"TM",Data!U:U,Data!M307,AA:AA,"U"),IF(Data!Z307="Zone",SUMIFS(Data!AK:AK,Data!Z:Z,"TM",Data!T:T,Data!M307,AA:AA,"U"),IF(Data!Z307="Region",SUMIFS(Data!AK:AK,Data!Z:Z,"TM",Data!S:S,Data!M307,AA:AA,"U"),IF(Data!Z307="Country",SUMIFS(Data!AK:AK,Data!Z:Z,"TM",Data!R:R,Data!M307,AA:AA,"U"),"")))))))</f>
        <v>0</v>
      </c>
      <c r="AL307" s="18">
        <f>IF(Z307="TM",12000*0,IF(Data!Z307="AAM",SUMIFS(Data!AL:AL,Data!Z:Z,"TM",Data!X:X,Data!M307,AA:AA,"H"),IF(Data!Z307="AM",SUMIFS(Data!AL:AL,Data!Z:Z,"TM",Data!V:V,Data!M307,AA:AA,"H"),IF(Data!Z307="AZM",SUMIFS(Data!AL:AL,Data!Z:Z,"TM",Data!U:U,Data!M307,AA:AA,"H"),IF(Data!Z307="Zone",SUMIFS(Data!AL:AL,Data!Z:Z,"TM",Data!T:T,Data!M307,AA:AA,"H"),IF(Data!Z307="Region",SUMIFS(Data!AL:AL,Data!Z:Z,"TM",Data!S:S,Data!M307,AA:AA,"H"),IF(Data!Z307="Country",SUMIFS(Data!AL:AL,Data!Z:Z,"TM",Data!R:R,Data!M307,AA:AA,"H"),"")))))))</f>
        <v>0</v>
      </c>
      <c r="AM307" s="27">
        <f t="shared" si="81"/>
        <v>0</v>
      </c>
      <c r="AN307" s="26">
        <f t="shared" si="82"/>
        <v>0</v>
      </c>
      <c r="AO307" s="26">
        <f t="shared" si="83"/>
        <v>0</v>
      </c>
      <c r="AQ307" s="28">
        <f t="shared" si="84"/>
        <v>0</v>
      </c>
      <c r="AR307" s="18">
        <f t="shared" si="85"/>
        <v>0</v>
      </c>
      <c r="AS307" s="18">
        <f t="shared" si="86"/>
        <v>0</v>
      </c>
      <c r="AT307" s="27">
        <f t="shared" si="87"/>
        <v>0</v>
      </c>
      <c r="AU307" s="27"/>
      <c r="AV307" s="27"/>
      <c r="AW307" s="18">
        <f>IF(Z307="TM",(COUNTIFS(Orders!AD:AD,Data!M307,Orders!W:W,0,Orders!X:X,0,Orders!S:S,"*Ray*")+COUNTIFS(Orders!AD:AD,Data!M307,Orders!W:W,1,Orders!X:X,1,Orders!S:S,"*Ray*")+COUNTIFS(Orders!AD:AD,Data!M307,Orders!W:W,0,Orders!X:X,0,Orders!S:S,"*Fabric*")+COUNTIFS(Orders!AD:AD,Data!M307,Orders!W:W,1,Orders!X:X,1,Orders!S:S,"*Fabric*")),IF(Data!Z307="AAM",SUMIFS(Data!AW:AW,Data!Z:Z,"TM",Data!X:X,Data!M307),IF(Data!Z307="AM",SUMIFS(Data!AW:AW,Data!Z:Z,"TM",Data!V:V,Data!M307),IF(Data!Z307="AZM",SUMIFS(Data!AW:AW,Data!Z:Z,"TM",Data!U:U,Data!M307),IF(Data!Z307="Zone",SUMIFS(Data!AW:AW,Data!Z:Z,"TM",Data!T:T,Data!M307),IF(Data!Z307="Region",SUMIFS(Data!AW:AW,Data!Z:Z,"TM",Data!S:S,Data!M307),IF(Data!Z307="Country",SUMIFS(Data!AW:AW,Data!Z:Z,"TM",Data!R:R,Data!M307),0)))))))</f>
        <v>0</v>
      </c>
      <c r="AX307" s="18">
        <f>IF(Z307="TM",(COUNTIFS(Orders!AD:AD,Data!M307,Orders!W:W,0,Orders!X:X,0,Orders!S:S,"*Starter*")+COUNTIFS(Orders!AD:AD,Data!M307,Orders!W:W,1,Orders!X:X,1,Orders!S:S,"*Starter*")),IF(Data!Z307="AAM",SUMIFS(Data!AX:AX,Data!Z:Z,"TM",Data!X:X,Data!M307),IF(Data!Z307="AM",SUMIFS(Data!AX:AX,Data!Z:Z,"TM",Data!V:V,Data!M307),IF(Data!Z307="AZM",SUMIFS(Data!AX:AX,Data!Z:Z,"TM",Data!U:U,Data!M307),IF(Data!Z307="Zone",SUMIFS(Data!AX:AX,Data!Z:Z,"TM",Data!T:T,Data!M307),IF(Data!Z307="Region",SUMIFS(Data!AX:AX,Data!Z:Z,"TM",Data!S:S,Data!M307),IF(Data!Z307="Country",SUMIFS(Data!AX:AX,Data!Z:Z,"TM",Data!R:R,Data!M307),0)))))))</f>
        <v>0</v>
      </c>
      <c r="AY307" s="18">
        <f>IF(Z307="TM",(COUNTIFS(Orders!AD:AD,Data!M307,Orders!W:W,0,Orders!X:X,0,Orders!S:S,"*Pro*")+COUNTIFS(Orders!AD:AD,Data!M307,Orders!W:W,1,Orders!X:X,1,Orders!S:S,"*Pro*")),IF(Data!Z307="AAM",SUMIFS(Data!AY:AY,Data!Z:Z,"TM",Data!X:X,Data!M307),IF(Data!Z307="AM",SUMIFS(Data!AY:AY,Data!Z:Z,"TM",Data!V:V,Data!M307),IF(Data!Z307="AZM",SUMIFS(Data!AY:AY,Data!Z:Z,"TM",Data!U:U,Data!M307),IF(Data!Z307="Zone",SUMIFS(Data!AY:AY,Data!Z:Z,"TM",Data!T:T,Data!M307),IF(Data!Z307="Region",SUMIFS(Data!AY:AY,Data!Z:Z,"TM",Data!S:S,Data!M307),IF(Data!Z307="Country",SUMIFS(Data!AY:AY,Data!Z:Z,"TM",Data!R:R,Data!M307),0)))))))</f>
        <v>0</v>
      </c>
      <c r="AZ307" s="18">
        <f>IF(Z307="TM",(COUNTIFS(Orders!AD:AD,Data!M307,Orders!W:W,0,Orders!X:X,0,Orders!S:S,"*Tab*")+COUNTIFS(Orders!AD:AD,Data!M307,Orders!W:W,1,Orders!X:X,1,Orders!S:S,"*Tab*")),IF(Data!Z307="AAM",SUMIFS(Data!AZ:AZ,Data!Z:Z,"TM",Data!X:X,Data!M307),IF(Data!Z307="AM",SUMIFS(Data!AZ:AZ,Data!Z:Z,"TM",Data!V:V,Data!M307),IF(Data!Z307="AZM",SUMIFS(Data!AZ:AZ,Data!Z:Z,"TM",Data!U:U,Data!M307),IF(Data!Z307="Zone",SUMIFS(Data!AZ:AZ,Data!Z:Z,"TM",Data!T:T,Data!M307),IF(Data!Z307="Region",SUMIFS(Data!AZ:AZ,Data!Z:Z,"TM",Data!S:S,Data!M307),IF(Data!Z307="Country",SUMIFS(Data!AZ:AZ,Data!Z:Z,"TM",Data!R:R,Data!M307),0)))))))</f>
        <v>0</v>
      </c>
      <c r="BA307" s="18">
        <f>IF(Z307="TM",(COUNTIFS(Orders!AD:AD,Data!M307,Orders!W:W,0,Orders!X:X,0,Orders!S:S,"*Dental*")+COUNTIFS(Orders!AD:AD,Data!M307,Orders!W:W,1,Orders!X:X,1,Orders!S:S,"*Dental*")+COUNTIFS(Orders!AD:AD,Data!M307,Orders!W:W,0,Orders!X:X,0,Orders!S:S,"*Pediatric*")+COUNTIFS(Orders!AD:AD,Data!M307,Orders!W:W,1,Orders!X:X,1,Orders!S:S,"*Pediatric*")),IF(Data!Z307="AAM",SUMIFS(Data!BA:BA,Data!Z:Z,"TM",Data!X:X,Data!M307),IF(Data!Z307="AM",SUMIFS(Data!BA:BA,Data!Z:Z,"TM",Data!V:V,Data!M307),IF(Data!Z307="AZM",SUMIFS(Data!BA:BA,Data!Z:Z,"TM",Data!U:U,Data!M307),IF(Data!Z307="Zone",SUMIFS(Data!BA:BA,Data!Z:Z,"TM",Data!T:T,Data!M307),IF(Data!Z307="Region",SUMIFS(Data!BA:BA,Data!Z:Z,"TM",Data!S:S,Data!M307),IF(Data!Z307="Country",SUMIFS(Data!BA:BA,Data!Z:Z,"TM",Data!R:R,Data!M307),0)))))))</f>
        <v>0</v>
      </c>
      <c r="BB307" s="18">
        <f>IF(Z307="TM",(COUNTIFS(Orders!AD:AD,Data!M307,Orders!W:W,0,Orders!X:X,0,Orders!S:S,"*Fabric*")+COUNTIFS(Orders!AD:AD,Data!M307,Orders!W:W,1,Orders!X:X,1,Orders!S:S,"*Fabric*")),IF(Data!Z307="AAM",SUMIFS(Data!BB:BB,Data!Z:Z,"TM",Data!X:X,Data!M307),IF(Data!Z307="AM",SUMIFS(Data!BB:BB,Data!Z:Z,"TM",Data!V:V,Data!M307),IF(Data!Z307="AZM",SUMIFS(Data!BB:BB,Data!Z:Z,"TM",Data!U:U,Data!M307),IF(Data!Z307="Zone",SUMIFS(Data!BB:BB,Data!Z:Z,"TM",Data!T:T,Data!M307),IF(Data!Z307="Region",SUMIFS(Data!BB:BB,Data!Z:Z,"TM",Data!S:S,Data!M307),IF(Data!Z307="Country",SUMIFS(Data!BB:BB,Data!Z:Z,"TM",Data!R:R,Data!M307),0)))))))</f>
        <v>0</v>
      </c>
    </row>
    <row r="308" spans="1:54" ht="15.75" x14ac:dyDescent="0.3">
      <c r="A308" s="33" t="str">
        <f t="shared" si="88"/>
        <v/>
      </c>
      <c r="B308" s="33" t="b">
        <f t="shared" si="89"/>
        <v>1</v>
      </c>
      <c r="C308" s="33" t="e">
        <f>IF(ISERROR(SMALL($D$4:$D$594,E308)),””,SMALL($D$4:$D$594,E308))</f>
        <v>#NAME?</v>
      </c>
      <c r="D308" s="34" t="str">
        <f t="shared" si="90"/>
        <v/>
      </c>
      <c r="E308" s="33">
        <f>ROWS($E$4:E308)</f>
        <v>305</v>
      </c>
      <c r="F308" s="33">
        <f t="shared" si="91"/>
        <v>0</v>
      </c>
      <c r="G308" s="33">
        <f>IF(OR(Report!$C$7="",Report!$C$7="All Levels"),1,IF(Report!$C$7=Data!Z308,1,0))</f>
        <v>0</v>
      </c>
      <c r="H308" s="33">
        <f t="shared" si="92"/>
        <v>1</v>
      </c>
      <c r="I308" s="33">
        <f t="shared" si="93"/>
        <v>3</v>
      </c>
      <c r="J308" s="33">
        <f>IF(OR(Report!$F$7="",Report!$F$7="All AMs"),1,IF(Report!$F$7=Data!W308,1,0))</f>
        <v>1</v>
      </c>
      <c r="K308" s="33">
        <f>IF(OR(Report!$E$7="",Report!$E$7="All Zones"),1,IF(Report!$E$7=Data!P308,1,0))</f>
        <v>1</v>
      </c>
      <c r="L308" s="33">
        <f>IF(OR(Report!$D$7="",Report!$D$7="All Regions"),1,IF(Report!$D$7=Data!O308,1,0))</f>
        <v>1</v>
      </c>
      <c r="M308" s="67" t="s">
        <v>658</v>
      </c>
      <c r="N308" s="67" t="s">
        <v>1134</v>
      </c>
      <c r="O308" s="68" t="s">
        <v>19</v>
      </c>
      <c r="P308" s="68" t="s">
        <v>685</v>
      </c>
      <c r="Q308" s="68" t="s">
        <v>685</v>
      </c>
      <c r="R308" s="67" t="s">
        <v>777</v>
      </c>
      <c r="S308" s="67" t="s">
        <v>753</v>
      </c>
      <c r="T308" s="67" t="s">
        <v>754</v>
      </c>
      <c r="U308" s="67" t="s">
        <v>785</v>
      </c>
      <c r="V308" s="67" t="s">
        <v>829</v>
      </c>
      <c r="W308" s="67" t="s">
        <v>717</v>
      </c>
      <c r="X308" s="67" t="s">
        <v>325</v>
      </c>
      <c r="Y308" s="68" t="s">
        <v>362</v>
      </c>
      <c r="Z308" s="68" t="s">
        <v>13</v>
      </c>
      <c r="AA308" s="68" t="s">
        <v>70</v>
      </c>
      <c r="AB308" s="18">
        <f>IF(Z308="TM",IF(AA308="H",(COUNTIFS(Orders!AD:AD,Data!M308,Orders!W:W,0,Orders!X:X,0)+COUNTIFS(Orders!AD:AD,Data!M308,Orders!W:W,1,Orders!X:X,1)),0),IF(Data!Z308="AAM",SUMIFS(Data!AB:AB,Data!Z:Z,"TM",Data!X:X,Data!M308,AA:AA,"H"),IF(Data!Z308="AM",SUMIFS(Data!AB:AB,Data!Z:Z,"TM",Data!V:V,Data!M308,AA:AA,"H"),IF(Data!Z308="AZM",SUMIFS(Data!AB:AB,Data!Z:Z,"TM",Data!U:U,Data!M308,AA:AA,"H"),IF(Data!Z308="ZM",SUMIFS(Data!AB:AB,Data!Z:Z,"TM",Data!T:T,Data!M308,AA:AA,"H"),IF(Data!Z308="RM",SUMIFS(Data!AB:AB,Data!Z:Z,"TM",Data!S:S,Data!M308,AA:AA,"H"),IF(Data!Z308="CM",SUMIFS(Data!AB:AB,Data!Z:Z,"TM",Data!R:R,Data!M308,AA:AA,"H"),"")))))))</f>
        <v>0</v>
      </c>
      <c r="AC308" s="28">
        <f>IF(Z308="TM",IF(AA308="H",(SUMIFS(Orders!AG:AG,Orders!AD:AD,Data!M308,Orders!W:W,0,Orders!X:X,0)+SUMIFS(Orders!AG:AG,Orders!AD:AD,Data!M308,Orders!W:W,1,Orders!X:X,1))/12000,0),IF(Data!Z308="AAM",SUMIFS(Data!AC:AC,Data!Z:Z,"TM",Data!X:X,Data!M308,AA:AA,"H"),IF(Data!Z308="AM",SUMIFS(Data!AC:AC,Data!Z:Z,"TM",Data!V:V,Data!M308,AA:AA,"H"),IF(Data!Z308="AZM",SUMIFS(Data!AC:AC,Data!Z:Z,"TM",Data!U:U,Data!M308,AA:AA,"H"),IF(Data!Z308="Zone",SUMIFS(Data!AC:AC,Data!Z:Z,"TM",Data!T:T,Data!M308,AA:AA,"H"),IF(Data!Z308="Region",SUMIFS(Data!AC:AC,Data!Z:Z,"TM",Data!S:S,Data!M308,AA:AA,"H"),IF(Data!Z308="Country",SUMIFS(Data!AC:AC,Data!Z:Z,"TM",Data!R:R,Data!M308,AA:AA,"H"),"")))))))</f>
        <v>0</v>
      </c>
      <c r="AD308" s="18">
        <f>IF(Z308="TM",0,IF(Data!Z308="AAM",SUMIFS(Data!AD:AD,Data!Z:Z,"TM",Data!X:X,Data!M308,AA:AA,"H"),IF(Data!Z308="AM",SUMIFS(Data!AD:AD,Data!Z:Z,"TM",Data!V:V,Data!M308,AA:AA,"H"),IF(Data!Z308="AZM",SUMIFS(Data!AD:AD,Data!Z:Z,"TM",Data!U:U,Data!M308,AA:AA,"H"),IF(Data!Z308="Zone",SUMIFS(Data!AD:AD,Data!Z:Z,"TM",Data!T:T,Data!M308,AA:AA,"H"),IF(Data!Z308="Region",SUMIFS(Data!AD:AD,Data!Z:Z,"TM",Data!S:S,Data!M308,AA:AA,"H"),IF(Data!Z308="Country",SUMIFS(Data!AD:AD,Data!Z:Z,"TM",Data!R:R,Data!M308,AA:AA,"H"),"")))))))</f>
        <v>0</v>
      </c>
      <c r="AE308" s="27">
        <f t="shared" si="77"/>
        <v>0</v>
      </c>
      <c r="AF308" s="26">
        <f t="shared" si="78"/>
        <v>0</v>
      </c>
      <c r="AG308" s="26">
        <f t="shared" si="79"/>
        <v>0</v>
      </c>
      <c r="AH308" s="26">
        <f t="shared" si="80"/>
        <v>0</v>
      </c>
      <c r="AJ308" s="28">
        <f>IF(Z308="TM",IF(AA308="U",(SUMIFS(Orders!AG:AG,Orders!AD:AD,Data!M308,Orders!W:W,0,Orders!X:X,0)+SUMIFS(Orders!AG:AG,Orders!AD:AD,Data!M308,Orders!W:W,1,Orders!X:X,1))/12000,0),IF(Data!Z308="AAM",SUMIFS(Data!AJ:AJ,Data!Z:Z,"TM",Data!X:X,Data!M308,AA:AA,"U"),IF(Data!Z308="AM",SUMIFS(Data!AJ:AJ,Data!Z:Z,"TM",Data!V:V,Data!M308,AA:AA,"U"),IF(Data!Z308="AZM",SUMIFS(Data!AJ:AJ,Data!Z:Z,"TM",Data!U:U,Data!M308,AA:AA,"U"),IF(Data!Z308="Zone",SUMIFS(Data!AJ:AJ,Data!Z:Z,"TM",Data!T:T,Data!M308,AA:AA,"U"),IF(Data!Z308="Region",SUMIFS(Data!AJ:AJ,Data!Z:Z,"TM",Data!S:S,Data!M308,AA:AA,"U"),IF(Data!Z308="Country",SUMIFS(Data!AJ:AJ,Data!Z:Z,"TM",Data!R:R,Data!M308,AA:AA,"U"),"")))))))</f>
        <v>0</v>
      </c>
      <c r="AK308" s="18">
        <f>IF(Z308="TM",IF(AA308="U",(SUMIFS(Orders!AG:AG,Orders!AD:AD,Data!M308,Orders!W:W,0,Orders!X:X,0)+SUMIFS(Orders!AG:AG,Orders!AD:AD,Data!M308,Orders!W:W,1,Orders!X:X,1)),0),IF(Data!Z308="AAM",SUMIFS(Data!AK:AK,Data!Z:Z,"TM",Data!X:X,Data!M308,AA:AA,"U"),IF(Data!Z308="AM",SUMIFS(Data!AK:AK,Data!Z:Z,"TM",Data!V:V,Data!M308,AA:AA,"U"),IF(Data!Z308="AZM",SUMIFS(Data!AK:AK,Data!Z:Z,"TM",Data!U:U,Data!M308,AA:AA,"U"),IF(Data!Z308="Zone",SUMIFS(Data!AK:AK,Data!Z:Z,"TM",Data!T:T,Data!M308,AA:AA,"U"),IF(Data!Z308="Region",SUMIFS(Data!AK:AK,Data!Z:Z,"TM",Data!S:S,Data!M308,AA:AA,"U"),IF(Data!Z308="Country",SUMIFS(Data!AK:AK,Data!Z:Z,"TM",Data!R:R,Data!M308,AA:AA,"U"),"")))))))</f>
        <v>0</v>
      </c>
      <c r="AL308" s="18">
        <f>IF(Z308="TM",12000*0,IF(Data!Z308="AAM",SUMIFS(Data!AL:AL,Data!Z:Z,"TM",Data!X:X,Data!M308,AA:AA,"H"),IF(Data!Z308="AM",SUMIFS(Data!AL:AL,Data!Z:Z,"TM",Data!V:V,Data!M308,AA:AA,"H"),IF(Data!Z308="AZM",SUMIFS(Data!AL:AL,Data!Z:Z,"TM",Data!U:U,Data!M308,AA:AA,"H"),IF(Data!Z308="Zone",SUMIFS(Data!AL:AL,Data!Z:Z,"TM",Data!T:T,Data!M308,AA:AA,"H"),IF(Data!Z308="Region",SUMIFS(Data!AL:AL,Data!Z:Z,"TM",Data!S:S,Data!M308,AA:AA,"H"),IF(Data!Z308="Country",SUMIFS(Data!AL:AL,Data!Z:Z,"TM",Data!R:R,Data!M308,AA:AA,"H"),"")))))))</f>
        <v>0</v>
      </c>
      <c r="AM308" s="27">
        <f t="shared" si="81"/>
        <v>0</v>
      </c>
      <c r="AN308" s="26">
        <f t="shared" si="82"/>
        <v>0</v>
      </c>
      <c r="AO308" s="26">
        <f t="shared" si="83"/>
        <v>0</v>
      </c>
      <c r="AQ308" s="28">
        <f t="shared" si="84"/>
        <v>0</v>
      </c>
      <c r="AR308" s="18">
        <f t="shared" si="85"/>
        <v>0</v>
      </c>
      <c r="AS308" s="18">
        <f t="shared" si="86"/>
        <v>0</v>
      </c>
      <c r="AT308" s="27">
        <f t="shared" si="87"/>
        <v>0</v>
      </c>
      <c r="AU308" s="27"/>
      <c r="AV308" s="27"/>
      <c r="AW308" s="18">
        <f>IF(Z308="TM",(COUNTIFS(Orders!AD:AD,Data!M308,Orders!W:W,0,Orders!X:X,0,Orders!S:S,"*Ray*")+COUNTIFS(Orders!AD:AD,Data!M308,Orders!W:W,1,Orders!X:X,1,Orders!S:S,"*Ray*")+COUNTIFS(Orders!AD:AD,Data!M308,Orders!W:W,0,Orders!X:X,0,Orders!S:S,"*Fabric*")+COUNTIFS(Orders!AD:AD,Data!M308,Orders!W:W,1,Orders!X:X,1,Orders!S:S,"*Fabric*")),IF(Data!Z308="AAM",SUMIFS(Data!AW:AW,Data!Z:Z,"TM",Data!X:X,Data!M308),IF(Data!Z308="AM",SUMIFS(Data!AW:AW,Data!Z:Z,"TM",Data!V:V,Data!M308),IF(Data!Z308="AZM",SUMIFS(Data!AW:AW,Data!Z:Z,"TM",Data!U:U,Data!M308),IF(Data!Z308="Zone",SUMIFS(Data!AW:AW,Data!Z:Z,"TM",Data!T:T,Data!M308),IF(Data!Z308="Region",SUMIFS(Data!AW:AW,Data!Z:Z,"TM",Data!S:S,Data!M308),IF(Data!Z308="Country",SUMIFS(Data!AW:AW,Data!Z:Z,"TM",Data!R:R,Data!M308),0)))))))</f>
        <v>0</v>
      </c>
      <c r="AX308" s="18">
        <f>IF(Z308="TM",(COUNTIFS(Orders!AD:AD,Data!M308,Orders!W:W,0,Orders!X:X,0,Orders!S:S,"*Starter*")+COUNTIFS(Orders!AD:AD,Data!M308,Orders!W:W,1,Orders!X:X,1,Orders!S:S,"*Starter*")),IF(Data!Z308="AAM",SUMIFS(Data!AX:AX,Data!Z:Z,"TM",Data!X:X,Data!M308),IF(Data!Z308="AM",SUMIFS(Data!AX:AX,Data!Z:Z,"TM",Data!V:V,Data!M308),IF(Data!Z308="AZM",SUMIFS(Data!AX:AX,Data!Z:Z,"TM",Data!U:U,Data!M308),IF(Data!Z308="Zone",SUMIFS(Data!AX:AX,Data!Z:Z,"TM",Data!T:T,Data!M308),IF(Data!Z308="Region",SUMIFS(Data!AX:AX,Data!Z:Z,"TM",Data!S:S,Data!M308),IF(Data!Z308="Country",SUMIFS(Data!AX:AX,Data!Z:Z,"TM",Data!R:R,Data!M308),0)))))))</f>
        <v>0</v>
      </c>
      <c r="AY308" s="18">
        <f>IF(Z308="TM",(COUNTIFS(Orders!AD:AD,Data!M308,Orders!W:W,0,Orders!X:X,0,Orders!S:S,"*Pro*")+COUNTIFS(Orders!AD:AD,Data!M308,Orders!W:W,1,Orders!X:X,1,Orders!S:S,"*Pro*")),IF(Data!Z308="AAM",SUMIFS(Data!AY:AY,Data!Z:Z,"TM",Data!X:X,Data!M308),IF(Data!Z308="AM",SUMIFS(Data!AY:AY,Data!Z:Z,"TM",Data!V:V,Data!M308),IF(Data!Z308="AZM",SUMIFS(Data!AY:AY,Data!Z:Z,"TM",Data!U:U,Data!M308),IF(Data!Z308="Zone",SUMIFS(Data!AY:AY,Data!Z:Z,"TM",Data!T:T,Data!M308),IF(Data!Z308="Region",SUMIFS(Data!AY:AY,Data!Z:Z,"TM",Data!S:S,Data!M308),IF(Data!Z308="Country",SUMIFS(Data!AY:AY,Data!Z:Z,"TM",Data!R:R,Data!M308),0)))))))</f>
        <v>0</v>
      </c>
      <c r="AZ308" s="18">
        <f>IF(Z308="TM",(COUNTIFS(Orders!AD:AD,Data!M308,Orders!W:W,0,Orders!X:X,0,Orders!S:S,"*Tab*")+COUNTIFS(Orders!AD:AD,Data!M308,Orders!W:W,1,Orders!X:X,1,Orders!S:S,"*Tab*")),IF(Data!Z308="AAM",SUMIFS(Data!AZ:AZ,Data!Z:Z,"TM",Data!X:X,Data!M308),IF(Data!Z308="AM",SUMIFS(Data!AZ:AZ,Data!Z:Z,"TM",Data!V:V,Data!M308),IF(Data!Z308="AZM",SUMIFS(Data!AZ:AZ,Data!Z:Z,"TM",Data!U:U,Data!M308),IF(Data!Z308="Zone",SUMIFS(Data!AZ:AZ,Data!Z:Z,"TM",Data!T:T,Data!M308),IF(Data!Z308="Region",SUMIFS(Data!AZ:AZ,Data!Z:Z,"TM",Data!S:S,Data!M308),IF(Data!Z308="Country",SUMIFS(Data!AZ:AZ,Data!Z:Z,"TM",Data!R:R,Data!M308),0)))))))</f>
        <v>0</v>
      </c>
      <c r="BA308" s="18">
        <f>IF(Z308="TM",(COUNTIFS(Orders!AD:AD,Data!M308,Orders!W:W,0,Orders!X:X,0,Orders!S:S,"*Dental*")+COUNTIFS(Orders!AD:AD,Data!M308,Orders!W:W,1,Orders!X:X,1,Orders!S:S,"*Dental*")+COUNTIFS(Orders!AD:AD,Data!M308,Orders!W:W,0,Orders!X:X,0,Orders!S:S,"*Pediatric*")+COUNTIFS(Orders!AD:AD,Data!M308,Orders!W:W,1,Orders!X:X,1,Orders!S:S,"*Pediatric*")),IF(Data!Z308="AAM",SUMIFS(Data!BA:BA,Data!Z:Z,"TM",Data!X:X,Data!M308),IF(Data!Z308="AM",SUMIFS(Data!BA:BA,Data!Z:Z,"TM",Data!V:V,Data!M308),IF(Data!Z308="AZM",SUMIFS(Data!BA:BA,Data!Z:Z,"TM",Data!U:U,Data!M308),IF(Data!Z308="Zone",SUMIFS(Data!BA:BA,Data!Z:Z,"TM",Data!T:T,Data!M308),IF(Data!Z308="Region",SUMIFS(Data!BA:BA,Data!Z:Z,"TM",Data!S:S,Data!M308),IF(Data!Z308="Country",SUMIFS(Data!BA:BA,Data!Z:Z,"TM",Data!R:R,Data!M308),0)))))))</f>
        <v>0</v>
      </c>
      <c r="BB308" s="18">
        <f>IF(Z308="TM",(COUNTIFS(Orders!AD:AD,Data!M308,Orders!W:W,0,Orders!X:X,0,Orders!S:S,"*Fabric*")+COUNTIFS(Orders!AD:AD,Data!M308,Orders!W:W,1,Orders!X:X,1,Orders!S:S,"*Fabric*")),IF(Data!Z308="AAM",SUMIFS(Data!BB:BB,Data!Z:Z,"TM",Data!X:X,Data!M308),IF(Data!Z308="AM",SUMIFS(Data!BB:BB,Data!Z:Z,"TM",Data!V:V,Data!M308),IF(Data!Z308="AZM",SUMIFS(Data!BB:BB,Data!Z:Z,"TM",Data!U:U,Data!M308),IF(Data!Z308="Zone",SUMIFS(Data!BB:BB,Data!Z:Z,"TM",Data!T:T,Data!M308),IF(Data!Z308="Region",SUMIFS(Data!BB:BB,Data!Z:Z,"TM",Data!S:S,Data!M308),IF(Data!Z308="Country",SUMIFS(Data!BB:BB,Data!Z:Z,"TM",Data!R:R,Data!M308),0)))))))</f>
        <v>0</v>
      </c>
    </row>
    <row r="309" spans="1:54" ht="15.75" x14ac:dyDescent="0.3">
      <c r="A309" s="33" t="str">
        <f t="shared" si="88"/>
        <v/>
      </c>
      <c r="B309" s="33" t="b">
        <f t="shared" si="89"/>
        <v>1</v>
      </c>
      <c r="C309" s="33" t="e">
        <f>IF(ISERROR(SMALL($D$4:$D$594,E309)),””,SMALL($D$4:$D$594,E309))</f>
        <v>#NAME?</v>
      </c>
      <c r="D309" s="34" t="str">
        <f t="shared" si="90"/>
        <v/>
      </c>
      <c r="E309" s="33">
        <f>ROWS($E$4:E309)</f>
        <v>306</v>
      </c>
      <c r="F309" s="33">
        <f t="shared" si="91"/>
        <v>0</v>
      </c>
      <c r="G309" s="33">
        <f>IF(OR(Report!$C$7="",Report!$C$7="All Levels"),1,IF(Report!$C$7=Data!Z309,1,0))</f>
        <v>0</v>
      </c>
      <c r="H309" s="33">
        <f t="shared" si="92"/>
        <v>1</v>
      </c>
      <c r="I309" s="33">
        <f t="shared" si="93"/>
        <v>3</v>
      </c>
      <c r="J309" s="33">
        <f>IF(OR(Report!$F$7="",Report!$F$7="All AMs"),1,IF(Report!$F$7=Data!W309,1,0))</f>
        <v>1</v>
      </c>
      <c r="K309" s="33">
        <f>IF(OR(Report!$E$7="",Report!$E$7="All Zones"),1,IF(Report!$E$7=Data!P309,1,0))</f>
        <v>1</v>
      </c>
      <c r="L309" s="33">
        <f>IF(OR(Report!$D$7="",Report!$D$7="All Regions"),1,IF(Report!$D$7=Data!O309,1,0))</f>
        <v>1</v>
      </c>
      <c r="M309" s="67" t="s">
        <v>325</v>
      </c>
      <c r="N309" s="67" t="s">
        <v>882</v>
      </c>
      <c r="O309" s="68" t="s">
        <v>19</v>
      </c>
      <c r="P309" s="68" t="s">
        <v>685</v>
      </c>
      <c r="Q309" s="68" t="s">
        <v>685</v>
      </c>
      <c r="R309" s="67" t="s">
        <v>777</v>
      </c>
      <c r="S309" s="67" t="s">
        <v>753</v>
      </c>
      <c r="T309" s="67" t="s">
        <v>754</v>
      </c>
      <c r="U309" s="67" t="s">
        <v>785</v>
      </c>
      <c r="V309" s="67" t="s">
        <v>829</v>
      </c>
      <c r="W309" s="67" t="s">
        <v>717</v>
      </c>
      <c r="X309" s="67" t="s">
        <v>325</v>
      </c>
      <c r="Y309" s="68" t="s">
        <v>361</v>
      </c>
      <c r="Z309" s="68" t="s">
        <v>13</v>
      </c>
      <c r="AA309" s="68" t="s">
        <v>70</v>
      </c>
      <c r="AB309" s="18">
        <f>IF(Z309="TM",IF(AA309="H",(COUNTIFS(Orders!AD:AD,Data!M309,Orders!W:W,0,Orders!X:X,0)+COUNTIFS(Orders!AD:AD,Data!M309,Orders!W:W,1,Orders!X:X,1)),0),IF(Data!Z309="AAM",SUMIFS(Data!AB:AB,Data!Z:Z,"TM",Data!X:X,Data!M309,AA:AA,"H"),IF(Data!Z309="AM",SUMIFS(Data!AB:AB,Data!Z:Z,"TM",Data!V:V,Data!M309,AA:AA,"H"),IF(Data!Z309="AZM",SUMIFS(Data!AB:AB,Data!Z:Z,"TM",Data!U:U,Data!M309,AA:AA,"H"),IF(Data!Z309="ZM",SUMIFS(Data!AB:AB,Data!Z:Z,"TM",Data!T:T,Data!M309,AA:AA,"H"),IF(Data!Z309="RM",SUMIFS(Data!AB:AB,Data!Z:Z,"TM",Data!S:S,Data!M309,AA:AA,"H"),IF(Data!Z309="CM",SUMIFS(Data!AB:AB,Data!Z:Z,"TM",Data!R:R,Data!M309,AA:AA,"H"),"")))))))</f>
        <v>0</v>
      </c>
      <c r="AC309" s="28">
        <f>IF(Z309="TM",IF(AA309="H",(SUMIFS(Orders!AG:AG,Orders!AD:AD,Data!M309,Orders!W:W,0,Orders!X:X,0)+SUMIFS(Orders!AG:AG,Orders!AD:AD,Data!M309,Orders!W:W,1,Orders!X:X,1))/12000,0),IF(Data!Z309="AAM",SUMIFS(Data!AC:AC,Data!Z:Z,"TM",Data!X:X,Data!M309,AA:AA,"H"),IF(Data!Z309="AM",SUMIFS(Data!AC:AC,Data!Z:Z,"TM",Data!V:V,Data!M309,AA:AA,"H"),IF(Data!Z309="AZM",SUMIFS(Data!AC:AC,Data!Z:Z,"TM",Data!U:U,Data!M309,AA:AA,"H"),IF(Data!Z309="Zone",SUMIFS(Data!AC:AC,Data!Z:Z,"TM",Data!T:T,Data!M309,AA:AA,"H"),IF(Data!Z309="Region",SUMIFS(Data!AC:AC,Data!Z:Z,"TM",Data!S:S,Data!M309,AA:AA,"H"),IF(Data!Z309="Country",SUMIFS(Data!AC:AC,Data!Z:Z,"TM",Data!R:R,Data!M309,AA:AA,"H"),"")))))))</f>
        <v>0</v>
      </c>
      <c r="AD309" s="18">
        <f>IF(Z309="TM",0,IF(Data!Z309="AAM",SUMIFS(Data!AD:AD,Data!Z:Z,"TM",Data!X:X,Data!M309,AA:AA,"H"),IF(Data!Z309="AM",SUMIFS(Data!AD:AD,Data!Z:Z,"TM",Data!V:V,Data!M309,AA:AA,"H"),IF(Data!Z309="AZM",SUMIFS(Data!AD:AD,Data!Z:Z,"TM",Data!U:U,Data!M309,AA:AA,"H"),IF(Data!Z309="Zone",SUMIFS(Data!AD:AD,Data!Z:Z,"TM",Data!T:T,Data!M309,AA:AA,"H"),IF(Data!Z309="Region",SUMIFS(Data!AD:AD,Data!Z:Z,"TM",Data!S:S,Data!M309,AA:AA,"H"),IF(Data!Z309="Country",SUMIFS(Data!AD:AD,Data!Z:Z,"TM",Data!R:R,Data!M309,AA:AA,"H"),"")))))))</f>
        <v>0</v>
      </c>
      <c r="AE309" s="27">
        <f t="shared" si="77"/>
        <v>0</v>
      </c>
      <c r="AF309" s="26">
        <f t="shared" si="78"/>
        <v>0</v>
      </c>
      <c r="AG309" s="26">
        <f t="shared" si="79"/>
        <v>0</v>
      </c>
      <c r="AH309" s="26">
        <f t="shared" si="80"/>
        <v>0</v>
      </c>
      <c r="AJ309" s="28">
        <f>IF(Z309="TM",IF(AA309="U",(SUMIFS(Orders!AG:AG,Orders!AD:AD,Data!M309,Orders!W:W,0,Orders!X:X,0)+SUMIFS(Orders!AG:AG,Orders!AD:AD,Data!M309,Orders!W:W,1,Orders!X:X,1))/12000,0),IF(Data!Z309="AAM",SUMIFS(Data!AJ:AJ,Data!Z:Z,"TM",Data!X:X,Data!M309,AA:AA,"U"),IF(Data!Z309="AM",SUMIFS(Data!AJ:AJ,Data!Z:Z,"TM",Data!V:V,Data!M309,AA:AA,"U"),IF(Data!Z309="AZM",SUMIFS(Data!AJ:AJ,Data!Z:Z,"TM",Data!U:U,Data!M309,AA:AA,"U"),IF(Data!Z309="Zone",SUMIFS(Data!AJ:AJ,Data!Z:Z,"TM",Data!T:T,Data!M309,AA:AA,"U"),IF(Data!Z309="Region",SUMIFS(Data!AJ:AJ,Data!Z:Z,"TM",Data!S:S,Data!M309,AA:AA,"U"),IF(Data!Z309="Country",SUMIFS(Data!AJ:AJ,Data!Z:Z,"TM",Data!R:R,Data!M309,AA:AA,"U"),"")))))))</f>
        <v>0</v>
      </c>
      <c r="AK309" s="18">
        <f>IF(Z309="TM",IF(AA309="U",(SUMIFS(Orders!AG:AG,Orders!AD:AD,Data!M309,Orders!W:W,0,Orders!X:X,0)+SUMIFS(Orders!AG:AG,Orders!AD:AD,Data!M309,Orders!W:W,1,Orders!X:X,1)),0),IF(Data!Z309="AAM",SUMIFS(Data!AK:AK,Data!Z:Z,"TM",Data!X:X,Data!M309,AA:AA,"U"),IF(Data!Z309="AM",SUMIFS(Data!AK:AK,Data!Z:Z,"TM",Data!V:V,Data!M309,AA:AA,"U"),IF(Data!Z309="AZM",SUMIFS(Data!AK:AK,Data!Z:Z,"TM",Data!U:U,Data!M309,AA:AA,"U"),IF(Data!Z309="Zone",SUMIFS(Data!AK:AK,Data!Z:Z,"TM",Data!T:T,Data!M309,AA:AA,"U"),IF(Data!Z309="Region",SUMIFS(Data!AK:AK,Data!Z:Z,"TM",Data!S:S,Data!M309,AA:AA,"U"),IF(Data!Z309="Country",SUMIFS(Data!AK:AK,Data!Z:Z,"TM",Data!R:R,Data!M309,AA:AA,"U"),"")))))))</f>
        <v>0</v>
      </c>
      <c r="AL309" s="18">
        <f>IF(Z309="TM",12000*0,IF(Data!Z309="AAM",SUMIFS(Data!AL:AL,Data!Z:Z,"TM",Data!X:X,Data!M309,AA:AA,"H"),IF(Data!Z309="AM",SUMIFS(Data!AL:AL,Data!Z:Z,"TM",Data!V:V,Data!M309,AA:AA,"H"),IF(Data!Z309="AZM",SUMIFS(Data!AL:AL,Data!Z:Z,"TM",Data!U:U,Data!M309,AA:AA,"H"),IF(Data!Z309="Zone",SUMIFS(Data!AL:AL,Data!Z:Z,"TM",Data!T:T,Data!M309,AA:AA,"H"),IF(Data!Z309="Region",SUMIFS(Data!AL:AL,Data!Z:Z,"TM",Data!S:S,Data!M309,AA:AA,"H"),IF(Data!Z309="Country",SUMIFS(Data!AL:AL,Data!Z:Z,"TM",Data!R:R,Data!M309,AA:AA,"H"),"")))))))</f>
        <v>0</v>
      </c>
      <c r="AM309" s="27">
        <f t="shared" si="81"/>
        <v>0</v>
      </c>
      <c r="AN309" s="26">
        <f t="shared" si="82"/>
        <v>0</v>
      </c>
      <c r="AO309" s="26">
        <f t="shared" si="83"/>
        <v>0</v>
      </c>
      <c r="AQ309" s="28">
        <f t="shared" si="84"/>
        <v>0</v>
      </c>
      <c r="AR309" s="18">
        <f t="shared" si="85"/>
        <v>0</v>
      </c>
      <c r="AS309" s="18">
        <f t="shared" si="86"/>
        <v>0</v>
      </c>
      <c r="AT309" s="27">
        <f t="shared" si="87"/>
        <v>0</v>
      </c>
      <c r="AU309" s="27"/>
      <c r="AV309" s="27"/>
      <c r="AW309" s="18">
        <f>IF(Z309="TM",(COUNTIFS(Orders!AD:AD,Data!M309,Orders!W:W,0,Orders!X:X,0,Orders!S:S,"*Ray*")+COUNTIFS(Orders!AD:AD,Data!M309,Orders!W:W,1,Orders!X:X,1,Orders!S:S,"*Ray*")+COUNTIFS(Orders!AD:AD,Data!M309,Orders!W:W,0,Orders!X:X,0,Orders!S:S,"*Fabric*")+COUNTIFS(Orders!AD:AD,Data!M309,Orders!W:W,1,Orders!X:X,1,Orders!S:S,"*Fabric*")),IF(Data!Z309="AAM",SUMIFS(Data!AW:AW,Data!Z:Z,"TM",Data!X:X,Data!M309),IF(Data!Z309="AM",SUMIFS(Data!AW:AW,Data!Z:Z,"TM",Data!V:V,Data!M309),IF(Data!Z309="AZM",SUMIFS(Data!AW:AW,Data!Z:Z,"TM",Data!U:U,Data!M309),IF(Data!Z309="Zone",SUMIFS(Data!AW:AW,Data!Z:Z,"TM",Data!T:T,Data!M309),IF(Data!Z309="Region",SUMIFS(Data!AW:AW,Data!Z:Z,"TM",Data!S:S,Data!M309),IF(Data!Z309="Country",SUMIFS(Data!AW:AW,Data!Z:Z,"TM",Data!R:R,Data!M309),0)))))))</f>
        <v>0</v>
      </c>
      <c r="AX309" s="18">
        <f>IF(Z309="TM",(COUNTIFS(Orders!AD:AD,Data!M309,Orders!W:W,0,Orders!X:X,0,Orders!S:S,"*Starter*")+COUNTIFS(Orders!AD:AD,Data!M309,Orders!W:W,1,Orders!X:X,1,Orders!S:S,"*Starter*")),IF(Data!Z309="AAM",SUMIFS(Data!AX:AX,Data!Z:Z,"TM",Data!X:X,Data!M309),IF(Data!Z309="AM",SUMIFS(Data!AX:AX,Data!Z:Z,"TM",Data!V:V,Data!M309),IF(Data!Z309="AZM",SUMIFS(Data!AX:AX,Data!Z:Z,"TM",Data!U:U,Data!M309),IF(Data!Z309="Zone",SUMIFS(Data!AX:AX,Data!Z:Z,"TM",Data!T:T,Data!M309),IF(Data!Z309="Region",SUMIFS(Data!AX:AX,Data!Z:Z,"TM",Data!S:S,Data!M309),IF(Data!Z309="Country",SUMIFS(Data!AX:AX,Data!Z:Z,"TM",Data!R:R,Data!M309),0)))))))</f>
        <v>0</v>
      </c>
      <c r="AY309" s="18">
        <f>IF(Z309="TM",(COUNTIFS(Orders!AD:AD,Data!M309,Orders!W:W,0,Orders!X:X,0,Orders!S:S,"*Pro*")+COUNTIFS(Orders!AD:AD,Data!M309,Orders!W:W,1,Orders!X:X,1,Orders!S:S,"*Pro*")),IF(Data!Z309="AAM",SUMIFS(Data!AY:AY,Data!Z:Z,"TM",Data!X:X,Data!M309),IF(Data!Z309="AM",SUMIFS(Data!AY:AY,Data!Z:Z,"TM",Data!V:V,Data!M309),IF(Data!Z309="AZM",SUMIFS(Data!AY:AY,Data!Z:Z,"TM",Data!U:U,Data!M309),IF(Data!Z309="Zone",SUMIFS(Data!AY:AY,Data!Z:Z,"TM",Data!T:T,Data!M309),IF(Data!Z309="Region",SUMIFS(Data!AY:AY,Data!Z:Z,"TM",Data!S:S,Data!M309),IF(Data!Z309="Country",SUMIFS(Data!AY:AY,Data!Z:Z,"TM",Data!R:R,Data!M309),0)))))))</f>
        <v>0</v>
      </c>
      <c r="AZ309" s="18">
        <f>IF(Z309="TM",(COUNTIFS(Orders!AD:AD,Data!M309,Orders!W:W,0,Orders!X:X,0,Orders!S:S,"*Tab*")+COUNTIFS(Orders!AD:AD,Data!M309,Orders!W:W,1,Orders!X:X,1,Orders!S:S,"*Tab*")),IF(Data!Z309="AAM",SUMIFS(Data!AZ:AZ,Data!Z:Z,"TM",Data!X:X,Data!M309),IF(Data!Z309="AM",SUMIFS(Data!AZ:AZ,Data!Z:Z,"TM",Data!V:V,Data!M309),IF(Data!Z309="AZM",SUMIFS(Data!AZ:AZ,Data!Z:Z,"TM",Data!U:U,Data!M309),IF(Data!Z309="Zone",SUMIFS(Data!AZ:AZ,Data!Z:Z,"TM",Data!T:T,Data!M309),IF(Data!Z309="Region",SUMIFS(Data!AZ:AZ,Data!Z:Z,"TM",Data!S:S,Data!M309),IF(Data!Z309="Country",SUMIFS(Data!AZ:AZ,Data!Z:Z,"TM",Data!R:R,Data!M309),0)))))))</f>
        <v>0</v>
      </c>
      <c r="BA309" s="18">
        <f>IF(Z309="TM",(COUNTIFS(Orders!AD:AD,Data!M309,Orders!W:W,0,Orders!X:X,0,Orders!S:S,"*Dental*")+COUNTIFS(Orders!AD:AD,Data!M309,Orders!W:W,1,Orders!X:X,1,Orders!S:S,"*Dental*")+COUNTIFS(Orders!AD:AD,Data!M309,Orders!W:W,0,Orders!X:X,0,Orders!S:S,"*Pediatric*")+COUNTIFS(Orders!AD:AD,Data!M309,Orders!W:W,1,Orders!X:X,1,Orders!S:S,"*Pediatric*")),IF(Data!Z309="AAM",SUMIFS(Data!BA:BA,Data!Z:Z,"TM",Data!X:X,Data!M309),IF(Data!Z309="AM",SUMIFS(Data!BA:BA,Data!Z:Z,"TM",Data!V:V,Data!M309),IF(Data!Z309="AZM",SUMIFS(Data!BA:BA,Data!Z:Z,"TM",Data!U:U,Data!M309),IF(Data!Z309="Zone",SUMIFS(Data!BA:BA,Data!Z:Z,"TM",Data!T:T,Data!M309),IF(Data!Z309="Region",SUMIFS(Data!BA:BA,Data!Z:Z,"TM",Data!S:S,Data!M309),IF(Data!Z309="Country",SUMIFS(Data!BA:BA,Data!Z:Z,"TM",Data!R:R,Data!M309),0)))))))</f>
        <v>0</v>
      </c>
      <c r="BB309" s="18">
        <f>IF(Z309="TM",(COUNTIFS(Orders!AD:AD,Data!M309,Orders!W:W,0,Orders!X:X,0,Orders!S:S,"*Fabric*")+COUNTIFS(Orders!AD:AD,Data!M309,Orders!W:W,1,Orders!X:X,1,Orders!S:S,"*Fabric*")),IF(Data!Z309="AAM",SUMIFS(Data!BB:BB,Data!Z:Z,"TM",Data!X:X,Data!M309),IF(Data!Z309="AM",SUMIFS(Data!BB:BB,Data!Z:Z,"TM",Data!V:V,Data!M309),IF(Data!Z309="AZM",SUMIFS(Data!BB:BB,Data!Z:Z,"TM",Data!U:U,Data!M309),IF(Data!Z309="Zone",SUMIFS(Data!BB:BB,Data!Z:Z,"TM",Data!T:T,Data!M309),IF(Data!Z309="Region",SUMIFS(Data!BB:BB,Data!Z:Z,"TM",Data!S:S,Data!M309),IF(Data!Z309="Country",SUMIFS(Data!BB:BB,Data!Z:Z,"TM",Data!R:R,Data!M309),0)))))))</f>
        <v>0</v>
      </c>
    </row>
    <row r="310" spans="1:54" ht="15.75" x14ac:dyDescent="0.3">
      <c r="A310" s="33" t="str">
        <f t="shared" si="88"/>
        <v/>
      </c>
      <c r="B310" s="33" t="b">
        <f t="shared" si="89"/>
        <v>1</v>
      </c>
      <c r="C310" s="33" t="e">
        <f>IF(ISERROR(SMALL($D$4:$D$594,E310)),””,SMALL($D$4:$D$594,E310))</f>
        <v>#NAME?</v>
      </c>
      <c r="D310" s="34" t="str">
        <f t="shared" si="90"/>
        <v/>
      </c>
      <c r="E310" s="33">
        <f>ROWS($E$4:E310)</f>
        <v>307</v>
      </c>
      <c r="F310" s="33">
        <f t="shared" si="91"/>
        <v>0</v>
      </c>
      <c r="G310" s="33">
        <f>IF(OR(Report!$C$7="",Report!$C$7="All Levels"),1,IF(Report!$C$7=Data!Z310,1,0))</f>
        <v>0</v>
      </c>
      <c r="H310" s="33">
        <f t="shared" si="92"/>
        <v>1</v>
      </c>
      <c r="I310" s="33">
        <f t="shared" si="93"/>
        <v>3</v>
      </c>
      <c r="J310" s="33">
        <f>IF(OR(Report!$F$7="",Report!$F$7="All AMs"),1,IF(Report!$F$7=Data!W310,1,0))</f>
        <v>1</v>
      </c>
      <c r="K310" s="33">
        <f>IF(OR(Report!$E$7="",Report!$E$7="All Zones"),1,IF(Report!$E$7=Data!P310,1,0))</f>
        <v>1</v>
      </c>
      <c r="L310" s="33">
        <f>IF(OR(Report!$D$7="",Report!$D$7="All Regions"),1,IF(Report!$D$7=Data!O310,1,0))</f>
        <v>1</v>
      </c>
      <c r="M310" s="67" t="s">
        <v>242</v>
      </c>
      <c r="N310" s="67" t="s">
        <v>1113</v>
      </c>
      <c r="O310" s="68" t="s">
        <v>19</v>
      </c>
      <c r="P310" s="68" t="s">
        <v>685</v>
      </c>
      <c r="Q310" s="68" t="s">
        <v>685</v>
      </c>
      <c r="R310" s="67" t="s">
        <v>777</v>
      </c>
      <c r="S310" s="67" t="s">
        <v>753</v>
      </c>
      <c r="T310" s="67" t="s">
        <v>754</v>
      </c>
      <c r="U310" s="67" t="s">
        <v>785</v>
      </c>
      <c r="V310" s="67" t="s">
        <v>829</v>
      </c>
      <c r="W310" s="67" t="s">
        <v>717</v>
      </c>
      <c r="X310" s="67"/>
      <c r="Y310" s="68" t="s">
        <v>362</v>
      </c>
      <c r="Z310" s="68" t="s">
        <v>13</v>
      </c>
      <c r="AA310" s="68" t="s">
        <v>925</v>
      </c>
      <c r="AB310" s="18">
        <f>IF(Z310="TM",IF(AA310="H",(COUNTIFS(Orders!AD:AD,Data!M310,Orders!W:W,0,Orders!X:X,0)+COUNTIFS(Orders!AD:AD,Data!M310,Orders!W:W,1,Orders!X:X,1)),0),IF(Data!Z310="AAM",SUMIFS(Data!AB:AB,Data!Z:Z,"TM",Data!X:X,Data!M310,AA:AA,"H"),IF(Data!Z310="AM",SUMIFS(Data!AB:AB,Data!Z:Z,"TM",Data!V:V,Data!M310,AA:AA,"H"),IF(Data!Z310="AZM",SUMIFS(Data!AB:AB,Data!Z:Z,"TM",Data!U:U,Data!M310,AA:AA,"H"),IF(Data!Z310="ZM",SUMIFS(Data!AB:AB,Data!Z:Z,"TM",Data!T:T,Data!M310,AA:AA,"H"),IF(Data!Z310="RM",SUMIFS(Data!AB:AB,Data!Z:Z,"TM",Data!S:S,Data!M310,AA:AA,"H"),IF(Data!Z310="CM",SUMIFS(Data!AB:AB,Data!Z:Z,"TM",Data!R:R,Data!M310,AA:AA,"H"),"")))))))</f>
        <v>0</v>
      </c>
      <c r="AC310" s="28">
        <f>IF(Z310="TM",IF(AA310="H",(SUMIFS(Orders!AG:AG,Orders!AD:AD,Data!M310,Orders!W:W,0,Orders!X:X,0)+SUMIFS(Orders!AG:AG,Orders!AD:AD,Data!M310,Orders!W:W,1,Orders!X:X,1))/12000,0),IF(Data!Z310="AAM",SUMIFS(Data!AC:AC,Data!Z:Z,"TM",Data!X:X,Data!M310,AA:AA,"H"),IF(Data!Z310="AM",SUMIFS(Data!AC:AC,Data!Z:Z,"TM",Data!V:V,Data!M310,AA:AA,"H"),IF(Data!Z310="AZM",SUMIFS(Data!AC:AC,Data!Z:Z,"TM",Data!U:U,Data!M310,AA:AA,"H"),IF(Data!Z310="Zone",SUMIFS(Data!AC:AC,Data!Z:Z,"TM",Data!T:T,Data!M310,AA:AA,"H"),IF(Data!Z310="Region",SUMIFS(Data!AC:AC,Data!Z:Z,"TM",Data!S:S,Data!M310,AA:AA,"H"),IF(Data!Z310="Country",SUMIFS(Data!AC:AC,Data!Z:Z,"TM",Data!R:R,Data!M310,AA:AA,"H"),"")))))))</f>
        <v>0</v>
      </c>
      <c r="AD310" s="18">
        <f>IF(Z310="TM",0,IF(Data!Z310="AAM",SUMIFS(Data!AD:AD,Data!Z:Z,"TM",Data!X:X,Data!M310,AA:AA,"H"),IF(Data!Z310="AM",SUMIFS(Data!AD:AD,Data!Z:Z,"TM",Data!V:V,Data!M310,AA:AA,"H"),IF(Data!Z310="AZM",SUMIFS(Data!AD:AD,Data!Z:Z,"TM",Data!U:U,Data!M310,AA:AA,"H"),IF(Data!Z310="Zone",SUMIFS(Data!AD:AD,Data!Z:Z,"TM",Data!T:T,Data!M310,AA:AA,"H"),IF(Data!Z310="Region",SUMIFS(Data!AD:AD,Data!Z:Z,"TM",Data!S:S,Data!M310,AA:AA,"H"),IF(Data!Z310="Country",SUMIFS(Data!AD:AD,Data!Z:Z,"TM",Data!R:R,Data!M310,AA:AA,"H"),"")))))))</f>
        <v>0</v>
      </c>
      <c r="AE310" s="27">
        <f t="shared" si="77"/>
        <v>0</v>
      </c>
      <c r="AF310" s="26">
        <f t="shared" si="78"/>
        <v>0</v>
      </c>
      <c r="AG310" s="26">
        <f t="shared" si="79"/>
        <v>0</v>
      </c>
      <c r="AH310" s="26">
        <f t="shared" si="80"/>
        <v>0</v>
      </c>
      <c r="AJ310" s="28">
        <f>IF(Z310="TM",IF(AA310="U",(SUMIFS(Orders!AG:AG,Orders!AD:AD,Data!M310,Orders!W:W,0,Orders!X:X,0)+SUMIFS(Orders!AG:AG,Orders!AD:AD,Data!M310,Orders!W:W,1,Orders!X:X,1))/12000,0),IF(Data!Z310="AAM",SUMIFS(Data!AJ:AJ,Data!Z:Z,"TM",Data!X:X,Data!M310,AA:AA,"U"),IF(Data!Z310="AM",SUMIFS(Data!AJ:AJ,Data!Z:Z,"TM",Data!V:V,Data!M310,AA:AA,"U"),IF(Data!Z310="AZM",SUMIFS(Data!AJ:AJ,Data!Z:Z,"TM",Data!U:U,Data!M310,AA:AA,"U"),IF(Data!Z310="Zone",SUMIFS(Data!AJ:AJ,Data!Z:Z,"TM",Data!T:T,Data!M310,AA:AA,"U"),IF(Data!Z310="Region",SUMIFS(Data!AJ:AJ,Data!Z:Z,"TM",Data!S:S,Data!M310,AA:AA,"U"),IF(Data!Z310="Country",SUMIFS(Data!AJ:AJ,Data!Z:Z,"TM",Data!R:R,Data!M310,AA:AA,"U"),"")))))))</f>
        <v>0</v>
      </c>
      <c r="AK310" s="18">
        <f>IF(Z310="TM",IF(AA310="U",(SUMIFS(Orders!AG:AG,Orders!AD:AD,Data!M310,Orders!W:W,0,Orders!X:X,0)+SUMIFS(Orders!AG:AG,Orders!AD:AD,Data!M310,Orders!W:W,1,Orders!X:X,1)),0),IF(Data!Z310="AAM",SUMIFS(Data!AK:AK,Data!Z:Z,"TM",Data!X:X,Data!M310,AA:AA,"U"),IF(Data!Z310="AM",SUMIFS(Data!AK:AK,Data!Z:Z,"TM",Data!V:V,Data!M310,AA:AA,"U"),IF(Data!Z310="AZM",SUMIFS(Data!AK:AK,Data!Z:Z,"TM",Data!U:U,Data!M310,AA:AA,"U"),IF(Data!Z310="Zone",SUMIFS(Data!AK:AK,Data!Z:Z,"TM",Data!T:T,Data!M310,AA:AA,"U"),IF(Data!Z310="Region",SUMIFS(Data!AK:AK,Data!Z:Z,"TM",Data!S:S,Data!M310,AA:AA,"U"),IF(Data!Z310="Country",SUMIFS(Data!AK:AK,Data!Z:Z,"TM",Data!R:R,Data!M310,AA:AA,"U"),"")))))))</f>
        <v>0</v>
      </c>
      <c r="AL310" s="18">
        <f>IF(Z310="TM",12000*0,IF(Data!Z310="AAM",SUMIFS(Data!AL:AL,Data!Z:Z,"TM",Data!X:X,Data!M310,AA:AA,"H"),IF(Data!Z310="AM",SUMIFS(Data!AL:AL,Data!Z:Z,"TM",Data!V:V,Data!M310,AA:AA,"H"),IF(Data!Z310="AZM",SUMIFS(Data!AL:AL,Data!Z:Z,"TM",Data!U:U,Data!M310,AA:AA,"H"),IF(Data!Z310="Zone",SUMIFS(Data!AL:AL,Data!Z:Z,"TM",Data!T:T,Data!M310,AA:AA,"H"),IF(Data!Z310="Region",SUMIFS(Data!AL:AL,Data!Z:Z,"TM",Data!S:S,Data!M310,AA:AA,"H"),IF(Data!Z310="Country",SUMIFS(Data!AL:AL,Data!Z:Z,"TM",Data!R:R,Data!M310,AA:AA,"H"),"")))))))</f>
        <v>0</v>
      </c>
      <c r="AM310" s="27">
        <f t="shared" si="81"/>
        <v>0</v>
      </c>
      <c r="AN310" s="26">
        <f t="shared" si="82"/>
        <v>0</v>
      </c>
      <c r="AO310" s="26">
        <f t="shared" si="83"/>
        <v>0</v>
      </c>
      <c r="AQ310" s="28">
        <f t="shared" si="84"/>
        <v>0</v>
      </c>
      <c r="AR310" s="18">
        <f t="shared" si="85"/>
        <v>0</v>
      </c>
      <c r="AS310" s="18">
        <f t="shared" si="86"/>
        <v>0</v>
      </c>
      <c r="AT310" s="27">
        <f t="shared" si="87"/>
        <v>0</v>
      </c>
      <c r="AU310" s="27"/>
      <c r="AV310" s="27"/>
      <c r="AW310" s="18">
        <f>IF(Z310="TM",(COUNTIFS(Orders!AD:AD,Data!M310,Orders!W:W,0,Orders!X:X,0,Orders!S:S,"*Ray*")+COUNTIFS(Orders!AD:AD,Data!M310,Orders!W:W,1,Orders!X:X,1,Orders!S:S,"*Ray*")+COUNTIFS(Orders!AD:AD,Data!M310,Orders!W:W,0,Orders!X:X,0,Orders!S:S,"*Fabric*")+COUNTIFS(Orders!AD:AD,Data!M310,Orders!W:W,1,Orders!X:X,1,Orders!S:S,"*Fabric*")),IF(Data!Z310="AAM",SUMIFS(Data!AW:AW,Data!Z:Z,"TM",Data!X:X,Data!M310),IF(Data!Z310="AM",SUMIFS(Data!AW:AW,Data!Z:Z,"TM",Data!V:V,Data!M310),IF(Data!Z310="AZM",SUMIFS(Data!AW:AW,Data!Z:Z,"TM",Data!U:U,Data!M310),IF(Data!Z310="Zone",SUMIFS(Data!AW:AW,Data!Z:Z,"TM",Data!T:T,Data!M310),IF(Data!Z310="Region",SUMIFS(Data!AW:AW,Data!Z:Z,"TM",Data!S:S,Data!M310),IF(Data!Z310="Country",SUMIFS(Data!AW:AW,Data!Z:Z,"TM",Data!R:R,Data!M310),0)))))))</f>
        <v>0</v>
      </c>
      <c r="AX310" s="18">
        <f>IF(Z310="TM",(COUNTIFS(Orders!AD:AD,Data!M310,Orders!W:W,0,Orders!X:X,0,Orders!S:S,"*Starter*")+COUNTIFS(Orders!AD:AD,Data!M310,Orders!W:W,1,Orders!X:X,1,Orders!S:S,"*Starter*")),IF(Data!Z310="AAM",SUMIFS(Data!AX:AX,Data!Z:Z,"TM",Data!X:X,Data!M310),IF(Data!Z310="AM",SUMIFS(Data!AX:AX,Data!Z:Z,"TM",Data!V:V,Data!M310),IF(Data!Z310="AZM",SUMIFS(Data!AX:AX,Data!Z:Z,"TM",Data!U:U,Data!M310),IF(Data!Z310="Zone",SUMIFS(Data!AX:AX,Data!Z:Z,"TM",Data!T:T,Data!M310),IF(Data!Z310="Region",SUMIFS(Data!AX:AX,Data!Z:Z,"TM",Data!S:S,Data!M310),IF(Data!Z310="Country",SUMIFS(Data!AX:AX,Data!Z:Z,"TM",Data!R:R,Data!M310),0)))))))</f>
        <v>0</v>
      </c>
      <c r="AY310" s="18">
        <f>IF(Z310="TM",(COUNTIFS(Orders!AD:AD,Data!M310,Orders!W:W,0,Orders!X:X,0,Orders!S:S,"*Pro*")+COUNTIFS(Orders!AD:AD,Data!M310,Orders!W:W,1,Orders!X:X,1,Orders!S:S,"*Pro*")),IF(Data!Z310="AAM",SUMIFS(Data!AY:AY,Data!Z:Z,"TM",Data!X:X,Data!M310),IF(Data!Z310="AM",SUMIFS(Data!AY:AY,Data!Z:Z,"TM",Data!V:V,Data!M310),IF(Data!Z310="AZM",SUMIFS(Data!AY:AY,Data!Z:Z,"TM",Data!U:U,Data!M310),IF(Data!Z310="Zone",SUMIFS(Data!AY:AY,Data!Z:Z,"TM",Data!T:T,Data!M310),IF(Data!Z310="Region",SUMIFS(Data!AY:AY,Data!Z:Z,"TM",Data!S:S,Data!M310),IF(Data!Z310="Country",SUMIFS(Data!AY:AY,Data!Z:Z,"TM",Data!R:R,Data!M310),0)))))))</f>
        <v>0</v>
      </c>
      <c r="AZ310" s="18">
        <f>IF(Z310="TM",(COUNTIFS(Orders!AD:AD,Data!M310,Orders!W:W,0,Orders!X:X,0,Orders!S:S,"*Tab*")+COUNTIFS(Orders!AD:AD,Data!M310,Orders!W:W,1,Orders!X:X,1,Orders!S:S,"*Tab*")),IF(Data!Z310="AAM",SUMIFS(Data!AZ:AZ,Data!Z:Z,"TM",Data!X:X,Data!M310),IF(Data!Z310="AM",SUMIFS(Data!AZ:AZ,Data!Z:Z,"TM",Data!V:V,Data!M310),IF(Data!Z310="AZM",SUMIFS(Data!AZ:AZ,Data!Z:Z,"TM",Data!U:U,Data!M310),IF(Data!Z310="Zone",SUMIFS(Data!AZ:AZ,Data!Z:Z,"TM",Data!T:T,Data!M310),IF(Data!Z310="Region",SUMIFS(Data!AZ:AZ,Data!Z:Z,"TM",Data!S:S,Data!M310),IF(Data!Z310="Country",SUMIFS(Data!AZ:AZ,Data!Z:Z,"TM",Data!R:R,Data!M310),0)))))))</f>
        <v>0</v>
      </c>
      <c r="BA310" s="18">
        <f>IF(Z310="TM",(COUNTIFS(Orders!AD:AD,Data!M310,Orders!W:W,0,Orders!X:X,0,Orders!S:S,"*Dental*")+COUNTIFS(Orders!AD:AD,Data!M310,Orders!W:W,1,Orders!X:X,1,Orders!S:S,"*Dental*")+COUNTIFS(Orders!AD:AD,Data!M310,Orders!W:W,0,Orders!X:X,0,Orders!S:S,"*Pediatric*")+COUNTIFS(Orders!AD:AD,Data!M310,Orders!W:W,1,Orders!X:X,1,Orders!S:S,"*Pediatric*")),IF(Data!Z310="AAM",SUMIFS(Data!BA:BA,Data!Z:Z,"TM",Data!X:X,Data!M310),IF(Data!Z310="AM",SUMIFS(Data!BA:BA,Data!Z:Z,"TM",Data!V:V,Data!M310),IF(Data!Z310="AZM",SUMIFS(Data!BA:BA,Data!Z:Z,"TM",Data!U:U,Data!M310),IF(Data!Z310="Zone",SUMIFS(Data!BA:BA,Data!Z:Z,"TM",Data!T:T,Data!M310),IF(Data!Z310="Region",SUMIFS(Data!BA:BA,Data!Z:Z,"TM",Data!S:S,Data!M310),IF(Data!Z310="Country",SUMIFS(Data!BA:BA,Data!Z:Z,"TM",Data!R:R,Data!M310),0)))))))</f>
        <v>0</v>
      </c>
      <c r="BB310" s="18">
        <f>IF(Z310="TM",(COUNTIFS(Orders!AD:AD,Data!M310,Orders!W:W,0,Orders!X:X,0,Orders!S:S,"*Fabric*")+COUNTIFS(Orders!AD:AD,Data!M310,Orders!W:W,1,Orders!X:X,1,Orders!S:S,"*Fabric*")),IF(Data!Z310="AAM",SUMIFS(Data!BB:BB,Data!Z:Z,"TM",Data!X:X,Data!M310),IF(Data!Z310="AM",SUMIFS(Data!BB:BB,Data!Z:Z,"TM",Data!V:V,Data!M310),IF(Data!Z310="AZM",SUMIFS(Data!BB:BB,Data!Z:Z,"TM",Data!U:U,Data!M310),IF(Data!Z310="Zone",SUMIFS(Data!BB:BB,Data!Z:Z,"TM",Data!T:T,Data!M310),IF(Data!Z310="Region",SUMIFS(Data!BB:BB,Data!Z:Z,"TM",Data!S:S,Data!M310),IF(Data!Z310="Country",SUMIFS(Data!BB:BB,Data!Z:Z,"TM",Data!R:R,Data!M310),0)))))))</f>
        <v>0</v>
      </c>
    </row>
    <row r="311" spans="1:54" ht="15.75" x14ac:dyDescent="0.3">
      <c r="A311" s="33" t="str">
        <f t="shared" si="88"/>
        <v/>
      </c>
      <c r="B311" s="33" t="b">
        <f t="shared" si="89"/>
        <v>1</v>
      </c>
      <c r="C311" s="33" t="e">
        <f>IF(ISERROR(SMALL($D$4:$D$594,E311)),””,SMALL($D$4:$D$594,E311))</f>
        <v>#NAME?</v>
      </c>
      <c r="D311" s="34" t="str">
        <f t="shared" si="90"/>
        <v/>
      </c>
      <c r="E311" s="33">
        <f>ROWS($E$4:E311)</f>
        <v>308</v>
      </c>
      <c r="F311" s="33">
        <f t="shared" si="91"/>
        <v>0</v>
      </c>
      <c r="G311" s="33">
        <f>IF(OR(Report!$C$7="",Report!$C$7="All Levels"),1,IF(Report!$C$7=Data!Z311,1,0))</f>
        <v>0</v>
      </c>
      <c r="H311" s="33">
        <f t="shared" si="92"/>
        <v>1</v>
      </c>
      <c r="I311" s="33">
        <f t="shared" si="93"/>
        <v>3</v>
      </c>
      <c r="J311" s="33">
        <f>IF(OR(Report!$F$7="",Report!$F$7="All AMs"),1,IF(Report!$F$7=Data!W311,1,0))</f>
        <v>1</v>
      </c>
      <c r="K311" s="33">
        <f>IF(OR(Report!$E$7="",Report!$E$7="All Zones"),1,IF(Report!$E$7=Data!P311,1,0))</f>
        <v>1</v>
      </c>
      <c r="L311" s="33">
        <f>IF(OR(Report!$D$7="",Report!$D$7="All Regions"),1,IF(Report!$D$7=Data!O311,1,0))</f>
        <v>1</v>
      </c>
      <c r="M311" s="67" t="s">
        <v>245</v>
      </c>
      <c r="N311" s="67" t="s">
        <v>1135</v>
      </c>
      <c r="O311" s="68" t="s">
        <v>19</v>
      </c>
      <c r="P311" s="68" t="s">
        <v>685</v>
      </c>
      <c r="Q311" s="68" t="s">
        <v>685</v>
      </c>
      <c r="R311" s="67" t="s">
        <v>777</v>
      </c>
      <c r="S311" s="67" t="s">
        <v>753</v>
      </c>
      <c r="T311" s="67" t="s">
        <v>754</v>
      </c>
      <c r="U311" s="67" t="s">
        <v>785</v>
      </c>
      <c r="V311" s="67" t="s">
        <v>829</v>
      </c>
      <c r="W311" s="67" t="s">
        <v>717</v>
      </c>
      <c r="X311" s="67"/>
      <c r="Y311" s="68" t="s">
        <v>362</v>
      </c>
      <c r="Z311" s="68" t="s">
        <v>13</v>
      </c>
      <c r="AA311" s="68" t="s">
        <v>925</v>
      </c>
      <c r="AB311" s="18">
        <f>IF(Z311="TM",IF(AA311="H",(COUNTIFS(Orders!AD:AD,Data!M311,Orders!W:W,0,Orders!X:X,0)+COUNTIFS(Orders!AD:AD,Data!M311,Orders!W:W,1,Orders!X:X,1)),0),IF(Data!Z311="AAM",SUMIFS(Data!AB:AB,Data!Z:Z,"TM",Data!X:X,Data!M311,AA:AA,"H"),IF(Data!Z311="AM",SUMIFS(Data!AB:AB,Data!Z:Z,"TM",Data!V:V,Data!M311,AA:AA,"H"),IF(Data!Z311="AZM",SUMIFS(Data!AB:AB,Data!Z:Z,"TM",Data!U:U,Data!M311,AA:AA,"H"),IF(Data!Z311="ZM",SUMIFS(Data!AB:AB,Data!Z:Z,"TM",Data!T:T,Data!M311,AA:AA,"H"),IF(Data!Z311="RM",SUMIFS(Data!AB:AB,Data!Z:Z,"TM",Data!S:S,Data!M311,AA:AA,"H"),IF(Data!Z311="CM",SUMIFS(Data!AB:AB,Data!Z:Z,"TM",Data!R:R,Data!M311,AA:AA,"H"),"")))))))</f>
        <v>0</v>
      </c>
      <c r="AC311" s="28">
        <f>IF(Z311="TM",IF(AA311="H",(SUMIFS(Orders!AG:AG,Orders!AD:AD,Data!M311,Orders!W:W,0,Orders!X:X,0)+SUMIFS(Orders!AG:AG,Orders!AD:AD,Data!M311,Orders!W:W,1,Orders!X:X,1))/12000,0),IF(Data!Z311="AAM",SUMIFS(Data!AC:AC,Data!Z:Z,"TM",Data!X:X,Data!M311,AA:AA,"H"),IF(Data!Z311="AM",SUMIFS(Data!AC:AC,Data!Z:Z,"TM",Data!V:V,Data!M311,AA:AA,"H"),IF(Data!Z311="AZM",SUMIFS(Data!AC:AC,Data!Z:Z,"TM",Data!U:U,Data!M311,AA:AA,"H"),IF(Data!Z311="Zone",SUMIFS(Data!AC:AC,Data!Z:Z,"TM",Data!T:T,Data!M311,AA:AA,"H"),IF(Data!Z311="Region",SUMIFS(Data!AC:AC,Data!Z:Z,"TM",Data!S:S,Data!M311,AA:AA,"H"),IF(Data!Z311="Country",SUMIFS(Data!AC:AC,Data!Z:Z,"TM",Data!R:R,Data!M311,AA:AA,"H"),"")))))))</f>
        <v>0</v>
      </c>
      <c r="AD311" s="18">
        <f>IF(Z311="TM",0,IF(Data!Z311="AAM",SUMIFS(Data!AD:AD,Data!Z:Z,"TM",Data!X:X,Data!M311,AA:AA,"H"),IF(Data!Z311="AM",SUMIFS(Data!AD:AD,Data!Z:Z,"TM",Data!V:V,Data!M311,AA:AA,"H"),IF(Data!Z311="AZM",SUMIFS(Data!AD:AD,Data!Z:Z,"TM",Data!U:U,Data!M311,AA:AA,"H"),IF(Data!Z311="Zone",SUMIFS(Data!AD:AD,Data!Z:Z,"TM",Data!T:T,Data!M311,AA:AA,"H"),IF(Data!Z311="Region",SUMIFS(Data!AD:AD,Data!Z:Z,"TM",Data!S:S,Data!M311,AA:AA,"H"),IF(Data!Z311="Country",SUMIFS(Data!AD:AD,Data!Z:Z,"TM",Data!R:R,Data!M311,AA:AA,"H"),"")))))))</f>
        <v>0</v>
      </c>
      <c r="AE311" s="27">
        <f t="shared" si="77"/>
        <v>0</v>
      </c>
      <c r="AF311" s="26">
        <f t="shared" si="78"/>
        <v>0</v>
      </c>
      <c r="AG311" s="26">
        <f t="shared" si="79"/>
        <v>0</v>
      </c>
      <c r="AH311" s="26">
        <f t="shared" si="80"/>
        <v>0</v>
      </c>
      <c r="AJ311" s="28">
        <f>IF(Z311="TM",IF(AA311="U",(SUMIFS(Orders!AG:AG,Orders!AD:AD,Data!M311,Orders!W:W,0,Orders!X:X,0)+SUMIFS(Orders!AG:AG,Orders!AD:AD,Data!M311,Orders!W:W,1,Orders!X:X,1))/12000,0),IF(Data!Z311="AAM",SUMIFS(Data!AJ:AJ,Data!Z:Z,"TM",Data!X:X,Data!M311,AA:AA,"U"),IF(Data!Z311="AM",SUMIFS(Data!AJ:AJ,Data!Z:Z,"TM",Data!V:V,Data!M311,AA:AA,"U"),IF(Data!Z311="AZM",SUMIFS(Data!AJ:AJ,Data!Z:Z,"TM",Data!U:U,Data!M311,AA:AA,"U"),IF(Data!Z311="Zone",SUMIFS(Data!AJ:AJ,Data!Z:Z,"TM",Data!T:T,Data!M311,AA:AA,"U"),IF(Data!Z311="Region",SUMIFS(Data!AJ:AJ,Data!Z:Z,"TM",Data!S:S,Data!M311,AA:AA,"U"),IF(Data!Z311="Country",SUMIFS(Data!AJ:AJ,Data!Z:Z,"TM",Data!R:R,Data!M311,AA:AA,"U"),"")))))))</f>
        <v>0</v>
      </c>
      <c r="AK311" s="18">
        <f>IF(Z311="TM",IF(AA311="U",(SUMIFS(Orders!AG:AG,Orders!AD:AD,Data!M311,Orders!W:W,0,Orders!X:X,0)+SUMIFS(Orders!AG:AG,Orders!AD:AD,Data!M311,Orders!W:W,1,Orders!X:X,1)),0),IF(Data!Z311="AAM",SUMIFS(Data!AK:AK,Data!Z:Z,"TM",Data!X:X,Data!M311,AA:AA,"U"),IF(Data!Z311="AM",SUMIFS(Data!AK:AK,Data!Z:Z,"TM",Data!V:V,Data!M311,AA:AA,"U"),IF(Data!Z311="AZM",SUMIFS(Data!AK:AK,Data!Z:Z,"TM",Data!U:U,Data!M311,AA:AA,"U"),IF(Data!Z311="Zone",SUMIFS(Data!AK:AK,Data!Z:Z,"TM",Data!T:T,Data!M311,AA:AA,"U"),IF(Data!Z311="Region",SUMIFS(Data!AK:AK,Data!Z:Z,"TM",Data!S:S,Data!M311,AA:AA,"U"),IF(Data!Z311="Country",SUMIFS(Data!AK:AK,Data!Z:Z,"TM",Data!R:R,Data!M311,AA:AA,"U"),"")))))))</f>
        <v>0</v>
      </c>
      <c r="AL311" s="18">
        <f>IF(Z311="TM",12000*0,IF(Data!Z311="AAM",SUMIFS(Data!AL:AL,Data!Z:Z,"TM",Data!X:X,Data!M311,AA:AA,"H"),IF(Data!Z311="AM",SUMIFS(Data!AL:AL,Data!Z:Z,"TM",Data!V:V,Data!M311,AA:AA,"H"),IF(Data!Z311="AZM",SUMIFS(Data!AL:AL,Data!Z:Z,"TM",Data!U:U,Data!M311,AA:AA,"H"),IF(Data!Z311="Zone",SUMIFS(Data!AL:AL,Data!Z:Z,"TM",Data!T:T,Data!M311,AA:AA,"H"),IF(Data!Z311="Region",SUMIFS(Data!AL:AL,Data!Z:Z,"TM",Data!S:S,Data!M311,AA:AA,"H"),IF(Data!Z311="Country",SUMIFS(Data!AL:AL,Data!Z:Z,"TM",Data!R:R,Data!M311,AA:AA,"H"),"")))))))</f>
        <v>0</v>
      </c>
      <c r="AM311" s="27">
        <f t="shared" si="81"/>
        <v>0</v>
      </c>
      <c r="AN311" s="26">
        <f t="shared" si="82"/>
        <v>0</v>
      </c>
      <c r="AO311" s="26">
        <f t="shared" si="83"/>
        <v>0</v>
      </c>
      <c r="AQ311" s="28">
        <f t="shared" si="84"/>
        <v>0</v>
      </c>
      <c r="AR311" s="18">
        <f t="shared" si="85"/>
        <v>0</v>
      </c>
      <c r="AS311" s="18">
        <f t="shared" si="86"/>
        <v>0</v>
      </c>
      <c r="AT311" s="27">
        <f t="shared" si="87"/>
        <v>0</v>
      </c>
      <c r="AU311" s="27"/>
      <c r="AV311" s="27"/>
      <c r="AW311" s="18">
        <f>IF(Z311="TM",(COUNTIFS(Orders!AD:AD,Data!M311,Orders!W:W,0,Orders!X:X,0,Orders!S:S,"*Ray*")+COUNTIFS(Orders!AD:AD,Data!M311,Orders!W:W,1,Orders!X:X,1,Orders!S:S,"*Ray*")+COUNTIFS(Orders!AD:AD,Data!M311,Orders!W:W,0,Orders!X:X,0,Orders!S:S,"*Fabric*")+COUNTIFS(Orders!AD:AD,Data!M311,Orders!W:W,1,Orders!X:X,1,Orders!S:S,"*Fabric*")),IF(Data!Z311="AAM",SUMIFS(Data!AW:AW,Data!Z:Z,"TM",Data!X:X,Data!M311),IF(Data!Z311="AM",SUMIFS(Data!AW:AW,Data!Z:Z,"TM",Data!V:V,Data!M311),IF(Data!Z311="AZM",SUMIFS(Data!AW:AW,Data!Z:Z,"TM",Data!U:U,Data!M311),IF(Data!Z311="Zone",SUMIFS(Data!AW:AW,Data!Z:Z,"TM",Data!T:T,Data!M311),IF(Data!Z311="Region",SUMIFS(Data!AW:AW,Data!Z:Z,"TM",Data!S:S,Data!M311),IF(Data!Z311="Country",SUMIFS(Data!AW:AW,Data!Z:Z,"TM",Data!R:R,Data!M311),0)))))))</f>
        <v>0</v>
      </c>
      <c r="AX311" s="18">
        <f>IF(Z311="TM",(COUNTIFS(Orders!AD:AD,Data!M311,Orders!W:W,0,Orders!X:X,0,Orders!S:S,"*Starter*")+COUNTIFS(Orders!AD:AD,Data!M311,Orders!W:W,1,Orders!X:X,1,Orders!S:S,"*Starter*")),IF(Data!Z311="AAM",SUMIFS(Data!AX:AX,Data!Z:Z,"TM",Data!X:X,Data!M311),IF(Data!Z311="AM",SUMIFS(Data!AX:AX,Data!Z:Z,"TM",Data!V:V,Data!M311),IF(Data!Z311="AZM",SUMIFS(Data!AX:AX,Data!Z:Z,"TM",Data!U:U,Data!M311),IF(Data!Z311="Zone",SUMIFS(Data!AX:AX,Data!Z:Z,"TM",Data!T:T,Data!M311),IF(Data!Z311="Region",SUMIFS(Data!AX:AX,Data!Z:Z,"TM",Data!S:S,Data!M311),IF(Data!Z311="Country",SUMIFS(Data!AX:AX,Data!Z:Z,"TM",Data!R:R,Data!M311),0)))))))</f>
        <v>0</v>
      </c>
      <c r="AY311" s="18">
        <f>IF(Z311="TM",(COUNTIFS(Orders!AD:AD,Data!M311,Orders!W:W,0,Orders!X:X,0,Orders!S:S,"*Pro*")+COUNTIFS(Orders!AD:AD,Data!M311,Orders!W:W,1,Orders!X:X,1,Orders!S:S,"*Pro*")),IF(Data!Z311="AAM",SUMIFS(Data!AY:AY,Data!Z:Z,"TM",Data!X:X,Data!M311),IF(Data!Z311="AM",SUMIFS(Data!AY:AY,Data!Z:Z,"TM",Data!V:V,Data!M311),IF(Data!Z311="AZM",SUMIFS(Data!AY:AY,Data!Z:Z,"TM",Data!U:U,Data!M311),IF(Data!Z311="Zone",SUMIFS(Data!AY:AY,Data!Z:Z,"TM",Data!T:T,Data!M311),IF(Data!Z311="Region",SUMIFS(Data!AY:AY,Data!Z:Z,"TM",Data!S:S,Data!M311),IF(Data!Z311="Country",SUMIFS(Data!AY:AY,Data!Z:Z,"TM",Data!R:R,Data!M311),0)))))))</f>
        <v>0</v>
      </c>
      <c r="AZ311" s="18">
        <f>IF(Z311="TM",(COUNTIFS(Orders!AD:AD,Data!M311,Orders!W:W,0,Orders!X:X,0,Orders!S:S,"*Tab*")+COUNTIFS(Orders!AD:AD,Data!M311,Orders!W:W,1,Orders!X:X,1,Orders!S:S,"*Tab*")),IF(Data!Z311="AAM",SUMIFS(Data!AZ:AZ,Data!Z:Z,"TM",Data!X:X,Data!M311),IF(Data!Z311="AM",SUMIFS(Data!AZ:AZ,Data!Z:Z,"TM",Data!V:V,Data!M311),IF(Data!Z311="AZM",SUMIFS(Data!AZ:AZ,Data!Z:Z,"TM",Data!U:U,Data!M311),IF(Data!Z311="Zone",SUMIFS(Data!AZ:AZ,Data!Z:Z,"TM",Data!T:T,Data!M311),IF(Data!Z311="Region",SUMIFS(Data!AZ:AZ,Data!Z:Z,"TM",Data!S:S,Data!M311),IF(Data!Z311="Country",SUMIFS(Data!AZ:AZ,Data!Z:Z,"TM",Data!R:R,Data!M311),0)))))))</f>
        <v>0</v>
      </c>
      <c r="BA311" s="18">
        <f>IF(Z311="TM",(COUNTIFS(Orders!AD:AD,Data!M311,Orders!W:W,0,Orders!X:X,0,Orders!S:S,"*Dental*")+COUNTIFS(Orders!AD:AD,Data!M311,Orders!W:W,1,Orders!X:X,1,Orders!S:S,"*Dental*")+COUNTIFS(Orders!AD:AD,Data!M311,Orders!W:W,0,Orders!X:X,0,Orders!S:S,"*Pediatric*")+COUNTIFS(Orders!AD:AD,Data!M311,Orders!W:W,1,Orders!X:X,1,Orders!S:S,"*Pediatric*")),IF(Data!Z311="AAM",SUMIFS(Data!BA:BA,Data!Z:Z,"TM",Data!X:X,Data!M311),IF(Data!Z311="AM",SUMIFS(Data!BA:BA,Data!Z:Z,"TM",Data!V:V,Data!M311),IF(Data!Z311="AZM",SUMIFS(Data!BA:BA,Data!Z:Z,"TM",Data!U:U,Data!M311),IF(Data!Z311="Zone",SUMIFS(Data!BA:BA,Data!Z:Z,"TM",Data!T:T,Data!M311),IF(Data!Z311="Region",SUMIFS(Data!BA:BA,Data!Z:Z,"TM",Data!S:S,Data!M311),IF(Data!Z311="Country",SUMIFS(Data!BA:BA,Data!Z:Z,"TM",Data!R:R,Data!M311),0)))))))</f>
        <v>0</v>
      </c>
      <c r="BB311" s="18">
        <f>IF(Z311="TM",(COUNTIFS(Orders!AD:AD,Data!M311,Orders!W:W,0,Orders!X:X,0,Orders!S:S,"*Fabric*")+COUNTIFS(Orders!AD:AD,Data!M311,Orders!W:W,1,Orders!X:X,1,Orders!S:S,"*Fabric*")),IF(Data!Z311="AAM",SUMIFS(Data!BB:BB,Data!Z:Z,"TM",Data!X:X,Data!M311),IF(Data!Z311="AM",SUMIFS(Data!BB:BB,Data!Z:Z,"TM",Data!V:V,Data!M311),IF(Data!Z311="AZM",SUMIFS(Data!BB:BB,Data!Z:Z,"TM",Data!U:U,Data!M311),IF(Data!Z311="Zone",SUMIFS(Data!BB:BB,Data!Z:Z,"TM",Data!T:T,Data!M311),IF(Data!Z311="Region",SUMIFS(Data!BB:BB,Data!Z:Z,"TM",Data!S:S,Data!M311),IF(Data!Z311="Country",SUMIFS(Data!BB:BB,Data!Z:Z,"TM",Data!R:R,Data!M311),0)))))))</f>
        <v>0</v>
      </c>
    </row>
    <row r="312" spans="1:54" ht="15.75" x14ac:dyDescent="0.3">
      <c r="A312" s="33" t="str">
        <f t="shared" si="88"/>
        <v/>
      </c>
      <c r="B312" s="33" t="b">
        <f t="shared" si="89"/>
        <v>1</v>
      </c>
      <c r="C312" s="33" t="e">
        <f>IF(ISERROR(SMALL($D$4:$D$594,E312)),””,SMALL($D$4:$D$594,E312))</f>
        <v>#NAME?</v>
      </c>
      <c r="D312" s="34" t="str">
        <f t="shared" si="90"/>
        <v/>
      </c>
      <c r="E312" s="33">
        <f>ROWS($E$4:E312)</f>
        <v>309</v>
      </c>
      <c r="F312" s="33">
        <f t="shared" si="91"/>
        <v>0</v>
      </c>
      <c r="G312" s="33">
        <f>IF(OR(Report!$C$7="",Report!$C$7="All Levels"),1,IF(Report!$C$7=Data!Z312,1,0))</f>
        <v>0</v>
      </c>
      <c r="H312" s="33">
        <f t="shared" si="92"/>
        <v>1</v>
      </c>
      <c r="I312" s="33">
        <f t="shared" si="93"/>
        <v>3</v>
      </c>
      <c r="J312" s="33">
        <f>IF(OR(Report!$F$7="",Report!$F$7="All AMs"),1,IF(Report!$F$7=Data!W312,1,0))</f>
        <v>1</v>
      </c>
      <c r="K312" s="33">
        <f>IF(OR(Report!$E$7="",Report!$E$7="All Zones"),1,IF(Report!$E$7=Data!P312,1,0))</f>
        <v>1</v>
      </c>
      <c r="L312" s="33">
        <f>IF(OR(Report!$D$7="",Report!$D$7="All Regions"),1,IF(Report!$D$7=Data!O312,1,0))</f>
        <v>1</v>
      </c>
      <c r="M312" s="67" t="s">
        <v>440</v>
      </c>
      <c r="N312" s="67" t="s">
        <v>1136</v>
      </c>
      <c r="O312" s="68" t="s">
        <v>19</v>
      </c>
      <c r="P312" s="68" t="s">
        <v>685</v>
      </c>
      <c r="Q312" s="68" t="s">
        <v>685</v>
      </c>
      <c r="R312" s="67" t="s">
        <v>777</v>
      </c>
      <c r="S312" s="67" t="s">
        <v>753</v>
      </c>
      <c r="T312" s="67" t="s">
        <v>754</v>
      </c>
      <c r="U312" s="67" t="s">
        <v>785</v>
      </c>
      <c r="V312" s="67" t="s">
        <v>829</v>
      </c>
      <c r="W312" s="67" t="s">
        <v>717</v>
      </c>
      <c r="X312" s="67"/>
      <c r="Y312" s="68" t="s">
        <v>361</v>
      </c>
      <c r="Z312" s="68" t="s">
        <v>13</v>
      </c>
      <c r="AA312" s="68" t="s">
        <v>925</v>
      </c>
      <c r="AB312" s="18">
        <f>IF(Z312="TM",IF(AA312="H",(COUNTIFS(Orders!AD:AD,Data!M312,Orders!W:W,0,Orders!X:X,0)+COUNTIFS(Orders!AD:AD,Data!M312,Orders!W:W,1,Orders!X:X,1)),0),IF(Data!Z312="AAM",SUMIFS(Data!AB:AB,Data!Z:Z,"TM",Data!X:X,Data!M312,AA:AA,"H"),IF(Data!Z312="AM",SUMIFS(Data!AB:AB,Data!Z:Z,"TM",Data!V:V,Data!M312,AA:AA,"H"),IF(Data!Z312="AZM",SUMIFS(Data!AB:AB,Data!Z:Z,"TM",Data!U:U,Data!M312,AA:AA,"H"),IF(Data!Z312="ZM",SUMIFS(Data!AB:AB,Data!Z:Z,"TM",Data!T:T,Data!M312,AA:AA,"H"),IF(Data!Z312="RM",SUMIFS(Data!AB:AB,Data!Z:Z,"TM",Data!S:S,Data!M312,AA:AA,"H"),IF(Data!Z312="CM",SUMIFS(Data!AB:AB,Data!Z:Z,"TM",Data!R:R,Data!M312,AA:AA,"H"),"")))))))</f>
        <v>0</v>
      </c>
      <c r="AC312" s="28">
        <f>IF(Z312="TM",IF(AA312="H",(SUMIFS(Orders!AG:AG,Orders!AD:AD,Data!M312,Orders!W:W,0,Orders!X:X,0)+SUMIFS(Orders!AG:AG,Orders!AD:AD,Data!M312,Orders!W:W,1,Orders!X:X,1))/12000,0),IF(Data!Z312="AAM",SUMIFS(Data!AC:AC,Data!Z:Z,"TM",Data!X:X,Data!M312,AA:AA,"H"),IF(Data!Z312="AM",SUMIFS(Data!AC:AC,Data!Z:Z,"TM",Data!V:V,Data!M312,AA:AA,"H"),IF(Data!Z312="AZM",SUMIFS(Data!AC:AC,Data!Z:Z,"TM",Data!U:U,Data!M312,AA:AA,"H"),IF(Data!Z312="Zone",SUMIFS(Data!AC:AC,Data!Z:Z,"TM",Data!T:T,Data!M312,AA:AA,"H"),IF(Data!Z312="Region",SUMIFS(Data!AC:AC,Data!Z:Z,"TM",Data!S:S,Data!M312,AA:AA,"H"),IF(Data!Z312="Country",SUMIFS(Data!AC:AC,Data!Z:Z,"TM",Data!R:R,Data!M312,AA:AA,"H"),"")))))))</f>
        <v>0</v>
      </c>
      <c r="AD312" s="18">
        <f>IF(Z312="TM",0,IF(Data!Z312="AAM",SUMIFS(Data!AD:AD,Data!Z:Z,"TM",Data!X:X,Data!M312,AA:AA,"H"),IF(Data!Z312="AM",SUMIFS(Data!AD:AD,Data!Z:Z,"TM",Data!V:V,Data!M312,AA:AA,"H"),IF(Data!Z312="AZM",SUMIFS(Data!AD:AD,Data!Z:Z,"TM",Data!U:U,Data!M312,AA:AA,"H"),IF(Data!Z312="Zone",SUMIFS(Data!AD:AD,Data!Z:Z,"TM",Data!T:T,Data!M312,AA:AA,"H"),IF(Data!Z312="Region",SUMIFS(Data!AD:AD,Data!Z:Z,"TM",Data!S:S,Data!M312,AA:AA,"H"),IF(Data!Z312="Country",SUMIFS(Data!AD:AD,Data!Z:Z,"TM",Data!R:R,Data!M312,AA:AA,"H"),"")))))))</f>
        <v>0</v>
      </c>
      <c r="AE312" s="27">
        <f t="shared" si="77"/>
        <v>0</v>
      </c>
      <c r="AF312" s="26">
        <f t="shared" si="78"/>
        <v>0</v>
      </c>
      <c r="AG312" s="26">
        <f t="shared" si="79"/>
        <v>0</v>
      </c>
      <c r="AH312" s="26">
        <f t="shared" si="80"/>
        <v>0</v>
      </c>
      <c r="AJ312" s="28">
        <f>IF(Z312="TM",IF(AA312="U",(SUMIFS(Orders!AG:AG,Orders!AD:AD,Data!M312,Orders!W:W,0,Orders!X:X,0)+SUMIFS(Orders!AG:AG,Orders!AD:AD,Data!M312,Orders!W:W,1,Orders!X:X,1))/12000,0),IF(Data!Z312="AAM",SUMIFS(Data!AJ:AJ,Data!Z:Z,"TM",Data!X:X,Data!M312,AA:AA,"U"),IF(Data!Z312="AM",SUMIFS(Data!AJ:AJ,Data!Z:Z,"TM",Data!V:V,Data!M312,AA:AA,"U"),IF(Data!Z312="AZM",SUMIFS(Data!AJ:AJ,Data!Z:Z,"TM",Data!U:U,Data!M312,AA:AA,"U"),IF(Data!Z312="Zone",SUMIFS(Data!AJ:AJ,Data!Z:Z,"TM",Data!T:T,Data!M312,AA:AA,"U"),IF(Data!Z312="Region",SUMIFS(Data!AJ:AJ,Data!Z:Z,"TM",Data!S:S,Data!M312,AA:AA,"U"),IF(Data!Z312="Country",SUMIFS(Data!AJ:AJ,Data!Z:Z,"TM",Data!R:R,Data!M312,AA:AA,"U"),"")))))))</f>
        <v>0</v>
      </c>
      <c r="AK312" s="18">
        <f>IF(Z312="TM",IF(AA312="U",(SUMIFS(Orders!AG:AG,Orders!AD:AD,Data!M312,Orders!W:W,0,Orders!X:X,0)+SUMIFS(Orders!AG:AG,Orders!AD:AD,Data!M312,Orders!W:W,1,Orders!X:X,1)),0),IF(Data!Z312="AAM",SUMIFS(Data!AK:AK,Data!Z:Z,"TM",Data!X:X,Data!M312,AA:AA,"U"),IF(Data!Z312="AM",SUMIFS(Data!AK:AK,Data!Z:Z,"TM",Data!V:V,Data!M312,AA:AA,"U"),IF(Data!Z312="AZM",SUMIFS(Data!AK:AK,Data!Z:Z,"TM",Data!U:U,Data!M312,AA:AA,"U"),IF(Data!Z312="Zone",SUMIFS(Data!AK:AK,Data!Z:Z,"TM",Data!T:T,Data!M312,AA:AA,"U"),IF(Data!Z312="Region",SUMIFS(Data!AK:AK,Data!Z:Z,"TM",Data!S:S,Data!M312,AA:AA,"U"),IF(Data!Z312="Country",SUMIFS(Data!AK:AK,Data!Z:Z,"TM",Data!R:R,Data!M312,AA:AA,"U"),"")))))))</f>
        <v>0</v>
      </c>
      <c r="AL312" s="18">
        <f>IF(Z312="TM",12000*0,IF(Data!Z312="AAM",SUMIFS(Data!AL:AL,Data!Z:Z,"TM",Data!X:X,Data!M312,AA:AA,"H"),IF(Data!Z312="AM",SUMIFS(Data!AL:AL,Data!Z:Z,"TM",Data!V:V,Data!M312,AA:AA,"H"),IF(Data!Z312="AZM",SUMIFS(Data!AL:AL,Data!Z:Z,"TM",Data!U:U,Data!M312,AA:AA,"H"),IF(Data!Z312="Zone",SUMIFS(Data!AL:AL,Data!Z:Z,"TM",Data!T:T,Data!M312,AA:AA,"H"),IF(Data!Z312="Region",SUMIFS(Data!AL:AL,Data!Z:Z,"TM",Data!S:S,Data!M312,AA:AA,"H"),IF(Data!Z312="Country",SUMIFS(Data!AL:AL,Data!Z:Z,"TM",Data!R:R,Data!M312,AA:AA,"H"),"")))))))</f>
        <v>0</v>
      </c>
      <c r="AM312" s="27">
        <f t="shared" si="81"/>
        <v>0</v>
      </c>
      <c r="AN312" s="26">
        <f t="shared" si="82"/>
        <v>0</v>
      </c>
      <c r="AO312" s="26">
        <f t="shared" si="83"/>
        <v>0</v>
      </c>
      <c r="AQ312" s="28">
        <f t="shared" si="84"/>
        <v>0</v>
      </c>
      <c r="AR312" s="18">
        <f t="shared" si="85"/>
        <v>0</v>
      </c>
      <c r="AS312" s="18">
        <f t="shared" si="86"/>
        <v>0</v>
      </c>
      <c r="AT312" s="27">
        <f t="shared" si="87"/>
        <v>0</v>
      </c>
      <c r="AU312" s="27"/>
      <c r="AV312" s="27"/>
      <c r="AW312" s="18">
        <f>IF(Z312="TM",(COUNTIFS(Orders!AD:AD,Data!M312,Orders!W:W,0,Orders!X:X,0,Orders!S:S,"*Ray*")+COUNTIFS(Orders!AD:AD,Data!M312,Orders!W:W,1,Orders!X:X,1,Orders!S:S,"*Ray*")+COUNTIFS(Orders!AD:AD,Data!M312,Orders!W:W,0,Orders!X:X,0,Orders!S:S,"*Fabric*")+COUNTIFS(Orders!AD:AD,Data!M312,Orders!W:W,1,Orders!X:X,1,Orders!S:S,"*Fabric*")),IF(Data!Z312="AAM",SUMIFS(Data!AW:AW,Data!Z:Z,"TM",Data!X:X,Data!M312),IF(Data!Z312="AM",SUMIFS(Data!AW:AW,Data!Z:Z,"TM",Data!V:V,Data!M312),IF(Data!Z312="AZM",SUMIFS(Data!AW:AW,Data!Z:Z,"TM",Data!U:U,Data!M312),IF(Data!Z312="Zone",SUMIFS(Data!AW:AW,Data!Z:Z,"TM",Data!T:T,Data!M312),IF(Data!Z312="Region",SUMIFS(Data!AW:AW,Data!Z:Z,"TM",Data!S:S,Data!M312),IF(Data!Z312="Country",SUMIFS(Data!AW:AW,Data!Z:Z,"TM",Data!R:R,Data!M312),0)))))))</f>
        <v>0</v>
      </c>
      <c r="AX312" s="18">
        <f>IF(Z312="TM",(COUNTIFS(Orders!AD:AD,Data!M312,Orders!W:W,0,Orders!X:X,0,Orders!S:S,"*Starter*")+COUNTIFS(Orders!AD:AD,Data!M312,Orders!W:W,1,Orders!X:X,1,Orders!S:S,"*Starter*")),IF(Data!Z312="AAM",SUMIFS(Data!AX:AX,Data!Z:Z,"TM",Data!X:X,Data!M312),IF(Data!Z312="AM",SUMIFS(Data!AX:AX,Data!Z:Z,"TM",Data!V:V,Data!M312),IF(Data!Z312="AZM",SUMIFS(Data!AX:AX,Data!Z:Z,"TM",Data!U:U,Data!M312),IF(Data!Z312="Zone",SUMIFS(Data!AX:AX,Data!Z:Z,"TM",Data!T:T,Data!M312),IF(Data!Z312="Region",SUMIFS(Data!AX:AX,Data!Z:Z,"TM",Data!S:S,Data!M312),IF(Data!Z312="Country",SUMIFS(Data!AX:AX,Data!Z:Z,"TM",Data!R:R,Data!M312),0)))))))</f>
        <v>0</v>
      </c>
      <c r="AY312" s="18">
        <f>IF(Z312="TM",(COUNTIFS(Orders!AD:AD,Data!M312,Orders!W:W,0,Orders!X:X,0,Orders!S:S,"*Pro*")+COUNTIFS(Orders!AD:AD,Data!M312,Orders!W:W,1,Orders!X:X,1,Orders!S:S,"*Pro*")),IF(Data!Z312="AAM",SUMIFS(Data!AY:AY,Data!Z:Z,"TM",Data!X:X,Data!M312),IF(Data!Z312="AM",SUMIFS(Data!AY:AY,Data!Z:Z,"TM",Data!V:V,Data!M312),IF(Data!Z312="AZM",SUMIFS(Data!AY:AY,Data!Z:Z,"TM",Data!U:U,Data!M312),IF(Data!Z312="Zone",SUMIFS(Data!AY:AY,Data!Z:Z,"TM",Data!T:T,Data!M312),IF(Data!Z312="Region",SUMIFS(Data!AY:AY,Data!Z:Z,"TM",Data!S:S,Data!M312),IF(Data!Z312="Country",SUMIFS(Data!AY:AY,Data!Z:Z,"TM",Data!R:R,Data!M312),0)))))))</f>
        <v>0</v>
      </c>
      <c r="AZ312" s="18">
        <f>IF(Z312="TM",(COUNTIFS(Orders!AD:AD,Data!M312,Orders!W:W,0,Orders!X:X,0,Orders!S:S,"*Tab*")+COUNTIFS(Orders!AD:AD,Data!M312,Orders!W:W,1,Orders!X:X,1,Orders!S:S,"*Tab*")),IF(Data!Z312="AAM",SUMIFS(Data!AZ:AZ,Data!Z:Z,"TM",Data!X:X,Data!M312),IF(Data!Z312="AM",SUMIFS(Data!AZ:AZ,Data!Z:Z,"TM",Data!V:V,Data!M312),IF(Data!Z312="AZM",SUMIFS(Data!AZ:AZ,Data!Z:Z,"TM",Data!U:U,Data!M312),IF(Data!Z312="Zone",SUMIFS(Data!AZ:AZ,Data!Z:Z,"TM",Data!T:T,Data!M312),IF(Data!Z312="Region",SUMIFS(Data!AZ:AZ,Data!Z:Z,"TM",Data!S:S,Data!M312),IF(Data!Z312="Country",SUMIFS(Data!AZ:AZ,Data!Z:Z,"TM",Data!R:R,Data!M312),0)))))))</f>
        <v>0</v>
      </c>
      <c r="BA312" s="18">
        <f>IF(Z312="TM",(COUNTIFS(Orders!AD:AD,Data!M312,Orders!W:W,0,Orders!X:X,0,Orders!S:S,"*Dental*")+COUNTIFS(Orders!AD:AD,Data!M312,Orders!W:W,1,Orders!X:X,1,Orders!S:S,"*Dental*")+COUNTIFS(Orders!AD:AD,Data!M312,Orders!W:W,0,Orders!X:X,0,Orders!S:S,"*Pediatric*")+COUNTIFS(Orders!AD:AD,Data!M312,Orders!W:W,1,Orders!X:X,1,Orders!S:S,"*Pediatric*")),IF(Data!Z312="AAM",SUMIFS(Data!BA:BA,Data!Z:Z,"TM",Data!X:X,Data!M312),IF(Data!Z312="AM",SUMIFS(Data!BA:BA,Data!Z:Z,"TM",Data!V:V,Data!M312),IF(Data!Z312="AZM",SUMIFS(Data!BA:BA,Data!Z:Z,"TM",Data!U:U,Data!M312),IF(Data!Z312="Zone",SUMIFS(Data!BA:BA,Data!Z:Z,"TM",Data!T:T,Data!M312),IF(Data!Z312="Region",SUMIFS(Data!BA:BA,Data!Z:Z,"TM",Data!S:S,Data!M312),IF(Data!Z312="Country",SUMIFS(Data!BA:BA,Data!Z:Z,"TM",Data!R:R,Data!M312),0)))))))</f>
        <v>0</v>
      </c>
      <c r="BB312" s="18">
        <f>IF(Z312="TM",(COUNTIFS(Orders!AD:AD,Data!M312,Orders!W:W,0,Orders!X:X,0,Orders!S:S,"*Fabric*")+COUNTIFS(Orders!AD:AD,Data!M312,Orders!W:W,1,Orders!X:X,1,Orders!S:S,"*Fabric*")),IF(Data!Z312="AAM",SUMIFS(Data!BB:BB,Data!Z:Z,"TM",Data!X:X,Data!M312),IF(Data!Z312="AM",SUMIFS(Data!BB:BB,Data!Z:Z,"TM",Data!V:V,Data!M312),IF(Data!Z312="AZM",SUMIFS(Data!BB:BB,Data!Z:Z,"TM",Data!U:U,Data!M312),IF(Data!Z312="Zone",SUMIFS(Data!BB:BB,Data!Z:Z,"TM",Data!T:T,Data!M312),IF(Data!Z312="Region",SUMIFS(Data!BB:BB,Data!Z:Z,"TM",Data!S:S,Data!M312),IF(Data!Z312="Country",SUMIFS(Data!BB:BB,Data!Z:Z,"TM",Data!R:R,Data!M312),0)))))))</f>
        <v>0</v>
      </c>
    </row>
    <row r="313" spans="1:54" ht="15.75" x14ac:dyDescent="0.3">
      <c r="A313" s="33" t="str">
        <f t="shared" si="88"/>
        <v/>
      </c>
      <c r="B313" s="33" t="b">
        <f t="shared" si="89"/>
        <v>1</v>
      </c>
      <c r="C313" s="33" t="e">
        <f>IF(ISERROR(SMALL($D$4:$D$594,E313)),””,SMALL($D$4:$D$594,E313))</f>
        <v>#NAME?</v>
      </c>
      <c r="D313" s="34" t="str">
        <f t="shared" si="90"/>
        <v/>
      </c>
      <c r="E313" s="33">
        <f>ROWS($E$4:E313)</f>
        <v>310</v>
      </c>
      <c r="F313" s="33">
        <f t="shared" si="91"/>
        <v>0</v>
      </c>
      <c r="G313" s="33">
        <f>IF(OR(Report!$C$7="",Report!$C$7="All Levels"),1,IF(Report!$C$7=Data!Z313,1,0))</f>
        <v>0</v>
      </c>
      <c r="H313" s="33">
        <f t="shared" si="92"/>
        <v>1</v>
      </c>
      <c r="I313" s="33">
        <f t="shared" si="93"/>
        <v>3</v>
      </c>
      <c r="J313" s="33">
        <f>IF(OR(Report!$F$7="",Report!$F$7="All AMs"),1,IF(Report!$F$7=Data!W313,1,0))</f>
        <v>1</v>
      </c>
      <c r="K313" s="33">
        <f>IF(OR(Report!$E$7="",Report!$E$7="All Zones"),1,IF(Report!$E$7=Data!P313,1,0))</f>
        <v>1</v>
      </c>
      <c r="L313" s="33">
        <f>IF(OR(Report!$D$7="",Report!$D$7="All Regions"),1,IF(Report!$D$7=Data!O313,1,0))</f>
        <v>1</v>
      </c>
      <c r="M313" s="67" t="s">
        <v>669</v>
      </c>
      <c r="N313" s="67" t="s">
        <v>1137</v>
      </c>
      <c r="O313" s="68" t="s">
        <v>19</v>
      </c>
      <c r="P313" s="68" t="s">
        <v>685</v>
      </c>
      <c r="Q313" s="68" t="s">
        <v>685</v>
      </c>
      <c r="R313" s="67" t="s">
        <v>777</v>
      </c>
      <c r="S313" s="67" t="s">
        <v>753</v>
      </c>
      <c r="T313" s="67" t="s">
        <v>754</v>
      </c>
      <c r="U313" s="67" t="s">
        <v>785</v>
      </c>
      <c r="V313" s="67" t="s">
        <v>829</v>
      </c>
      <c r="W313" s="67" t="s">
        <v>717</v>
      </c>
      <c r="X313" s="67"/>
      <c r="Y313" s="68" t="s">
        <v>362</v>
      </c>
      <c r="Z313" s="68" t="s">
        <v>13</v>
      </c>
      <c r="AA313" s="68" t="s">
        <v>925</v>
      </c>
      <c r="AB313" s="18">
        <f>IF(Z313="TM",IF(AA313="H",(COUNTIFS(Orders!AD:AD,Data!M313,Orders!W:W,0,Orders!X:X,0)+COUNTIFS(Orders!AD:AD,Data!M313,Orders!W:W,1,Orders!X:X,1)),0),IF(Data!Z313="AAM",SUMIFS(Data!AB:AB,Data!Z:Z,"TM",Data!X:X,Data!M313,AA:AA,"H"),IF(Data!Z313="AM",SUMIFS(Data!AB:AB,Data!Z:Z,"TM",Data!V:V,Data!M313,AA:AA,"H"),IF(Data!Z313="AZM",SUMIFS(Data!AB:AB,Data!Z:Z,"TM",Data!U:U,Data!M313,AA:AA,"H"),IF(Data!Z313="ZM",SUMIFS(Data!AB:AB,Data!Z:Z,"TM",Data!T:T,Data!M313,AA:AA,"H"),IF(Data!Z313="RM",SUMIFS(Data!AB:AB,Data!Z:Z,"TM",Data!S:S,Data!M313,AA:AA,"H"),IF(Data!Z313="CM",SUMIFS(Data!AB:AB,Data!Z:Z,"TM",Data!R:R,Data!M313,AA:AA,"H"),"")))))))</f>
        <v>0</v>
      </c>
      <c r="AC313" s="28">
        <f>IF(Z313="TM",IF(AA313="H",(SUMIFS(Orders!AG:AG,Orders!AD:AD,Data!M313,Orders!W:W,0,Orders!X:X,0)+SUMIFS(Orders!AG:AG,Orders!AD:AD,Data!M313,Orders!W:W,1,Orders!X:X,1))/12000,0),IF(Data!Z313="AAM",SUMIFS(Data!AC:AC,Data!Z:Z,"TM",Data!X:X,Data!M313,AA:AA,"H"),IF(Data!Z313="AM",SUMIFS(Data!AC:AC,Data!Z:Z,"TM",Data!V:V,Data!M313,AA:AA,"H"),IF(Data!Z313="AZM",SUMIFS(Data!AC:AC,Data!Z:Z,"TM",Data!U:U,Data!M313,AA:AA,"H"),IF(Data!Z313="Zone",SUMIFS(Data!AC:AC,Data!Z:Z,"TM",Data!T:T,Data!M313,AA:AA,"H"),IF(Data!Z313="Region",SUMIFS(Data!AC:AC,Data!Z:Z,"TM",Data!S:S,Data!M313,AA:AA,"H"),IF(Data!Z313="Country",SUMIFS(Data!AC:AC,Data!Z:Z,"TM",Data!R:R,Data!M313,AA:AA,"H"),"")))))))</f>
        <v>0</v>
      </c>
      <c r="AD313" s="18">
        <f>IF(Z313="TM",0,IF(Data!Z313="AAM",SUMIFS(Data!AD:AD,Data!Z:Z,"TM",Data!X:X,Data!M313,AA:AA,"H"),IF(Data!Z313="AM",SUMIFS(Data!AD:AD,Data!Z:Z,"TM",Data!V:V,Data!M313,AA:AA,"H"),IF(Data!Z313="AZM",SUMIFS(Data!AD:AD,Data!Z:Z,"TM",Data!U:U,Data!M313,AA:AA,"H"),IF(Data!Z313="Zone",SUMIFS(Data!AD:AD,Data!Z:Z,"TM",Data!T:T,Data!M313,AA:AA,"H"),IF(Data!Z313="Region",SUMIFS(Data!AD:AD,Data!Z:Z,"TM",Data!S:S,Data!M313,AA:AA,"H"),IF(Data!Z313="Country",SUMIFS(Data!AD:AD,Data!Z:Z,"TM",Data!R:R,Data!M313,AA:AA,"H"),"")))))))</f>
        <v>0</v>
      </c>
      <c r="AE313" s="27">
        <f t="shared" si="77"/>
        <v>0</v>
      </c>
      <c r="AF313" s="26">
        <f t="shared" si="78"/>
        <v>0</v>
      </c>
      <c r="AG313" s="26">
        <f t="shared" si="79"/>
        <v>0</v>
      </c>
      <c r="AH313" s="26">
        <f t="shared" si="80"/>
        <v>0</v>
      </c>
      <c r="AJ313" s="28">
        <f>IF(Z313="TM",IF(AA313="U",(SUMIFS(Orders!AG:AG,Orders!AD:AD,Data!M313,Orders!W:W,0,Orders!X:X,0)+SUMIFS(Orders!AG:AG,Orders!AD:AD,Data!M313,Orders!W:W,1,Orders!X:X,1))/12000,0),IF(Data!Z313="AAM",SUMIFS(Data!AJ:AJ,Data!Z:Z,"TM",Data!X:X,Data!M313,AA:AA,"U"),IF(Data!Z313="AM",SUMIFS(Data!AJ:AJ,Data!Z:Z,"TM",Data!V:V,Data!M313,AA:AA,"U"),IF(Data!Z313="AZM",SUMIFS(Data!AJ:AJ,Data!Z:Z,"TM",Data!U:U,Data!M313,AA:AA,"U"),IF(Data!Z313="Zone",SUMIFS(Data!AJ:AJ,Data!Z:Z,"TM",Data!T:T,Data!M313,AA:AA,"U"),IF(Data!Z313="Region",SUMIFS(Data!AJ:AJ,Data!Z:Z,"TM",Data!S:S,Data!M313,AA:AA,"U"),IF(Data!Z313="Country",SUMIFS(Data!AJ:AJ,Data!Z:Z,"TM",Data!R:R,Data!M313,AA:AA,"U"),"")))))))</f>
        <v>0</v>
      </c>
      <c r="AK313" s="18">
        <f>IF(Z313="TM",IF(AA313="U",(SUMIFS(Orders!AG:AG,Orders!AD:AD,Data!M313,Orders!W:W,0,Orders!X:X,0)+SUMIFS(Orders!AG:AG,Orders!AD:AD,Data!M313,Orders!W:W,1,Orders!X:X,1)),0),IF(Data!Z313="AAM",SUMIFS(Data!AK:AK,Data!Z:Z,"TM",Data!X:X,Data!M313,AA:AA,"U"),IF(Data!Z313="AM",SUMIFS(Data!AK:AK,Data!Z:Z,"TM",Data!V:V,Data!M313,AA:AA,"U"),IF(Data!Z313="AZM",SUMIFS(Data!AK:AK,Data!Z:Z,"TM",Data!U:U,Data!M313,AA:AA,"U"),IF(Data!Z313="Zone",SUMIFS(Data!AK:AK,Data!Z:Z,"TM",Data!T:T,Data!M313,AA:AA,"U"),IF(Data!Z313="Region",SUMIFS(Data!AK:AK,Data!Z:Z,"TM",Data!S:S,Data!M313,AA:AA,"U"),IF(Data!Z313="Country",SUMIFS(Data!AK:AK,Data!Z:Z,"TM",Data!R:R,Data!M313,AA:AA,"U"),"")))))))</f>
        <v>0</v>
      </c>
      <c r="AL313" s="18">
        <f>IF(Z313="TM",12000*0,IF(Data!Z313="AAM",SUMIFS(Data!AL:AL,Data!Z:Z,"TM",Data!X:X,Data!M313,AA:AA,"H"),IF(Data!Z313="AM",SUMIFS(Data!AL:AL,Data!Z:Z,"TM",Data!V:V,Data!M313,AA:AA,"H"),IF(Data!Z313="AZM",SUMIFS(Data!AL:AL,Data!Z:Z,"TM",Data!U:U,Data!M313,AA:AA,"H"),IF(Data!Z313="Zone",SUMIFS(Data!AL:AL,Data!Z:Z,"TM",Data!T:T,Data!M313,AA:AA,"H"),IF(Data!Z313="Region",SUMIFS(Data!AL:AL,Data!Z:Z,"TM",Data!S:S,Data!M313,AA:AA,"H"),IF(Data!Z313="Country",SUMIFS(Data!AL:AL,Data!Z:Z,"TM",Data!R:R,Data!M313,AA:AA,"H"),"")))))))</f>
        <v>0</v>
      </c>
      <c r="AM313" s="27">
        <f t="shared" si="81"/>
        <v>0</v>
      </c>
      <c r="AN313" s="26">
        <f t="shared" si="82"/>
        <v>0</v>
      </c>
      <c r="AO313" s="26">
        <f t="shared" si="83"/>
        <v>0</v>
      </c>
      <c r="AQ313" s="28">
        <f t="shared" si="84"/>
        <v>0</v>
      </c>
      <c r="AR313" s="18">
        <f t="shared" si="85"/>
        <v>0</v>
      </c>
      <c r="AS313" s="18">
        <f t="shared" si="86"/>
        <v>0</v>
      </c>
      <c r="AT313" s="27">
        <f t="shared" si="87"/>
        <v>0</v>
      </c>
      <c r="AU313" s="27"/>
      <c r="AV313" s="27"/>
      <c r="AW313" s="18">
        <f>IF(Z313="TM",(COUNTIFS(Orders!AD:AD,Data!M313,Orders!W:W,0,Orders!X:X,0,Orders!S:S,"*Ray*")+COUNTIFS(Orders!AD:AD,Data!M313,Orders!W:W,1,Orders!X:X,1,Orders!S:S,"*Ray*")+COUNTIFS(Orders!AD:AD,Data!M313,Orders!W:W,0,Orders!X:X,0,Orders!S:S,"*Fabric*")+COUNTIFS(Orders!AD:AD,Data!M313,Orders!W:W,1,Orders!X:X,1,Orders!S:S,"*Fabric*")),IF(Data!Z313="AAM",SUMIFS(Data!AW:AW,Data!Z:Z,"TM",Data!X:X,Data!M313),IF(Data!Z313="AM",SUMIFS(Data!AW:AW,Data!Z:Z,"TM",Data!V:V,Data!M313),IF(Data!Z313="AZM",SUMIFS(Data!AW:AW,Data!Z:Z,"TM",Data!U:U,Data!M313),IF(Data!Z313="Zone",SUMIFS(Data!AW:AW,Data!Z:Z,"TM",Data!T:T,Data!M313),IF(Data!Z313="Region",SUMIFS(Data!AW:AW,Data!Z:Z,"TM",Data!S:S,Data!M313),IF(Data!Z313="Country",SUMIFS(Data!AW:AW,Data!Z:Z,"TM",Data!R:R,Data!M313),0)))))))</f>
        <v>0</v>
      </c>
      <c r="AX313" s="18">
        <f>IF(Z313="TM",(COUNTIFS(Orders!AD:AD,Data!M313,Orders!W:W,0,Orders!X:X,0,Orders!S:S,"*Starter*")+COUNTIFS(Orders!AD:AD,Data!M313,Orders!W:W,1,Orders!X:X,1,Orders!S:S,"*Starter*")),IF(Data!Z313="AAM",SUMIFS(Data!AX:AX,Data!Z:Z,"TM",Data!X:X,Data!M313),IF(Data!Z313="AM",SUMIFS(Data!AX:AX,Data!Z:Z,"TM",Data!V:V,Data!M313),IF(Data!Z313="AZM",SUMIFS(Data!AX:AX,Data!Z:Z,"TM",Data!U:U,Data!M313),IF(Data!Z313="Zone",SUMIFS(Data!AX:AX,Data!Z:Z,"TM",Data!T:T,Data!M313),IF(Data!Z313="Region",SUMIFS(Data!AX:AX,Data!Z:Z,"TM",Data!S:S,Data!M313),IF(Data!Z313="Country",SUMIFS(Data!AX:AX,Data!Z:Z,"TM",Data!R:R,Data!M313),0)))))))</f>
        <v>0</v>
      </c>
      <c r="AY313" s="18">
        <f>IF(Z313="TM",(COUNTIFS(Orders!AD:AD,Data!M313,Orders!W:W,0,Orders!X:X,0,Orders!S:S,"*Pro*")+COUNTIFS(Orders!AD:AD,Data!M313,Orders!W:W,1,Orders!X:X,1,Orders!S:S,"*Pro*")),IF(Data!Z313="AAM",SUMIFS(Data!AY:AY,Data!Z:Z,"TM",Data!X:X,Data!M313),IF(Data!Z313="AM",SUMIFS(Data!AY:AY,Data!Z:Z,"TM",Data!V:V,Data!M313),IF(Data!Z313="AZM",SUMIFS(Data!AY:AY,Data!Z:Z,"TM",Data!U:U,Data!M313),IF(Data!Z313="Zone",SUMIFS(Data!AY:AY,Data!Z:Z,"TM",Data!T:T,Data!M313),IF(Data!Z313="Region",SUMIFS(Data!AY:AY,Data!Z:Z,"TM",Data!S:S,Data!M313),IF(Data!Z313="Country",SUMIFS(Data!AY:AY,Data!Z:Z,"TM",Data!R:R,Data!M313),0)))))))</f>
        <v>0</v>
      </c>
      <c r="AZ313" s="18">
        <f>IF(Z313="TM",(COUNTIFS(Orders!AD:AD,Data!M313,Orders!W:W,0,Orders!X:X,0,Orders!S:S,"*Tab*")+COUNTIFS(Orders!AD:AD,Data!M313,Orders!W:W,1,Orders!X:X,1,Orders!S:S,"*Tab*")),IF(Data!Z313="AAM",SUMIFS(Data!AZ:AZ,Data!Z:Z,"TM",Data!X:X,Data!M313),IF(Data!Z313="AM",SUMIFS(Data!AZ:AZ,Data!Z:Z,"TM",Data!V:V,Data!M313),IF(Data!Z313="AZM",SUMIFS(Data!AZ:AZ,Data!Z:Z,"TM",Data!U:U,Data!M313),IF(Data!Z313="Zone",SUMIFS(Data!AZ:AZ,Data!Z:Z,"TM",Data!T:T,Data!M313),IF(Data!Z313="Region",SUMIFS(Data!AZ:AZ,Data!Z:Z,"TM",Data!S:S,Data!M313),IF(Data!Z313="Country",SUMIFS(Data!AZ:AZ,Data!Z:Z,"TM",Data!R:R,Data!M313),0)))))))</f>
        <v>0</v>
      </c>
      <c r="BA313" s="18">
        <f>IF(Z313="TM",(COUNTIFS(Orders!AD:AD,Data!M313,Orders!W:W,0,Orders!X:X,0,Orders!S:S,"*Dental*")+COUNTIFS(Orders!AD:AD,Data!M313,Orders!W:W,1,Orders!X:X,1,Orders!S:S,"*Dental*")+COUNTIFS(Orders!AD:AD,Data!M313,Orders!W:W,0,Orders!X:X,0,Orders!S:S,"*Pediatric*")+COUNTIFS(Orders!AD:AD,Data!M313,Orders!W:W,1,Orders!X:X,1,Orders!S:S,"*Pediatric*")),IF(Data!Z313="AAM",SUMIFS(Data!BA:BA,Data!Z:Z,"TM",Data!X:X,Data!M313),IF(Data!Z313="AM",SUMIFS(Data!BA:BA,Data!Z:Z,"TM",Data!V:V,Data!M313),IF(Data!Z313="AZM",SUMIFS(Data!BA:BA,Data!Z:Z,"TM",Data!U:U,Data!M313),IF(Data!Z313="Zone",SUMIFS(Data!BA:BA,Data!Z:Z,"TM",Data!T:T,Data!M313),IF(Data!Z313="Region",SUMIFS(Data!BA:BA,Data!Z:Z,"TM",Data!S:S,Data!M313),IF(Data!Z313="Country",SUMIFS(Data!BA:BA,Data!Z:Z,"TM",Data!R:R,Data!M313),0)))))))</f>
        <v>0</v>
      </c>
      <c r="BB313" s="18">
        <f>IF(Z313="TM",(COUNTIFS(Orders!AD:AD,Data!M313,Orders!W:W,0,Orders!X:X,0,Orders!S:S,"*Fabric*")+COUNTIFS(Orders!AD:AD,Data!M313,Orders!W:W,1,Orders!X:X,1,Orders!S:S,"*Fabric*")),IF(Data!Z313="AAM",SUMIFS(Data!BB:BB,Data!Z:Z,"TM",Data!X:X,Data!M313),IF(Data!Z313="AM",SUMIFS(Data!BB:BB,Data!Z:Z,"TM",Data!V:V,Data!M313),IF(Data!Z313="AZM",SUMIFS(Data!BB:BB,Data!Z:Z,"TM",Data!U:U,Data!M313),IF(Data!Z313="Zone",SUMIFS(Data!BB:BB,Data!Z:Z,"TM",Data!T:T,Data!M313),IF(Data!Z313="Region",SUMIFS(Data!BB:BB,Data!Z:Z,"TM",Data!S:S,Data!M313),IF(Data!Z313="Country",SUMIFS(Data!BB:BB,Data!Z:Z,"TM",Data!R:R,Data!M313),0)))))))</f>
        <v>0</v>
      </c>
    </row>
    <row r="314" spans="1:54" ht="15.75" x14ac:dyDescent="0.3">
      <c r="A314" s="33" t="str">
        <f t="shared" si="88"/>
        <v/>
      </c>
      <c r="B314" s="33" t="b">
        <f t="shared" si="89"/>
        <v>1</v>
      </c>
      <c r="C314" s="33" t="e">
        <f>IF(ISERROR(SMALL($D$4:$D$594,E314)),””,SMALL($D$4:$D$594,E314))</f>
        <v>#NAME?</v>
      </c>
      <c r="D314" s="34" t="str">
        <f t="shared" si="90"/>
        <v/>
      </c>
      <c r="E314" s="33">
        <f>ROWS($E$4:E314)</f>
        <v>311</v>
      </c>
      <c r="F314" s="33">
        <f t="shared" si="91"/>
        <v>0</v>
      </c>
      <c r="G314" s="33">
        <f>IF(OR(Report!$C$7="",Report!$C$7="All Levels"),1,IF(Report!$C$7=Data!Z314,1,0))</f>
        <v>0</v>
      </c>
      <c r="H314" s="33">
        <f t="shared" si="92"/>
        <v>1</v>
      </c>
      <c r="I314" s="33">
        <f t="shared" si="93"/>
        <v>3</v>
      </c>
      <c r="J314" s="33">
        <f>IF(OR(Report!$F$7="",Report!$F$7="All AMs"),1,IF(Report!$F$7=Data!W314,1,0))</f>
        <v>1</v>
      </c>
      <c r="K314" s="33">
        <f>IF(OR(Report!$E$7="",Report!$E$7="All Zones"),1,IF(Report!$E$7=Data!P314,1,0))</f>
        <v>1</v>
      </c>
      <c r="L314" s="33">
        <f>IF(OR(Report!$D$7="",Report!$D$7="All Regions"),1,IF(Report!$D$7=Data!O314,1,0))</f>
        <v>1</v>
      </c>
      <c r="M314" s="67" t="s">
        <v>1138</v>
      </c>
      <c r="N314" s="67" t="s">
        <v>1139</v>
      </c>
      <c r="O314" s="68" t="s">
        <v>19</v>
      </c>
      <c r="P314" s="68" t="s">
        <v>685</v>
      </c>
      <c r="Q314" s="68" t="s">
        <v>685</v>
      </c>
      <c r="R314" s="67" t="s">
        <v>777</v>
      </c>
      <c r="S314" s="67" t="s">
        <v>753</v>
      </c>
      <c r="T314" s="67" t="s">
        <v>754</v>
      </c>
      <c r="U314" s="67" t="s">
        <v>785</v>
      </c>
      <c r="V314" s="67" t="s">
        <v>829</v>
      </c>
      <c r="W314" s="67" t="s">
        <v>717</v>
      </c>
      <c r="X314" s="67"/>
      <c r="Y314" s="68" t="s">
        <v>362</v>
      </c>
      <c r="Z314" s="68" t="s">
        <v>13</v>
      </c>
      <c r="AA314" s="68" t="s">
        <v>925</v>
      </c>
      <c r="AB314" s="18">
        <f>IF(Z314="TM",IF(AA314="H",(COUNTIFS(Orders!AD:AD,Data!M314,Orders!W:W,0,Orders!X:X,0)+COUNTIFS(Orders!AD:AD,Data!M314,Orders!W:W,1,Orders!X:X,1)),0),IF(Data!Z314="AAM",SUMIFS(Data!AB:AB,Data!Z:Z,"TM",Data!X:X,Data!M314,AA:AA,"H"),IF(Data!Z314="AM",SUMIFS(Data!AB:AB,Data!Z:Z,"TM",Data!V:V,Data!M314,AA:AA,"H"),IF(Data!Z314="AZM",SUMIFS(Data!AB:AB,Data!Z:Z,"TM",Data!U:U,Data!M314,AA:AA,"H"),IF(Data!Z314="ZM",SUMIFS(Data!AB:AB,Data!Z:Z,"TM",Data!T:T,Data!M314,AA:AA,"H"),IF(Data!Z314="RM",SUMIFS(Data!AB:AB,Data!Z:Z,"TM",Data!S:S,Data!M314,AA:AA,"H"),IF(Data!Z314="CM",SUMIFS(Data!AB:AB,Data!Z:Z,"TM",Data!R:R,Data!M314,AA:AA,"H"),"")))))))</f>
        <v>0</v>
      </c>
      <c r="AC314" s="28">
        <f>IF(Z314="TM",IF(AA314="H",(SUMIFS(Orders!AG:AG,Orders!AD:AD,Data!M314,Orders!W:W,0,Orders!X:X,0)+SUMIFS(Orders!AG:AG,Orders!AD:AD,Data!M314,Orders!W:W,1,Orders!X:X,1))/12000,0),IF(Data!Z314="AAM",SUMIFS(Data!AC:AC,Data!Z:Z,"TM",Data!X:X,Data!M314,AA:AA,"H"),IF(Data!Z314="AM",SUMIFS(Data!AC:AC,Data!Z:Z,"TM",Data!V:V,Data!M314,AA:AA,"H"),IF(Data!Z314="AZM",SUMIFS(Data!AC:AC,Data!Z:Z,"TM",Data!U:U,Data!M314,AA:AA,"H"),IF(Data!Z314="Zone",SUMIFS(Data!AC:AC,Data!Z:Z,"TM",Data!T:T,Data!M314,AA:AA,"H"),IF(Data!Z314="Region",SUMIFS(Data!AC:AC,Data!Z:Z,"TM",Data!S:S,Data!M314,AA:AA,"H"),IF(Data!Z314="Country",SUMIFS(Data!AC:AC,Data!Z:Z,"TM",Data!R:R,Data!M314,AA:AA,"H"),"")))))))</f>
        <v>0</v>
      </c>
      <c r="AD314" s="18">
        <f>IF(Z314="TM",0,IF(Data!Z314="AAM",SUMIFS(Data!AD:AD,Data!Z:Z,"TM",Data!X:X,Data!M314,AA:AA,"H"),IF(Data!Z314="AM",SUMIFS(Data!AD:AD,Data!Z:Z,"TM",Data!V:V,Data!M314,AA:AA,"H"),IF(Data!Z314="AZM",SUMIFS(Data!AD:AD,Data!Z:Z,"TM",Data!U:U,Data!M314,AA:AA,"H"),IF(Data!Z314="Zone",SUMIFS(Data!AD:AD,Data!Z:Z,"TM",Data!T:T,Data!M314,AA:AA,"H"),IF(Data!Z314="Region",SUMIFS(Data!AD:AD,Data!Z:Z,"TM",Data!S:S,Data!M314,AA:AA,"H"),IF(Data!Z314="Country",SUMIFS(Data!AD:AD,Data!Z:Z,"TM",Data!R:R,Data!M314,AA:AA,"H"),"")))))))</f>
        <v>0</v>
      </c>
      <c r="AE314" s="27">
        <f t="shared" si="77"/>
        <v>0</v>
      </c>
      <c r="AF314" s="26">
        <f t="shared" si="78"/>
        <v>0</v>
      </c>
      <c r="AG314" s="26">
        <f t="shared" si="79"/>
        <v>0</v>
      </c>
      <c r="AH314" s="26">
        <f t="shared" si="80"/>
        <v>0</v>
      </c>
      <c r="AJ314" s="28">
        <f>IF(Z314="TM",IF(AA314="U",(SUMIFS(Orders!AG:AG,Orders!AD:AD,Data!M314,Orders!W:W,0,Orders!X:X,0)+SUMIFS(Orders!AG:AG,Orders!AD:AD,Data!M314,Orders!W:W,1,Orders!X:X,1))/12000,0),IF(Data!Z314="AAM",SUMIFS(Data!AJ:AJ,Data!Z:Z,"TM",Data!X:X,Data!M314,AA:AA,"U"),IF(Data!Z314="AM",SUMIFS(Data!AJ:AJ,Data!Z:Z,"TM",Data!V:V,Data!M314,AA:AA,"U"),IF(Data!Z314="AZM",SUMIFS(Data!AJ:AJ,Data!Z:Z,"TM",Data!U:U,Data!M314,AA:AA,"U"),IF(Data!Z314="Zone",SUMIFS(Data!AJ:AJ,Data!Z:Z,"TM",Data!T:T,Data!M314,AA:AA,"U"),IF(Data!Z314="Region",SUMIFS(Data!AJ:AJ,Data!Z:Z,"TM",Data!S:S,Data!M314,AA:AA,"U"),IF(Data!Z314="Country",SUMIFS(Data!AJ:AJ,Data!Z:Z,"TM",Data!R:R,Data!M314,AA:AA,"U"),"")))))))</f>
        <v>0</v>
      </c>
      <c r="AK314" s="18">
        <f>IF(Z314="TM",IF(AA314="U",(SUMIFS(Orders!AG:AG,Orders!AD:AD,Data!M314,Orders!W:W,0,Orders!X:X,0)+SUMIFS(Orders!AG:AG,Orders!AD:AD,Data!M314,Orders!W:W,1,Orders!X:X,1)),0),IF(Data!Z314="AAM",SUMIFS(Data!AK:AK,Data!Z:Z,"TM",Data!X:X,Data!M314,AA:AA,"U"),IF(Data!Z314="AM",SUMIFS(Data!AK:AK,Data!Z:Z,"TM",Data!V:V,Data!M314,AA:AA,"U"),IF(Data!Z314="AZM",SUMIFS(Data!AK:AK,Data!Z:Z,"TM",Data!U:U,Data!M314,AA:AA,"U"),IF(Data!Z314="Zone",SUMIFS(Data!AK:AK,Data!Z:Z,"TM",Data!T:T,Data!M314,AA:AA,"U"),IF(Data!Z314="Region",SUMIFS(Data!AK:AK,Data!Z:Z,"TM",Data!S:S,Data!M314,AA:AA,"U"),IF(Data!Z314="Country",SUMIFS(Data!AK:AK,Data!Z:Z,"TM",Data!R:R,Data!M314,AA:AA,"U"),"")))))))</f>
        <v>0</v>
      </c>
      <c r="AL314" s="18">
        <f>IF(Z314="TM",12000*0,IF(Data!Z314="AAM",SUMIFS(Data!AL:AL,Data!Z:Z,"TM",Data!X:X,Data!M314,AA:AA,"H"),IF(Data!Z314="AM",SUMIFS(Data!AL:AL,Data!Z:Z,"TM",Data!V:V,Data!M314,AA:AA,"H"),IF(Data!Z314="AZM",SUMIFS(Data!AL:AL,Data!Z:Z,"TM",Data!U:U,Data!M314,AA:AA,"H"),IF(Data!Z314="Zone",SUMIFS(Data!AL:AL,Data!Z:Z,"TM",Data!T:T,Data!M314,AA:AA,"H"),IF(Data!Z314="Region",SUMIFS(Data!AL:AL,Data!Z:Z,"TM",Data!S:S,Data!M314,AA:AA,"H"),IF(Data!Z314="Country",SUMIFS(Data!AL:AL,Data!Z:Z,"TM",Data!R:R,Data!M314,AA:AA,"H"),"")))))))</f>
        <v>0</v>
      </c>
      <c r="AM314" s="27">
        <f t="shared" si="81"/>
        <v>0</v>
      </c>
      <c r="AN314" s="26">
        <f t="shared" si="82"/>
        <v>0</v>
      </c>
      <c r="AO314" s="26">
        <f t="shared" si="83"/>
        <v>0</v>
      </c>
      <c r="AQ314" s="28">
        <f t="shared" si="84"/>
        <v>0</v>
      </c>
      <c r="AR314" s="18">
        <f t="shared" si="85"/>
        <v>0</v>
      </c>
      <c r="AS314" s="18">
        <f t="shared" si="86"/>
        <v>0</v>
      </c>
      <c r="AT314" s="27">
        <f t="shared" si="87"/>
        <v>0</v>
      </c>
      <c r="AU314" s="27"/>
      <c r="AV314" s="27"/>
      <c r="AW314" s="18">
        <f>IF(Z314="TM",(COUNTIFS(Orders!AD:AD,Data!M314,Orders!W:W,0,Orders!X:X,0,Orders!S:S,"*Ray*")+COUNTIFS(Orders!AD:AD,Data!M314,Orders!W:W,1,Orders!X:X,1,Orders!S:S,"*Ray*")+COUNTIFS(Orders!AD:AD,Data!M314,Orders!W:W,0,Orders!X:X,0,Orders!S:S,"*Fabric*")+COUNTIFS(Orders!AD:AD,Data!M314,Orders!W:W,1,Orders!X:X,1,Orders!S:S,"*Fabric*")),IF(Data!Z314="AAM",SUMIFS(Data!AW:AW,Data!Z:Z,"TM",Data!X:X,Data!M314),IF(Data!Z314="AM",SUMIFS(Data!AW:AW,Data!Z:Z,"TM",Data!V:V,Data!M314),IF(Data!Z314="AZM",SUMIFS(Data!AW:AW,Data!Z:Z,"TM",Data!U:U,Data!M314),IF(Data!Z314="Zone",SUMIFS(Data!AW:AW,Data!Z:Z,"TM",Data!T:T,Data!M314),IF(Data!Z314="Region",SUMIFS(Data!AW:AW,Data!Z:Z,"TM",Data!S:S,Data!M314),IF(Data!Z314="Country",SUMIFS(Data!AW:AW,Data!Z:Z,"TM",Data!R:R,Data!M314),0)))))))</f>
        <v>0</v>
      </c>
      <c r="AX314" s="18">
        <f>IF(Z314="TM",(COUNTIFS(Orders!AD:AD,Data!M314,Orders!W:W,0,Orders!X:X,0,Orders!S:S,"*Starter*")+COUNTIFS(Orders!AD:AD,Data!M314,Orders!W:W,1,Orders!X:X,1,Orders!S:S,"*Starter*")),IF(Data!Z314="AAM",SUMIFS(Data!AX:AX,Data!Z:Z,"TM",Data!X:X,Data!M314),IF(Data!Z314="AM",SUMIFS(Data!AX:AX,Data!Z:Z,"TM",Data!V:V,Data!M314),IF(Data!Z314="AZM",SUMIFS(Data!AX:AX,Data!Z:Z,"TM",Data!U:U,Data!M314),IF(Data!Z314="Zone",SUMIFS(Data!AX:AX,Data!Z:Z,"TM",Data!T:T,Data!M314),IF(Data!Z314="Region",SUMIFS(Data!AX:AX,Data!Z:Z,"TM",Data!S:S,Data!M314),IF(Data!Z314="Country",SUMIFS(Data!AX:AX,Data!Z:Z,"TM",Data!R:R,Data!M314),0)))))))</f>
        <v>0</v>
      </c>
      <c r="AY314" s="18">
        <f>IF(Z314="TM",(COUNTIFS(Orders!AD:AD,Data!M314,Orders!W:W,0,Orders!X:X,0,Orders!S:S,"*Pro*")+COUNTIFS(Orders!AD:AD,Data!M314,Orders!W:W,1,Orders!X:X,1,Orders!S:S,"*Pro*")),IF(Data!Z314="AAM",SUMIFS(Data!AY:AY,Data!Z:Z,"TM",Data!X:X,Data!M314),IF(Data!Z314="AM",SUMIFS(Data!AY:AY,Data!Z:Z,"TM",Data!V:V,Data!M314),IF(Data!Z314="AZM",SUMIFS(Data!AY:AY,Data!Z:Z,"TM",Data!U:U,Data!M314),IF(Data!Z314="Zone",SUMIFS(Data!AY:AY,Data!Z:Z,"TM",Data!T:T,Data!M314),IF(Data!Z314="Region",SUMIFS(Data!AY:AY,Data!Z:Z,"TM",Data!S:S,Data!M314),IF(Data!Z314="Country",SUMIFS(Data!AY:AY,Data!Z:Z,"TM",Data!R:R,Data!M314),0)))))))</f>
        <v>0</v>
      </c>
      <c r="AZ314" s="18">
        <f>IF(Z314="TM",(COUNTIFS(Orders!AD:AD,Data!M314,Orders!W:W,0,Orders!X:X,0,Orders!S:S,"*Tab*")+COUNTIFS(Orders!AD:AD,Data!M314,Orders!W:W,1,Orders!X:X,1,Orders!S:S,"*Tab*")),IF(Data!Z314="AAM",SUMIFS(Data!AZ:AZ,Data!Z:Z,"TM",Data!X:X,Data!M314),IF(Data!Z314="AM",SUMIFS(Data!AZ:AZ,Data!Z:Z,"TM",Data!V:V,Data!M314),IF(Data!Z314="AZM",SUMIFS(Data!AZ:AZ,Data!Z:Z,"TM",Data!U:U,Data!M314),IF(Data!Z314="Zone",SUMIFS(Data!AZ:AZ,Data!Z:Z,"TM",Data!T:T,Data!M314),IF(Data!Z314="Region",SUMIFS(Data!AZ:AZ,Data!Z:Z,"TM",Data!S:S,Data!M314),IF(Data!Z314="Country",SUMIFS(Data!AZ:AZ,Data!Z:Z,"TM",Data!R:R,Data!M314),0)))))))</f>
        <v>0</v>
      </c>
      <c r="BA314" s="18">
        <f>IF(Z314="TM",(COUNTIFS(Orders!AD:AD,Data!M314,Orders!W:W,0,Orders!X:X,0,Orders!S:S,"*Dental*")+COUNTIFS(Orders!AD:AD,Data!M314,Orders!W:W,1,Orders!X:X,1,Orders!S:S,"*Dental*")+COUNTIFS(Orders!AD:AD,Data!M314,Orders!W:W,0,Orders!X:X,0,Orders!S:S,"*Pediatric*")+COUNTIFS(Orders!AD:AD,Data!M314,Orders!W:W,1,Orders!X:X,1,Orders!S:S,"*Pediatric*")),IF(Data!Z314="AAM",SUMIFS(Data!BA:BA,Data!Z:Z,"TM",Data!X:X,Data!M314),IF(Data!Z314="AM",SUMIFS(Data!BA:BA,Data!Z:Z,"TM",Data!V:V,Data!M314),IF(Data!Z314="AZM",SUMIFS(Data!BA:BA,Data!Z:Z,"TM",Data!U:U,Data!M314),IF(Data!Z314="Zone",SUMIFS(Data!BA:BA,Data!Z:Z,"TM",Data!T:T,Data!M314),IF(Data!Z314="Region",SUMIFS(Data!BA:BA,Data!Z:Z,"TM",Data!S:S,Data!M314),IF(Data!Z314="Country",SUMIFS(Data!BA:BA,Data!Z:Z,"TM",Data!R:R,Data!M314),0)))))))</f>
        <v>0</v>
      </c>
      <c r="BB314" s="18">
        <f>IF(Z314="TM",(COUNTIFS(Orders!AD:AD,Data!M314,Orders!W:W,0,Orders!X:X,0,Orders!S:S,"*Fabric*")+COUNTIFS(Orders!AD:AD,Data!M314,Orders!W:W,1,Orders!X:X,1,Orders!S:S,"*Fabric*")),IF(Data!Z314="AAM",SUMIFS(Data!BB:BB,Data!Z:Z,"TM",Data!X:X,Data!M314),IF(Data!Z314="AM",SUMIFS(Data!BB:BB,Data!Z:Z,"TM",Data!V:V,Data!M314),IF(Data!Z314="AZM",SUMIFS(Data!BB:BB,Data!Z:Z,"TM",Data!U:U,Data!M314),IF(Data!Z314="Zone",SUMIFS(Data!BB:BB,Data!Z:Z,"TM",Data!T:T,Data!M314),IF(Data!Z314="Region",SUMIFS(Data!BB:BB,Data!Z:Z,"TM",Data!S:S,Data!M314),IF(Data!Z314="Country",SUMIFS(Data!BB:BB,Data!Z:Z,"TM",Data!R:R,Data!M314),0)))))))</f>
        <v>0</v>
      </c>
    </row>
    <row r="315" spans="1:54" ht="15.75" x14ac:dyDescent="0.3">
      <c r="A315" s="33" t="str">
        <f t="shared" si="88"/>
        <v/>
      </c>
      <c r="B315" s="33" t="b">
        <f t="shared" si="89"/>
        <v>1</v>
      </c>
      <c r="C315" s="33" t="e">
        <f>IF(ISERROR(SMALL($D$4:$D$594,E315)),””,SMALL($D$4:$D$594,E315))</f>
        <v>#NAME?</v>
      </c>
      <c r="D315" s="34" t="str">
        <f t="shared" si="90"/>
        <v/>
      </c>
      <c r="E315" s="33">
        <f>ROWS($E$4:E315)</f>
        <v>312</v>
      </c>
      <c r="F315" s="33">
        <f t="shared" si="91"/>
        <v>0</v>
      </c>
      <c r="G315" s="33">
        <f>IF(OR(Report!$C$7="",Report!$C$7="All Levels"),1,IF(Report!$C$7=Data!Z315,1,0))</f>
        <v>0</v>
      </c>
      <c r="H315" s="33">
        <f t="shared" si="92"/>
        <v>1</v>
      </c>
      <c r="I315" s="33">
        <f t="shared" si="93"/>
        <v>3</v>
      </c>
      <c r="J315" s="33">
        <f>IF(OR(Report!$F$7="",Report!$F$7="All AMs"),1,IF(Report!$F$7=Data!W315,1,0))</f>
        <v>1</v>
      </c>
      <c r="K315" s="33">
        <f>IF(OR(Report!$E$7="",Report!$E$7="All Zones"),1,IF(Report!$E$7=Data!P315,1,0))</f>
        <v>1</v>
      </c>
      <c r="L315" s="33">
        <f>IF(OR(Report!$D$7="",Report!$D$7="All Regions"),1,IF(Report!$D$7=Data!O315,1,0))</f>
        <v>1</v>
      </c>
      <c r="M315" s="67" t="s">
        <v>670</v>
      </c>
      <c r="N315" s="67" t="s">
        <v>1140</v>
      </c>
      <c r="O315" s="68" t="s">
        <v>19</v>
      </c>
      <c r="P315" s="68" t="s">
        <v>685</v>
      </c>
      <c r="Q315" s="68" t="s">
        <v>685</v>
      </c>
      <c r="R315" s="67" t="s">
        <v>777</v>
      </c>
      <c r="S315" s="67" t="s">
        <v>753</v>
      </c>
      <c r="T315" s="67" t="s">
        <v>754</v>
      </c>
      <c r="U315" s="67" t="s">
        <v>785</v>
      </c>
      <c r="V315" s="67" t="s">
        <v>829</v>
      </c>
      <c r="W315" s="67" t="s">
        <v>717</v>
      </c>
      <c r="X315" s="67"/>
      <c r="Y315" s="68" t="s">
        <v>361</v>
      </c>
      <c r="Z315" s="68" t="s">
        <v>13</v>
      </c>
      <c r="AA315" s="68" t="s">
        <v>70</v>
      </c>
      <c r="AB315" s="18">
        <f>IF(Z315="TM",IF(AA315="H",(COUNTIFS(Orders!AD:AD,Data!M315,Orders!W:W,0,Orders!X:X,0)+COUNTIFS(Orders!AD:AD,Data!M315,Orders!W:W,1,Orders!X:X,1)),0),IF(Data!Z315="AAM",SUMIFS(Data!AB:AB,Data!Z:Z,"TM",Data!X:X,Data!M315,AA:AA,"H"),IF(Data!Z315="AM",SUMIFS(Data!AB:AB,Data!Z:Z,"TM",Data!V:V,Data!M315,AA:AA,"H"),IF(Data!Z315="AZM",SUMIFS(Data!AB:AB,Data!Z:Z,"TM",Data!U:U,Data!M315,AA:AA,"H"),IF(Data!Z315="ZM",SUMIFS(Data!AB:AB,Data!Z:Z,"TM",Data!T:T,Data!M315,AA:AA,"H"),IF(Data!Z315="RM",SUMIFS(Data!AB:AB,Data!Z:Z,"TM",Data!S:S,Data!M315,AA:AA,"H"),IF(Data!Z315="CM",SUMIFS(Data!AB:AB,Data!Z:Z,"TM",Data!R:R,Data!M315,AA:AA,"H"),"")))))))</f>
        <v>0</v>
      </c>
      <c r="AC315" s="28">
        <f>IF(Z315="TM",IF(AA315="H",(SUMIFS(Orders!AG:AG,Orders!AD:AD,Data!M315,Orders!W:W,0,Orders!X:X,0)+SUMIFS(Orders!AG:AG,Orders!AD:AD,Data!M315,Orders!W:W,1,Orders!X:X,1))/12000,0),IF(Data!Z315="AAM",SUMIFS(Data!AC:AC,Data!Z:Z,"TM",Data!X:X,Data!M315,AA:AA,"H"),IF(Data!Z315="AM",SUMIFS(Data!AC:AC,Data!Z:Z,"TM",Data!V:V,Data!M315,AA:AA,"H"),IF(Data!Z315="AZM",SUMIFS(Data!AC:AC,Data!Z:Z,"TM",Data!U:U,Data!M315,AA:AA,"H"),IF(Data!Z315="Zone",SUMIFS(Data!AC:AC,Data!Z:Z,"TM",Data!T:T,Data!M315,AA:AA,"H"),IF(Data!Z315="Region",SUMIFS(Data!AC:AC,Data!Z:Z,"TM",Data!S:S,Data!M315,AA:AA,"H"),IF(Data!Z315="Country",SUMIFS(Data!AC:AC,Data!Z:Z,"TM",Data!R:R,Data!M315,AA:AA,"H"),"")))))))</f>
        <v>0</v>
      </c>
      <c r="AD315" s="18">
        <f>IF(Z315="TM",0,IF(Data!Z315="AAM",SUMIFS(Data!AD:AD,Data!Z:Z,"TM",Data!X:X,Data!M315,AA:AA,"H"),IF(Data!Z315="AM",SUMIFS(Data!AD:AD,Data!Z:Z,"TM",Data!V:V,Data!M315,AA:AA,"H"),IF(Data!Z315="AZM",SUMIFS(Data!AD:AD,Data!Z:Z,"TM",Data!U:U,Data!M315,AA:AA,"H"),IF(Data!Z315="Zone",SUMIFS(Data!AD:AD,Data!Z:Z,"TM",Data!T:T,Data!M315,AA:AA,"H"),IF(Data!Z315="Region",SUMIFS(Data!AD:AD,Data!Z:Z,"TM",Data!S:S,Data!M315,AA:AA,"H"),IF(Data!Z315="Country",SUMIFS(Data!AD:AD,Data!Z:Z,"TM",Data!R:R,Data!M315,AA:AA,"H"),"")))))))</f>
        <v>0</v>
      </c>
      <c r="AE315" s="27">
        <f t="shared" si="77"/>
        <v>0</v>
      </c>
      <c r="AF315" s="26">
        <f t="shared" si="78"/>
        <v>0</v>
      </c>
      <c r="AG315" s="26">
        <f t="shared" si="79"/>
        <v>0</v>
      </c>
      <c r="AH315" s="26">
        <f t="shared" si="80"/>
        <v>0</v>
      </c>
      <c r="AJ315" s="28">
        <f>IF(Z315="TM",IF(AA315="U",(SUMIFS(Orders!AG:AG,Orders!AD:AD,Data!M315,Orders!W:W,0,Orders!X:X,0)+SUMIFS(Orders!AG:AG,Orders!AD:AD,Data!M315,Orders!W:W,1,Orders!X:X,1))/12000,0),IF(Data!Z315="AAM",SUMIFS(Data!AJ:AJ,Data!Z:Z,"TM",Data!X:X,Data!M315,AA:AA,"U"),IF(Data!Z315="AM",SUMIFS(Data!AJ:AJ,Data!Z:Z,"TM",Data!V:V,Data!M315,AA:AA,"U"),IF(Data!Z315="AZM",SUMIFS(Data!AJ:AJ,Data!Z:Z,"TM",Data!U:U,Data!M315,AA:AA,"U"),IF(Data!Z315="Zone",SUMIFS(Data!AJ:AJ,Data!Z:Z,"TM",Data!T:T,Data!M315,AA:AA,"U"),IF(Data!Z315="Region",SUMIFS(Data!AJ:AJ,Data!Z:Z,"TM",Data!S:S,Data!M315,AA:AA,"U"),IF(Data!Z315="Country",SUMIFS(Data!AJ:AJ,Data!Z:Z,"TM",Data!R:R,Data!M315,AA:AA,"U"),"")))))))</f>
        <v>0</v>
      </c>
      <c r="AK315" s="18">
        <f>IF(Z315="TM",IF(AA315="U",(SUMIFS(Orders!AG:AG,Orders!AD:AD,Data!M315,Orders!W:W,0,Orders!X:X,0)+SUMIFS(Orders!AG:AG,Orders!AD:AD,Data!M315,Orders!W:W,1,Orders!X:X,1)),0),IF(Data!Z315="AAM",SUMIFS(Data!AK:AK,Data!Z:Z,"TM",Data!X:X,Data!M315,AA:AA,"U"),IF(Data!Z315="AM",SUMIFS(Data!AK:AK,Data!Z:Z,"TM",Data!V:V,Data!M315,AA:AA,"U"),IF(Data!Z315="AZM",SUMIFS(Data!AK:AK,Data!Z:Z,"TM",Data!U:U,Data!M315,AA:AA,"U"),IF(Data!Z315="Zone",SUMIFS(Data!AK:AK,Data!Z:Z,"TM",Data!T:T,Data!M315,AA:AA,"U"),IF(Data!Z315="Region",SUMIFS(Data!AK:AK,Data!Z:Z,"TM",Data!S:S,Data!M315,AA:AA,"U"),IF(Data!Z315="Country",SUMIFS(Data!AK:AK,Data!Z:Z,"TM",Data!R:R,Data!M315,AA:AA,"U"),"")))))))</f>
        <v>0</v>
      </c>
      <c r="AL315" s="18">
        <f>IF(Z315="TM",12000*0,IF(Data!Z315="AAM",SUMIFS(Data!AL:AL,Data!Z:Z,"TM",Data!X:X,Data!M315,AA:AA,"H"),IF(Data!Z315="AM",SUMIFS(Data!AL:AL,Data!Z:Z,"TM",Data!V:V,Data!M315,AA:AA,"H"),IF(Data!Z315="AZM",SUMIFS(Data!AL:AL,Data!Z:Z,"TM",Data!U:U,Data!M315,AA:AA,"H"),IF(Data!Z315="Zone",SUMIFS(Data!AL:AL,Data!Z:Z,"TM",Data!T:T,Data!M315,AA:AA,"H"),IF(Data!Z315="Region",SUMIFS(Data!AL:AL,Data!Z:Z,"TM",Data!S:S,Data!M315,AA:AA,"H"),IF(Data!Z315="Country",SUMIFS(Data!AL:AL,Data!Z:Z,"TM",Data!R:R,Data!M315,AA:AA,"H"),"")))))))</f>
        <v>0</v>
      </c>
      <c r="AM315" s="27">
        <f t="shared" si="81"/>
        <v>0</v>
      </c>
      <c r="AN315" s="26">
        <f t="shared" si="82"/>
        <v>0</v>
      </c>
      <c r="AO315" s="26">
        <f t="shared" si="83"/>
        <v>0</v>
      </c>
      <c r="AQ315" s="28">
        <f t="shared" si="84"/>
        <v>0</v>
      </c>
      <c r="AR315" s="18">
        <f t="shared" si="85"/>
        <v>0</v>
      </c>
      <c r="AS315" s="18">
        <f t="shared" si="86"/>
        <v>0</v>
      </c>
      <c r="AT315" s="27">
        <f t="shared" si="87"/>
        <v>0</v>
      </c>
      <c r="AU315" s="27"/>
      <c r="AV315" s="27"/>
      <c r="AW315" s="18">
        <f>IF(Z315="TM",(COUNTIFS(Orders!AD:AD,Data!M315,Orders!W:W,0,Orders!X:X,0,Orders!S:S,"*Ray*")+COUNTIFS(Orders!AD:AD,Data!M315,Orders!W:W,1,Orders!X:X,1,Orders!S:S,"*Ray*")+COUNTIFS(Orders!AD:AD,Data!M315,Orders!W:W,0,Orders!X:X,0,Orders!S:S,"*Fabric*")+COUNTIFS(Orders!AD:AD,Data!M315,Orders!W:W,1,Orders!X:X,1,Orders!S:S,"*Fabric*")),IF(Data!Z315="AAM",SUMIFS(Data!AW:AW,Data!Z:Z,"TM",Data!X:X,Data!M315),IF(Data!Z315="AM",SUMIFS(Data!AW:AW,Data!Z:Z,"TM",Data!V:V,Data!M315),IF(Data!Z315="AZM",SUMIFS(Data!AW:AW,Data!Z:Z,"TM",Data!U:U,Data!M315),IF(Data!Z315="Zone",SUMIFS(Data!AW:AW,Data!Z:Z,"TM",Data!T:T,Data!M315),IF(Data!Z315="Region",SUMIFS(Data!AW:AW,Data!Z:Z,"TM",Data!S:S,Data!M315),IF(Data!Z315="Country",SUMIFS(Data!AW:AW,Data!Z:Z,"TM",Data!R:R,Data!M315),0)))))))</f>
        <v>0</v>
      </c>
      <c r="AX315" s="18">
        <f>IF(Z315="TM",(COUNTIFS(Orders!AD:AD,Data!M315,Orders!W:W,0,Orders!X:X,0,Orders!S:S,"*Starter*")+COUNTIFS(Orders!AD:AD,Data!M315,Orders!W:W,1,Orders!X:X,1,Orders!S:S,"*Starter*")),IF(Data!Z315="AAM",SUMIFS(Data!AX:AX,Data!Z:Z,"TM",Data!X:X,Data!M315),IF(Data!Z315="AM",SUMIFS(Data!AX:AX,Data!Z:Z,"TM",Data!V:V,Data!M315),IF(Data!Z315="AZM",SUMIFS(Data!AX:AX,Data!Z:Z,"TM",Data!U:U,Data!M315),IF(Data!Z315="Zone",SUMIFS(Data!AX:AX,Data!Z:Z,"TM",Data!T:T,Data!M315),IF(Data!Z315="Region",SUMIFS(Data!AX:AX,Data!Z:Z,"TM",Data!S:S,Data!M315),IF(Data!Z315="Country",SUMIFS(Data!AX:AX,Data!Z:Z,"TM",Data!R:R,Data!M315),0)))))))</f>
        <v>0</v>
      </c>
      <c r="AY315" s="18">
        <f>IF(Z315="TM",(COUNTIFS(Orders!AD:AD,Data!M315,Orders!W:W,0,Orders!X:X,0,Orders!S:S,"*Pro*")+COUNTIFS(Orders!AD:AD,Data!M315,Orders!W:W,1,Orders!X:X,1,Orders!S:S,"*Pro*")),IF(Data!Z315="AAM",SUMIFS(Data!AY:AY,Data!Z:Z,"TM",Data!X:X,Data!M315),IF(Data!Z315="AM",SUMIFS(Data!AY:AY,Data!Z:Z,"TM",Data!V:V,Data!M315),IF(Data!Z315="AZM",SUMIFS(Data!AY:AY,Data!Z:Z,"TM",Data!U:U,Data!M315),IF(Data!Z315="Zone",SUMIFS(Data!AY:AY,Data!Z:Z,"TM",Data!T:T,Data!M315),IF(Data!Z315="Region",SUMIFS(Data!AY:AY,Data!Z:Z,"TM",Data!S:S,Data!M315),IF(Data!Z315="Country",SUMIFS(Data!AY:AY,Data!Z:Z,"TM",Data!R:R,Data!M315),0)))))))</f>
        <v>0</v>
      </c>
      <c r="AZ315" s="18">
        <f>IF(Z315="TM",(COUNTIFS(Orders!AD:AD,Data!M315,Orders!W:W,0,Orders!X:X,0,Orders!S:S,"*Tab*")+COUNTIFS(Orders!AD:AD,Data!M315,Orders!W:W,1,Orders!X:X,1,Orders!S:S,"*Tab*")),IF(Data!Z315="AAM",SUMIFS(Data!AZ:AZ,Data!Z:Z,"TM",Data!X:X,Data!M315),IF(Data!Z315="AM",SUMIFS(Data!AZ:AZ,Data!Z:Z,"TM",Data!V:V,Data!M315),IF(Data!Z315="AZM",SUMIFS(Data!AZ:AZ,Data!Z:Z,"TM",Data!U:U,Data!M315),IF(Data!Z315="Zone",SUMIFS(Data!AZ:AZ,Data!Z:Z,"TM",Data!T:T,Data!M315),IF(Data!Z315="Region",SUMIFS(Data!AZ:AZ,Data!Z:Z,"TM",Data!S:S,Data!M315),IF(Data!Z315="Country",SUMIFS(Data!AZ:AZ,Data!Z:Z,"TM",Data!R:R,Data!M315),0)))))))</f>
        <v>0</v>
      </c>
      <c r="BA315" s="18">
        <f>IF(Z315="TM",(COUNTIFS(Orders!AD:AD,Data!M315,Orders!W:W,0,Orders!X:X,0,Orders!S:S,"*Dental*")+COUNTIFS(Orders!AD:AD,Data!M315,Orders!W:W,1,Orders!X:X,1,Orders!S:S,"*Dental*")+COUNTIFS(Orders!AD:AD,Data!M315,Orders!W:W,0,Orders!X:X,0,Orders!S:S,"*Pediatric*")+COUNTIFS(Orders!AD:AD,Data!M315,Orders!W:W,1,Orders!X:X,1,Orders!S:S,"*Pediatric*")),IF(Data!Z315="AAM",SUMIFS(Data!BA:BA,Data!Z:Z,"TM",Data!X:X,Data!M315),IF(Data!Z315="AM",SUMIFS(Data!BA:BA,Data!Z:Z,"TM",Data!V:V,Data!M315),IF(Data!Z315="AZM",SUMIFS(Data!BA:BA,Data!Z:Z,"TM",Data!U:U,Data!M315),IF(Data!Z315="Zone",SUMIFS(Data!BA:BA,Data!Z:Z,"TM",Data!T:T,Data!M315),IF(Data!Z315="Region",SUMIFS(Data!BA:BA,Data!Z:Z,"TM",Data!S:S,Data!M315),IF(Data!Z315="Country",SUMIFS(Data!BA:BA,Data!Z:Z,"TM",Data!R:R,Data!M315),0)))))))</f>
        <v>0</v>
      </c>
      <c r="BB315" s="18">
        <f>IF(Z315="TM",(COUNTIFS(Orders!AD:AD,Data!M315,Orders!W:W,0,Orders!X:X,0,Orders!S:S,"*Fabric*")+COUNTIFS(Orders!AD:AD,Data!M315,Orders!W:W,1,Orders!X:X,1,Orders!S:S,"*Fabric*")),IF(Data!Z315="AAM",SUMIFS(Data!BB:BB,Data!Z:Z,"TM",Data!X:X,Data!M315),IF(Data!Z315="AM",SUMIFS(Data!BB:BB,Data!Z:Z,"TM",Data!V:V,Data!M315),IF(Data!Z315="AZM",SUMIFS(Data!BB:BB,Data!Z:Z,"TM",Data!U:U,Data!M315),IF(Data!Z315="Zone",SUMIFS(Data!BB:BB,Data!Z:Z,"TM",Data!T:T,Data!M315),IF(Data!Z315="Region",SUMIFS(Data!BB:BB,Data!Z:Z,"TM",Data!S:S,Data!M315),IF(Data!Z315="Country",SUMIFS(Data!BB:BB,Data!Z:Z,"TM",Data!R:R,Data!M315),0)))))))</f>
        <v>0</v>
      </c>
    </row>
    <row r="316" spans="1:54" ht="15.75" x14ac:dyDescent="0.3">
      <c r="A316" s="33" t="str">
        <f t="shared" si="88"/>
        <v/>
      </c>
      <c r="B316" s="33" t="b">
        <f t="shared" si="89"/>
        <v>1</v>
      </c>
      <c r="C316" s="33" t="e">
        <f>IF(ISERROR(SMALL($D$4:$D$594,E316)),””,SMALL($D$4:$D$594,E316))</f>
        <v>#NAME?</v>
      </c>
      <c r="D316" s="34" t="str">
        <f t="shared" si="90"/>
        <v/>
      </c>
      <c r="E316" s="33">
        <f>ROWS($E$4:E316)</f>
        <v>313</v>
      </c>
      <c r="F316" s="33">
        <f t="shared" si="91"/>
        <v>0</v>
      </c>
      <c r="G316" s="33">
        <f>IF(OR(Report!$C$7="",Report!$C$7="All Levels"),1,IF(Report!$C$7=Data!Z316,1,0))</f>
        <v>0</v>
      </c>
      <c r="H316" s="33">
        <f t="shared" si="92"/>
        <v>1</v>
      </c>
      <c r="I316" s="33">
        <f t="shared" si="93"/>
        <v>3</v>
      </c>
      <c r="J316" s="33">
        <f>IF(OR(Report!$F$7="",Report!$F$7="All AMs"),1,IF(Report!$F$7=Data!W316,1,0))</f>
        <v>1</v>
      </c>
      <c r="K316" s="33">
        <f>IF(OR(Report!$E$7="",Report!$E$7="All Zones"),1,IF(Report!$E$7=Data!P316,1,0))</f>
        <v>1</v>
      </c>
      <c r="L316" s="33">
        <f>IF(OR(Report!$D$7="",Report!$D$7="All Regions"),1,IF(Report!$D$7=Data!O316,1,0))</f>
        <v>1</v>
      </c>
      <c r="M316" s="67" t="s">
        <v>249</v>
      </c>
      <c r="N316" s="67" t="s">
        <v>1141</v>
      </c>
      <c r="O316" s="68" t="s">
        <v>19</v>
      </c>
      <c r="P316" s="68" t="s">
        <v>685</v>
      </c>
      <c r="Q316" s="68" t="s">
        <v>685</v>
      </c>
      <c r="R316" s="67" t="s">
        <v>777</v>
      </c>
      <c r="S316" s="67" t="s">
        <v>753</v>
      </c>
      <c r="T316" s="67" t="s">
        <v>754</v>
      </c>
      <c r="U316" s="67" t="s">
        <v>785</v>
      </c>
      <c r="V316" s="67" t="s">
        <v>829</v>
      </c>
      <c r="W316" s="67" t="s">
        <v>717</v>
      </c>
      <c r="X316" s="67"/>
      <c r="Y316" s="68" t="s">
        <v>361</v>
      </c>
      <c r="Z316" s="68" t="s">
        <v>13</v>
      </c>
      <c r="AA316" s="68" t="s">
        <v>925</v>
      </c>
      <c r="AB316" s="18">
        <f>IF(Z316="TM",IF(AA316="H",(COUNTIFS(Orders!AD:AD,Data!M316,Orders!W:W,0,Orders!X:X,0)+COUNTIFS(Orders!AD:AD,Data!M316,Orders!W:W,1,Orders!X:X,1)),0),IF(Data!Z316="AAM",SUMIFS(Data!AB:AB,Data!Z:Z,"TM",Data!X:X,Data!M316,AA:AA,"H"),IF(Data!Z316="AM",SUMIFS(Data!AB:AB,Data!Z:Z,"TM",Data!V:V,Data!M316,AA:AA,"H"),IF(Data!Z316="AZM",SUMIFS(Data!AB:AB,Data!Z:Z,"TM",Data!U:U,Data!M316,AA:AA,"H"),IF(Data!Z316="ZM",SUMIFS(Data!AB:AB,Data!Z:Z,"TM",Data!T:T,Data!M316,AA:AA,"H"),IF(Data!Z316="RM",SUMIFS(Data!AB:AB,Data!Z:Z,"TM",Data!S:S,Data!M316,AA:AA,"H"),IF(Data!Z316="CM",SUMIFS(Data!AB:AB,Data!Z:Z,"TM",Data!R:R,Data!M316,AA:AA,"H"),"")))))))</f>
        <v>0</v>
      </c>
      <c r="AC316" s="28">
        <f>IF(Z316="TM",IF(AA316="H",(SUMIFS(Orders!AG:AG,Orders!AD:AD,Data!M316,Orders!W:W,0,Orders!X:X,0)+SUMIFS(Orders!AG:AG,Orders!AD:AD,Data!M316,Orders!W:W,1,Orders!X:X,1))/12000,0),IF(Data!Z316="AAM",SUMIFS(Data!AC:AC,Data!Z:Z,"TM",Data!X:X,Data!M316,AA:AA,"H"),IF(Data!Z316="AM",SUMIFS(Data!AC:AC,Data!Z:Z,"TM",Data!V:V,Data!M316,AA:AA,"H"),IF(Data!Z316="AZM",SUMIFS(Data!AC:AC,Data!Z:Z,"TM",Data!U:U,Data!M316,AA:AA,"H"),IF(Data!Z316="Zone",SUMIFS(Data!AC:AC,Data!Z:Z,"TM",Data!T:T,Data!M316,AA:AA,"H"),IF(Data!Z316="Region",SUMIFS(Data!AC:AC,Data!Z:Z,"TM",Data!S:S,Data!M316,AA:AA,"H"),IF(Data!Z316="Country",SUMIFS(Data!AC:AC,Data!Z:Z,"TM",Data!R:R,Data!M316,AA:AA,"H"),"")))))))</f>
        <v>0</v>
      </c>
      <c r="AD316" s="18">
        <f>IF(Z316="TM",0,IF(Data!Z316="AAM",SUMIFS(Data!AD:AD,Data!Z:Z,"TM",Data!X:X,Data!M316,AA:AA,"H"),IF(Data!Z316="AM",SUMIFS(Data!AD:AD,Data!Z:Z,"TM",Data!V:V,Data!M316,AA:AA,"H"),IF(Data!Z316="AZM",SUMIFS(Data!AD:AD,Data!Z:Z,"TM",Data!U:U,Data!M316,AA:AA,"H"),IF(Data!Z316="Zone",SUMIFS(Data!AD:AD,Data!Z:Z,"TM",Data!T:T,Data!M316,AA:AA,"H"),IF(Data!Z316="Region",SUMIFS(Data!AD:AD,Data!Z:Z,"TM",Data!S:S,Data!M316,AA:AA,"H"),IF(Data!Z316="Country",SUMIFS(Data!AD:AD,Data!Z:Z,"TM",Data!R:R,Data!M316,AA:AA,"H"),"")))))))</f>
        <v>0</v>
      </c>
      <c r="AE316" s="27">
        <f t="shared" si="77"/>
        <v>0</v>
      </c>
      <c r="AF316" s="26">
        <f t="shared" si="78"/>
        <v>0</v>
      </c>
      <c r="AG316" s="26">
        <f t="shared" si="79"/>
        <v>0</v>
      </c>
      <c r="AH316" s="26">
        <f t="shared" si="80"/>
        <v>0</v>
      </c>
      <c r="AJ316" s="28">
        <f>IF(Z316="TM",IF(AA316="U",(SUMIFS(Orders!AG:AG,Orders!AD:AD,Data!M316,Orders!W:W,0,Orders!X:X,0)+SUMIFS(Orders!AG:AG,Orders!AD:AD,Data!M316,Orders!W:W,1,Orders!X:X,1))/12000,0),IF(Data!Z316="AAM",SUMIFS(Data!AJ:AJ,Data!Z:Z,"TM",Data!X:X,Data!M316,AA:AA,"U"),IF(Data!Z316="AM",SUMIFS(Data!AJ:AJ,Data!Z:Z,"TM",Data!V:V,Data!M316,AA:AA,"U"),IF(Data!Z316="AZM",SUMIFS(Data!AJ:AJ,Data!Z:Z,"TM",Data!U:U,Data!M316,AA:AA,"U"),IF(Data!Z316="Zone",SUMIFS(Data!AJ:AJ,Data!Z:Z,"TM",Data!T:T,Data!M316,AA:AA,"U"),IF(Data!Z316="Region",SUMIFS(Data!AJ:AJ,Data!Z:Z,"TM",Data!S:S,Data!M316,AA:AA,"U"),IF(Data!Z316="Country",SUMIFS(Data!AJ:AJ,Data!Z:Z,"TM",Data!R:R,Data!M316,AA:AA,"U"),"")))))))</f>
        <v>0</v>
      </c>
      <c r="AK316" s="18">
        <f>IF(Z316="TM",IF(AA316="U",(SUMIFS(Orders!AG:AG,Orders!AD:AD,Data!M316,Orders!W:W,0,Orders!X:X,0)+SUMIFS(Orders!AG:AG,Orders!AD:AD,Data!M316,Orders!W:W,1,Orders!X:X,1)),0),IF(Data!Z316="AAM",SUMIFS(Data!AK:AK,Data!Z:Z,"TM",Data!X:X,Data!M316,AA:AA,"U"),IF(Data!Z316="AM",SUMIFS(Data!AK:AK,Data!Z:Z,"TM",Data!V:V,Data!M316,AA:AA,"U"),IF(Data!Z316="AZM",SUMIFS(Data!AK:AK,Data!Z:Z,"TM",Data!U:U,Data!M316,AA:AA,"U"),IF(Data!Z316="Zone",SUMIFS(Data!AK:AK,Data!Z:Z,"TM",Data!T:T,Data!M316,AA:AA,"U"),IF(Data!Z316="Region",SUMIFS(Data!AK:AK,Data!Z:Z,"TM",Data!S:S,Data!M316,AA:AA,"U"),IF(Data!Z316="Country",SUMIFS(Data!AK:AK,Data!Z:Z,"TM",Data!R:R,Data!M316,AA:AA,"U"),"")))))))</f>
        <v>0</v>
      </c>
      <c r="AL316" s="18">
        <f>IF(Z316="TM",12000*0,IF(Data!Z316="AAM",SUMIFS(Data!AL:AL,Data!Z:Z,"TM",Data!X:X,Data!M316,AA:AA,"H"),IF(Data!Z316="AM",SUMIFS(Data!AL:AL,Data!Z:Z,"TM",Data!V:V,Data!M316,AA:AA,"H"),IF(Data!Z316="AZM",SUMIFS(Data!AL:AL,Data!Z:Z,"TM",Data!U:U,Data!M316,AA:AA,"H"),IF(Data!Z316="Zone",SUMIFS(Data!AL:AL,Data!Z:Z,"TM",Data!T:T,Data!M316,AA:AA,"H"),IF(Data!Z316="Region",SUMIFS(Data!AL:AL,Data!Z:Z,"TM",Data!S:S,Data!M316,AA:AA,"H"),IF(Data!Z316="Country",SUMIFS(Data!AL:AL,Data!Z:Z,"TM",Data!R:R,Data!M316,AA:AA,"H"),"")))))))</f>
        <v>0</v>
      </c>
      <c r="AM316" s="27">
        <f t="shared" si="81"/>
        <v>0</v>
      </c>
      <c r="AN316" s="26">
        <f t="shared" si="82"/>
        <v>0</v>
      </c>
      <c r="AO316" s="26">
        <f t="shared" si="83"/>
        <v>0</v>
      </c>
      <c r="AQ316" s="28">
        <f t="shared" si="84"/>
        <v>0</v>
      </c>
      <c r="AR316" s="18">
        <f t="shared" si="85"/>
        <v>0</v>
      </c>
      <c r="AS316" s="18">
        <f t="shared" si="86"/>
        <v>0</v>
      </c>
      <c r="AT316" s="27">
        <f t="shared" si="87"/>
        <v>0</v>
      </c>
      <c r="AU316" s="27"/>
      <c r="AV316" s="27"/>
      <c r="AW316" s="18">
        <f>IF(Z316="TM",(COUNTIFS(Orders!AD:AD,Data!M316,Orders!W:W,0,Orders!X:X,0,Orders!S:S,"*Ray*")+COUNTIFS(Orders!AD:AD,Data!M316,Orders!W:W,1,Orders!X:X,1,Orders!S:S,"*Ray*")+COUNTIFS(Orders!AD:AD,Data!M316,Orders!W:W,0,Orders!X:X,0,Orders!S:S,"*Fabric*")+COUNTIFS(Orders!AD:AD,Data!M316,Orders!W:W,1,Orders!X:X,1,Orders!S:S,"*Fabric*")),IF(Data!Z316="AAM",SUMIFS(Data!AW:AW,Data!Z:Z,"TM",Data!X:X,Data!M316),IF(Data!Z316="AM",SUMIFS(Data!AW:AW,Data!Z:Z,"TM",Data!V:V,Data!M316),IF(Data!Z316="AZM",SUMIFS(Data!AW:AW,Data!Z:Z,"TM",Data!U:U,Data!M316),IF(Data!Z316="Zone",SUMIFS(Data!AW:AW,Data!Z:Z,"TM",Data!T:T,Data!M316),IF(Data!Z316="Region",SUMIFS(Data!AW:AW,Data!Z:Z,"TM",Data!S:S,Data!M316),IF(Data!Z316="Country",SUMIFS(Data!AW:AW,Data!Z:Z,"TM",Data!R:R,Data!M316),0)))))))</f>
        <v>0</v>
      </c>
      <c r="AX316" s="18">
        <f>IF(Z316="TM",(COUNTIFS(Orders!AD:AD,Data!M316,Orders!W:W,0,Orders!X:X,0,Orders!S:S,"*Starter*")+COUNTIFS(Orders!AD:AD,Data!M316,Orders!W:W,1,Orders!X:X,1,Orders!S:S,"*Starter*")),IF(Data!Z316="AAM",SUMIFS(Data!AX:AX,Data!Z:Z,"TM",Data!X:X,Data!M316),IF(Data!Z316="AM",SUMIFS(Data!AX:AX,Data!Z:Z,"TM",Data!V:V,Data!M316),IF(Data!Z316="AZM",SUMIFS(Data!AX:AX,Data!Z:Z,"TM",Data!U:U,Data!M316),IF(Data!Z316="Zone",SUMIFS(Data!AX:AX,Data!Z:Z,"TM",Data!T:T,Data!M316),IF(Data!Z316="Region",SUMIFS(Data!AX:AX,Data!Z:Z,"TM",Data!S:S,Data!M316),IF(Data!Z316="Country",SUMIFS(Data!AX:AX,Data!Z:Z,"TM",Data!R:R,Data!M316),0)))))))</f>
        <v>0</v>
      </c>
      <c r="AY316" s="18">
        <f>IF(Z316="TM",(COUNTIFS(Orders!AD:AD,Data!M316,Orders!W:W,0,Orders!X:X,0,Orders!S:S,"*Pro*")+COUNTIFS(Orders!AD:AD,Data!M316,Orders!W:W,1,Orders!X:X,1,Orders!S:S,"*Pro*")),IF(Data!Z316="AAM",SUMIFS(Data!AY:AY,Data!Z:Z,"TM",Data!X:X,Data!M316),IF(Data!Z316="AM",SUMIFS(Data!AY:AY,Data!Z:Z,"TM",Data!V:V,Data!M316),IF(Data!Z316="AZM",SUMIFS(Data!AY:AY,Data!Z:Z,"TM",Data!U:U,Data!M316),IF(Data!Z316="Zone",SUMIFS(Data!AY:AY,Data!Z:Z,"TM",Data!T:T,Data!M316),IF(Data!Z316="Region",SUMIFS(Data!AY:AY,Data!Z:Z,"TM",Data!S:S,Data!M316),IF(Data!Z316="Country",SUMIFS(Data!AY:AY,Data!Z:Z,"TM",Data!R:R,Data!M316),0)))))))</f>
        <v>0</v>
      </c>
      <c r="AZ316" s="18">
        <f>IF(Z316="TM",(COUNTIFS(Orders!AD:AD,Data!M316,Orders!W:W,0,Orders!X:X,0,Orders!S:S,"*Tab*")+COUNTIFS(Orders!AD:AD,Data!M316,Orders!W:W,1,Orders!X:X,1,Orders!S:S,"*Tab*")),IF(Data!Z316="AAM",SUMIFS(Data!AZ:AZ,Data!Z:Z,"TM",Data!X:X,Data!M316),IF(Data!Z316="AM",SUMIFS(Data!AZ:AZ,Data!Z:Z,"TM",Data!V:V,Data!M316),IF(Data!Z316="AZM",SUMIFS(Data!AZ:AZ,Data!Z:Z,"TM",Data!U:U,Data!M316),IF(Data!Z316="Zone",SUMIFS(Data!AZ:AZ,Data!Z:Z,"TM",Data!T:T,Data!M316),IF(Data!Z316="Region",SUMIFS(Data!AZ:AZ,Data!Z:Z,"TM",Data!S:S,Data!M316),IF(Data!Z316="Country",SUMIFS(Data!AZ:AZ,Data!Z:Z,"TM",Data!R:R,Data!M316),0)))))))</f>
        <v>0</v>
      </c>
      <c r="BA316" s="18">
        <f>IF(Z316="TM",(COUNTIFS(Orders!AD:AD,Data!M316,Orders!W:W,0,Orders!X:X,0,Orders!S:S,"*Dental*")+COUNTIFS(Orders!AD:AD,Data!M316,Orders!W:W,1,Orders!X:X,1,Orders!S:S,"*Dental*")+COUNTIFS(Orders!AD:AD,Data!M316,Orders!W:W,0,Orders!X:X,0,Orders!S:S,"*Pediatric*")+COUNTIFS(Orders!AD:AD,Data!M316,Orders!W:W,1,Orders!X:X,1,Orders!S:S,"*Pediatric*")),IF(Data!Z316="AAM",SUMIFS(Data!BA:BA,Data!Z:Z,"TM",Data!X:X,Data!M316),IF(Data!Z316="AM",SUMIFS(Data!BA:BA,Data!Z:Z,"TM",Data!V:V,Data!M316),IF(Data!Z316="AZM",SUMIFS(Data!BA:BA,Data!Z:Z,"TM",Data!U:U,Data!M316),IF(Data!Z316="Zone",SUMIFS(Data!BA:BA,Data!Z:Z,"TM",Data!T:T,Data!M316),IF(Data!Z316="Region",SUMIFS(Data!BA:BA,Data!Z:Z,"TM",Data!S:S,Data!M316),IF(Data!Z316="Country",SUMIFS(Data!BA:BA,Data!Z:Z,"TM",Data!R:R,Data!M316),0)))))))</f>
        <v>0</v>
      </c>
      <c r="BB316" s="18">
        <f>IF(Z316="TM",(COUNTIFS(Orders!AD:AD,Data!M316,Orders!W:W,0,Orders!X:X,0,Orders!S:S,"*Fabric*")+COUNTIFS(Orders!AD:AD,Data!M316,Orders!W:W,1,Orders!X:X,1,Orders!S:S,"*Fabric*")),IF(Data!Z316="AAM",SUMIFS(Data!BB:BB,Data!Z:Z,"TM",Data!X:X,Data!M316),IF(Data!Z316="AM",SUMIFS(Data!BB:BB,Data!Z:Z,"TM",Data!V:V,Data!M316),IF(Data!Z316="AZM",SUMIFS(Data!BB:BB,Data!Z:Z,"TM",Data!U:U,Data!M316),IF(Data!Z316="Zone",SUMIFS(Data!BB:BB,Data!Z:Z,"TM",Data!T:T,Data!M316),IF(Data!Z316="Region",SUMIFS(Data!BB:BB,Data!Z:Z,"TM",Data!S:S,Data!M316),IF(Data!Z316="Country",SUMIFS(Data!BB:BB,Data!Z:Z,"TM",Data!R:R,Data!M316),0)))))))</f>
        <v>0</v>
      </c>
    </row>
    <row r="317" spans="1:54" ht="15.75" x14ac:dyDescent="0.3">
      <c r="A317" s="33" t="str">
        <f t="shared" si="88"/>
        <v/>
      </c>
      <c r="B317" s="33" t="b">
        <f t="shared" si="89"/>
        <v>1</v>
      </c>
      <c r="C317" s="33" t="e">
        <f>IF(ISERROR(SMALL($D$4:$D$594,E317)),””,SMALL($D$4:$D$594,E317))</f>
        <v>#NAME?</v>
      </c>
      <c r="D317" s="34" t="str">
        <f t="shared" si="90"/>
        <v/>
      </c>
      <c r="E317" s="33">
        <f>ROWS($E$4:E317)</f>
        <v>314</v>
      </c>
      <c r="F317" s="33">
        <f t="shared" si="91"/>
        <v>0</v>
      </c>
      <c r="G317" s="33">
        <f>IF(OR(Report!$C$7="",Report!$C$7="All Levels"),1,IF(Report!$C$7=Data!Z317,1,0))</f>
        <v>0</v>
      </c>
      <c r="H317" s="33">
        <f t="shared" si="92"/>
        <v>1</v>
      </c>
      <c r="I317" s="33">
        <f t="shared" si="93"/>
        <v>3</v>
      </c>
      <c r="J317" s="33">
        <f>IF(OR(Report!$F$7="",Report!$F$7="All AMs"),1,IF(Report!$F$7=Data!W317,1,0))</f>
        <v>1</v>
      </c>
      <c r="K317" s="33">
        <f>IF(OR(Report!$E$7="",Report!$E$7="All Zones"),1,IF(Report!$E$7=Data!P317,1,0))</f>
        <v>1</v>
      </c>
      <c r="L317" s="33">
        <f>IF(OR(Report!$D$7="",Report!$D$7="All Regions"),1,IF(Report!$D$7=Data!O317,1,0))</f>
        <v>1</v>
      </c>
      <c r="M317" s="67" t="s">
        <v>448</v>
      </c>
      <c r="N317" s="67" t="s">
        <v>883</v>
      </c>
      <c r="O317" s="68" t="s">
        <v>19</v>
      </c>
      <c r="P317" s="68" t="s">
        <v>685</v>
      </c>
      <c r="Q317" s="68" t="s">
        <v>685</v>
      </c>
      <c r="R317" s="67" t="s">
        <v>777</v>
      </c>
      <c r="S317" s="67" t="s">
        <v>753</v>
      </c>
      <c r="T317" s="67" t="s">
        <v>754</v>
      </c>
      <c r="U317" s="67" t="s">
        <v>785</v>
      </c>
      <c r="V317" s="67"/>
      <c r="W317" s="67" t="s">
        <v>884</v>
      </c>
      <c r="X317" s="67" t="s">
        <v>448</v>
      </c>
      <c r="Y317" s="68" t="s">
        <v>361</v>
      </c>
      <c r="Z317" s="68" t="s">
        <v>13</v>
      </c>
      <c r="AA317" s="68" t="s">
        <v>925</v>
      </c>
      <c r="AB317" s="18">
        <f>IF(Z317="TM",IF(AA317="H",(COUNTIFS(Orders!AD:AD,Data!M317,Orders!W:W,0,Orders!X:X,0)+COUNTIFS(Orders!AD:AD,Data!M317,Orders!W:W,1,Orders!X:X,1)),0),IF(Data!Z317="AAM",SUMIFS(Data!AB:AB,Data!Z:Z,"TM",Data!X:X,Data!M317,AA:AA,"H"),IF(Data!Z317="AM",SUMIFS(Data!AB:AB,Data!Z:Z,"TM",Data!V:V,Data!M317,AA:AA,"H"),IF(Data!Z317="AZM",SUMIFS(Data!AB:AB,Data!Z:Z,"TM",Data!U:U,Data!M317,AA:AA,"H"),IF(Data!Z317="ZM",SUMIFS(Data!AB:AB,Data!Z:Z,"TM",Data!T:T,Data!M317,AA:AA,"H"),IF(Data!Z317="RM",SUMIFS(Data!AB:AB,Data!Z:Z,"TM",Data!S:S,Data!M317,AA:AA,"H"),IF(Data!Z317="CM",SUMIFS(Data!AB:AB,Data!Z:Z,"TM",Data!R:R,Data!M317,AA:AA,"H"),"")))))))</f>
        <v>0</v>
      </c>
      <c r="AC317" s="28">
        <f>IF(Z317="TM",IF(AA317="H",(SUMIFS(Orders!AG:AG,Orders!AD:AD,Data!M317,Orders!W:W,0,Orders!X:X,0)+SUMIFS(Orders!AG:AG,Orders!AD:AD,Data!M317,Orders!W:W,1,Orders!X:X,1))/12000,0),IF(Data!Z317="AAM",SUMIFS(Data!AC:AC,Data!Z:Z,"TM",Data!X:X,Data!M317,AA:AA,"H"),IF(Data!Z317="AM",SUMIFS(Data!AC:AC,Data!Z:Z,"TM",Data!V:V,Data!M317,AA:AA,"H"),IF(Data!Z317="AZM",SUMIFS(Data!AC:AC,Data!Z:Z,"TM",Data!U:U,Data!M317,AA:AA,"H"),IF(Data!Z317="Zone",SUMIFS(Data!AC:AC,Data!Z:Z,"TM",Data!T:T,Data!M317,AA:AA,"H"),IF(Data!Z317="Region",SUMIFS(Data!AC:AC,Data!Z:Z,"TM",Data!S:S,Data!M317,AA:AA,"H"),IF(Data!Z317="Country",SUMIFS(Data!AC:AC,Data!Z:Z,"TM",Data!R:R,Data!M317,AA:AA,"H"),"")))))))</f>
        <v>0</v>
      </c>
      <c r="AD317" s="18">
        <f>IF(Z317="TM",0,IF(Data!Z317="AAM",SUMIFS(Data!AD:AD,Data!Z:Z,"TM",Data!X:X,Data!M317,AA:AA,"H"),IF(Data!Z317="AM",SUMIFS(Data!AD:AD,Data!Z:Z,"TM",Data!V:V,Data!M317,AA:AA,"H"),IF(Data!Z317="AZM",SUMIFS(Data!AD:AD,Data!Z:Z,"TM",Data!U:U,Data!M317,AA:AA,"H"),IF(Data!Z317="Zone",SUMIFS(Data!AD:AD,Data!Z:Z,"TM",Data!T:T,Data!M317,AA:AA,"H"),IF(Data!Z317="Region",SUMIFS(Data!AD:AD,Data!Z:Z,"TM",Data!S:S,Data!M317,AA:AA,"H"),IF(Data!Z317="Country",SUMIFS(Data!AD:AD,Data!Z:Z,"TM",Data!R:R,Data!M317,AA:AA,"H"),"")))))))</f>
        <v>0</v>
      </c>
      <c r="AE317" s="27">
        <f t="shared" si="77"/>
        <v>0</v>
      </c>
      <c r="AF317" s="26">
        <f t="shared" si="78"/>
        <v>0</v>
      </c>
      <c r="AG317" s="26">
        <f t="shared" si="79"/>
        <v>0</v>
      </c>
      <c r="AH317" s="26">
        <f t="shared" si="80"/>
        <v>0</v>
      </c>
      <c r="AJ317" s="28">
        <f>IF(Z317="TM",IF(AA317="U",(SUMIFS(Orders!AG:AG,Orders!AD:AD,Data!M317,Orders!W:W,0,Orders!X:X,0)+SUMIFS(Orders!AG:AG,Orders!AD:AD,Data!M317,Orders!W:W,1,Orders!X:X,1))/12000,0),IF(Data!Z317="AAM",SUMIFS(Data!AJ:AJ,Data!Z:Z,"TM",Data!X:X,Data!M317,AA:AA,"U"),IF(Data!Z317="AM",SUMIFS(Data!AJ:AJ,Data!Z:Z,"TM",Data!V:V,Data!M317,AA:AA,"U"),IF(Data!Z317="AZM",SUMIFS(Data!AJ:AJ,Data!Z:Z,"TM",Data!U:U,Data!M317,AA:AA,"U"),IF(Data!Z317="Zone",SUMIFS(Data!AJ:AJ,Data!Z:Z,"TM",Data!T:T,Data!M317,AA:AA,"U"),IF(Data!Z317="Region",SUMIFS(Data!AJ:AJ,Data!Z:Z,"TM",Data!S:S,Data!M317,AA:AA,"U"),IF(Data!Z317="Country",SUMIFS(Data!AJ:AJ,Data!Z:Z,"TM",Data!R:R,Data!M317,AA:AA,"U"),"")))))))</f>
        <v>0</v>
      </c>
      <c r="AK317" s="18">
        <f>IF(Z317="TM",IF(AA317="U",(SUMIFS(Orders!AG:AG,Orders!AD:AD,Data!M317,Orders!W:W,0,Orders!X:X,0)+SUMIFS(Orders!AG:AG,Orders!AD:AD,Data!M317,Orders!W:W,1,Orders!X:X,1)),0),IF(Data!Z317="AAM",SUMIFS(Data!AK:AK,Data!Z:Z,"TM",Data!X:X,Data!M317,AA:AA,"U"),IF(Data!Z317="AM",SUMIFS(Data!AK:AK,Data!Z:Z,"TM",Data!V:V,Data!M317,AA:AA,"U"),IF(Data!Z317="AZM",SUMIFS(Data!AK:AK,Data!Z:Z,"TM",Data!U:U,Data!M317,AA:AA,"U"),IF(Data!Z317="Zone",SUMIFS(Data!AK:AK,Data!Z:Z,"TM",Data!T:T,Data!M317,AA:AA,"U"),IF(Data!Z317="Region",SUMIFS(Data!AK:AK,Data!Z:Z,"TM",Data!S:S,Data!M317,AA:AA,"U"),IF(Data!Z317="Country",SUMIFS(Data!AK:AK,Data!Z:Z,"TM",Data!R:R,Data!M317,AA:AA,"U"),"")))))))</f>
        <v>0</v>
      </c>
      <c r="AL317" s="18">
        <f>IF(Z317="TM",12000*0,IF(Data!Z317="AAM",SUMIFS(Data!AL:AL,Data!Z:Z,"TM",Data!X:X,Data!M317,AA:AA,"H"),IF(Data!Z317="AM",SUMIFS(Data!AL:AL,Data!Z:Z,"TM",Data!V:V,Data!M317,AA:AA,"H"),IF(Data!Z317="AZM",SUMIFS(Data!AL:AL,Data!Z:Z,"TM",Data!U:U,Data!M317,AA:AA,"H"),IF(Data!Z317="Zone",SUMIFS(Data!AL:AL,Data!Z:Z,"TM",Data!T:T,Data!M317,AA:AA,"H"),IF(Data!Z317="Region",SUMIFS(Data!AL:AL,Data!Z:Z,"TM",Data!S:S,Data!M317,AA:AA,"H"),IF(Data!Z317="Country",SUMIFS(Data!AL:AL,Data!Z:Z,"TM",Data!R:R,Data!M317,AA:AA,"H"),"")))))))</f>
        <v>0</v>
      </c>
      <c r="AM317" s="27">
        <f t="shared" si="81"/>
        <v>0</v>
      </c>
      <c r="AN317" s="26">
        <f t="shared" si="82"/>
        <v>0</v>
      </c>
      <c r="AO317" s="26">
        <f t="shared" si="83"/>
        <v>0</v>
      </c>
      <c r="AQ317" s="28">
        <f t="shared" si="84"/>
        <v>0</v>
      </c>
      <c r="AR317" s="18">
        <f t="shared" si="85"/>
        <v>0</v>
      </c>
      <c r="AS317" s="18">
        <f t="shared" si="86"/>
        <v>0</v>
      </c>
      <c r="AT317" s="27">
        <f t="shared" si="87"/>
        <v>0</v>
      </c>
      <c r="AU317" s="27"/>
      <c r="AV317" s="27"/>
      <c r="AW317" s="18">
        <f>IF(Z317="TM",(COUNTIFS(Orders!AD:AD,Data!M317,Orders!W:W,0,Orders!X:X,0,Orders!S:S,"*Ray*")+COUNTIFS(Orders!AD:AD,Data!M317,Orders!W:W,1,Orders!X:X,1,Orders!S:S,"*Ray*")+COUNTIFS(Orders!AD:AD,Data!M317,Orders!W:W,0,Orders!X:X,0,Orders!S:S,"*Fabric*")+COUNTIFS(Orders!AD:AD,Data!M317,Orders!W:W,1,Orders!X:X,1,Orders!S:S,"*Fabric*")),IF(Data!Z317="AAM",SUMIFS(Data!AW:AW,Data!Z:Z,"TM",Data!X:X,Data!M317),IF(Data!Z317="AM",SUMIFS(Data!AW:AW,Data!Z:Z,"TM",Data!V:V,Data!M317),IF(Data!Z317="AZM",SUMIFS(Data!AW:AW,Data!Z:Z,"TM",Data!U:U,Data!M317),IF(Data!Z317="Zone",SUMIFS(Data!AW:AW,Data!Z:Z,"TM",Data!T:T,Data!M317),IF(Data!Z317="Region",SUMIFS(Data!AW:AW,Data!Z:Z,"TM",Data!S:S,Data!M317),IF(Data!Z317="Country",SUMIFS(Data!AW:AW,Data!Z:Z,"TM",Data!R:R,Data!M317),0)))))))</f>
        <v>0</v>
      </c>
      <c r="AX317" s="18">
        <f>IF(Z317="TM",(COUNTIFS(Orders!AD:AD,Data!M317,Orders!W:W,0,Orders!X:X,0,Orders!S:S,"*Starter*")+COUNTIFS(Orders!AD:AD,Data!M317,Orders!W:W,1,Orders!X:X,1,Orders!S:S,"*Starter*")),IF(Data!Z317="AAM",SUMIFS(Data!AX:AX,Data!Z:Z,"TM",Data!X:X,Data!M317),IF(Data!Z317="AM",SUMIFS(Data!AX:AX,Data!Z:Z,"TM",Data!V:V,Data!M317),IF(Data!Z317="AZM",SUMIFS(Data!AX:AX,Data!Z:Z,"TM",Data!U:U,Data!M317),IF(Data!Z317="Zone",SUMIFS(Data!AX:AX,Data!Z:Z,"TM",Data!T:T,Data!M317),IF(Data!Z317="Region",SUMIFS(Data!AX:AX,Data!Z:Z,"TM",Data!S:S,Data!M317),IF(Data!Z317="Country",SUMIFS(Data!AX:AX,Data!Z:Z,"TM",Data!R:R,Data!M317),0)))))))</f>
        <v>0</v>
      </c>
      <c r="AY317" s="18">
        <f>IF(Z317="TM",(COUNTIFS(Orders!AD:AD,Data!M317,Orders!W:W,0,Orders!X:X,0,Orders!S:S,"*Pro*")+COUNTIFS(Orders!AD:AD,Data!M317,Orders!W:W,1,Orders!X:X,1,Orders!S:S,"*Pro*")),IF(Data!Z317="AAM",SUMIFS(Data!AY:AY,Data!Z:Z,"TM",Data!X:X,Data!M317),IF(Data!Z317="AM",SUMIFS(Data!AY:AY,Data!Z:Z,"TM",Data!V:V,Data!M317),IF(Data!Z317="AZM",SUMIFS(Data!AY:AY,Data!Z:Z,"TM",Data!U:U,Data!M317),IF(Data!Z317="Zone",SUMIFS(Data!AY:AY,Data!Z:Z,"TM",Data!T:T,Data!M317),IF(Data!Z317="Region",SUMIFS(Data!AY:AY,Data!Z:Z,"TM",Data!S:S,Data!M317),IF(Data!Z317="Country",SUMIFS(Data!AY:AY,Data!Z:Z,"TM",Data!R:R,Data!M317),0)))))))</f>
        <v>0</v>
      </c>
      <c r="AZ317" s="18">
        <f>IF(Z317="TM",(COUNTIFS(Orders!AD:AD,Data!M317,Orders!W:W,0,Orders!X:X,0,Orders!S:S,"*Tab*")+COUNTIFS(Orders!AD:AD,Data!M317,Orders!W:W,1,Orders!X:X,1,Orders!S:S,"*Tab*")),IF(Data!Z317="AAM",SUMIFS(Data!AZ:AZ,Data!Z:Z,"TM",Data!X:X,Data!M317),IF(Data!Z317="AM",SUMIFS(Data!AZ:AZ,Data!Z:Z,"TM",Data!V:V,Data!M317),IF(Data!Z317="AZM",SUMIFS(Data!AZ:AZ,Data!Z:Z,"TM",Data!U:U,Data!M317),IF(Data!Z317="Zone",SUMIFS(Data!AZ:AZ,Data!Z:Z,"TM",Data!T:T,Data!M317),IF(Data!Z317="Region",SUMIFS(Data!AZ:AZ,Data!Z:Z,"TM",Data!S:S,Data!M317),IF(Data!Z317="Country",SUMIFS(Data!AZ:AZ,Data!Z:Z,"TM",Data!R:R,Data!M317),0)))))))</f>
        <v>0</v>
      </c>
      <c r="BA317" s="18">
        <f>IF(Z317="TM",(COUNTIFS(Orders!AD:AD,Data!M317,Orders!W:W,0,Orders!X:X,0,Orders!S:S,"*Dental*")+COUNTIFS(Orders!AD:AD,Data!M317,Orders!W:W,1,Orders!X:X,1,Orders!S:S,"*Dental*")+COUNTIFS(Orders!AD:AD,Data!M317,Orders!W:W,0,Orders!X:X,0,Orders!S:S,"*Pediatric*")+COUNTIFS(Orders!AD:AD,Data!M317,Orders!W:W,1,Orders!X:X,1,Orders!S:S,"*Pediatric*")),IF(Data!Z317="AAM",SUMIFS(Data!BA:BA,Data!Z:Z,"TM",Data!X:X,Data!M317),IF(Data!Z317="AM",SUMIFS(Data!BA:BA,Data!Z:Z,"TM",Data!V:V,Data!M317),IF(Data!Z317="AZM",SUMIFS(Data!BA:BA,Data!Z:Z,"TM",Data!U:U,Data!M317),IF(Data!Z317="Zone",SUMIFS(Data!BA:BA,Data!Z:Z,"TM",Data!T:T,Data!M317),IF(Data!Z317="Region",SUMIFS(Data!BA:BA,Data!Z:Z,"TM",Data!S:S,Data!M317),IF(Data!Z317="Country",SUMIFS(Data!BA:BA,Data!Z:Z,"TM",Data!R:R,Data!M317),0)))))))</f>
        <v>0</v>
      </c>
      <c r="BB317" s="18">
        <f>IF(Z317="TM",(COUNTIFS(Orders!AD:AD,Data!M317,Orders!W:W,0,Orders!X:X,0,Orders!S:S,"*Fabric*")+COUNTIFS(Orders!AD:AD,Data!M317,Orders!W:W,1,Orders!X:X,1,Orders!S:S,"*Fabric*")),IF(Data!Z317="AAM",SUMIFS(Data!BB:BB,Data!Z:Z,"TM",Data!X:X,Data!M317),IF(Data!Z317="AM",SUMIFS(Data!BB:BB,Data!Z:Z,"TM",Data!V:V,Data!M317),IF(Data!Z317="AZM",SUMIFS(Data!BB:BB,Data!Z:Z,"TM",Data!U:U,Data!M317),IF(Data!Z317="Zone",SUMIFS(Data!BB:BB,Data!Z:Z,"TM",Data!T:T,Data!M317),IF(Data!Z317="Region",SUMIFS(Data!BB:BB,Data!Z:Z,"TM",Data!S:S,Data!M317),IF(Data!Z317="Country",SUMIFS(Data!BB:BB,Data!Z:Z,"TM",Data!R:R,Data!M317),0)))))))</f>
        <v>0</v>
      </c>
    </row>
    <row r="318" spans="1:54" ht="15.75" x14ac:dyDescent="0.3">
      <c r="A318" s="33" t="str">
        <f t="shared" si="88"/>
        <v/>
      </c>
      <c r="B318" s="33" t="b">
        <f t="shared" si="89"/>
        <v>1</v>
      </c>
      <c r="C318" s="33" t="e">
        <f>IF(ISERROR(SMALL($D$4:$D$594,E318)),””,SMALL($D$4:$D$594,E318))</f>
        <v>#NAME?</v>
      </c>
      <c r="D318" s="34" t="str">
        <f t="shared" si="90"/>
        <v/>
      </c>
      <c r="E318" s="33">
        <f>ROWS($E$4:E318)</f>
        <v>315</v>
      </c>
      <c r="F318" s="33">
        <f t="shared" si="91"/>
        <v>0</v>
      </c>
      <c r="G318" s="33">
        <f>IF(OR(Report!$C$7="",Report!$C$7="All Levels"),1,IF(Report!$C$7=Data!Z318,1,0))</f>
        <v>0</v>
      </c>
      <c r="H318" s="33">
        <f t="shared" si="92"/>
        <v>1</v>
      </c>
      <c r="I318" s="33">
        <f t="shared" si="93"/>
        <v>3</v>
      </c>
      <c r="J318" s="33">
        <f>IF(OR(Report!$F$7="",Report!$F$7="All AMs"),1,IF(Report!$F$7=Data!W318,1,0))</f>
        <v>1</v>
      </c>
      <c r="K318" s="33">
        <f>IF(OR(Report!$E$7="",Report!$E$7="All Zones"),1,IF(Report!$E$7=Data!P318,1,0))</f>
        <v>1</v>
      </c>
      <c r="L318" s="33">
        <f>IF(OR(Report!$D$7="",Report!$D$7="All Regions"),1,IF(Report!$D$7=Data!O318,1,0))</f>
        <v>1</v>
      </c>
      <c r="M318" s="67" t="s">
        <v>250</v>
      </c>
      <c r="N318" s="67" t="s">
        <v>1142</v>
      </c>
      <c r="O318" s="68" t="s">
        <v>19</v>
      </c>
      <c r="P318" s="68" t="s">
        <v>685</v>
      </c>
      <c r="Q318" s="68" t="s">
        <v>685</v>
      </c>
      <c r="R318" s="67" t="s">
        <v>777</v>
      </c>
      <c r="S318" s="67" t="s">
        <v>753</v>
      </c>
      <c r="T318" s="67" t="s">
        <v>754</v>
      </c>
      <c r="U318" s="67" t="s">
        <v>785</v>
      </c>
      <c r="V318" s="67"/>
      <c r="W318" s="67" t="s">
        <v>884</v>
      </c>
      <c r="X318" s="67" t="s">
        <v>448</v>
      </c>
      <c r="Y318" s="68" t="s">
        <v>361</v>
      </c>
      <c r="Z318" s="68" t="s">
        <v>13</v>
      </c>
      <c r="AA318" s="68" t="s">
        <v>925</v>
      </c>
      <c r="AB318" s="18">
        <f>IF(Z318="TM",IF(AA318="H",(COUNTIFS(Orders!AD:AD,Data!M318,Orders!W:W,0,Orders!X:X,0)+COUNTIFS(Orders!AD:AD,Data!M318,Orders!W:W,1,Orders!X:X,1)),0),IF(Data!Z318="AAM",SUMIFS(Data!AB:AB,Data!Z:Z,"TM",Data!X:X,Data!M318,AA:AA,"H"),IF(Data!Z318="AM",SUMIFS(Data!AB:AB,Data!Z:Z,"TM",Data!V:V,Data!M318,AA:AA,"H"),IF(Data!Z318="AZM",SUMIFS(Data!AB:AB,Data!Z:Z,"TM",Data!U:U,Data!M318,AA:AA,"H"),IF(Data!Z318="ZM",SUMIFS(Data!AB:AB,Data!Z:Z,"TM",Data!T:T,Data!M318,AA:AA,"H"),IF(Data!Z318="RM",SUMIFS(Data!AB:AB,Data!Z:Z,"TM",Data!S:S,Data!M318,AA:AA,"H"),IF(Data!Z318="CM",SUMIFS(Data!AB:AB,Data!Z:Z,"TM",Data!R:R,Data!M318,AA:AA,"H"),"")))))))</f>
        <v>0</v>
      </c>
      <c r="AC318" s="28">
        <f>IF(Z318="TM",IF(AA318="H",(SUMIFS(Orders!AG:AG,Orders!AD:AD,Data!M318,Orders!W:W,0,Orders!X:X,0)+SUMIFS(Orders!AG:AG,Orders!AD:AD,Data!M318,Orders!W:W,1,Orders!X:X,1))/12000,0),IF(Data!Z318="AAM",SUMIFS(Data!AC:AC,Data!Z:Z,"TM",Data!X:X,Data!M318,AA:AA,"H"),IF(Data!Z318="AM",SUMIFS(Data!AC:AC,Data!Z:Z,"TM",Data!V:V,Data!M318,AA:AA,"H"),IF(Data!Z318="AZM",SUMIFS(Data!AC:AC,Data!Z:Z,"TM",Data!U:U,Data!M318,AA:AA,"H"),IF(Data!Z318="Zone",SUMIFS(Data!AC:AC,Data!Z:Z,"TM",Data!T:T,Data!M318,AA:AA,"H"),IF(Data!Z318="Region",SUMIFS(Data!AC:AC,Data!Z:Z,"TM",Data!S:S,Data!M318,AA:AA,"H"),IF(Data!Z318="Country",SUMIFS(Data!AC:AC,Data!Z:Z,"TM",Data!R:R,Data!M318,AA:AA,"H"),"")))))))</f>
        <v>0</v>
      </c>
      <c r="AD318" s="18">
        <f>IF(Z318="TM",0,IF(Data!Z318="AAM",SUMIFS(Data!AD:AD,Data!Z:Z,"TM",Data!X:X,Data!M318,AA:AA,"H"),IF(Data!Z318="AM",SUMIFS(Data!AD:AD,Data!Z:Z,"TM",Data!V:V,Data!M318,AA:AA,"H"),IF(Data!Z318="AZM",SUMIFS(Data!AD:AD,Data!Z:Z,"TM",Data!U:U,Data!M318,AA:AA,"H"),IF(Data!Z318="Zone",SUMIFS(Data!AD:AD,Data!Z:Z,"TM",Data!T:T,Data!M318,AA:AA,"H"),IF(Data!Z318="Region",SUMIFS(Data!AD:AD,Data!Z:Z,"TM",Data!S:S,Data!M318,AA:AA,"H"),IF(Data!Z318="Country",SUMIFS(Data!AD:AD,Data!Z:Z,"TM",Data!R:R,Data!M318,AA:AA,"H"),"")))))))</f>
        <v>0</v>
      </c>
      <c r="AE318" s="27">
        <f t="shared" si="77"/>
        <v>0</v>
      </c>
      <c r="AF318" s="26">
        <f t="shared" si="78"/>
        <v>0</v>
      </c>
      <c r="AG318" s="26">
        <f t="shared" si="79"/>
        <v>0</v>
      </c>
      <c r="AH318" s="26">
        <f t="shared" si="80"/>
        <v>0</v>
      </c>
      <c r="AJ318" s="28">
        <f>IF(Z318="TM",IF(AA318="U",(SUMIFS(Orders!AG:AG,Orders!AD:AD,Data!M318,Orders!W:W,0,Orders!X:X,0)+SUMIFS(Orders!AG:AG,Orders!AD:AD,Data!M318,Orders!W:W,1,Orders!X:X,1))/12000,0),IF(Data!Z318="AAM",SUMIFS(Data!AJ:AJ,Data!Z:Z,"TM",Data!X:X,Data!M318,AA:AA,"U"),IF(Data!Z318="AM",SUMIFS(Data!AJ:AJ,Data!Z:Z,"TM",Data!V:V,Data!M318,AA:AA,"U"),IF(Data!Z318="AZM",SUMIFS(Data!AJ:AJ,Data!Z:Z,"TM",Data!U:U,Data!M318,AA:AA,"U"),IF(Data!Z318="Zone",SUMIFS(Data!AJ:AJ,Data!Z:Z,"TM",Data!T:T,Data!M318,AA:AA,"U"),IF(Data!Z318="Region",SUMIFS(Data!AJ:AJ,Data!Z:Z,"TM",Data!S:S,Data!M318,AA:AA,"U"),IF(Data!Z318="Country",SUMIFS(Data!AJ:AJ,Data!Z:Z,"TM",Data!R:R,Data!M318,AA:AA,"U"),"")))))))</f>
        <v>0</v>
      </c>
      <c r="AK318" s="18">
        <f>IF(Z318="TM",IF(AA318="U",(SUMIFS(Orders!AG:AG,Orders!AD:AD,Data!M318,Orders!W:W,0,Orders!X:X,0)+SUMIFS(Orders!AG:AG,Orders!AD:AD,Data!M318,Orders!W:W,1,Orders!X:X,1)),0),IF(Data!Z318="AAM",SUMIFS(Data!AK:AK,Data!Z:Z,"TM",Data!X:X,Data!M318,AA:AA,"U"),IF(Data!Z318="AM",SUMIFS(Data!AK:AK,Data!Z:Z,"TM",Data!V:V,Data!M318,AA:AA,"U"),IF(Data!Z318="AZM",SUMIFS(Data!AK:AK,Data!Z:Z,"TM",Data!U:U,Data!M318,AA:AA,"U"),IF(Data!Z318="Zone",SUMIFS(Data!AK:AK,Data!Z:Z,"TM",Data!T:T,Data!M318,AA:AA,"U"),IF(Data!Z318="Region",SUMIFS(Data!AK:AK,Data!Z:Z,"TM",Data!S:S,Data!M318,AA:AA,"U"),IF(Data!Z318="Country",SUMIFS(Data!AK:AK,Data!Z:Z,"TM",Data!R:R,Data!M318,AA:AA,"U"),"")))))))</f>
        <v>0</v>
      </c>
      <c r="AL318" s="18">
        <f>IF(Z318="TM",12000*0,IF(Data!Z318="AAM",SUMIFS(Data!AL:AL,Data!Z:Z,"TM",Data!X:X,Data!M318,AA:AA,"H"),IF(Data!Z318="AM",SUMIFS(Data!AL:AL,Data!Z:Z,"TM",Data!V:V,Data!M318,AA:AA,"H"),IF(Data!Z318="AZM",SUMIFS(Data!AL:AL,Data!Z:Z,"TM",Data!U:U,Data!M318,AA:AA,"H"),IF(Data!Z318="Zone",SUMIFS(Data!AL:AL,Data!Z:Z,"TM",Data!T:T,Data!M318,AA:AA,"H"),IF(Data!Z318="Region",SUMIFS(Data!AL:AL,Data!Z:Z,"TM",Data!S:S,Data!M318,AA:AA,"H"),IF(Data!Z318="Country",SUMIFS(Data!AL:AL,Data!Z:Z,"TM",Data!R:R,Data!M318,AA:AA,"H"),"")))))))</f>
        <v>0</v>
      </c>
      <c r="AM318" s="27">
        <f t="shared" si="81"/>
        <v>0</v>
      </c>
      <c r="AN318" s="26">
        <f t="shared" si="82"/>
        <v>0</v>
      </c>
      <c r="AO318" s="26">
        <f t="shared" si="83"/>
        <v>0</v>
      </c>
      <c r="AQ318" s="28">
        <f t="shared" si="84"/>
        <v>0</v>
      </c>
      <c r="AR318" s="18">
        <f t="shared" si="85"/>
        <v>0</v>
      </c>
      <c r="AS318" s="18">
        <f t="shared" si="86"/>
        <v>0</v>
      </c>
      <c r="AT318" s="27">
        <f t="shared" si="87"/>
        <v>0</v>
      </c>
      <c r="AU318" s="27"/>
      <c r="AV318" s="27"/>
      <c r="AW318" s="18">
        <f>IF(Z318="TM",(COUNTIFS(Orders!AD:AD,Data!M318,Orders!W:W,0,Orders!X:X,0,Orders!S:S,"*Ray*")+COUNTIFS(Orders!AD:AD,Data!M318,Orders!W:W,1,Orders!X:X,1,Orders!S:S,"*Ray*")+COUNTIFS(Orders!AD:AD,Data!M318,Orders!W:W,0,Orders!X:X,0,Orders!S:S,"*Fabric*")+COUNTIFS(Orders!AD:AD,Data!M318,Orders!W:W,1,Orders!X:X,1,Orders!S:S,"*Fabric*")),IF(Data!Z318="AAM",SUMIFS(Data!AW:AW,Data!Z:Z,"TM",Data!X:X,Data!M318),IF(Data!Z318="AM",SUMIFS(Data!AW:AW,Data!Z:Z,"TM",Data!V:V,Data!M318),IF(Data!Z318="AZM",SUMIFS(Data!AW:AW,Data!Z:Z,"TM",Data!U:U,Data!M318),IF(Data!Z318="Zone",SUMIFS(Data!AW:AW,Data!Z:Z,"TM",Data!T:T,Data!M318),IF(Data!Z318="Region",SUMIFS(Data!AW:AW,Data!Z:Z,"TM",Data!S:S,Data!M318),IF(Data!Z318="Country",SUMIFS(Data!AW:AW,Data!Z:Z,"TM",Data!R:R,Data!M318),0)))))))</f>
        <v>0</v>
      </c>
      <c r="AX318" s="18">
        <f>IF(Z318="TM",(COUNTIFS(Orders!AD:AD,Data!M318,Orders!W:W,0,Orders!X:X,0,Orders!S:S,"*Starter*")+COUNTIFS(Orders!AD:AD,Data!M318,Orders!W:W,1,Orders!X:X,1,Orders!S:S,"*Starter*")),IF(Data!Z318="AAM",SUMIFS(Data!AX:AX,Data!Z:Z,"TM",Data!X:X,Data!M318),IF(Data!Z318="AM",SUMIFS(Data!AX:AX,Data!Z:Z,"TM",Data!V:V,Data!M318),IF(Data!Z318="AZM",SUMIFS(Data!AX:AX,Data!Z:Z,"TM",Data!U:U,Data!M318),IF(Data!Z318="Zone",SUMIFS(Data!AX:AX,Data!Z:Z,"TM",Data!T:T,Data!M318),IF(Data!Z318="Region",SUMIFS(Data!AX:AX,Data!Z:Z,"TM",Data!S:S,Data!M318),IF(Data!Z318="Country",SUMIFS(Data!AX:AX,Data!Z:Z,"TM",Data!R:R,Data!M318),0)))))))</f>
        <v>0</v>
      </c>
      <c r="AY318" s="18">
        <f>IF(Z318="TM",(COUNTIFS(Orders!AD:AD,Data!M318,Orders!W:W,0,Orders!X:X,0,Orders!S:S,"*Pro*")+COUNTIFS(Orders!AD:AD,Data!M318,Orders!W:W,1,Orders!X:X,1,Orders!S:S,"*Pro*")),IF(Data!Z318="AAM",SUMIFS(Data!AY:AY,Data!Z:Z,"TM",Data!X:X,Data!M318),IF(Data!Z318="AM",SUMIFS(Data!AY:AY,Data!Z:Z,"TM",Data!V:V,Data!M318),IF(Data!Z318="AZM",SUMIFS(Data!AY:AY,Data!Z:Z,"TM",Data!U:U,Data!M318),IF(Data!Z318="Zone",SUMIFS(Data!AY:AY,Data!Z:Z,"TM",Data!T:T,Data!M318),IF(Data!Z318="Region",SUMIFS(Data!AY:AY,Data!Z:Z,"TM",Data!S:S,Data!M318),IF(Data!Z318="Country",SUMIFS(Data!AY:AY,Data!Z:Z,"TM",Data!R:R,Data!M318),0)))))))</f>
        <v>0</v>
      </c>
      <c r="AZ318" s="18">
        <f>IF(Z318="TM",(COUNTIFS(Orders!AD:AD,Data!M318,Orders!W:W,0,Orders!X:X,0,Orders!S:S,"*Tab*")+COUNTIFS(Orders!AD:AD,Data!M318,Orders!W:W,1,Orders!X:X,1,Orders!S:S,"*Tab*")),IF(Data!Z318="AAM",SUMIFS(Data!AZ:AZ,Data!Z:Z,"TM",Data!X:X,Data!M318),IF(Data!Z318="AM",SUMIFS(Data!AZ:AZ,Data!Z:Z,"TM",Data!V:V,Data!M318),IF(Data!Z318="AZM",SUMIFS(Data!AZ:AZ,Data!Z:Z,"TM",Data!U:U,Data!M318),IF(Data!Z318="Zone",SUMIFS(Data!AZ:AZ,Data!Z:Z,"TM",Data!T:T,Data!M318),IF(Data!Z318="Region",SUMIFS(Data!AZ:AZ,Data!Z:Z,"TM",Data!S:S,Data!M318),IF(Data!Z318="Country",SUMIFS(Data!AZ:AZ,Data!Z:Z,"TM",Data!R:R,Data!M318),0)))))))</f>
        <v>0</v>
      </c>
      <c r="BA318" s="18">
        <f>IF(Z318="TM",(COUNTIFS(Orders!AD:AD,Data!M318,Orders!W:W,0,Orders!X:X,0,Orders!S:S,"*Dental*")+COUNTIFS(Orders!AD:AD,Data!M318,Orders!W:W,1,Orders!X:X,1,Orders!S:S,"*Dental*")+COUNTIFS(Orders!AD:AD,Data!M318,Orders!W:W,0,Orders!X:X,0,Orders!S:S,"*Pediatric*")+COUNTIFS(Orders!AD:AD,Data!M318,Orders!W:W,1,Orders!X:X,1,Orders!S:S,"*Pediatric*")),IF(Data!Z318="AAM",SUMIFS(Data!BA:BA,Data!Z:Z,"TM",Data!X:X,Data!M318),IF(Data!Z318="AM",SUMIFS(Data!BA:BA,Data!Z:Z,"TM",Data!V:V,Data!M318),IF(Data!Z318="AZM",SUMIFS(Data!BA:BA,Data!Z:Z,"TM",Data!U:U,Data!M318),IF(Data!Z318="Zone",SUMIFS(Data!BA:BA,Data!Z:Z,"TM",Data!T:T,Data!M318),IF(Data!Z318="Region",SUMIFS(Data!BA:BA,Data!Z:Z,"TM",Data!S:S,Data!M318),IF(Data!Z318="Country",SUMIFS(Data!BA:BA,Data!Z:Z,"TM",Data!R:R,Data!M318),0)))))))</f>
        <v>0</v>
      </c>
      <c r="BB318" s="18">
        <f>IF(Z318="TM",(COUNTIFS(Orders!AD:AD,Data!M318,Orders!W:W,0,Orders!X:X,0,Orders!S:S,"*Fabric*")+COUNTIFS(Orders!AD:AD,Data!M318,Orders!W:W,1,Orders!X:X,1,Orders!S:S,"*Fabric*")),IF(Data!Z318="AAM",SUMIFS(Data!BB:BB,Data!Z:Z,"TM",Data!X:X,Data!M318),IF(Data!Z318="AM",SUMIFS(Data!BB:BB,Data!Z:Z,"TM",Data!V:V,Data!M318),IF(Data!Z318="AZM",SUMIFS(Data!BB:BB,Data!Z:Z,"TM",Data!U:U,Data!M318),IF(Data!Z318="Zone",SUMIFS(Data!BB:BB,Data!Z:Z,"TM",Data!T:T,Data!M318),IF(Data!Z318="Region",SUMIFS(Data!BB:BB,Data!Z:Z,"TM",Data!S:S,Data!M318),IF(Data!Z318="Country",SUMIFS(Data!BB:BB,Data!Z:Z,"TM",Data!R:R,Data!M318),0)))))))</f>
        <v>0</v>
      </c>
    </row>
    <row r="319" spans="1:54" ht="15.75" x14ac:dyDescent="0.3">
      <c r="A319" s="33" t="str">
        <f t="shared" si="88"/>
        <v/>
      </c>
      <c r="B319" s="33" t="b">
        <f t="shared" si="89"/>
        <v>1</v>
      </c>
      <c r="C319" s="33" t="e">
        <f>IF(ISERROR(SMALL($D$4:$D$594,E319)),””,SMALL($D$4:$D$594,E319))</f>
        <v>#NAME?</v>
      </c>
      <c r="D319" s="34" t="str">
        <f t="shared" si="90"/>
        <v/>
      </c>
      <c r="E319" s="33">
        <f>ROWS($E$4:E319)</f>
        <v>316</v>
      </c>
      <c r="F319" s="33">
        <f t="shared" si="91"/>
        <v>0</v>
      </c>
      <c r="G319" s="33">
        <f>IF(OR(Report!$C$7="",Report!$C$7="All Levels"),1,IF(Report!$C$7=Data!Z319,1,0))</f>
        <v>0</v>
      </c>
      <c r="H319" s="33">
        <f t="shared" si="92"/>
        <v>1</v>
      </c>
      <c r="I319" s="33">
        <f t="shared" si="93"/>
        <v>3</v>
      </c>
      <c r="J319" s="33">
        <f>IF(OR(Report!$F$7="",Report!$F$7="All AMs"),1,IF(Report!$F$7=Data!W319,1,0))</f>
        <v>1</v>
      </c>
      <c r="K319" s="33">
        <f>IF(OR(Report!$E$7="",Report!$E$7="All Zones"),1,IF(Report!$E$7=Data!P319,1,0))</f>
        <v>1</v>
      </c>
      <c r="L319" s="33">
        <f>IF(OR(Report!$D$7="",Report!$D$7="All Regions"),1,IF(Report!$D$7=Data!O319,1,0))</f>
        <v>1</v>
      </c>
      <c r="M319" s="67" t="s">
        <v>444</v>
      </c>
      <c r="N319" s="67" t="s">
        <v>1143</v>
      </c>
      <c r="O319" s="68" t="s">
        <v>19</v>
      </c>
      <c r="P319" s="68" t="s">
        <v>685</v>
      </c>
      <c r="Q319" s="68" t="s">
        <v>685</v>
      </c>
      <c r="R319" s="67" t="s">
        <v>777</v>
      </c>
      <c r="S319" s="67" t="s">
        <v>753</v>
      </c>
      <c r="T319" s="67" t="s">
        <v>754</v>
      </c>
      <c r="U319" s="67" t="s">
        <v>785</v>
      </c>
      <c r="V319" s="67"/>
      <c r="W319" s="67" t="s">
        <v>884</v>
      </c>
      <c r="X319" s="67" t="s">
        <v>448</v>
      </c>
      <c r="Y319" s="68" t="s">
        <v>361</v>
      </c>
      <c r="Z319" s="68" t="s">
        <v>13</v>
      </c>
      <c r="AA319" s="68" t="s">
        <v>925</v>
      </c>
      <c r="AB319" s="18">
        <f>IF(Z319="TM",IF(AA319="H",(COUNTIFS(Orders!AD:AD,Data!M319,Orders!W:W,0,Orders!X:X,0)+COUNTIFS(Orders!AD:AD,Data!M319,Orders!W:W,1,Orders!X:X,1)),0),IF(Data!Z319="AAM",SUMIFS(Data!AB:AB,Data!Z:Z,"TM",Data!X:X,Data!M319,AA:AA,"H"),IF(Data!Z319="AM",SUMIFS(Data!AB:AB,Data!Z:Z,"TM",Data!V:V,Data!M319,AA:AA,"H"),IF(Data!Z319="AZM",SUMIFS(Data!AB:AB,Data!Z:Z,"TM",Data!U:U,Data!M319,AA:AA,"H"),IF(Data!Z319="ZM",SUMIFS(Data!AB:AB,Data!Z:Z,"TM",Data!T:T,Data!M319,AA:AA,"H"),IF(Data!Z319="RM",SUMIFS(Data!AB:AB,Data!Z:Z,"TM",Data!S:S,Data!M319,AA:AA,"H"),IF(Data!Z319="CM",SUMIFS(Data!AB:AB,Data!Z:Z,"TM",Data!R:R,Data!M319,AA:AA,"H"),"")))))))</f>
        <v>0</v>
      </c>
      <c r="AC319" s="28">
        <f>IF(Z319="TM",IF(AA319="H",(SUMIFS(Orders!AG:AG,Orders!AD:AD,Data!M319,Orders!W:W,0,Orders!X:X,0)+SUMIFS(Orders!AG:AG,Orders!AD:AD,Data!M319,Orders!W:W,1,Orders!X:X,1))/12000,0),IF(Data!Z319="AAM",SUMIFS(Data!AC:AC,Data!Z:Z,"TM",Data!X:X,Data!M319,AA:AA,"H"),IF(Data!Z319="AM",SUMIFS(Data!AC:AC,Data!Z:Z,"TM",Data!V:V,Data!M319,AA:AA,"H"),IF(Data!Z319="AZM",SUMIFS(Data!AC:AC,Data!Z:Z,"TM",Data!U:U,Data!M319,AA:AA,"H"),IF(Data!Z319="Zone",SUMIFS(Data!AC:AC,Data!Z:Z,"TM",Data!T:T,Data!M319,AA:AA,"H"),IF(Data!Z319="Region",SUMIFS(Data!AC:AC,Data!Z:Z,"TM",Data!S:S,Data!M319,AA:AA,"H"),IF(Data!Z319="Country",SUMIFS(Data!AC:AC,Data!Z:Z,"TM",Data!R:R,Data!M319,AA:AA,"H"),"")))))))</f>
        <v>0</v>
      </c>
      <c r="AD319" s="18">
        <f>IF(Z319="TM",0,IF(Data!Z319="AAM",SUMIFS(Data!AD:AD,Data!Z:Z,"TM",Data!X:X,Data!M319,AA:AA,"H"),IF(Data!Z319="AM",SUMIFS(Data!AD:AD,Data!Z:Z,"TM",Data!V:V,Data!M319,AA:AA,"H"),IF(Data!Z319="AZM",SUMIFS(Data!AD:AD,Data!Z:Z,"TM",Data!U:U,Data!M319,AA:AA,"H"),IF(Data!Z319="Zone",SUMIFS(Data!AD:AD,Data!Z:Z,"TM",Data!T:T,Data!M319,AA:AA,"H"),IF(Data!Z319="Region",SUMIFS(Data!AD:AD,Data!Z:Z,"TM",Data!S:S,Data!M319,AA:AA,"H"),IF(Data!Z319="Country",SUMIFS(Data!AD:AD,Data!Z:Z,"TM",Data!R:R,Data!M319,AA:AA,"H"),"")))))))</f>
        <v>0</v>
      </c>
      <c r="AE319" s="27">
        <f t="shared" si="77"/>
        <v>0</v>
      </c>
      <c r="AF319" s="26">
        <f t="shared" si="78"/>
        <v>0</v>
      </c>
      <c r="AG319" s="26">
        <f t="shared" si="79"/>
        <v>0</v>
      </c>
      <c r="AH319" s="26">
        <f t="shared" si="80"/>
        <v>0</v>
      </c>
      <c r="AJ319" s="28">
        <f>IF(Z319="TM",IF(AA319="U",(SUMIFS(Orders!AG:AG,Orders!AD:AD,Data!M319,Orders!W:W,0,Orders!X:X,0)+SUMIFS(Orders!AG:AG,Orders!AD:AD,Data!M319,Orders!W:W,1,Orders!X:X,1))/12000,0),IF(Data!Z319="AAM",SUMIFS(Data!AJ:AJ,Data!Z:Z,"TM",Data!X:X,Data!M319,AA:AA,"U"),IF(Data!Z319="AM",SUMIFS(Data!AJ:AJ,Data!Z:Z,"TM",Data!V:V,Data!M319,AA:AA,"U"),IF(Data!Z319="AZM",SUMIFS(Data!AJ:AJ,Data!Z:Z,"TM",Data!U:U,Data!M319,AA:AA,"U"),IF(Data!Z319="Zone",SUMIFS(Data!AJ:AJ,Data!Z:Z,"TM",Data!T:T,Data!M319,AA:AA,"U"),IF(Data!Z319="Region",SUMIFS(Data!AJ:AJ,Data!Z:Z,"TM",Data!S:S,Data!M319,AA:AA,"U"),IF(Data!Z319="Country",SUMIFS(Data!AJ:AJ,Data!Z:Z,"TM",Data!R:R,Data!M319,AA:AA,"U"),"")))))))</f>
        <v>0</v>
      </c>
      <c r="AK319" s="18">
        <f>IF(Z319="TM",IF(AA319="U",(SUMIFS(Orders!AG:AG,Orders!AD:AD,Data!M319,Orders!W:W,0,Orders!X:X,0)+SUMIFS(Orders!AG:AG,Orders!AD:AD,Data!M319,Orders!W:W,1,Orders!X:X,1)),0),IF(Data!Z319="AAM",SUMIFS(Data!AK:AK,Data!Z:Z,"TM",Data!X:X,Data!M319,AA:AA,"U"),IF(Data!Z319="AM",SUMIFS(Data!AK:AK,Data!Z:Z,"TM",Data!V:V,Data!M319,AA:AA,"U"),IF(Data!Z319="AZM",SUMIFS(Data!AK:AK,Data!Z:Z,"TM",Data!U:U,Data!M319,AA:AA,"U"),IF(Data!Z319="Zone",SUMIFS(Data!AK:AK,Data!Z:Z,"TM",Data!T:T,Data!M319,AA:AA,"U"),IF(Data!Z319="Region",SUMIFS(Data!AK:AK,Data!Z:Z,"TM",Data!S:S,Data!M319,AA:AA,"U"),IF(Data!Z319="Country",SUMIFS(Data!AK:AK,Data!Z:Z,"TM",Data!R:R,Data!M319,AA:AA,"U"),"")))))))</f>
        <v>0</v>
      </c>
      <c r="AL319" s="18">
        <f>IF(Z319="TM",12000*0,IF(Data!Z319="AAM",SUMIFS(Data!AL:AL,Data!Z:Z,"TM",Data!X:X,Data!M319,AA:AA,"H"),IF(Data!Z319="AM",SUMIFS(Data!AL:AL,Data!Z:Z,"TM",Data!V:V,Data!M319,AA:AA,"H"),IF(Data!Z319="AZM",SUMIFS(Data!AL:AL,Data!Z:Z,"TM",Data!U:U,Data!M319,AA:AA,"H"),IF(Data!Z319="Zone",SUMIFS(Data!AL:AL,Data!Z:Z,"TM",Data!T:T,Data!M319,AA:AA,"H"),IF(Data!Z319="Region",SUMIFS(Data!AL:AL,Data!Z:Z,"TM",Data!S:S,Data!M319,AA:AA,"H"),IF(Data!Z319="Country",SUMIFS(Data!AL:AL,Data!Z:Z,"TM",Data!R:R,Data!M319,AA:AA,"H"),"")))))))</f>
        <v>0</v>
      </c>
      <c r="AM319" s="27">
        <f t="shared" si="81"/>
        <v>0</v>
      </c>
      <c r="AN319" s="26">
        <f t="shared" si="82"/>
        <v>0</v>
      </c>
      <c r="AO319" s="26">
        <f t="shared" si="83"/>
        <v>0</v>
      </c>
      <c r="AQ319" s="28">
        <f t="shared" si="84"/>
        <v>0</v>
      </c>
      <c r="AR319" s="18">
        <f t="shared" si="85"/>
        <v>0</v>
      </c>
      <c r="AS319" s="18">
        <f t="shared" si="86"/>
        <v>0</v>
      </c>
      <c r="AT319" s="27">
        <f t="shared" si="87"/>
        <v>0</v>
      </c>
      <c r="AU319" s="27"/>
      <c r="AV319" s="27"/>
      <c r="AW319" s="18">
        <f>IF(Z319="TM",(COUNTIFS(Orders!AD:AD,Data!M319,Orders!W:W,0,Orders!X:X,0,Orders!S:S,"*Ray*")+COUNTIFS(Orders!AD:AD,Data!M319,Orders!W:W,1,Orders!X:X,1,Orders!S:S,"*Ray*")+COUNTIFS(Orders!AD:AD,Data!M319,Orders!W:W,0,Orders!X:X,0,Orders!S:S,"*Fabric*")+COUNTIFS(Orders!AD:AD,Data!M319,Orders!W:W,1,Orders!X:X,1,Orders!S:S,"*Fabric*")),IF(Data!Z319="AAM",SUMIFS(Data!AW:AW,Data!Z:Z,"TM",Data!X:X,Data!M319),IF(Data!Z319="AM",SUMIFS(Data!AW:AW,Data!Z:Z,"TM",Data!V:V,Data!M319),IF(Data!Z319="AZM",SUMIFS(Data!AW:AW,Data!Z:Z,"TM",Data!U:U,Data!M319),IF(Data!Z319="Zone",SUMIFS(Data!AW:AW,Data!Z:Z,"TM",Data!T:T,Data!M319),IF(Data!Z319="Region",SUMIFS(Data!AW:AW,Data!Z:Z,"TM",Data!S:S,Data!M319),IF(Data!Z319="Country",SUMIFS(Data!AW:AW,Data!Z:Z,"TM",Data!R:R,Data!M319),0)))))))</f>
        <v>0</v>
      </c>
      <c r="AX319" s="18">
        <f>IF(Z319="TM",(COUNTIFS(Orders!AD:AD,Data!M319,Orders!W:W,0,Orders!X:X,0,Orders!S:S,"*Starter*")+COUNTIFS(Orders!AD:AD,Data!M319,Orders!W:W,1,Orders!X:X,1,Orders!S:S,"*Starter*")),IF(Data!Z319="AAM",SUMIFS(Data!AX:AX,Data!Z:Z,"TM",Data!X:X,Data!M319),IF(Data!Z319="AM",SUMIFS(Data!AX:AX,Data!Z:Z,"TM",Data!V:V,Data!M319),IF(Data!Z319="AZM",SUMIFS(Data!AX:AX,Data!Z:Z,"TM",Data!U:U,Data!M319),IF(Data!Z319="Zone",SUMIFS(Data!AX:AX,Data!Z:Z,"TM",Data!T:T,Data!M319),IF(Data!Z319="Region",SUMIFS(Data!AX:AX,Data!Z:Z,"TM",Data!S:S,Data!M319),IF(Data!Z319="Country",SUMIFS(Data!AX:AX,Data!Z:Z,"TM",Data!R:R,Data!M319),0)))))))</f>
        <v>0</v>
      </c>
      <c r="AY319" s="18">
        <f>IF(Z319="TM",(COUNTIFS(Orders!AD:AD,Data!M319,Orders!W:W,0,Orders!X:X,0,Orders!S:S,"*Pro*")+COUNTIFS(Orders!AD:AD,Data!M319,Orders!W:W,1,Orders!X:X,1,Orders!S:S,"*Pro*")),IF(Data!Z319="AAM",SUMIFS(Data!AY:AY,Data!Z:Z,"TM",Data!X:X,Data!M319),IF(Data!Z319="AM",SUMIFS(Data!AY:AY,Data!Z:Z,"TM",Data!V:V,Data!M319),IF(Data!Z319="AZM",SUMIFS(Data!AY:AY,Data!Z:Z,"TM",Data!U:U,Data!M319),IF(Data!Z319="Zone",SUMIFS(Data!AY:AY,Data!Z:Z,"TM",Data!T:T,Data!M319),IF(Data!Z319="Region",SUMIFS(Data!AY:AY,Data!Z:Z,"TM",Data!S:S,Data!M319),IF(Data!Z319="Country",SUMIFS(Data!AY:AY,Data!Z:Z,"TM",Data!R:R,Data!M319),0)))))))</f>
        <v>0</v>
      </c>
      <c r="AZ319" s="18">
        <f>IF(Z319="TM",(COUNTIFS(Orders!AD:AD,Data!M319,Orders!W:W,0,Orders!X:X,0,Orders!S:S,"*Tab*")+COUNTIFS(Orders!AD:AD,Data!M319,Orders!W:W,1,Orders!X:X,1,Orders!S:S,"*Tab*")),IF(Data!Z319="AAM",SUMIFS(Data!AZ:AZ,Data!Z:Z,"TM",Data!X:X,Data!M319),IF(Data!Z319="AM",SUMIFS(Data!AZ:AZ,Data!Z:Z,"TM",Data!V:V,Data!M319),IF(Data!Z319="AZM",SUMIFS(Data!AZ:AZ,Data!Z:Z,"TM",Data!U:U,Data!M319),IF(Data!Z319="Zone",SUMIFS(Data!AZ:AZ,Data!Z:Z,"TM",Data!T:T,Data!M319),IF(Data!Z319="Region",SUMIFS(Data!AZ:AZ,Data!Z:Z,"TM",Data!S:S,Data!M319),IF(Data!Z319="Country",SUMIFS(Data!AZ:AZ,Data!Z:Z,"TM",Data!R:R,Data!M319),0)))))))</f>
        <v>0</v>
      </c>
      <c r="BA319" s="18">
        <f>IF(Z319="TM",(COUNTIFS(Orders!AD:AD,Data!M319,Orders!W:W,0,Orders!X:X,0,Orders!S:S,"*Dental*")+COUNTIFS(Orders!AD:AD,Data!M319,Orders!W:W,1,Orders!X:X,1,Orders!S:S,"*Dental*")+COUNTIFS(Orders!AD:AD,Data!M319,Orders!W:W,0,Orders!X:X,0,Orders!S:S,"*Pediatric*")+COUNTIFS(Orders!AD:AD,Data!M319,Orders!W:W,1,Orders!X:X,1,Orders!S:S,"*Pediatric*")),IF(Data!Z319="AAM",SUMIFS(Data!BA:BA,Data!Z:Z,"TM",Data!X:X,Data!M319),IF(Data!Z319="AM",SUMIFS(Data!BA:BA,Data!Z:Z,"TM",Data!V:V,Data!M319),IF(Data!Z319="AZM",SUMIFS(Data!BA:BA,Data!Z:Z,"TM",Data!U:U,Data!M319),IF(Data!Z319="Zone",SUMIFS(Data!BA:BA,Data!Z:Z,"TM",Data!T:T,Data!M319),IF(Data!Z319="Region",SUMIFS(Data!BA:BA,Data!Z:Z,"TM",Data!S:S,Data!M319),IF(Data!Z319="Country",SUMIFS(Data!BA:BA,Data!Z:Z,"TM",Data!R:R,Data!M319),0)))))))</f>
        <v>0</v>
      </c>
      <c r="BB319" s="18">
        <f>IF(Z319="TM",(COUNTIFS(Orders!AD:AD,Data!M319,Orders!W:W,0,Orders!X:X,0,Orders!S:S,"*Fabric*")+COUNTIFS(Orders!AD:AD,Data!M319,Orders!W:W,1,Orders!X:X,1,Orders!S:S,"*Fabric*")),IF(Data!Z319="AAM",SUMIFS(Data!BB:BB,Data!Z:Z,"TM",Data!X:X,Data!M319),IF(Data!Z319="AM",SUMIFS(Data!BB:BB,Data!Z:Z,"TM",Data!V:V,Data!M319),IF(Data!Z319="AZM",SUMIFS(Data!BB:BB,Data!Z:Z,"TM",Data!U:U,Data!M319),IF(Data!Z319="Zone",SUMIFS(Data!BB:BB,Data!Z:Z,"TM",Data!T:T,Data!M319),IF(Data!Z319="Region",SUMIFS(Data!BB:BB,Data!Z:Z,"TM",Data!S:S,Data!M319),IF(Data!Z319="Country",SUMIFS(Data!BB:BB,Data!Z:Z,"TM",Data!R:R,Data!M319),0)))))))</f>
        <v>0</v>
      </c>
    </row>
    <row r="320" spans="1:54" ht="15.75" x14ac:dyDescent="0.3">
      <c r="A320" s="33" t="str">
        <f t="shared" si="88"/>
        <v/>
      </c>
      <c r="B320" s="33" t="b">
        <f t="shared" si="89"/>
        <v>1</v>
      </c>
      <c r="C320" s="33" t="e">
        <f>IF(ISERROR(SMALL($D$4:$D$594,E320)),””,SMALL($D$4:$D$594,E320))</f>
        <v>#NAME?</v>
      </c>
      <c r="D320" s="34" t="str">
        <f t="shared" si="90"/>
        <v/>
      </c>
      <c r="E320" s="33">
        <f>ROWS($E$4:E320)</f>
        <v>317</v>
      </c>
      <c r="F320" s="33">
        <f t="shared" si="91"/>
        <v>0</v>
      </c>
      <c r="G320" s="33">
        <f>IF(OR(Report!$C$7="",Report!$C$7="All Levels"),1,IF(Report!$C$7=Data!Z320,1,0))</f>
        <v>0</v>
      </c>
      <c r="H320" s="33">
        <f t="shared" si="92"/>
        <v>1</v>
      </c>
      <c r="I320" s="33">
        <f t="shared" si="93"/>
        <v>3</v>
      </c>
      <c r="J320" s="33">
        <f>IF(OR(Report!$F$7="",Report!$F$7="All AMs"),1,IF(Report!$F$7=Data!W320,1,0))</f>
        <v>1</v>
      </c>
      <c r="K320" s="33">
        <f>IF(OR(Report!$E$7="",Report!$E$7="All Zones"),1,IF(Report!$E$7=Data!P320,1,0))</f>
        <v>1</v>
      </c>
      <c r="L320" s="33">
        <f>IF(OR(Report!$D$7="",Report!$D$7="All Regions"),1,IF(Report!$D$7=Data!O320,1,0))</f>
        <v>1</v>
      </c>
      <c r="M320" s="67" t="s">
        <v>304</v>
      </c>
      <c r="N320" s="67" t="s">
        <v>1144</v>
      </c>
      <c r="O320" s="68" t="s">
        <v>19</v>
      </c>
      <c r="P320" s="68" t="s">
        <v>685</v>
      </c>
      <c r="Q320" s="68" t="s">
        <v>685</v>
      </c>
      <c r="R320" s="67" t="s">
        <v>777</v>
      </c>
      <c r="S320" s="67" t="s">
        <v>753</v>
      </c>
      <c r="T320" s="67" t="s">
        <v>754</v>
      </c>
      <c r="U320" s="67" t="s">
        <v>785</v>
      </c>
      <c r="V320" s="67"/>
      <c r="W320" s="67" t="s">
        <v>884</v>
      </c>
      <c r="X320" s="67" t="s">
        <v>448</v>
      </c>
      <c r="Y320" s="68" t="s">
        <v>361</v>
      </c>
      <c r="Z320" s="68" t="s">
        <v>13</v>
      </c>
      <c r="AA320" s="68" t="s">
        <v>925</v>
      </c>
      <c r="AB320" s="18">
        <f>IF(Z320="TM",IF(AA320="H",(COUNTIFS(Orders!AD:AD,Data!M320,Orders!W:W,0,Orders!X:X,0)+COUNTIFS(Orders!AD:AD,Data!M320,Orders!W:W,1,Orders!X:X,1)),0),IF(Data!Z320="AAM",SUMIFS(Data!AB:AB,Data!Z:Z,"TM",Data!X:X,Data!M320,AA:AA,"H"),IF(Data!Z320="AM",SUMIFS(Data!AB:AB,Data!Z:Z,"TM",Data!V:V,Data!M320,AA:AA,"H"),IF(Data!Z320="AZM",SUMIFS(Data!AB:AB,Data!Z:Z,"TM",Data!U:U,Data!M320,AA:AA,"H"),IF(Data!Z320="ZM",SUMIFS(Data!AB:AB,Data!Z:Z,"TM",Data!T:T,Data!M320,AA:AA,"H"),IF(Data!Z320="RM",SUMIFS(Data!AB:AB,Data!Z:Z,"TM",Data!S:S,Data!M320,AA:AA,"H"),IF(Data!Z320="CM",SUMIFS(Data!AB:AB,Data!Z:Z,"TM",Data!R:R,Data!M320,AA:AA,"H"),"")))))))</f>
        <v>0</v>
      </c>
      <c r="AC320" s="28">
        <f>IF(Z320="TM",IF(AA320="H",(SUMIFS(Orders!AG:AG,Orders!AD:AD,Data!M320,Orders!W:W,0,Orders!X:X,0)+SUMIFS(Orders!AG:AG,Orders!AD:AD,Data!M320,Orders!W:W,1,Orders!X:X,1))/12000,0),IF(Data!Z320="AAM",SUMIFS(Data!AC:AC,Data!Z:Z,"TM",Data!X:X,Data!M320,AA:AA,"H"),IF(Data!Z320="AM",SUMIFS(Data!AC:AC,Data!Z:Z,"TM",Data!V:V,Data!M320,AA:AA,"H"),IF(Data!Z320="AZM",SUMIFS(Data!AC:AC,Data!Z:Z,"TM",Data!U:U,Data!M320,AA:AA,"H"),IF(Data!Z320="Zone",SUMIFS(Data!AC:AC,Data!Z:Z,"TM",Data!T:T,Data!M320,AA:AA,"H"),IF(Data!Z320="Region",SUMIFS(Data!AC:AC,Data!Z:Z,"TM",Data!S:S,Data!M320,AA:AA,"H"),IF(Data!Z320="Country",SUMIFS(Data!AC:AC,Data!Z:Z,"TM",Data!R:R,Data!M320,AA:AA,"H"),"")))))))</f>
        <v>0</v>
      </c>
      <c r="AD320" s="18">
        <f>IF(Z320="TM",0,IF(Data!Z320="AAM",SUMIFS(Data!AD:AD,Data!Z:Z,"TM",Data!X:X,Data!M320,AA:AA,"H"),IF(Data!Z320="AM",SUMIFS(Data!AD:AD,Data!Z:Z,"TM",Data!V:V,Data!M320,AA:AA,"H"),IF(Data!Z320="AZM",SUMIFS(Data!AD:AD,Data!Z:Z,"TM",Data!U:U,Data!M320,AA:AA,"H"),IF(Data!Z320="Zone",SUMIFS(Data!AD:AD,Data!Z:Z,"TM",Data!T:T,Data!M320,AA:AA,"H"),IF(Data!Z320="Region",SUMIFS(Data!AD:AD,Data!Z:Z,"TM",Data!S:S,Data!M320,AA:AA,"H"),IF(Data!Z320="Country",SUMIFS(Data!AD:AD,Data!Z:Z,"TM",Data!R:R,Data!M320,AA:AA,"H"),"")))))))</f>
        <v>0</v>
      </c>
      <c r="AE320" s="27">
        <f t="shared" si="77"/>
        <v>0</v>
      </c>
      <c r="AF320" s="26">
        <f t="shared" si="78"/>
        <v>0</v>
      </c>
      <c r="AG320" s="26">
        <f t="shared" si="79"/>
        <v>0</v>
      </c>
      <c r="AH320" s="26">
        <f t="shared" si="80"/>
        <v>0</v>
      </c>
      <c r="AJ320" s="28">
        <f>IF(Z320="TM",IF(AA320="U",(SUMIFS(Orders!AG:AG,Orders!AD:AD,Data!M320,Orders!W:W,0,Orders!X:X,0)+SUMIFS(Orders!AG:AG,Orders!AD:AD,Data!M320,Orders!W:W,1,Orders!X:X,1))/12000,0),IF(Data!Z320="AAM",SUMIFS(Data!AJ:AJ,Data!Z:Z,"TM",Data!X:X,Data!M320,AA:AA,"U"),IF(Data!Z320="AM",SUMIFS(Data!AJ:AJ,Data!Z:Z,"TM",Data!V:V,Data!M320,AA:AA,"U"),IF(Data!Z320="AZM",SUMIFS(Data!AJ:AJ,Data!Z:Z,"TM",Data!U:U,Data!M320,AA:AA,"U"),IF(Data!Z320="Zone",SUMIFS(Data!AJ:AJ,Data!Z:Z,"TM",Data!T:T,Data!M320,AA:AA,"U"),IF(Data!Z320="Region",SUMIFS(Data!AJ:AJ,Data!Z:Z,"TM",Data!S:S,Data!M320,AA:AA,"U"),IF(Data!Z320="Country",SUMIFS(Data!AJ:AJ,Data!Z:Z,"TM",Data!R:R,Data!M320,AA:AA,"U"),"")))))))</f>
        <v>0</v>
      </c>
      <c r="AK320" s="18">
        <f>IF(Z320="TM",IF(AA320="U",(SUMIFS(Orders!AG:AG,Orders!AD:AD,Data!M320,Orders!W:W,0,Orders!X:X,0)+SUMIFS(Orders!AG:AG,Orders!AD:AD,Data!M320,Orders!W:W,1,Orders!X:X,1)),0),IF(Data!Z320="AAM",SUMIFS(Data!AK:AK,Data!Z:Z,"TM",Data!X:X,Data!M320,AA:AA,"U"),IF(Data!Z320="AM",SUMIFS(Data!AK:AK,Data!Z:Z,"TM",Data!V:V,Data!M320,AA:AA,"U"),IF(Data!Z320="AZM",SUMIFS(Data!AK:AK,Data!Z:Z,"TM",Data!U:U,Data!M320,AA:AA,"U"),IF(Data!Z320="Zone",SUMIFS(Data!AK:AK,Data!Z:Z,"TM",Data!T:T,Data!M320,AA:AA,"U"),IF(Data!Z320="Region",SUMIFS(Data!AK:AK,Data!Z:Z,"TM",Data!S:S,Data!M320,AA:AA,"U"),IF(Data!Z320="Country",SUMIFS(Data!AK:AK,Data!Z:Z,"TM",Data!R:R,Data!M320,AA:AA,"U"),"")))))))</f>
        <v>0</v>
      </c>
      <c r="AL320" s="18">
        <f>IF(Z320="TM",12000*0,IF(Data!Z320="AAM",SUMIFS(Data!AL:AL,Data!Z:Z,"TM",Data!X:X,Data!M320,AA:AA,"H"),IF(Data!Z320="AM",SUMIFS(Data!AL:AL,Data!Z:Z,"TM",Data!V:V,Data!M320,AA:AA,"H"),IF(Data!Z320="AZM",SUMIFS(Data!AL:AL,Data!Z:Z,"TM",Data!U:U,Data!M320,AA:AA,"H"),IF(Data!Z320="Zone",SUMIFS(Data!AL:AL,Data!Z:Z,"TM",Data!T:T,Data!M320,AA:AA,"H"),IF(Data!Z320="Region",SUMIFS(Data!AL:AL,Data!Z:Z,"TM",Data!S:S,Data!M320,AA:AA,"H"),IF(Data!Z320="Country",SUMIFS(Data!AL:AL,Data!Z:Z,"TM",Data!R:R,Data!M320,AA:AA,"H"),"")))))))</f>
        <v>0</v>
      </c>
      <c r="AM320" s="27">
        <f t="shared" si="81"/>
        <v>0</v>
      </c>
      <c r="AN320" s="26">
        <f t="shared" si="82"/>
        <v>0</v>
      </c>
      <c r="AO320" s="26">
        <f t="shared" si="83"/>
        <v>0</v>
      </c>
      <c r="AQ320" s="28">
        <f t="shared" si="84"/>
        <v>0</v>
      </c>
      <c r="AR320" s="18">
        <f t="shared" si="85"/>
        <v>0</v>
      </c>
      <c r="AS320" s="18">
        <f t="shared" si="86"/>
        <v>0</v>
      </c>
      <c r="AT320" s="27">
        <f t="shared" si="87"/>
        <v>0</v>
      </c>
      <c r="AU320" s="27"/>
      <c r="AV320" s="27"/>
      <c r="AW320" s="18">
        <f>IF(Z320="TM",(COUNTIFS(Orders!AD:AD,Data!M320,Orders!W:W,0,Orders!X:X,0,Orders!S:S,"*Ray*")+COUNTIFS(Orders!AD:AD,Data!M320,Orders!W:W,1,Orders!X:X,1,Orders!S:S,"*Ray*")+COUNTIFS(Orders!AD:AD,Data!M320,Orders!W:W,0,Orders!X:X,0,Orders!S:S,"*Fabric*")+COUNTIFS(Orders!AD:AD,Data!M320,Orders!W:W,1,Orders!X:X,1,Orders!S:S,"*Fabric*")),IF(Data!Z320="AAM",SUMIFS(Data!AW:AW,Data!Z:Z,"TM",Data!X:X,Data!M320),IF(Data!Z320="AM",SUMIFS(Data!AW:AW,Data!Z:Z,"TM",Data!V:V,Data!M320),IF(Data!Z320="AZM",SUMIFS(Data!AW:AW,Data!Z:Z,"TM",Data!U:U,Data!M320),IF(Data!Z320="Zone",SUMIFS(Data!AW:AW,Data!Z:Z,"TM",Data!T:T,Data!M320),IF(Data!Z320="Region",SUMIFS(Data!AW:AW,Data!Z:Z,"TM",Data!S:S,Data!M320),IF(Data!Z320="Country",SUMIFS(Data!AW:AW,Data!Z:Z,"TM",Data!R:R,Data!M320),0)))))))</f>
        <v>0</v>
      </c>
      <c r="AX320" s="18">
        <f>IF(Z320="TM",(COUNTIFS(Orders!AD:AD,Data!M320,Orders!W:W,0,Orders!X:X,0,Orders!S:S,"*Starter*")+COUNTIFS(Orders!AD:AD,Data!M320,Orders!W:W,1,Orders!X:X,1,Orders!S:S,"*Starter*")),IF(Data!Z320="AAM",SUMIFS(Data!AX:AX,Data!Z:Z,"TM",Data!X:X,Data!M320),IF(Data!Z320="AM",SUMIFS(Data!AX:AX,Data!Z:Z,"TM",Data!V:V,Data!M320),IF(Data!Z320="AZM",SUMIFS(Data!AX:AX,Data!Z:Z,"TM",Data!U:U,Data!M320),IF(Data!Z320="Zone",SUMIFS(Data!AX:AX,Data!Z:Z,"TM",Data!T:T,Data!M320),IF(Data!Z320="Region",SUMIFS(Data!AX:AX,Data!Z:Z,"TM",Data!S:S,Data!M320),IF(Data!Z320="Country",SUMIFS(Data!AX:AX,Data!Z:Z,"TM",Data!R:R,Data!M320),0)))))))</f>
        <v>0</v>
      </c>
      <c r="AY320" s="18">
        <f>IF(Z320="TM",(COUNTIFS(Orders!AD:AD,Data!M320,Orders!W:W,0,Orders!X:X,0,Orders!S:S,"*Pro*")+COUNTIFS(Orders!AD:AD,Data!M320,Orders!W:W,1,Orders!X:X,1,Orders!S:S,"*Pro*")),IF(Data!Z320="AAM",SUMIFS(Data!AY:AY,Data!Z:Z,"TM",Data!X:X,Data!M320),IF(Data!Z320="AM",SUMIFS(Data!AY:AY,Data!Z:Z,"TM",Data!V:V,Data!M320),IF(Data!Z320="AZM",SUMIFS(Data!AY:AY,Data!Z:Z,"TM",Data!U:U,Data!M320),IF(Data!Z320="Zone",SUMIFS(Data!AY:AY,Data!Z:Z,"TM",Data!T:T,Data!M320),IF(Data!Z320="Region",SUMIFS(Data!AY:AY,Data!Z:Z,"TM",Data!S:S,Data!M320),IF(Data!Z320="Country",SUMIFS(Data!AY:AY,Data!Z:Z,"TM",Data!R:R,Data!M320),0)))))))</f>
        <v>0</v>
      </c>
      <c r="AZ320" s="18">
        <f>IF(Z320="TM",(COUNTIFS(Orders!AD:AD,Data!M320,Orders!W:W,0,Orders!X:X,0,Orders!S:S,"*Tab*")+COUNTIFS(Orders!AD:AD,Data!M320,Orders!W:W,1,Orders!X:X,1,Orders!S:S,"*Tab*")),IF(Data!Z320="AAM",SUMIFS(Data!AZ:AZ,Data!Z:Z,"TM",Data!X:X,Data!M320),IF(Data!Z320="AM",SUMIFS(Data!AZ:AZ,Data!Z:Z,"TM",Data!V:V,Data!M320),IF(Data!Z320="AZM",SUMIFS(Data!AZ:AZ,Data!Z:Z,"TM",Data!U:U,Data!M320),IF(Data!Z320="Zone",SUMIFS(Data!AZ:AZ,Data!Z:Z,"TM",Data!T:T,Data!M320),IF(Data!Z320="Region",SUMIFS(Data!AZ:AZ,Data!Z:Z,"TM",Data!S:S,Data!M320),IF(Data!Z320="Country",SUMIFS(Data!AZ:AZ,Data!Z:Z,"TM",Data!R:R,Data!M320),0)))))))</f>
        <v>0</v>
      </c>
      <c r="BA320" s="18">
        <f>IF(Z320="TM",(COUNTIFS(Orders!AD:AD,Data!M320,Orders!W:W,0,Orders!X:X,0,Orders!S:S,"*Dental*")+COUNTIFS(Orders!AD:AD,Data!M320,Orders!W:W,1,Orders!X:X,1,Orders!S:S,"*Dental*")+COUNTIFS(Orders!AD:AD,Data!M320,Orders!W:W,0,Orders!X:X,0,Orders!S:S,"*Pediatric*")+COUNTIFS(Orders!AD:AD,Data!M320,Orders!W:W,1,Orders!X:X,1,Orders!S:S,"*Pediatric*")),IF(Data!Z320="AAM",SUMIFS(Data!BA:BA,Data!Z:Z,"TM",Data!X:X,Data!M320),IF(Data!Z320="AM",SUMIFS(Data!BA:BA,Data!Z:Z,"TM",Data!V:V,Data!M320),IF(Data!Z320="AZM",SUMIFS(Data!BA:BA,Data!Z:Z,"TM",Data!U:U,Data!M320),IF(Data!Z320="Zone",SUMIFS(Data!BA:BA,Data!Z:Z,"TM",Data!T:T,Data!M320),IF(Data!Z320="Region",SUMIFS(Data!BA:BA,Data!Z:Z,"TM",Data!S:S,Data!M320),IF(Data!Z320="Country",SUMIFS(Data!BA:BA,Data!Z:Z,"TM",Data!R:R,Data!M320),0)))))))</f>
        <v>0</v>
      </c>
      <c r="BB320" s="18">
        <f>IF(Z320="TM",(COUNTIFS(Orders!AD:AD,Data!M320,Orders!W:W,0,Orders!X:X,0,Orders!S:S,"*Fabric*")+COUNTIFS(Orders!AD:AD,Data!M320,Orders!W:W,1,Orders!X:X,1,Orders!S:S,"*Fabric*")),IF(Data!Z320="AAM",SUMIFS(Data!BB:BB,Data!Z:Z,"TM",Data!X:X,Data!M320),IF(Data!Z320="AM",SUMIFS(Data!BB:BB,Data!Z:Z,"TM",Data!V:V,Data!M320),IF(Data!Z320="AZM",SUMIFS(Data!BB:BB,Data!Z:Z,"TM",Data!U:U,Data!M320),IF(Data!Z320="Zone",SUMIFS(Data!BB:BB,Data!Z:Z,"TM",Data!T:T,Data!M320),IF(Data!Z320="Region",SUMIFS(Data!BB:BB,Data!Z:Z,"TM",Data!S:S,Data!M320),IF(Data!Z320="Country",SUMIFS(Data!BB:BB,Data!Z:Z,"TM",Data!R:R,Data!M320),0)))))))</f>
        <v>0</v>
      </c>
    </row>
    <row r="321" spans="1:54" ht="15.75" x14ac:dyDescent="0.3">
      <c r="A321" s="33" t="str">
        <f t="shared" si="88"/>
        <v/>
      </c>
      <c r="B321" s="33" t="b">
        <f t="shared" si="89"/>
        <v>1</v>
      </c>
      <c r="C321" s="33" t="e">
        <f>IF(ISERROR(SMALL($D$4:$D$594,E321)),””,SMALL($D$4:$D$594,E321))</f>
        <v>#NAME?</v>
      </c>
      <c r="D321" s="34" t="str">
        <f t="shared" si="90"/>
        <v/>
      </c>
      <c r="E321" s="33">
        <f>ROWS($E$4:E321)</f>
        <v>318</v>
      </c>
      <c r="F321" s="33">
        <f t="shared" si="91"/>
        <v>0</v>
      </c>
      <c r="G321" s="33">
        <f>IF(OR(Report!$C$7="",Report!$C$7="All Levels"),1,IF(Report!$C$7=Data!Z321,1,0))</f>
        <v>0</v>
      </c>
      <c r="H321" s="33">
        <f t="shared" si="92"/>
        <v>1</v>
      </c>
      <c r="I321" s="33">
        <f t="shared" si="93"/>
        <v>3</v>
      </c>
      <c r="J321" s="33">
        <f>IF(OR(Report!$F$7="",Report!$F$7="All AMs"),1,IF(Report!$F$7=Data!W321,1,0))</f>
        <v>1</v>
      </c>
      <c r="K321" s="33">
        <f>IF(OR(Report!$E$7="",Report!$E$7="All Zones"),1,IF(Report!$E$7=Data!P321,1,0))</f>
        <v>1</v>
      </c>
      <c r="L321" s="33">
        <f>IF(OR(Report!$D$7="",Report!$D$7="All Regions"),1,IF(Report!$D$7=Data!O321,1,0))</f>
        <v>1</v>
      </c>
      <c r="M321" s="67" t="s">
        <v>644</v>
      </c>
      <c r="N321" s="67" t="s">
        <v>1145</v>
      </c>
      <c r="O321" s="68" t="s">
        <v>19</v>
      </c>
      <c r="P321" s="68" t="s">
        <v>685</v>
      </c>
      <c r="Q321" s="68" t="s">
        <v>685</v>
      </c>
      <c r="R321" s="67" t="s">
        <v>777</v>
      </c>
      <c r="S321" s="67" t="s">
        <v>753</v>
      </c>
      <c r="T321" s="67" t="s">
        <v>754</v>
      </c>
      <c r="U321" s="67" t="s">
        <v>785</v>
      </c>
      <c r="V321" s="67"/>
      <c r="W321" s="67" t="s">
        <v>884</v>
      </c>
      <c r="X321" s="67" t="s">
        <v>448</v>
      </c>
      <c r="Y321" s="68" t="s">
        <v>362</v>
      </c>
      <c r="Z321" s="68" t="s">
        <v>13</v>
      </c>
      <c r="AA321" s="68" t="s">
        <v>925</v>
      </c>
      <c r="AB321" s="18">
        <f>IF(Z321="TM",IF(AA321="H",(COUNTIFS(Orders!AD:AD,Data!M321,Orders!W:W,0,Orders!X:X,0)+COUNTIFS(Orders!AD:AD,Data!M321,Orders!W:W,1,Orders!X:X,1)),0),IF(Data!Z321="AAM",SUMIFS(Data!AB:AB,Data!Z:Z,"TM",Data!X:X,Data!M321,AA:AA,"H"),IF(Data!Z321="AM",SUMIFS(Data!AB:AB,Data!Z:Z,"TM",Data!V:V,Data!M321,AA:AA,"H"),IF(Data!Z321="AZM",SUMIFS(Data!AB:AB,Data!Z:Z,"TM",Data!U:U,Data!M321,AA:AA,"H"),IF(Data!Z321="ZM",SUMIFS(Data!AB:AB,Data!Z:Z,"TM",Data!T:T,Data!M321,AA:AA,"H"),IF(Data!Z321="RM",SUMIFS(Data!AB:AB,Data!Z:Z,"TM",Data!S:S,Data!M321,AA:AA,"H"),IF(Data!Z321="CM",SUMIFS(Data!AB:AB,Data!Z:Z,"TM",Data!R:R,Data!M321,AA:AA,"H"),"")))))))</f>
        <v>0</v>
      </c>
      <c r="AC321" s="28">
        <f>IF(Z321="TM",IF(AA321="H",(SUMIFS(Orders!AG:AG,Orders!AD:AD,Data!M321,Orders!W:W,0,Orders!X:X,0)+SUMIFS(Orders!AG:AG,Orders!AD:AD,Data!M321,Orders!W:W,1,Orders!X:X,1))/12000,0),IF(Data!Z321="AAM",SUMIFS(Data!AC:AC,Data!Z:Z,"TM",Data!X:X,Data!M321,AA:AA,"H"),IF(Data!Z321="AM",SUMIFS(Data!AC:AC,Data!Z:Z,"TM",Data!V:V,Data!M321,AA:AA,"H"),IF(Data!Z321="AZM",SUMIFS(Data!AC:AC,Data!Z:Z,"TM",Data!U:U,Data!M321,AA:AA,"H"),IF(Data!Z321="Zone",SUMIFS(Data!AC:AC,Data!Z:Z,"TM",Data!T:T,Data!M321,AA:AA,"H"),IF(Data!Z321="Region",SUMIFS(Data!AC:AC,Data!Z:Z,"TM",Data!S:S,Data!M321,AA:AA,"H"),IF(Data!Z321="Country",SUMIFS(Data!AC:AC,Data!Z:Z,"TM",Data!R:R,Data!M321,AA:AA,"H"),"")))))))</f>
        <v>0</v>
      </c>
      <c r="AD321" s="18">
        <f>IF(Z321="TM",0,IF(Data!Z321="AAM",SUMIFS(Data!AD:AD,Data!Z:Z,"TM",Data!X:X,Data!M321,AA:AA,"H"),IF(Data!Z321="AM",SUMIFS(Data!AD:AD,Data!Z:Z,"TM",Data!V:V,Data!M321,AA:AA,"H"),IF(Data!Z321="AZM",SUMIFS(Data!AD:AD,Data!Z:Z,"TM",Data!U:U,Data!M321,AA:AA,"H"),IF(Data!Z321="Zone",SUMIFS(Data!AD:AD,Data!Z:Z,"TM",Data!T:T,Data!M321,AA:AA,"H"),IF(Data!Z321="Region",SUMIFS(Data!AD:AD,Data!Z:Z,"TM",Data!S:S,Data!M321,AA:AA,"H"),IF(Data!Z321="Country",SUMIFS(Data!AD:AD,Data!Z:Z,"TM",Data!R:R,Data!M321,AA:AA,"H"),"")))))))</f>
        <v>0</v>
      </c>
      <c r="AE321" s="27">
        <f t="shared" si="77"/>
        <v>0</v>
      </c>
      <c r="AF321" s="26">
        <f t="shared" si="78"/>
        <v>0</v>
      </c>
      <c r="AG321" s="26">
        <f t="shared" si="79"/>
        <v>0</v>
      </c>
      <c r="AH321" s="26">
        <f t="shared" si="80"/>
        <v>0</v>
      </c>
      <c r="AJ321" s="28">
        <f>IF(Z321="TM",IF(AA321="U",(SUMIFS(Orders!AG:AG,Orders!AD:AD,Data!M321,Orders!W:W,0,Orders!X:X,0)+SUMIFS(Orders!AG:AG,Orders!AD:AD,Data!M321,Orders!W:W,1,Orders!X:X,1))/12000,0),IF(Data!Z321="AAM",SUMIFS(Data!AJ:AJ,Data!Z:Z,"TM",Data!X:X,Data!M321,AA:AA,"U"),IF(Data!Z321="AM",SUMIFS(Data!AJ:AJ,Data!Z:Z,"TM",Data!V:V,Data!M321,AA:AA,"U"),IF(Data!Z321="AZM",SUMIFS(Data!AJ:AJ,Data!Z:Z,"TM",Data!U:U,Data!M321,AA:AA,"U"),IF(Data!Z321="Zone",SUMIFS(Data!AJ:AJ,Data!Z:Z,"TM",Data!T:T,Data!M321,AA:AA,"U"),IF(Data!Z321="Region",SUMIFS(Data!AJ:AJ,Data!Z:Z,"TM",Data!S:S,Data!M321,AA:AA,"U"),IF(Data!Z321="Country",SUMIFS(Data!AJ:AJ,Data!Z:Z,"TM",Data!R:R,Data!M321,AA:AA,"U"),"")))))))</f>
        <v>0</v>
      </c>
      <c r="AK321" s="18">
        <f>IF(Z321="TM",IF(AA321="U",(SUMIFS(Orders!AG:AG,Orders!AD:AD,Data!M321,Orders!W:W,0,Orders!X:X,0)+SUMIFS(Orders!AG:AG,Orders!AD:AD,Data!M321,Orders!W:W,1,Orders!X:X,1)),0),IF(Data!Z321="AAM",SUMIFS(Data!AK:AK,Data!Z:Z,"TM",Data!X:X,Data!M321,AA:AA,"U"),IF(Data!Z321="AM",SUMIFS(Data!AK:AK,Data!Z:Z,"TM",Data!V:V,Data!M321,AA:AA,"U"),IF(Data!Z321="AZM",SUMIFS(Data!AK:AK,Data!Z:Z,"TM",Data!U:U,Data!M321,AA:AA,"U"),IF(Data!Z321="Zone",SUMIFS(Data!AK:AK,Data!Z:Z,"TM",Data!T:T,Data!M321,AA:AA,"U"),IF(Data!Z321="Region",SUMIFS(Data!AK:AK,Data!Z:Z,"TM",Data!S:S,Data!M321,AA:AA,"U"),IF(Data!Z321="Country",SUMIFS(Data!AK:AK,Data!Z:Z,"TM",Data!R:R,Data!M321,AA:AA,"U"),"")))))))</f>
        <v>0</v>
      </c>
      <c r="AL321" s="18">
        <f>IF(Z321="TM",12000*0,IF(Data!Z321="AAM",SUMIFS(Data!AL:AL,Data!Z:Z,"TM",Data!X:X,Data!M321,AA:AA,"H"),IF(Data!Z321="AM",SUMIFS(Data!AL:AL,Data!Z:Z,"TM",Data!V:V,Data!M321,AA:AA,"H"),IF(Data!Z321="AZM",SUMIFS(Data!AL:AL,Data!Z:Z,"TM",Data!U:U,Data!M321,AA:AA,"H"),IF(Data!Z321="Zone",SUMIFS(Data!AL:AL,Data!Z:Z,"TM",Data!T:T,Data!M321,AA:AA,"H"),IF(Data!Z321="Region",SUMIFS(Data!AL:AL,Data!Z:Z,"TM",Data!S:S,Data!M321,AA:AA,"H"),IF(Data!Z321="Country",SUMIFS(Data!AL:AL,Data!Z:Z,"TM",Data!R:R,Data!M321,AA:AA,"H"),"")))))))</f>
        <v>0</v>
      </c>
      <c r="AM321" s="27">
        <f t="shared" si="81"/>
        <v>0</v>
      </c>
      <c r="AN321" s="26">
        <f t="shared" si="82"/>
        <v>0</v>
      </c>
      <c r="AO321" s="26">
        <f t="shared" si="83"/>
        <v>0</v>
      </c>
      <c r="AQ321" s="28">
        <f t="shared" si="84"/>
        <v>0</v>
      </c>
      <c r="AR321" s="18">
        <f t="shared" si="85"/>
        <v>0</v>
      </c>
      <c r="AS321" s="18">
        <f t="shared" si="86"/>
        <v>0</v>
      </c>
      <c r="AT321" s="27">
        <f t="shared" si="87"/>
        <v>0</v>
      </c>
      <c r="AU321" s="27"/>
      <c r="AV321" s="27"/>
      <c r="AW321" s="18">
        <f>IF(Z321="TM",(COUNTIFS(Orders!AD:AD,Data!M321,Orders!W:W,0,Orders!X:X,0,Orders!S:S,"*Ray*")+COUNTIFS(Orders!AD:AD,Data!M321,Orders!W:W,1,Orders!X:X,1,Orders!S:S,"*Ray*")+COUNTIFS(Orders!AD:AD,Data!M321,Orders!W:W,0,Orders!X:X,0,Orders!S:S,"*Fabric*")+COUNTIFS(Orders!AD:AD,Data!M321,Orders!W:W,1,Orders!X:X,1,Orders!S:S,"*Fabric*")),IF(Data!Z321="AAM",SUMIFS(Data!AW:AW,Data!Z:Z,"TM",Data!X:X,Data!M321),IF(Data!Z321="AM",SUMIFS(Data!AW:AW,Data!Z:Z,"TM",Data!V:V,Data!M321),IF(Data!Z321="AZM",SUMIFS(Data!AW:AW,Data!Z:Z,"TM",Data!U:U,Data!M321),IF(Data!Z321="Zone",SUMIFS(Data!AW:AW,Data!Z:Z,"TM",Data!T:T,Data!M321),IF(Data!Z321="Region",SUMIFS(Data!AW:AW,Data!Z:Z,"TM",Data!S:S,Data!M321),IF(Data!Z321="Country",SUMIFS(Data!AW:AW,Data!Z:Z,"TM",Data!R:R,Data!M321),0)))))))</f>
        <v>0</v>
      </c>
      <c r="AX321" s="18">
        <f>IF(Z321="TM",(COUNTIFS(Orders!AD:AD,Data!M321,Orders!W:W,0,Orders!X:X,0,Orders!S:S,"*Starter*")+COUNTIFS(Orders!AD:AD,Data!M321,Orders!W:W,1,Orders!X:X,1,Orders!S:S,"*Starter*")),IF(Data!Z321="AAM",SUMIFS(Data!AX:AX,Data!Z:Z,"TM",Data!X:X,Data!M321),IF(Data!Z321="AM",SUMIFS(Data!AX:AX,Data!Z:Z,"TM",Data!V:V,Data!M321),IF(Data!Z321="AZM",SUMIFS(Data!AX:AX,Data!Z:Z,"TM",Data!U:U,Data!M321),IF(Data!Z321="Zone",SUMIFS(Data!AX:AX,Data!Z:Z,"TM",Data!T:T,Data!M321),IF(Data!Z321="Region",SUMIFS(Data!AX:AX,Data!Z:Z,"TM",Data!S:S,Data!M321),IF(Data!Z321="Country",SUMIFS(Data!AX:AX,Data!Z:Z,"TM",Data!R:R,Data!M321),0)))))))</f>
        <v>0</v>
      </c>
      <c r="AY321" s="18">
        <f>IF(Z321="TM",(COUNTIFS(Orders!AD:AD,Data!M321,Orders!W:W,0,Orders!X:X,0,Orders!S:S,"*Pro*")+COUNTIFS(Orders!AD:AD,Data!M321,Orders!W:W,1,Orders!X:X,1,Orders!S:S,"*Pro*")),IF(Data!Z321="AAM",SUMIFS(Data!AY:AY,Data!Z:Z,"TM",Data!X:X,Data!M321),IF(Data!Z321="AM",SUMIFS(Data!AY:AY,Data!Z:Z,"TM",Data!V:V,Data!M321),IF(Data!Z321="AZM",SUMIFS(Data!AY:AY,Data!Z:Z,"TM",Data!U:U,Data!M321),IF(Data!Z321="Zone",SUMIFS(Data!AY:AY,Data!Z:Z,"TM",Data!T:T,Data!M321),IF(Data!Z321="Region",SUMIFS(Data!AY:AY,Data!Z:Z,"TM",Data!S:S,Data!M321),IF(Data!Z321="Country",SUMIFS(Data!AY:AY,Data!Z:Z,"TM",Data!R:R,Data!M321),0)))))))</f>
        <v>0</v>
      </c>
      <c r="AZ321" s="18">
        <f>IF(Z321="TM",(COUNTIFS(Orders!AD:AD,Data!M321,Orders!W:W,0,Orders!X:X,0,Orders!S:S,"*Tab*")+COUNTIFS(Orders!AD:AD,Data!M321,Orders!W:W,1,Orders!X:X,1,Orders!S:S,"*Tab*")),IF(Data!Z321="AAM",SUMIFS(Data!AZ:AZ,Data!Z:Z,"TM",Data!X:X,Data!M321),IF(Data!Z321="AM",SUMIFS(Data!AZ:AZ,Data!Z:Z,"TM",Data!V:V,Data!M321),IF(Data!Z321="AZM",SUMIFS(Data!AZ:AZ,Data!Z:Z,"TM",Data!U:U,Data!M321),IF(Data!Z321="Zone",SUMIFS(Data!AZ:AZ,Data!Z:Z,"TM",Data!T:T,Data!M321),IF(Data!Z321="Region",SUMIFS(Data!AZ:AZ,Data!Z:Z,"TM",Data!S:S,Data!M321),IF(Data!Z321="Country",SUMIFS(Data!AZ:AZ,Data!Z:Z,"TM",Data!R:R,Data!M321),0)))))))</f>
        <v>0</v>
      </c>
      <c r="BA321" s="18">
        <f>IF(Z321="TM",(COUNTIFS(Orders!AD:AD,Data!M321,Orders!W:W,0,Orders!X:X,0,Orders!S:S,"*Dental*")+COUNTIFS(Orders!AD:AD,Data!M321,Orders!W:W,1,Orders!X:X,1,Orders!S:S,"*Dental*")+COUNTIFS(Orders!AD:AD,Data!M321,Orders!W:W,0,Orders!X:X,0,Orders!S:S,"*Pediatric*")+COUNTIFS(Orders!AD:AD,Data!M321,Orders!W:W,1,Orders!X:X,1,Orders!S:S,"*Pediatric*")),IF(Data!Z321="AAM",SUMIFS(Data!BA:BA,Data!Z:Z,"TM",Data!X:X,Data!M321),IF(Data!Z321="AM",SUMIFS(Data!BA:BA,Data!Z:Z,"TM",Data!V:V,Data!M321),IF(Data!Z321="AZM",SUMIFS(Data!BA:BA,Data!Z:Z,"TM",Data!U:U,Data!M321),IF(Data!Z321="Zone",SUMIFS(Data!BA:BA,Data!Z:Z,"TM",Data!T:T,Data!M321),IF(Data!Z321="Region",SUMIFS(Data!BA:BA,Data!Z:Z,"TM",Data!S:S,Data!M321),IF(Data!Z321="Country",SUMIFS(Data!BA:BA,Data!Z:Z,"TM",Data!R:R,Data!M321),0)))))))</f>
        <v>0</v>
      </c>
      <c r="BB321" s="18">
        <f>IF(Z321="TM",(COUNTIFS(Orders!AD:AD,Data!M321,Orders!W:W,0,Orders!X:X,0,Orders!S:S,"*Fabric*")+COUNTIFS(Orders!AD:AD,Data!M321,Orders!W:W,1,Orders!X:X,1,Orders!S:S,"*Fabric*")),IF(Data!Z321="AAM",SUMIFS(Data!BB:BB,Data!Z:Z,"TM",Data!X:X,Data!M321),IF(Data!Z321="AM",SUMIFS(Data!BB:BB,Data!Z:Z,"TM",Data!V:V,Data!M321),IF(Data!Z321="AZM",SUMIFS(Data!BB:BB,Data!Z:Z,"TM",Data!U:U,Data!M321),IF(Data!Z321="Zone",SUMIFS(Data!BB:BB,Data!Z:Z,"TM",Data!T:T,Data!M321),IF(Data!Z321="Region",SUMIFS(Data!BB:BB,Data!Z:Z,"TM",Data!S:S,Data!M321),IF(Data!Z321="Country",SUMIFS(Data!BB:BB,Data!Z:Z,"TM",Data!R:R,Data!M321),0)))))))</f>
        <v>0</v>
      </c>
    </row>
    <row r="322" spans="1:54" ht="15.75" x14ac:dyDescent="0.3">
      <c r="A322" s="33" t="str">
        <f t="shared" si="88"/>
        <v/>
      </c>
      <c r="B322" s="33" t="b">
        <f t="shared" si="89"/>
        <v>1</v>
      </c>
      <c r="C322" s="33" t="e">
        <f>IF(ISERROR(SMALL($D$4:$D$594,E322)),””,SMALL($D$4:$D$594,E322))</f>
        <v>#NAME?</v>
      </c>
      <c r="D322" s="34" t="str">
        <f t="shared" si="90"/>
        <v/>
      </c>
      <c r="E322" s="33">
        <f>ROWS($E$4:E322)</f>
        <v>319</v>
      </c>
      <c r="F322" s="33">
        <f t="shared" si="91"/>
        <v>0</v>
      </c>
      <c r="G322" s="33">
        <f>IF(OR(Report!$C$7="",Report!$C$7="All Levels"),1,IF(Report!$C$7=Data!Z322,1,0))</f>
        <v>0</v>
      </c>
      <c r="H322" s="33">
        <f t="shared" si="92"/>
        <v>1</v>
      </c>
      <c r="I322" s="33">
        <f t="shared" si="93"/>
        <v>3</v>
      </c>
      <c r="J322" s="33">
        <f>IF(OR(Report!$F$7="",Report!$F$7="All AMs"),1,IF(Report!$F$7=Data!W322,1,0))</f>
        <v>1</v>
      </c>
      <c r="K322" s="33">
        <f>IF(OR(Report!$E$7="",Report!$E$7="All Zones"),1,IF(Report!$E$7=Data!P322,1,0))</f>
        <v>1</v>
      </c>
      <c r="L322" s="33">
        <f>IF(OR(Report!$D$7="",Report!$D$7="All Regions"),1,IF(Report!$D$7=Data!O322,1,0))</f>
        <v>1</v>
      </c>
      <c r="M322" s="67" t="s">
        <v>209</v>
      </c>
      <c r="N322" s="67" t="s">
        <v>1146</v>
      </c>
      <c r="O322" s="68" t="s">
        <v>19</v>
      </c>
      <c r="P322" s="68" t="s">
        <v>685</v>
      </c>
      <c r="Q322" s="68" t="s">
        <v>685</v>
      </c>
      <c r="R322" s="67" t="s">
        <v>777</v>
      </c>
      <c r="S322" s="67" t="s">
        <v>753</v>
      </c>
      <c r="T322" s="67" t="s">
        <v>754</v>
      </c>
      <c r="U322" s="67" t="s">
        <v>785</v>
      </c>
      <c r="V322" s="67"/>
      <c r="W322" s="67" t="s">
        <v>884</v>
      </c>
      <c r="X322" s="67" t="s">
        <v>448</v>
      </c>
      <c r="Y322" s="68" t="s">
        <v>361</v>
      </c>
      <c r="Z322" s="68" t="s">
        <v>13</v>
      </c>
      <c r="AA322" s="68" t="s">
        <v>925</v>
      </c>
      <c r="AB322" s="18">
        <f>IF(Z322="TM",IF(AA322="H",(COUNTIFS(Orders!AD:AD,Data!M322,Orders!W:W,0,Orders!X:X,0)+COUNTIFS(Orders!AD:AD,Data!M322,Orders!W:W,1,Orders!X:X,1)),0),IF(Data!Z322="AAM",SUMIFS(Data!AB:AB,Data!Z:Z,"TM",Data!X:X,Data!M322,AA:AA,"H"),IF(Data!Z322="AM",SUMIFS(Data!AB:AB,Data!Z:Z,"TM",Data!V:V,Data!M322,AA:AA,"H"),IF(Data!Z322="AZM",SUMIFS(Data!AB:AB,Data!Z:Z,"TM",Data!U:U,Data!M322,AA:AA,"H"),IF(Data!Z322="ZM",SUMIFS(Data!AB:AB,Data!Z:Z,"TM",Data!T:T,Data!M322,AA:AA,"H"),IF(Data!Z322="RM",SUMIFS(Data!AB:AB,Data!Z:Z,"TM",Data!S:S,Data!M322,AA:AA,"H"),IF(Data!Z322="CM",SUMIFS(Data!AB:AB,Data!Z:Z,"TM",Data!R:R,Data!M322,AA:AA,"H"),"")))))))</f>
        <v>0</v>
      </c>
      <c r="AC322" s="28">
        <f>IF(Z322="TM",IF(AA322="H",(SUMIFS(Orders!AG:AG,Orders!AD:AD,Data!M322,Orders!W:W,0,Orders!X:X,0)+SUMIFS(Orders!AG:AG,Orders!AD:AD,Data!M322,Orders!W:W,1,Orders!X:X,1))/12000,0),IF(Data!Z322="AAM",SUMIFS(Data!AC:AC,Data!Z:Z,"TM",Data!X:X,Data!M322,AA:AA,"H"),IF(Data!Z322="AM",SUMIFS(Data!AC:AC,Data!Z:Z,"TM",Data!V:V,Data!M322,AA:AA,"H"),IF(Data!Z322="AZM",SUMIFS(Data!AC:AC,Data!Z:Z,"TM",Data!U:U,Data!M322,AA:AA,"H"),IF(Data!Z322="Zone",SUMIFS(Data!AC:AC,Data!Z:Z,"TM",Data!T:T,Data!M322,AA:AA,"H"),IF(Data!Z322="Region",SUMIFS(Data!AC:AC,Data!Z:Z,"TM",Data!S:S,Data!M322,AA:AA,"H"),IF(Data!Z322="Country",SUMIFS(Data!AC:AC,Data!Z:Z,"TM",Data!R:R,Data!M322,AA:AA,"H"),"")))))))</f>
        <v>0</v>
      </c>
      <c r="AD322" s="18">
        <f>IF(Z322="TM",0,IF(Data!Z322="AAM",SUMIFS(Data!AD:AD,Data!Z:Z,"TM",Data!X:X,Data!M322,AA:AA,"H"),IF(Data!Z322="AM",SUMIFS(Data!AD:AD,Data!Z:Z,"TM",Data!V:V,Data!M322,AA:AA,"H"),IF(Data!Z322="AZM",SUMIFS(Data!AD:AD,Data!Z:Z,"TM",Data!U:U,Data!M322,AA:AA,"H"),IF(Data!Z322="Zone",SUMIFS(Data!AD:AD,Data!Z:Z,"TM",Data!T:T,Data!M322,AA:AA,"H"),IF(Data!Z322="Region",SUMIFS(Data!AD:AD,Data!Z:Z,"TM",Data!S:S,Data!M322,AA:AA,"H"),IF(Data!Z322="Country",SUMIFS(Data!AD:AD,Data!Z:Z,"TM",Data!R:R,Data!M322,AA:AA,"H"),"")))))))</f>
        <v>0</v>
      </c>
      <c r="AE322" s="27">
        <f t="shared" si="77"/>
        <v>0</v>
      </c>
      <c r="AF322" s="26">
        <f t="shared" si="78"/>
        <v>0</v>
      </c>
      <c r="AG322" s="26">
        <f t="shared" si="79"/>
        <v>0</v>
      </c>
      <c r="AH322" s="26">
        <f t="shared" si="80"/>
        <v>0</v>
      </c>
      <c r="AJ322" s="28">
        <f>IF(Z322="TM",IF(AA322="U",(SUMIFS(Orders!AG:AG,Orders!AD:AD,Data!M322,Orders!W:W,0,Orders!X:X,0)+SUMIFS(Orders!AG:AG,Orders!AD:AD,Data!M322,Orders!W:W,1,Orders!X:X,1))/12000,0),IF(Data!Z322="AAM",SUMIFS(Data!AJ:AJ,Data!Z:Z,"TM",Data!X:X,Data!M322,AA:AA,"U"),IF(Data!Z322="AM",SUMIFS(Data!AJ:AJ,Data!Z:Z,"TM",Data!V:V,Data!M322,AA:AA,"U"),IF(Data!Z322="AZM",SUMIFS(Data!AJ:AJ,Data!Z:Z,"TM",Data!U:U,Data!M322,AA:AA,"U"),IF(Data!Z322="Zone",SUMIFS(Data!AJ:AJ,Data!Z:Z,"TM",Data!T:T,Data!M322,AA:AA,"U"),IF(Data!Z322="Region",SUMIFS(Data!AJ:AJ,Data!Z:Z,"TM",Data!S:S,Data!M322,AA:AA,"U"),IF(Data!Z322="Country",SUMIFS(Data!AJ:AJ,Data!Z:Z,"TM",Data!R:R,Data!M322,AA:AA,"U"),"")))))))</f>
        <v>0</v>
      </c>
      <c r="AK322" s="18">
        <f>IF(Z322="TM",IF(AA322="U",(SUMIFS(Orders!AG:AG,Orders!AD:AD,Data!M322,Orders!W:W,0,Orders!X:X,0)+SUMIFS(Orders!AG:AG,Orders!AD:AD,Data!M322,Orders!W:W,1,Orders!X:X,1)),0),IF(Data!Z322="AAM",SUMIFS(Data!AK:AK,Data!Z:Z,"TM",Data!X:X,Data!M322,AA:AA,"U"),IF(Data!Z322="AM",SUMIFS(Data!AK:AK,Data!Z:Z,"TM",Data!V:V,Data!M322,AA:AA,"U"),IF(Data!Z322="AZM",SUMIFS(Data!AK:AK,Data!Z:Z,"TM",Data!U:U,Data!M322,AA:AA,"U"),IF(Data!Z322="Zone",SUMIFS(Data!AK:AK,Data!Z:Z,"TM",Data!T:T,Data!M322,AA:AA,"U"),IF(Data!Z322="Region",SUMIFS(Data!AK:AK,Data!Z:Z,"TM",Data!S:S,Data!M322,AA:AA,"U"),IF(Data!Z322="Country",SUMIFS(Data!AK:AK,Data!Z:Z,"TM",Data!R:R,Data!M322,AA:AA,"U"),"")))))))</f>
        <v>0</v>
      </c>
      <c r="AL322" s="18">
        <f>IF(Z322="TM",12000*0,IF(Data!Z322="AAM",SUMIFS(Data!AL:AL,Data!Z:Z,"TM",Data!X:X,Data!M322,AA:AA,"H"),IF(Data!Z322="AM",SUMIFS(Data!AL:AL,Data!Z:Z,"TM",Data!V:V,Data!M322,AA:AA,"H"),IF(Data!Z322="AZM",SUMIFS(Data!AL:AL,Data!Z:Z,"TM",Data!U:U,Data!M322,AA:AA,"H"),IF(Data!Z322="Zone",SUMIFS(Data!AL:AL,Data!Z:Z,"TM",Data!T:T,Data!M322,AA:AA,"H"),IF(Data!Z322="Region",SUMIFS(Data!AL:AL,Data!Z:Z,"TM",Data!S:S,Data!M322,AA:AA,"H"),IF(Data!Z322="Country",SUMIFS(Data!AL:AL,Data!Z:Z,"TM",Data!R:R,Data!M322,AA:AA,"H"),"")))))))</f>
        <v>0</v>
      </c>
      <c r="AM322" s="27">
        <f t="shared" si="81"/>
        <v>0</v>
      </c>
      <c r="AN322" s="26">
        <f t="shared" si="82"/>
        <v>0</v>
      </c>
      <c r="AO322" s="26">
        <f t="shared" si="83"/>
        <v>0</v>
      </c>
      <c r="AQ322" s="28">
        <f t="shared" si="84"/>
        <v>0</v>
      </c>
      <c r="AR322" s="18">
        <f t="shared" si="85"/>
        <v>0</v>
      </c>
      <c r="AS322" s="18">
        <f t="shared" si="86"/>
        <v>0</v>
      </c>
      <c r="AT322" s="27">
        <f t="shared" si="87"/>
        <v>0</v>
      </c>
      <c r="AU322" s="27"/>
      <c r="AV322" s="27"/>
      <c r="AW322" s="18">
        <f>IF(Z322="TM",(COUNTIFS(Orders!AD:AD,Data!M322,Orders!W:W,0,Orders!X:X,0,Orders!S:S,"*Ray*")+COUNTIFS(Orders!AD:AD,Data!M322,Orders!W:W,1,Orders!X:X,1,Orders!S:S,"*Ray*")+COUNTIFS(Orders!AD:AD,Data!M322,Orders!W:W,0,Orders!X:X,0,Orders!S:S,"*Fabric*")+COUNTIFS(Orders!AD:AD,Data!M322,Orders!W:W,1,Orders!X:X,1,Orders!S:S,"*Fabric*")),IF(Data!Z322="AAM",SUMIFS(Data!AW:AW,Data!Z:Z,"TM",Data!X:X,Data!M322),IF(Data!Z322="AM",SUMIFS(Data!AW:AW,Data!Z:Z,"TM",Data!V:V,Data!M322),IF(Data!Z322="AZM",SUMIFS(Data!AW:AW,Data!Z:Z,"TM",Data!U:U,Data!M322),IF(Data!Z322="Zone",SUMIFS(Data!AW:AW,Data!Z:Z,"TM",Data!T:T,Data!M322),IF(Data!Z322="Region",SUMIFS(Data!AW:AW,Data!Z:Z,"TM",Data!S:S,Data!M322),IF(Data!Z322="Country",SUMIFS(Data!AW:AW,Data!Z:Z,"TM",Data!R:R,Data!M322),0)))))))</f>
        <v>0</v>
      </c>
      <c r="AX322" s="18">
        <f>IF(Z322="TM",(COUNTIFS(Orders!AD:AD,Data!M322,Orders!W:W,0,Orders!X:X,0,Orders!S:S,"*Starter*")+COUNTIFS(Orders!AD:AD,Data!M322,Orders!W:W,1,Orders!X:X,1,Orders!S:S,"*Starter*")),IF(Data!Z322="AAM",SUMIFS(Data!AX:AX,Data!Z:Z,"TM",Data!X:X,Data!M322),IF(Data!Z322="AM",SUMIFS(Data!AX:AX,Data!Z:Z,"TM",Data!V:V,Data!M322),IF(Data!Z322="AZM",SUMIFS(Data!AX:AX,Data!Z:Z,"TM",Data!U:U,Data!M322),IF(Data!Z322="Zone",SUMIFS(Data!AX:AX,Data!Z:Z,"TM",Data!T:T,Data!M322),IF(Data!Z322="Region",SUMIFS(Data!AX:AX,Data!Z:Z,"TM",Data!S:S,Data!M322),IF(Data!Z322="Country",SUMIFS(Data!AX:AX,Data!Z:Z,"TM",Data!R:R,Data!M322),0)))))))</f>
        <v>0</v>
      </c>
      <c r="AY322" s="18">
        <f>IF(Z322="TM",(COUNTIFS(Orders!AD:AD,Data!M322,Orders!W:W,0,Orders!X:X,0,Orders!S:S,"*Pro*")+COUNTIFS(Orders!AD:AD,Data!M322,Orders!W:W,1,Orders!X:X,1,Orders!S:S,"*Pro*")),IF(Data!Z322="AAM",SUMIFS(Data!AY:AY,Data!Z:Z,"TM",Data!X:X,Data!M322),IF(Data!Z322="AM",SUMIFS(Data!AY:AY,Data!Z:Z,"TM",Data!V:V,Data!M322),IF(Data!Z322="AZM",SUMIFS(Data!AY:AY,Data!Z:Z,"TM",Data!U:U,Data!M322),IF(Data!Z322="Zone",SUMIFS(Data!AY:AY,Data!Z:Z,"TM",Data!T:T,Data!M322),IF(Data!Z322="Region",SUMIFS(Data!AY:AY,Data!Z:Z,"TM",Data!S:S,Data!M322),IF(Data!Z322="Country",SUMIFS(Data!AY:AY,Data!Z:Z,"TM",Data!R:R,Data!M322),0)))))))</f>
        <v>0</v>
      </c>
      <c r="AZ322" s="18">
        <f>IF(Z322="TM",(COUNTIFS(Orders!AD:AD,Data!M322,Orders!W:W,0,Orders!X:X,0,Orders!S:S,"*Tab*")+COUNTIFS(Orders!AD:AD,Data!M322,Orders!W:W,1,Orders!X:X,1,Orders!S:S,"*Tab*")),IF(Data!Z322="AAM",SUMIFS(Data!AZ:AZ,Data!Z:Z,"TM",Data!X:X,Data!M322),IF(Data!Z322="AM",SUMIFS(Data!AZ:AZ,Data!Z:Z,"TM",Data!V:V,Data!M322),IF(Data!Z322="AZM",SUMIFS(Data!AZ:AZ,Data!Z:Z,"TM",Data!U:U,Data!M322),IF(Data!Z322="Zone",SUMIFS(Data!AZ:AZ,Data!Z:Z,"TM",Data!T:T,Data!M322),IF(Data!Z322="Region",SUMIFS(Data!AZ:AZ,Data!Z:Z,"TM",Data!S:S,Data!M322),IF(Data!Z322="Country",SUMIFS(Data!AZ:AZ,Data!Z:Z,"TM",Data!R:R,Data!M322),0)))))))</f>
        <v>0</v>
      </c>
      <c r="BA322" s="18">
        <f>IF(Z322="TM",(COUNTIFS(Orders!AD:AD,Data!M322,Orders!W:W,0,Orders!X:X,0,Orders!S:S,"*Dental*")+COUNTIFS(Orders!AD:AD,Data!M322,Orders!W:W,1,Orders!X:X,1,Orders!S:S,"*Dental*")+COUNTIFS(Orders!AD:AD,Data!M322,Orders!W:W,0,Orders!X:X,0,Orders!S:S,"*Pediatric*")+COUNTIFS(Orders!AD:AD,Data!M322,Orders!W:W,1,Orders!X:X,1,Orders!S:S,"*Pediatric*")),IF(Data!Z322="AAM",SUMIFS(Data!BA:BA,Data!Z:Z,"TM",Data!X:X,Data!M322),IF(Data!Z322="AM",SUMIFS(Data!BA:BA,Data!Z:Z,"TM",Data!V:V,Data!M322),IF(Data!Z322="AZM",SUMIFS(Data!BA:BA,Data!Z:Z,"TM",Data!U:U,Data!M322),IF(Data!Z322="Zone",SUMIFS(Data!BA:BA,Data!Z:Z,"TM",Data!T:T,Data!M322),IF(Data!Z322="Region",SUMIFS(Data!BA:BA,Data!Z:Z,"TM",Data!S:S,Data!M322),IF(Data!Z322="Country",SUMIFS(Data!BA:BA,Data!Z:Z,"TM",Data!R:R,Data!M322),0)))))))</f>
        <v>0</v>
      </c>
      <c r="BB322" s="18">
        <f>IF(Z322="TM",(COUNTIFS(Orders!AD:AD,Data!M322,Orders!W:W,0,Orders!X:X,0,Orders!S:S,"*Fabric*")+COUNTIFS(Orders!AD:AD,Data!M322,Orders!W:W,1,Orders!X:X,1,Orders!S:S,"*Fabric*")),IF(Data!Z322="AAM",SUMIFS(Data!BB:BB,Data!Z:Z,"TM",Data!X:X,Data!M322),IF(Data!Z322="AM",SUMIFS(Data!BB:BB,Data!Z:Z,"TM",Data!V:V,Data!M322),IF(Data!Z322="AZM",SUMIFS(Data!BB:BB,Data!Z:Z,"TM",Data!U:U,Data!M322),IF(Data!Z322="Zone",SUMIFS(Data!BB:BB,Data!Z:Z,"TM",Data!T:T,Data!M322),IF(Data!Z322="Region",SUMIFS(Data!BB:BB,Data!Z:Z,"TM",Data!S:S,Data!M322),IF(Data!Z322="Country",SUMIFS(Data!BB:BB,Data!Z:Z,"TM",Data!R:R,Data!M322),0)))))))</f>
        <v>0</v>
      </c>
    </row>
    <row r="323" spans="1:54" ht="15.75" x14ac:dyDescent="0.3">
      <c r="A323" s="33" t="str">
        <f t="shared" si="88"/>
        <v/>
      </c>
      <c r="B323" s="33" t="b">
        <f t="shared" si="89"/>
        <v>1</v>
      </c>
      <c r="C323" s="33" t="e">
        <f>IF(ISERROR(SMALL($D$4:$D$594,E323)),””,SMALL($D$4:$D$594,E323))</f>
        <v>#NAME?</v>
      </c>
      <c r="D323" s="34" t="str">
        <f t="shared" si="90"/>
        <v/>
      </c>
      <c r="E323" s="33">
        <f>ROWS($E$4:E323)</f>
        <v>320</v>
      </c>
      <c r="F323" s="33">
        <f t="shared" si="91"/>
        <v>0</v>
      </c>
      <c r="G323" s="33">
        <f>IF(OR(Report!$C$7="",Report!$C$7="All Levels"),1,IF(Report!$C$7=Data!Z323,1,0))</f>
        <v>0</v>
      </c>
      <c r="H323" s="33">
        <f t="shared" si="92"/>
        <v>1</v>
      </c>
      <c r="I323" s="33">
        <f t="shared" si="93"/>
        <v>3</v>
      </c>
      <c r="J323" s="33">
        <f>IF(OR(Report!$F$7="",Report!$F$7="All AMs"),1,IF(Report!$F$7=Data!W323,1,0))</f>
        <v>1</v>
      </c>
      <c r="K323" s="33">
        <f>IF(OR(Report!$E$7="",Report!$E$7="All Zones"),1,IF(Report!$E$7=Data!P323,1,0))</f>
        <v>1</v>
      </c>
      <c r="L323" s="33">
        <f>IF(OR(Report!$D$7="",Report!$D$7="All Regions"),1,IF(Report!$D$7=Data!O323,1,0))</f>
        <v>1</v>
      </c>
      <c r="M323" s="67" t="s">
        <v>665</v>
      </c>
      <c r="N323" s="67" t="s">
        <v>885</v>
      </c>
      <c r="O323" s="68" t="s">
        <v>19</v>
      </c>
      <c r="P323" s="68" t="s">
        <v>685</v>
      </c>
      <c r="Q323" s="68" t="s">
        <v>685</v>
      </c>
      <c r="R323" s="67" t="s">
        <v>777</v>
      </c>
      <c r="S323" s="67" t="s">
        <v>753</v>
      </c>
      <c r="T323" s="67" t="s">
        <v>754</v>
      </c>
      <c r="U323" s="67" t="s">
        <v>785</v>
      </c>
      <c r="V323" s="67"/>
      <c r="W323" s="67" t="s">
        <v>884</v>
      </c>
      <c r="X323" s="67" t="s">
        <v>665</v>
      </c>
      <c r="Y323" s="68" t="s">
        <v>361</v>
      </c>
      <c r="Z323" s="68" t="s">
        <v>13</v>
      </c>
      <c r="AA323" s="68" t="s">
        <v>70</v>
      </c>
      <c r="AB323" s="18">
        <f>IF(Z323="TM",IF(AA323="H",(COUNTIFS(Orders!AD:AD,Data!M323,Orders!W:W,0,Orders!X:X,0)+COUNTIFS(Orders!AD:AD,Data!M323,Orders!W:W,1,Orders!X:X,1)),0),IF(Data!Z323="AAM",SUMIFS(Data!AB:AB,Data!Z:Z,"TM",Data!X:X,Data!M323,AA:AA,"H"),IF(Data!Z323="AM",SUMIFS(Data!AB:AB,Data!Z:Z,"TM",Data!V:V,Data!M323,AA:AA,"H"),IF(Data!Z323="AZM",SUMIFS(Data!AB:AB,Data!Z:Z,"TM",Data!U:U,Data!M323,AA:AA,"H"),IF(Data!Z323="ZM",SUMIFS(Data!AB:AB,Data!Z:Z,"TM",Data!T:T,Data!M323,AA:AA,"H"),IF(Data!Z323="RM",SUMIFS(Data!AB:AB,Data!Z:Z,"TM",Data!S:S,Data!M323,AA:AA,"H"),IF(Data!Z323="CM",SUMIFS(Data!AB:AB,Data!Z:Z,"TM",Data!R:R,Data!M323,AA:AA,"H"),"")))))))</f>
        <v>0</v>
      </c>
      <c r="AC323" s="28">
        <f>IF(Z323="TM",IF(AA323="H",(SUMIFS(Orders!AG:AG,Orders!AD:AD,Data!M323,Orders!W:W,0,Orders!X:X,0)+SUMIFS(Orders!AG:AG,Orders!AD:AD,Data!M323,Orders!W:W,1,Orders!X:X,1))/12000,0),IF(Data!Z323="AAM",SUMIFS(Data!AC:AC,Data!Z:Z,"TM",Data!X:X,Data!M323,AA:AA,"H"),IF(Data!Z323="AM",SUMIFS(Data!AC:AC,Data!Z:Z,"TM",Data!V:V,Data!M323,AA:AA,"H"),IF(Data!Z323="AZM",SUMIFS(Data!AC:AC,Data!Z:Z,"TM",Data!U:U,Data!M323,AA:AA,"H"),IF(Data!Z323="Zone",SUMIFS(Data!AC:AC,Data!Z:Z,"TM",Data!T:T,Data!M323,AA:AA,"H"),IF(Data!Z323="Region",SUMIFS(Data!AC:AC,Data!Z:Z,"TM",Data!S:S,Data!M323,AA:AA,"H"),IF(Data!Z323="Country",SUMIFS(Data!AC:AC,Data!Z:Z,"TM",Data!R:R,Data!M323,AA:AA,"H"),"")))))))</f>
        <v>0</v>
      </c>
      <c r="AD323" s="18">
        <f>IF(Z323="TM",0,IF(Data!Z323="AAM",SUMIFS(Data!AD:AD,Data!Z:Z,"TM",Data!X:X,Data!M323,AA:AA,"H"),IF(Data!Z323="AM",SUMIFS(Data!AD:AD,Data!Z:Z,"TM",Data!V:V,Data!M323,AA:AA,"H"),IF(Data!Z323="AZM",SUMIFS(Data!AD:AD,Data!Z:Z,"TM",Data!U:U,Data!M323,AA:AA,"H"),IF(Data!Z323="Zone",SUMIFS(Data!AD:AD,Data!Z:Z,"TM",Data!T:T,Data!M323,AA:AA,"H"),IF(Data!Z323="Region",SUMIFS(Data!AD:AD,Data!Z:Z,"TM",Data!S:S,Data!M323,AA:AA,"H"),IF(Data!Z323="Country",SUMIFS(Data!AD:AD,Data!Z:Z,"TM",Data!R:R,Data!M323,AA:AA,"H"),"")))))))</f>
        <v>0</v>
      </c>
      <c r="AE323" s="27">
        <f t="shared" si="77"/>
        <v>0</v>
      </c>
      <c r="AF323" s="26">
        <f t="shared" si="78"/>
        <v>0</v>
      </c>
      <c r="AG323" s="26">
        <f t="shared" si="79"/>
        <v>0</v>
      </c>
      <c r="AH323" s="26">
        <f t="shared" si="80"/>
        <v>0</v>
      </c>
      <c r="AJ323" s="28">
        <f>IF(Z323="TM",IF(AA323="U",(SUMIFS(Orders!AG:AG,Orders!AD:AD,Data!M323,Orders!W:W,0,Orders!X:X,0)+SUMIFS(Orders!AG:AG,Orders!AD:AD,Data!M323,Orders!W:W,1,Orders!X:X,1))/12000,0),IF(Data!Z323="AAM",SUMIFS(Data!AJ:AJ,Data!Z:Z,"TM",Data!X:X,Data!M323,AA:AA,"U"),IF(Data!Z323="AM",SUMIFS(Data!AJ:AJ,Data!Z:Z,"TM",Data!V:V,Data!M323,AA:AA,"U"),IF(Data!Z323="AZM",SUMIFS(Data!AJ:AJ,Data!Z:Z,"TM",Data!U:U,Data!M323,AA:AA,"U"),IF(Data!Z323="Zone",SUMIFS(Data!AJ:AJ,Data!Z:Z,"TM",Data!T:T,Data!M323,AA:AA,"U"),IF(Data!Z323="Region",SUMIFS(Data!AJ:AJ,Data!Z:Z,"TM",Data!S:S,Data!M323,AA:AA,"U"),IF(Data!Z323="Country",SUMIFS(Data!AJ:AJ,Data!Z:Z,"TM",Data!R:R,Data!M323,AA:AA,"U"),"")))))))</f>
        <v>0</v>
      </c>
      <c r="AK323" s="18">
        <f>IF(Z323="TM",IF(AA323="U",(SUMIFS(Orders!AG:AG,Orders!AD:AD,Data!M323,Orders!W:W,0,Orders!X:X,0)+SUMIFS(Orders!AG:AG,Orders!AD:AD,Data!M323,Orders!W:W,1,Orders!X:X,1)),0),IF(Data!Z323="AAM",SUMIFS(Data!AK:AK,Data!Z:Z,"TM",Data!X:X,Data!M323,AA:AA,"U"),IF(Data!Z323="AM",SUMIFS(Data!AK:AK,Data!Z:Z,"TM",Data!V:V,Data!M323,AA:AA,"U"),IF(Data!Z323="AZM",SUMIFS(Data!AK:AK,Data!Z:Z,"TM",Data!U:U,Data!M323,AA:AA,"U"),IF(Data!Z323="Zone",SUMIFS(Data!AK:AK,Data!Z:Z,"TM",Data!T:T,Data!M323,AA:AA,"U"),IF(Data!Z323="Region",SUMIFS(Data!AK:AK,Data!Z:Z,"TM",Data!S:S,Data!M323,AA:AA,"U"),IF(Data!Z323="Country",SUMIFS(Data!AK:AK,Data!Z:Z,"TM",Data!R:R,Data!M323,AA:AA,"U"),"")))))))</f>
        <v>0</v>
      </c>
      <c r="AL323" s="18">
        <f>IF(Z323="TM",12000*0,IF(Data!Z323="AAM",SUMIFS(Data!AL:AL,Data!Z:Z,"TM",Data!X:X,Data!M323,AA:AA,"H"),IF(Data!Z323="AM",SUMIFS(Data!AL:AL,Data!Z:Z,"TM",Data!V:V,Data!M323,AA:AA,"H"),IF(Data!Z323="AZM",SUMIFS(Data!AL:AL,Data!Z:Z,"TM",Data!U:U,Data!M323,AA:AA,"H"),IF(Data!Z323="Zone",SUMIFS(Data!AL:AL,Data!Z:Z,"TM",Data!T:T,Data!M323,AA:AA,"H"),IF(Data!Z323="Region",SUMIFS(Data!AL:AL,Data!Z:Z,"TM",Data!S:S,Data!M323,AA:AA,"H"),IF(Data!Z323="Country",SUMIFS(Data!AL:AL,Data!Z:Z,"TM",Data!R:R,Data!M323,AA:AA,"H"),"")))))))</f>
        <v>0</v>
      </c>
      <c r="AM323" s="27">
        <f t="shared" si="81"/>
        <v>0</v>
      </c>
      <c r="AN323" s="26">
        <f t="shared" si="82"/>
        <v>0</v>
      </c>
      <c r="AO323" s="26">
        <f t="shared" si="83"/>
        <v>0</v>
      </c>
      <c r="AQ323" s="28">
        <f t="shared" si="84"/>
        <v>0</v>
      </c>
      <c r="AR323" s="18">
        <f t="shared" si="85"/>
        <v>0</v>
      </c>
      <c r="AS323" s="18">
        <f t="shared" si="86"/>
        <v>0</v>
      </c>
      <c r="AT323" s="27">
        <f t="shared" si="87"/>
        <v>0</v>
      </c>
      <c r="AU323" s="27"/>
      <c r="AV323" s="27"/>
      <c r="AW323" s="18">
        <f>IF(Z323="TM",(COUNTIFS(Orders!AD:AD,Data!M323,Orders!W:W,0,Orders!X:X,0,Orders!S:S,"*Ray*")+COUNTIFS(Orders!AD:AD,Data!M323,Orders!W:W,1,Orders!X:X,1,Orders!S:S,"*Ray*")+COUNTIFS(Orders!AD:AD,Data!M323,Orders!W:W,0,Orders!X:X,0,Orders!S:S,"*Fabric*")+COUNTIFS(Orders!AD:AD,Data!M323,Orders!W:W,1,Orders!X:X,1,Orders!S:S,"*Fabric*")),IF(Data!Z323="AAM",SUMIFS(Data!AW:AW,Data!Z:Z,"TM",Data!X:X,Data!M323),IF(Data!Z323="AM",SUMIFS(Data!AW:AW,Data!Z:Z,"TM",Data!V:V,Data!M323),IF(Data!Z323="AZM",SUMIFS(Data!AW:AW,Data!Z:Z,"TM",Data!U:U,Data!M323),IF(Data!Z323="Zone",SUMIFS(Data!AW:AW,Data!Z:Z,"TM",Data!T:T,Data!M323),IF(Data!Z323="Region",SUMIFS(Data!AW:AW,Data!Z:Z,"TM",Data!S:S,Data!M323),IF(Data!Z323="Country",SUMIFS(Data!AW:AW,Data!Z:Z,"TM",Data!R:R,Data!M323),0)))))))</f>
        <v>0</v>
      </c>
      <c r="AX323" s="18">
        <f>IF(Z323="TM",(COUNTIFS(Orders!AD:AD,Data!M323,Orders!W:W,0,Orders!X:X,0,Orders!S:S,"*Starter*")+COUNTIFS(Orders!AD:AD,Data!M323,Orders!W:W,1,Orders!X:X,1,Orders!S:S,"*Starter*")),IF(Data!Z323="AAM",SUMIFS(Data!AX:AX,Data!Z:Z,"TM",Data!X:X,Data!M323),IF(Data!Z323="AM",SUMIFS(Data!AX:AX,Data!Z:Z,"TM",Data!V:V,Data!M323),IF(Data!Z323="AZM",SUMIFS(Data!AX:AX,Data!Z:Z,"TM",Data!U:U,Data!M323),IF(Data!Z323="Zone",SUMIFS(Data!AX:AX,Data!Z:Z,"TM",Data!T:T,Data!M323),IF(Data!Z323="Region",SUMIFS(Data!AX:AX,Data!Z:Z,"TM",Data!S:S,Data!M323),IF(Data!Z323="Country",SUMIFS(Data!AX:AX,Data!Z:Z,"TM",Data!R:R,Data!M323),0)))))))</f>
        <v>0</v>
      </c>
      <c r="AY323" s="18">
        <f>IF(Z323="TM",(COUNTIFS(Orders!AD:AD,Data!M323,Orders!W:W,0,Orders!X:X,0,Orders!S:S,"*Pro*")+COUNTIFS(Orders!AD:AD,Data!M323,Orders!W:W,1,Orders!X:X,1,Orders!S:S,"*Pro*")),IF(Data!Z323="AAM",SUMIFS(Data!AY:AY,Data!Z:Z,"TM",Data!X:X,Data!M323),IF(Data!Z323="AM",SUMIFS(Data!AY:AY,Data!Z:Z,"TM",Data!V:V,Data!M323),IF(Data!Z323="AZM",SUMIFS(Data!AY:AY,Data!Z:Z,"TM",Data!U:U,Data!M323),IF(Data!Z323="Zone",SUMIFS(Data!AY:AY,Data!Z:Z,"TM",Data!T:T,Data!M323),IF(Data!Z323="Region",SUMIFS(Data!AY:AY,Data!Z:Z,"TM",Data!S:S,Data!M323),IF(Data!Z323="Country",SUMIFS(Data!AY:AY,Data!Z:Z,"TM",Data!R:R,Data!M323),0)))))))</f>
        <v>0</v>
      </c>
      <c r="AZ323" s="18">
        <f>IF(Z323="TM",(COUNTIFS(Orders!AD:AD,Data!M323,Orders!W:W,0,Orders!X:X,0,Orders!S:S,"*Tab*")+COUNTIFS(Orders!AD:AD,Data!M323,Orders!W:W,1,Orders!X:X,1,Orders!S:S,"*Tab*")),IF(Data!Z323="AAM",SUMIFS(Data!AZ:AZ,Data!Z:Z,"TM",Data!X:X,Data!M323),IF(Data!Z323="AM",SUMIFS(Data!AZ:AZ,Data!Z:Z,"TM",Data!V:V,Data!M323),IF(Data!Z323="AZM",SUMIFS(Data!AZ:AZ,Data!Z:Z,"TM",Data!U:U,Data!M323),IF(Data!Z323="Zone",SUMIFS(Data!AZ:AZ,Data!Z:Z,"TM",Data!T:T,Data!M323),IF(Data!Z323="Region",SUMIFS(Data!AZ:AZ,Data!Z:Z,"TM",Data!S:S,Data!M323),IF(Data!Z323="Country",SUMIFS(Data!AZ:AZ,Data!Z:Z,"TM",Data!R:R,Data!M323),0)))))))</f>
        <v>0</v>
      </c>
      <c r="BA323" s="18">
        <f>IF(Z323="TM",(COUNTIFS(Orders!AD:AD,Data!M323,Orders!W:W,0,Orders!X:X,0,Orders!S:S,"*Dental*")+COUNTIFS(Orders!AD:AD,Data!M323,Orders!W:W,1,Orders!X:X,1,Orders!S:S,"*Dental*")+COUNTIFS(Orders!AD:AD,Data!M323,Orders!W:W,0,Orders!X:X,0,Orders!S:S,"*Pediatric*")+COUNTIFS(Orders!AD:AD,Data!M323,Orders!W:W,1,Orders!X:X,1,Orders!S:S,"*Pediatric*")),IF(Data!Z323="AAM",SUMIFS(Data!BA:BA,Data!Z:Z,"TM",Data!X:X,Data!M323),IF(Data!Z323="AM",SUMIFS(Data!BA:BA,Data!Z:Z,"TM",Data!V:V,Data!M323),IF(Data!Z323="AZM",SUMIFS(Data!BA:BA,Data!Z:Z,"TM",Data!U:U,Data!M323),IF(Data!Z323="Zone",SUMIFS(Data!BA:BA,Data!Z:Z,"TM",Data!T:T,Data!M323),IF(Data!Z323="Region",SUMIFS(Data!BA:BA,Data!Z:Z,"TM",Data!S:S,Data!M323),IF(Data!Z323="Country",SUMIFS(Data!BA:BA,Data!Z:Z,"TM",Data!R:R,Data!M323),0)))))))</f>
        <v>0</v>
      </c>
      <c r="BB323" s="18">
        <f>IF(Z323="TM",(COUNTIFS(Orders!AD:AD,Data!M323,Orders!W:W,0,Orders!X:X,0,Orders!S:S,"*Fabric*")+COUNTIFS(Orders!AD:AD,Data!M323,Orders!W:W,1,Orders!X:X,1,Orders!S:S,"*Fabric*")),IF(Data!Z323="AAM",SUMIFS(Data!BB:BB,Data!Z:Z,"TM",Data!X:X,Data!M323),IF(Data!Z323="AM",SUMIFS(Data!BB:BB,Data!Z:Z,"TM",Data!V:V,Data!M323),IF(Data!Z323="AZM",SUMIFS(Data!BB:BB,Data!Z:Z,"TM",Data!U:U,Data!M323),IF(Data!Z323="Zone",SUMIFS(Data!BB:BB,Data!Z:Z,"TM",Data!T:T,Data!M323),IF(Data!Z323="Region",SUMIFS(Data!BB:BB,Data!Z:Z,"TM",Data!S:S,Data!M323),IF(Data!Z323="Country",SUMIFS(Data!BB:BB,Data!Z:Z,"TM",Data!R:R,Data!M323),0)))))))</f>
        <v>0</v>
      </c>
    </row>
    <row r="324" spans="1:54" ht="15.75" x14ac:dyDescent="0.3">
      <c r="A324" s="33" t="str">
        <f t="shared" si="88"/>
        <v/>
      </c>
      <c r="B324" s="33" t="b">
        <f t="shared" si="89"/>
        <v>1</v>
      </c>
      <c r="C324" s="33" t="e">
        <f>IF(ISERROR(SMALL($D$4:$D$594,E324)),””,SMALL($D$4:$D$594,E324))</f>
        <v>#NAME?</v>
      </c>
      <c r="D324" s="34" t="str">
        <f t="shared" si="90"/>
        <v/>
      </c>
      <c r="E324" s="33">
        <f>ROWS($E$4:E324)</f>
        <v>321</v>
      </c>
      <c r="F324" s="33">
        <f t="shared" si="91"/>
        <v>0</v>
      </c>
      <c r="G324" s="33">
        <f>IF(OR(Report!$C$7="",Report!$C$7="All Levels"),1,IF(Report!$C$7=Data!Z324,1,0))</f>
        <v>0</v>
      </c>
      <c r="H324" s="33">
        <f t="shared" si="92"/>
        <v>1</v>
      </c>
      <c r="I324" s="33">
        <f t="shared" si="93"/>
        <v>3</v>
      </c>
      <c r="J324" s="33">
        <f>IF(OR(Report!$F$7="",Report!$F$7="All AMs"),1,IF(Report!$F$7=Data!W324,1,0))</f>
        <v>1</v>
      </c>
      <c r="K324" s="33">
        <f>IF(OR(Report!$E$7="",Report!$E$7="All Zones"),1,IF(Report!$E$7=Data!P324,1,0))</f>
        <v>1</v>
      </c>
      <c r="L324" s="33">
        <f>IF(OR(Report!$D$7="",Report!$D$7="All Regions"),1,IF(Report!$D$7=Data!O324,1,0))</f>
        <v>1</v>
      </c>
      <c r="M324" s="67" t="s">
        <v>655</v>
      </c>
      <c r="N324" s="67" t="s">
        <v>1147</v>
      </c>
      <c r="O324" s="68" t="s">
        <v>19</v>
      </c>
      <c r="P324" s="68" t="s">
        <v>685</v>
      </c>
      <c r="Q324" s="68" t="s">
        <v>685</v>
      </c>
      <c r="R324" s="67" t="s">
        <v>777</v>
      </c>
      <c r="S324" s="67" t="s">
        <v>753</v>
      </c>
      <c r="T324" s="67" t="s">
        <v>754</v>
      </c>
      <c r="U324" s="67" t="s">
        <v>785</v>
      </c>
      <c r="V324" s="67"/>
      <c r="W324" s="67" t="s">
        <v>884</v>
      </c>
      <c r="X324" s="67" t="s">
        <v>665</v>
      </c>
      <c r="Y324" s="68" t="s">
        <v>361</v>
      </c>
      <c r="Z324" s="68" t="s">
        <v>13</v>
      </c>
      <c r="AA324" s="68" t="s">
        <v>70</v>
      </c>
      <c r="AB324" s="18">
        <f>IF(Z324="TM",IF(AA324="H",(COUNTIFS(Orders!AD:AD,Data!M324,Orders!W:W,0,Orders!X:X,0)+COUNTIFS(Orders!AD:AD,Data!M324,Orders!W:W,1,Orders!X:X,1)),0),IF(Data!Z324="AAM",SUMIFS(Data!AB:AB,Data!Z:Z,"TM",Data!X:X,Data!M324,AA:AA,"H"),IF(Data!Z324="AM",SUMIFS(Data!AB:AB,Data!Z:Z,"TM",Data!V:V,Data!M324,AA:AA,"H"),IF(Data!Z324="AZM",SUMIFS(Data!AB:AB,Data!Z:Z,"TM",Data!U:U,Data!M324,AA:AA,"H"),IF(Data!Z324="ZM",SUMIFS(Data!AB:AB,Data!Z:Z,"TM",Data!T:T,Data!M324,AA:AA,"H"),IF(Data!Z324="RM",SUMIFS(Data!AB:AB,Data!Z:Z,"TM",Data!S:S,Data!M324,AA:AA,"H"),IF(Data!Z324="CM",SUMIFS(Data!AB:AB,Data!Z:Z,"TM",Data!R:R,Data!M324,AA:AA,"H"),"")))))))</f>
        <v>0</v>
      </c>
      <c r="AC324" s="28">
        <f>IF(Z324="TM",IF(AA324="H",(SUMIFS(Orders!AG:AG,Orders!AD:AD,Data!M324,Orders!W:W,0,Orders!X:X,0)+SUMIFS(Orders!AG:AG,Orders!AD:AD,Data!M324,Orders!W:W,1,Orders!X:X,1))/12000,0),IF(Data!Z324="AAM",SUMIFS(Data!AC:AC,Data!Z:Z,"TM",Data!X:X,Data!M324,AA:AA,"H"),IF(Data!Z324="AM",SUMIFS(Data!AC:AC,Data!Z:Z,"TM",Data!V:V,Data!M324,AA:AA,"H"),IF(Data!Z324="AZM",SUMIFS(Data!AC:AC,Data!Z:Z,"TM",Data!U:U,Data!M324,AA:AA,"H"),IF(Data!Z324="Zone",SUMIFS(Data!AC:AC,Data!Z:Z,"TM",Data!T:T,Data!M324,AA:AA,"H"),IF(Data!Z324="Region",SUMIFS(Data!AC:AC,Data!Z:Z,"TM",Data!S:S,Data!M324,AA:AA,"H"),IF(Data!Z324="Country",SUMIFS(Data!AC:AC,Data!Z:Z,"TM",Data!R:R,Data!M324,AA:AA,"H"),"")))))))</f>
        <v>0</v>
      </c>
      <c r="AD324" s="18">
        <f>IF(Z324="TM",0,IF(Data!Z324="AAM",SUMIFS(Data!AD:AD,Data!Z:Z,"TM",Data!X:X,Data!M324,AA:AA,"H"),IF(Data!Z324="AM",SUMIFS(Data!AD:AD,Data!Z:Z,"TM",Data!V:V,Data!M324,AA:AA,"H"),IF(Data!Z324="AZM",SUMIFS(Data!AD:AD,Data!Z:Z,"TM",Data!U:U,Data!M324,AA:AA,"H"),IF(Data!Z324="Zone",SUMIFS(Data!AD:AD,Data!Z:Z,"TM",Data!T:T,Data!M324,AA:AA,"H"),IF(Data!Z324="Region",SUMIFS(Data!AD:AD,Data!Z:Z,"TM",Data!S:S,Data!M324,AA:AA,"H"),IF(Data!Z324="Country",SUMIFS(Data!AD:AD,Data!Z:Z,"TM",Data!R:R,Data!M324,AA:AA,"H"),"")))))))</f>
        <v>0</v>
      </c>
      <c r="AE324" s="27">
        <f t="shared" si="77"/>
        <v>0</v>
      </c>
      <c r="AF324" s="26">
        <f t="shared" si="78"/>
        <v>0</v>
      </c>
      <c r="AG324" s="26">
        <f t="shared" si="79"/>
        <v>0</v>
      </c>
      <c r="AH324" s="26">
        <f t="shared" si="80"/>
        <v>0</v>
      </c>
      <c r="AJ324" s="28">
        <f>IF(Z324="TM",IF(AA324="U",(SUMIFS(Orders!AG:AG,Orders!AD:AD,Data!M324,Orders!W:W,0,Orders!X:X,0)+SUMIFS(Orders!AG:AG,Orders!AD:AD,Data!M324,Orders!W:W,1,Orders!X:X,1))/12000,0),IF(Data!Z324="AAM",SUMIFS(Data!AJ:AJ,Data!Z:Z,"TM",Data!X:X,Data!M324,AA:AA,"U"),IF(Data!Z324="AM",SUMIFS(Data!AJ:AJ,Data!Z:Z,"TM",Data!V:V,Data!M324,AA:AA,"U"),IF(Data!Z324="AZM",SUMIFS(Data!AJ:AJ,Data!Z:Z,"TM",Data!U:U,Data!M324,AA:AA,"U"),IF(Data!Z324="Zone",SUMIFS(Data!AJ:AJ,Data!Z:Z,"TM",Data!T:T,Data!M324,AA:AA,"U"),IF(Data!Z324="Region",SUMIFS(Data!AJ:AJ,Data!Z:Z,"TM",Data!S:S,Data!M324,AA:AA,"U"),IF(Data!Z324="Country",SUMIFS(Data!AJ:AJ,Data!Z:Z,"TM",Data!R:R,Data!M324,AA:AA,"U"),"")))))))</f>
        <v>0</v>
      </c>
      <c r="AK324" s="18">
        <f>IF(Z324="TM",IF(AA324="U",(SUMIFS(Orders!AG:AG,Orders!AD:AD,Data!M324,Orders!W:W,0,Orders!X:X,0)+SUMIFS(Orders!AG:AG,Orders!AD:AD,Data!M324,Orders!W:W,1,Orders!X:X,1)),0),IF(Data!Z324="AAM",SUMIFS(Data!AK:AK,Data!Z:Z,"TM",Data!X:X,Data!M324,AA:AA,"U"),IF(Data!Z324="AM",SUMIFS(Data!AK:AK,Data!Z:Z,"TM",Data!V:V,Data!M324,AA:AA,"U"),IF(Data!Z324="AZM",SUMIFS(Data!AK:AK,Data!Z:Z,"TM",Data!U:U,Data!M324,AA:AA,"U"),IF(Data!Z324="Zone",SUMIFS(Data!AK:AK,Data!Z:Z,"TM",Data!T:T,Data!M324,AA:AA,"U"),IF(Data!Z324="Region",SUMIFS(Data!AK:AK,Data!Z:Z,"TM",Data!S:S,Data!M324,AA:AA,"U"),IF(Data!Z324="Country",SUMIFS(Data!AK:AK,Data!Z:Z,"TM",Data!R:R,Data!M324,AA:AA,"U"),"")))))))</f>
        <v>0</v>
      </c>
      <c r="AL324" s="18">
        <f>IF(Z324="TM",12000*0,IF(Data!Z324="AAM",SUMIFS(Data!AL:AL,Data!Z:Z,"TM",Data!X:X,Data!M324,AA:AA,"H"),IF(Data!Z324="AM",SUMIFS(Data!AL:AL,Data!Z:Z,"TM",Data!V:V,Data!M324,AA:AA,"H"),IF(Data!Z324="AZM",SUMIFS(Data!AL:AL,Data!Z:Z,"TM",Data!U:U,Data!M324,AA:AA,"H"),IF(Data!Z324="Zone",SUMIFS(Data!AL:AL,Data!Z:Z,"TM",Data!T:T,Data!M324,AA:AA,"H"),IF(Data!Z324="Region",SUMIFS(Data!AL:AL,Data!Z:Z,"TM",Data!S:S,Data!M324,AA:AA,"H"),IF(Data!Z324="Country",SUMIFS(Data!AL:AL,Data!Z:Z,"TM",Data!R:R,Data!M324,AA:AA,"H"),"")))))))</f>
        <v>0</v>
      </c>
      <c r="AM324" s="27">
        <f t="shared" si="81"/>
        <v>0</v>
      </c>
      <c r="AN324" s="26">
        <f t="shared" si="82"/>
        <v>0</v>
      </c>
      <c r="AO324" s="26">
        <f t="shared" si="83"/>
        <v>0</v>
      </c>
      <c r="AQ324" s="28">
        <f t="shared" si="84"/>
        <v>0</v>
      </c>
      <c r="AR324" s="18">
        <f t="shared" si="85"/>
        <v>0</v>
      </c>
      <c r="AS324" s="18">
        <f t="shared" si="86"/>
        <v>0</v>
      </c>
      <c r="AT324" s="27">
        <f t="shared" si="87"/>
        <v>0</v>
      </c>
      <c r="AU324" s="27"/>
      <c r="AV324" s="27"/>
      <c r="AW324" s="18">
        <f>IF(Z324="TM",(COUNTIFS(Orders!AD:AD,Data!M324,Orders!W:W,0,Orders!X:X,0,Orders!S:S,"*Ray*")+COUNTIFS(Orders!AD:AD,Data!M324,Orders!W:W,1,Orders!X:X,1,Orders!S:S,"*Ray*")+COUNTIFS(Orders!AD:AD,Data!M324,Orders!W:W,0,Orders!X:X,0,Orders!S:S,"*Fabric*")+COUNTIFS(Orders!AD:AD,Data!M324,Orders!W:W,1,Orders!X:X,1,Orders!S:S,"*Fabric*")),IF(Data!Z324="AAM",SUMIFS(Data!AW:AW,Data!Z:Z,"TM",Data!X:X,Data!M324),IF(Data!Z324="AM",SUMIFS(Data!AW:AW,Data!Z:Z,"TM",Data!V:V,Data!M324),IF(Data!Z324="AZM",SUMIFS(Data!AW:AW,Data!Z:Z,"TM",Data!U:U,Data!M324),IF(Data!Z324="Zone",SUMIFS(Data!AW:AW,Data!Z:Z,"TM",Data!T:T,Data!M324),IF(Data!Z324="Region",SUMIFS(Data!AW:AW,Data!Z:Z,"TM",Data!S:S,Data!M324),IF(Data!Z324="Country",SUMIFS(Data!AW:AW,Data!Z:Z,"TM",Data!R:R,Data!M324),0)))))))</f>
        <v>0</v>
      </c>
      <c r="AX324" s="18">
        <f>IF(Z324="TM",(COUNTIFS(Orders!AD:AD,Data!M324,Orders!W:W,0,Orders!X:X,0,Orders!S:S,"*Starter*")+COUNTIFS(Orders!AD:AD,Data!M324,Orders!W:W,1,Orders!X:X,1,Orders!S:S,"*Starter*")),IF(Data!Z324="AAM",SUMIFS(Data!AX:AX,Data!Z:Z,"TM",Data!X:X,Data!M324),IF(Data!Z324="AM",SUMIFS(Data!AX:AX,Data!Z:Z,"TM",Data!V:V,Data!M324),IF(Data!Z324="AZM",SUMIFS(Data!AX:AX,Data!Z:Z,"TM",Data!U:U,Data!M324),IF(Data!Z324="Zone",SUMIFS(Data!AX:AX,Data!Z:Z,"TM",Data!T:T,Data!M324),IF(Data!Z324="Region",SUMIFS(Data!AX:AX,Data!Z:Z,"TM",Data!S:S,Data!M324),IF(Data!Z324="Country",SUMIFS(Data!AX:AX,Data!Z:Z,"TM",Data!R:R,Data!M324),0)))))))</f>
        <v>0</v>
      </c>
      <c r="AY324" s="18">
        <f>IF(Z324="TM",(COUNTIFS(Orders!AD:AD,Data!M324,Orders!W:W,0,Orders!X:X,0,Orders!S:S,"*Pro*")+COUNTIFS(Orders!AD:AD,Data!M324,Orders!W:W,1,Orders!X:X,1,Orders!S:S,"*Pro*")),IF(Data!Z324="AAM",SUMIFS(Data!AY:AY,Data!Z:Z,"TM",Data!X:X,Data!M324),IF(Data!Z324="AM",SUMIFS(Data!AY:AY,Data!Z:Z,"TM",Data!V:V,Data!M324),IF(Data!Z324="AZM",SUMIFS(Data!AY:AY,Data!Z:Z,"TM",Data!U:U,Data!M324),IF(Data!Z324="Zone",SUMIFS(Data!AY:AY,Data!Z:Z,"TM",Data!T:T,Data!M324),IF(Data!Z324="Region",SUMIFS(Data!AY:AY,Data!Z:Z,"TM",Data!S:S,Data!M324),IF(Data!Z324="Country",SUMIFS(Data!AY:AY,Data!Z:Z,"TM",Data!R:R,Data!M324),0)))))))</f>
        <v>0</v>
      </c>
      <c r="AZ324" s="18">
        <f>IF(Z324="TM",(COUNTIFS(Orders!AD:AD,Data!M324,Orders!W:W,0,Orders!X:X,0,Orders!S:S,"*Tab*")+COUNTIFS(Orders!AD:AD,Data!M324,Orders!W:W,1,Orders!X:X,1,Orders!S:S,"*Tab*")),IF(Data!Z324="AAM",SUMIFS(Data!AZ:AZ,Data!Z:Z,"TM",Data!X:X,Data!M324),IF(Data!Z324="AM",SUMIFS(Data!AZ:AZ,Data!Z:Z,"TM",Data!V:V,Data!M324),IF(Data!Z324="AZM",SUMIFS(Data!AZ:AZ,Data!Z:Z,"TM",Data!U:U,Data!M324),IF(Data!Z324="Zone",SUMIFS(Data!AZ:AZ,Data!Z:Z,"TM",Data!T:T,Data!M324),IF(Data!Z324="Region",SUMIFS(Data!AZ:AZ,Data!Z:Z,"TM",Data!S:S,Data!M324),IF(Data!Z324="Country",SUMIFS(Data!AZ:AZ,Data!Z:Z,"TM",Data!R:R,Data!M324),0)))))))</f>
        <v>0</v>
      </c>
      <c r="BA324" s="18">
        <f>IF(Z324="TM",(COUNTIFS(Orders!AD:AD,Data!M324,Orders!W:W,0,Orders!X:X,0,Orders!S:S,"*Dental*")+COUNTIFS(Orders!AD:AD,Data!M324,Orders!W:W,1,Orders!X:X,1,Orders!S:S,"*Dental*")+COUNTIFS(Orders!AD:AD,Data!M324,Orders!W:W,0,Orders!X:X,0,Orders!S:S,"*Pediatric*")+COUNTIFS(Orders!AD:AD,Data!M324,Orders!W:W,1,Orders!X:X,1,Orders!S:S,"*Pediatric*")),IF(Data!Z324="AAM",SUMIFS(Data!BA:BA,Data!Z:Z,"TM",Data!X:X,Data!M324),IF(Data!Z324="AM",SUMIFS(Data!BA:BA,Data!Z:Z,"TM",Data!V:V,Data!M324),IF(Data!Z324="AZM",SUMIFS(Data!BA:BA,Data!Z:Z,"TM",Data!U:U,Data!M324),IF(Data!Z324="Zone",SUMIFS(Data!BA:BA,Data!Z:Z,"TM",Data!T:T,Data!M324),IF(Data!Z324="Region",SUMIFS(Data!BA:BA,Data!Z:Z,"TM",Data!S:S,Data!M324),IF(Data!Z324="Country",SUMIFS(Data!BA:BA,Data!Z:Z,"TM",Data!R:R,Data!M324),0)))))))</f>
        <v>0</v>
      </c>
      <c r="BB324" s="18">
        <f>IF(Z324="TM",(COUNTIFS(Orders!AD:AD,Data!M324,Orders!W:W,0,Orders!X:X,0,Orders!S:S,"*Fabric*")+COUNTIFS(Orders!AD:AD,Data!M324,Orders!W:W,1,Orders!X:X,1,Orders!S:S,"*Fabric*")),IF(Data!Z324="AAM",SUMIFS(Data!BB:BB,Data!Z:Z,"TM",Data!X:X,Data!M324),IF(Data!Z324="AM",SUMIFS(Data!BB:BB,Data!Z:Z,"TM",Data!V:V,Data!M324),IF(Data!Z324="AZM",SUMIFS(Data!BB:BB,Data!Z:Z,"TM",Data!U:U,Data!M324),IF(Data!Z324="Zone",SUMIFS(Data!BB:BB,Data!Z:Z,"TM",Data!T:T,Data!M324),IF(Data!Z324="Region",SUMIFS(Data!BB:BB,Data!Z:Z,"TM",Data!S:S,Data!M324),IF(Data!Z324="Country",SUMIFS(Data!BB:BB,Data!Z:Z,"TM",Data!R:R,Data!M324),0)))))))</f>
        <v>0</v>
      </c>
    </row>
    <row r="325" spans="1:54" ht="15.75" x14ac:dyDescent="0.3">
      <c r="A325" s="33" t="str">
        <f t="shared" si="88"/>
        <v/>
      </c>
      <c r="B325" s="33" t="b">
        <f t="shared" si="89"/>
        <v>1</v>
      </c>
      <c r="C325" s="33" t="e">
        <f>IF(ISERROR(SMALL($D$4:$D$594,E325)),””,SMALL($D$4:$D$594,E325))</f>
        <v>#NAME?</v>
      </c>
      <c r="D325" s="34" t="str">
        <f t="shared" si="90"/>
        <v/>
      </c>
      <c r="E325" s="33">
        <f>ROWS($E$4:E325)</f>
        <v>322</v>
      </c>
      <c r="F325" s="33">
        <f t="shared" si="91"/>
        <v>0</v>
      </c>
      <c r="G325" s="33">
        <f>IF(OR(Report!$C$7="",Report!$C$7="All Levels"),1,IF(Report!$C$7=Data!Z325,1,0))</f>
        <v>0</v>
      </c>
      <c r="H325" s="33">
        <f t="shared" si="92"/>
        <v>1</v>
      </c>
      <c r="I325" s="33">
        <f t="shared" si="93"/>
        <v>3</v>
      </c>
      <c r="J325" s="33">
        <f>IF(OR(Report!$F$7="",Report!$F$7="All AMs"),1,IF(Report!$F$7=Data!W325,1,0))</f>
        <v>1</v>
      </c>
      <c r="K325" s="33">
        <f>IF(OR(Report!$E$7="",Report!$E$7="All Zones"),1,IF(Report!$E$7=Data!P325,1,0))</f>
        <v>1</v>
      </c>
      <c r="L325" s="33">
        <f>IF(OR(Report!$D$7="",Report!$D$7="All Regions"),1,IF(Report!$D$7=Data!O325,1,0))</f>
        <v>1</v>
      </c>
      <c r="M325" s="67" t="s">
        <v>668</v>
      </c>
      <c r="N325" s="67" t="s">
        <v>1148</v>
      </c>
      <c r="O325" s="68" t="s">
        <v>19</v>
      </c>
      <c r="P325" s="68" t="s">
        <v>685</v>
      </c>
      <c r="Q325" s="68" t="s">
        <v>685</v>
      </c>
      <c r="R325" s="67" t="s">
        <v>777</v>
      </c>
      <c r="S325" s="67" t="s">
        <v>753</v>
      </c>
      <c r="T325" s="67" t="s">
        <v>754</v>
      </c>
      <c r="U325" s="67" t="s">
        <v>785</v>
      </c>
      <c r="V325" s="67"/>
      <c r="W325" s="67" t="s">
        <v>884</v>
      </c>
      <c r="X325" s="67" t="s">
        <v>665</v>
      </c>
      <c r="Y325" s="68" t="s">
        <v>361</v>
      </c>
      <c r="Z325" s="68" t="s">
        <v>13</v>
      </c>
      <c r="AA325" s="68" t="s">
        <v>70</v>
      </c>
      <c r="AB325" s="18">
        <f>IF(Z325="TM",IF(AA325="H",(COUNTIFS(Orders!AD:AD,Data!M325,Orders!W:W,0,Orders!X:X,0)+COUNTIFS(Orders!AD:AD,Data!M325,Orders!W:W,1,Orders!X:X,1)),0),IF(Data!Z325="AAM",SUMIFS(Data!AB:AB,Data!Z:Z,"TM",Data!X:X,Data!M325,AA:AA,"H"),IF(Data!Z325="AM",SUMIFS(Data!AB:AB,Data!Z:Z,"TM",Data!V:V,Data!M325,AA:AA,"H"),IF(Data!Z325="AZM",SUMIFS(Data!AB:AB,Data!Z:Z,"TM",Data!U:U,Data!M325,AA:AA,"H"),IF(Data!Z325="ZM",SUMIFS(Data!AB:AB,Data!Z:Z,"TM",Data!T:T,Data!M325,AA:AA,"H"),IF(Data!Z325="RM",SUMIFS(Data!AB:AB,Data!Z:Z,"TM",Data!S:S,Data!M325,AA:AA,"H"),IF(Data!Z325="CM",SUMIFS(Data!AB:AB,Data!Z:Z,"TM",Data!R:R,Data!M325,AA:AA,"H"),"")))))))</f>
        <v>0</v>
      </c>
      <c r="AC325" s="28">
        <f>IF(Z325="TM",IF(AA325="H",(SUMIFS(Orders!AG:AG,Orders!AD:AD,Data!M325,Orders!W:W,0,Orders!X:X,0)+SUMIFS(Orders!AG:AG,Orders!AD:AD,Data!M325,Orders!W:W,1,Orders!X:X,1))/12000,0),IF(Data!Z325="AAM",SUMIFS(Data!AC:AC,Data!Z:Z,"TM",Data!X:X,Data!M325,AA:AA,"H"),IF(Data!Z325="AM",SUMIFS(Data!AC:AC,Data!Z:Z,"TM",Data!V:V,Data!M325,AA:AA,"H"),IF(Data!Z325="AZM",SUMIFS(Data!AC:AC,Data!Z:Z,"TM",Data!U:U,Data!M325,AA:AA,"H"),IF(Data!Z325="Zone",SUMIFS(Data!AC:AC,Data!Z:Z,"TM",Data!T:T,Data!M325,AA:AA,"H"),IF(Data!Z325="Region",SUMIFS(Data!AC:AC,Data!Z:Z,"TM",Data!S:S,Data!M325,AA:AA,"H"),IF(Data!Z325="Country",SUMIFS(Data!AC:AC,Data!Z:Z,"TM",Data!R:R,Data!M325,AA:AA,"H"),"")))))))</f>
        <v>0</v>
      </c>
      <c r="AD325" s="18">
        <f>IF(Z325="TM",0,IF(Data!Z325="AAM",SUMIFS(Data!AD:AD,Data!Z:Z,"TM",Data!X:X,Data!M325,AA:AA,"H"),IF(Data!Z325="AM",SUMIFS(Data!AD:AD,Data!Z:Z,"TM",Data!V:V,Data!M325,AA:AA,"H"),IF(Data!Z325="AZM",SUMIFS(Data!AD:AD,Data!Z:Z,"TM",Data!U:U,Data!M325,AA:AA,"H"),IF(Data!Z325="Zone",SUMIFS(Data!AD:AD,Data!Z:Z,"TM",Data!T:T,Data!M325,AA:AA,"H"),IF(Data!Z325="Region",SUMIFS(Data!AD:AD,Data!Z:Z,"TM",Data!S:S,Data!M325,AA:AA,"H"),IF(Data!Z325="Country",SUMIFS(Data!AD:AD,Data!Z:Z,"TM",Data!R:R,Data!M325,AA:AA,"H"),"")))))))</f>
        <v>0</v>
      </c>
      <c r="AE325" s="27">
        <f t="shared" ref="AE325:AE388" si="94">IFERROR(AC325/AD325,0)</f>
        <v>0</v>
      </c>
      <c r="AF325" s="26">
        <f t="shared" ref="AF325:AF388" si="95">IFERROR(AC325*1000/AB325,0)</f>
        <v>0</v>
      </c>
      <c r="AG325" s="26">
        <f t="shared" ref="AG325:AG388" si="96">IFERROR(IF(AND(Z325="TM",Y325="Exp"),AC325,IF(Z325="AAM",AVERAGEIFS(AC:AC,X:X,M325,Z:Z,"TM",Y:Y,"Exp",AA:AA,"H"),IF(Z325="AM",AVERAGEIFS(AC:AC,V:V,M325,Z:Z,"TM",Y:Y,"Exp",AA:AA,"H"),IF(Z325="AZM",AVERAGEIFS(AC:AC,U:U,M325,Z:Z,"TM",Y:Y,"Exp",AA:AA,"H"),IF(Z325="Zone",AVERAGEIFS(AC:AC,T:T,M325,Z:Z,"TM",Y:Y,"Exp",AA:AA,"H"),IF(Z325="Region",AVERAGEIFS(AC:AC,S:S,M325,Z:Z,"TM",Y:Y,"Exp",AA:AA,"H"),IF(Z325="Country",AVERAGEIFS(AC:AC,R:R,M325,Z:Z,"TM",Y:Y,"Exp",AA:AA,"H"),0))))))),0)</f>
        <v>0</v>
      </c>
      <c r="AH325" s="26">
        <f t="shared" ref="AH325:AH388" si="97">IFERROR(IF(AND(Z325="TM",Y325="New"),AC325,IF(Z325="AAM",AVERAGEIFS(AC:AC,X:X,M325,Z:Z,"TM",Y:Y,"New",AA:AA,"H"),IF(Z325="AM",AVERAGEIFS(AC:AC,V:V,M325,Z:Z,"TM",Y:Y,"New",AA:AA,"H"),IF(Z325="AZM",AVERAGEIFS(AC:AC,U:U,M325,Z:Z,"TM",Y:Y,"New",AA:AA,"H"),IF(Z325="Zone",AVERAGEIFS(AC:AC,T:T,M325,Z:Z,"TM",Y:Y,"New",AA:AA,"H"),IF(Z325="Region",AVERAGEIFS(AC:AC,S:S,M325,Z:Z,"TM",Y:Y,"New",AA:AA,"H"),IF(Z325="Country",AVERAGEIFS(AC:AC,R:R,M325,Z:Z,"TM",Y:Y,"New",AA:AA,"H"),0))))))),0)</f>
        <v>0</v>
      </c>
      <c r="AJ325" s="28">
        <f>IF(Z325="TM",IF(AA325="U",(SUMIFS(Orders!AG:AG,Orders!AD:AD,Data!M325,Orders!W:W,0,Orders!X:X,0)+SUMIFS(Orders!AG:AG,Orders!AD:AD,Data!M325,Orders!W:W,1,Orders!X:X,1))/12000,0),IF(Data!Z325="AAM",SUMIFS(Data!AJ:AJ,Data!Z:Z,"TM",Data!X:X,Data!M325,AA:AA,"U"),IF(Data!Z325="AM",SUMIFS(Data!AJ:AJ,Data!Z:Z,"TM",Data!V:V,Data!M325,AA:AA,"U"),IF(Data!Z325="AZM",SUMIFS(Data!AJ:AJ,Data!Z:Z,"TM",Data!U:U,Data!M325,AA:AA,"U"),IF(Data!Z325="Zone",SUMIFS(Data!AJ:AJ,Data!Z:Z,"TM",Data!T:T,Data!M325,AA:AA,"U"),IF(Data!Z325="Region",SUMIFS(Data!AJ:AJ,Data!Z:Z,"TM",Data!S:S,Data!M325,AA:AA,"U"),IF(Data!Z325="Country",SUMIFS(Data!AJ:AJ,Data!Z:Z,"TM",Data!R:R,Data!M325,AA:AA,"U"),"")))))))</f>
        <v>0</v>
      </c>
      <c r="AK325" s="18">
        <f>IF(Z325="TM",IF(AA325="U",(SUMIFS(Orders!AG:AG,Orders!AD:AD,Data!M325,Orders!W:W,0,Orders!X:X,0)+SUMIFS(Orders!AG:AG,Orders!AD:AD,Data!M325,Orders!W:W,1,Orders!X:X,1)),0),IF(Data!Z325="AAM",SUMIFS(Data!AK:AK,Data!Z:Z,"TM",Data!X:X,Data!M325,AA:AA,"U"),IF(Data!Z325="AM",SUMIFS(Data!AK:AK,Data!Z:Z,"TM",Data!V:V,Data!M325,AA:AA,"U"),IF(Data!Z325="AZM",SUMIFS(Data!AK:AK,Data!Z:Z,"TM",Data!U:U,Data!M325,AA:AA,"U"),IF(Data!Z325="Zone",SUMIFS(Data!AK:AK,Data!Z:Z,"TM",Data!T:T,Data!M325,AA:AA,"U"),IF(Data!Z325="Region",SUMIFS(Data!AK:AK,Data!Z:Z,"TM",Data!S:S,Data!M325,AA:AA,"U"),IF(Data!Z325="Country",SUMIFS(Data!AK:AK,Data!Z:Z,"TM",Data!R:R,Data!M325,AA:AA,"U"),"")))))))</f>
        <v>0</v>
      </c>
      <c r="AL325" s="18">
        <f>IF(Z325="TM",12000*0,IF(Data!Z325="AAM",SUMIFS(Data!AL:AL,Data!Z:Z,"TM",Data!X:X,Data!M325,AA:AA,"H"),IF(Data!Z325="AM",SUMIFS(Data!AL:AL,Data!Z:Z,"TM",Data!V:V,Data!M325,AA:AA,"H"),IF(Data!Z325="AZM",SUMIFS(Data!AL:AL,Data!Z:Z,"TM",Data!U:U,Data!M325,AA:AA,"H"),IF(Data!Z325="Zone",SUMIFS(Data!AL:AL,Data!Z:Z,"TM",Data!T:T,Data!M325,AA:AA,"H"),IF(Data!Z325="Region",SUMIFS(Data!AL:AL,Data!Z:Z,"TM",Data!S:S,Data!M325,AA:AA,"H"),IF(Data!Z325="Country",SUMIFS(Data!AL:AL,Data!Z:Z,"TM",Data!R:R,Data!M325,AA:AA,"H"),"")))))))</f>
        <v>0</v>
      </c>
      <c r="AM325" s="27">
        <f t="shared" ref="AM325:AM388" si="98">IFERROR(AK325/AL325,0)</f>
        <v>0</v>
      </c>
      <c r="AN325" s="26">
        <f t="shared" ref="AN325:AN388" si="99">IFERROR(IF(AND(Z325="TM",Y325="Exp"),AC325,IF(Z325="AAM",AVERAGEIFS(AJ:AJ,X:X,M325,Z:Z,"TM",Y:Y,"Exp",AA:AA,"U"),IF(Z325="AM",AVERAGEIFS(AJ:AJ,V:V,M325,Z:Z,"TM",Y:Y,"Exp",AA:AA,"U"),IF(Z325="AZM",AVERAGEIFS(AJ:AJ,U:U,M325,Z:Z,"TM",Y:Y,"Exp",AA:AA,"U"),IF(Z325="Zone",AVERAGEIFS(AJ:AJ,T:T,M325,Z:Z,"TM",Y:Y,"Exp",AA:AA,"U"),IF(Z325="Region",AVERAGEIFS(AJ:AJ,S:S,M325,Z:Z,"TM",Y:Y,"Exp",AA:AA,"U"),IF(Z325="Country",AVERAGEIFS(AJ:AJ,R:R,M325,Z:Z,"TM",Y:Y,"Exp",AA:AA,"U"),0))))))),0)</f>
        <v>0</v>
      </c>
      <c r="AO325" s="26">
        <f t="shared" ref="AO325:AO388" si="100">IFERROR(IF(AND(Z325="TM",Y325="New"),AC325,IF(Z325="AAM",AVERAGEIFS(AJ:AJ,X:X,M325,Z:Z,"TM",Y:Y,"New",AA:AA,"U"),IF(Z325="AM",AVERAGEIFS(AJ:AJ,V:V,M325,Z:Z,"TM",Y:Y,"New",AA:AA,"U"),IF(Z325="AZM",AVERAGEIFS(AJ:AJ,U:U,M325,Z:Z,"TM",Y:Y,"New",AA:AA,"U"),IF(Z325="Zone",AVERAGEIFS(AJ:AJ,T:T,M325,Z:Z,"TM",Y:Y,"New",AA:AA,"U"),IF(Z325="Region",AVERAGEIFS(AJ:AJ,S:S,M325,Z:Z,"TM",Y:Y,"New",AA:AA,"U"),IF(Z325="Country",AVERAGEIFS(AJ:AJ,R:R,M325,Z:Z,"TM",Y:Y,"New",AA:AA,"U"),0))))))),0)</f>
        <v>0</v>
      </c>
      <c r="AQ325" s="28">
        <f t="shared" ref="AQ325:AQ388" si="101">SUM(AC325,AJ325)</f>
        <v>0</v>
      </c>
      <c r="AR325" s="18">
        <f t="shared" ref="AR325:AR388" si="102">AK325+AC325*12000</f>
        <v>0</v>
      </c>
      <c r="AS325" s="18">
        <f t="shared" ref="AS325:AS388" si="103">AL325+AD325*12000</f>
        <v>0</v>
      </c>
      <c r="AT325" s="27">
        <f t="shared" ref="AT325:AT388" si="104">IFERROR(AR325/AS325,0)</f>
        <v>0</v>
      </c>
      <c r="AU325" s="27"/>
      <c r="AV325" s="27"/>
      <c r="AW325" s="18">
        <f>IF(Z325="TM",(COUNTIFS(Orders!AD:AD,Data!M325,Orders!W:W,0,Orders!X:X,0,Orders!S:S,"*Ray*")+COUNTIFS(Orders!AD:AD,Data!M325,Orders!W:W,1,Orders!X:X,1,Orders!S:S,"*Ray*")+COUNTIFS(Orders!AD:AD,Data!M325,Orders!W:W,0,Orders!X:X,0,Orders!S:S,"*Fabric*")+COUNTIFS(Orders!AD:AD,Data!M325,Orders!W:W,1,Orders!X:X,1,Orders!S:S,"*Fabric*")),IF(Data!Z325="AAM",SUMIFS(Data!AW:AW,Data!Z:Z,"TM",Data!X:X,Data!M325),IF(Data!Z325="AM",SUMIFS(Data!AW:AW,Data!Z:Z,"TM",Data!V:V,Data!M325),IF(Data!Z325="AZM",SUMIFS(Data!AW:AW,Data!Z:Z,"TM",Data!U:U,Data!M325),IF(Data!Z325="Zone",SUMIFS(Data!AW:AW,Data!Z:Z,"TM",Data!T:T,Data!M325),IF(Data!Z325="Region",SUMIFS(Data!AW:AW,Data!Z:Z,"TM",Data!S:S,Data!M325),IF(Data!Z325="Country",SUMIFS(Data!AW:AW,Data!Z:Z,"TM",Data!R:R,Data!M325),0)))))))</f>
        <v>0</v>
      </c>
      <c r="AX325" s="18">
        <f>IF(Z325="TM",(COUNTIFS(Orders!AD:AD,Data!M325,Orders!W:W,0,Orders!X:X,0,Orders!S:S,"*Starter*")+COUNTIFS(Orders!AD:AD,Data!M325,Orders!W:W,1,Orders!X:X,1,Orders!S:S,"*Starter*")),IF(Data!Z325="AAM",SUMIFS(Data!AX:AX,Data!Z:Z,"TM",Data!X:X,Data!M325),IF(Data!Z325="AM",SUMIFS(Data!AX:AX,Data!Z:Z,"TM",Data!V:V,Data!M325),IF(Data!Z325="AZM",SUMIFS(Data!AX:AX,Data!Z:Z,"TM",Data!U:U,Data!M325),IF(Data!Z325="Zone",SUMIFS(Data!AX:AX,Data!Z:Z,"TM",Data!T:T,Data!M325),IF(Data!Z325="Region",SUMIFS(Data!AX:AX,Data!Z:Z,"TM",Data!S:S,Data!M325),IF(Data!Z325="Country",SUMIFS(Data!AX:AX,Data!Z:Z,"TM",Data!R:R,Data!M325),0)))))))</f>
        <v>0</v>
      </c>
      <c r="AY325" s="18">
        <f>IF(Z325="TM",(COUNTIFS(Orders!AD:AD,Data!M325,Orders!W:W,0,Orders!X:X,0,Orders!S:S,"*Pro*")+COUNTIFS(Orders!AD:AD,Data!M325,Orders!W:W,1,Orders!X:X,1,Orders!S:S,"*Pro*")),IF(Data!Z325="AAM",SUMIFS(Data!AY:AY,Data!Z:Z,"TM",Data!X:X,Data!M325),IF(Data!Z325="AM",SUMIFS(Data!AY:AY,Data!Z:Z,"TM",Data!V:V,Data!M325),IF(Data!Z325="AZM",SUMIFS(Data!AY:AY,Data!Z:Z,"TM",Data!U:U,Data!M325),IF(Data!Z325="Zone",SUMIFS(Data!AY:AY,Data!Z:Z,"TM",Data!T:T,Data!M325),IF(Data!Z325="Region",SUMIFS(Data!AY:AY,Data!Z:Z,"TM",Data!S:S,Data!M325),IF(Data!Z325="Country",SUMIFS(Data!AY:AY,Data!Z:Z,"TM",Data!R:R,Data!M325),0)))))))</f>
        <v>0</v>
      </c>
      <c r="AZ325" s="18">
        <f>IF(Z325="TM",(COUNTIFS(Orders!AD:AD,Data!M325,Orders!W:W,0,Orders!X:X,0,Orders!S:S,"*Tab*")+COUNTIFS(Orders!AD:AD,Data!M325,Orders!W:W,1,Orders!X:X,1,Orders!S:S,"*Tab*")),IF(Data!Z325="AAM",SUMIFS(Data!AZ:AZ,Data!Z:Z,"TM",Data!X:X,Data!M325),IF(Data!Z325="AM",SUMIFS(Data!AZ:AZ,Data!Z:Z,"TM",Data!V:V,Data!M325),IF(Data!Z325="AZM",SUMIFS(Data!AZ:AZ,Data!Z:Z,"TM",Data!U:U,Data!M325),IF(Data!Z325="Zone",SUMIFS(Data!AZ:AZ,Data!Z:Z,"TM",Data!T:T,Data!M325),IF(Data!Z325="Region",SUMIFS(Data!AZ:AZ,Data!Z:Z,"TM",Data!S:S,Data!M325),IF(Data!Z325="Country",SUMIFS(Data!AZ:AZ,Data!Z:Z,"TM",Data!R:R,Data!M325),0)))))))</f>
        <v>0</v>
      </c>
      <c r="BA325" s="18">
        <f>IF(Z325="TM",(COUNTIFS(Orders!AD:AD,Data!M325,Orders!W:W,0,Orders!X:X,0,Orders!S:S,"*Dental*")+COUNTIFS(Orders!AD:AD,Data!M325,Orders!W:W,1,Orders!X:X,1,Orders!S:S,"*Dental*")+COUNTIFS(Orders!AD:AD,Data!M325,Orders!W:W,0,Orders!X:X,0,Orders!S:S,"*Pediatric*")+COUNTIFS(Orders!AD:AD,Data!M325,Orders!W:W,1,Orders!X:X,1,Orders!S:S,"*Pediatric*")),IF(Data!Z325="AAM",SUMIFS(Data!BA:BA,Data!Z:Z,"TM",Data!X:X,Data!M325),IF(Data!Z325="AM",SUMIFS(Data!BA:BA,Data!Z:Z,"TM",Data!V:V,Data!M325),IF(Data!Z325="AZM",SUMIFS(Data!BA:BA,Data!Z:Z,"TM",Data!U:U,Data!M325),IF(Data!Z325="Zone",SUMIFS(Data!BA:BA,Data!Z:Z,"TM",Data!T:T,Data!M325),IF(Data!Z325="Region",SUMIFS(Data!BA:BA,Data!Z:Z,"TM",Data!S:S,Data!M325),IF(Data!Z325="Country",SUMIFS(Data!BA:BA,Data!Z:Z,"TM",Data!R:R,Data!M325),0)))))))</f>
        <v>0</v>
      </c>
      <c r="BB325" s="18">
        <f>IF(Z325="TM",(COUNTIFS(Orders!AD:AD,Data!M325,Orders!W:W,0,Orders!X:X,0,Orders!S:S,"*Fabric*")+COUNTIFS(Orders!AD:AD,Data!M325,Orders!W:W,1,Orders!X:X,1,Orders!S:S,"*Fabric*")),IF(Data!Z325="AAM",SUMIFS(Data!BB:BB,Data!Z:Z,"TM",Data!X:X,Data!M325),IF(Data!Z325="AM",SUMIFS(Data!BB:BB,Data!Z:Z,"TM",Data!V:V,Data!M325),IF(Data!Z325="AZM",SUMIFS(Data!BB:BB,Data!Z:Z,"TM",Data!U:U,Data!M325),IF(Data!Z325="Zone",SUMIFS(Data!BB:BB,Data!Z:Z,"TM",Data!T:T,Data!M325),IF(Data!Z325="Region",SUMIFS(Data!BB:BB,Data!Z:Z,"TM",Data!S:S,Data!M325),IF(Data!Z325="Country",SUMIFS(Data!BB:BB,Data!Z:Z,"TM",Data!R:R,Data!M325),0)))))))</f>
        <v>0</v>
      </c>
    </row>
    <row r="326" spans="1:54" ht="15.75" x14ac:dyDescent="0.3">
      <c r="A326" s="33" t="str">
        <f t="shared" si="88"/>
        <v/>
      </c>
      <c r="B326" s="33" t="b">
        <f t="shared" si="89"/>
        <v>1</v>
      </c>
      <c r="C326" s="33" t="e">
        <f>IF(ISERROR(SMALL($D$4:$D$594,E326)),””,SMALL($D$4:$D$594,E326))</f>
        <v>#NAME?</v>
      </c>
      <c r="D326" s="34" t="str">
        <f t="shared" si="90"/>
        <v/>
      </c>
      <c r="E326" s="33">
        <f>ROWS($E$4:E326)</f>
        <v>323</v>
      </c>
      <c r="F326" s="33">
        <f t="shared" si="91"/>
        <v>0</v>
      </c>
      <c r="G326" s="33">
        <f>IF(OR(Report!$C$7="",Report!$C$7="All Levels"),1,IF(Report!$C$7=Data!Z326,1,0))</f>
        <v>0</v>
      </c>
      <c r="H326" s="33">
        <f t="shared" si="92"/>
        <v>1</v>
      </c>
      <c r="I326" s="33">
        <f t="shared" si="93"/>
        <v>3</v>
      </c>
      <c r="J326" s="33">
        <f>IF(OR(Report!$F$7="",Report!$F$7="All AMs"),1,IF(Report!$F$7=Data!W326,1,0))</f>
        <v>1</v>
      </c>
      <c r="K326" s="33">
        <f>IF(OR(Report!$E$7="",Report!$E$7="All Zones"),1,IF(Report!$E$7=Data!P326,1,0))</f>
        <v>1</v>
      </c>
      <c r="L326" s="33">
        <f>IF(OR(Report!$D$7="",Report!$D$7="All Regions"),1,IF(Report!$D$7=Data!O326,1,0))</f>
        <v>1</v>
      </c>
      <c r="M326" s="67" t="s">
        <v>550</v>
      </c>
      <c r="N326" s="67" t="s">
        <v>1149</v>
      </c>
      <c r="O326" s="68" t="s">
        <v>19</v>
      </c>
      <c r="P326" s="68" t="s">
        <v>685</v>
      </c>
      <c r="Q326" s="68" t="s">
        <v>685</v>
      </c>
      <c r="R326" s="67" t="s">
        <v>777</v>
      </c>
      <c r="S326" s="67" t="s">
        <v>753</v>
      </c>
      <c r="T326" s="67" t="s">
        <v>754</v>
      </c>
      <c r="U326" s="67" t="s">
        <v>785</v>
      </c>
      <c r="V326" s="67"/>
      <c r="W326" s="67" t="s">
        <v>884</v>
      </c>
      <c r="X326" s="67" t="s">
        <v>665</v>
      </c>
      <c r="Y326" s="68" t="s">
        <v>362</v>
      </c>
      <c r="Z326" s="68" t="s">
        <v>13</v>
      </c>
      <c r="AA326" s="68" t="s">
        <v>70</v>
      </c>
      <c r="AB326" s="18">
        <f>IF(Z326="TM",IF(AA326="H",(COUNTIFS(Orders!AD:AD,Data!M326,Orders!W:W,0,Orders!X:X,0)+COUNTIFS(Orders!AD:AD,Data!M326,Orders!W:W,1,Orders!X:X,1)),0),IF(Data!Z326="AAM",SUMIFS(Data!AB:AB,Data!Z:Z,"TM",Data!X:X,Data!M326,AA:AA,"H"),IF(Data!Z326="AM",SUMIFS(Data!AB:AB,Data!Z:Z,"TM",Data!V:V,Data!M326,AA:AA,"H"),IF(Data!Z326="AZM",SUMIFS(Data!AB:AB,Data!Z:Z,"TM",Data!U:U,Data!M326,AA:AA,"H"),IF(Data!Z326="ZM",SUMIFS(Data!AB:AB,Data!Z:Z,"TM",Data!T:T,Data!M326,AA:AA,"H"),IF(Data!Z326="RM",SUMIFS(Data!AB:AB,Data!Z:Z,"TM",Data!S:S,Data!M326,AA:AA,"H"),IF(Data!Z326="CM",SUMIFS(Data!AB:AB,Data!Z:Z,"TM",Data!R:R,Data!M326,AA:AA,"H"),"")))))))</f>
        <v>0</v>
      </c>
      <c r="AC326" s="28">
        <f>IF(Z326="TM",IF(AA326="H",(SUMIFS(Orders!AG:AG,Orders!AD:AD,Data!M326,Orders!W:W,0,Orders!X:X,0)+SUMIFS(Orders!AG:AG,Orders!AD:AD,Data!M326,Orders!W:W,1,Orders!X:X,1))/12000,0),IF(Data!Z326="AAM",SUMIFS(Data!AC:AC,Data!Z:Z,"TM",Data!X:X,Data!M326,AA:AA,"H"),IF(Data!Z326="AM",SUMIFS(Data!AC:AC,Data!Z:Z,"TM",Data!V:V,Data!M326,AA:AA,"H"),IF(Data!Z326="AZM",SUMIFS(Data!AC:AC,Data!Z:Z,"TM",Data!U:U,Data!M326,AA:AA,"H"),IF(Data!Z326="Zone",SUMIFS(Data!AC:AC,Data!Z:Z,"TM",Data!T:T,Data!M326,AA:AA,"H"),IF(Data!Z326="Region",SUMIFS(Data!AC:AC,Data!Z:Z,"TM",Data!S:S,Data!M326,AA:AA,"H"),IF(Data!Z326="Country",SUMIFS(Data!AC:AC,Data!Z:Z,"TM",Data!R:R,Data!M326,AA:AA,"H"),"")))))))</f>
        <v>0</v>
      </c>
      <c r="AD326" s="18">
        <f>IF(Z326="TM",0,IF(Data!Z326="AAM",SUMIFS(Data!AD:AD,Data!Z:Z,"TM",Data!X:X,Data!M326,AA:AA,"H"),IF(Data!Z326="AM",SUMIFS(Data!AD:AD,Data!Z:Z,"TM",Data!V:V,Data!M326,AA:AA,"H"),IF(Data!Z326="AZM",SUMIFS(Data!AD:AD,Data!Z:Z,"TM",Data!U:U,Data!M326,AA:AA,"H"),IF(Data!Z326="Zone",SUMIFS(Data!AD:AD,Data!Z:Z,"TM",Data!T:T,Data!M326,AA:AA,"H"),IF(Data!Z326="Region",SUMIFS(Data!AD:AD,Data!Z:Z,"TM",Data!S:S,Data!M326,AA:AA,"H"),IF(Data!Z326="Country",SUMIFS(Data!AD:AD,Data!Z:Z,"TM",Data!R:R,Data!M326,AA:AA,"H"),"")))))))</f>
        <v>0</v>
      </c>
      <c r="AE326" s="27">
        <f t="shared" si="94"/>
        <v>0</v>
      </c>
      <c r="AF326" s="26">
        <f t="shared" si="95"/>
        <v>0</v>
      </c>
      <c r="AG326" s="26">
        <f t="shared" si="96"/>
        <v>0</v>
      </c>
      <c r="AH326" s="26">
        <f t="shared" si="97"/>
        <v>0</v>
      </c>
      <c r="AJ326" s="28">
        <f>IF(Z326="TM",IF(AA326="U",(SUMIFS(Orders!AG:AG,Orders!AD:AD,Data!M326,Orders!W:W,0,Orders!X:X,0)+SUMIFS(Orders!AG:AG,Orders!AD:AD,Data!M326,Orders!W:W,1,Orders!X:X,1))/12000,0),IF(Data!Z326="AAM",SUMIFS(Data!AJ:AJ,Data!Z:Z,"TM",Data!X:X,Data!M326,AA:AA,"U"),IF(Data!Z326="AM",SUMIFS(Data!AJ:AJ,Data!Z:Z,"TM",Data!V:V,Data!M326,AA:AA,"U"),IF(Data!Z326="AZM",SUMIFS(Data!AJ:AJ,Data!Z:Z,"TM",Data!U:U,Data!M326,AA:AA,"U"),IF(Data!Z326="Zone",SUMIFS(Data!AJ:AJ,Data!Z:Z,"TM",Data!T:T,Data!M326,AA:AA,"U"),IF(Data!Z326="Region",SUMIFS(Data!AJ:AJ,Data!Z:Z,"TM",Data!S:S,Data!M326,AA:AA,"U"),IF(Data!Z326="Country",SUMIFS(Data!AJ:AJ,Data!Z:Z,"TM",Data!R:R,Data!M326,AA:AA,"U"),"")))))))</f>
        <v>0</v>
      </c>
      <c r="AK326" s="18">
        <f>IF(Z326="TM",IF(AA326="U",(SUMIFS(Orders!AG:AG,Orders!AD:AD,Data!M326,Orders!W:W,0,Orders!X:X,0)+SUMIFS(Orders!AG:AG,Orders!AD:AD,Data!M326,Orders!W:W,1,Orders!X:X,1)),0),IF(Data!Z326="AAM",SUMIFS(Data!AK:AK,Data!Z:Z,"TM",Data!X:X,Data!M326,AA:AA,"U"),IF(Data!Z326="AM",SUMIFS(Data!AK:AK,Data!Z:Z,"TM",Data!V:V,Data!M326,AA:AA,"U"),IF(Data!Z326="AZM",SUMIFS(Data!AK:AK,Data!Z:Z,"TM",Data!U:U,Data!M326,AA:AA,"U"),IF(Data!Z326="Zone",SUMIFS(Data!AK:AK,Data!Z:Z,"TM",Data!T:T,Data!M326,AA:AA,"U"),IF(Data!Z326="Region",SUMIFS(Data!AK:AK,Data!Z:Z,"TM",Data!S:S,Data!M326,AA:AA,"U"),IF(Data!Z326="Country",SUMIFS(Data!AK:AK,Data!Z:Z,"TM",Data!R:R,Data!M326,AA:AA,"U"),"")))))))</f>
        <v>0</v>
      </c>
      <c r="AL326" s="18">
        <f>IF(Z326="TM",12000*0,IF(Data!Z326="AAM",SUMIFS(Data!AL:AL,Data!Z:Z,"TM",Data!X:X,Data!M326,AA:AA,"H"),IF(Data!Z326="AM",SUMIFS(Data!AL:AL,Data!Z:Z,"TM",Data!V:V,Data!M326,AA:AA,"H"),IF(Data!Z326="AZM",SUMIFS(Data!AL:AL,Data!Z:Z,"TM",Data!U:U,Data!M326,AA:AA,"H"),IF(Data!Z326="Zone",SUMIFS(Data!AL:AL,Data!Z:Z,"TM",Data!T:T,Data!M326,AA:AA,"H"),IF(Data!Z326="Region",SUMIFS(Data!AL:AL,Data!Z:Z,"TM",Data!S:S,Data!M326,AA:AA,"H"),IF(Data!Z326="Country",SUMIFS(Data!AL:AL,Data!Z:Z,"TM",Data!R:R,Data!M326,AA:AA,"H"),"")))))))</f>
        <v>0</v>
      </c>
      <c r="AM326" s="27">
        <f t="shared" si="98"/>
        <v>0</v>
      </c>
      <c r="AN326" s="26">
        <f t="shared" si="99"/>
        <v>0</v>
      </c>
      <c r="AO326" s="26">
        <f t="shared" si="100"/>
        <v>0</v>
      </c>
      <c r="AQ326" s="28">
        <f t="shared" si="101"/>
        <v>0</v>
      </c>
      <c r="AR326" s="18">
        <f t="shared" si="102"/>
        <v>0</v>
      </c>
      <c r="AS326" s="18">
        <f t="shared" si="103"/>
        <v>0</v>
      </c>
      <c r="AT326" s="27">
        <f t="shared" si="104"/>
        <v>0</v>
      </c>
      <c r="AU326" s="27"/>
      <c r="AV326" s="27"/>
      <c r="AW326" s="18">
        <f>IF(Z326="TM",(COUNTIFS(Orders!AD:AD,Data!M326,Orders!W:W,0,Orders!X:X,0,Orders!S:S,"*Ray*")+COUNTIFS(Orders!AD:AD,Data!M326,Orders!W:W,1,Orders!X:X,1,Orders!S:S,"*Ray*")+COUNTIFS(Orders!AD:AD,Data!M326,Orders!W:W,0,Orders!X:X,0,Orders!S:S,"*Fabric*")+COUNTIFS(Orders!AD:AD,Data!M326,Orders!W:W,1,Orders!X:X,1,Orders!S:S,"*Fabric*")),IF(Data!Z326="AAM",SUMIFS(Data!AW:AW,Data!Z:Z,"TM",Data!X:X,Data!M326),IF(Data!Z326="AM",SUMIFS(Data!AW:AW,Data!Z:Z,"TM",Data!V:V,Data!M326),IF(Data!Z326="AZM",SUMIFS(Data!AW:AW,Data!Z:Z,"TM",Data!U:U,Data!M326),IF(Data!Z326="Zone",SUMIFS(Data!AW:AW,Data!Z:Z,"TM",Data!T:T,Data!M326),IF(Data!Z326="Region",SUMIFS(Data!AW:AW,Data!Z:Z,"TM",Data!S:S,Data!M326),IF(Data!Z326="Country",SUMIFS(Data!AW:AW,Data!Z:Z,"TM",Data!R:R,Data!M326),0)))))))</f>
        <v>0</v>
      </c>
      <c r="AX326" s="18">
        <f>IF(Z326="TM",(COUNTIFS(Orders!AD:AD,Data!M326,Orders!W:W,0,Orders!X:X,0,Orders!S:S,"*Starter*")+COUNTIFS(Orders!AD:AD,Data!M326,Orders!W:W,1,Orders!X:X,1,Orders!S:S,"*Starter*")),IF(Data!Z326="AAM",SUMIFS(Data!AX:AX,Data!Z:Z,"TM",Data!X:X,Data!M326),IF(Data!Z326="AM",SUMIFS(Data!AX:AX,Data!Z:Z,"TM",Data!V:V,Data!M326),IF(Data!Z326="AZM",SUMIFS(Data!AX:AX,Data!Z:Z,"TM",Data!U:U,Data!M326),IF(Data!Z326="Zone",SUMIFS(Data!AX:AX,Data!Z:Z,"TM",Data!T:T,Data!M326),IF(Data!Z326="Region",SUMIFS(Data!AX:AX,Data!Z:Z,"TM",Data!S:S,Data!M326),IF(Data!Z326="Country",SUMIFS(Data!AX:AX,Data!Z:Z,"TM",Data!R:R,Data!M326),0)))))))</f>
        <v>0</v>
      </c>
      <c r="AY326" s="18">
        <f>IF(Z326="TM",(COUNTIFS(Orders!AD:AD,Data!M326,Orders!W:W,0,Orders!X:X,0,Orders!S:S,"*Pro*")+COUNTIFS(Orders!AD:AD,Data!M326,Orders!W:W,1,Orders!X:X,1,Orders!S:S,"*Pro*")),IF(Data!Z326="AAM",SUMIFS(Data!AY:AY,Data!Z:Z,"TM",Data!X:X,Data!M326),IF(Data!Z326="AM",SUMIFS(Data!AY:AY,Data!Z:Z,"TM",Data!V:V,Data!M326),IF(Data!Z326="AZM",SUMIFS(Data!AY:AY,Data!Z:Z,"TM",Data!U:U,Data!M326),IF(Data!Z326="Zone",SUMIFS(Data!AY:AY,Data!Z:Z,"TM",Data!T:T,Data!M326),IF(Data!Z326="Region",SUMIFS(Data!AY:AY,Data!Z:Z,"TM",Data!S:S,Data!M326),IF(Data!Z326="Country",SUMIFS(Data!AY:AY,Data!Z:Z,"TM",Data!R:R,Data!M326),0)))))))</f>
        <v>0</v>
      </c>
      <c r="AZ326" s="18">
        <f>IF(Z326="TM",(COUNTIFS(Orders!AD:AD,Data!M326,Orders!W:W,0,Orders!X:X,0,Orders!S:S,"*Tab*")+COUNTIFS(Orders!AD:AD,Data!M326,Orders!W:W,1,Orders!X:X,1,Orders!S:S,"*Tab*")),IF(Data!Z326="AAM",SUMIFS(Data!AZ:AZ,Data!Z:Z,"TM",Data!X:X,Data!M326),IF(Data!Z326="AM",SUMIFS(Data!AZ:AZ,Data!Z:Z,"TM",Data!V:V,Data!M326),IF(Data!Z326="AZM",SUMIFS(Data!AZ:AZ,Data!Z:Z,"TM",Data!U:U,Data!M326),IF(Data!Z326="Zone",SUMIFS(Data!AZ:AZ,Data!Z:Z,"TM",Data!T:T,Data!M326),IF(Data!Z326="Region",SUMIFS(Data!AZ:AZ,Data!Z:Z,"TM",Data!S:S,Data!M326),IF(Data!Z326="Country",SUMIFS(Data!AZ:AZ,Data!Z:Z,"TM",Data!R:R,Data!M326),0)))))))</f>
        <v>0</v>
      </c>
      <c r="BA326" s="18">
        <f>IF(Z326="TM",(COUNTIFS(Orders!AD:AD,Data!M326,Orders!W:W,0,Orders!X:X,0,Orders!S:S,"*Dental*")+COUNTIFS(Orders!AD:AD,Data!M326,Orders!W:W,1,Orders!X:X,1,Orders!S:S,"*Dental*")+COUNTIFS(Orders!AD:AD,Data!M326,Orders!W:W,0,Orders!X:X,0,Orders!S:S,"*Pediatric*")+COUNTIFS(Orders!AD:AD,Data!M326,Orders!W:W,1,Orders!X:X,1,Orders!S:S,"*Pediatric*")),IF(Data!Z326="AAM",SUMIFS(Data!BA:BA,Data!Z:Z,"TM",Data!X:X,Data!M326),IF(Data!Z326="AM",SUMIFS(Data!BA:BA,Data!Z:Z,"TM",Data!V:V,Data!M326),IF(Data!Z326="AZM",SUMIFS(Data!BA:BA,Data!Z:Z,"TM",Data!U:U,Data!M326),IF(Data!Z326="Zone",SUMIFS(Data!BA:BA,Data!Z:Z,"TM",Data!T:T,Data!M326),IF(Data!Z326="Region",SUMIFS(Data!BA:BA,Data!Z:Z,"TM",Data!S:S,Data!M326),IF(Data!Z326="Country",SUMIFS(Data!BA:BA,Data!Z:Z,"TM",Data!R:R,Data!M326),0)))))))</f>
        <v>0</v>
      </c>
      <c r="BB326" s="18">
        <f>IF(Z326="TM",(COUNTIFS(Orders!AD:AD,Data!M326,Orders!W:W,0,Orders!X:X,0,Orders!S:S,"*Fabric*")+COUNTIFS(Orders!AD:AD,Data!M326,Orders!W:W,1,Orders!X:X,1,Orders!S:S,"*Fabric*")),IF(Data!Z326="AAM",SUMIFS(Data!BB:BB,Data!Z:Z,"TM",Data!X:X,Data!M326),IF(Data!Z326="AM",SUMIFS(Data!BB:BB,Data!Z:Z,"TM",Data!V:V,Data!M326),IF(Data!Z326="AZM",SUMIFS(Data!BB:BB,Data!Z:Z,"TM",Data!U:U,Data!M326),IF(Data!Z326="Zone",SUMIFS(Data!BB:BB,Data!Z:Z,"TM",Data!T:T,Data!M326),IF(Data!Z326="Region",SUMIFS(Data!BB:BB,Data!Z:Z,"TM",Data!S:S,Data!M326),IF(Data!Z326="Country",SUMIFS(Data!BB:BB,Data!Z:Z,"TM",Data!R:R,Data!M326),0)))))))</f>
        <v>0</v>
      </c>
    </row>
    <row r="327" spans="1:54" ht="15.75" x14ac:dyDescent="0.3">
      <c r="A327" s="33" t="str">
        <f t="shared" si="88"/>
        <v/>
      </c>
      <c r="B327" s="33" t="b">
        <f t="shared" si="89"/>
        <v>1</v>
      </c>
      <c r="C327" s="33" t="e">
        <f>IF(ISERROR(SMALL($D$4:$D$594,E327)),””,SMALL($D$4:$D$594,E327))</f>
        <v>#NAME?</v>
      </c>
      <c r="D327" s="34" t="str">
        <f t="shared" si="90"/>
        <v/>
      </c>
      <c r="E327" s="33">
        <f>ROWS($E$4:E327)</f>
        <v>324</v>
      </c>
      <c r="F327" s="33">
        <f t="shared" si="91"/>
        <v>0</v>
      </c>
      <c r="G327" s="33">
        <f>IF(OR(Report!$C$7="",Report!$C$7="All Levels"),1,IF(Report!$C$7=Data!Z327,1,0))</f>
        <v>0</v>
      </c>
      <c r="H327" s="33">
        <f t="shared" si="92"/>
        <v>1</v>
      </c>
      <c r="I327" s="33">
        <f t="shared" si="93"/>
        <v>3</v>
      </c>
      <c r="J327" s="33">
        <f>IF(OR(Report!$F$7="",Report!$F$7="All AMs"),1,IF(Report!$F$7=Data!W327,1,0))</f>
        <v>1</v>
      </c>
      <c r="K327" s="33">
        <f>IF(OR(Report!$E$7="",Report!$E$7="All Zones"),1,IF(Report!$E$7=Data!P327,1,0))</f>
        <v>1</v>
      </c>
      <c r="L327" s="33">
        <f>IF(OR(Report!$D$7="",Report!$D$7="All Regions"),1,IF(Report!$D$7=Data!O327,1,0))</f>
        <v>1</v>
      </c>
      <c r="M327" s="67" t="s">
        <v>169</v>
      </c>
      <c r="N327" s="67" t="s">
        <v>1150</v>
      </c>
      <c r="O327" s="68" t="s">
        <v>19</v>
      </c>
      <c r="P327" s="68" t="s">
        <v>685</v>
      </c>
      <c r="Q327" s="68" t="s">
        <v>685</v>
      </c>
      <c r="R327" s="67" t="s">
        <v>777</v>
      </c>
      <c r="S327" s="67" t="s">
        <v>753</v>
      </c>
      <c r="T327" s="67" t="s">
        <v>754</v>
      </c>
      <c r="U327" s="67" t="s">
        <v>785</v>
      </c>
      <c r="V327" s="67"/>
      <c r="W327" s="67" t="s">
        <v>884</v>
      </c>
      <c r="X327" s="67"/>
      <c r="Y327" s="68" t="s">
        <v>361</v>
      </c>
      <c r="Z327" s="68" t="s">
        <v>13</v>
      </c>
      <c r="AA327" s="68" t="s">
        <v>925</v>
      </c>
      <c r="AB327" s="18">
        <f>IF(Z327="TM",IF(AA327="H",(COUNTIFS(Orders!AD:AD,Data!M327,Orders!W:W,0,Orders!X:X,0)+COUNTIFS(Orders!AD:AD,Data!M327,Orders!W:W,1,Orders!X:X,1)),0),IF(Data!Z327="AAM",SUMIFS(Data!AB:AB,Data!Z:Z,"TM",Data!X:X,Data!M327,AA:AA,"H"),IF(Data!Z327="AM",SUMIFS(Data!AB:AB,Data!Z:Z,"TM",Data!V:V,Data!M327,AA:AA,"H"),IF(Data!Z327="AZM",SUMIFS(Data!AB:AB,Data!Z:Z,"TM",Data!U:U,Data!M327,AA:AA,"H"),IF(Data!Z327="ZM",SUMIFS(Data!AB:AB,Data!Z:Z,"TM",Data!T:T,Data!M327,AA:AA,"H"),IF(Data!Z327="RM",SUMIFS(Data!AB:AB,Data!Z:Z,"TM",Data!S:S,Data!M327,AA:AA,"H"),IF(Data!Z327="CM",SUMIFS(Data!AB:AB,Data!Z:Z,"TM",Data!R:R,Data!M327,AA:AA,"H"),"")))))))</f>
        <v>0</v>
      </c>
      <c r="AC327" s="28">
        <f>IF(Z327="TM",IF(AA327="H",(SUMIFS(Orders!AG:AG,Orders!AD:AD,Data!M327,Orders!W:W,0,Orders!X:X,0)+SUMIFS(Orders!AG:AG,Orders!AD:AD,Data!M327,Orders!W:W,1,Orders!X:X,1))/12000,0),IF(Data!Z327="AAM",SUMIFS(Data!AC:AC,Data!Z:Z,"TM",Data!X:X,Data!M327,AA:AA,"H"),IF(Data!Z327="AM",SUMIFS(Data!AC:AC,Data!Z:Z,"TM",Data!V:V,Data!M327,AA:AA,"H"),IF(Data!Z327="AZM",SUMIFS(Data!AC:AC,Data!Z:Z,"TM",Data!U:U,Data!M327,AA:AA,"H"),IF(Data!Z327="Zone",SUMIFS(Data!AC:AC,Data!Z:Z,"TM",Data!T:T,Data!M327,AA:AA,"H"),IF(Data!Z327="Region",SUMIFS(Data!AC:AC,Data!Z:Z,"TM",Data!S:S,Data!M327,AA:AA,"H"),IF(Data!Z327="Country",SUMIFS(Data!AC:AC,Data!Z:Z,"TM",Data!R:R,Data!M327,AA:AA,"H"),"")))))))</f>
        <v>0</v>
      </c>
      <c r="AD327" s="18">
        <f>IF(Z327="TM",0,IF(Data!Z327="AAM",SUMIFS(Data!AD:AD,Data!Z:Z,"TM",Data!X:X,Data!M327,AA:AA,"H"),IF(Data!Z327="AM",SUMIFS(Data!AD:AD,Data!Z:Z,"TM",Data!V:V,Data!M327,AA:AA,"H"),IF(Data!Z327="AZM",SUMIFS(Data!AD:AD,Data!Z:Z,"TM",Data!U:U,Data!M327,AA:AA,"H"),IF(Data!Z327="Zone",SUMIFS(Data!AD:AD,Data!Z:Z,"TM",Data!T:T,Data!M327,AA:AA,"H"),IF(Data!Z327="Region",SUMIFS(Data!AD:AD,Data!Z:Z,"TM",Data!S:S,Data!M327,AA:AA,"H"),IF(Data!Z327="Country",SUMIFS(Data!AD:AD,Data!Z:Z,"TM",Data!R:R,Data!M327,AA:AA,"H"),"")))))))</f>
        <v>0</v>
      </c>
      <c r="AE327" s="27">
        <f t="shared" si="94"/>
        <v>0</v>
      </c>
      <c r="AF327" s="26">
        <f t="shared" si="95"/>
        <v>0</v>
      </c>
      <c r="AG327" s="26">
        <f t="shared" si="96"/>
        <v>0</v>
      </c>
      <c r="AH327" s="26">
        <f t="shared" si="97"/>
        <v>0</v>
      </c>
      <c r="AJ327" s="28">
        <f>IF(Z327="TM",IF(AA327="U",(SUMIFS(Orders!AG:AG,Orders!AD:AD,Data!M327,Orders!W:W,0,Orders!X:X,0)+SUMIFS(Orders!AG:AG,Orders!AD:AD,Data!M327,Orders!W:W,1,Orders!X:X,1))/12000,0),IF(Data!Z327="AAM",SUMIFS(Data!AJ:AJ,Data!Z:Z,"TM",Data!X:X,Data!M327,AA:AA,"U"),IF(Data!Z327="AM",SUMIFS(Data!AJ:AJ,Data!Z:Z,"TM",Data!V:V,Data!M327,AA:AA,"U"),IF(Data!Z327="AZM",SUMIFS(Data!AJ:AJ,Data!Z:Z,"TM",Data!U:U,Data!M327,AA:AA,"U"),IF(Data!Z327="Zone",SUMIFS(Data!AJ:AJ,Data!Z:Z,"TM",Data!T:T,Data!M327,AA:AA,"U"),IF(Data!Z327="Region",SUMIFS(Data!AJ:AJ,Data!Z:Z,"TM",Data!S:S,Data!M327,AA:AA,"U"),IF(Data!Z327="Country",SUMIFS(Data!AJ:AJ,Data!Z:Z,"TM",Data!R:R,Data!M327,AA:AA,"U"),"")))))))</f>
        <v>0</v>
      </c>
      <c r="AK327" s="18">
        <f>IF(Z327="TM",IF(AA327="U",(SUMIFS(Orders!AG:AG,Orders!AD:AD,Data!M327,Orders!W:W,0,Orders!X:X,0)+SUMIFS(Orders!AG:AG,Orders!AD:AD,Data!M327,Orders!W:W,1,Orders!X:X,1)),0),IF(Data!Z327="AAM",SUMIFS(Data!AK:AK,Data!Z:Z,"TM",Data!X:X,Data!M327,AA:AA,"U"),IF(Data!Z327="AM",SUMIFS(Data!AK:AK,Data!Z:Z,"TM",Data!V:V,Data!M327,AA:AA,"U"),IF(Data!Z327="AZM",SUMIFS(Data!AK:AK,Data!Z:Z,"TM",Data!U:U,Data!M327,AA:AA,"U"),IF(Data!Z327="Zone",SUMIFS(Data!AK:AK,Data!Z:Z,"TM",Data!T:T,Data!M327,AA:AA,"U"),IF(Data!Z327="Region",SUMIFS(Data!AK:AK,Data!Z:Z,"TM",Data!S:S,Data!M327,AA:AA,"U"),IF(Data!Z327="Country",SUMIFS(Data!AK:AK,Data!Z:Z,"TM",Data!R:R,Data!M327,AA:AA,"U"),"")))))))</f>
        <v>0</v>
      </c>
      <c r="AL327" s="18">
        <f>IF(Z327="TM",12000*0,IF(Data!Z327="AAM",SUMIFS(Data!AL:AL,Data!Z:Z,"TM",Data!X:X,Data!M327,AA:AA,"H"),IF(Data!Z327="AM",SUMIFS(Data!AL:AL,Data!Z:Z,"TM",Data!V:V,Data!M327,AA:AA,"H"),IF(Data!Z327="AZM",SUMIFS(Data!AL:AL,Data!Z:Z,"TM",Data!U:U,Data!M327,AA:AA,"H"),IF(Data!Z327="Zone",SUMIFS(Data!AL:AL,Data!Z:Z,"TM",Data!T:T,Data!M327,AA:AA,"H"),IF(Data!Z327="Region",SUMIFS(Data!AL:AL,Data!Z:Z,"TM",Data!S:S,Data!M327,AA:AA,"H"),IF(Data!Z327="Country",SUMIFS(Data!AL:AL,Data!Z:Z,"TM",Data!R:R,Data!M327,AA:AA,"H"),"")))))))</f>
        <v>0</v>
      </c>
      <c r="AM327" s="27">
        <f t="shared" si="98"/>
        <v>0</v>
      </c>
      <c r="AN327" s="26">
        <f t="shared" si="99"/>
        <v>0</v>
      </c>
      <c r="AO327" s="26">
        <f t="shared" si="100"/>
        <v>0</v>
      </c>
      <c r="AQ327" s="28">
        <f t="shared" si="101"/>
        <v>0</v>
      </c>
      <c r="AR327" s="18">
        <f t="shared" si="102"/>
        <v>0</v>
      </c>
      <c r="AS327" s="18">
        <f t="shared" si="103"/>
        <v>0</v>
      </c>
      <c r="AT327" s="27">
        <f t="shared" si="104"/>
        <v>0</v>
      </c>
      <c r="AU327" s="27"/>
      <c r="AV327" s="27"/>
      <c r="AW327" s="18">
        <f>IF(Z327="TM",(COUNTIFS(Orders!AD:AD,Data!M327,Orders!W:W,0,Orders!X:X,0,Orders!S:S,"*Ray*")+COUNTIFS(Orders!AD:AD,Data!M327,Orders!W:W,1,Orders!X:X,1,Orders!S:S,"*Ray*")+COUNTIFS(Orders!AD:AD,Data!M327,Orders!W:W,0,Orders!X:X,0,Orders!S:S,"*Fabric*")+COUNTIFS(Orders!AD:AD,Data!M327,Orders!W:W,1,Orders!X:X,1,Orders!S:S,"*Fabric*")),IF(Data!Z327="AAM",SUMIFS(Data!AW:AW,Data!Z:Z,"TM",Data!X:X,Data!M327),IF(Data!Z327="AM",SUMIFS(Data!AW:AW,Data!Z:Z,"TM",Data!V:V,Data!M327),IF(Data!Z327="AZM",SUMIFS(Data!AW:AW,Data!Z:Z,"TM",Data!U:U,Data!M327),IF(Data!Z327="Zone",SUMIFS(Data!AW:AW,Data!Z:Z,"TM",Data!T:T,Data!M327),IF(Data!Z327="Region",SUMIFS(Data!AW:AW,Data!Z:Z,"TM",Data!S:S,Data!M327),IF(Data!Z327="Country",SUMIFS(Data!AW:AW,Data!Z:Z,"TM",Data!R:R,Data!M327),0)))))))</f>
        <v>0</v>
      </c>
      <c r="AX327" s="18">
        <f>IF(Z327="TM",(COUNTIFS(Orders!AD:AD,Data!M327,Orders!W:W,0,Orders!X:X,0,Orders!S:S,"*Starter*")+COUNTIFS(Orders!AD:AD,Data!M327,Orders!W:W,1,Orders!X:X,1,Orders!S:S,"*Starter*")),IF(Data!Z327="AAM",SUMIFS(Data!AX:AX,Data!Z:Z,"TM",Data!X:X,Data!M327),IF(Data!Z327="AM",SUMIFS(Data!AX:AX,Data!Z:Z,"TM",Data!V:V,Data!M327),IF(Data!Z327="AZM",SUMIFS(Data!AX:AX,Data!Z:Z,"TM",Data!U:U,Data!M327),IF(Data!Z327="Zone",SUMIFS(Data!AX:AX,Data!Z:Z,"TM",Data!T:T,Data!M327),IF(Data!Z327="Region",SUMIFS(Data!AX:AX,Data!Z:Z,"TM",Data!S:S,Data!M327),IF(Data!Z327="Country",SUMIFS(Data!AX:AX,Data!Z:Z,"TM",Data!R:R,Data!M327),0)))))))</f>
        <v>0</v>
      </c>
      <c r="AY327" s="18">
        <f>IF(Z327="TM",(COUNTIFS(Orders!AD:AD,Data!M327,Orders!W:W,0,Orders!X:X,0,Orders!S:S,"*Pro*")+COUNTIFS(Orders!AD:AD,Data!M327,Orders!W:W,1,Orders!X:X,1,Orders!S:S,"*Pro*")),IF(Data!Z327="AAM",SUMIFS(Data!AY:AY,Data!Z:Z,"TM",Data!X:X,Data!M327),IF(Data!Z327="AM",SUMIFS(Data!AY:AY,Data!Z:Z,"TM",Data!V:V,Data!M327),IF(Data!Z327="AZM",SUMIFS(Data!AY:AY,Data!Z:Z,"TM",Data!U:U,Data!M327),IF(Data!Z327="Zone",SUMIFS(Data!AY:AY,Data!Z:Z,"TM",Data!T:T,Data!M327),IF(Data!Z327="Region",SUMIFS(Data!AY:AY,Data!Z:Z,"TM",Data!S:S,Data!M327),IF(Data!Z327="Country",SUMIFS(Data!AY:AY,Data!Z:Z,"TM",Data!R:R,Data!M327),0)))))))</f>
        <v>0</v>
      </c>
      <c r="AZ327" s="18">
        <f>IF(Z327="TM",(COUNTIFS(Orders!AD:AD,Data!M327,Orders!W:W,0,Orders!X:X,0,Orders!S:S,"*Tab*")+COUNTIFS(Orders!AD:AD,Data!M327,Orders!W:W,1,Orders!X:X,1,Orders!S:S,"*Tab*")),IF(Data!Z327="AAM",SUMIFS(Data!AZ:AZ,Data!Z:Z,"TM",Data!X:X,Data!M327),IF(Data!Z327="AM",SUMIFS(Data!AZ:AZ,Data!Z:Z,"TM",Data!V:V,Data!M327),IF(Data!Z327="AZM",SUMIFS(Data!AZ:AZ,Data!Z:Z,"TM",Data!U:U,Data!M327),IF(Data!Z327="Zone",SUMIFS(Data!AZ:AZ,Data!Z:Z,"TM",Data!T:T,Data!M327),IF(Data!Z327="Region",SUMIFS(Data!AZ:AZ,Data!Z:Z,"TM",Data!S:S,Data!M327),IF(Data!Z327="Country",SUMIFS(Data!AZ:AZ,Data!Z:Z,"TM",Data!R:R,Data!M327),0)))))))</f>
        <v>0</v>
      </c>
      <c r="BA327" s="18">
        <f>IF(Z327="TM",(COUNTIFS(Orders!AD:AD,Data!M327,Orders!W:W,0,Orders!X:X,0,Orders!S:S,"*Dental*")+COUNTIFS(Orders!AD:AD,Data!M327,Orders!W:W,1,Orders!X:X,1,Orders!S:S,"*Dental*")+COUNTIFS(Orders!AD:AD,Data!M327,Orders!W:W,0,Orders!X:X,0,Orders!S:S,"*Pediatric*")+COUNTIFS(Orders!AD:AD,Data!M327,Orders!W:W,1,Orders!X:X,1,Orders!S:S,"*Pediatric*")),IF(Data!Z327="AAM",SUMIFS(Data!BA:BA,Data!Z:Z,"TM",Data!X:X,Data!M327),IF(Data!Z327="AM",SUMIFS(Data!BA:BA,Data!Z:Z,"TM",Data!V:V,Data!M327),IF(Data!Z327="AZM",SUMIFS(Data!BA:BA,Data!Z:Z,"TM",Data!U:U,Data!M327),IF(Data!Z327="Zone",SUMIFS(Data!BA:BA,Data!Z:Z,"TM",Data!T:T,Data!M327),IF(Data!Z327="Region",SUMIFS(Data!BA:BA,Data!Z:Z,"TM",Data!S:S,Data!M327),IF(Data!Z327="Country",SUMIFS(Data!BA:BA,Data!Z:Z,"TM",Data!R:R,Data!M327),0)))))))</f>
        <v>0</v>
      </c>
      <c r="BB327" s="18">
        <f>IF(Z327="TM",(COUNTIFS(Orders!AD:AD,Data!M327,Orders!W:W,0,Orders!X:X,0,Orders!S:S,"*Fabric*")+COUNTIFS(Orders!AD:AD,Data!M327,Orders!W:W,1,Orders!X:X,1,Orders!S:S,"*Fabric*")),IF(Data!Z327="AAM",SUMIFS(Data!BB:BB,Data!Z:Z,"TM",Data!X:X,Data!M327),IF(Data!Z327="AM",SUMIFS(Data!BB:BB,Data!Z:Z,"TM",Data!V:V,Data!M327),IF(Data!Z327="AZM",SUMIFS(Data!BB:BB,Data!Z:Z,"TM",Data!U:U,Data!M327),IF(Data!Z327="Zone",SUMIFS(Data!BB:BB,Data!Z:Z,"TM",Data!T:T,Data!M327),IF(Data!Z327="Region",SUMIFS(Data!BB:BB,Data!Z:Z,"TM",Data!S:S,Data!M327),IF(Data!Z327="Country",SUMIFS(Data!BB:BB,Data!Z:Z,"TM",Data!R:R,Data!M327),0)))))))</f>
        <v>0</v>
      </c>
    </row>
    <row r="328" spans="1:54" ht="15.75" x14ac:dyDescent="0.3">
      <c r="A328" s="33" t="str">
        <f t="shared" si="88"/>
        <v/>
      </c>
      <c r="B328" s="33" t="b">
        <f t="shared" si="89"/>
        <v>1</v>
      </c>
      <c r="C328" s="33" t="e">
        <f>IF(ISERROR(SMALL($D$4:$D$594,E328)),””,SMALL($D$4:$D$594,E328))</f>
        <v>#NAME?</v>
      </c>
      <c r="D328" s="34" t="str">
        <f t="shared" si="90"/>
        <v/>
      </c>
      <c r="E328" s="33">
        <f>ROWS($E$4:E328)</f>
        <v>325</v>
      </c>
      <c r="F328" s="33">
        <f t="shared" si="91"/>
        <v>0</v>
      </c>
      <c r="G328" s="33">
        <f>IF(OR(Report!$C$7="",Report!$C$7="All Levels"),1,IF(Report!$C$7=Data!Z328,1,0))</f>
        <v>0</v>
      </c>
      <c r="H328" s="33">
        <f t="shared" si="92"/>
        <v>1</v>
      </c>
      <c r="I328" s="33">
        <f t="shared" si="93"/>
        <v>3</v>
      </c>
      <c r="J328" s="33">
        <f>IF(OR(Report!$F$7="",Report!$F$7="All AMs"),1,IF(Report!$F$7=Data!W328,1,0))</f>
        <v>1</v>
      </c>
      <c r="K328" s="33">
        <f>IF(OR(Report!$E$7="",Report!$E$7="All Zones"),1,IF(Report!$E$7=Data!P328,1,0))</f>
        <v>1</v>
      </c>
      <c r="L328" s="33">
        <f>IF(OR(Report!$D$7="",Report!$D$7="All Regions"),1,IF(Report!$D$7=Data!O328,1,0))</f>
        <v>1</v>
      </c>
      <c r="M328" s="67" t="s">
        <v>534</v>
      </c>
      <c r="N328" s="67" t="s">
        <v>1151</v>
      </c>
      <c r="O328" s="68" t="s">
        <v>19</v>
      </c>
      <c r="P328" s="68" t="s">
        <v>685</v>
      </c>
      <c r="Q328" s="68" t="s">
        <v>685</v>
      </c>
      <c r="R328" s="67" t="s">
        <v>777</v>
      </c>
      <c r="S328" s="67" t="s">
        <v>753</v>
      </c>
      <c r="T328" s="67" t="s">
        <v>754</v>
      </c>
      <c r="U328" s="67" t="s">
        <v>785</v>
      </c>
      <c r="V328" s="67"/>
      <c r="W328" s="67" t="s">
        <v>884</v>
      </c>
      <c r="X328" s="67"/>
      <c r="Y328" s="68" t="s">
        <v>361</v>
      </c>
      <c r="Z328" s="68" t="s">
        <v>13</v>
      </c>
      <c r="AA328" s="68" t="s">
        <v>925</v>
      </c>
      <c r="AB328" s="18">
        <f>IF(Z328="TM",IF(AA328="H",(COUNTIFS(Orders!AD:AD,Data!M328,Orders!W:W,0,Orders!X:X,0)+COUNTIFS(Orders!AD:AD,Data!M328,Orders!W:W,1,Orders!X:X,1)),0),IF(Data!Z328="AAM",SUMIFS(Data!AB:AB,Data!Z:Z,"TM",Data!X:X,Data!M328,AA:AA,"H"),IF(Data!Z328="AM",SUMIFS(Data!AB:AB,Data!Z:Z,"TM",Data!V:V,Data!M328,AA:AA,"H"),IF(Data!Z328="AZM",SUMIFS(Data!AB:AB,Data!Z:Z,"TM",Data!U:U,Data!M328,AA:AA,"H"),IF(Data!Z328="ZM",SUMIFS(Data!AB:AB,Data!Z:Z,"TM",Data!T:T,Data!M328,AA:AA,"H"),IF(Data!Z328="RM",SUMIFS(Data!AB:AB,Data!Z:Z,"TM",Data!S:S,Data!M328,AA:AA,"H"),IF(Data!Z328="CM",SUMIFS(Data!AB:AB,Data!Z:Z,"TM",Data!R:R,Data!M328,AA:AA,"H"),"")))))))</f>
        <v>0</v>
      </c>
      <c r="AC328" s="28">
        <f>IF(Z328="TM",IF(AA328="H",(SUMIFS(Orders!AG:AG,Orders!AD:AD,Data!M328,Orders!W:W,0,Orders!X:X,0)+SUMIFS(Orders!AG:AG,Orders!AD:AD,Data!M328,Orders!W:W,1,Orders!X:X,1))/12000,0),IF(Data!Z328="AAM",SUMIFS(Data!AC:AC,Data!Z:Z,"TM",Data!X:X,Data!M328,AA:AA,"H"),IF(Data!Z328="AM",SUMIFS(Data!AC:AC,Data!Z:Z,"TM",Data!V:V,Data!M328,AA:AA,"H"),IF(Data!Z328="AZM",SUMIFS(Data!AC:AC,Data!Z:Z,"TM",Data!U:U,Data!M328,AA:AA,"H"),IF(Data!Z328="Zone",SUMIFS(Data!AC:AC,Data!Z:Z,"TM",Data!T:T,Data!M328,AA:AA,"H"),IF(Data!Z328="Region",SUMIFS(Data!AC:AC,Data!Z:Z,"TM",Data!S:S,Data!M328,AA:AA,"H"),IF(Data!Z328="Country",SUMIFS(Data!AC:AC,Data!Z:Z,"TM",Data!R:R,Data!M328,AA:AA,"H"),"")))))))</f>
        <v>0</v>
      </c>
      <c r="AD328" s="18">
        <f>IF(Z328="TM",0,IF(Data!Z328="AAM",SUMIFS(Data!AD:AD,Data!Z:Z,"TM",Data!X:X,Data!M328,AA:AA,"H"),IF(Data!Z328="AM",SUMIFS(Data!AD:AD,Data!Z:Z,"TM",Data!V:V,Data!M328,AA:AA,"H"),IF(Data!Z328="AZM",SUMIFS(Data!AD:AD,Data!Z:Z,"TM",Data!U:U,Data!M328,AA:AA,"H"),IF(Data!Z328="Zone",SUMIFS(Data!AD:AD,Data!Z:Z,"TM",Data!T:T,Data!M328,AA:AA,"H"),IF(Data!Z328="Region",SUMIFS(Data!AD:AD,Data!Z:Z,"TM",Data!S:S,Data!M328,AA:AA,"H"),IF(Data!Z328="Country",SUMIFS(Data!AD:AD,Data!Z:Z,"TM",Data!R:R,Data!M328,AA:AA,"H"),"")))))))</f>
        <v>0</v>
      </c>
      <c r="AE328" s="27">
        <f t="shared" si="94"/>
        <v>0</v>
      </c>
      <c r="AF328" s="26">
        <f t="shared" si="95"/>
        <v>0</v>
      </c>
      <c r="AG328" s="26">
        <f t="shared" si="96"/>
        <v>0</v>
      </c>
      <c r="AH328" s="26">
        <f t="shared" si="97"/>
        <v>0</v>
      </c>
      <c r="AJ328" s="28">
        <f>IF(Z328="TM",IF(AA328="U",(SUMIFS(Orders!AG:AG,Orders!AD:AD,Data!M328,Orders!W:W,0,Orders!X:X,0)+SUMIFS(Orders!AG:AG,Orders!AD:AD,Data!M328,Orders!W:W,1,Orders!X:X,1))/12000,0),IF(Data!Z328="AAM",SUMIFS(Data!AJ:AJ,Data!Z:Z,"TM",Data!X:X,Data!M328,AA:AA,"U"),IF(Data!Z328="AM",SUMIFS(Data!AJ:AJ,Data!Z:Z,"TM",Data!V:V,Data!M328,AA:AA,"U"),IF(Data!Z328="AZM",SUMIFS(Data!AJ:AJ,Data!Z:Z,"TM",Data!U:U,Data!M328,AA:AA,"U"),IF(Data!Z328="Zone",SUMIFS(Data!AJ:AJ,Data!Z:Z,"TM",Data!T:T,Data!M328,AA:AA,"U"),IF(Data!Z328="Region",SUMIFS(Data!AJ:AJ,Data!Z:Z,"TM",Data!S:S,Data!M328,AA:AA,"U"),IF(Data!Z328="Country",SUMIFS(Data!AJ:AJ,Data!Z:Z,"TM",Data!R:R,Data!M328,AA:AA,"U"),"")))))))</f>
        <v>2.5804999999999998</v>
      </c>
      <c r="AK328" s="18">
        <f>IF(Z328="TM",IF(AA328="U",(SUMIFS(Orders!AG:AG,Orders!AD:AD,Data!M328,Orders!W:W,0,Orders!X:X,0)+SUMIFS(Orders!AG:AG,Orders!AD:AD,Data!M328,Orders!W:W,1,Orders!X:X,1)),0),IF(Data!Z328="AAM",SUMIFS(Data!AK:AK,Data!Z:Z,"TM",Data!X:X,Data!M328,AA:AA,"U"),IF(Data!Z328="AM",SUMIFS(Data!AK:AK,Data!Z:Z,"TM",Data!V:V,Data!M328,AA:AA,"U"),IF(Data!Z328="AZM",SUMIFS(Data!AK:AK,Data!Z:Z,"TM",Data!U:U,Data!M328,AA:AA,"U"),IF(Data!Z328="Zone",SUMIFS(Data!AK:AK,Data!Z:Z,"TM",Data!T:T,Data!M328,AA:AA,"U"),IF(Data!Z328="Region",SUMIFS(Data!AK:AK,Data!Z:Z,"TM",Data!S:S,Data!M328,AA:AA,"U"),IF(Data!Z328="Country",SUMIFS(Data!AK:AK,Data!Z:Z,"TM",Data!R:R,Data!M328,AA:AA,"U"),"")))))))</f>
        <v>30966</v>
      </c>
      <c r="AL328" s="18">
        <f>IF(Z328="TM",12000*0,IF(Data!Z328="AAM",SUMIFS(Data!AL:AL,Data!Z:Z,"TM",Data!X:X,Data!M328,AA:AA,"H"),IF(Data!Z328="AM",SUMIFS(Data!AL:AL,Data!Z:Z,"TM",Data!V:V,Data!M328,AA:AA,"H"),IF(Data!Z328="AZM",SUMIFS(Data!AL:AL,Data!Z:Z,"TM",Data!U:U,Data!M328,AA:AA,"H"),IF(Data!Z328="Zone",SUMIFS(Data!AL:AL,Data!Z:Z,"TM",Data!T:T,Data!M328,AA:AA,"H"),IF(Data!Z328="Region",SUMIFS(Data!AL:AL,Data!Z:Z,"TM",Data!S:S,Data!M328,AA:AA,"H"),IF(Data!Z328="Country",SUMIFS(Data!AL:AL,Data!Z:Z,"TM",Data!R:R,Data!M328,AA:AA,"H"),"")))))))</f>
        <v>0</v>
      </c>
      <c r="AM328" s="27">
        <f t="shared" si="98"/>
        <v>0</v>
      </c>
      <c r="AN328" s="26">
        <f t="shared" si="99"/>
        <v>0</v>
      </c>
      <c r="AO328" s="26">
        <f t="shared" si="100"/>
        <v>0</v>
      </c>
      <c r="AQ328" s="28">
        <f t="shared" si="101"/>
        <v>2.5804999999999998</v>
      </c>
      <c r="AR328" s="18">
        <f t="shared" si="102"/>
        <v>30966</v>
      </c>
      <c r="AS328" s="18">
        <f t="shared" si="103"/>
        <v>0</v>
      </c>
      <c r="AT328" s="27">
        <f t="shared" si="104"/>
        <v>0</v>
      </c>
      <c r="AU328" s="27"/>
      <c r="AV328" s="27"/>
      <c r="AW328" s="18">
        <f>IF(Z328="TM",(COUNTIFS(Orders!AD:AD,Data!M328,Orders!W:W,0,Orders!X:X,0,Orders!S:S,"*Ray*")+COUNTIFS(Orders!AD:AD,Data!M328,Orders!W:W,1,Orders!X:X,1,Orders!S:S,"*Ray*")+COUNTIFS(Orders!AD:AD,Data!M328,Orders!W:W,0,Orders!X:X,0,Orders!S:S,"*Fabric*")+COUNTIFS(Orders!AD:AD,Data!M328,Orders!W:W,1,Orders!X:X,1,Orders!S:S,"*Fabric*")),IF(Data!Z328="AAM",SUMIFS(Data!AW:AW,Data!Z:Z,"TM",Data!X:X,Data!M328),IF(Data!Z328="AM",SUMIFS(Data!AW:AW,Data!Z:Z,"TM",Data!V:V,Data!M328),IF(Data!Z328="AZM",SUMIFS(Data!AW:AW,Data!Z:Z,"TM",Data!U:U,Data!M328),IF(Data!Z328="Zone",SUMIFS(Data!AW:AW,Data!Z:Z,"TM",Data!T:T,Data!M328),IF(Data!Z328="Region",SUMIFS(Data!AW:AW,Data!Z:Z,"TM",Data!S:S,Data!M328),IF(Data!Z328="Country",SUMIFS(Data!AW:AW,Data!Z:Z,"TM",Data!R:R,Data!M328),0)))))))</f>
        <v>3</v>
      </c>
      <c r="AX328" s="18">
        <f>IF(Z328="TM",(COUNTIFS(Orders!AD:AD,Data!M328,Orders!W:W,0,Orders!X:X,0,Orders!S:S,"*Starter*")+COUNTIFS(Orders!AD:AD,Data!M328,Orders!W:W,1,Orders!X:X,1,Orders!S:S,"*Starter*")),IF(Data!Z328="AAM",SUMIFS(Data!AX:AX,Data!Z:Z,"TM",Data!X:X,Data!M328),IF(Data!Z328="AM",SUMIFS(Data!AX:AX,Data!Z:Z,"TM",Data!V:V,Data!M328),IF(Data!Z328="AZM",SUMIFS(Data!AX:AX,Data!Z:Z,"TM",Data!U:U,Data!M328),IF(Data!Z328="Zone",SUMIFS(Data!AX:AX,Data!Z:Z,"TM",Data!T:T,Data!M328),IF(Data!Z328="Region",SUMIFS(Data!AX:AX,Data!Z:Z,"TM",Data!S:S,Data!M328),IF(Data!Z328="Country",SUMIFS(Data!AX:AX,Data!Z:Z,"TM",Data!R:R,Data!M328),0)))))))</f>
        <v>0</v>
      </c>
      <c r="AY328" s="18">
        <f>IF(Z328="TM",(COUNTIFS(Orders!AD:AD,Data!M328,Orders!W:W,0,Orders!X:X,0,Orders!S:S,"*Pro*")+COUNTIFS(Orders!AD:AD,Data!M328,Orders!W:W,1,Orders!X:X,1,Orders!S:S,"*Pro*")),IF(Data!Z328="AAM",SUMIFS(Data!AY:AY,Data!Z:Z,"TM",Data!X:X,Data!M328),IF(Data!Z328="AM",SUMIFS(Data!AY:AY,Data!Z:Z,"TM",Data!V:V,Data!M328),IF(Data!Z328="AZM",SUMIFS(Data!AY:AY,Data!Z:Z,"TM",Data!U:U,Data!M328),IF(Data!Z328="Zone",SUMIFS(Data!AY:AY,Data!Z:Z,"TM",Data!T:T,Data!M328),IF(Data!Z328="Region",SUMIFS(Data!AY:AY,Data!Z:Z,"TM",Data!S:S,Data!M328),IF(Data!Z328="Country",SUMIFS(Data!AY:AY,Data!Z:Z,"TM",Data!R:R,Data!M328),0)))))))</f>
        <v>0</v>
      </c>
      <c r="AZ328" s="18">
        <f>IF(Z328="TM",(COUNTIFS(Orders!AD:AD,Data!M328,Orders!W:W,0,Orders!X:X,0,Orders!S:S,"*Tab*")+COUNTIFS(Orders!AD:AD,Data!M328,Orders!W:W,1,Orders!X:X,1,Orders!S:S,"*Tab*")),IF(Data!Z328="AAM",SUMIFS(Data!AZ:AZ,Data!Z:Z,"TM",Data!X:X,Data!M328),IF(Data!Z328="AM",SUMIFS(Data!AZ:AZ,Data!Z:Z,"TM",Data!V:V,Data!M328),IF(Data!Z328="AZM",SUMIFS(Data!AZ:AZ,Data!Z:Z,"TM",Data!U:U,Data!M328),IF(Data!Z328="Zone",SUMIFS(Data!AZ:AZ,Data!Z:Z,"TM",Data!T:T,Data!M328),IF(Data!Z328="Region",SUMIFS(Data!AZ:AZ,Data!Z:Z,"TM",Data!S:S,Data!M328),IF(Data!Z328="Country",SUMIFS(Data!AZ:AZ,Data!Z:Z,"TM",Data!R:R,Data!M328),0)))))))</f>
        <v>0</v>
      </c>
      <c r="BA328" s="18">
        <f>IF(Z328="TM",(COUNTIFS(Orders!AD:AD,Data!M328,Orders!W:W,0,Orders!X:X,0,Orders!S:S,"*Dental*")+COUNTIFS(Orders!AD:AD,Data!M328,Orders!W:W,1,Orders!X:X,1,Orders!S:S,"*Dental*")+COUNTIFS(Orders!AD:AD,Data!M328,Orders!W:W,0,Orders!X:X,0,Orders!S:S,"*Pediatric*")+COUNTIFS(Orders!AD:AD,Data!M328,Orders!W:W,1,Orders!X:X,1,Orders!S:S,"*Pediatric*")),IF(Data!Z328="AAM",SUMIFS(Data!BA:BA,Data!Z:Z,"TM",Data!X:X,Data!M328),IF(Data!Z328="AM",SUMIFS(Data!BA:BA,Data!Z:Z,"TM",Data!V:V,Data!M328),IF(Data!Z328="AZM",SUMIFS(Data!BA:BA,Data!Z:Z,"TM",Data!U:U,Data!M328),IF(Data!Z328="Zone",SUMIFS(Data!BA:BA,Data!Z:Z,"TM",Data!T:T,Data!M328),IF(Data!Z328="Region",SUMIFS(Data!BA:BA,Data!Z:Z,"TM",Data!S:S,Data!M328),IF(Data!Z328="Country",SUMIFS(Data!BA:BA,Data!Z:Z,"TM",Data!R:R,Data!M328),0)))))))</f>
        <v>0</v>
      </c>
      <c r="BB328" s="18">
        <f>IF(Z328="TM",(COUNTIFS(Orders!AD:AD,Data!M328,Orders!W:W,0,Orders!X:X,0,Orders!S:S,"*Fabric*")+COUNTIFS(Orders!AD:AD,Data!M328,Orders!W:W,1,Orders!X:X,1,Orders!S:S,"*Fabric*")),IF(Data!Z328="AAM",SUMIFS(Data!BB:BB,Data!Z:Z,"TM",Data!X:X,Data!M328),IF(Data!Z328="AM",SUMIFS(Data!BB:BB,Data!Z:Z,"TM",Data!V:V,Data!M328),IF(Data!Z328="AZM",SUMIFS(Data!BB:BB,Data!Z:Z,"TM",Data!U:U,Data!M328),IF(Data!Z328="Zone",SUMIFS(Data!BB:BB,Data!Z:Z,"TM",Data!T:T,Data!M328),IF(Data!Z328="Region",SUMIFS(Data!BB:BB,Data!Z:Z,"TM",Data!S:S,Data!M328),IF(Data!Z328="Country",SUMIFS(Data!BB:BB,Data!Z:Z,"TM",Data!R:R,Data!M328),0)))))))</f>
        <v>0</v>
      </c>
    </row>
    <row r="329" spans="1:54" ht="15.75" x14ac:dyDescent="0.3">
      <c r="A329" s="33" t="str">
        <f t="shared" si="88"/>
        <v/>
      </c>
      <c r="B329" s="33" t="b">
        <f t="shared" si="89"/>
        <v>1</v>
      </c>
      <c r="C329" s="33" t="e">
        <f>IF(ISERROR(SMALL($D$4:$D$594,E329)),””,SMALL($D$4:$D$594,E329))</f>
        <v>#NAME?</v>
      </c>
      <c r="D329" s="34" t="str">
        <f t="shared" si="90"/>
        <v/>
      </c>
      <c r="E329" s="33">
        <f>ROWS($E$4:E329)</f>
        <v>326</v>
      </c>
      <c r="F329" s="33">
        <f t="shared" si="91"/>
        <v>0</v>
      </c>
      <c r="G329" s="33">
        <f>IF(OR(Report!$C$7="",Report!$C$7="All Levels"),1,IF(Report!$C$7=Data!Z329,1,0))</f>
        <v>0</v>
      </c>
      <c r="H329" s="33">
        <f t="shared" si="92"/>
        <v>1</v>
      </c>
      <c r="I329" s="33">
        <f t="shared" si="93"/>
        <v>3</v>
      </c>
      <c r="J329" s="33">
        <f>IF(OR(Report!$F$7="",Report!$F$7="All AMs"),1,IF(Report!$F$7=Data!W329,1,0))</f>
        <v>1</v>
      </c>
      <c r="K329" s="33">
        <f>IF(OR(Report!$E$7="",Report!$E$7="All Zones"),1,IF(Report!$E$7=Data!P329,1,0))</f>
        <v>1</v>
      </c>
      <c r="L329" s="33">
        <f>IF(OR(Report!$D$7="",Report!$D$7="All Regions"),1,IF(Report!$D$7=Data!O329,1,0))</f>
        <v>1</v>
      </c>
      <c r="M329" s="67" t="s">
        <v>540</v>
      </c>
      <c r="N329" s="67" t="s">
        <v>1123</v>
      </c>
      <c r="O329" s="68" t="s">
        <v>19</v>
      </c>
      <c r="P329" s="68" t="s">
        <v>685</v>
      </c>
      <c r="Q329" s="68" t="s">
        <v>685</v>
      </c>
      <c r="R329" s="67" t="s">
        <v>777</v>
      </c>
      <c r="S329" s="67" t="s">
        <v>753</v>
      </c>
      <c r="T329" s="67" t="s">
        <v>754</v>
      </c>
      <c r="U329" s="67" t="s">
        <v>785</v>
      </c>
      <c r="V329" s="67"/>
      <c r="W329" s="67" t="s">
        <v>884</v>
      </c>
      <c r="X329" s="67"/>
      <c r="Y329" s="68" t="s">
        <v>361</v>
      </c>
      <c r="Z329" s="68" t="s">
        <v>13</v>
      </c>
      <c r="AA329" s="68" t="s">
        <v>925</v>
      </c>
      <c r="AB329" s="18">
        <f>IF(Z329="TM",IF(AA329="H",(COUNTIFS(Orders!AD:AD,Data!M329,Orders!W:W,0,Orders!X:X,0)+COUNTIFS(Orders!AD:AD,Data!M329,Orders!W:W,1,Orders!X:X,1)),0),IF(Data!Z329="AAM",SUMIFS(Data!AB:AB,Data!Z:Z,"TM",Data!X:X,Data!M329,AA:AA,"H"),IF(Data!Z329="AM",SUMIFS(Data!AB:AB,Data!Z:Z,"TM",Data!V:V,Data!M329,AA:AA,"H"),IF(Data!Z329="AZM",SUMIFS(Data!AB:AB,Data!Z:Z,"TM",Data!U:U,Data!M329,AA:AA,"H"),IF(Data!Z329="ZM",SUMIFS(Data!AB:AB,Data!Z:Z,"TM",Data!T:T,Data!M329,AA:AA,"H"),IF(Data!Z329="RM",SUMIFS(Data!AB:AB,Data!Z:Z,"TM",Data!S:S,Data!M329,AA:AA,"H"),IF(Data!Z329="CM",SUMIFS(Data!AB:AB,Data!Z:Z,"TM",Data!R:R,Data!M329,AA:AA,"H"),"")))))))</f>
        <v>0</v>
      </c>
      <c r="AC329" s="28">
        <f>IF(Z329="TM",IF(AA329="H",(SUMIFS(Orders!AG:AG,Orders!AD:AD,Data!M329,Orders!W:W,0,Orders!X:X,0)+SUMIFS(Orders!AG:AG,Orders!AD:AD,Data!M329,Orders!W:W,1,Orders!X:X,1))/12000,0),IF(Data!Z329="AAM",SUMIFS(Data!AC:AC,Data!Z:Z,"TM",Data!X:X,Data!M329,AA:AA,"H"),IF(Data!Z329="AM",SUMIFS(Data!AC:AC,Data!Z:Z,"TM",Data!V:V,Data!M329,AA:AA,"H"),IF(Data!Z329="AZM",SUMIFS(Data!AC:AC,Data!Z:Z,"TM",Data!U:U,Data!M329,AA:AA,"H"),IF(Data!Z329="Zone",SUMIFS(Data!AC:AC,Data!Z:Z,"TM",Data!T:T,Data!M329,AA:AA,"H"),IF(Data!Z329="Region",SUMIFS(Data!AC:AC,Data!Z:Z,"TM",Data!S:S,Data!M329,AA:AA,"H"),IF(Data!Z329="Country",SUMIFS(Data!AC:AC,Data!Z:Z,"TM",Data!R:R,Data!M329,AA:AA,"H"),"")))))))</f>
        <v>0</v>
      </c>
      <c r="AD329" s="18">
        <f>IF(Z329="TM",0,IF(Data!Z329="AAM",SUMIFS(Data!AD:AD,Data!Z:Z,"TM",Data!X:X,Data!M329,AA:AA,"H"),IF(Data!Z329="AM",SUMIFS(Data!AD:AD,Data!Z:Z,"TM",Data!V:V,Data!M329,AA:AA,"H"),IF(Data!Z329="AZM",SUMIFS(Data!AD:AD,Data!Z:Z,"TM",Data!U:U,Data!M329,AA:AA,"H"),IF(Data!Z329="Zone",SUMIFS(Data!AD:AD,Data!Z:Z,"TM",Data!T:T,Data!M329,AA:AA,"H"),IF(Data!Z329="Region",SUMIFS(Data!AD:AD,Data!Z:Z,"TM",Data!S:S,Data!M329,AA:AA,"H"),IF(Data!Z329="Country",SUMIFS(Data!AD:AD,Data!Z:Z,"TM",Data!R:R,Data!M329,AA:AA,"H"),"")))))))</f>
        <v>0</v>
      </c>
      <c r="AE329" s="27">
        <f t="shared" si="94"/>
        <v>0</v>
      </c>
      <c r="AF329" s="26">
        <f t="shared" si="95"/>
        <v>0</v>
      </c>
      <c r="AG329" s="26">
        <f t="shared" si="96"/>
        <v>0</v>
      </c>
      <c r="AH329" s="26">
        <f t="shared" si="97"/>
        <v>0</v>
      </c>
      <c r="AJ329" s="28">
        <f>IF(Z329="TM",IF(AA329="U",(SUMIFS(Orders!AG:AG,Orders!AD:AD,Data!M329,Orders!W:W,0,Orders!X:X,0)+SUMIFS(Orders!AG:AG,Orders!AD:AD,Data!M329,Orders!W:W,1,Orders!X:X,1))/12000,0),IF(Data!Z329="AAM",SUMIFS(Data!AJ:AJ,Data!Z:Z,"TM",Data!X:X,Data!M329,AA:AA,"U"),IF(Data!Z329="AM",SUMIFS(Data!AJ:AJ,Data!Z:Z,"TM",Data!V:V,Data!M329,AA:AA,"U"),IF(Data!Z329="AZM",SUMIFS(Data!AJ:AJ,Data!Z:Z,"TM",Data!U:U,Data!M329,AA:AA,"U"),IF(Data!Z329="Zone",SUMIFS(Data!AJ:AJ,Data!Z:Z,"TM",Data!T:T,Data!M329,AA:AA,"U"),IF(Data!Z329="Region",SUMIFS(Data!AJ:AJ,Data!Z:Z,"TM",Data!S:S,Data!M329,AA:AA,"U"),IF(Data!Z329="Country",SUMIFS(Data!AJ:AJ,Data!Z:Z,"TM",Data!R:R,Data!M329,AA:AA,"U"),"")))))))</f>
        <v>0</v>
      </c>
      <c r="AK329" s="18">
        <f>IF(Z329="TM",IF(AA329="U",(SUMIFS(Orders!AG:AG,Orders!AD:AD,Data!M329,Orders!W:W,0,Orders!X:X,0)+SUMIFS(Orders!AG:AG,Orders!AD:AD,Data!M329,Orders!W:W,1,Orders!X:X,1)),0),IF(Data!Z329="AAM",SUMIFS(Data!AK:AK,Data!Z:Z,"TM",Data!X:X,Data!M329,AA:AA,"U"),IF(Data!Z329="AM",SUMIFS(Data!AK:AK,Data!Z:Z,"TM",Data!V:V,Data!M329,AA:AA,"U"),IF(Data!Z329="AZM",SUMIFS(Data!AK:AK,Data!Z:Z,"TM",Data!U:U,Data!M329,AA:AA,"U"),IF(Data!Z329="Zone",SUMIFS(Data!AK:AK,Data!Z:Z,"TM",Data!T:T,Data!M329,AA:AA,"U"),IF(Data!Z329="Region",SUMIFS(Data!AK:AK,Data!Z:Z,"TM",Data!S:S,Data!M329,AA:AA,"U"),IF(Data!Z329="Country",SUMIFS(Data!AK:AK,Data!Z:Z,"TM",Data!R:R,Data!M329,AA:AA,"U"),"")))))))</f>
        <v>0</v>
      </c>
      <c r="AL329" s="18">
        <f>IF(Z329="TM",12000*0,IF(Data!Z329="AAM",SUMIFS(Data!AL:AL,Data!Z:Z,"TM",Data!X:X,Data!M329,AA:AA,"H"),IF(Data!Z329="AM",SUMIFS(Data!AL:AL,Data!Z:Z,"TM",Data!V:V,Data!M329,AA:AA,"H"),IF(Data!Z329="AZM",SUMIFS(Data!AL:AL,Data!Z:Z,"TM",Data!U:U,Data!M329,AA:AA,"H"),IF(Data!Z329="Zone",SUMIFS(Data!AL:AL,Data!Z:Z,"TM",Data!T:T,Data!M329,AA:AA,"H"),IF(Data!Z329="Region",SUMIFS(Data!AL:AL,Data!Z:Z,"TM",Data!S:S,Data!M329,AA:AA,"H"),IF(Data!Z329="Country",SUMIFS(Data!AL:AL,Data!Z:Z,"TM",Data!R:R,Data!M329,AA:AA,"H"),"")))))))</f>
        <v>0</v>
      </c>
      <c r="AM329" s="27">
        <f t="shared" si="98"/>
        <v>0</v>
      </c>
      <c r="AN329" s="26">
        <f t="shared" si="99"/>
        <v>0</v>
      </c>
      <c r="AO329" s="26">
        <f t="shared" si="100"/>
        <v>0</v>
      </c>
      <c r="AQ329" s="28">
        <f t="shared" si="101"/>
        <v>0</v>
      </c>
      <c r="AR329" s="18">
        <f t="shared" si="102"/>
        <v>0</v>
      </c>
      <c r="AS329" s="18">
        <f t="shared" si="103"/>
        <v>0</v>
      </c>
      <c r="AT329" s="27">
        <f t="shared" si="104"/>
        <v>0</v>
      </c>
      <c r="AU329" s="27"/>
      <c r="AV329" s="27"/>
      <c r="AW329" s="18">
        <f>IF(Z329="TM",(COUNTIFS(Orders!AD:AD,Data!M329,Orders!W:W,0,Orders!X:X,0,Orders!S:S,"*Ray*")+COUNTIFS(Orders!AD:AD,Data!M329,Orders!W:W,1,Orders!X:X,1,Orders!S:S,"*Ray*")+COUNTIFS(Orders!AD:AD,Data!M329,Orders!W:W,0,Orders!X:X,0,Orders!S:S,"*Fabric*")+COUNTIFS(Orders!AD:AD,Data!M329,Orders!W:W,1,Orders!X:X,1,Orders!S:S,"*Fabric*")),IF(Data!Z329="AAM",SUMIFS(Data!AW:AW,Data!Z:Z,"TM",Data!X:X,Data!M329),IF(Data!Z329="AM",SUMIFS(Data!AW:AW,Data!Z:Z,"TM",Data!V:V,Data!M329),IF(Data!Z329="AZM",SUMIFS(Data!AW:AW,Data!Z:Z,"TM",Data!U:U,Data!M329),IF(Data!Z329="Zone",SUMIFS(Data!AW:AW,Data!Z:Z,"TM",Data!T:T,Data!M329),IF(Data!Z329="Region",SUMIFS(Data!AW:AW,Data!Z:Z,"TM",Data!S:S,Data!M329),IF(Data!Z329="Country",SUMIFS(Data!AW:AW,Data!Z:Z,"TM",Data!R:R,Data!M329),0)))))))</f>
        <v>0</v>
      </c>
      <c r="AX329" s="18">
        <f>IF(Z329="TM",(COUNTIFS(Orders!AD:AD,Data!M329,Orders!W:W,0,Orders!X:X,0,Orders!S:S,"*Starter*")+COUNTIFS(Orders!AD:AD,Data!M329,Orders!W:W,1,Orders!X:X,1,Orders!S:S,"*Starter*")),IF(Data!Z329="AAM",SUMIFS(Data!AX:AX,Data!Z:Z,"TM",Data!X:X,Data!M329),IF(Data!Z329="AM",SUMIFS(Data!AX:AX,Data!Z:Z,"TM",Data!V:V,Data!M329),IF(Data!Z329="AZM",SUMIFS(Data!AX:AX,Data!Z:Z,"TM",Data!U:U,Data!M329),IF(Data!Z329="Zone",SUMIFS(Data!AX:AX,Data!Z:Z,"TM",Data!T:T,Data!M329),IF(Data!Z329="Region",SUMIFS(Data!AX:AX,Data!Z:Z,"TM",Data!S:S,Data!M329),IF(Data!Z329="Country",SUMIFS(Data!AX:AX,Data!Z:Z,"TM",Data!R:R,Data!M329),0)))))))</f>
        <v>0</v>
      </c>
      <c r="AY329" s="18">
        <f>IF(Z329="TM",(COUNTIFS(Orders!AD:AD,Data!M329,Orders!W:W,0,Orders!X:X,0,Orders!S:S,"*Pro*")+COUNTIFS(Orders!AD:AD,Data!M329,Orders!W:W,1,Orders!X:X,1,Orders!S:S,"*Pro*")),IF(Data!Z329="AAM",SUMIFS(Data!AY:AY,Data!Z:Z,"TM",Data!X:X,Data!M329),IF(Data!Z329="AM",SUMIFS(Data!AY:AY,Data!Z:Z,"TM",Data!V:V,Data!M329),IF(Data!Z329="AZM",SUMIFS(Data!AY:AY,Data!Z:Z,"TM",Data!U:U,Data!M329),IF(Data!Z329="Zone",SUMIFS(Data!AY:AY,Data!Z:Z,"TM",Data!T:T,Data!M329),IF(Data!Z329="Region",SUMIFS(Data!AY:AY,Data!Z:Z,"TM",Data!S:S,Data!M329),IF(Data!Z329="Country",SUMIFS(Data!AY:AY,Data!Z:Z,"TM",Data!R:R,Data!M329),0)))))))</f>
        <v>0</v>
      </c>
      <c r="AZ329" s="18">
        <f>IF(Z329="TM",(COUNTIFS(Orders!AD:AD,Data!M329,Orders!W:W,0,Orders!X:X,0,Orders!S:S,"*Tab*")+COUNTIFS(Orders!AD:AD,Data!M329,Orders!W:W,1,Orders!X:X,1,Orders!S:S,"*Tab*")),IF(Data!Z329="AAM",SUMIFS(Data!AZ:AZ,Data!Z:Z,"TM",Data!X:X,Data!M329),IF(Data!Z329="AM",SUMIFS(Data!AZ:AZ,Data!Z:Z,"TM",Data!V:V,Data!M329),IF(Data!Z329="AZM",SUMIFS(Data!AZ:AZ,Data!Z:Z,"TM",Data!U:U,Data!M329),IF(Data!Z329="Zone",SUMIFS(Data!AZ:AZ,Data!Z:Z,"TM",Data!T:T,Data!M329),IF(Data!Z329="Region",SUMIFS(Data!AZ:AZ,Data!Z:Z,"TM",Data!S:S,Data!M329),IF(Data!Z329="Country",SUMIFS(Data!AZ:AZ,Data!Z:Z,"TM",Data!R:R,Data!M329),0)))))))</f>
        <v>0</v>
      </c>
      <c r="BA329" s="18">
        <f>IF(Z329="TM",(COUNTIFS(Orders!AD:AD,Data!M329,Orders!W:W,0,Orders!X:X,0,Orders!S:S,"*Dental*")+COUNTIFS(Orders!AD:AD,Data!M329,Orders!W:W,1,Orders!X:X,1,Orders!S:S,"*Dental*")+COUNTIFS(Orders!AD:AD,Data!M329,Orders!W:W,0,Orders!X:X,0,Orders!S:S,"*Pediatric*")+COUNTIFS(Orders!AD:AD,Data!M329,Orders!W:W,1,Orders!X:X,1,Orders!S:S,"*Pediatric*")),IF(Data!Z329="AAM",SUMIFS(Data!BA:BA,Data!Z:Z,"TM",Data!X:X,Data!M329),IF(Data!Z329="AM",SUMIFS(Data!BA:BA,Data!Z:Z,"TM",Data!V:V,Data!M329),IF(Data!Z329="AZM",SUMIFS(Data!BA:BA,Data!Z:Z,"TM",Data!U:U,Data!M329),IF(Data!Z329="Zone",SUMIFS(Data!BA:BA,Data!Z:Z,"TM",Data!T:T,Data!M329),IF(Data!Z329="Region",SUMIFS(Data!BA:BA,Data!Z:Z,"TM",Data!S:S,Data!M329),IF(Data!Z329="Country",SUMIFS(Data!BA:BA,Data!Z:Z,"TM",Data!R:R,Data!M329),0)))))))</f>
        <v>0</v>
      </c>
      <c r="BB329" s="18">
        <f>IF(Z329="TM",(COUNTIFS(Orders!AD:AD,Data!M329,Orders!W:W,0,Orders!X:X,0,Orders!S:S,"*Fabric*")+COUNTIFS(Orders!AD:AD,Data!M329,Orders!W:W,1,Orders!X:X,1,Orders!S:S,"*Fabric*")),IF(Data!Z329="AAM",SUMIFS(Data!BB:BB,Data!Z:Z,"TM",Data!X:X,Data!M329),IF(Data!Z329="AM",SUMIFS(Data!BB:BB,Data!Z:Z,"TM",Data!V:V,Data!M329),IF(Data!Z329="AZM",SUMIFS(Data!BB:BB,Data!Z:Z,"TM",Data!U:U,Data!M329),IF(Data!Z329="Zone",SUMIFS(Data!BB:BB,Data!Z:Z,"TM",Data!T:T,Data!M329),IF(Data!Z329="Region",SUMIFS(Data!BB:BB,Data!Z:Z,"TM",Data!S:S,Data!M329),IF(Data!Z329="Country",SUMIFS(Data!BB:BB,Data!Z:Z,"TM",Data!R:R,Data!M329),0)))))))</f>
        <v>0</v>
      </c>
    </row>
    <row r="330" spans="1:54" ht="15.75" x14ac:dyDescent="0.3">
      <c r="A330" s="33" t="str">
        <f t="shared" si="88"/>
        <v/>
      </c>
      <c r="B330" s="33" t="b">
        <f t="shared" si="89"/>
        <v>1</v>
      </c>
      <c r="C330" s="33" t="e">
        <f>IF(ISERROR(SMALL($D$4:$D$594,E330)),””,SMALL($D$4:$D$594,E330))</f>
        <v>#NAME?</v>
      </c>
      <c r="D330" s="34" t="str">
        <f t="shared" si="90"/>
        <v/>
      </c>
      <c r="E330" s="33">
        <f>ROWS($E$4:E330)</f>
        <v>327</v>
      </c>
      <c r="F330" s="33">
        <f t="shared" si="91"/>
        <v>0</v>
      </c>
      <c r="G330" s="33">
        <f>IF(OR(Report!$C$7="",Report!$C$7="All Levels"),1,IF(Report!$C$7=Data!Z330,1,0))</f>
        <v>0</v>
      </c>
      <c r="H330" s="33">
        <f t="shared" si="92"/>
        <v>1</v>
      </c>
      <c r="I330" s="33">
        <f t="shared" si="93"/>
        <v>3</v>
      </c>
      <c r="J330" s="33">
        <f>IF(OR(Report!$F$7="",Report!$F$7="All AMs"),1,IF(Report!$F$7=Data!W330,1,0))</f>
        <v>1</v>
      </c>
      <c r="K330" s="33">
        <f>IF(OR(Report!$E$7="",Report!$E$7="All Zones"),1,IF(Report!$E$7=Data!P330,1,0))</f>
        <v>1</v>
      </c>
      <c r="L330" s="33">
        <f>IF(OR(Report!$D$7="",Report!$D$7="All Regions"),1,IF(Report!$D$7=Data!O330,1,0))</f>
        <v>1</v>
      </c>
      <c r="M330" s="67" t="s">
        <v>430</v>
      </c>
      <c r="N330" s="67" t="s">
        <v>886</v>
      </c>
      <c r="O330" s="68" t="s">
        <v>19</v>
      </c>
      <c r="P330" s="68" t="s">
        <v>686</v>
      </c>
      <c r="Q330" s="68" t="s">
        <v>686</v>
      </c>
      <c r="R330" s="67" t="s">
        <v>777</v>
      </c>
      <c r="S330" s="67" t="s">
        <v>753</v>
      </c>
      <c r="T330" s="67" t="s">
        <v>755</v>
      </c>
      <c r="U330" s="67"/>
      <c r="V330" s="67" t="s">
        <v>830</v>
      </c>
      <c r="W330" s="67" t="s">
        <v>718</v>
      </c>
      <c r="X330" s="67" t="s">
        <v>430</v>
      </c>
      <c r="Y330" s="68" t="s">
        <v>361</v>
      </c>
      <c r="Z330" s="68" t="s">
        <v>13</v>
      </c>
      <c r="AA330" s="68" t="s">
        <v>70</v>
      </c>
      <c r="AB330" s="18">
        <f>IF(Z330="TM",IF(AA330="H",(COUNTIFS(Orders!AD:AD,Data!M330,Orders!W:W,0,Orders!X:X,0)+COUNTIFS(Orders!AD:AD,Data!M330,Orders!W:W,1,Orders!X:X,1)),0),IF(Data!Z330="AAM",SUMIFS(Data!AB:AB,Data!Z:Z,"TM",Data!X:X,Data!M330,AA:AA,"H"),IF(Data!Z330="AM",SUMIFS(Data!AB:AB,Data!Z:Z,"TM",Data!V:V,Data!M330,AA:AA,"H"),IF(Data!Z330="AZM",SUMIFS(Data!AB:AB,Data!Z:Z,"TM",Data!U:U,Data!M330,AA:AA,"H"),IF(Data!Z330="ZM",SUMIFS(Data!AB:AB,Data!Z:Z,"TM",Data!T:T,Data!M330,AA:AA,"H"),IF(Data!Z330="RM",SUMIFS(Data!AB:AB,Data!Z:Z,"TM",Data!S:S,Data!M330,AA:AA,"H"),IF(Data!Z330="CM",SUMIFS(Data!AB:AB,Data!Z:Z,"TM",Data!R:R,Data!M330,AA:AA,"H"),"")))))))</f>
        <v>0</v>
      </c>
      <c r="AC330" s="28">
        <f>IF(Z330="TM",IF(AA330="H",(SUMIFS(Orders!AG:AG,Orders!AD:AD,Data!M330,Orders!W:W,0,Orders!X:X,0)+SUMIFS(Orders!AG:AG,Orders!AD:AD,Data!M330,Orders!W:W,1,Orders!X:X,1))/12000,0),IF(Data!Z330="AAM",SUMIFS(Data!AC:AC,Data!Z:Z,"TM",Data!X:X,Data!M330,AA:AA,"H"),IF(Data!Z330="AM",SUMIFS(Data!AC:AC,Data!Z:Z,"TM",Data!V:V,Data!M330,AA:AA,"H"),IF(Data!Z330="AZM",SUMIFS(Data!AC:AC,Data!Z:Z,"TM",Data!U:U,Data!M330,AA:AA,"H"),IF(Data!Z330="Zone",SUMIFS(Data!AC:AC,Data!Z:Z,"TM",Data!T:T,Data!M330,AA:AA,"H"),IF(Data!Z330="Region",SUMIFS(Data!AC:AC,Data!Z:Z,"TM",Data!S:S,Data!M330,AA:AA,"H"),IF(Data!Z330="Country",SUMIFS(Data!AC:AC,Data!Z:Z,"TM",Data!R:R,Data!M330,AA:AA,"H"),"")))))))</f>
        <v>0</v>
      </c>
      <c r="AD330" s="18">
        <f>IF(Z330="TM",0,IF(Data!Z330="AAM",SUMIFS(Data!AD:AD,Data!Z:Z,"TM",Data!X:X,Data!M330,AA:AA,"H"),IF(Data!Z330="AM",SUMIFS(Data!AD:AD,Data!Z:Z,"TM",Data!V:V,Data!M330,AA:AA,"H"),IF(Data!Z330="AZM",SUMIFS(Data!AD:AD,Data!Z:Z,"TM",Data!U:U,Data!M330,AA:AA,"H"),IF(Data!Z330="Zone",SUMIFS(Data!AD:AD,Data!Z:Z,"TM",Data!T:T,Data!M330,AA:AA,"H"),IF(Data!Z330="Region",SUMIFS(Data!AD:AD,Data!Z:Z,"TM",Data!S:S,Data!M330,AA:AA,"H"),IF(Data!Z330="Country",SUMIFS(Data!AD:AD,Data!Z:Z,"TM",Data!R:R,Data!M330,AA:AA,"H"),"")))))))</f>
        <v>0</v>
      </c>
      <c r="AE330" s="27">
        <f t="shared" si="94"/>
        <v>0</v>
      </c>
      <c r="AF330" s="26">
        <f t="shared" si="95"/>
        <v>0</v>
      </c>
      <c r="AG330" s="26">
        <f t="shared" si="96"/>
        <v>0</v>
      </c>
      <c r="AH330" s="26">
        <f t="shared" si="97"/>
        <v>0</v>
      </c>
      <c r="AJ330" s="28">
        <f>IF(Z330="TM",IF(AA330="U",(SUMIFS(Orders!AG:AG,Orders!AD:AD,Data!M330,Orders!W:W,0,Orders!X:X,0)+SUMIFS(Orders!AG:AG,Orders!AD:AD,Data!M330,Orders!W:W,1,Orders!X:X,1))/12000,0),IF(Data!Z330="AAM",SUMIFS(Data!AJ:AJ,Data!Z:Z,"TM",Data!X:X,Data!M330,AA:AA,"U"),IF(Data!Z330="AM",SUMIFS(Data!AJ:AJ,Data!Z:Z,"TM",Data!V:V,Data!M330,AA:AA,"U"),IF(Data!Z330="AZM",SUMIFS(Data!AJ:AJ,Data!Z:Z,"TM",Data!U:U,Data!M330,AA:AA,"U"),IF(Data!Z330="Zone",SUMIFS(Data!AJ:AJ,Data!Z:Z,"TM",Data!T:T,Data!M330,AA:AA,"U"),IF(Data!Z330="Region",SUMIFS(Data!AJ:AJ,Data!Z:Z,"TM",Data!S:S,Data!M330,AA:AA,"U"),IF(Data!Z330="Country",SUMIFS(Data!AJ:AJ,Data!Z:Z,"TM",Data!R:R,Data!M330,AA:AA,"U"),"")))))))</f>
        <v>0</v>
      </c>
      <c r="AK330" s="18">
        <f>IF(Z330="TM",IF(AA330="U",(SUMIFS(Orders!AG:AG,Orders!AD:AD,Data!M330,Orders!W:W,0,Orders!X:X,0)+SUMIFS(Orders!AG:AG,Orders!AD:AD,Data!M330,Orders!W:W,1,Orders!X:X,1)),0),IF(Data!Z330="AAM",SUMIFS(Data!AK:AK,Data!Z:Z,"TM",Data!X:X,Data!M330,AA:AA,"U"),IF(Data!Z330="AM",SUMIFS(Data!AK:AK,Data!Z:Z,"TM",Data!V:V,Data!M330,AA:AA,"U"),IF(Data!Z330="AZM",SUMIFS(Data!AK:AK,Data!Z:Z,"TM",Data!U:U,Data!M330,AA:AA,"U"),IF(Data!Z330="Zone",SUMIFS(Data!AK:AK,Data!Z:Z,"TM",Data!T:T,Data!M330,AA:AA,"U"),IF(Data!Z330="Region",SUMIFS(Data!AK:AK,Data!Z:Z,"TM",Data!S:S,Data!M330,AA:AA,"U"),IF(Data!Z330="Country",SUMIFS(Data!AK:AK,Data!Z:Z,"TM",Data!R:R,Data!M330,AA:AA,"U"),"")))))))</f>
        <v>0</v>
      </c>
      <c r="AL330" s="18">
        <f>IF(Z330="TM",12000*0,IF(Data!Z330="AAM",SUMIFS(Data!AL:AL,Data!Z:Z,"TM",Data!X:X,Data!M330,AA:AA,"H"),IF(Data!Z330="AM",SUMIFS(Data!AL:AL,Data!Z:Z,"TM",Data!V:V,Data!M330,AA:AA,"H"),IF(Data!Z330="AZM",SUMIFS(Data!AL:AL,Data!Z:Z,"TM",Data!U:U,Data!M330,AA:AA,"H"),IF(Data!Z330="Zone",SUMIFS(Data!AL:AL,Data!Z:Z,"TM",Data!T:T,Data!M330,AA:AA,"H"),IF(Data!Z330="Region",SUMIFS(Data!AL:AL,Data!Z:Z,"TM",Data!S:S,Data!M330,AA:AA,"H"),IF(Data!Z330="Country",SUMIFS(Data!AL:AL,Data!Z:Z,"TM",Data!R:R,Data!M330,AA:AA,"H"),"")))))))</f>
        <v>0</v>
      </c>
      <c r="AM330" s="27">
        <f t="shared" si="98"/>
        <v>0</v>
      </c>
      <c r="AN330" s="26">
        <f t="shared" si="99"/>
        <v>0</v>
      </c>
      <c r="AO330" s="26">
        <f t="shared" si="100"/>
        <v>0</v>
      </c>
      <c r="AQ330" s="28">
        <f t="shared" si="101"/>
        <v>0</v>
      </c>
      <c r="AR330" s="18">
        <f t="shared" si="102"/>
        <v>0</v>
      </c>
      <c r="AS330" s="18">
        <f t="shared" si="103"/>
        <v>0</v>
      </c>
      <c r="AT330" s="27">
        <f t="shared" si="104"/>
        <v>0</v>
      </c>
      <c r="AU330" s="27"/>
      <c r="AV330" s="27"/>
      <c r="AW330" s="18">
        <f>IF(Z330="TM",(COUNTIFS(Orders!AD:AD,Data!M330,Orders!W:W,0,Orders!X:X,0,Orders!S:S,"*Ray*")+COUNTIFS(Orders!AD:AD,Data!M330,Orders!W:W,1,Orders!X:X,1,Orders!S:S,"*Ray*")+COUNTIFS(Orders!AD:AD,Data!M330,Orders!W:W,0,Orders!X:X,0,Orders!S:S,"*Fabric*")+COUNTIFS(Orders!AD:AD,Data!M330,Orders!W:W,1,Orders!X:X,1,Orders!S:S,"*Fabric*")),IF(Data!Z330="AAM",SUMIFS(Data!AW:AW,Data!Z:Z,"TM",Data!X:X,Data!M330),IF(Data!Z330="AM",SUMIFS(Data!AW:AW,Data!Z:Z,"TM",Data!V:V,Data!M330),IF(Data!Z330="AZM",SUMIFS(Data!AW:AW,Data!Z:Z,"TM",Data!U:U,Data!M330),IF(Data!Z330="Zone",SUMIFS(Data!AW:AW,Data!Z:Z,"TM",Data!T:T,Data!M330),IF(Data!Z330="Region",SUMIFS(Data!AW:AW,Data!Z:Z,"TM",Data!S:S,Data!M330),IF(Data!Z330="Country",SUMIFS(Data!AW:AW,Data!Z:Z,"TM",Data!R:R,Data!M330),0)))))))</f>
        <v>0</v>
      </c>
      <c r="AX330" s="18">
        <f>IF(Z330="TM",(COUNTIFS(Orders!AD:AD,Data!M330,Orders!W:W,0,Orders!X:X,0,Orders!S:S,"*Starter*")+COUNTIFS(Orders!AD:AD,Data!M330,Orders!W:W,1,Orders!X:X,1,Orders!S:S,"*Starter*")),IF(Data!Z330="AAM",SUMIFS(Data!AX:AX,Data!Z:Z,"TM",Data!X:X,Data!M330),IF(Data!Z330="AM",SUMIFS(Data!AX:AX,Data!Z:Z,"TM",Data!V:V,Data!M330),IF(Data!Z330="AZM",SUMIFS(Data!AX:AX,Data!Z:Z,"TM",Data!U:U,Data!M330),IF(Data!Z330="Zone",SUMIFS(Data!AX:AX,Data!Z:Z,"TM",Data!T:T,Data!M330),IF(Data!Z330="Region",SUMIFS(Data!AX:AX,Data!Z:Z,"TM",Data!S:S,Data!M330),IF(Data!Z330="Country",SUMIFS(Data!AX:AX,Data!Z:Z,"TM",Data!R:R,Data!M330),0)))))))</f>
        <v>0</v>
      </c>
      <c r="AY330" s="18">
        <f>IF(Z330="TM",(COUNTIFS(Orders!AD:AD,Data!M330,Orders!W:W,0,Orders!X:X,0,Orders!S:S,"*Pro*")+COUNTIFS(Orders!AD:AD,Data!M330,Orders!W:W,1,Orders!X:X,1,Orders!S:S,"*Pro*")),IF(Data!Z330="AAM",SUMIFS(Data!AY:AY,Data!Z:Z,"TM",Data!X:X,Data!M330),IF(Data!Z330="AM",SUMIFS(Data!AY:AY,Data!Z:Z,"TM",Data!V:V,Data!M330),IF(Data!Z330="AZM",SUMIFS(Data!AY:AY,Data!Z:Z,"TM",Data!U:U,Data!M330),IF(Data!Z330="Zone",SUMIFS(Data!AY:AY,Data!Z:Z,"TM",Data!T:T,Data!M330),IF(Data!Z330="Region",SUMIFS(Data!AY:AY,Data!Z:Z,"TM",Data!S:S,Data!M330),IF(Data!Z330="Country",SUMIFS(Data!AY:AY,Data!Z:Z,"TM",Data!R:R,Data!M330),0)))))))</f>
        <v>0</v>
      </c>
      <c r="AZ330" s="18">
        <f>IF(Z330="TM",(COUNTIFS(Orders!AD:AD,Data!M330,Orders!W:W,0,Orders!X:X,0,Orders!S:S,"*Tab*")+COUNTIFS(Orders!AD:AD,Data!M330,Orders!W:W,1,Orders!X:X,1,Orders!S:S,"*Tab*")),IF(Data!Z330="AAM",SUMIFS(Data!AZ:AZ,Data!Z:Z,"TM",Data!X:X,Data!M330),IF(Data!Z330="AM",SUMIFS(Data!AZ:AZ,Data!Z:Z,"TM",Data!V:V,Data!M330),IF(Data!Z330="AZM",SUMIFS(Data!AZ:AZ,Data!Z:Z,"TM",Data!U:U,Data!M330),IF(Data!Z330="Zone",SUMIFS(Data!AZ:AZ,Data!Z:Z,"TM",Data!T:T,Data!M330),IF(Data!Z330="Region",SUMIFS(Data!AZ:AZ,Data!Z:Z,"TM",Data!S:S,Data!M330),IF(Data!Z330="Country",SUMIFS(Data!AZ:AZ,Data!Z:Z,"TM",Data!R:R,Data!M330),0)))))))</f>
        <v>0</v>
      </c>
      <c r="BA330" s="18">
        <f>IF(Z330="TM",(COUNTIFS(Orders!AD:AD,Data!M330,Orders!W:W,0,Orders!X:X,0,Orders!S:S,"*Dental*")+COUNTIFS(Orders!AD:AD,Data!M330,Orders!W:W,1,Orders!X:X,1,Orders!S:S,"*Dental*")+COUNTIFS(Orders!AD:AD,Data!M330,Orders!W:W,0,Orders!X:X,0,Orders!S:S,"*Pediatric*")+COUNTIFS(Orders!AD:AD,Data!M330,Orders!W:W,1,Orders!X:X,1,Orders!S:S,"*Pediatric*")),IF(Data!Z330="AAM",SUMIFS(Data!BA:BA,Data!Z:Z,"TM",Data!X:X,Data!M330),IF(Data!Z330="AM",SUMIFS(Data!BA:BA,Data!Z:Z,"TM",Data!V:V,Data!M330),IF(Data!Z330="AZM",SUMIFS(Data!BA:BA,Data!Z:Z,"TM",Data!U:U,Data!M330),IF(Data!Z330="Zone",SUMIFS(Data!BA:BA,Data!Z:Z,"TM",Data!T:T,Data!M330),IF(Data!Z330="Region",SUMIFS(Data!BA:BA,Data!Z:Z,"TM",Data!S:S,Data!M330),IF(Data!Z330="Country",SUMIFS(Data!BA:BA,Data!Z:Z,"TM",Data!R:R,Data!M330),0)))))))</f>
        <v>0</v>
      </c>
      <c r="BB330" s="18">
        <f>IF(Z330="TM",(COUNTIFS(Orders!AD:AD,Data!M330,Orders!W:W,0,Orders!X:X,0,Orders!S:S,"*Fabric*")+COUNTIFS(Orders!AD:AD,Data!M330,Orders!W:W,1,Orders!X:X,1,Orders!S:S,"*Fabric*")),IF(Data!Z330="AAM",SUMIFS(Data!BB:BB,Data!Z:Z,"TM",Data!X:X,Data!M330),IF(Data!Z330="AM",SUMIFS(Data!BB:BB,Data!Z:Z,"TM",Data!V:V,Data!M330),IF(Data!Z330="AZM",SUMIFS(Data!BB:BB,Data!Z:Z,"TM",Data!U:U,Data!M330),IF(Data!Z330="Zone",SUMIFS(Data!BB:BB,Data!Z:Z,"TM",Data!T:T,Data!M330),IF(Data!Z330="Region",SUMIFS(Data!BB:BB,Data!Z:Z,"TM",Data!S:S,Data!M330),IF(Data!Z330="Country",SUMIFS(Data!BB:BB,Data!Z:Z,"TM",Data!R:R,Data!M330),0)))))))</f>
        <v>0</v>
      </c>
    </row>
    <row r="331" spans="1:54" ht="15.75" x14ac:dyDescent="0.3">
      <c r="A331" s="33" t="str">
        <f t="shared" si="88"/>
        <v/>
      </c>
      <c r="B331" s="33" t="b">
        <f t="shared" si="89"/>
        <v>1</v>
      </c>
      <c r="C331" s="33" t="e">
        <f>IF(ISERROR(SMALL($D$4:$D$594,E331)),””,SMALL($D$4:$D$594,E331))</f>
        <v>#NAME?</v>
      </c>
      <c r="D331" s="34" t="str">
        <f t="shared" si="90"/>
        <v/>
      </c>
      <c r="E331" s="33">
        <f>ROWS($E$4:E331)</f>
        <v>328</v>
      </c>
      <c r="F331" s="33">
        <f t="shared" si="91"/>
        <v>0</v>
      </c>
      <c r="G331" s="33">
        <f>IF(OR(Report!$C$7="",Report!$C$7="All Levels"),1,IF(Report!$C$7=Data!Z331,1,0))</f>
        <v>0</v>
      </c>
      <c r="H331" s="33">
        <f t="shared" si="92"/>
        <v>1</v>
      </c>
      <c r="I331" s="33">
        <f t="shared" si="93"/>
        <v>3</v>
      </c>
      <c r="J331" s="33">
        <f>IF(OR(Report!$F$7="",Report!$F$7="All AMs"),1,IF(Report!$F$7=Data!W331,1,0))</f>
        <v>1</v>
      </c>
      <c r="K331" s="33">
        <f>IF(OR(Report!$E$7="",Report!$E$7="All Zones"),1,IF(Report!$E$7=Data!P331,1,0))</f>
        <v>1</v>
      </c>
      <c r="L331" s="33">
        <f>IF(OR(Report!$D$7="",Report!$D$7="All Regions"),1,IF(Report!$D$7=Data!O331,1,0))</f>
        <v>1</v>
      </c>
      <c r="M331" s="67" t="s">
        <v>397</v>
      </c>
      <c r="N331" s="67" t="s">
        <v>1152</v>
      </c>
      <c r="O331" s="68" t="s">
        <v>19</v>
      </c>
      <c r="P331" s="68" t="s">
        <v>686</v>
      </c>
      <c r="Q331" s="68" t="s">
        <v>686</v>
      </c>
      <c r="R331" s="67" t="s">
        <v>777</v>
      </c>
      <c r="S331" s="67" t="s">
        <v>753</v>
      </c>
      <c r="T331" s="67" t="s">
        <v>755</v>
      </c>
      <c r="U331" s="67"/>
      <c r="V331" s="67" t="s">
        <v>830</v>
      </c>
      <c r="W331" s="67" t="s">
        <v>718</v>
      </c>
      <c r="X331" s="67" t="s">
        <v>430</v>
      </c>
      <c r="Y331" s="68" t="s">
        <v>361</v>
      </c>
      <c r="Z331" s="68" t="s">
        <v>13</v>
      </c>
      <c r="AA331" s="68" t="s">
        <v>70</v>
      </c>
      <c r="AB331" s="18">
        <f>IF(Z331="TM",IF(AA331="H",(COUNTIFS(Orders!AD:AD,Data!M331,Orders!W:W,0,Orders!X:X,0)+COUNTIFS(Orders!AD:AD,Data!M331,Orders!W:W,1,Orders!X:X,1)),0),IF(Data!Z331="AAM",SUMIFS(Data!AB:AB,Data!Z:Z,"TM",Data!X:X,Data!M331,AA:AA,"H"),IF(Data!Z331="AM",SUMIFS(Data!AB:AB,Data!Z:Z,"TM",Data!V:V,Data!M331,AA:AA,"H"),IF(Data!Z331="AZM",SUMIFS(Data!AB:AB,Data!Z:Z,"TM",Data!U:U,Data!M331,AA:AA,"H"),IF(Data!Z331="ZM",SUMIFS(Data!AB:AB,Data!Z:Z,"TM",Data!T:T,Data!M331,AA:AA,"H"),IF(Data!Z331="RM",SUMIFS(Data!AB:AB,Data!Z:Z,"TM",Data!S:S,Data!M331,AA:AA,"H"),IF(Data!Z331="CM",SUMIFS(Data!AB:AB,Data!Z:Z,"TM",Data!R:R,Data!M331,AA:AA,"H"),"")))))))</f>
        <v>0</v>
      </c>
      <c r="AC331" s="28">
        <f>IF(Z331="TM",IF(AA331="H",(SUMIFS(Orders!AG:AG,Orders!AD:AD,Data!M331,Orders!W:W,0,Orders!X:X,0)+SUMIFS(Orders!AG:AG,Orders!AD:AD,Data!M331,Orders!W:W,1,Orders!X:X,1))/12000,0),IF(Data!Z331="AAM",SUMIFS(Data!AC:AC,Data!Z:Z,"TM",Data!X:X,Data!M331,AA:AA,"H"),IF(Data!Z331="AM",SUMIFS(Data!AC:AC,Data!Z:Z,"TM",Data!V:V,Data!M331,AA:AA,"H"),IF(Data!Z331="AZM",SUMIFS(Data!AC:AC,Data!Z:Z,"TM",Data!U:U,Data!M331,AA:AA,"H"),IF(Data!Z331="Zone",SUMIFS(Data!AC:AC,Data!Z:Z,"TM",Data!T:T,Data!M331,AA:AA,"H"),IF(Data!Z331="Region",SUMIFS(Data!AC:AC,Data!Z:Z,"TM",Data!S:S,Data!M331,AA:AA,"H"),IF(Data!Z331="Country",SUMIFS(Data!AC:AC,Data!Z:Z,"TM",Data!R:R,Data!M331,AA:AA,"H"),"")))))))</f>
        <v>0</v>
      </c>
      <c r="AD331" s="18">
        <f>IF(Z331="TM",0,IF(Data!Z331="AAM",SUMIFS(Data!AD:AD,Data!Z:Z,"TM",Data!X:X,Data!M331,AA:AA,"H"),IF(Data!Z331="AM",SUMIFS(Data!AD:AD,Data!Z:Z,"TM",Data!V:V,Data!M331,AA:AA,"H"),IF(Data!Z331="AZM",SUMIFS(Data!AD:AD,Data!Z:Z,"TM",Data!U:U,Data!M331,AA:AA,"H"),IF(Data!Z331="Zone",SUMIFS(Data!AD:AD,Data!Z:Z,"TM",Data!T:T,Data!M331,AA:AA,"H"),IF(Data!Z331="Region",SUMIFS(Data!AD:AD,Data!Z:Z,"TM",Data!S:S,Data!M331,AA:AA,"H"),IF(Data!Z331="Country",SUMIFS(Data!AD:AD,Data!Z:Z,"TM",Data!R:R,Data!M331,AA:AA,"H"),"")))))))</f>
        <v>0</v>
      </c>
      <c r="AE331" s="27">
        <f t="shared" si="94"/>
        <v>0</v>
      </c>
      <c r="AF331" s="26">
        <f t="shared" si="95"/>
        <v>0</v>
      </c>
      <c r="AG331" s="26">
        <f t="shared" si="96"/>
        <v>0</v>
      </c>
      <c r="AH331" s="26">
        <f t="shared" si="97"/>
        <v>0</v>
      </c>
      <c r="AJ331" s="28">
        <f>IF(Z331="TM",IF(AA331="U",(SUMIFS(Orders!AG:AG,Orders!AD:AD,Data!M331,Orders!W:W,0,Orders!X:X,0)+SUMIFS(Orders!AG:AG,Orders!AD:AD,Data!M331,Orders!W:W,1,Orders!X:X,1))/12000,0),IF(Data!Z331="AAM",SUMIFS(Data!AJ:AJ,Data!Z:Z,"TM",Data!X:X,Data!M331,AA:AA,"U"),IF(Data!Z331="AM",SUMIFS(Data!AJ:AJ,Data!Z:Z,"TM",Data!V:V,Data!M331,AA:AA,"U"),IF(Data!Z331="AZM",SUMIFS(Data!AJ:AJ,Data!Z:Z,"TM",Data!U:U,Data!M331,AA:AA,"U"),IF(Data!Z331="Zone",SUMIFS(Data!AJ:AJ,Data!Z:Z,"TM",Data!T:T,Data!M331,AA:AA,"U"),IF(Data!Z331="Region",SUMIFS(Data!AJ:AJ,Data!Z:Z,"TM",Data!S:S,Data!M331,AA:AA,"U"),IF(Data!Z331="Country",SUMIFS(Data!AJ:AJ,Data!Z:Z,"TM",Data!R:R,Data!M331,AA:AA,"U"),"")))))))</f>
        <v>0</v>
      </c>
      <c r="AK331" s="18">
        <f>IF(Z331="TM",IF(AA331="U",(SUMIFS(Orders!AG:AG,Orders!AD:AD,Data!M331,Orders!W:W,0,Orders!X:X,0)+SUMIFS(Orders!AG:AG,Orders!AD:AD,Data!M331,Orders!W:W,1,Orders!X:X,1)),0),IF(Data!Z331="AAM",SUMIFS(Data!AK:AK,Data!Z:Z,"TM",Data!X:X,Data!M331,AA:AA,"U"),IF(Data!Z331="AM",SUMIFS(Data!AK:AK,Data!Z:Z,"TM",Data!V:V,Data!M331,AA:AA,"U"),IF(Data!Z331="AZM",SUMIFS(Data!AK:AK,Data!Z:Z,"TM",Data!U:U,Data!M331,AA:AA,"U"),IF(Data!Z331="Zone",SUMIFS(Data!AK:AK,Data!Z:Z,"TM",Data!T:T,Data!M331,AA:AA,"U"),IF(Data!Z331="Region",SUMIFS(Data!AK:AK,Data!Z:Z,"TM",Data!S:S,Data!M331,AA:AA,"U"),IF(Data!Z331="Country",SUMIFS(Data!AK:AK,Data!Z:Z,"TM",Data!R:R,Data!M331,AA:AA,"U"),"")))))))</f>
        <v>0</v>
      </c>
      <c r="AL331" s="18">
        <f>IF(Z331="TM",12000*0,IF(Data!Z331="AAM",SUMIFS(Data!AL:AL,Data!Z:Z,"TM",Data!X:X,Data!M331,AA:AA,"H"),IF(Data!Z331="AM",SUMIFS(Data!AL:AL,Data!Z:Z,"TM",Data!V:V,Data!M331,AA:AA,"H"),IF(Data!Z331="AZM",SUMIFS(Data!AL:AL,Data!Z:Z,"TM",Data!U:U,Data!M331,AA:AA,"H"),IF(Data!Z331="Zone",SUMIFS(Data!AL:AL,Data!Z:Z,"TM",Data!T:T,Data!M331,AA:AA,"H"),IF(Data!Z331="Region",SUMIFS(Data!AL:AL,Data!Z:Z,"TM",Data!S:S,Data!M331,AA:AA,"H"),IF(Data!Z331="Country",SUMIFS(Data!AL:AL,Data!Z:Z,"TM",Data!R:R,Data!M331,AA:AA,"H"),"")))))))</f>
        <v>0</v>
      </c>
      <c r="AM331" s="27">
        <f t="shared" si="98"/>
        <v>0</v>
      </c>
      <c r="AN331" s="26">
        <f t="shared" si="99"/>
        <v>0</v>
      </c>
      <c r="AO331" s="26">
        <f t="shared" si="100"/>
        <v>0</v>
      </c>
      <c r="AQ331" s="28">
        <f t="shared" si="101"/>
        <v>0</v>
      </c>
      <c r="AR331" s="18">
        <f t="shared" si="102"/>
        <v>0</v>
      </c>
      <c r="AS331" s="18">
        <f t="shared" si="103"/>
        <v>0</v>
      </c>
      <c r="AT331" s="27">
        <f t="shared" si="104"/>
        <v>0</v>
      </c>
      <c r="AU331" s="27"/>
      <c r="AV331" s="27"/>
      <c r="AW331" s="18">
        <f>IF(Z331="TM",(COUNTIFS(Orders!AD:AD,Data!M331,Orders!W:W,0,Orders!X:X,0,Orders!S:S,"*Ray*")+COUNTIFS(Orders!AD:AD,Data!M331,Orders!W:W,1,Orders!X:X,1,Orders!S:S,"*Ray*")+COUNTIFS(Orders!AD:AD,Data!M331,Orders!W:W,0,Orders!X:X,0,Orders!S:S,"*Fabric*")+COUNTIFS(Orders!AD:AD,Data!M331,Orders!W:W,1,Orders!X:X,1,Orders!S:S,"*Fabric*")),IF(Data!Z331="AAM",SUMIFS(Data!AW:AW,Data!Z:Z,"TM",Data!X:X,Data!M331),IF(Data!Z331="AM",SUMIFS(Data!AW:AW,Data!Z:Z,"TM",Data!V:V,Data!M331),IF(Data!Z331="AZM",SUMIFS(Data!AW:AW,Data!Z:Z,"TM",Data!U:U,Data!M331),IF(Data!Z331="Zone",SUMIFS(Data!AW:AW,Data!Z:Z,"TM",Data!T:T,Data!M331),IF(Data!Z331="Region",SUMIFS(Data!AW:AW,Data!Z:Z,"TM",Data!S:S,Data!M331),IF(Data!Z331="Country",SUMIFS(Data!AW:AW,Data!Z:Z,"TM",Data!R:R,Data!M331),0)))))))</f>
        <v>0</v>
      </c>
      <c r="AX331" s="18">
        <f>IF(Z331="TM",(COUNTIFS(Orders!AD:AD,Data!M331,Orders!W:W,0,Orders!X:X,0,Orders!S:S,"*Starter*")+COUNTIFS(Orders!AD:AD,Data!M331,Orders!W:W,1,Orders!X:X,1,Orders!S:S,"*Starter*")),IF(Data!Z331="AAM",SUMIFS(Data!AX:AX,Data!Z:Z,"TM",Data!X:X,Data!M331),IF(Data!Z331="AM",SUMIFS(Data!AX:AX,Data!Z:Z,"TM",Data!V:V,Data!M331),IF(Data!Z331="AZM",SUMIFS(Data!AX:AX,Data!Z:Z,"TM",Data!U:U,Data!M331),IF(Data!Z331="Zone",SUMIFS(Data!AX:AX,Data!Z:Z,"TM",Data!T:T,Data!M331),IF(Data!Z331="Region",SUMIFS(Data!AX:AX,Data!Z:Z,"TM",Data!S:S,Data!M331),IF(Data!Z331="Country",SUMIFS(Data!AX:AX,Data!Z:Z,"TM",Data!R:R,Data!M331),0)))))))</f>
        <v>0</v>
      </c>
      <c r="AY331" s="18">
        <f>IF(Z331="TM",(COUNTIFS(Orders!AD:AD,Data!M331,Orders!W:W,0,Orders!X:X,0,Orders!S:S,"*Pro*")+COUNTIFS(Orders!AD:AD,Data!M331,Orders!W:W,1,Orders!X:X,1,Orders!S:S,"*Pro*")),IF(Data!Z331="AAM",SUMIFS(Data!AY:AY,Data!Z:Z,"TM",Data!X:X,Data!M331),IF(Data!Z331="AM",SUMIFS(Data!AY:AY,Data!Z:Z,"TM",Data!V:V,Data!M331),IF(Data!Z331="AZM",SUMIFS(Data!AY:AY,Data!Z:Z,"TM",Data!U:U,Data!M331),IF(Data!Z331="Zone",SUMIFS(Data!AY:AY,Data!Z:Z,"TM",Data!T:T,Data!M331),IF(Data!Z331="Region",SUMIFS(Data!AY:AY,Data!Z:Z,"TM",Data!S:S,Data!M331),IF(Data!Z331="Country",SUMIFS(Data!AY:AY,Data!Z:Z,"TM",Data!R:R,Data!M331),0)))))))</f>
        <v>0</v>
      </c>
      <c r="AZ331" s="18">
        <f>IF(Z331="TM",(COUNTIFS(Orders!AD:AD,Data!M331,Orders!W:W,0,Orders!X:X,0,Orders!S:S,"*Tab*")+COUNTIFS(Orders!AD:AD,Data!M331,Orders!W:W,1,Orders!X:X,1,Orders!S:S,"*Tab*")),IF(Data!Z331="AAM",SUMIFS(Data!AZ:AZ,Data!Z:Z,"TM",Data!X:X,Data!M331),IF(Data!Z331="AM",SUMIFS(Data!AZ:AZ,Data!Z:Z,"TM",Data!V:V,Data!M331),IF(Data!Z331="AZM",SUMIFS(Data!AZ:AZ,Data!Z:Z,"TM",Data!U:U,Data!M331),IF(Data!Z331="Zone",SUMIFS(Data!AZ:AZ,Data!Z:Z,"TM",Data!T:T,Data!M331),IF(Data!Z331="Region",SUMIFS(Data!AZ:AZ,Data!Z:Z,"TM",Data!S:S,Data!M331),IF(Data!Z331="Country",SUMIFS(Data!AZ:AZ,Data!Z:Z,"TM",Data!R:R,Data!M331),0)))))))</f>
        <v>0</v>
      </c>
      <c r="BA331" s="18">
        <f>IF(Z331="TM",(COUNTIFS(Orders!AD:AD,Data!M331,Orders!W:W,0,Orders!X:X,0,Orders!S:S,"*Dental*")+COUNTIFS(Orders!AD:AD,Data!M331,Orders!W:W,1,Orders!X:X,1,Orders!S:S,"*Dental*")+COUNTIFS(Orders!AD:AD,Data!M331,Orders!W:W,0,Orders!X:X,0,Orders!S:S,"*Pediatric*")+COUNTIFS(Orders!AD:AD,Data!M331,Orders!W:W,1,Orders!X:X,1,Orders!S:S,"*Pediatric*")),IF(Data!Z331="AAM",SUMIFS(Data!BA:BA,Data!Z:Z,"TM",Data!X:X,Data!M331),IF(Data!Z331="AM",SUMIFS(Data!BA:BA,Data!Z:Z,"TM",Data!V:V,Data!M331),IF(Data!Z331="AZM",SUMIFS(Data!BA:BA,Data!Z:Z,"TM",Data!U:U,Data!M331),IF(Data!Z331="Zone",SUMIFS(Data!BA:BA,Data!Z:Z,"TM",Data!T:T,Data!M331),IF(Data!Z331="Region",SUMIFS(Data!BA:BA,Data!Z:Z,"TM",Data!S:S,Data!M331),IF(Data!Z331="Country",SUMIFS(Data!BA:BA,Data!Z:Z,"TM",Data!R:R,Data!M331),0)))))))</f>
        <v>0</v>
      </c>
      <c r="BB331" s="18">
        <f>IF(Z331="TM",(COUNTIFS(Orders!AD:AD,Data!M331,Orders!W:W,0,Orders!X:X,0,Orders!S:S,"*Fabric*")+COUNTIFS(Orders!AD:AD,Data!M331,Orders!W:W,1,Orders!X:X,1,Orders!S:S,"*Fabric*")),IF(Data!Z331="AAM",SUMIFS(Data!BB:BB,Data!Z:Z,"TM",Data!X:X,Data!M331),IF(Data!Z331="AM",SUMIFS(Data!BB:BB,Data!Z:Z,"TM",Data!V:V,Data!M331),IF(Data!Z331="AZM",SUMIFS(Data!BB:BB,Data!Z:Z,"TM",Data!U:U,Data!M331),IF(Data!Z331="Zone",SUMIFS(Data!BB:BB,Data!Z:Z,"TM",Data!T:T,Data!M331),IF(Data!Z331="Region",SUMIFS(Data!BB:BB,Data!Z:Z,"TM",Data!S:S,Data!M331),IF(Data!Z331="Country",SUMIFS(Data!BB:BB,Data!Z:Z,"TM",Data!R:R,Data!M331),0)))))))</f>
        <v>0</v>
      </c>
    </row>
    <row r="332" spans="1:54" ht="15.75" x14ac:dyDescent="0.3">
      <c r="A332" s="33" t="str">
        <f t="shared" ref="A332:A395" si="105">IF(B332=FALSE,C332,"")</f>
        <v/>
      </c>
      <c r="B332" s="33" t="b">
        <f t="shared" ref="B332:B395" si="106">ISERROR(C332)</f>
        <v>1</v>
      </c>
      <c r="C332" s="33" t="e">
        <f>IF(ISERROR(SMALL($D$4:$D$594,E332)),””,SMALL($D$4:$D$594,E332))</f>
        <v>#NAME?</v>
      </c>
      <c r="D332" s="34" t="str">
        <f t="shared" ref="D332:D395" si="107">IF(F332=0,"",E332)</f>
        <v/>
      </c>
      <c r="E332" s="33">
        <f>ROWS($E$4:E332)</f>
        <v>329</v>
      </c>
      <c r="F332" s="33">
        <f t="shared" ref="F332:F395" si="108">IF(G332=0,0,IF(H332=0,0,1))</f>
        <v>0</v>
      </c>
      <c r="G332" s="33">
        <f>IF(OR(Report!$C$7="",Report!$C$7="All Levels"),1,IF(Report!$C$7=Data!Z332,1,0))</f>
        <v>0</v>
      </c>
      <c r="H332" s="33">
        <f t="shared" ref="H332:H395" si="109">IF(I332=3,1,0)</f>
        <v>1</v>
      </c>
      <c r="I332" s="33">
        <f t="shared" ref="I332:I395" si="110">SUM(J332:L332)</f>
        <v>3</v>
      </c>
      <c r="J332" s="33">
        <f>IF(OR(Report!$F$7="",Report!$F$7="All AMs"),1,IF(Report!$F$7=Data!W332,1,0))</f>
        <v>1</v>
      </c>
      <c r="K332" s="33">
        <f>IF(OR(Report!$E$7="",Report!$E$7="All Zones"),1,IF(Report!$E$7=Data!P332,1,0))</f>
        <v>1</v>
      </c>
      <c r="L332" s="33">
        <f>IF(OR(Report!$D$7="",Report!$D$7="All Regions"),1,IF(Report!$D$7=Data!O332,1,0))</f>
        <v>1</v>
      </c>
      <c r="M332" s="67" t="s">
        <v>1153</v>
      </c>
      <c r="N332" s="67" t="s">
        <v>1154</v>
      </c>
      <c r="O332" s="68" t="s">
        <v>19</v>
      </c>
      <c r="P332" s="68" t="s">
        <v>686</v>
      </c>
      <c r="Q332" s="68" t="s">
        <v>686</v>
      </c>
      <c r="R332" s="67" t="s">
        <v>777</v>
      </c>
      <c r="S332" s="67" t="s">
        <v>753</v>
      </c>
      <c r="T332" s="67" t="s">
        <v>755</v>
      </c>
      <c r="U332" s="67"/>
      <c r="V332" s="67" t="s">
        <v>830</v>
      </c>
      <c r="W332" s="67" t="s">
        <v>718</v>
      </c>
      <c r="X332" s="67" t="s">
        <v>430</v>
      </c>
      <c r="Y332" s="68" t="s">
        <v>362</v>
      </c>
      <c r="Z332" s="68" t="s">
        <v>13</v>
      </c>
      <c r="AA332" s="68" t="s">
        <v>70</v>
      </c>
      <c r="AB332" s="18">
        <f>IF(Z332="TM",IF(AA332="H",(COUNTIFS(Orders!AD:AD,Data!M332,Orders!W:W,0,Orders!X:X,0)+COUNTIFS(Orders!AD:AD,Data!M332,Orders!W:W,1,Orders!X:X,1)),0),IF(Data!Z332="AAM",SUMIFS(Data!AB:AB,Data!Z:Z,"TM",Data!X:X,Data!M332,AA:AA,"H"),IF(Data!Z332="AM",SUMIFS(Data!AB:AB,Data!Z:Z,"TM",Data!V:V,Data!M332,AA:AA,"H"),IF(Data!Z332="AZM",SUMIFS(Data!AB:AB,Data!Z:Z,"TM",Data!U:U,Data!M332,AA:AA,"H"),IF(Data!Z332="ZM",SUMIFS(Data!AB:AB,Data!Z:Z,"TM",Data!T:T,Data!M332,AA:AA,"H"),IF(Data!Z332="RM",SUMIFS(Data!AB:AB,Data!Z:Z,"TM",Data!S:S,Data!M332,AA:AA,"H"),IF(Data!Z332="CM",SUMIFS(Data!AB:AB,Data!Z:Z,"TM",Data!R:R,Data!M332,AA:AA,"H"),"")))))))</f>
        <v>0</v>
      </c>
      <c r="AC332" s="28">
        <f>IF(Z332="TM",IF(AA332="H",(SUMIFS(Orders!AG:AG,Orders!AD:AD,Data!M332,Orders!W:W,0,Orders!X:X,0)+SUMIFS(Orders!AG:AG,Orders!AD:AD,Data!M332,Orders!W:W,1,Orders!X:X,1))/12000,0),IF(Data!Z332="AAM",SUMIFS(Data!AC:AC,Data!Z:Z,"TM",Data!X:X,Data!M332,AA:AA,"H"),IF(Data!Z332="AM",SUMIFS(Data!AC:AC,Data!Z:Z,"TM",Data!V:V,Data!M332,AA:AA,"H"),IF(Data!Z332="AZM",SUMIFS(Data!AC:AC,Data!Z:Z,"TM",Data!U:U,Data!M332,AA:AA,"H"),IF(Data!Z332="Zone",SUMIFS(Data!AC:AC,Data!Z:Z,"TM",Data!T:T,Data!M332,AA:AA,"H"),IF(Data!Z332="Region",SUMIFS(Data!AC:AC,Data!Z:Z,"TM",Data!S:S,Data!M332,AA:AA,"H"),IF(Data!Z332="Country",SUMIFS(Data!AC:AC,Data!Z:Z,"TM",Data!R:R,Data!M332,AA:AA,"H"),"")))))))</f>
        <v>0</v>
      </c>
      <c r="AD332" s="18">
        <f>IF(Z332="TM",0,IF(Data!Z332="AAM",SUMIFS(Data!AD:AD,Data!Z:Z,"TM",Data!X:X,Data!M332,AA:AA,"H"),IF(Data!Z332="AM",SUMIFS(Data!AD:AD,Data!Z:Z,"TM",Data!V:V,Data!M332,AA:AA,"H"),IF(Data!Z332="AZM",SUMIFS(Data!AD:AD,Data!Z:Z,"TM",Data!U:U,Data!M332,AA:AA,"H"),IF(Data!Z332="Zone",SUMIFS(Data!AD:AD,Data!Z:Z,"TM",Data!T:T,Data!M332,AA:AA,"H"),IF(Data!Z332="Region",SUMIFS(Data!AD:AD,Data!Z:Z,"TM",Data!S:S,Data!M332,AA:AA,"H"),IF(Data!Z332="Country",SUMIFS(Data!AD:AD,Data!Z:Z,"TM",Data!R:R,Data!M332,AA:AA,"H"),"")))))))</f>
        <v>0</v>
      </c>
      <c r="AE332" s="27">
        <f t="shared" si="94"/>
        <v>0</v>
      </c>
      <c r="AF332" s="26">
        <f t="shared" si="95"/>
        <v>0</v>
      </c>
      <c r="AG332" s="26">
        <f t="shared" si="96"/>
        <v>0</v>
      </c>
      <c r="AH332" s="26">
        <f t="shared" si="97"/>
        <v>0</v>
      </c>
      <c r="AJ332" s="28">
        <f>IF(Z332="TM",IF(AA332="U",(SUMIFS(Orders!AG:AG,Orders!AD:AD,Data!M332,Orders!W:W,0,Orders!X:X,0)+SUMIFS(Orders!AG:AG,Orders!AD:AD,Data!M332,Orders!W:W,1,Orders!X:X,1))/12000,0),IF(Data!Z332="AAM",SUMIFS(Data!AJ:AJ,Data!Z:Z,"TM",Data!X:X,Data!M332,AA:AA,"U"),IF(Data!Z332="AM",SUMIFS(Data!AJ:AJ,Data!Z:Z,"TM",Data!V:V,Data!M332,AA:AA,"U"),IF(Data!Z332="AZM",SUMIFS(Data!AJ:AJ,Data!Z:Z,"TM",Data!U:U,Data!M332,AA:AA,"U"),IF(Data!Z332="Zone",SUMIFS(Data!AJ:AJ,Data!Z:Z,"TM",Data!T:T,Data!M332,AA:AA,"U"),IF(Data!Z332="Region",SUMIFS(Data!AJ:AJ,Data!Z:Z,"TM",Data!S:S,Data!M332,AA:AA,"U"),IF(Data!Z332="Country",SUMIFS(Data!AJ:AJ,Data!Z:Z,"TM",Data!R:R,Data!M332,AA:AA,"U"),"")))))))</f>
        <v>0</v>
      </c>
      <c r="AK332" s="18">
        <f>IF(Z332="TM",IF(AA332="U",(SUMIFS(Orders!AG:AG,Orders!AD:AD,Data!M332,Orders!W:W,0,Orders!X:X,0)+SUMIFS(Orders!AG:AG,Orders!AD:AD,Data!M332,Orders!W:W,1,Orders!X:X,1)),0),IF(Data!Z332="AAM",SUMIFS(Data!AK:AK,Data!Z:Z,"TM",Data!X:X,Data!M332,AA:AA,"U"),IF(Data!Z332="AM",SUMIFS(Data!AK:AK,Data!Z:Z,"TM",Data!V:V,Data!M332,AA:AA,"U"),IF(Data!Z332="AZM",SUMIFS(Data!AK:AK,Data!Z:Z,"TM",Data!U:U,Data!M332,AA:AA,"U"),IF(Data!Z332="Zone",SUMIFS(Data!AK:AK,Data!Z:Z,"TM",Data!T:T,Data!M332,AA:AA,"U"),IF(Data!Z332="Region",SUMIFS(Data!AK:AK,Data!Z:Z,"TM",Data!S:S,Data!M332,AA:AA,"U"),IF(Data!Z332="Country",SUMIFS(Data!AK:AK,Data!Z:Z,"TM",Data!R:R,Data!M332,AA:AA,"U"),"")))))))</f>
        <v>0</v>
      </c>
      <c r="AL332" s="18">
        <f>IF(Z332="TM",12000*0,IF(Data!Z332="AAM",SUMIFS(Data!AL:AL,Data!Z:Z,"TM",Data!X:X,Data!M332,AA:AA,"H"),IF(Data!Z332="AM",SUMIFS(Data!AL:AL,Data!Z:Z,"TM",Data!V:V,Data!M332,AA:AA,"H"),IF(Data!Z332="AZM",SUMIFS(Data!AL:AL,Data!Z:Z,"TM",Data!U:U,Data!M332,AA:AA,"H"),IF(Data!Z332="Zone",SUMIFS(Data!AL:AL,Data!Z:Z,"TM",Data!T:T,Data!M332,AA:AA,"H"),IF(Data!Z332="Region",SUMIFS(Data!AL:AL,Data!Z:Z,"TM",Data!S:S,Data!M332,AA:AA,"H"),IF(Data!Z332="Country",SUMIFS(Data!AL:AL,Data!Z:Z,"TM",Data!R:R,Data!M332,AA:AA,"H"),"")))))))</f>
        <v>0</v>
      </c>
      <c r="AM332" s="27">
        <f t="shared" si="98"/>
        <v>0</v>
      </c>
      <c r="AN332" s="26">
        <f t="shared" si="99"/>
        <v>0</v>
      </c>
      <c r="AO332" s="26">
        <f t="shared" si="100"/>
        <v>0</v>
      </c>
      <c r="AQ332" s="28">
        <f t="shared" si="101"/>
        <v>0</v>
      </c>
      <c r="AR332" s="18">
        <f t="shared" si="102"/>
        <v>0</v>
      </c>
      <c r="AS332" s="18">
        <f t="shared" si="103"/>
        <v>0</v>
      </c>
      <c r="AT332" s="27">
        <f t="shared" si="104"/>
        <v>0</v>
      </c>
      <c r="AU332" s="27"/>
      <c r="AV332" s="27"/>
      <c r="AW332" s="18">
        <f>IF(Z332="TM",(COUNTIFS(Orders!AD:AD,Data!M332,Orders!W:W,0,Orders!X:X,0,Orders!S:S,"*Ray*")+COUNTIFS(Orders!AD:AD,Data!M332,Orders!W:W,1,Orders!X:X,1,Orders!S:S,"*Ray*")+COUNTIFS(Orders!AD:AD,Data!M332,Orders!W:W,0,Orders!X:X,0,Orders!S:S,"*Fabric*")+COUNTIFS(Orders!AD:AD,Data!M332,Orders!W:W,1,Orders!X:X,1,Orders!S:S,"*Fabric*")),IF(Data!Z332="AAM",SUMIFS(Data!AW:AW,Data!Z:Z,"TM",Data!X:X,Data!M332),IF(Data!Z332="AM",SUMIFS(Data!AW:AW,Data!Z:Z,"TM",Data!V:V,Data!M332),IF(Data!Z332="AZM",SUMIFS(Data!AW:AW,Data!Z:Z,"TM",Data!U:U,Data!M332),IF(Data!Z332="Zone",SUMIFS(Data!AW:AW,Data!Z:Z,"TM",Data!T:T,Data!M332),IF(Data!Z332="Region",SUMIFS(Data!AW:AW,Data!Z:Z,"TM",Data!S:S,Data!M332),IF(Data!Z332="Country",SUMIFS(Data!AW:AW,Data!Z:Z,"TM",Data!R:R,Data!M332),0)))))))</f>
        <v>0</v>
      </c>
      <c r="AX332" s="18">
        <f>IF(Z332="TM",(COUNTIFS(Orders!AD:AD,Data!M332,Orders!W:W,0,Orders!X:X,0,Orders!S:S,"*Starter*")+COUNTIFS(Orders!AD:AD,Data!M332,Orders!W:W,1,Orders!X:X,1,Orders!S:S,"*Starter*")),IF(Data!Z332="AAM",SUMIFS(Data!AX:AX,Data!Z:Z,"TM",Data!X:X,Data!M332),IF(Data!Z332="AM",SUMIFS(Data!AX:AX,Data!Z:Z,"TM",Data!V:V,Data!M332),IF(Data!Z332="AZM",SUMIFS(Data!AX:AX,Data!Z:Z,"TM",Data!U:U,Data!M332),IF(Data!Z332="Zone",SUMIFS(Data!AX:AX,Data!Z:Z,"TM",Data!T:T,Data!M332),IF(Data!Z332="Region",SUMIFS(Data!AX:AX,Data!Z:Z,"TM",Data!S:S,Data!M332),IF(Data!Z332="Country",SUMIFS(Data!AX:AX,Data!Z:Z,"TM",Data!R:R,Data!M332),0)))))))</f>
        <v>0</v>
      </c>
      <c r="AY332" s="18">
        <f>IF(Z332="TM",(COUNTIFS(Orders!AD:AD,Data!M332,Orders!W:W,0,Orders!X:X,0,Orders!S:S,"*Pro*")+COUNTIFS(Orders!AD:AD,Data!M332,Orders!W:W,1,Orders!X:X,1,Orders!S:S,"*Pro*")),IF(Data!Z332="AAM",SUMIFS(Data!AY:AY,Data!Z:Z,"TM",Data!X:X,Data!M332),IF(Data!Z332="AM",SUMIFS(Data!AY:AY,Data!Z:Z,"TM",Data!V:V,Data!M332),IF(Data!Z332="AZM",SUMIFS(Data!AY:AY,Data!Z:Z,"TM",Data!U:U,Data!M332),IF(Data!Z332="Zone",SUMIFS(Data!AY:AY,Data!Z:Z,"TM",Data!T:T,Data!M332),IF(Data!Z332="Region",SUMIFS(Data!AY:AY,Data!Z:Z,"TM",Data!S:S,Data!M332),IF(Data!Z332="Country",SUMIFS(Data!AY:AY,Data!Z:Z,"TM",Data!R:R,Data!M332),0)))))))</f>
        <v>0</v>
      </c>
      <c r="AZ332" s="18">
        <f>IF(Z332="TM",(COUNTIFS(Orders!AD:AD,Data!M332,Orders!W:W,0,Orders!X:X,0,Orders!S:S,"*Tab*")+COUNTIFS(Orders!AD:AD,Data!M332,Orders!W:W,1,Orders!X:X,1,Orders!S:S,"*Tab*")),IF(Data!Z332="AAM",SUMIFS(Data!AZ:AZ,Data!Z:Z,"TM",Data!X:X,Data!M332),IF(Data!Z332="AM",SUMIFS(Data!AZ:AZ,Data!Z:Z,"TM",Data!V:V,Data!M332),IF(Data!Z332="AZM",SUMIFS(Data!AZ:AZ,Data!Z:Z,"TM",Data!U:U,Data!M332),IF(Data!Z332="Zone",SUMIFS(Data!AZ:AZ,Data!Z:Z,"TM",Data!T:T,Data!M332),IF(Data!Z332="Region",SUMIFS(Data!AZ:AZ,Data!Z:Z,"TM",Data!S:S,Data!M332),IF(Data!Z332="Country",SUMIFS(Data!AZ:AZ,Data!Z:Z,"TM",Data!R:R,Data!M332),0)))))))</f>
        <v>0</v>
      </c>
      <c r="BA332" s="18">
        <f>IF(Z332="TM",(COUNTIFS(Orders!AD:AD,Data!M332,Orders!W:W,0,Orders!X:X,0,Orders!S:S,"*Dental*")+COUNTIFS(Orders!AD:AD,Data!M332,Orders!W:W,1,Orders!X:X,1,Orders!S:S,"*Dental*")+COUNTIFS(Orders!AD:AD,Data!M332,Orders!W:W,0,Orders!X:X,0,Orders!S:S,"*Pediatric*")+COUNTIFS(Orders!AD:AD,Data!M332,Orders!W:W,1,Orders!X:X,1,Orders!S:S,"*Pediatric*")),IF(Data!Z332="AAM",SUMIFS(Data!BA:BA,Data!Z:Z,"TM",Data!X:X,Data!M332),IF(Data!Z332="AM",SUMIFS(Data!BA:BA,Data!Z:Z,"TM",Data!V:V,Data!M332),IF(Data!Z332="AZM",SUMIFS(Data!BA:BA,Data!Z:Z,"TM",Data!U:U,Data!M332),IF(Data!Z332="Zone",SUMIFS(Data!BA:BA,Data!Z:Z,"TM",Data!T:T,Data!M332),IF(Data!Z332="Region",SUMIFS(Data!BA:BA,Data!Z:Z,"TM",Data!S:S,Data!M332),IF(Data!Z332="Country",SUMIFS(Data!BA:BA,Data!Z:Z,"TM",Data!R:R,Data!M332),0)))))))</f>
        <v>0</v>
      </c>
      <c r="BB332" s="18">
        <f>IF(Z332="TM",(COUNTIFS(Orders!AD:AD,Data!M332,Orders!W:W,0,Orders!X:X,0,Orders!S:S,"*Fabric*")+COUNTIFS(Orders!AD:AD,Data!M332,Orders!W:W,1,Orders!X:X,1,Orders!S:S,"*Fabric*")),IF(Data!Z332="AAM",SUMIFS(Data!BB:BB,Data!Z:Z,"TM",Data!X:X,Data!M332),IF(Data!Z332="AM",SUMIFS(Data!BB:BB,Data!Z:Z,"TM",Data!V:V,Data!M332),IF(Data!Z332="AZM",SUMIFS(Data!BB:BB,Data!Z:Z,"TM",Data!U:U,Data!M332),IF(Data!Z332="Zone",SUMIFS(Data!BB:BB,Data!Z:Z,"TM",Data!T:T,Data!M332),IF(Data!Z332="Region",SUMIFS(Data!BB:BB,Data!Z:Z,"TM",Data!S:S,Data!M332),IF(Data!Z332="Country",SUMIFS(Data!BB:BB,Data!Z:Z,"TM",Data!R:R,Data!M332),0)))))))</f>
        <v>0</v>
      </c>
    </row>
    <row r="333" spans="1:54" ht="15.75" x14ac:dyDescent="0.3">
      <c r="A333" s="33" t="str">
        <f t="shared" si="105"/>
        <v/>
      </c>
      <c r="B333" s="33" t="b">
        <f t="shared" si="106"/>
        <v>1</v>
      </c>
      <c r="C333" s="33" t="e">
        <f>IF(ISERROR(SMALL($D$4:$D$594,E333)),””,SMALL($D$4:$D$594,E333))</f>
        <v>#NAME?</v>
      </c>
      <c r="D333" s="34" t="str">
        <f t="shared" si="107"/>
        <v/>
      </c>
      <c r="E333" s="33">
        <f>ROWS($E$4:E333)</f>
        <v>330</v>
      </c>
      <c r="F333" s="33">
        <f t="shared" si="108"/>
        <v>0</v>
      </c>
      <c r="G333" s="33">
        <f>IF(OR(Report!$C$7="",Report!$C$7="All Levels"),1,IF(Report!$C$7=Data!Z333,1,0))</f>
        <v>0</v>
      </c>
      <c r="H333" s="33">
        <f t="shared" si="109"/>
        <v>1</v>
      </c>
      <c r="I333" s="33">
        <f t="shared" si="110"/>
        <v>3</v>
      </c>
      <c r="J333" s="33">
        <f>IF(OR(Report!$F$7="",Report!$F$7="All AMs"),1,IF(Report!$F$7=Data!W333,1,0))</f>
        <v>1</v>
      </c>
      <c r="K333" s="33">
        <f>IF(OR(Report!$E$7="",Report!$E$7="All Zones"),1,IF(Report!$E$7=Data!P333,1,0))</f>
        <v>1</v>
      </c>
      <c r="L333" s="33">
        <f>IF(OR(Report!$D$7="",Report!$D$7="All Regions"),1,IF(Report!$D$7=Data!O333,1,0))</f>
        <v>1</v>
      </c>
      <c r="M333" s="67" t="s">
        <v>248</v>
      </c>
      <c r="N333" s="67" t="s">
        <v>1155</v>
      </c>
      <c r="O333" s="68" t="s">
        <v>19</v>
      </c>
      <c r="P333" s="68" t="s">
        <v>686</v>
      </c>
      <c r="Q333" s="68" t="s">
        <v>686</v>
      </c>
      <c r="R333" s="67" t="s">
        <v>777</v>
      </c>
      <c r="S333" s="67" t="s">
        <v>753</v>
      </c>
      <c r="T333" s="67" t="s">
        <v>755</v>
      </c>
      <c r="U333" s="67"/>
      <c r="V333" s="67" t="s">
        <v>830</v>
      </c>
      <c r="W333" s="67" t="s">
        <v>718</v>
      </c>
      <c r="X333" s="67" t="s">
        <v>430</v>
      </c>
      <c r="Y333" s="68" t="s">
        <v>362</v>
      </c>
      <c r="Z333" s="68" t="s">
        <v>13</v>
      </c>
      <c r="AA333" s="68" t="s">
        <v>70</v>
      </c>
      <c r="AB333" s="18">
        <f>IF(Z333="TM",IF(AA333="H",(COUNTIFS(Orders!AD:AD,Data!M333,Orders!W:W,0,Orders!X:X,0)+COUNTIFS(Orders!AD:AD,Data!M333,Orders!W:W,1,Orders!X:X,1)),0),IF(Data!Z333="AAM",SUMIFS(Data!AB:AB,Data!Z:Z,"TM",Data!X:X,Data!M333,AA:AA,"H"),IF(Data!Z333="AM",SUMIFS(Data!AB:AB,Data!Z:Z,"TM",Data!V:V,Data!M333,AA:AA,"H"),IF(Data!Z333="AZM",SUMIFS(Data!AB:AB,Data!Z:Z,"TM",Data!U:U,Data!M333,AA:AA,"H"),IF(Data!Z333="ZM",SUMIFS(Data!AB:AB,Data!Z:Z,"TM",Data!T:T,Data!M333,AA:AA,"H"),IF(Data!Z333="RM",SUMIFS(Data!AB:AB,Data!Z:Z,"TM",Data!S:S,Data!M333,AA:AA,"H"),IF(Data!Z333="CM",SUMIFS(Data!AB:AB,Data!Z:Z,"TM",Data!R:R,Data!M333,AA:AA,"H"),"")))))))</f>
        <v>0</v>
      </c>
      <c r="AC333" s="28">
        <f>IF(Z333="TM",IF(AA333="H",(SUMIFS(Orders!AG:AG,Orders!AD:AD,Data!M333,Orders!W:W,0,Orders!X:X,0)+SUMIFS(Orders!AG:AG,Orders!AD:AD,Data!M333,Orders!W:W,1,Orders!X:X,1))/12000,0),IF(Data!Z333="AAM",SUMIFS(Data!AC:AC,Data!Z:Z,"TM",Data!X:X,Data!M333,AA:AA,"H"),IF(Data!Z333="AM",SUMIFS(Data!AC:AC,Data!Z:Z,"TM",Data!V:V,Data!M333,AA:AA,"H"),IF(Data!Z333="AZM",SUMIFS(Data!AC:AC,Data!Z:Z,"TM",Data!U:U,Data!M333,AA:AA,"H"),IF(Data!Z333="Zone",SUMIFS(Data!AC:AC,Data!Z:Z,"TM",Data!T:T,Data!M333,AA:AA,"H"),IF(Data!Z333="Region",SUMIFS(Data!AC:AC,Data!Z:Z,"TM",Data!S:S,Data!M333,AA:AA,"H"),IF(Data!Z333="Country",SUMIFS(Data!AC:AC,Data!Z:Z,"TM",Data!R:R,Data!M333,AA:AA,"H"),"")))))))</f>
        <v>0</v>
      </c>
      <c r="AD333" s="18">
        <f>IF(Z333="TM",0,IF(Data!Z333="AAM",SUMIFS(Data!AD:AD,Data!Z:Z,"TM",Data!X:X,Data!M333,AA:AA,"H"),IF(Data!Z333="AM",SUMIFS(Data!AD:AD,Data!Z:Z,"TM",Data!V:V,Data!M333,AA:AA,"H"),IF(Data!Z333="AZM",SUMIFS(Data!AD:AD,Data!Z:Z,"TM",Data!U:U,Data!M333,AA:AA,"H"),IF(Data!Z333="Zone",SUMIFS(Data!AD:AD,Data!Z:Z,"TM",Data!T:T,Data!M333,AA:AA,"H"),IF(Data!Z333="Region",SUMIFS(Data!AD:AD,Data!Z:Z,"TM",Data!S:S,Data!M333,AA:AA,"H"),IF(Data!Z333="Country",SUMIFS(Data!AD:AD,Data!Z:Z,"TM",Data!R:R,Data!M333,AA:AA,"H"),"")))))))</f>
        <v>0</v>
      </c>
      <c r="AE333" s="27">
        <f t="shared" si="94"/>
        <v>0</v>
      </c>
      <c r="AF333" s="26">
        <f t="shared" si="95"/>
        <v>0</v>
      </c>
      <c r="AG333" s="26">
        <f t="shared" si="96"/>
        <v>0</v>
      </c>
      <c r="AH333" s="26">
        <f t="shared" si="97"/>
        <v>0</v>
      </c>
      <c r="AJ333" s="28">
        <f>IF(Z333="TM",IF(AA333="U",(SUMIFS(Orders!AG:AG,Orders!AD:AD,Data!M333,Orders!W:W,0,Orders!X:X,0)+SUMIFS(Orders!AG:AG,Orders!AD:AD,Data!M333,Orders!W:W,1,Orders!X:X,1))/12000,0),IF(Data!Z333="AAM",SUMIFS(Data!AJ:AJ,Data!Z:Z,"TM",Data!X:X,Data!M333,AA:AA,"U"),IF(Data!Z333="AM",SUMIFS(Data!AJ:AJ,Data!Z:Z,"TM",Data!V:V,Data!M333,AA:AA,"U"),IF(Data!Z333="AZM",SUMIFS(Data!AJ:AJ,Data!Z:Z,"TM",Data!U:U,Data!M333,AA:AA,"U"),IF(Data!Z333="Zone",SUMIFS(Data!AJ:AJ,Data!Z:Z,"TM",Data!T:T,Data!M333,AA:AA,"U"),IF(Data!Z333="Region",SUMIFS(Data!AJ:AJ,Data!Z:Z,"TM",Data!S:S,Data!M333,AA:AA,"U"),IF(Data!Z333="Country",SUMIFS(Data!AJ:AJ,Data!Z:Z,"TM",Data!R:R,Data!M333,AA:AA,"U"),"")))))))</f>
        <v>0</v>
      </c>
      <c r="AK333" s="18">
        <f>IF(Z333="TM",IF(AA333="U",(SUMIFS(Orders!AG:AG,Orders!AD:AD,Data!M333,Orders!W:W,0,Orders!X:X,0)+SUMIFS(Orders!AG:AG,Orders!AD:AD,Data!M333,Orders!W:W,1,Orders!X:X,1)),0),IF(Data!Z333="AAM",SUMIFS(Data!AK:AK,Data!Z:Z,"TM",Data!X:X,Data!M333,AA:AA,"U"),IF(Data!Z333="AM",SUMIFS(Data!AK:AK,Data!Z:Z,"TM",Data!V:V,Data!M333,AA:AA,"U"),IF(Data!Z333="AZM",SUMIFS(Data!AK:AK,Data!Z:Z,"TM",Data!U:U,Data!M333,AA:AA,"U"),IF(Data!Z333="Zone",SUMIFS(Data!AK:AK,Data!Z:Z,"TM",Data!T:T,Data!M333,AA:AA,"U"),IF(Data!Z333="Region",SUMIFS(Data!AK:AK,Data!Z:Z,"TM",Data!S:S,Data!M333,AA:AA,"U"),IF(Data!Z333="Country",SUMIFS(Data!AK:AK,Data!Z:Z,"TM",Data!R:R,Data!M333,AA:AA,"U"),"")))))))</f>
        <v>0</v>
      </c>
      <c r="AL333" s="18">
        <f>IF(Z333="TM",12000*0,IF(Data!Z333="AAM",SUMIFS(Data!AL:AL,Data!Z:Z,"TM",Data!X:X,Data!M333,AA:AA,"H"),IF(Data!Z333="AM",SUMIFS(Data!AL:AL,Data!Z:Z,"TM",Data!V:V,Data!M333,AA:AA,"H"),IF(Data!Z333="AZM",SUMIFS(Data!AL:AL,Data!Z:Z,"TM",Data!U:U,Data!M333,AA:AA,"H"),IF(Data!Z333="Zone",SUMIFS(Data!AL:AL,Data!Z:Z,"TM",Data!T:T,Data!M333,AA:AA,"H"),IF(Data!Z333="Region",SUMIFS(Data!AL:AL,Data!Z:Z,"TM",Data!S:S,Data!M333,AA:AA,"H"),IF(Data!Z333="Country",SUMIFS(Data!AL:AL,Data!Z:Z,"TM",Data!R:R,Data!M333,AA:AA,"H"),"")))))))</f>
        <v>0</v>
      </c>
      <c r="AM333" s="27">
        <f t="shared" si="98"/>
        <v>0</v>
      </c>
      <c r="AN333" s="26">
        <f t="shared" si="99"/>
        <v>0</v>
      </c>
      <c r="AO333" s="26">
        <f t="shared" si="100"/>
        <v>0</v>
      </c>
      <c r="AQ333" s="28">
        <f t="shared" si="101"/>
        <v>0</v>
      </c>
      <c r="AR333" s="18">
        <f t="shared" si="102"/>
        <v>0</v>
      </c>
      <c r="AS333" s="18">
        <f t="shared" si="103"/>
        <v>0</v>
      </c>
      <c r="AT333" s="27">
        <f t="shared" si="104"/>
        <v>0</v>
      </c>
      <c r="AU333" s="27"/>
      <c r="AV333" s="27"/>
      <c r="AW333" s="18">
        <f>IF(Z333="TM",(COUNTIFS(Orders!AD:AD,Data!M333,Orders!W:W,0,Orders!X:X,0,Orders!S:S,"*Ray*")+COUNTIFS(Orders!AD:AD,Data!M333,Orders!W:W,1,Orders!X:X,1,Orders!S:S,"*Ray*")+COUNTIFS(Orders!AD:AD,Data!M333,Orders!W:W,0,Orders!X:X,0,Orders!S:S,"*Fabric*")+COUNTIFS(Orders!AD:AD,Data!M333,Orders!W:W,1,Orders!X:X,1,Orders!S:S,"*Fabric*")),IF(Data!Z333="AAM",SUMIFS(Data!AW:AW,Data!Z:Z,"TM",Data!X:X,Data!M333),IF(Data!Z333="AM",SUMIFS(Data!AW:AW,Data!Z:Z,"TM",Data!V:V,Data!M333),IF(Data!Z333="AZM",SUMIFS(Data!AW:AW,Data!Z:Z,"TM",Data!U:U,Data!M333),IF(Data!Z333="Zone",SUMIFS(Data!AW:AW,Data!Z:Z,"TM",Data!T:T,Data!M333),IF(Data!Z333="Region",SUMIFS(Data!AW:AW,Data!Z:Z,"TM",Data!S:S,Data!M333),IF(Data!Z333="Country",SUMIFS(Data!AW:AW,Data!Z:Z,"TM",Data!R:R,Data!M333),0)))))))</f>
        <v>0</v>
      </c>
      <c r="AX333" s="18">
        <f>IF(Z333="TM",(COUNTIFS(Orders!AD:AD,Data!M333,Orders!W:W,0,Orders!X:X,0,Orders!S:S,"*Starter*")+COUNTIFS(Orders!AD:AD,Data!M333,Orders!W:W,1,Orders!X:X,1,Orders!S:S,"*Starter*")),IF(Data!Z333="AAM",SUMIFS(Data!AX:AX,Data!Z:Z,"TM",Data!X:X,Data!M333),IF(Data!Z333="AM",SUMIFS(Data!AX:AX,Data!Z:Z,"TM",Data!V:V,Data!M333),IF(Data!Z333="AZM",SUMIFS(Data!AX:AX,Data!Z:Z,"TM",Data!U:U,Data!M333),IF(Data!Z333="Zone",SUMIFS(Data!AX:AX,Data!Z:Z,"TM",Data!T:T,Data!M333),IF(Data!Z333="Region",SUMIFS(Data!AX:AX,Data!Z:Z,"TM",Data!S:S,Data!M333),IF(Data!Z333="Country",SUMIFS(Data!AX:AX,Data!Z:Z,"TM",Data!R:R,Data!M333),0)))))))</f>
        <v>0</v>
      </c>
      <c r="AY333" s="18">
        <f>IF(Z333="TM",(COUNTIFS(Orders!AD:AD,Data!M333,Orders!W:W,0,Orders!X:X,0,Orders!S:S,"*Pro*")+COUNTIFS(Orders!AD:AD,Data!M333,Orders!W:W,1,Orders!X:X,1,Orders!S:S,"*Pro*")),IF(Data!Z333="AAM",SUMIFS(Data!AY:AY,Data!Z:Z,"TM",Data!X:X,Data!M333),IF(Data!Z333="AM",SUMIFS(Data!AY:AY,Data!Z:Z,"TM",Data!V:V,Data!M333),IF(Data!Z333="AZM",SUMIFS(Data!AY:AY,Data!Z:Z,"TM",Data!U:U,Data!M333),IF(Data!Z333="Zone",SUMIFS(Data!AY:AY,Data!Z:Z,"TM",Data!T:T,Data!M333),IF(Data!Z333="Region",SUMIFS(Data!AY:AY,Data!Z:Z,"TM",Data!S:S,Data!M333),IF(Data!Z333="Country",SUMIFS(Data!AY:AY,Data!Z:Z,"TM",Data!R:R,Data!M333),0)))))))</f>
        <v>0</v>
      </c>
      <c r="AZ333" s="18">
        <f>IF(Z333="TM",(COUNTIFS(Orders!AD:AD,Data!M333,Orders!W:W,0,Orders!X:X,0,Orders!S:S,"*Tab*")+COUNTIFS(Orders!AD:AD,Data!M333,Orders!W:W,1,Orders!X:X,1,Orders!S:S,"*Tab*")),IF(Data!Z333="AAM",SUMIFS(Data!AZ:AZ,Data!Z:Z,"TM",Data!X:X,Data!M333),IF(Data!Z333="AM",SUMIFS(Data!AZ:AZ,Data!Z:Z,"TM",Data!V:V,Data!M333),IF(Data!Z333="AZM",SUMIFS(Data!AZ:AZ,Data!Z:Z,"TM",Data!U:U,Data!M333),IF(Data!Z333="Zone",SUMIFS(Data!AZ:AZ,Data!Z:Z,"TM",Data!T:T,Data!M333),IF(Data!Z333="Region",SUMIFS(Data!AZ:AZ,Data!Z:Z,"TM",Data!S:S,Data!M333),IF(Data!Z333="Country",SUMIFS(Data!AZ:AZ,Data!Z:Z,"TM",Data!R:R,Data!M333),0)))))))</f>
        <v>0</v>
      </c>
      <c r="BA333" s="18">
        <f>IF(Z333="TM",(COUNTIFS(Orders!AD:AD,Data!M333,Orders!W:W,0,Orders!X:X,0,Orders!S:S,"*Dental*")+COUNTIFS(Orders!AD:AD,Data!M333,Orders!W:W,1,Orders!X:X,1,Orders!S:S,"*Dental*")+COUNTIFS(Orders!AD:AD,Data!M333,Orders!W:W,0,Orders!X:X,0,Orders!S:S,"*Pediatric*")+COUNTIFS(Orders!AD:AD,Data!M333,Orders!W:W,1,Orders!X:X,1,Orders!S:S,"*Pediatric*")),IF(Data!Z333="AAM",SUMIFS(Data!BA:BA,Data!Z:Z,"TM",Data!X:X,Data!M333),IF(Data!Z333="AM",SUMIFS(Data!BA:BA,Data!Z:Z,"TM",Data!V:V,Data!M333),IF(Data!Z333="AZM",SUMIFS(Data!BA:BA,Data!Z:Z,"TM",Data!U:U,Data!M333),IF(Data!Z333="Zone",SUMIFS(Data!BA:BA,Data!Z:Z,"TM",Data!T:T,Data!M333),IF(Data!Z333="Region",SUMIFS(Data!BA:BA,Data!Z:Z,"TM",Data!S:S,Data!M333),IF(Data!Z333="Country",SUMIFS(Data!BA:BA,Data!Z:Z,"TM",Data!R:R,Data!M333),0)))))))</f>
        <v>0</v>
      </c>
      <c r="BB333" s="18">
        <f>IF(Z333="TM",(COUNTIFS(Orders!AD:AD,Data!M333,Orders!W:W,0,Orders!X:X,0,Orders!S:S,"*Fabric*")+COUNTIFS(Orders!AD:AD,Data!M333,Orders!W:W,1,Orders!X:X,1,Orders!S:S,"*Fabric*")),IF(Data!Z333="AAM",SUMIFS(Data!BB:BB,Data!Z:Z,"TM",Data!X:X,Data!M333),IF(Data!Z333="AM",SUMIFS(Data!BB:BB,Data!Z:Z,"TM",Data!V:V,Data!M333),IF(Data!Z333="AZM",SUMIFS(Data!BB:BB,Data!Z:Z,"TM",Data!U:U,Data!M333),IF(Data!Z333="Zone",SUMIFS(Data!BB:BB,Data!Z:Z,"TM",Data!T:T,Data!M333),IF(Data!Z333="Region",SUMIFS(Data!BB:BB,Data!Z:Z,"TM",Data!S:S,Data!M333),IF(Data!Z333="Country",SUMIFS(Data!BB:BB,Data!Z:Z,"TM",Data!R:R,Data!M333),0)))))))</f>
        <v>0</v>
      </c>
    </row>
    <row r="334" spans="1:54" ht="15.75" x14ac:dyDescent="0.3">
      <c r="A334" s="33" t="str">
        <f t="shared" si="105"/>
        <v/>
      </c>
      <c r="B334" s="33" t="b">
        <f t="shared" si="106"/>
        <v>1</v>
      </c>
      <c r="C334" s="33" t="e">
        <f>IF(ISERROR(SMALL($D$4:$D$594,E334)),””,SMALL($D$4:$D$594,E334))</f>
        <v>#NAME?</v>
      </c>
      <c r="D334" s="34" t="str">
        <f t="shared" si="107"/>
        <v/>
      </c>
      <c r="E334" s="33">
        <f>ROWS($E$4:E334)</f>
        <v>331</v>
      </c>
      <c r="F334" s="33">
        <f t="shared" si="108"/>
        <v>0</v>
      </c>
      <c r="G334" s="33">
        <f>IF(OR(Report!$C$7="",Report!$C$7="All Levels"),1,IF(Report!$C$7=Data!Z334,1,0))</f>
        <v>0</v>
      </c>
      <c r="H334" s="33">
        <f t="shared" si="109"/>
        <v>1</v>
      </c>
      <c r="I334" s="33">
        <f t="shared" si="110"/>
        <v>3</v>
      </c>
      <c r="J334" s="33">
        <f>IF(OR(Report!$F$7="",Report!$F$7="All AMs"),1,IF(Report!$F$7=Data!W334,1,0))</f>
        <v>1</v>
      </c>
      <c r="K334" s="33">
        <f>IF(OR(Report!$E$7="",Report!$E$7="All Zones"),1,IF(Report!$E$7=Data!P334,1,0))</f>
        <v>1</v>
      </c>
      <c r="L334" s="33">
        <f>IF(OR(Report!$D$7="",Report!$D$7="All Regions"),1,IF(Report!$D$7=Data!O334,1,0))</f>
        <v>1</v>
      </c>
      <c r="M334" s="67" t="s">
        <v>1156</v>
      </c>
      <c r="N334" s="67" t="s">
        <v>1157</v>
      </c>
      <c r="O334" s="68" t="s">
        <v>19</v>
      </c>
      <c r="P334" s="68" t="s">
        <v>686</v>
      </c>
      <c r="Q334" s="68" t="s">
        <v>686</v>
      </c>
      <c r="R334" s="67" t="s">
        <v>777</v>
      </c>
      <c r="S334" s="67" t="s">
        <v>753</v>
      </c>
      <c r="T334" s="67" t="s">
        <v>755</v>
      </c>
      <c r="U334" s="67"/>
      <c r="V334" s="67" t="s">
        <v>830</v>
      </c>
      <c r="W334" s="67" t="s">
        <v>718</v>
      </c>
      <c r="X334" s="67" t="s">
        <v>430</v>
      </c>
      <c r="Y334" s="68" t="s">
        <v>361</v>
      </c>
      <c r="Z334" s="68" t="s">
        <v>13</v>
      </c>
      <c r="AA334" s="68" t="s">
        <v>70</v>
      </c>
      <c r="AB334" s="18">
        <f>IF(Z334="TM",IF(AA334="H",(COUNTIFS(Orders!AD:AD,Data!M334,Orders!W:W,0,Orders!X:X,0)+COUNTIFS(Orders!AD:AD,Data!M334,Orders!W:W,1,Orders!X:X,1)),0),IF(Data!Z334="AAM",SUMIFS(Data!AB:AB,Data!Z:Z,"TM",Data!X:X,Data!M334,AA:AA,"H"),IF(Data!Z334="AM",SUMIFS(Data!AB:AB,Data!Z:Z,"TM",Data!V:V,Data!M334,AA:AA,"H"),IF(Data!Z334="AZM",SUMIFS(Data!AB:AB,Data!Z:Z,"TM",Data!U:U,Data!M334,AA:AA,"H"),IF(Data!Z334="ZM",SUMIFS(Data!AB:AB,Data!Z:Z,"TM",Data!T:T,Data!M334,AA:AA,"H"),IF(Data!Z334="RM",SUMIFS(Data!AB:AB,Data!Z:Z,"TM",Data!S:S,Data!M334,AA:AA,"H"),IF(Data!Z334="CM",SUMIFS(Data!AB:AB,Data!Z:Z,"TM",Data!R:R,Data!M334,AA:AA,"H"),"")))))))</f>
        <v>0</v>
      </c>
      <c r="AC334" s="28">
        <f>IF(Z334="TM",IF(AA334="H",(SUMIFS(Orders!AG:AG,Orders!AD:AD,Data!M334,Orders!W:W,0,Orders!X:X,0)+SUMIFS(Orders!AG:AG,Orders!AD:AD,Data!M334,Orders!W:W,1,Orders!X:X,1))/12000,0),IF(Data!Z334="AAM",SUMIFS(Data!AC:AC,Data!Z:Z,"TM",Data!X:X,Data!M334,AA:AA,"H"),IF(Data!Z334="AM",SUMIFS(Data!AC:AC,Data!Z:Z,"TM",Data!V:V,Data!M334,AA:AA,"H"),IF(Data!Z334="AZM",SUMIFS(Data!AC:AC,Data!Z:Z,"TM",Data!U:U,Data!M334,AA:AA,"H"),IF(Data!Z334="Zone",SUMIFS(Data!AC:AC,Data!Z:Z,"TM",Data!T:T,Data!M334,AA:AA,"H"),IF(Data!Z334="Region",SUMIFS(Data!AC:AC,Data!Z:Z,"TM",Data!S:S,Data!M334,AA:AA,"H"),IF(Data!Z334="Country",SUMIFS(Data!AC:AC,Data!Z:Z,"TM",Data!R:R,Data!M334,AA:AA,"H"),"")))))))</f>
        <v>0</v>
      </c>
      <c r="AD334" s="18">
        <f>IF(Z334="TM",0,IF(Data!Z334="AAM",SUMIFS(Data!AD:AD,Data!Z:Z,"TM",Data!X:X,Data!M334,AA:AA,"H"),IF(Data!Z334="AM",SUMIFS(Data!AD:AD,Data!Z:Z,"TM",Data!V:V,Data!M334,AA:AA,"H"),IF(Data!Z334="AZM",SUMIFS(Data!AD:AD,Data!Z:Z,"TM",Data!U:U,Data!M334,AA:AA,"H"),IF(Data!Z334="Zone",SUMIFS(Data!AD:AD,Data!Z:Z,"TM",Data!T:T,Data!M334,AA:AA,"H"),IF(Data!Z334="Region",SUMIFS(Data!AD:AD,Data!Z:Z,"TM",Data!S:S,Data!M334,AA:AA,"H"),IF(Data!Z334="Country",SUMIFS(Data!AD:AD,Data!Z:Z,"TM",Data!R:R,Data!M334,AA:AA,"H"),"")))))))</f>
        <v>0</v>
      </c>
      <c r="AE334" s="27">
        <f t="shared" si="94"/>
        <v>0</v>
      </c>
      <c r="AF334" s="26">
        <f t="shared" si="95"/>
        <v>0</v>
      </c>
      <c r="AG334" s="26">
        <f t="shared" si="96"/>
        <v>0</v>
      </c>
      <c r="AH334" s="26">
        <f t="shared" si="97"/>
        <v>0</v>
      </c>
      <c r="AJ334" s="28">
        <f>IF(Z334="TM",IF(AA334="U",(SUMIFS(Orders!AG:AG,Orders!AD:AD,Data!M334,Orders!W:W,0,Orders!X:X,0)+SUMIFS(Orders!AG:AG,Orders!AD:AD,Data!M334,Orders!W:W,1,Orders!X:X,1))/12000,0),IF(Data!Z334="AAM",SUMIFS(Data!AJ:AJ,Data!Z:Z,"TM",Data!X:X,Data!M334,AA:AA,"U"),IF(Data!Z334="AM",SUMIFS(Data!AJ:AJ,Data!Z:Z,"TM",Data!V:V,Data!M334,AA:AA,"U"),IF(Data!Z334="AZM",SUMIFS(Data!AJ:AJ,Data!Z:Z,"TM",Data!U:U,Data!M334,AA:AA,"U"),IF(Data!Z334="Zone",SUMIFS(Data!AJ:AJ,Data!Z:Z,"TM",Data!T:T,Data!M334,AA:AA,"U"),IF(Data!Z334="Region",SUMIFS(Data!AJ:AJ,Data!Z:Z,"TM",Data!S:S,Data!M334,AA:AA,"U"),IF(Data!Z334="Country",SUMIFS(Data!AJ:AJ,Data!Z:Z,"TM",Data!R:R,Data!M334,AA:AA,"U"),"")))))))</f>
        <v>0</v>
      </c>
      <c r="AK334" s="18">
        <f>IF(Z334="TM",IF(AA334="U",(SUMIFS(Orders!AG:AG,Orders!AD:AD,Data!M334,Orders!W:W,0,Orders!X:X,0)+SUMIFS(Orders!AG:AG,Orders!AD:AD,Data!M334,Orders!W:W,1,Orders!X:X,1)),0),IF(Data!Z334="AAM",SUMIFS(Data!AK:AK,Data!Z:Z,"TM",Data!X:X,Data!M334,AA:AA,"U"),IF(Data!Z334="AM",SUMIFS(Data!AK:AK,Data!Z:Z,"TM",Data!V:V,Data!M334,AA:AA,"U"),IF(Data!Z334="AZM",SUMIFS(Data!AK:AK,Data!Z:Z,"TM",Data!U:U,Data!M334,AA:AA,"U"),IF(Data!Z334="Zone",SUMIFS(Data!AK:AK,Data!Z:Z,"TM",Data!T:T,Data!M334,AA:AA,"U"),IF(Data!Z334="Region",SUMIFS(Data!AK:AK,Data!Z:Z,"TM",Data!S:S,Data!M334,AA:AA,"U"),IF(Data!Z334="Country",SUMIFS(Data!AK:AK,Data!Z:Z,"TM",Data!R:R,Data!M334,AA:AA,"U"),"")))))))</f>
        <v>0</v>
      </c>
      <c r="AL334" s="18">
        <f>IF(Z334="TM",12000*0,IF(Data!Z334="AAM",SUMIFS(Data!AL:AL,Data!Z:Z,"TM",Data!X:X,Data!M334,AA:AA,"H"),IF(Data!Z334="AM",SUMIFS(Data!AL:AL,Data!Z:Z,"TM",Data!V:V,Data!M334,AA:AA,"H"),IF(Data!Z334="AZM",SUMIFS(Data!AL:AL,Data!Z:Z,"TM",Data!U:U,Data!M334,AA:AA,"H"),IF(Data!Z334="Zone",SUMIFS(Data!AL:AL,Data!Z:Z,"TM",Data!T:T,Data!M334,AA:AA,"H"),IF(Data!Z334="Region",SUMIFS(Data!AL:AL,Data!Z:Z,"TM",Data!S:S,Data!M334,AA:AA,"H"),IF(Data!Z334="Country",SUMIFS(Data!AL:AL,Data!Z:Z,"TM",Data!R:R,Data!M334,AA:AA,"H"),"")))))))</f>
        <v>0</v>
      </c>
      <c r="AM334" s="27">
        <f t="shared" si="98"/>
        <v>0</v>
      </c>
      <c r="AN334" s="26">
        <f t="shared" si="99"/>
        <v>0</v>
      </c>
      <c r="AO334" s="26">
        <f t="shared" si="100"/>
        <v>0</v>
      </c>
      <c r="AQ334" s="28">
        <f t="shared" si="101"/>
        <v>0</v>
      </c>
      <c r="AR334" s="18">
        <f t="shared" si="102"/>
        <v>0</v>
      </c>
      <c r="AS334" s="18">
        <f t="shared" si="103"/>
        <v>0</v>
      </c>
      <c r="AT334" s="27">
        <f t="shared" si="104"/>
        <v>0</v>
      </c>
      <c r="AU334" s="27"/>
      <c r="AV334" s="27"/>
      <c r="AW334" s="18">
        <f>IF(Z334="TM",(COUNTIFS(Orders!AD:AD,Data!M334,Orders!W:W,0,Orders!X:X,0,Orders!S:S,"*Ray*")+COUNTIFS(Orders!AD:AD,Data!M334,Orders!W:W,1,Orders!X:X,1,Orders!S:S,"*Ray*")+COUNTIFS(Orders!AD:AD,Data!M334,Orders!W:W,0,Orders!X:X,0,Orders!S:S,"*Fabric*")+COUNTIFS(Orders!AD:AD,Data!M334,Orders!W:W,1,Orders!X:X,1,Orders!S:S,"*Fabric*")),IF(Data!Z334="AAM",SUMIFS(Data!AW:AW,Data!Z:Z,"TM",Data!X:X,Data!M334),IF(Data!Z334="AM",SUMIFS(Data!AW:AW,Data!Z:Z,"TM",Data!V:V,Data!M334),IF(Data!Z334="AZM",SUMIFS(Data!AW:AW,Data!Z:Z,"TM",Data!U:U,Data!M334),IF(Data!Z334="Zone",SUMIFS(Data!AW:AW,Data!Z:Z,"TM",Data!T:T,Data!M334),IF(Data!Z334="Region",SUMIFS(Data!AW:AW,Data!Z:Z,"TM",Data!S:S,Data!M334),IF(Data!Z334="Country",SUMIFS(Data!AW:AW,Data!Z:Z,"TM",Data!R:R,Data!M334),0)))))))</f>
        <v>0</v>
      </c>
      <c r="AX334" s="18">
        <f>IF(Z334="TM",(COUNTIFS(Orders!AD:AD,Data!M334,Orders!W:W,0,Orders!X:X,0,Orders!S:S,"*Starter*")+COUNTIFS(Orders!AD:AD,Data!M334,Orders!W:W,1,Orders!X:X,1,Orders!S:S,"*Starter*")),IF(Data!Z334="AAM",SUMIFS(Data!AX:AX,Data!Z:Z,"TM",Data!X:X,Data!M334),IF(Data!Z334="AM",SUMIFS(Data!AX:AX,Data!Z:Z,"TM",Data!V:V,Data!M334),IF(Data!Z334="AZM",SUMIFS(Data!AX:AX,Data!Z:Z,"TM",Data!U:U,Data!M334),IF(Data!Z334="Zone",SUMIFS(Data!AX:AX,Data!Z:Z,"TM",Data!T:T,Data!M334),IF(Data!Z334="Region",SUMIFS(Data!AX:AX,Data!Z:Z,"TM",Data!S:S,Data!M334),IF(Data!Z334="Country",SUMIFS(Data!AX:AX,Data!Z:Z,"TM",Data!R:R,Data!M334),0)))))))</f>
        <v>0</v>
      </c>
      <c r="AY334" s="18">
        <f>IF(Z334="TM",(COUNTIFS(Orders!AD:AD,Data!M334,Orders!W:W,0,Orders!X:X,0,Orders!S:S,"*Pro*")+COUNTIFS(Orders!AD:AD,Data!M334,Orders!W:W,1,Orders!X:X,1,Orders!S:S,"*Pro*")),IF(Data!Z334="AAM",SUMIFS(Data!AY:AY,Data!Z:Z,"TM",Data!X:X,Data!M334),IF(Data!Z334="AM",SUMIFS(Data!AY:AY,Data!Z:Z,"TM",Data!V:V,Data!M334),IF(Data!Z334="AZM",SUMIFS(Data!AY:AY,Data!Z:Z,"TM",Data!U:U,Data!M334),IF(Data!Z334="Zone",SUMIFS(Data!AY:AY,Data!Z:Z,"TM",Data!T:T,Data!M334),IF(Data!Z334="Region",SUMIFS(Data!AY:AY,Data!Z:Z,"TM",Data!S:S,Data!M334),IF(Data!Z334="Country",SUMIFS(Data!AY:AY,Data!Z:Z,"TM",Data!R:R,Data!M334),0)))))))</f>
        <v>0</v>
      </c>
      <c r="AZ334" s="18">
        <f>IF(Z334="TM",(COUNTIFS(Orders!AD:AD,Data!M334,Orders!W:W,0,Orders!X:X,0,Orders!S:S,"*Tab*")+COUNTIFS(Orders!AD:AD,Data!M334,Orders!W:W,1,Orders!X:X,1,Orders!S:S,"*Tab*")),IF(Data!Z334="AAM",SUMIFS(Data!AZ:AZ,Data!Z:Z,"TM",Data!X:X,Data!M334),IF(Data!Z334="AM",SUMIFS(Data!AZ:AZ,Data!Z:Z,"TM",Data!V:V,Data!M334),IF(Data!Z334="AZM",SUMIFS(Data!AZ:AZ,Data!Z:Z,"TM",Data!U:U,Data!M334),IF(Data!Z334="Zone",SUMIFS(Data!AZ:AZ,Data!Z:Z,"TM",Data!T:T,Data!M334),IF(Data!Z334="Region",SUMIFS(Data!AZ:AZ,Data!Z:Z,"TM",Data!S:S,Data!M334),IF(Data!Z334="Country",SUMIFS(Data!AZ:AZ,Data!Z:Z,"TM",Data!R:R,Data!M334),0)))))))</f>
        <v>0</v>
      </c>
      <c r="BA334" s="18">
        <f>IF(Z334="TM",(COUNTIFS(Orders!AD:AD,Data!M334,Orders!W:W,0,Orders!X:X,0,Orders!S:S,"*Dental*")+COUNTIFS(Orders!AD:AD,Data!M334,Orders!W:W,1,Orders!X:X,1,Orders!S:S,"*Dental*")+COUNTIFS(Orders!AD:AD,Data!M334,Orders!W:W,0,Orders!X:X,0,Orders!S:S,"*Pediatric*")+COUNTIFS(Orders!AD:AD,Data!M334,Orders!W:W,1,Orders!X:X,1,Orders!S:S,"*Pediatric*")),IF(Data!Z334="AAM",SUMIFS(Data!BA:BA,Data!Z:Z,"TM",Data!X:X,Data!M334),IF(Data!Z334="AM",SUMIFS(Data!BA:BA,Data!Z:Z,"TM",Data!V:V,Data!M334),IF(Data!Z334="AZM",SUMIFS(Data!BA:BA,Data!Z:Z,"TM",Data!U:U,Data!M334),IF(Data!Z334="Zone",SUMIFS(Data!BA:BA,Data!Z:Z,"TM",Data!T:T,Data!M334),IF(Data!Z334="Region",SUMIFS(Data!BA:BA,Data!Z:Z,"TM",Data!S:S,Data!M334),IF(Data!Z334="Country",SUMIFS(Data!BA:BA,Data!Z:Z,"TM",Data!R:R,Data!M334),0)))))))</f>
        <v>0</v>
      </c>
      <c r="BB334" s="18">
        <f>IF(Z334="TM",(COUNTIFS(Orders!AD:AD,Data!M334,Orders!W:W,0,Orders!X:X,0,Orders!S:S,"*Fabric*")+COUNTIFS(Orders!AD:AD,Data!M334,Orders!W:W,1,Orders!X:X,1,Orders!S:S,"*Fabric*")),IF(Data!Z334="AAM",SUMIFS(Data!BB:BB,Data!Z:Z,"TM",Data!X:X,Data!M334),IF(Data!Z334="AM",SUMIFS(Data!BB:BB,Data!Z:Z,"TM",Data!V:V,Data!M334),IF(Data!Z334="AZM",SUMIFS(Data!BB:BB,Data!Z:Z,"TM",Data!U:U,Data!M334),IF(Data!Z334="Zone",SUMIFS(Data!BB:BB,Data!Z:Z,"TM",Data!T:T,Data!M334),IF(Data!Z334="Region",SUMIFS(Data!BB:BB,Data!Z:Z,"TM",Data!S:S,Data!M334),IF(Data!Z334="Country",SUMIFS(Data!BB:BB,Data!Z:Z,"TM",Data!R:R,Data!M334),0)))))))</f>
        <v>0</v>
      </c>
    </row>
    <row r="335" spans="1:54" ht="15.75" x14ac:dyDescent="0.3">
      <c r="A335" s="33" t="str">
        <f t="shared" si="105"/>
        <v/>
      </c>
      <c r="B335" s="33" t="b">
        <f t="shared" si="106"/>
        <v>1</v>
      </c>
      <c r="C335" s="33" t="e">
        <f>IF(ISERROR(SMALL($D$4:$D$594,E335)),””,SMALL($D$4:$D$594,E335))</f>
        <v>#NAME?</v>
      </c>
      <c r="D335" s="34" t="str">
        <f t="shared" si="107"/>
        <v/>
      </c>
      <c r="E335" s="33">
        <f>ROWS($E$4:E335)</f>
        <v>332</v>
      </c>
      <c r="F335" s="33">
        <f t="shared" si="108"/>
        <v>0</v>
      </c>
      <c r="G335" s="33">
        <f>IF(OR(Report!$C$7="",Report!$C$7="All Levels"),1,IF(Report!$C$7=Data!Z335,1,0))</f>
        <v>0</v>
      </c>
      <c r="H335" s="33">
        <f t="shared" si="109"/>
        <v>1</v>
      </c>
      <c r="I335" s="33">
        <f t="shared" si="110"/>
        <v>3</v>
      </c>
      <c r="J335" s="33">
        <f>IF(OR(Report!$F$7="",Report!$F$7="All AMs"),1,IF(Report!$F$7=Data!W335,1,0))</f>
        <v>1</v>
      </c>
      <c r="K335" s="33">
        <f>IF(OR(Report!$E$7="",Report!$E$7="All Zones"),1,IF(Report!$E$7=Data!P335,1,0))</f>
        <v>1</v>
      </c>
      <c r="L335" s="33">
        <f>IF(OR(Report!$D$7="",Report!$D$7="All Regions"),1,IF(Report!$D$7=Data!O335,1,0))</f>
        <v>1</v>
      </c>
      <c r="M335" s="67" t="s">
        <v>443</v>
      </c>
      <c r="N335" s="67" t="s">
        <v>1158</v>
      </c>
      <c r="O335" s="68" t="s">
        <v>19</v>
      </c>
      <c r="P335" s="68" t="s">
        <v>686</v>
      </c>
      <c r="Q335" s="68" t="s">
        <v>686</v>
      </c>
      <c r="R335" s="67" t="s">
        <v>777</v>
      </c>
      <c r="S335" s="67" t="s">
        <v>753</v>
      </c>
      <c r="T335" s="67" t="s">
        <v>755</v>
      </c>
      <c r="U335" s="67"/>
      <c r="V335" s="67" t="s">
        <v>830</v>
      </c>
      <c r="W335" s="67" t="s">
        <v>718</v>
      </c>
      <c r="X335" s="67"/>
      <c r="Y335" s="68" t="s">
        <v>362</v>
      </c>
      <c r="Z335" s="68" t="s">
        <v>13</v>
      </c>
      <c r="AA335" s="68" t="s">
        <v>925</v>
      </c>
      <c r="AB335" s="18">
        <f>IF(Z335="TM",IF(AA335="H",(COUNTIFS(Orders!AD:AD,Data!M335,Orders!W:W,0,Orders!X:X,0)+COUNTIFS(Orders!AD:AD,Data!M335,Orders!W:W,1,Orders!X:X,1)),0),IF(Data!Z335="AAM",SUMIFS(Data!AB:AB,Data!Z:Z,"TM",Data!X:X,Data!M335,AA:AA,"H"),IF(Data!Z335="AM",SUMIFS(Data!AB:AB,Data!Z:Z,"TM",Data!V:V,Data!M335,AA:AA,"H"),IF(Data!Z335="AZM",SUMIFS(Data!AB:AB,Data!Z:Z,"TM",Data!U:U,Data!M335,AA:AA,"H"),IF(Data!Z335="ZM",SUMIFS(Data!AB:AB,Data!Z:Z,"TM",Data!T:T,Data!M335,AA:AA,"H"),IF(Data!Z335="RM",SUMIFS(Data!AB:AB,Data!Z:Z,"TM",Data!S:S,Data!M335,AA:AA,"H"),IF(Data!Z335="CM",SUMIFS(Data!AB:AB,Data!Z:Z,"TM",Data!R:R,Data!M335,AA:AA,"H"),"")))))))</f>
        <v>0</v>
      </c>
      <c r="AC335" s="28">
        <f>IF(Z335="TM",IF(AA335="H",(SUMIFS(Orders!AG:AG,Orders!AD:AD,Data!M335,Orders!W:W,0,Orders!X:X,0)+SUMIFS(Orders!AG:AG,Orders!AD:AD,Data!M335,Orders!W:W,1,Orders!X:X,1))/12000,0),IF(Data!Z335="AAM",SUMIFS(Data!AC:AC,Data!Z:Z,"TM",Data!X:X,Data!M335,AA:AA,"H"),IF(Data!Z335="AM",SUMIFS(Data!AC:AC,Data!Z:Z,"TM",Data!V:V,Data!M335,AA:AA,"H"),IF(Data!Z335="AZM",SUMIFS(Data!AC:AC,Data!Z:Z,"TM",Data!U:U,Data!M335,AA:AA,"H"),IF(Data!Z335="Zone",SUMIFS(Data!AC:AC,Data!Z:Z,"TM",Data!T:T,Data!M335,AA:AA,"H"),IF(Data!Z335="Region",SUMIFS(Data!AC:AC,Data!Z:Z,"TM",Data!S:S,Data!M335,AA:AA,"H"),IF(Data!Z335="Country",SUMIFS(Data!AC:AC,Data!Z:Z,"TM",Data!R:R,Data!M335,AA:AA,"H"),"")))))))</f>
        <v>0</v>
      </c>
      <c r="AD335" s="18">
        <f>IF(Z335="TM",0,IF(Data!Z335="AAM",SUMIFS(Data!AD:AD,Data!Z:Z,"TM",Data!X:X,Data!M335,AA:AA,"H"),IF(Data!Z335="AM",SUMIFS(Data!AD:AD,Data!Z:Z,"TM",Data!V:V,Data!M335,AA:AA,"H"),IF(Data!Z335="AZM",SUMIFS(Data!AD:AD,Data!Z:Z,"TM",Data!U:U,Data!M335,AA:AA,"H"),IF(Data!Z335="Zone",SUMIFS(Data!AD:AD,Data!Z:Z,"TM",Data!T:T,Data!M335,AA:AA,"H"),IF(Data!Z335="Region",SUMIFS(Data!AD:AD,Data!Z:Z,"TM",Data!S:S,Data!M335,AA:AA,"H"),IF(Data!Z335="Country",SUMIFS(Data!AD:AD,Data!Z:Z,"TM",Data!R:R,Data!M335,AA:AA,"H"),"")))))))</f>
        <v>0</v>
      </c>
      <c r="AE335" s="27">
        <f t="shared" si="94"/>
        <v>0</v>
      </c>
      <c r="AF335" s="26">
        <f t="shared" si="95"/>
        <v>0</v>
      </c>
      <c r="AG335" s="26">
        <f t="shared" si="96"/>
        <v>0</v>
      </c>
      <c r="AH335" s="26">
        <f t="shared" si="97"/>
        <v>0</v>
      </c>
      <c r="AJ335" s="28">
        <f>IF(Z335="TM",IF(AA335="U",(SUMIFS(Orders!AG:AG,Orders!AD:AD,Data!M335,Orders!W:W,0,Orders!X:X,0)+SUMIFS(Orders!AG:AG,Orders!AD:AD,Data!M335,Orders!W:W,1,Orders!X:X,1))/12000,0),IF(Data!Z335="AAM",SUMIFS(Data!AJ:AJ,Data!Z:Z,"TM",Data!X:X,Data!M335,AA:AA,"U"),IF(Data!Z335="AM",SUMIFS(Data!AJ:AJ,Data!Z:Z,"TM",Data!V:V,Data!M335,AA:AA,"U"),IF(Data!Z335="AZM",SUMIFS(Data!AJ:AJ,Data!Z:Z,"TM",Data!U:U,Data!M335,AA:AA,"U"),IF(Data!Z335="Zone",SUMIFS(Data!AJ:AJ,Data!Z:Z,"TM",Data!T:T,Data!M335,AA:AA,"U"),IF(Data!Z335="Region",SUMIFS(Data!AJ:AJ,Data!Z:Z,"TM",Data!S:S,Data!M335,AA:AA,"U"),IF(Data!Z335="Country",SUMIFS(Data!AJ:AJ,Data!Z:Z,"TM",Data!R:R,Data!M335,AA:AA,"U"),"")))))))</f>
        <v>0</v>
      </c>
      <c r="AK335" s="18">
        <f>IF(Z335="TM",IF(AA335="U",(SUMIFS(Orders!AG:AG,Orders!AD:AD,Data!M335,Orders!W:W,0,Orders!X:X,0)+SUMIFS(Orders!AG:AG,Orders!AD:AD,Data!M335,Orders!W:W,1,Orders!X:X,1)),0),IF(Data!Z335="AAM",SUMIFS(Data!AK:AK,Data!Z:Z,"TM",Data!X:X,Data!M335,AA:AA,"U"),IF(Data!Z335="AM",SUMIFS(Data!AK:AK,Data!Z:Z,"TM",Data!V:V,Data!M335,AA:AA,"U"),IF(Data!Z335="AZM",SUMIFS(Data!AK:AK,Data!Z:Z,"TM",Data!U:U,Data!M335,AA:AA,"U"),IF(Data!Z335="Zone",SUMIFS(Data!AK:AK,Data!Z:Z,"TM",Data!T:T,Data!M335,AA:AA,"U"),IF(Data!Z335="Region",SUMIFS(Data!AK:AK,Data!Z:Z,"TM",Data!S:S,Data!M335,AA:AA,"U"),IF(Data!Z335="Country",SUMIFS(Data!AK:AK,Data!Z:Z,"TM",Data!R:R,Data!M335,AA:AA,"U"),"")))))))</f>
        <v>0</v>
      </c>
      <c r="AL335" s="18">
        <f>IF(Z335="TM",12000*0,IF(Data!Z335="AAM",SUMIFS(Data!AL:AL,Data!Z:Z,"TM",Data!X:X,Data!M335,AA:AA,"H"),IF(Data!Z335="AM",SUMIFS(Data!AL:AL,Data!Z:Z,"TM",Data!V:V,Data!M335,AA:AA,"H"),IF(Data!Z335="AZM",SUMIFS(Data!AL:AL,Data!Z:Z,"TM",Data!U:U,Data!M335,AA:AA,"H"),IF(Data!Z335="Zone",SUMIFS(Data!AL:AL,Data!Z:Z,"TM",Data!T:T,Data!M335,AA:AA,"H"),IF(Data!Z335="Region",SUMIFS(Data!AL:AL,Data!Z:Z,"TM",Data!S:S,Data!M335,AA:AA,"H"),IF(Data!Z335="Country",SUMIFS(Data!AL:AL,Data!Z:Z,"TM",Data!R:R,Data!M335,AA:AA,"H"),"")))))))</f>
        <v>0</v>
      </c>
      <c r="AM335" s="27">
        <f t="shared" si="98"/>
        <v>0</v>
      </c>
      <c r="AN335" s="26">
        <f t="shared" si="99"/>
        <v>0</v>
      </c>
      <c r="AO335" s="26">
        <f t="shared" si="100"/>
        <v>0</v>
      </c>
      <c r="AQ335" s="28">
        <f t="shared" si="101"/>
        <v>0</v>
      </c>
      <c r="AR335" s="18">
        <f t="shared" si="102"/>
        <v>0</v>
      </c>
      <c r="AS335" s="18">
        <f t="shared" si="103"/>
        <v>0</v>
      </c>
      <c r="AT335" s="27">
        <f t="shared" si="104"/>
        <v>0</v>
      </c>
      <c r="AU335" s="27"/>
      <c r="AV335" s="27"/>
      <c r="AW335" s="18">
        <f>IF(Z335="TM",(COUNTIFS(Orders!AD:AD,Data!M335,Orders!W:W,0,Orders!X:X,0,Orders!S:S,"*Ray*")+COUNTIFS(Orders!AD:AD,Data!M335,Orders!W:W,1,Orders!X:X,1,Orders!S:S,"*Ray*")+COUNTIFS(Orders!AD:AD,Data!M335,Orders!W:W,0,Orders!X:X,0,Orders!S:S,"*Fabric*")+COUNTIFS(Orders!AD:AD,Data!M335,Orders!W:W,1,Orders!X:X,1,Orders!S:S,"*Fabric*")),IF(Data!Z335="AAM",SUMIFS(Data!AW:AW,Data!Z:Z,"TM",Data!X:X,Data!M335),IF(Data!Z335="AM",SUMIFS(Data!AW:AW,Data!Z:Z,"TM",Data!V:V,Data!M335),IF(Data!Z335="AZM",SUMIFS(Data!AW:AW,Data!Z:Z,"TM",Data!U:U,Data!M335),IF(Data!Z335="Zone",SUMIFS(Data!AW:AW,Data!Z:Z,"TM",Data!T:T,Data!M335),IF(Data!Z335="Region",SUMIFS(Data!AW:AW,Data!Z:Z,"TM",Data!S:S,Data!M335),IF(Data!Z335="Country",SUMIFS(Data!AW:AW,Data!Z:Z,"TM",Data!R:R,Data!M335),0)))))))</f>
        <v>0</v>
      </c>
      <c r="AX335" s="18">
        <f>IF(Z335="TM",(COUNTIFS(Orders!AD:AD,Data!M335,Orders!W:W,0,Orders!X:X,0,Orders!S:S,"*Starter*")+COUNTIFS(Orders!AD:AD,Data!M335,Orders!W:W,1,Orders!X:X,1,Orders!S:S,"*Starter*")),IF(Data!Z335="AAM",SUMIFS(Data!AX:AX,Data!Z:Z,"TM",Data!X:X,Data!M335),IF(Data!Z335="AM",SUMIFS(Data!AX:AX,Data!Z:Z,"TM",Data!V:V,Data!M335),IF(Data!Z335="AZM",SUMIFS(Data!AX:AX,Data!Z:Z,"TM",Data!U:U,Data!M335),IF(Data!Z335="Zone",SUMIFS(Data!AX:AX,Data!Z:Z,"TM",Data!T:T,Data!M335),IF(Data!Z335="Region",SUMIFS(Data!AX:AX,Data!Z:Z,"TM",Data!S:S,Data!M335),IF(Data!Z335="Country",SUMIFS(Data!AX:AX,Data!Z:Z,"TM",Data!R:R,Data!M335),0)))))))</f>
        <v>0</v>
      </c>
      <c r="AY335" s="18">
        <f>IF(Z335="TM",(COUNTIFS(Orders!AD:AD,Data!M335,Orders!W:W,0,Orders!X:X,0,Orders!S:S,"*Pro*")+COUNTIFS(Orders!AD:AD,Data!M335,Orders!W:W,1,Orders!X:X,1,Orders!S:S,"*Pro*")),IF(Data!Z335="AAM",SUMIFS(Data!AY:AY,Data!Z:Z,"TM",Data!X:X,Data!M335),IF(Data!Z335="AM",SUMIFS(Data!AY:AY,Data!Z:Z,"TM",Data!V:V,Data!M335),IF(Data!Z335="AZM",SUMIFS(Data!AY:AY,Data!Z:Z,"TM",Data!U:U,Data!M335),IF(Data!Z335="Zone",SUMIFS(Data!AY:AY,Data!Z:Z,"TM",Data!T:T,Data!M335),IF(Data!Z335="Region",SUMIFS(Data!AY:AY,Data!Z:Z,"TM",Data!S:S,Data!M335),IF(Data!Z335="Country",SUMIFS(Data!AY:AY,Data!Z:Z,"TM",Data!R:R,Data!M335),0)))))))</f>
        <v>0</v>
      </c>
      <c r="AZ335" s="18">
        <f>IF(Z335="TM",(COUNTIFS(Orders!AD:AD,Data!M335,Orders!W:W,0,Orders!X:X,0,Orders!S:S,"*Tab*")+COUNTIFS(Orders!AD:AD,Data!M335,Orders!W:W,1,Orders!X:X,1,Orders!S:S,"*Tab*")),IF(Data!Z335="AAM",SUMIFS(Data!AZ:AZ,Data!Z:Z,"TM",Data!X:X,Data!M335),IF(Data!Z335="AM",SUMIFS(Data!AZ:AZ,Data!Z:Z,"TM",Data!V:V,Data!M335),IF(Data!Z335="AZM",SUMIFS(Data!AZ:AZ,Data!Z:Z,"TM",Data!U:U,Data!M335),IF(Data!Z335="Zone",SUMIFS(Data!AZ:AZ,Data!Z:Z,"TM",Data!T:T,Data!M335),IF(Data!Z335="Region",SUMIFS(Data!AZ:AZ,Data!Z:Z,"TM",Data!S:S,Data!M335),IF(Data!Z335="Country",SUMIFS(Data!AZ:AZ,Data!Z:Z,"TM",Data!R:R,Data!M335),0)))))))</f>
        <v>0</v>
      </c>
      <c r="BA335" s="18">
        <f>IF(Z335="TM",(COUNTIFS(Orders!AD:AD,Data!M335,Orders!W:W,0,Orders!X:X,0,Orders!S:S,"*Dental*")+COUNTIFS(Orders!AD:AD,Data!M335,Orders!W:W,1,Orders!X:X,1,Orders!S:S,"*Dental*")+COUNTIFS(Orders!AD:AD,Data!M335,Orders!W:W,0,Orders!X:X,0,Orders!S:S,"*Pediatric*")+COUNTIFS(Orders!AD:AD,Data!M335,Orders!W:W,1,Orders!X:X,1,Orders!S:S,"*Pediatric*")),IF(Data!Z335="AAM",SUMIFS(Data!BA:BA,Data!Z:Z,"TM",Data!X:X,Data!M335),IF(Data!Z335="AM",SUMIFS(Data!BA:BA,Data!Z:Z,"TM",Data!V:V,Data!M335),IF(Data!Z335="AZM",SUMIFS(Data!BA:BA,Data!Z:Z,"TM",Data!U:U,Data!M335),IF(Data!Z335="Zone",SUMIFS(Data!BA:BA,Data!Z:Z,"TM",Data!T:T,Data!M335),IF(Data!Z335="Region",SUMIFS(Data!BA:BA,Data!Z:Z,"TM",Data!S:S,Data!M335),IF(Data!Z335="Country",SUMIFS(Data!BA:BA,Data!Z:Z,"TM",Data!R:R,Data!M335),0)))))))</f>
        <v>0</v>
      </c>
      <c r="BB335" s="18">
        <f>IF(Z335="TM",(COUNTIFS(Orders!AD:AD,Data!M335,Orders!W:W,0,Orders!X:X,0,Orders!S:S,"*Fabric*")+COUNTIFS(Orders!AD:AD,Data!M335,Orders!W:W,1,Orders!X:X,1,Orders!S:S,"*Fabric*")),IF(Data!Z335="AAM",SUMIFS(Data!BB:BB,Data!Z:Z,"TM",Data!X:X,Data!M335),IF(Data!Z335="AM",SUMIFS(Data!BB:BB,Data!Z:Z,"TM",Data!V:V,Data!M335),IF(Data!Z335="AZM",SUMIFS(Data!BB:BB,Data!Z:Z,"TM",Data!U:U,Data!M335),IF(Data!Z335="Zone",SUMIFS(Data!BB:BB,Data!Z:Z,"TM",Data!T:T,Data!M335),IF(Data!Z335="Region",SUMIFS(Data!BB:BB,Data!Z:Z,"TM",Data!S:S,Data!M335),IF(Data!Z335="Country",SUMIFS(Data!BB:BB,Data!Z:Z,"TM",Data!R:R,Data!M335),0)))))))</f>
        <v>0</v>
      </c>
    </row>
    <row r="336" spans="1:54" ht="15.75" x14ac:dyDescent="0.3">
      <c r="A336" s="33" t="str">
        <f t="shared" si="105"/>
        <v/>
      </c>
      <c r="B336" s="33" t="b">
        <f t="shared" si="106"/>
        <v>1</v>
      </c>
      <c r="C336" s="33" t="e">
        <f>IF(ISERROR(SMALL($D$4:$D$594,E336)),””,SMALL($D$4:$D$594,E336))</f>
        <v>#NAME?</v>
      </c>
      <c r="D336" s="34" t="str">
        <f t="shared" si="107"/>
        <v/>
      </c>
      <c r="E336" s="33">
        <f>ROWS($E$4:E336)</f>
        <v>333</v>
      </c>
      <c r="F336" s="33">
        <f t="shared" si="108"/>
        <v>0</v>
      </c>
      <c r="G336" s="33">
        <f>IF(OR(Report!$C$7="",Report!$C$7="All Levels"),1,IF(Report!$C$7=Data!Z336,1,0))</f>
        <v>0</v>
      </c>
      <c r="H336" s="33">
        <f t="shared" si="109"/>
        <v>1</v>
      </c>
      <c r="I336" s="33">
        <f t="shared" si="110"/>
        <v>3</v>
      </c>
      <c r="J336" s="33">
        <f>IF(OR(Report!$F$7="",Report!$F$7="All AMs"),1,IF(Report!$F$7=Data!W336,1,0))</f>
        <v>1</v>
      </c>
      <c r="K336" s="33">
        <f>IF(OR(Report!$E$7="",Report!$E$7="All Zones"),1,IF(Report!$E$7=Data!P336,1,0))</f>
        <v>1</v>
      </c>
      <c r="L336" s="33">
        <f>IF(OR(Report!$D$7="",Report!$D$7="All Regions"),1,IF(Report!$D$7=Data!O336,1,0))</f>
        <v>1</v>
      </c>
      <c r="M336" s="67" t="s">
        <v>257</v>
      </c>
      <c r="N336" s="67" t="s">
        <v>1159</v>
      </c>
      <c r="O336" s="68" t="s">
        <v>19</v>
      </c>
      <c r="P336" s="68" t="s">
        <v>686</v>
      </c>
      <c r="Q336" s="68" t="s">
        <v>686</v>
      </c>
      <c r="R336" s="67" t="s">
        <v>777</v>
      </c>
      <c r="S336" s="67" t="s">
        <v>753</v>
      </c>
      <c r="T336" s="67" t="s">
        <v>755</v>
      </c>
      <c r="U336" s="67"/>
      <c r="V336" s="67" t="s">
        <v>830</v>
      </c>
      <c r="W336" s="67" t="s">
        <v>718</v>
      </c>
      <c r="X336" s="67"/>
      <c r="Y336" s="68" t="s">
        <v>361</v>
      </c>
      <c r="Z336" s="68" t="s">
        <v>13</v>
      </c>
      <c r="AA336" s="68" t="s">
        <v>70</v>
      </c>
      <c r="AB336" s="18">
        <f>IF(Z336="TM",IF(AA336="H",(COUNTIFS(Orders!AD:AD,Data!M336,Orders!W:W,0,Orders!X:X,0)+COUNTIFS(Orders!AD:AD,Data!M336,Orders!W:W,1,Orders!X:X,1)),0),IF(Data!Z336="AAM",SUMIFS(Data!AB:AB,Data!Z:Z,"TM",Data!X:X,Data!M336,AA:AA,"H"),IF(Data!Z336="AM",SUMIFS(Data!AB:AB,Data!Z:Z,"TM",Data!V:V,Data!M336,AA:AA,"H"),IF(Data!Z336="AZM",SUMIFS(Data!AB:AB,Data!Z:Z,"TM",Data!U:U,Data!M336,AA:AA,"H"),IF(Data!Z336="ZM",SUMIFS(Data!AB:AB,Data!Z:Z,"TM",Data!T:T,Data!M336,AA:AA,"H"),IF(Data!Z336="RM",SUMIFS(Data!AB:AB,Data!Z:Z,"TM",Data!S:S,Data!M336,AA:AA,"H"),IF(Data!Z336="CM",SUMIFS(Data!AB:AB,Data!Z:Z,"TM",Data!R:R,Data!M336,AA:AA,"H"),"")))))))</f>
        <v>0</v>
      </c>
      <c r="AC336" s="28">
        <f>IF(Z336="TM",IF(AA336="H",(SUMIFS(Orders!AG:AG,Orders!AD:AD,Data!M336,Orders!W:W,0,Orders!X:X,0)+SUMIFS(Orders!AG:AG,Orders!AD:AD,Data!M336,Orders!W:W,1,Orders!X:X,1))/12000,0),IF(Data!Z336="AAM",SUMIFS(Data!AC:AC,Data!Z:Z,"TM",Data!X:X,Data!M336,AA:AA,"H"),IF(Data!Z336="AM",SUMIFS(Data!AC:AC,Data!Z:Z,"TM",Data!V:V,Data!M336,AA:AA,"H"),IF(Data!Z336="AZM",SUMIFS(Data!AC:AC,Data!Z:Z,"TM",Data!U:U,Data!M336,AA:AA,"H"),IF(Data!Z336="Zone",SUMIFS(Data!AC:AC,Data!Z:Z,"TM",Data!T:T,Data!M336,AA:AA,"H"),IF(Data!Z336="Region",SUMIFS(Data!AC:AC,Data!Z:Z,"TM",Data!S:S,Data!M336,AA:AA,"H"),IF(Data!Z336="Country",SUMIFS(Data!AC:AC,Data!Z:Z,"TM",Data!R:R,Data!M336,AA:AA,"H"),"")))))))</f>
        <v>0</v>
      </c>
      <c r="AD336" s="18">
        <f>IF(Z336="TM",0,IF(Data!Z336="AAM",SUMIFS(Data!AD:AD,Data!Z:Z,"TM",Data!X:X,Data!M336,AA:AA,"H"),IF(Data!Z336="AM",SUMIFS(Data!AD:AD,Data!Z:Z,"TM",Data!V:V,Data!M336,AA:AA,"H"),IF(Data!Z336="AZM",SUMIFS(Data!AD:AD,Data!Z:Z,"TM",Data!U:U,Data!M336,AA:AA,"H"),IF(Data!Z336="Zone",SUMIFS(Data!AD:AD,Data!Z:Z,"TM",Data!T:T,Data!M336,AA:AA,"H"),IF(Data!Z336="Region",SUMIFS(Data!AD:AD,Data!Z:Z,"TM",Data!S:S,Data!M336,AA:AA,"H"),IF(Data!Z336="Country",SUMIFS(Data!AD:AD,Data!Z:Z,"TM",Data!R:R,Data!M336,AA:AA,"H"),"")))))))</f>
        <v>0</v>
      </c>
      <c r="AE336" s="27">
        <f t="shared" si="94"/>
        <v>0</v>
      </c>
      <c r="AF336" s="26">
        <f t="shared" si="95"/>
        <v>0</v>
      </c>
      <c r="AG336" s="26">
        <f t="shared" si="96"/>
        <v>0</v>
      </c>
      <c r="AH336" s="26">
        <f t="shared" si="97"/>
        <v>0</v>
      </c>
      <c r="AJ336" s="28">
        <f>IF(Z336="TM",IF(AA336="U",(SUMIFS(Orders!AG:AG,Orders!AD:AD,Data!M336,Orders!W:W,0,Orders!X:X,0)+SUMIFS(Orders!AG:AG,Orders!AD:AD,Data!M336,Orders!W:W,1,Orders!X:X,1))/12000,0),IF(Data!Z336="AAM",SUMIFS(Data!AJ:AJ,Data!Z:Z,"TM",Data!X:X,Data!M336,AA:AA,"U"),IF(Data!Z336="AM",SUMIFS(Data!AJ:AJ,Data!Z:Z,"TM",Data!V:V,Data!M336,AA:AA,"U"),IF(Data!Z336="AZM",SUMIFS(Data!AJ:AJ,Data!Z:Z,"TM",Data!U:U,Data!M336,AA:AA,"U"),IF(Data!Z336="Zone",SUMIFS(Data!AJ:AJ,Data!Z:Z,"TM",Data!T:T,Data!M336,AA:AA,"U"),IF(Data!Z336="Region",SUMIFS(Data!AJ:AJ,Data!Z:Z,"TM",Data!S:S,Data!M336,AA:AA,"U"),IF(Data!Z336="Country",SUMIFS(Data!AJ:AJ,Data!Z:Z,"TM",Data!R:R,Data!M336,AA:AA,"U"),"")))))))</f>
        <v>0</v>
      </c>
      <c r="AK336" s="18">
        <f>IF(Z336="TM",IF(AA336="U",(SUMIFS(Orders!AG:AG,Orders!AD:AD,Data!M336,Orders!W:W,0,Orders!X:X,0)+SUMIFS(Orders!AG:AG,Orders!AD:AD,Data!M336,Orders!W:W,1,Orders!X:X,1)),0),IF(Data!Z336="AAM",SUMIFS(Data!AK:AK,Data!Z:Z,"TM",Data!X:X,Data!M336,AA:AA,"U"),IF(Data!Z336="AM",SUMIFS(Data!AK:AK,Data!Z:Z,"TM",Data!V:V,Data!M336,AA:AA,"U"),IF(Data!Z336="AZM",SUMIFS(Data!AK:AK,Data!Z:Z,"TM",Data!U:U,Data!M336,AA:AA,"U"),IF(Data!Z336="Zone",SUMIFS(Data!AK:AK,Data!Z:Z,"TM",Data!T:T,Data!M336,AA:AA,"U"),IF(Data!Z336="Region",SUMIFS(Data!AK:AK,Data!Z:Z,"TM",Data!S:S,Data!M336,AA:AA,"U"),IF(Data!Z336="Country",SUMIFS(Data!AK:AK,Data!Z:Z,"TM",Data!R:R,Data!M336,AA:AA,"U"),"")))))))</f>
        <v>0</v>
      </c>
      <c r="AL336" s="18">
        <f>IF(Z336="TM",12000*0,IF(Data!Z336="AAM",SUMIFS(Data!AL:AL,Data!Z:Z,"TM",Data!X:X,Data!M336,AA:AA,"H"),IF(Data!Z336="AM",SUMIFS(Data!AL:AL,Data!Z:Z,"TM",Data!V:V,Data!M336,AA:AA,"H"),IF(Data!Z336="AZM",SUMIFS(Data!AL:AL,Data!Z:Z,"TM",Data!U:U,Data!M336,AA:AA,"H"),IF(Data!Z336="Zone",SUMIFS(Data!AL:AL,Data!Z:Z,"TM",Data!T:T,Data!M336,AA:AA,"H"),IF(Data!Z336="Region",SUMIFS(Data!AL:AL,Data!Z:Z,"TM",Data!S:S,Data!M336,AA:AA,"H"),IF(Data!Z336="Country",SUMIFS(Data!AL:AL,Data!Z:Z,"TM",Data!R:R,Data!M336,AA:AA,"H"),"")))))))</f>
        <v>0</v>
      </c>
      <c r="AM336" s="27">
        <f t="shared" si="98"/>
        <v>0</v>
      </c>
      <c r="AN336" s="26">
        <f t="shared" si="99"/>
        <v>0</v>
      </c>
      <c r="AO336" s="26">
        <f t="shared" si="100"/>
        <v>0</v>
      </c>
      <c r="AQ336" s="28">
        <f t="shared" si="101"/>
        <v>0</v>
      </c>
      <c r="AR336" s="18">
        <f t="shared" si="102"/>
        <v>0</v>
      </c>
      <c r="AS336" s="18">
        <f t="shared" si="103"/>
        <v>0</v>
      </c>
      <c r="AT336" s="27">
        <f t="shared" si="104"/>
        <v>0</v>
      </c>
      <c r="AU336" s="27"/>
      <c r="AV336" s="27"/>
      <c r="AW336" s="18">
        <f>IF(Z336="TM",(COUNTIFS(Orders!AD:AD,Data!M336,Orders!W:W,0,Orders!X:X,0,Orders!S:S,"*Ray*")+COUNTIFS(Orders!AD:AD,Data!M336,Orders!W:W,1,Orders!X:X,1,Orders!S:S,"*Ray*")+COUNTIFS(Orders!AD:AD,Data!M336,Orders!W:W,0,Orders!X:X,0,Orders!S:S,"*Fabric*")+COUNTIFS(Orders!AD:AD,Data!M336,Orders!W:W,1,Orders!X:X,1,Orders!S:S,"*Fabric*")),IF(Data!Z336="AAM",SUMIFS(Data!AW:AW,Data!Z:Z,"TM",Data!X:X,Data!M336),IF(Data!Z336="AM",SUMIFS(Data!AW:AW,Data!Z:Z,"TM",Data!V:V,Data!M336),IF(Data!Z336="AZM",SUMIFS(Data!AW:AW,Data!Z:Z,"TM",Data!U:U,Data!M336),IF(Data!Z336="Zone",SUMIFS(Data!AW:AW,Data!Z:Z,"TM",Data!T:T,Data!M336),IF(Data!Z336="Region",SUMIFS(Data!AW:AW,Data!Z:Z,"TM",Data!S:S,Data!M336),IF(Data!Z336="Country",SUMIFS(Data!AW:AW,Data!Z:Z,"TM",Data!R:R,Data!M336),0)))))))</f>
        <v>0</v>
      </c>
      <c r="AX336" s="18">
        <f>IF(Z336="TM",(COUNTIFS(Orders!AD:AD,Data!M336,Orders!W:W,0,Orders!X:X,0,Orders!S:S,"*Starter*")+COUNTIFS(Orders!AD:AD,Data!M336,Orders!W:W,1,Orders!X:X,1,Orders!S:S,"*Starter*")),IF(Data!Z336="AAM",SUMIFS(Data!AX:AX,Data!Z:Z,"TM",Data!X:X,Data!M336),IF(Data!Z336="AM",SUMIFS(Data!AX:AX,Data!Z:Z,"TM",Data!V:V,Data!M336),IF(Data!Z336="AZM",SUMIFS(Data!AX:AX,Data!Z:Z,"TM",Data!U:U,Data!M336),IF(Data!Z336="Zone",SUMIFS(Data!AX:AX,Data!Z:Z,"TM",Data!T:T,Data!M336),IF(Data!Z336="Region",SUMIFS(Data!AX:AX,Data!Z:Z,"TM",Data!S:S,Data!M336),IF(Data!Z336="Country",SUMIFS(Data!AX:AX,Data!Z:Z,"TM",Data!R:R,Data!M336),0)))))))</f>
        <v>0</v>
      </c>
      <c r="AY336" s="18">
        <f>IF(Z336="TM",(COUNTIFS(Orders!AD:AD,Data!M336,Orders!W:W,0,Orders!X:X,0,Orders!S:S,"*Pro*")+COUNTIFS(Orders!AD:AD,Data!M336,Orders!W:W,1,Orders!X:X,1,Orders!S:S,"*Pro*")),IF(Data!Z336="AAM",SUMIFS(Data!AY:AY,Data!Z:Z,"TM",Data!X:X,Data!M336),IF(Data!Z336="AM",SUMIFS(Data!AY:AY,Data!Z:Z,"TM",Data!V:V,Data!M336),IF(Data!Z336="AZM",SUMIFS(Data!AY:AY,Data!Z:Z,"TM",Data!U:U,Data!M336),IF(Data!Z336="Zone",SUMIFS(Data!AY:AY,Data!Z:Z,"TM",Data!T:T,Data!M336),IF(Data!Z336="Region",SUMIFS(Data!AY:AY,Data!Z:Z,"TM",Data!S:S,Data!M336),IF(Data!Z336="Country",SUMIFS(Data!AY:AY,Data!Z:Z,"TM",Data!R:R,Data!M336),0)))))))</f>
        <v>0</v>
      </c>
      <c r="AZ336" s="18">
        <f>IF(Z336="TM",(COUNTIFS(Orders!AD:AD,Data!M336,Orders!W:W,0,Orders!X:X,0,Orders!S:S,"*Tab*")+COUNTIFS(Orders!AD:AD,Data!M336,Orders!W:W,1,Orders!X:X,1,Orders!S:S,"*Tab*")),IF(Data!Z336="AAM",SUMIFS(Data!AZ:AZ,Data!Z:Z,"TM",Data!X:X,Data!M336),IF(Data!Z336="AM",SUMIFS(Data!AZ:AZ,Data!Z:Z,"TM",Data!V:V,Data!M336),IF(Data!Z336="AZM",SUMIFS(Data!AZ:AZ,Data!Z:Z,"TM",Data!U:U,Data!M336),IF(Data!Z336="Zone",SUMIFS(Data!AZ:AZ,Data!Z:Z,"TM",Data!T:T,Data!M336),IF(Data!Z336="Region",SUMIFS(Data!AZ:AZ,Data!Z:Z,"TM",Data!S:S,Data!M336),IF(Data!Z336="Country",SUMIFS(Data!AZ:AZ,Data!Z:Z,"TM",Data!R:R,Data!M336),0)))))))</f>
        <v>0</v>
      </c>
      <c r="BA336" s="18">
        <f>IF(Z336="TM",(COUNTIFS(Orders!AD:AD,Data!M336,Orders!W:W,0,Orders!X:X,0,Orders!S:S,"*Dental*")+COUNTIFS(Orders!AD:AD,Data!M336,Orders!W:W,1,Orders!X:X,1,Orders!S:S,"*Dental*")+COUNTIFS(Orders!AD:AD,Data!M336,Orders!W:W,0,Orders!X:X,0,Orders!S:S,"*Pediatric*")+COUNTIFS(Orders!AD:AD,Data!M336,Orders!W:W,1,Orders!X:X,1,Orders!S:S,"*Pediatric*")),IF(Data!Z336="AAM",SUMIFS(Data!BA:BA,Data!Z:Z,"TM",Data!X:X,Data!M336),IF(Data!Z336="AM",SUMIFS(Data!BA:BA,Data!Z:Z,"TM",Data!V:V,Data!M336),IF(Data!Z336="AZM",SUMIFS(Data!BA:BA,Data!Z:Z,"TM",Data!U:U,Data!M336),IF(Data!Z336="Zone",SUMIFS(Data!BA:BA,Data!Z:Z,"TM",Data!T:T,Data!M336),IF(Data!Z336="Region",SUMIFS(Data!BA:BA,Data!Z:Z,"TM",Data!S:S,Data!M336),IF(Data!Z336="Country",SUMIFS(Data!BA:BA,Data!Z:Z,"TM",Data!R:R,Data!M336),0)))))))</f>
        <v>0</v>
      </c>
      <c r="BB336" s="18">
        <f>IF(Z336="TM",(COUNTIFS(Orders!AD:AD,Data!M336,Orders!W:W,0,Orders!X:X,0,Orders!S:S,"*Fabric*")+COUNTIFS(Orders!AD:AD,Data!M336,Orders!W:W,1,Orders!X:X,1,Orders!S:S,"*Fabric*")),IF(Data!Z336="AAM",SUMIFS(Data!BB:BB,Data!Z:Z,"TM",Data!X:X,Data!M336),IF(Data!Z336="AM",SUMIFS(Data!BB:BB,Data!Z:Z,"TM",Data!V:V,Data!M336),IF(Data!Z336="AZM",SUMIFS(Data!BB:BB,Data!Z:Z,"TM",Data!U:U,Data!M336),IF(Data!Z336="Zone",SUMIFS(Data!BB:BB,Data!Z:Z,"TM",Data!T:T,Data!M336),IF(Data!Z336="Region",SUMIFS(Data!BB:BB,Data!Z:Z,"TM",Data!S:S,Data!M336),IF(Data!Z336="Country",SUMIFS(Data!BB:BB,Data!Z:Z,"TM",Data!R:R,Data!M336),0)))))))</f>
        <v>0</v>
      </c>
    </row>
    <row r="337" spans="1:54" ht="15.75" x14ac:dyDescent="0.3">
      <c r="A337" s="33" t="str">
        <f t="shared" si="105"/>
        <v/>
      </c>
      <c r="B337" s="33" t="b">
        <f t="shared" si="106"/>
        <v>1</v>
      </c>
      <c r="C337" s="33" t="e">
        <f>IF(ISERROR(SMALL($D$4:$D$594,E337)),””,SMALL($D$4:$D$594,E337))</f>
        <v>#NAME?</v>
      </c>
      <c r="D337" s="34" t="str">
        <f t="shared" si="107"/>
        <v/>
      </c>
      <c r="E337" s="33">
        <f>ROWS($E$4:E337)</f>
        <v>334</v>
      </c>
      <c r="F337" s="33">
        <f t="shared" si="108"/>
        <v>0</v>
      </c>
      <c r="G337" s="33">
        <f>IF(OR(Report!$C$7="",Report!$C$7="All Levels"),1,IF(Report!$C$7=Data!Z337,1,0))</f>
        <v>0</v>
      </c>
      <c r="H337" s="33">
        <f t="shared" si="109"/>
        <v>1</v>
      </c>
      <c r="I337" s="33">
        <f t="shared" si="110"/>
        <v>3</v>
      </c>
      <c r="J337" s="33">
        <f>IF(OR(Report!$F$7="",Report!$F$7="All AMs"),1,IF(Report!$F$7=Data!W337,1,0))</f>
        <v>1</v>
      </c>
      <c r="K337" s="33">
        <f>IF(OR(Report!$E$7="",Report!$E$7="All Zones"),1,IF(Report!$E$7=Data!P337,1,0))</f>
        <v>1</v>
      </c>
      <c r="L337" s="33">
        <f>IF(OR(Report!$D$7="",Report!$D$7="All Regions"),1,IF(Report!$D$7=Data!O337,1,0))</f>
        <v>1</v>
      </c>
      <c r="M337" s="67" t="s">
        <v>436</v>
      </c>
      <c r="N337" s="67" t="s">
        <v>1160</v>
      </c>
      <c r="O337" s="68" t="s">
        <v>19</v>
      </c>
      <c r="P337" s="68" t="s">
        <v>686</v>
      </c>
      <c r="Q337" s="68" t="s">
        <v>686</v>
      </c>
      <c r="R337" s="67" t="s">
        <v>777</v>
      </c>
      <c r="S337" s="67" t="s">
        <v>753</v>
      </c>
      <c r="T337" s="67" t="s">
        <v>755</v>
      </c>
      <c r="U337" s="67"/>
      <c r="V337" s="67" t="s">
        <v>830</v>
      </c>
      <c r="W337" s="67" t="s">
        <v>718</v>
      </c>
      <c r="X337" s="67"/>
      <c r="Y337" s="68" t="s">
        <v>361</v>
      </c>
      <c r="Z337" s="68" t="s">
        <v>13</v>
      </c>
      <c r="AA337" s="68" t="s">
        <v>925</v>
      </c>
      <c r="AB337" s="18">
        <f>IF(Z337="TM",IF(AA337="H",(COUNTIFS(Orders!AD:AD,Data!M337,Orders!W:W,0,Orders!X:X,0)+COUNTIFS(Orders!AD:AD,Data!M337,Orders!W:W,1,Orders!X:X,1)),0),IF(Data!Z337="AAM",SUMIFS(Data!AB:AB,Data!Z:Z,"TM",Data!X:X,Data!M337,AA:AA,"H"),IF(Data!Z337="AM",SUMIFS(Data!AB:AB,Data!Z:Z,"TM",Data!V:V,Data!M337,AA:AA,"H"),IF(Data!Z337="AZM",SUMIFS(Data!AB:AB,Data!Z:Z,"TM",Data!U:U,Data!M337,AA:AA,"H"),IF(Data!Z337="ZM",SUMIFS(Data!AB:AB,Data!Z:Z,"TM",Data!T:T,Data!M337,AA:AA,"H"),IF(Data!Z337="RM",SUMIFS(Data!AB:AB,Data!Z:Z,"TM",Data!S:S,Data!M337,AA:AA,"H"),IF(Data!Z337="CM",SUMIFS(Data!AB:AB,Data!Z:Z,"TM",Data!R:R,Data!M337,AA:AA,"H"),"")))))))</f>
        <v>0</v>
      </c>
      <c r="AC337" s="28">
        <f>IF(Z337="TM",IF(AA337="H",(SUMIFS(Orders!AG:AG,Orders!AD:AD,Data!M337,Orders!W:W,0,Orders!X:X,0)+SUMIFS(Orders!AG:AG,Orders!AD:AD,Data!M337,Orders!W:W,1,Orders!X:X,1))/12000,0),IF(Data!Z337="AAM",SUMIFS(Data!AC:AC,Data!Z:Z,"TM",Data!X:X,Data!M337,AA:AA,"H"),IF(Data!Z337="AM",SUMIFS(Data!AC:AC,Data!Z:Z,"TM",Data!V:V,Data!M337,AA:AA,"H"),IF(Data!Z337="AZM",SUMIFS(Data!AC:AC,Data!Z:Z,"TM",Data!U:U,Data!M337,AA:AA,"H"),IF(Data!Z337="Zone",SUMIFS(Data!AC:AC,Data!Z:Z,"TM",Data!T:T,Data!M337,AA:AA,"H"),IF(Data!Z337="Region",SUMIFS(Data!AC:AC,Data!Z:Z,"TM",Data!S:S,Data!M337,AA:AA,"H"),IF(Data!Z337="Country",SUMIFS(Data!AC:AC,Data!Z:Z,"TM",Data!R:R,Data!M337,AA:AA,"H"),"")))))))</f>
        <v>0</v>
      </c>
      <c r="AD337" s="18">
        <f>IF(Z337="TM",0,IF(Data!Z337="AAM",SUMIFS(Data!AD:AD,Data!Z:Z,"TM",Data!X:X,Data!M337,AA:AA,"H"),IF(Data!Z337="AM",SUMIFS(Data!AD:AD,Data!Z:Z,"TM",Data!V:V,Data!M337,AA:AA,"H"),IF(Data!Z337="AZM",SUMIFS(Data!AD:AD,Data!Z:Z,"TM",Data!U:U,Data!M337,AA:AA,"H"),IF(Data!Z337="Zone",SUMIFS(Data!AD:AD,Data!Z:Z,"TM",Data!T:T,Data!M337,AA:AA,"H"),IF(Data!Z337="Region",SUMIFS(Data!AD:AD,Data!Z:Z,"TM",Data!S:S,Data!M337,AA:AA,"H"),IF(Data!Z337="Country",SUMIFS(Data!AD:AD,Data!Z:Z,"TM",Data!R:R,Data!M337,AA:AA,"H"),"")))))))</f>
        <v>0</v>
      </c>
      <c r="AE337" s="27">
        <f t="shared" si="94"/>
        <v>0</v>
      </c>
      <c r="AF337" s="26">
        <f t="shared" si="95"/>
        <v>0</v>
      </c>
      <c r="AG337" s="26">
        <f t="shared" si="96"/>
        <v>0</v>
      </c>
      <c r="AH337" s="26">
        <f t="shared" si="97"/>
        <v>0</v>
      </c>
      <c r="AJ337" s="28">
        <f>IF(Z337="TM",IF(AA337="U",(SUMIFS(Orders!AG:AG,Orders!AD:AD,Data!M337,Orders!W:W,0,Orders!X:X,0)+SUMIFS(Orders!AG:AG,Orders!AD:AD,Data!M337,Orders!W:W,1,Orders!X:X,1))/12000,0),IF(Data!Z337="AAM",SUMIFS(Data!AJ:AJ,Data!Z:Z,"TM",Data!X:X,Data!M337,AA:AA,"U"),IF(Data!Z337="AM",SUMIFS(Data!AJ:AJ,Data!Z:Z,"TM",Data!V:V,Data!M337,AA:AA,"U"),IF(Data!Z337="AZM",SUMIFS(Data!AJ:AJ,Data!Z:Z,"TM",Data!U:U,Data!M337,AA:AA,"U"),IF(Data!Z337="Zone",SUMIFS(Data!AJ:AJ,Data!Z:Z,"TM",Data!T:T,Data!M337,AA:AA,"U"),IF(Data!Z337="Region",SUMIFS(Data!AJ:AJ,Data!Z:Z,"TM",Data!S:S,Data!M337,AA:AA,"U"),IF(Data!Z337="Country",SUMIFS(Data!AJ:AJ,Data!Z:Z,"TM",Data!R:R,Data!M337,AA:AA,"U"),"")))))))</f>
        <v>0</v>
      </c>
      <c r="AK337" s="18">
        <f>IF(Z337="TM",IF(AA337="U",(SUMIFS(Orders!AG:AG,Orders!AD:AD,Data!M337,Orders!W:W,0,Orders!X:X,0)+SUMIFS(Orders!AG:AG,Orders!AD:AD,Data!M337,Orders!W:W,1,Orders!X:X,1)),0),IF(Data!Z337="AAM",SUMIFS(Data!AK:AK,Data!Z:Z,"TM",Data!X:X,Data!M337,AA:AA,"U"),IF(Data!Z337="AM",SUMIFS(Data!AK:AK,Data!Z:Z,"TM",Data!V:V,Data!M337,AA:AA,"U"),IF(Data!Z337="AZM",SUMIFS(Data!AK:AK,Data!Z:Z,"TM",Data!U:U,Data!M337,AA:AA,"U"),IF(Data!Z337="Zone",SUMIFS(Data!AK:AK,Data!Z:Z,"TM",Data!T:T,Data!M337,AA:AA,"U"),IF(Data!Z337="Region",SUMIFS(Data!AK:AK,Data!Z:Z,"TM",Data!S:S,Data!M337,AA:AA,"U"),IF(Data!Z337="Country",SUMIFS(Data!AK:AK,Data!Z:Z,"TM",Data!R:R,Data!M337,AA:AA,"U"),"")))))))</f>
        <v>0</v>
      </c>
      <c r="AL337" s="18">
        <f>IF(Z337="TM",12000*0,IF(Data!Z337="AAM",SUMIFS(Data!AL:AL,Data!Z:Z,"TM",Data!X:X,Data!M337,AA:AA,"H"),IF(Data!Z337="AM",SUMIFS(Data!AL:AL,Data!Z:Z,"TM",Data!V:V,Data!M337,AA:AA,"H"),IF(Data!Z337="AZM",SUMIFS(Data!AL:AL,Data!Z:Z,"TM",Data!U:U,Data!M337,AA:AA,"H"),IF(Data!Z337="Zone",SUMIFS(Data!AL:AL,Data!Z:Z,"TM",Data!T:T,Data!M337,AA:AA,"H"),IF(Data!Z337="Region",SUMIFS(Data!AL:AL,Data!Z:Z,"TM",Data!S:S,Data!M337,AA:AA,"H"),IF(Data!Z337="Country",SUMIFS(Data!AL:AL,Data!Z:Z,"TM",Data!R:R,Data!M337,AA:AA,"H"),"")))))))</f>
        <v>0</v>
      </c>
      <c r="AM337" s="27">
        <f t="shared" si="98"/>
        <v>0</v>
      </c>
      <c r="AN337" s="26">
        <f t="shared" si="99"/>
        <v>0</v>
      </c>
      <c r="AO337" s="26">
        <f t="shared" si="100"/>
        <v>0</v>
      </c>
      <c r="AQ337" s="28">
        <f t="shared" si="101"/>
        <v>0</v>
      </c>
      <c r="AR337" s="18">
        <f t="shared" si="102"/>
        <v>0</v>
      </c>
      <c r="AS337" s="18">
        <f t="shared" si="103"/>
        <v>0</v>
      </c>
      <c r="AT337" s="27">
        <f t="shared" si="104"/>
        <v>0</v>
      </c>
      <c r="AU337" s="27"/>
      <c r="AV337" s="27"/>
      <c r="AW337" s="18">
        <f>IF(Z337="TM",(COUNTIFS(Orders!AD:AD,Data!M337,Orders!W:W,0,Orders!X:X,0,Orders!S:S,"*Ray*")+COUNTIFS(Orders!AD:AD,Data!M337,Orders!W:W,1,Orders!X:X,1,Orders!S:S,"*Ray*")+COUNTIFS(Orders!AD:AD,Data!M337,Orders!W:W,0,Orders!X:X,0,Orders!S:S,"*Fabric*")+COUNTIFS(Orders!AD:AD,Data!M337,Orders!W:W,1,Orders!X:X,1,Orders!S:S,"*Fabric*")),IF(Data!Z337="AAM",SUMIFS(Data!AW:AW,Data!Z:Z,"TM",Data!X:X,Data!M337),IF(Data!Z337="AM",SUMIFS(Data!AW:AW,Data!Z:Z,"TM",Data!V:V,Data!M337),IF(Data!Z337="AZM",SUMIFS(Data!AW:AW,Data!Z:Z,"TM",Data!U:U,Data!M337),IF(Data!Z337="Zone",SUMIFS(Data!AW:AW,Data!Z:Z,"TM",Data!T:T,Data!M337),IF(Data!Z337="Region",SUMIFS(Data!AW:AW,Data!Z:Z,"TM",Data!S:S,Data!M337),IF(Data!Z337="Country",SUMIFS(Data!AW:AW,Data!Z:Z,"TM",Data!R:R,Data!M337),0)))))))</f>
        <v>0</v>
      </c>
      <c r="AX337" s="18">
        <f>IF(Z337="TM",(COUNTIFS(Orders!AD:AD,Data!M337,Orders!W:W,0,Orders!X:X,0,Orders!S:S,"*Starter*")+COUNTIFS(Orders!AD:AD,Data!M337,Orders!W:W,1,Orders!X:X,1,Orders!S:S,"*Starter*")),IF(Data!Z337="AAM",SUMIFS(Data!AX:AX,Data!Z:Z,"TM",Data!X:X,Data!M337),IF(Data!Z337="AM",SUMIFS(Data!AX:AX,Data!Z:Z,"TM",Data!V:V,Data!M337),IF(Data!Z337="AZM",SUMIFS(Data!AX:AX,Data!Z:Z,"TM",Data!U:U,Data!M337),IF(Data!Z337="Zone",SUMIFS(Data!AX:AX,Data!Z:Z,"TM",Data!T:T,Data!M337),IF(Data!Z337="Region",SUMIFS(Data!AX:AX,Data!Z:Z,"TM",Data!S:S,Data!M337),IF(Data!Z337="Country",SUMIFS(Data!AX:AX,Data!Z:Z,"TM",Data!R:R,Data!M337),0)))))))</f>
        <v>0</v>
      </c>
      <c r="AY337" s="18">
        <f>IF(Z337="TM",(COUNTIFS(Orders!AD:AD,Data!M337,Orders!W:W,0,Orders!X:X,0,Orders!S:S,"*Pro*")+COUNTIFS(Orders!AD:AD,Data!M337,Orders!W:W,1,Orders!X:X,1,Orders!S:S,"*Pro*")),IF(Data!Z337="AAM",SUMIFS(Data!AY:AY,Data!Z:Z,"TM",Data!X:X,Data!M337),IF(Data!Z337="AM",SUMIFS(Data!AY:AY,Data!Z:Z,"TM",Data!V:V,Data!M337),IF(Data!Z337="AZM",SUMIFS(Data!AY:AY,Data!Z:Z,"TM",Data!U:U,Data!M337),IF(Data!Z337="Zone",SUMIFS(Data!AY:AY,Data!Z:Z,"TM",Data!T:T,Data!M337),IF(Data!Z337="Region",SUMIFS(Data!AY:AY,Data!Z:Z,"TM",Data!S:S,Data!M337),IF(Data!Z337="Country",SUMIFS(Data!AY:AY,Data!Z:Z,"TM",Data!R:R,Data!M337),0)))))))</f>
        <v>0</v>
      </c>
      <c r="AZ337" s="18">
        <f>IF(Z337="TM",(COUNTIFS(Orders!AD:AD,Data!M337,Orders!W:W,0,Orders!X:X,0,Orders!S:S,"*Tab*")+COUNTIFS(Orders!AD:AD,Data!M337,Orders!W:W,1,Orders!X:X,1,Orders!S:S,"*Tab*")),IF(Data!Z337="AAM",SUMIFS(Data!AZ:AZ,Data!Z:Z,"TM",Data!X:X,Data!M337),IF(Data!Z337="AM",SUMIFS(Data!AZ:AZ,Data!Z:Z,"TM",Data!V:V,Data!M337),IF(Data!Z337="AZM",SUMIFS(Data!AZ:AZ,Data!Z:Z,"TM",Data!U:U,Data!M337),IF(Data!Z337="Zone",SUMIFS(Data!AZ:AZ,Data!Z:Z,"TM",Data!T:T,Data!M337),IF(Data!Z337="Region",SUMIFS(Data!AZ:AZ,Data!Z:Z,"TM",Data!S:S,Data!M337),IF(Data!Z337="Country",SUMIFS(Data!AZ:AZ,Data!Z:Z,"TM",Data!R:R,Data!M337),0)))))))</f>
        <v>0</v>
      </c>
      <c r="BA337" s="18">
        <f>IF(Z337="TM",(COUNTIFS(Orders!AD:AD,Data!M337,Orders!W:W,0,Orders!X:X,0,Orders!S:S,"*Dental*")+COUNTIFS(Orders!AD:AD,Data!M337,Orders!W:W,1,Orders!X:X,1,Orders!S:S,"*Dental*")+COUNTIFS(Orders!AD:AD,Data!M337,Orders!W:W,0,Orders!X:X,0,Orders!S:S,"*Pediatric*")+COUNTIFS(Orders!AD:AD,Data!M337,Orders!W:W,1,Orders!X:X,1,Orders!S:S,"*Pediatric*")),IF(Data!Z337="AAM",SUMIFS(Data!BA:BA,Data!Z:Z,"TM",Data!X:X,Data!M337),IF(Data!Z337="AM",SUMIFS(Data!BA:BA,Data!Z:Z,"TM",Data!V:V,Data!M337),IF(Data!Z337="AZM",SUMIFS(Data!BA:BA,Data!Z:Z,"TM",Data!U:U,Data!M337),IF(Data!Z337="Zone",SUMIFS(Data!BA:BA,Data!Z:Z,"TM",Data!T:T,Data!M337),IF(Data!Z337="Region",SUMIFS(Data!BA:BA,Data!Z:Z,"TM",Data!S:S,Data!M337),IF(Data!Z337="Country",SUMIFS(Data!BA:BA,Data!Z:Z,"TM",Data!R:R,Data!M337),0)))))))</f>
        <v>0</v>
      </c>
      <c r="BB337" s="18">
        <f>IF(Z337="TM",(COUNTIFS(Orders!AD:AD,Data!M337,Orders!W:W,0,Orders!X:X,0,Orders!S:S,"*Fabric*")+COUNTIFS(Orders!AD:AD,Data!M337,Orders!W:W,1,Orders!X:X,1,Orders!S:S,"*Fabric*")),IF(Data!Z337="AAM",SUMIFS(Data!BB:BB,Data!Z:Z,"TM",Data!X:X,Data!M337),IF(Data!Z337="AM",SUMIFS(Data!BB:BB,Data!Z:Z,"TM",Data!V:V,Data!M337),IF(Data!Z337="AZM",SUMIFS(Data!BB:BB,Data!Z:Z,"TM",Data!U:U,Data!M337),IF(Data!Z337="Zone",SUMIFS(Data!BB:BB,Data!Z:Z,"TM",Data!T:T,Data!M337),IF(Data!Z337="Region",SUMIFS(Data!BB:BB,Data!Z:Z,"TM",Data!S:S,Data!M337),IF(Data!Z337="Country",SUMIFS(Data!BB:BB,Data!Z:Z,"TM",Data!R:R,Data!M337),0)))))))</f>
        <v>0</v>
      </c>
    </row>
    <row r="338" spans="1:54" ht="15.75" x14ac:dyDescent="0.3">
      <c r="A338" s="33" t="str">
        <f t="shared" si="105"/>
        <v/>
      </c>
      <c r="B338" s="33" t="b">
        <f t="shared" si="106"/>
        <v>1</v>
      </c>
      <c r="C338" s="33" t="e">
        <f>IF(ISERROR(SMALL($D$4:$D$594,E338)),””,SMALL($D$4:$D$594,E338))</f>
        <v>#NAME?</v>
      </c>
      <c r="D338" s="34" t="str">
        <f t="shared" si="107"/>
        <v/>
      </c>
      <c r="E338" s="33">
        <f>ROWS($E$4:E338)</f>
        <v>335</v>
      </c>
      <c r="F338" s="33">
        <f t="shared" si="108"/>
        <v>0</v>
      </c>
      <c r="G338" s="33">
        <f>IF(OR(Report!$C$7="",Report!$C$7="All Levels"),1,IF(Report!$C$7=Data!Z338,1,0))</f>
        <v>0</v>
      </c>
      <c r="H338" s="33">
        <f t="shared" si="109"/>
        <v>1</v>
      </c>
      <c r="I338" s="33">
        <f t="shared" si="110"/>
        <v>3</v>
      </c>
      <c r="J338" s="33">
        <f>IF(OR(Report!$F$7="",Report!$F$7="All AMs"),1,IF(Report!$F$7=Data!W338,1,0))</f>
        <v>1</v>
      </c>
      <c r="K338" s="33">
        <f>IF(OR(Report!$E$7="",Report!$E$7="All Zones"),1,IF(Report!$E$7=Data!P338,1,0))</f>
        <v>1</v>
      </c>
      <c r="L338" s="33">
        <f>IF(OR(Report!$D$7="",Report!$D$7="All Regions"),1,IF(Report!$D$7=Data!O338,1,0))</f>
        <v>1</v>
      </c>
      <c r="M338" s="67" t="s">
        <v>1161</v>
      </c>
      <c r="N338" s="67" t="s">
        <v>1162</v>
      </c>
      <c r="O338" s="68" t="s">
        <v>19</v>
      </c>
      <c r="P338" s="68" t="s">
        <v>686</v>
      </c>
      <c r="Q338" s="68" t="s">
        <v>686</v>
      </c>
      <c r="R338" s="67" t="s">
        <v>777</v>
      </c>
      <c r="S338" s="67" t="s">
        <v>753</v>
      </c>
      <c r="T338" s="67" t="s">
        <v>755</v>
      </c>
      <c r="U338" s="67"/>
      <c r="V338" s="67" t="s">
        <v>830</v>
      </c>
      <c r="W338" s="67" t="s">
        <v>718</v>
      </c>
      <c r="X338" s="67"/>
      <c r="Y338" s="68" t="s">
        <v>362</v>
      </c>
      <c r="Z338" s="68" t="s">
        <v>13</v>
      </c>
      <c r="AA338" s="68" t="s">
        <v>925</v>
      </c>
      <c r="AB338" s="18">
        <f>IF(Z338="TM",IF(AA338="H",(COUNTIFS(Orders!AD:AD,Data!M338,Orders!W:W,0,Orders!X:X,0)+COUNTIFS(Orders!AD:AD,Data!M338,Orders!W:W,1,Orders!X:X,1)),0),IF(Data!Z338="AAM",SUMIFS(Data!AB:AB,Data!Z:Z,"TM",Data!X:X,Data!M338,AA:AA,"H"),IF(Data!Z338="AM",SUMIFS(Data!AB:AB,Data!Z:Z,"TM",Data!V:V,Data!M338,AA:AA,"H"),IF(Data!Z338="AZM",SUMIFS(Data!AB:AB,Data!Z:Z,"TM",Data!U:U,Data!M338,AA:AA,"H"),IF(Data!Z338="ZM",SUMIFS(Data!AB:AB,Data!Z:Z,"TM",Data!T:T,Data!M338,AA:AA,"H"),IF(Data!Z338="RM",SUMIFS(Data!AB:AB,Data!Z:Z,"TM",Data!S:S,Data!M338,AA:AA,"H"),IF(Data!Z338="CM",SUMIFS(Data!AB:AB,Data!Z:Z,"TM",Data!R:R,Data!M338,AA:AA,"H"),"")))))))</f>
        <v>0</v>
      </c>
      <c r="AC338" s="28">
        <f>IF(Z338="TM",IF(AA338="H",(SUMIFS(Orders!AG:AG,Orders!AD:AD,Data!M338,Orders!W:W,0,Orders!X:X,0)+SUMIFS(Orders!AG:AG,Orders!AD:AD,Data!M338,Orders!W:W,1,Orders!X:X,1))/12000,0),IF(Data!Z338="AAM",SUMIFS(Data!AC:AC,Data!Z:Z,"TM",Data!X:X,Data!M338,AA:AA,"H"),IF(Data!Z338="AM",SUMIFS(Data!AC:AC,Data!Z:Z,"TM",Data!V:V,Data!M338,AA:AA,"H"),IF(Data!Z338="AZM",SUMIFS(Data!AC:AC,Data!Z:Z,"TM",Data!U:U,Data!M338,AA:AA,"H"),IF(Data!Z338="Zone",SUMIFS(Data!AC:AC,Data!Z:Z,"TM",Data!T:T,Data!M338,AA:AA,"H"),IF(Data!Z338="Region",SUMIFS(Data!AC:AC,Data!Z:Z,"TM",Data!S:S,Data!M338,AA:AA,"H"),IF(Data!Z338="Country",SUMIFS(Data!AC:AC,Data!Z:Z,"TM",Data!R:R,Data!M338,AA:AA,"H"),"")))))))</f>
        <v>0</v>
      </c>
      <c r="AD338" s="18">
        <f>IF(Z338="TM",0,IF(Data!Z338="AAM",SUMIFS(Data!AD:AD,Data!Z:Z,"TM",Data!X:X,Data!M338,AA:AA,"H"),IF(Data!Z338="AM",SUMIFS(Data!AD:AD,Data!Z:Z,"TM",Data!V:V,Data!M338,AA:AA,"H"),IF(Data!Z338="AZM",SUMIFS(Data!AD:AD,Data!Z:Z,"TM",Data!U:U,Data!M338,AA:AA,"H"),IF(Data!Z338="Zone",SUMIFS(Data!AD:AD,Data!Z:Z,"TM",Data!T:T,Data!M338,AA:AA,"H"),IF(Data!Z338="Region",SUMIFS(Data!AD:AD,Data!Z:Z,"TM",Data!S:S,Data!M338,AA:AA,"H"),IF(Data!Z338="Country",SUMIFS(Data!AD:AD,Data!Z:Z,"TM",Data!R:R,Data!M338,AA:AA,"H"),"")))))))</f>
        <v>0</v>
      </c>
      <c r="AE338" s="27">
        <f t="shared" si="94"/>
        <v>0</v>
      </c>
      <c r="AF338" s="26">
        <f t="shared" si="95"/>
        <v>0</v>
      </c>
      <c r="AG338" s="26">
        <f t="shared" si="96"/>
        <v>0</v>
      </c>
      <c r="AH338" s="26">
        <f t="shared" si="97"/>
        <v>0</v>
      </c>
      <c r="AJ338" s="28">
        <f>IF(Z338="TM",IF(AA338="U",(SUMIFS(Orders!AG:AG,Orders!AD:AD,Data!M338,Orders!W:W,0,Orders!X:X,0)+SUMIFS(Orders!AG:AG,Orders!AD:AD,Data!M338,Orders!W:W,1,Orders!X:X,1))/12000,0),IF(Data!Z338="AAM",SUMIFS(Data!AJ:AJ,Data!Z:Z,"TM",Data!X:X,Data!M338,AA:AA,"U"),IF(Data!Z338="AM",SUMIFS(Data!AJ:AJ,Data!Z:Z,"TM",Data!V:V,Data!M338,AA:AA,"U"),IF(Data!Z338="AZM",SUMIFS(Data!AJ:AJ,Data!Z:Z,"TM",Data!U:U,Data!M338,AA:AA,"U"),IF(Data!Z338="Zone",SUMIFS(Data!AJ:AJ,Data!Z:Z,"TM",Data!T:T,Data!M338,AA:AA,"U"),IF(Data!Z338="Region",SUMIFS(Data!AJ:AJ,Data!Z:Z,"TM",Data!S:S,Data!M338,AA:AA,"U"),IF(Data!Z338="Country",SUMIFS(Data!AJ:AJ,Data!Z:Z,"TM",Data!R:R,Data!M338,AA:AA,"U"),"")))))))</f>
        <v>0</v>
      </c>
      <c r="AK338" s="18">
        <f>IF(Z338="TM",IF(AA338="U",(SUMIFS(Orders!AG:AG,Orders!AD:AD,Data!M338,Orders!W:W,0,Orders!X:X,0)+SUMIFS(Orders!AG:AG,Orders!AD:AD,Data!M338,Orders!W:W,1,Orders!X:X,1)),0),IF(Data!Z338="AAM",SUMIFS(Data!AK:AK,Data!Z:Z,"TM",Data!X:X,Data!M338,AA:AA,"U"),IF(Data!Z338="AM",SUMIFS(Data!AK:AK,Data!Z:Z,"TM",Data!V:V,Data!M338,AA:AA,"U"),IF(Data!Z338="AZM",SUMIFS(Data!AK:AK,Data!Z:Z,"TM",Data!U:U,Data!M338,AA:AA,"U"),IF(Data!Z338="Zone",SUMIFS(Data!AK:AK,Data!Z:Z,"TM",Data!T:T,Data!M338,AA:AA,"U"),IF(Data!Z338="Region",SUMIFS(Data!AK:AK,Data!Z:Z,"TM",Data!S:S,Data!M338,AA:AA,"U"),IF(Data!Z338="Country",SUMIFS(Data!AK:AK,Data!Z:Z,"TM",Data!R:R,Data!M338,AA:AA,"U"),"")))))))</f>
        <v>0</v>
      </c>
      <c r="AL338" s="18">
        <f>IF(Z338="TM",12000*0,IF(Data!Z338="AAM",SUMIFS(Data!AL:AL,Data!Z:Z,"TM",Data!X:X,Data!M338,AA:AA,"H"),IF(Data!Z338="AM",SUMIFS(Data!AL:AL,Data!Z:Z,"TM",Data!V:V,Data!M338,AA:AA,"H"),IF(Data!Z338="AZM",SUMIFS(Data!AL:AL,Data!Z:Z,"TM",Data!U:U,Data!M338,AA:AA,"H"),IF(Data!Z338="Zone",SUMIFS(Data!AL:AL,Data!Z:Z,"TM",Data!T:T,Data!M338,AA:AA,"H"),IF(Data!Z338="Region",SUMIFS(Data!AL:AL,Data!Z:Z,"TM",Data!S:S,Data!M338,AA:AA,"H"),IF(Data!Z338="Country",SUMIFS(Data!AL:AL,Data!Z:Z,"TM",Data!R:R,Data!M338,AA:AA,"H"),"")))))))</f>
        <v>0</v>
      </c>
      <c r="AM338" s="27">
        <f t="shared" si="98"/>
        <v>0</v>
      </c>
      <c r="AN338" s="26">
        <f t="shared" si="99"/>
        <v>0</v>
      </c>
      <c r="AO338" s="26">
        <f t="shared" si="100"/>
        <v>0</v>
      </c>
      <c r="AQ338" s="28">
        <f t="shared" si="101"/>
        <v>0</v>
      </c>
      <c r="AR338" s="18">
        <f t="shared" si="102"/>
        <v>0</v>
      </c>
      <c r="AS338" s="18">
        <f t="shared" si="103"/>
        <v>0</v>
      </c>
      <c r="AT338" s="27">
        <f t="shared" si="104"/>
        <v>0</v>
      </c>
      <c r="AU338" s="27"/>
      <c r="AV338" s="27"/>
      <c r="AW338" s="18">
        <f>IF(Z338="TM",(COUNTIFS(Orders!AD:AD,Data!M338,Orders!W:W,0,Orders!X:X,0,Orders!S:S,"*Ray*")+COUNTIFS(Orders!AD:AD,Data!M338,Orders!W:W,1,Orders!X:X,1,Orders!S:S,"*Ray*")+COUNTIFS(Orders!AD:AD,Data!M338,Orders!W:W,0,Orders!X:X,0,Orders!S:S,"*Fabric*")+COUNTIFS(Orders!AD:AD,Data!M338,Orders!W:W,1,Orders!X:X,1,Orders!S:S,"*Fabric*")),IF(Data!Z338="AAM",SUMIFS(Data!AW:AW,Data!Z:Z,"TM",Data!X:X,Data!M338),IF(Data!Z338="AM",SUMIFS(Data!AW:AW,Data!Z:Z,"TM",Data!V:V,Data!M338),IF(Data!Z338="AZM",SUMIFS(Data!AW:AW,Data!Z:Z,"TM",Data!U:U,Data!M338),IF(Data!Z338="Zone",SUMIFS(Data!AW:AW,Data!Z:Z,"TM",Data!T:T,Data!M338),IF(Data!Z338="Region",SUMIFS(Data!AW:AW,Data!Z:Z,"TM",Data!S:S,Data!M338),IF(Data!Z338="Country",SUMIFS(Data!AW:AW,Data!Z:Z,"TM",Data!R:R,Data!M338),0)))))))</f>
        <v>0</v>
      </c>
      <c r="AX338" s="18">
        <f>IF(Z338="TM",(COUNTIFS(Orders!AD:AD,Data!M338,Orders!W:W,0,Orders!X:X,0,Orders!S:S,"*Starter*")+COUNTIFS(Orders!AD:AD,Data!M338,Orders!W:W,1,Orders!X:X,1,Orders!S:S,"*Starter*")),IF(Data!Z338="AAM",SUMIFS(Data!AX:AX,Data!Z:Z,"TM",Data!X:X,Data!M338),IF(Data!Z338="AM",SUMIFS(Data!AX:AX,Data!Z:Z,"TM",Data!V:V,Data!M338),IF(Data!Z338="AZM",SUMIFS(Data!AX:AX,Data!Z:Z,"TM",Data!U:U,Data!M338),IF(Data!Z338="Zone",SUMIFS(Data!AX:AX,Data!Z:Z,"TM",Data!T:T,Data!M338),IF(Data!Z338="Region",SUMIFS(Data!AX:AX,Data!Z:Z,"TM",Data!S:S,Data!M338),IF(Data!Z338="Country",SUMIFS(Data!AX:AX,Data!Z:Z,"TM",Data!R:R,Data!M338),0)))))))</f>
        <v>0</v>
      </c>
      <c r="AY338" s="18">
        <f>IF(Z338="TM",(COUNTIFS(Orders!AD:AD,Data!M338,Orders!W:W,0,Orders!X:X,0,Orders!S:S,"*Pro*")+COUNTIFS(Orders!AD:AD,Data!M338,Orders!W:W,1,Orders!X:X,1,Orders!S:S,"*Pro*")),IF(Data!Z338="AAM",SUMIFS(Data!AY:AY,Data!Z:Z,"TM",Data!X:X,Data!M338),IF(Data!Z338="AM",SUMIFS(Data!AY:AY,Data!Z:Z,"TM",Data!V:V,Data!M338),IF(Data!Z338="AZM",SUMIFS(Data!AY:AY,Data!Z:Z,"TM",Data!U:U,Data!M338),IF(Data!Z338="Zone",SUMIFS(Data!AY:AY,Data!Z:Z,"TM",Data!T:T,Data!M338),IF(Data!Z338="Region",SUMIFS(Data!AY:AY,Data!Z:Z,"TM",Data!S:S,Data!M338),IF(Data!Z338="Country",SUMIFS(Data!AY:AY,Data!Z:Z,"TM",Data!R:R,Data!M338),0)))))))</f>
        <v>0</v>
      </c>
      <c r="AZ338" s="18">
        <f>IF(Z338="TM",(COUNTIFS(Orders!AD:AD,Data!M338,Orders!W:W,0,Orders!X:X,0,Orders!S:S,"*Tab*")+COUNTIFS(Orders!AD:AD,Data!M338,Orders!W:W,1,Orders!X:X,1,Orders!S:S,"*Tab*")),IF(Data!Z338="AAM",SUMIFS(Data!AZ:AZ,Data!Z:Z,"TM",Data!X:X,Data!M338),IF(Data!Z338="AM",SUMIFS(Data!AZ:AZ,Data!Z:Z,"TM",Data!V:V,Data!M338),IF(Data!Z338="AZM",SUMIFS(Data!AZ:AZ,Data!Z:Z,"TM",Data!U:U,Data!M338),IF(Data!Z338="Zone",SUMIFS(Data!AZ:AZ,Data!Z:Z,"TM",Data!T:T,Data!M338),IF(Data!Z338="Region",SUMIFS(Data!AZ:AZ,Data!Z:Z,"TM",Data!S:S,Data!M338),IF(Data!Z338="Country",SUMIFS(Data!AZ:AZ,Data!Z:Z,"TM",Data!R:R,Data!M338),0)))))))</f>
        <v>0</v>
      </c>
      <c r="BA338" s="18">
        <f>IF(Z338="TM",(COUNTIFS(Orders!AD:AD,Data!M338,Orders!W:W,0,Orders!X:X,0,Orders!S:S,"*Dental*")+COUNTIFS(Orders!AD:AD,Data!M338,Orders!W:W,1,Orders!X:X,1,Orders!S:S,"*Dental*")+COUNTIFS(Orders!AD:AD,Data!M338,Orders!W:W,0,Orders!X:X,0,Orders!S:S,"*Pediatric*")+COUNTIFS(Orders!AD:AD,Data!M338,Orders!W:W,1,Orders!X:X,1,Orders!S:S,"*Pediatric*")),IF(Data!Z338="AAM",SUMIFS(Data!BA:BA,Data!Z:Z,"TM",Data!X:X,Data!M338),IF(Data!Z338="AM",SUMIFS(Data!BA:BA,Data!Z:Z,"TM",Data!V:V,Data!M338),IF(Data!Z338="AZM",SUMIFS(Data!BA:BA,Data!Z:Z,"TM",Data!U:U,Data!M338),IF(Data!Z338="Zone",SUMIFS(Data!BA:BA,Data!Z:Z,"TM",Data!T:T,Data!M338),IF(Data!Z338="Region",SUMIFS(Data!BA:BA,Data!Z:Z,"TM",Data!S:S,Data!M338),IF(Data!Z338="Country",SUMIFS(Data!BA:BA,Data!Z:Z,"TM",Data!R:R,Data!M338),0)))))))</f>
        <v>0</v>
      </c>
      <c r="BB338" s="18">
        <f>IF(Z338="TM",(COUNTIFS(Orders!AD:AD,Data!M338,Orders!W:W,0,Orders!X:X,0,Orders!S:S,"*Fabric*")+COUNTIFS(Orders!AD:AD,Data!M338,Orders!W:W,1,Orders!X:X,1,Orders!S:S,"*Fabric*")),IF(Data!Z338="AAM",SUMIFS(Data!BB:BB,Data!Z:Z,"TM",Data!X:X,Data!M338),IF(Data!Z338="AM",SUMIFS(Data!BB:BB,Data!Z:Z,"TM",Data!V:V,Data!M338),IF(Data!Z338="AZM",SUMIFS(Data!BB:BB,Data!Z:Z,"TM",Data!U:U,Data!M338),IF(Data!Z338="Zone",SUMIFS(Data!BB:BB,Data!Z:Z,"TM",Data!T:T,Data!M338),IF(Data!Z338="Region",SUMIFS(Data!BB:BB,Data!Z:Z,"TM",Data!S:S,Data!M338),IF(Data!Z338="Country",SUMIFS(Data!BB:BB,Data!Z:Z,"TM",Data!R:R,Data!M338),0)))))))</f>
        <v>0</v>
      </c>
    </row>
    <row r="339" spans="1:54" ht="15.75" x14ac:dyDescent="0.3">
      <c r="A339" s="33" t="str">
        <f t="shared" si="105"/>
        <v/>
      </c>
      <c r="B339" s="33" t="b">
        <f t="shared" si="106"/>
        <v>1</v>
      </c>
      <c r="C339" s="33" t="e">
        <f>IF(ISERROR(SMALL($D$4:$D$594,E339)),””,SMALL($D$4:$D$594,E339))</f>
        <v>#NAME?</v>
      </c>
      <c r="D339" s="34" t="str">
        <f t="shared" si="107"/>
        <v/>
      </c>
      <c r="E339" s="33">
        <f>ROWS($E$4:E339)</f>
        <v>336</v>
      </c>
      <c r="F339" s="33">
        <f t="shared" si="108"/>
        <v>0</v>
      </c>
      <c r="G339" s="33">
        <f>IF(OR(Report!$C$7="",Report!$C$7="All Levels"),1,IF(Report!$C$7=Data!Z339,1,0))</f>
        <v>0</v>
      </c>
      <c r="H339" s="33">
        <f t="shared" si="109"/>
        <v>1</v>
      </c>
      <c r="I339" s="33">
        <f t="shared" si="110"/>
        <v>3</v>
      </c>
      <c r="J339" s="33">
        <f>IF(OR(Report!$F$7="",Report!$F$7="All AMs"),1,IF(Report!$F$7=Data!W339,1,0))</f>
        <v>1</v>
      </c>
      <c r="K339" s="33">
        <f>IF(OR(Report!$E$7="",Report!$E$7="All Zones"),1,IF(Report!$E$7=Data!P339,1,0))</f>
        <v>1</v>
      </c>
      <c r="L339" s="33">
        <f>IF(OR(Report!$D$7="",Report!$D$7="All Regions"),1,IF(Report!$D$7=Data!O339,1,0))</f>
        <v>1</v>
      </c>
      <c r="M339" s="67" t="s">
        <v>285</v>
      </c>
      <c r="N339" s="67" t="s">
        <v>1163</v>
      </c>
      <c r="O339" s="68" t="s">
        <v>19</v>
      </c>
      <c r="P339" s="68" t="s">
        <v>686</v>
      </c>
      <c r="Q339" s="68" t="s">
        <v>686</v>
      </c>
      <c r="R339" s="67" t="s">
        <v>777</v>
      </c>
      <c r="S339" s="67" t="s">
        <v>753</v>
      </c>
      <c r="T339" s="67" t="s">
        <v>755</v>
      </c>
      <c r="U339" s="67"/>
      <c r="V339" s="67" t="s">
        <v>830</v>
      </c>
      <c r="W339" s="67" t="s">
        <v>718</v>
      </c>
      <c r="X339" s="67"/>
      <c r="Y339" s="68" t="s">
        <v>361</v>
      </c>
      <c r="Z339" s="68" t="s">
        <v>13</v>
      </c>
      <c r="AA339" s="68" t="s">
        <v>925</v>
      </c>
      <c r="AB339" s="18">
        <f>IF(Z339="TM",IF(AA339="H",(COUNTIFS(Orders!AD:AD,Data!M339,Orders!W:W,0,Orders!X:X,0)+COUNTIFS(Orders!AD:AD,Data!M339,Orders!W:W,1,Orders!X:X,1)),0),IF(Data!Z339="AAM",SUMIFS(Data!AB:AB,Data!Z:Z,"TM",Data!X:X,Data!M339,AA:AA,"H"),IF(Data!Z339="AM",SUMIFS(Data!AB:AB,Data!Z:Z,"TM",Data!V:V,Data!M339,AA:AA,"H"),IF(Data!Z339="AZM",SUMIFS(Data!AB:AB,Data!Z:Z,"TM",Data!U:U,Data!M339,AA:AA,"H"),IF(Data!Z339="ZM",SUMIFS(Data!AB:AB,Data!Z:Z,"TM",Data!T:T,Data!M339,AA:AA,"H"),IF(Data!Z339="RM",SUMIFS(Data!AB:AB,Data!Z:Z,"TM",Data!S:S,Data!M339,AA:AA,"H"),IF(Data!Z339="CM",SUMIFS(Data!AB:AB,Data!Z:Z,"TM",Data!R:R,Data!M339,AA:AA,"H"),"")))))))</f>
        <v>0</v>
      </c>
      <c r="AC339" s="28">
        <f>IF(Z339="TM",IF(AA339="H",(SUMIFS(Orders!AG:AG,Orders!AD:AD,Data!M339,Orders!W:W,0,Orders!X:X,0)+SUMIFS(Orders!AG:AG,Orders!AD:AD,Data!M339,Orders!W:W,1,Orders!X:X,1))/12000,0),IF(Data!Z339="AAM",SUMIFS(Data!AC:AC,Data!Z:Z,"TM",Data!X:X,Data!M339,AA:AA,"H"),IF(Data!Z339="AM",SUMIFS(Data!AC:AC,Data!Z:Z,"TM",Data!V:V,Data!M339,AA:AA,"H"),IF(Data!Z339="AZM",SUMIFS(Data!AC:AC,Data!Z:Z,"TM",Data!U:U,Data!M339,AA:AA,"H"),IF(Data!Z339="Zone",SUMIFS(Data!AC:AC,Data!Z:Z,"TM",Data!T:T,Data!M339,AA:AA,"H"),IF(Data!Z339="Region",SUMIFS(Data!AC:AC,Data!Z:Z,"TM",Data!S:S,Data!M339,AA:AA,"H"),IF(Data!Z339="Country",SUMIFS(Data!AC:AC,Data!Z:Z,"TM",Data!R:R,Data!M339,AA:AA,"H"),"")))))))</f>
        <v>0</v>
      </c>
      <c r="AD339" s="18">
        <f>IF(Z339="TM",0,IF(Data!Z339="AAM",SUMIFS(Data!AD:AD,Data!Z:Z,"TM",Data!X:X,Data!M339,AA:AA,"H"),IF(Data!Z339="AM",SUMIFS(Data!AD:AD,Data!Z:Z,"TM",Data!V:V,Data!M339,AA:AA,"H"),IF(Data!Z339="AZM",SUMIFS(Data!AD:AD,Data!Z:Z,"TM",Data!U:U,Data!M339,AA:AA,"H"),IF(Data!Z339="Zone",SUMIFS(Data!AD:AD,Data!Z:Z,"TM",Data!T:T,Data!M339,AA:AA,"H"),IF(Data!Z339="Region",SUMIFS(Data!AD:AD,Data!Z:Z,"TM",Data!S:S,Data!M339,AA:AA,"H"),IF(Data!Z339="Country",SUMIFS(Data!AD:AD,Data!Z:Z,"TM",Data!R:R,Data!M339,AA:AA,"H"),"")))))))</f>
        <v>0</v>
      </c>
      <c r="AE339" s="27">
        <f t="shared" si="94"/>
        <v>0</v>
      </c>
      <c r="AF339" s="26">
        <f t="shared" si="95"/>
        <v>0</v>
      </c>
      <c r="AG339" s="26">
        <f t="shared" si="96"/>
        <v>0</v>
      </c>
      <c r="AH339" s="26">
        <f t="shared" si="97"/>
        <v>0</v>
      </c>
      <c r="AJ339" s="28">
        <f>IF(Z339="TM",IF(AA339="U",(SUMIFS(Orders!AG:AG,Orders!AD:AD,Data!M339,Orders!W:W,0,Orders!X:X,0)+SUMIFS(Orders!AG:AG,Orders!AD:AD,Data!M339,Orders!W:W,1,Orders!X:X,1))/12000,0),IF(Data!Z339="AAM",SUMIFS(Data!AJ:AJ,Data!Z:Z,"TM",Data!X:X,Data!M339,AA:AA,"U"),IF(Data!Z339="AM",SUMIFS(Data!AJ:AJ,Data!Z:Z,"TM",Data!V:V,Data!M339,AA:AA,"U"),IF(Data!Z339="AZM",SUMIFS(Data!AJ:AJ,Data!Z:Z,"TM",Data!U:U,Data!M339,AA:AA,"U"),IF(Data!Z339="Zone",SUMIFS(Data!AJ:AJ,Data!Z:Z,"TM",Data!T:T,Data!M339,AA:AA,"U"),IF(Data!Z339="Region",SUMIFS(Data!AJ:AJ,Data!Z:Z,"TM",Data!S:S,Data!M339,AA:AA,"U"),IF(Data!Z339="Country",SUMIFS(Data!AJ:AJ,Data!Z:Z,"TM",Data!R:R,Data!M339,AA:AA,"U"),"")))))))</f>
        <v>0</v>
      </c>
      <c r="AK339" s="18">
        <f>IF(Z339="TM",IF(AA339="U",(SUMIFS(Orders!AG:AG,Orders!AD:AD,Data!M339,Orders!W:W,0,Orders!X:X,0)+SUMIFS(Orders!AG:AG,Orders!AD:AD,Data!M339,Orders!W:W,1,Orders!X:X,1)),0),IF(Data!Z339="AAM",SUMIFS(Data!AK:AK,Data!Z:Z,"TM",Data!X:X,Data!M339,AA:AA,"U"),IF(Data!Z339="AM",SUMIFS(Data!AK:AK,Data!Z:Z,"TM",Data!V:V,Data!M339,AA:AA,"U"),IF(Data!Z339="AZM",SUMIFS(Data!AK:AK,Data!Z:Z,"TM",Data!U:U,Data!M339,AA:AA,"U"),IF(Data!Z339="Zone",SUMIFS(Data!AK:AK,Data!Z:Z,"TM",Data!T:T,Data!M339,AA:AA,"U"),IF(Data!Z339="Region",SUMIFS(Data!AK:AK,Data!Z:Z,"TM",Data!S:S,Data!M339,AA:AA,"U"),IF(Data!Z339="Country",SUMIFS(Data!AK:AK,Data!Z:Z,"TM",Data!R:R,Data!M339,AA:AA,"U"),"")))))))</f>
        <v>0</v>
      </c>
      <c r="AL339" s="18">
        <f>IF(Z339="TM",12000*0,IF(Data!Z339="AAM",SUMIFS(Data!AL:AL,Data!Z:Z,"TM",Data!X:X,Data!M339,AA:AA,"H"),IF(Data!Z339="AM",SUMIFS(Data!AL:AL,Data!Z:Z,"TM",Data!V:V,Data!M339,AA:AA,"H"),IF(Data!Z339="AZM",SUMIFS(Data!AL:AL,Data!Z:Z,"TM",Data!U:U,Data!M339,AA:AA,"H"),IF(Data!Z339="Zone",SUMIFS(Data!AL:AL,Data!Z:Z,"TM",Data!T:T,Data!M339,AA:AA,"H"),IF(Data!Z339="Region",SUMIFS(Data!AL:AL,Data!Z:Z,"TM",Data!S:S,Data!M339,AA:AA,"H"),IF(Data!Z339="Country",SUMIFS(Data!AL:AL,Data!Z:Z,"TM",Data!R:R,Data!M339,AA:AA,"H"),"")))))))</f>
        <v>0</v>
      </c>
      <c r="AM339" s="27">
        <f t="shared" si="98"/>
        <v>0</v>
      </c>
      <c r="AN339" s="26">
        <f t="shared" si="99"/>
        <v>0</v>
      </c>
      <c r="AO339" s="26">
        <f t="shared" si="100"/>
        <v>0</v>
      </c>
      <c r="AQ339" s="28">
        <f t="shared" si="101"/>
        <v>0</v>
      </c>
      <c r="AR339" s="18">
        <f t="shared" si="102"/>
        <v>0</v>
      </c>
      <c r="AS339" s="18">
        <f t="shared" si="103"/>
        <v>0</v>
      </c>
      <c r="AT339" s="27">
        <f t="shared" si="104"/>
        <v>0</v>
      </c>
      <c r="AU339" s="27"/>
      <c r="AV339" s="27"/>
      <c r="AW339" s="18">
        <f>IF(Z339="TM",(COUNTIFS(Orders!AD:AD,Data!M339,Orders!W:W,0,Orders!X:X,0,Orders!S:S,"*Ray*")+COUNTIFS(Orders!AD:AD,Data!M339,Orders!W:W,1,Orders!X:X,1,Orders!S:S,"*Ray*")+COUNTIFS(Orders!AD:AD,Data!M339,Orders!W:W,0,Orders!X:X,0,Orders!S:S,"*Fabric*")+COUNTIFS(Orders!AD:AD,Data!M339,Orders!W:W,1,Orders!X:X,1,Orders!S:S,"*Fabric*")),IF(Data!Z339="AAM",SUMIFS(Data!AW:AW,Data!Z:Z,"TM",Data!X:X,Data!M339),IF(Data!Z339="AM",SUMIFS(Data!AW:AW,Data!Z:Z,"TM",Data!V:V,Data!M339),IF(Data!Z339="AZM",SUMIFS(Data!AW:AW,Data!Z:Z,"TM",Data!U:U,Data!M339),IF(Data!Z339="Zone",SUMIFS(Data!AW:AW,Data!Z:Z,"TM",Data!T:T,Data!M339),IF(Data!Z339="Region",SUMIFS(Data!AW:AW,Data!Z:Z,"TM",Data!S:S,Data!M339),IF(Data!Z339="Country",SUMIFS(Data!AW:AW,Data!Z:Z,"TM",Data!R:R,Data!M339),0)))))))</f>
        <v>0</v>
      </c>
      <c r="AX339" s="18">
        <f>IF(Z339="TM",(COUNTIFS(Orders!AD:AD,Data!M339,Orders!W:W,0,Orders!X:X,0,Orders!S:S,"*Starter*")+COUNTIFS(Orders!AD:AD,Data!M339,Orders!W:W,1,Orders!X:X,1,Orders!S:S,"*Starter*")),IF(Data!Z339="AAM",SUMIFS(Data!AX:AX,Data!Z:Z,"TM",Data!X:X,Data!M339),IF(Data!Z339="AM",SUMIFS(Data!AX:AX,Data!Z:Z,"TM",Data!V:V,Data!M339),IF(Data!Z339="AZM",SUMIFS(Data!AX:AX,Data!Z:Z,"TM",Data!U:U,Data!M339),IF(Data!Z339="Zone",SUMIFS(Data!AX:AX,Data!Z:Z,"TM",Data!T:T,Data!M339),IF(Data!Z339="Region",SUMIFS(Data!AX:AX,Data!Z:Z,"TM",Data!S:S,Data!M339),IF(Data!Z339="Country",SUMIFS(Data!AX:AX,Data!Z:Z,"TM",Data!R:R,Data!M339),0)))))))</f>
        <v>0</v>
      </c>
      <c r="AY339" s="18">
        <f>IF(Z339="TM",(COUNTIFS(Orders!AD:AD,Data!M339,Orders!W:W,0,Orders!X:X,0,Orders!S:S,"*Pro*")+COUNTIFS(Orders!AD:AD,Data!M339,Orders!W:W,1,Orders!X:X,1,Orders!S:S,"*Pro*")),IF(Data!Z339="AAM",SUMIFS(Data!AY:AY,Data!Z:Z,"TM",Data!X:X,Data!M339),IF(Data!Z339="AM",SUMIFS(Data!AY:AY,Data!Z:Z,"TM",Data!V:V,Data!M339),IF(Data!Z339="AZM",SUMIFS(Data!AY:AY,Data!Z:Z,"TM",Data!U:U,Data!M339),IF(Data!Z339="Zone",SUMIFS(Data!AY:AY,Data!Z:Z,"TM",Data!T:T,Data!M339),IF(Data!Z339="Region",SUMIFS(Data!AY:AY,Data!Z:Z,"TM",Data!S:S,Data!M339),IF(Data!Z339="Country",SUMIFS(Data!AY:AY,Data!Z:Z,"TM",Data!R:R,Data!M339),0)))))))</f>
        <v>0</v>
      </c>
      <c r="AZ339" s="18">
        <f>IF(Z339="TM",(COUNTIFS(Orders!AD:AD,Data!M339,Orders!W:W,0,Orders!X:X,0,Orders!S:S,"*Tab*")+COUNTIFS(Orders!AD:AD,Data!M339,Orders!W:W,1,Orders!X:X,1,Orders!S:S,"*Tab*")),IF(Data!Z339="AAM",SUMIFS(Data!AZ:AZ,Data!Z:Z,"TM",Data!X:X,Data!M339),IF(Data!Z339="AM",SUMIFS(Data!AZ:AZ,Data!Z:Z,"TM",Data!V:V,Data!M339),IF(Data!Z339="AZM",SUMIFS(Data!AZ:AZ,Data!Z:Z,"TM",Data!U:U,Data!M339),IF(Data!Z339="Zone",SUMIFS(Data!AZ:AZ,Data!Z:Z,"TM",Data!T:T,Data!M339),IF(Data!Z339="Region",SUMIFS(Data!AZ:AZ,Data!Z:Z,"TM",Data!S:S,Data!M339),IF(Data!Z339="Country",SUMIFS(Data!AZ:AZ,Data!Z:Z,"TM",Data!R:R,Data!M339),0)))))))</f>
        <v>0</v>
      </c>
      <c r="BA339" s="18">
        <f>IF(Z339="TM",(COUNTIFS(Orders!AD:AD,Data!M339,Orders!W:W,0,Orders!X:X,0,Orders!S:S,"*Dental*")+COUNTIFS(Orders!AD:AD,Data!M339,Orders!W:W,1,Orders!X:X,1,Orders!S:S,"*Dental*")+COUNTIFS(Orders!AD:AD,Data!M339,Orders!W:W,0,Orders!X:X,0,Orders!S:S,"*Pediatric*")+COUNTIFS(Orders!AD:AD,Data!M339,Orders!W:W,1,Orders!X:X,1,Orders!S:S,"*Pediatric*")),IF(Data!Z339="AAM",SUMIFS(Data!BA:BA,Data!Z:Z,"TM",Data!X:X,Data!M339),IF(Data!Z339="AM",SUMIFS(Data!BA:BA,Data!Z:Z,"TM",Data!V:V,Data!M339),IF(Data!Z339="AZM",SUMIFS(Data!BA:BA,Data!Z:Z,"TM",Data!U:U,Data!M339),IF(Data!Z339="Zone",SUMIFS(Data!BA:BA,Data!Z:Z,"TM",Data!T:T,Data!M339),IF(Data!Z339="Region",SUMIFS(Data!BA:BA,Data!Z:Z,"TM",Data!S:S,Data!M339),IF(Data!Z339="Country",SUMIFS(Data!BA:BA,Data!Z:Z,"TM",Data!R:R,Data!M339),0)))))))</f>
        <v>0</v>
      </c>
      <c r="BB339" s="18">
        <f>IF(Z339="TM",(COUNTIFS(Orders!AD:AD,Data!M339,Orders!W:W,0,Orders!X:X,0,Orders!S:S,"*Fabric*")+COUNTIFS(Orders!AD:AD,Data!M339,Orders!W:W,1,Orders!X:X,1,Orders!S:S,"*Fabric*")),IF(Data!Z339="AAM",SUMIFS(Data!BB:BB,Data!Z:Z,"TM",Data!X:X,Data!M339),IF(Data!Z339="AM",SUMIFS(Data!BB:BB,Data!Z:Z,"TM",Data!V:V,Data!M339),IF(Data!Z339="AZM",SUMIFS(Data!BB:BB,Data!Z:Z,"TM",Data!U:U,Data!M339),IF(Data!Z339="Zone",SUMIFS(Data!BB:BB,Data!Z:Z,"TM",Data!T:T,Data!M339),IF(Data!Z339="Region",SUMIFS(Data!BB:BB,Data!Z:Z,"TM",Data!S:S,Data!M339),IF(Data!Z339="Country",SUMIFS(Data!BB:BB,Data!Z:Z,"TM",Data!R:R,Data!M339),0)))))))</f>
        <v>0</v>
      </c>
    </row>
    <row r="340" spans="1:54" ht="15.75" x14ac:dyDescent="0.3">
      <c r="A340" s="33" t="str">
        <f t="shared" si="105"/>
        <v/>
      </c>
      <c r="B340" s="33" t="b">
        <f t="shared" si="106"/>
        <v>1</v>
      </c>
      <c r="C340" s="33" t="e">
        <f>IF(ISERROR(SMALL($D$4:$D$594,E340)),””,SMALL($D$4:$D$594,E340))</f>
        <v>#NAME?</v>
      </c>
      <c r="D340" s="34" t="str">
        <f t="shared" si="107"/>
        <v/>
      </c>
      <c r="E340" s="33">
        <f>ROWS($E$4:E340)</f>
        <v>337</v>
      </c>
      <c r="F340" s="33">
        <f t="shared" si="108"/>
        <v>0</v>
      </c>
      <c r="G340" s="33">
        <f>IF(OR(Report!$C$7="",Report!$C$7="All Levels"),1,IF(Report!$C$7=Data!Z340,1,0))</f>
        <v>0</v>
      </c>
      <c r="H340" s="33">
        <f t="shared" si="109"/>
        <v>1</v>
      </c>
      <c r="I340" s="33">
        <f t="shared" si="110"/>
        <v>3</v>
      </c>
      <c r="J340" s="33">
        <f>IF(OR(Report!$F$7="",Report!$F$7="All AMs"),1,IF(Report!$F$7=Data!W340,1,0))</f>
        <v>1</v>
      </c>
      <c r="K340" s="33">
        <f>IF(OR(Report!$E$7="",Report!$E$7="All Zones"),1,IF(Report!$E$7=Data!P340,1,0))</f>
        <v>1</v>
      </c>
      <c r="L340" s="33">
        <f>IF(OR(Report!$D$7="",Report!$D$7="All Regions"),1,IF(Report!$D$7=Data!O340,1,0))</f>
        <v>1</v>
      </c>
      <c r="M340" s="67" t="s">
        <v>445</v>
      </c>
      <c r="N340" s="67" t="s">
        <v>887</v>
      </c>
      <c r="O340" s="68" t="s">
        <v>19</v>
      </c>
      <c r="P340" s="68" t="s">
        <v>686</v>
      </c>
      <c r="Q340" s="68" t="s">
        <v>686</v>
      </c>
      <c r="R340" s="67" t="s">
        <v>777</v>
      </c>
      <c r="S340" s="67" t="s">
        <v>753</v>
      </c>
      <c r="T340" s="67" t="s">
        <v>755</v>
      </c>
      <c r="U340" s="67"/>
      <c r="V340" s="67" t="s">
        <v>831</v>
      </c>
      <c r="W340" s="67" t="s">
        <v>719</v>
      </c>
      <c r="X340" s="67" t="s">
        <v>445</v>
      </c>
      <c r="Y340" s="68" t="s">
        <v>361</v>
      </c>
      <c r="Z340" s="68" t="s">
        <v>13</v>
      </c>
      <c r="AA340" s="68" t="s">
        <v>925</v>
      </c>
      <c r="AB340" s="18">
        <f>IF(Z340="TM",IF(AA340="H",(COUNTIFS(Orders!AD:AD,Data!M340,Orders!W:W,0,Orders!X:X,0)+COUNTIFS(Orders!AD:AD,Data!M340,Orders!W:W,1,Orders!X:X,1)),0),IF(Data!Z340="AAM",SUMIFS(Data!AB:AB,Data!Z:Z,"TM",Data!X:X,Data!M340,AA:AA,"H"),IF(Data!Z340="AM",SUMIFS(Data!AB:AB,Data!Z:Z,"TM",Data!V:V,Data!M340,AA:AA,"H"),IF(Data!Z340="AZM",SUMIFS(Data!AB:AB,Data!Z:Z,"TM",Data!U:U,Data!M340,AA:AA,"H"),IF(Data!Z340="ZM",SUMIFS(Data!AB:AB,Data!Z:Z,"TM",Data!T:T,Data!M340,AA:AA,"H"),IF(Data!Z340="RM",SUMIFS(Data!AB:AB,Data!Z:Z,"TM",Data!S:S,Data!M340,AA:AA,"H"),IF(Data!Z340="CM",SUMIFS(Data!AB:AB,Data!Z:Z,"TM",Data!R:R,Data!M340,AA:AA,"H"),"")))))))</f>
        <v>0</v>
      </c>
      <c r="AC340" s="28">
        <f>IF(Z340="TM",IF(AA340="H",(SUMIFS(Orders!AG:AG,Orders!AD:AD,Data!M340,Orders!W:W,0,Orders!X:X,0)+SUMIFS(Orders!AG:AG,Orders!AD:AD,Data!M340,Orders!W:W,1,Orders!X:X,1))/12000,0),IF(Data!Z340="AAM",SUMIFS(Data!AC:AC,Data!Z:Z,"TM",Data!X:X,Data!M340,AA:AA,"H"),IF(Data!Z340="AM",SUMIFS(Data!AC:AC,Data!Z:Z,"TM",Data!V:V,Data!M340,AA:AA,"H"),IF(Data!Z340="AZM",SUMIFS(Data!AC:AC,Data!Z:Z,"TM",Data!U:U,Data!M340,AA:AA,"H"),IF(Data!Z340="Zone",SUMIFS(Data!AC:AC,Data!Z:Z,"TM",Data!T:T,Data!M340,AA:AA,"H"),IF(Data!Z340="Region",SUMIFS(Data!AC:AC,Data!Z:Z,"TM",Data!S:S,Data!M340,AA:AA,"H"),IF(Data!Z340="Country",SUMIFS(Data!AC:AC,Data!Z:Z,"TM",Data!R:R,Data!M340,AA:AA,"H"),"")))))))</f>
        <v>0</v>
      </c>
      <c r="AD340" s="18">
        <f>IF(Z340="TM",0,IF(Data!Z340="AAM",SUMIFS(Data!AD:AD,Data!Z:Z,"TM",Data!X:X,Data!M340,AA:AA,"H"),IF(Data!Z340="AM",SUMIFS(Data!AD:AD,Data!Z:Z,"TM",Data!V:V,Data!M340,AA:AA,"H"),IF(Data!Z340="AZM",SUMIFS(Data!AD:AD,Data!Z:Z,"TM",Data!U:U,Data!M340,AA:AA,"H"),IF(Data!Z340="Zone",SUMIFS(Data!AD:AD,Data!Z:Z,"TM",Data!T:T,Data!M340,AA:AA,"H"),IF(Data!Z340="Region",SUMIFS(Data!AD:AD,Data!Z:Z,"TM",Data!S:S,Data!M340,AA:AA,"H"),IF(Data!Z340="Country",SUMIFS(Data!AD:AD,Data!Z:Z,"TM",Data!R:R,Data!M340,AA:AA,"H"),"")))))))</f>
        <v>0</v>
      </c>
      <c r="AE340" s="27">
        <f t="shared" si="94"/>
        <v>0</v>
      </c>
      <c r="AF340" s="26">
        <f t="shared" si="95"/>
        <v>0</v>
      </c>
      <c r="AG340" s="26">
        <f t="shared" si="96"/>
        <v>0</v>
      </c>
      <c r="AH340" s="26">
        <f t="shared" si="97"/>
        <v>0</v>
      </c>
      <c r="AJ340" s="28">
        <f>IF(Z340="TM",IF(AA340="U",(SUMIFS(Orders!AG:AG,Orders!AD:AD,Data!M340,Orders!W:W,0,Orders!X:X,0)+SUMIFS(Orders!AG:AG,Orders!AD:AD,Data!M340,Orders!W:W,1,Orders!X:X,1))/12000,0),IF(Data!Z340="AAM",SUMIFS(Data!AJ:AJ,Data!Z:Z,"TM",Data!X:X,Data!M340,AA:AA,"U"),IF(Data!Z340="AM",SUMIFS(Data!AJ:AJ,Data!Z:Z,"TM",Data!V:V,Data!M340,AA:AA,"U"),IF(Data!Z340="AZM",SUMIFS(Data!AJ:AJ,Data!Z:Z,"TM",Data!U:U,Data!M340,AA:AA,"U"),IF(Data!Z340="Zone",SUMIFS(Data!AJ:AJ,Data!Z:Z,"TM",Data!T:T,Data!M340,AA:AA,"U"),IF(Data!Z340="Region",SUMIFS(Data!AJ:AJ,Data!Z:Z,"TM",Data!S:S,Data!M340,AA:AA,"U"),IF(Data!Z340="Country",SUMIFS(Data!AJ:AJ,Data!Z:Z,"TM",Data!R:R,Data!M340,AA:AA,"U"),"")))))))</f>
        <v>0</v>
      </c>
      <c r="AK340" s="18">
        <f>IF(Z340="TM",IF(AA340="U",(SUMIFS(Orders!AG:AG,Orders!AD:AD,Data!M340,Orders!W:W,0,Orders!X:X,0)+SUMIFS(Orders!AG:AG,Orders!AD:AD,Data!M340,Orders!W:W,1,Orders!X:X,1)),0),IF(Data!Z340="AAM",SUMIFS(Data!AK:AK,Data!Z:Z,"TM",Data!X:X,Data!M340,AA:AA,"U"),IF(Data!Z340="AM",SUMIFS(Data!AK:AK,Data!Z:Z,"TM",Data!V:V,Data!M340,AA:AA,"U"),IF(Data!Z340="AZM",SUMIFS(Data!AK:AK,Data!Z:Z,"TM",Data!U:U,Data!M340,AA:AA,"U"),IF(Data!Z340="Zone",SUMIFS(Data!AK:AK,Data!Z:Z,"TM",Data!T:T,Data!M340,AA:AA,"U"),IF(Data!Z340="Region",SUMIFS(Data!AK:AK,Data!Z:Z,"TM",Data!S:S,Data!M340,AA:AA,"U"),IF(Data!Z340="Country",SUMIFS(Data!AK:AK,Data!Z:Z,"TM",Data!R:R,Data!M340,AA:AA,"U"),"")))))))</f>
        <v>0</v>
      </c>
      <c r="AL340" s="18">
        <f>IF(Z340="TM",12000*0,IF(Data!Z340="AAM",SUMIFS(Data!AL:AL,Data!Z:Z,"TM",Data!X:X,Data!M340,AA:AA,"H"),IF(Data!Z340="AM",SUMIFS(Data!AL:AL,Data!Z:Z,"TM",Data!V:V,Data!M340,AA:AA,"H"),IF(Data!Z340="AZM",SUMIFS(Data!AL:AL,Data!Z:Z,"TM",Data!U:U,Data!M340,AA:AA,"H"),IF(Data!Z340="Zone",SUMIFS(Data!AL:AL,Data!Z:Z,"TM",Data!T:T,Data!M340,AA:AA,"H"),IF(Data!Z340="Region",SUMIFS(Data!AL:AL,Data!Z:Z,"TM",Data!S:S,Data!M340,AA:AA,"H"),IF(Data!Z340="Country",SUMIFS(Data!AL:AL,Data!Z:Z,"TM",Data!R:R,Data!M340,AA:AA,"H"),"")))))))</f>
        <v>0</v>
      </c>
      <c r="AM340" s="27">
        <f t="shared" si="98"/>
        <v>0</v>
      </c>
      <c r="AN340" s="26">
        <f t="shared" si="99"/>
        <v>0</v>
      </c>
      <c r="AO340" s="26">
        <f t="shared" si="100"/>
        <v>0</v>
      </c>
      <c r="AQ340" s="28">
        <f t="shared" si="101"/>
        <v>0</v>
      </c>
      <c r="AR340" s="18">
        <f t="shared" si="102"/>
        <v>0</v>
      </c>
      <c r="AS340" s="18">
        <f t="shared" si="103"/>
        <v>0</v>
      </c>
      <c r="AT340" s="27">
        <f t="shared" si="104"/>
        <v>0</v>
      </c>
      <c r="AU340" s="27"/>
      <c r="AV340" s="27"/>
      <c r="AW340" s="18">
        <f>IF(Z340="TM",(COUNTIFS(Orders!AD:AD,Data!M340,Orders!W:W,0,Orders!X:X,0,Orders!S:S,"*Ray*")+COUNTIFS(Orders!AD:AD,Data!M340,Orders!W:W,1,Orders!X:X,1,Orders!S:S,"*Ray*")+COUNTIFS(Orders!AD:AD,Data!M340,Orders!W:W,0,Orders!X:X,0,Orders!S:S,"*Fabric*")+COUNTIFS(Orders!AD:AD,Data!M340,Orders!W:W,1,Orders!X:X,1,Orders!S:S,"*Fabric*")),IF(Data!Z340="AAM",SUMIFS(Data!AW:AW,Data!Z:Z,"TM",Data!X:X,Data!M340),IF(Data!Z340="AM",SUMIFS(Data!AW:AW,Data!Z:Z,"TM",Data!V:V,Data!M340),IF(Data!Z340="AZM",SUMIFS(Data!AW:AW,Data!Z:Z,"TM",Data!U:U,Data!M340),IF(Data!Z340="Zone",SUMIFS(Data!AW:AW,Data!Z:Z,"TM",Data!T:T,Data!M340),IF(Data!Z340="Region",SUMIFS(Data!AW:AW,Data!Z:Z,"TM",Data!S:S,Data!M340),IF(Data!Z340="Country",SUMIFS(Data!AW:AW,Data!Z:Z,"TM",Data!R:R,Data!M340),0)))))))</f>
        <v>0</v>
      </c>
      <c r="AX340" s="18">
        <f>IF(Z340="TM",(COUNTIFS(Orders!AD:AD,Data!M340,Orders!W:W,0,Orders!X:X,0,Orders!S:S,"*Starter*")+COUNTIFS(Orders!AD:AD,Data!M340,Orders!W:W,1,Orders!X:X,1,Orders!S:S,"*Starter*")),IF(Data!Z340="AAM",SUMIFS(Data!AX:AX,Data!Z:Z,"TM",Data!X:X,Data!M340),IF(Data!Z340="AM",SUMIFS(Data!AX:AX,Data!Z:Z,"TM",Data!V:V,Data!M340),IF(Data!Z340="AZM",SUMIFS(Data!AX:AX,Data!Z:Z,"TM",Data!U:U,Data!M340),IF(Data!Z340="Zone",SUMIFS(Data!AX:AX,Data!Z:Z,"TM",Data!T:T,Data!M340),IF(Data!Z340="Region",SUMIFS(Data!AX:AX,Data!Z:Z,"TM",Data!S:S,Data!M340),IF(Data!Z340="Country",SUMIFS(Data!AX:AX,Data!Z:Z,"TM",Data!R:R,Data!M340),0)))))))</f>
        <v>0</v>
      </c>
      <c r="AY340" s="18">
        <f>IF(Z340="TM",(COUNTIFS(Orders!AD:AD,Data!M340,Orders!W:W,0,Orders!X:X,0,Orders!S:S,"*Pro*")+COUNTIFS(Orders!AD:AD,Data!M340,Orders!W:W,1,Orders!X:X,1,Orders!S:S,"*Pro*")),IF(Data!Z340="AAM",SUMIFS(Data!AY:AY,Data!Z:Z,"TM",Data!X:X,Data!M340),IF(Data!Z340="AM",SUMIFS(Data!AY:AY,Data!Z:Z,"TM",Data!V:V,Data!M340),IF(Data!Z340="AZM",SUMIFS(Data!AY:AY,Data!Z:Z,"TM",Data!U:U,Data!M340),IF(Data!Z340="Zone",SUMIFS(Data!AY:AY,Data!Z:Z,"TM",Data!T:T,Data!M340),IF(Data!Z340="Region",SUMIFS(Data!AY:AY,Data!Z:Z,"TM",Data!S:S,Data!M340),IF(Data!Z340="Country",SUMIFS(Data!AY:AY,Data!Z:Z,"TM",Data!R:R,Data!M340),0)))))))</f>
        <v>0</v>
      </c>
      <c r="AZ340" s="18">
        <f>IF(Z340="TM",(COUNTIFS(Orders!AD:AD,Data!M340,Orders!W:W,0,Orders!X:X,0,Orders!S:S,"*Tab*")+COUNTIFS(Orders!AD:AD,Data!M340,Orders!W:W,1,Orders!X:X,1,Orders!S:S,"*Tab*")),IF(Data!Z340="AAM",SUMIFS(Data!AZ:AZ,Data!Z:Z,"TM",Data!X:X,Data!M340),IF(Data!Z340="AM",SUMIFS(Data!AZ:AZ,Data!Z:Z,"TM",Data!V:V,Data!M340),IF(Data!Z340="AZM",SUMIFS(Data!AZ:AZ,Data!Z:Z,"TM",Data!U:U,Data!M340),IF(Data!Z340="Zone",SUMIFS(Data!AZ:AZ,Data!Z:Z,"TM",Data!T:T,Data!M340),IF(Data!Z340="Region",SUMIFS(Data!AZ:AZ,Data!Z:Z,"TM",Data!S:S,Data!M340),IF(Data!Z340="Country",SUMIFS(Data!AZ:AZ,Data!Z:Z,"TM",Data!R:R,Data!M340),0)))))))</f>
        <v>0</v>
      </c>
      <c r="BA340" s="18">
        <f>IF(Z340="TM",(COUNTIFS(Orders!AD:AD,Data!M340,Orders!W:W,0,Orders!X:X,0,Orders!S:S,"*Dental*")+COUNTIFS(Orders!AD:AD,Data!M340,Orders!W:W,1,Orders!X:X,1,Orders!S:S,"*Dental*")+COUNTIFS(Orders!AD:AD,Data!M340,Orders!W:W,0,Orders!X:X,0,Orders!S:S,"*Pediatric*")+COUNTIFS(Orders!AD:AD,Data!M340,Orders!W:W,1,Orders!X:X,1,Orders!S:S,"*Pediatric*")),IF(Data!Z340="AAM",SUMIFS(Data!BA:BA,Data!Z:Z,"TM",Data!X:X,Data!M340),IF(Data!Z340="AM",SUMIFS(Data!BA:BA,Data!Z:Z,"TM",Data!V:V,Data!M340),IF(Data!Z340="AZM",SUMIFS(Data!BA:BA,Data!Z:Z,"TM",Data!U:U,Data!M340),IF(Data!Z340="Zone",SUMIFS(Data!BA:BA,Data!Z:Z,"TM",Data!T:T,Data!M340),IF(Data!Z340="Region",SUMIFS(Data!BA:BA,Data!Z:Z,"TM",Data!S:S,Data!M340),IF(Data!Z340="Country",SUMIFS(Data!BA:BA,Data!Z:Z,"TM",Data!R:R,Data!M340),0)))))))</f>
        <v>0</v>
      </c>
      <c r="BB340" s="18">
        <f>IF(Z340="TM",(COUNTIFS(Orders!AD:AD,Data!M340,Orders!W:W,0,Orders!X:X,0,Orders!S:S,"*Fabric*")+COUNTIFS(Orders!AD:AD,Data!M340,Orders!W:W,1,Orders!X:X,1,Orders!S:S,"*Fabric*")),IF(Data!Z340="AAM",SUMIFS(Data!BB:BB,Data!Z:Z,"TM",Data!X:X,Data!M340),IF(Data!Z340="AM",SUMIFS(Data!BB:BB,Data!Z:Z,"TM",Data!V:V,Data!M340),IF(Data!Z340="AZM",SUMIFS(Data!BB:BB,Data!Z:Z,"TM",Data!U:U,Data!M340),IF(Data!Z340="Zone",SUMIFS(Data!BB:BB,Data!Z:Z,"TM",Data!T:T,Data!M340),IF(Data!Z340="Region",SUMIFS(Data!BB:BB,Data!Z:Z,"TM",Data!S:S,Data!M340),IF(Data!Z340="Country",SUMIFS(Data!BB:BB,Data!Z:Z,"TM",Data!R:R,Data!M340),0)))))))</f>
        <v>0</v>
      </c>
    </row>
    <row r="341" spans="1:54" ht="15.75" x14ac:dyDescent="0.3">
      <c r="A341" s="33" t="str">
        <f t="shared" si="105"/>
        <v/>
      </c>
      <c r="B341" s="33" t="b">
        <f t="shared" si="106"/>
        <v>1</v>
      </c>
      <c r="C341" s="33" t="e">
        <f>IF(ISERROR(SMALL($D$4:$D$594,E341)),””,SMALL($D$4:$D$594,E341))</f>
        <v>#NAME?</v>
      </c>
      <c r="D341" s="34" t="str">
        <f t="shared" si="107"/>
        <v/>
      </c>
      <c r="E341" s="33">
        <f>ROWS($E$4:E341)</f>
        <v>338</v>
      </c>
      <c r="F341" s="33">
        <f t="shared" si="108"/>
        <v>0</v>
      </c>
      <c r="G341" s="33">
        <f>IF(OR(Report!$C$7="",Report!$C$7="All Levels"),1,IF(Report!$C$7=Data!Z341,1,0))</f>
        <v>0</v>
      </c>
      <c r="H341" s="33">
        <f t="shared" si="109"/>
        <v>1</v>
      </c>
      <c r="I341" s="33">
        <f t="shared" si="110"/>
        <v>3</v>
      </c>
      <c r="J341" s="33">
        <f>IF(OR(Report!$F$7="",Report!$F$7="All AMs"),1,IF(Report!$F$7=Data!W341,1,0))</f>
        <v>1</v>
      </c>
      <c r="K341" s="33">
        <f>IF(OR(Report!$E$7="",Report!$E$7="All Zones"),1,IF(Report!$E$7=Data!P341,1,0))</f>
        <v>1</v>
      </c>
      <c r="L341" s="33">
        <f>IF(OR(Report!$D$7="",Report!$D$7="All Regions"),1,IF(Report!$D$7=Data!O341,1,0))</f>
        <v>1</v>
      </c>
      <c r="M341" s="67" t="s">
        <v>1164</v>
      </c>
      <c r="N341" s="67" t="s">
        <v>1165</v>
      </c>
      <c r="O341" s="68" t="s">
        <v>19</v>
      </c>
      <c r="P341" s="68" t="s">
        <v>686</v>
      </c>
      <c r="Q341" s="68" t="s">
        <v>686</v>
      </c>
      <c r="R341" s="67" t="s">
        <v>777</v>
      </c>
      <c r="S341" s="67" t="s">
        <v>753</v>
      </c>
      <c r="T341" s="67" t="s">
        <v>755</v>
      </c>
      <c r="U341" s="67"/>
      <c r="V341" s="67" t="s">
        <v>831</v>
      </c>
      <c r="W341" s="67" t="s">
        <v>719</v>
      </c>
      <c r="X341" s="67" t="s">
        <v>445</v>
      </c>
      <c r="Y341" s="68" t="s">
        <v>361</v>
      </c>
      <c r="Z341" s="68" t="s">
        <v>13</v>
      </c>
      <c r="AA341" s="68" t="s">
        <v>925</v>
      </c>
      <c r="AB341" s="18">
        <f>IF(Z341="TM",IF(AA341="H",(COUNTIFS(Orders!AD:AD,Data!M341,Orders!W:W,0,Orders!X:X,0)+COUNTIFS(Orders!AD:AD,Data!M341,Orders!W:W,1,Orders!X:X,1)),0),IF(Data!Z341="AAM",SUMIFS(Data!AB:AB,Data!Z:Z,"TM",Data!X:X,Data!M341,AA:AA,"H"),IF(Data!Z341="AM",SUMIFS(Data!AB:AB,Data!Z:Z,"TM",Data!V:V,Data!M341,AA:AA,"H"),IF(Data!Z341="AZM",SUMIFS(Data!AB:AB,Data!Z:Z,"TM",Data!U:U,Data!M341,AA:AA,"H"),IF(Data!Z341="ZM",SUMIFS(Data!AB:AB,Data!Z:Z,"TM",Data!T:T,Data!M341,AA:AA,"H"),IF(Data!Z341="RM",SUMIFS(Data!AB:AB,Data!Z:Z,"TM",Data!S:S,Data!M341,AA:AA,"H"),IF(Data!Z341="CM",SUMIFS(Data!AB:AB,Data!Z:Z,"TM",Data!R:R,Data!M341,AA:AA,"H"),"")))))))</f>
        <v>0</v>
      </c>
      <c r="AC341" s="28">
        <f>IF(Z341="TM",IF(AA341="H",(SUMIFS(Orders!AG:AG,Orders!AD:AD,Data!M341,Orders!W:W,0,Orders!X:X,0)+SUMIFS(Orders!AG:AG,Orders!AD:AD,Data!M341,Orders!W:W,1,Orders!X:X,1))/12000,0),IF(Data!Z341="AAM",SUMIFS(Data!AC:AC,Data!Z:Z,"TM",Data!X:X,Data!M341,AA:AA,"H"),IF(Data!Z341="AM",SUMIFS(Data!AC:AC,Data!Z:Z,"TM",Data!V:V,Data!M341,AA:AA,"H"),IF(Data!Z341="AZM",SUMIFS(Data!AC:AC,Data!Z:Z,"TM",Data!U:U,Data!M341,AA:AA,"H"),IF(Data!Z341="Zone",SUMIFS(Data!AC:AC,Data!Z:Z,"TM",Data!T:T,Data!M341,AA:AA,"H"),IF(Data!Z341="Region",SUMIFS(Data!AC:AC,Data!Z:Z,"TM",Data!S:S,Data!M341,AA:AA,"H"),IF(Data!Z341="Country",SUMIFS(Data!AC:AC,Data!Z:Z,"TM",Data!R:R,Data!M341,AA:AA,"H"),"")))))))</f>
        <v>0</v>
      </c>
      <c r="AD341" s="18">
        <f>IF(Z341="TM",0,IF(Data!Z341="AAM",SUMIFS(Data!AD:AD,Data!Z:Z,"TM",Data!X:X,Data!M341,AA:AA,"H"),IF(Data!Z341="AM",SUMIFS(Data!AD:AD,Data!Z:Z,"TM",Data!V:V,Data!M341,AA:AA,"H"),IF(Data!Z341="AZM",SUMIFS(Data!AD:AD,Data!Z:Z,"TM",Data!U:U,Data!M341,AA:AA,"H"),IF(Data!Z341="Zone",SUMIFS(Data!AD:AD,Data!Z:Z,"TM",Data!T:T,Data!M341,AA:AA,"H"),IF(Data!Z341="Region",SUMIFS(Data!AD:AD,Data!Z:Z,"TM",Data!S:S,Data!M341,AA:AA,"H"),IF(Data!Z341="Country",SUMIFS(Data!AD:AD,Data!Z:Z,"TM",Data!R:R,Data!M341,AA:AA,"H"),"")))))))</f>
        <v>0</v>
      </c>
      <c r="AE341" s="27">
        <f t="shared" si="94"/>
        <v>0</v>
      </c>
      <c r="AF341" s="26">
        <f t="shared" si="95"/>
        <v>0</v>
      </c>
      <c r="AG341" s="26">
        <f t="shared" si="96"/>
        <v>0</v>
      </c>
      <c r="AH341" s="26">
        <f t="shared" si="97"/>
        <v>0</v>
      </c>
      <c r="AJ341" s="28">
        <f>IF(Z341="TM",IF(AA341="U",(SUMIFS(Orders!AG:AG,Orders!AD:AD,Data!M341,Orders!W:W,0,Orders!X:X,0)+SUMIFS(Orders!AG:AG,Orders!AD:AD,Data!M341,Orders!W:W,1,Orders!X:X,1))/12000,0),IF(Data!Z341="AAM",SUMIFS(Data!AJ:AJ,Data!Z:Z,"TM",Data!X:X,Data!M341,AA:AA,"U"),IF(Data!Z341="AM",SUMIFS(Data!AJ:AJ,Data!Z:Z,"TM",Data!V:V,Data!M341,AA:AA,"U"),IF(Data!Z341="AZM",SUMIFS(Data!AJ:AJ,Data!Z:Z,"TM",Data!U:U,Data!M341,AA:AA,"U"),IF(Data!Z341="Zone",SUMIFS(Data!AJ:AJ,Data!Z:Z,"TM",Data!T:T,Data!M341,AA:AA,"U"),IF(Data!Z341="Region",SUMIFS(Data!AJ:AJ,Data!Z:Z,"TM",Data!S:S,Data!M341,AA:AA,"U"),IF(Data!Z341="Country",SUMIFS(Data!AJ:AJ,Data!Z:Z,"TM",Data!R:R,Data!M341,AA:AA,"U"),"")))))))</f>
        <v>0</v>
      </c>
      <c r="AK341" s="18">
        <f>IF(Z341="TM",IF(AA341="U",(SUMIFS(Orders!AG:AG,Orders!AD:AD,Data!M341,Orders!W:W,0,Orders!X:X,0)+SUMIFS(Orders!AG:AG,Orders!AD:AD,Data!M341,Orders!W:W,1,Orders!X:X,1)),0),IF(Data!Z341="AAM",SUMIFS(Data!AK:AK,Data!Z:Z,"TM",Data!X:X,Data!M341,AA:AA,"U"),IF(Data!Z341="AM",SUMIFS(Data!AK:AK,Data!Z:Z,"TM",Data!V:V,Data!M341,AA:AA,"U"),IF(Data!Z341="AZM",SUMIFS(Data!AK:AK,Data!Z:Z,"TM",Data!U:U,Data!M341,AA:AA,"U"),IF(Data!Z341="Zone",SUMIFS(Data!AK:AK,Data!Z:Z,"TM",Data!T:T,Data!M341,AA:AA,"U"),IF(Data!Z341="Region",SUMIFS(Data!AK:AK,Data!Z:Z,"TM",Data!S:S,Data!M341,AA:AA,"U"),IF(Data!Z341="Country",SUMIFS(Data!AK:AK,Data!Z:Z,"TM",Data!R:R,Data!M341,AA:AA,"U"),"")))))))</f>
        <v>0</v>
      </c>
      <c r="AL341" s="18">
        <f>IF(Z341="TM",12000*0,IF(Data!Z341="AAM",SUMIFS(Data!AL:AL,Data!Z:Z,"TM",Data!X:X,Data!M341,AA:AA,"H"),IF(Data!Z341="AM",SUMIFS(Data!AL:AL,Data!Z:Z,"TM",Data!V:V,Data!M341,AA:AA,"H"),IF(Data!Z341="AZM",SUMIFS(Data!AL:AL,Data!Z:Z,"TM",Data!U:U,Data!M341,AA:AA,"H"),IF(Data!Z341="Zone",SUMIFS(Data!AL:AL,Data!Z:Z,"TM",Data!T:T,Data!M341,AA:AA,"H"),IF(Data!Z341="Region",SUMIFS(Data!AL:AL,Data!Z:Z,"TM",Data!S:S,Data!M341,AA:AA,"H"),IF(Data!Z341="Country",SUMIFS(Data!AL:AL,Data!Z:Z,"TM",Data!R:R,Data!M341,AA:AA,"H"),"")))))))</f>
        <v>0</v>
      </c>
      <c r="AM341" s="27">
        <f t="shared" si="98"/>
        <v>0</v>
      </c>
      <c r="AN341" s="26">
        <f t="shared" si="99"/>
        <v>0</v>
      </c>
      <c r="AO341" s="26">
        <f t="shared" si="100"/>
        <v>0</v>
      </c>
      <c r="AQ341" s="28">
        <f t="shared" si="101"/>
        <v>0</v>
      </c>
      <c r="AR341" s="18">
        <f t="shared" si="102"/>
        <v>0</v>
      </c>
      <c r="AS341" s="18">
        <f t="shared" si="103"/>
        <v>0</v>
      </c>
      <c r="AT341" s="27">
        <f t="shared" si="104"/>
        <v>0</v>
      </c>
      <c r="AU341" s="27"/>
      <c r="AV341" s="27"/>
      <c r="AW341" s="18">
        <f>IF(Z341="TM",(COUNTIFS(Orders!AD:AD,Data!M341,Orders!W:W,0,Orders!X:X,0,Orders!S:S,"*Ray*")+COUNTIFS(Orders!AD:AD,Data!M341,Orders!W:W,1,Orders!X:X,1,Orders!S:S,"*Ray*")+COUNTIFS(Orders!AD:AD,Data!M341,Orders!W:W,0,Orders!X:X,0,Orders!S:S,"*Fabric*")+COUNTIFS(Orders!AD:AD,Data!M341,Orders!W:W,1,Orders!X:X,1,Orders!S:S,"*Fabric*")),IF(Data!Z341="AAM",SUMIFS(Data!AW:AW,Data!Z:Z,"TM",Data!X:X,Data!M341),IF(Data!Z341="AM",SUMIFS(Data!AW:AW,Data!Z:Z,"TM",Data!V:V,Data!M341),IF(Data!Z341="AZM",SUMIFS(Data!AW:AW,Data!Z:Z,"TM",Data!U:U,Data!M341),IF(Data!Z341="Zone",SUMIFS(Data!AW:AW,Data!Z:Z,"TM",Data!T:T,Data!M341),IF(Data!Z341="Region",SUMIFS(Data!AW:AW,Data!Z:Z,"TM",Data!S:S,Data!M341),IF(Data!Z341="Country",SUMIFS(Data!AW:AW,Data!Z:Z,"TM",Data!R:R,Data!M341),0)))))))</f>
        <v>0</v>
      </c>
      <c r="AX341" s="18">
        <f>IF(Z341="TM",(COUNTIFS(Orders!AD:AD,Data!M341,Orders!W:W,0,Orders!X:X,0,Orders!S:S,"*Starter*")+COUNTIFS(Orders!AD:AD,Data!M341,Orders!W:W,1,Orders!X:X,1,Orders!S:S,"*Starter*")),IF(Data!Z341="AAM",SUMIFS(Data!AX:AX,Data!Z:Z,"TM",Data!X:X,Data!M341),IF(Data!Z341="AM",SUMIFS(Data!AX:AX,Data!Z:Z,"TM",Data!V:V,Data!M341),IF(Data!Z341="AZM",SUMIFS(Data!AX:AX,Data!Z:Z,"TM",Data!U:U,Data!M341),IF(Data!Z341="Zone",SUMIFS(Data!AX:AX,Data!Z:Z,"TM",Data!T:T,Data!M341),IF(Data!Z341="Region",SUMIFS(Data!AX:AX,Data!Z:Z,"TM",Data!S:S,Data!M341),IF(Data!Z341="Country",SUMIFS(Data!AX:AX,Data!Z:Z,"TM",Data!R:R,Data!M341),0)))))))</f>
        <v>0</v>
      </c>
      <c r="AY341" s="18">
        <f>IF(Z341="TM",(COUNTIFS(Orders!AD:AD,Data!M341,Orders!W:W,0,Orders!X:X,0,Orders!S:S,"*Pro*")+COUNTIFS(Orders!AD:AD,Data!M341,Orders!W:W,1,Orders!X:X,1,Orders!S:S,"*Pro*")),IF(Data!Z341="AAM",SUMIFS(Data!AY:AY,Data!Z:Z,"TM",Data!X:X,Data!M341),IF(Data!Z341="AM",SUMIFS(Data!AY:AY,Data!Z:Z,"TM",Data!V:V,Data!M341),IF(Data!Z341="AZM",SUMIFS(Data!AY:AY,Data!Z:Z,"TM",Data!U:U,Data!M341),IF(Data!Z341="Zone",SUMIFS(Data!AY:AY,Data!Z:Z,"TM",Data!T:T,Data!M341),IF(Data!Z341="Region",SUMIFS(Data!AY:AY,Data!Z:Z,"TM",Data!S:S,Data!M341),IF(Data!Z341="Country",SUMIFS(Data!AY:AY,Data!Z:Z,"TM",Data!R:R,Data!M341),0)))))))</f>
        <v>0</v>
      </c>
      <c r="AZ341" s="18">
        <f>IF(Z341="TM",(COUNTIFS(Orders!AD:AD,Data!M341,Orders!W:W,0,Orders!X:X,0,Orders!S:S,"*Tab*")+COUNTIFS(Orders!AD:AD,Data!M341,Orders!W:W,1,Orders!X:X,1,Orders!S:S,"*Tab*")),IF(Data!Z341="AAM",SUMIFS(Data!AZ:AZ,Data!Z:Z,"TM",Data!X:X,Data!M341),IF(Data!Z341="AM",SUMIFS(Data!AZ:AZ,Data!Z:Z,"TM",Data!V:V,Data!M341),IF(Data!Z341="AZM",SUMIFS(Data!AZ:AZ,Data!Z:Z,"TM",Data!U:U,Data!M341),IF(Data!Z341="Zone",SUMIFS(Data!AZ:AZ,Data!Z:Z,"TM",Data!T:T,Data!M341),IF(Data!Z341="Region",SUMIFS(Data!AZ:AZ,Data!Z:Z,"TM",Data!S:S,Data!M341),IF(Data!Z341="Country",SUMIFS(Data!AZ:AZ,Data!Z:Z,"TM",Data!R:R,Data!M341),0)))))))</f>
        <v>0</v>
      </c>
      <c r="BA341" s="18">
        <f>IF(Z341="TM",(COUNTIFS(Orders!AD:AD,Data!M341,Orders!W:W,0,Orders!X:X,0,Orders!S:S,"*Dental*")+COUNTIFS(Orders!AD:AD,Data!M341,Orders!W:W,1,Orders!X:X,1,Orders!S:S,"*Dental*")+COUNTIFS(Orders!AD:AD,Data!M341,Orders!W:W,0,Orders!X:X,0,Orders!S:S,"*Pediatric*")+COUNTIFS(Orders!AD:AD,Data!M341,Orders!W:W,1,Orders!X:X,1,Orders!S:S,"*Pediatric*")),IF(Data!Z341="AAM",SUMIFS(Data!BA:BA,Data!Z:Z,"TM",Data!X:X,Data!M341),IF(Data!Z341="AM",SUMIFS(Data!BA:BA,Data!Z:Z,"TM",Data!V:V,Data!M341),IF(Data!Z341="AZM",SUMIFS(Data!BA:BA,Data!Z:Z,"TM",Data!U:U,Data!M341),IF(Data!Z341="Zone",SUMIFS(Data!BA:BA,Data!Z:Z,"TM",Data!T:T,Data!M341),IF(Data!Z341="Region",SUMIFS(Data!BA:BA,Data!Z:Z,"TM",Data!S:S,Data!M341),IF(Data!Z341="Country",SUMIFS(Data!BA:BA,Data!Z:Z,"TM",Data!R:R,Data!M341),0)))))))</f>
        <v>0</v>
      </c>
      <c r="BB341" s="18">
        <f>IF(Z341="TM",(COUNTIFS(Orders!AD:AD,Data!M341,Orders!W:W,0,Orders!X:X,0,Orders!S:S,"*Fabric*")+COUNTIFS(Orders!AD:AD,Data!M341,Orders!W:W,1,Orders!X:X,1,Orders!S:S,"*Fabric*")),IF(Data!Z341="AAM",SUMIFS(Data!BB:BB,Data!Z:Z,"TM",Data!X:X,Data!M341),IF(Data!Z341="AM",SUMIFS(Data!BB:BB,Data!Z:Z,"TM",Data!V:V,Data!M341),IF(Data!Z341="AZM",SUMIFS(Data!BB:BB,Data!Z:Z,"TM",Data!U:U,Data!M341),IF(Data!Z341="Zone",SUMIFS(Data!BB:BB,Data!Z:Z,"TM",Data!T:T,Data!M341),IF(Data!Z341="Region",SUMIFS(Data!BB:BB,Data!Z:Z,"TM",Data!S:S,Data!M341),IF(Data!Z341="Country",SUMIFS(Data!BB:BB,Data!Z:Z,"TM",Data!R:R,Data!M341),0)))))))</f>
        <v>0</v>
      </c>
    </row>
    <row r="342" spans="1:54" ht="15.75" x14ac:dyDescent="0.3">
      <c r="A342" s="33" t="str">
        <f t="shared" si="105"/>
        <v/>
      </c>
      <c r="B342" s="33" t="b">
        <f t="shared" si="106"/>
        <v>1</v>
      </c>
      <c r="C342" s="33" t="e">
        <f>IF(ISERROR(SMALL($D$4:$D$594,E342)),””,SMALL($D$4:$D$594,E342))</f>
        <v>#NAME?</v>
      </c>
      <c r="D342" s="34" t="str">
        <f t="shared" si="107"/>
        <v/>
      </c>
      <c r="E342" s="33">
        <f>ROWS($E$4:E342)</f>
        <v>339</v>
      </c>
      <c r="F342" s="33">
        <f t="shared" si="108"/>
        <v>0</v>
      </c>
      <c r="G342" s="33">
        <f>IF(OR(Report!$C$7="",Report!$C$7="All Levels"),1,IF(Report!$C$7=Data!Z342,1,0))</f>
        <v>0</v>
      </c>
      <c r="H342" s="33">
        <f t="shared" si="109"/>
        <v>1</v>
      </c>
      <c r="I342" s="33">
        <f t="shared" si="110"/>
        <v>3</v>
      </c>
      <c r="J342" s="33">
        <f>IF(OR(Report!$F$7="",Report!$F$7="All AMs"),1,IF(Report!$F$7=Data!W342,1,0))</f>
        <v>1</v>
      </c>
      <c r="K342" s="33">
        <f>IF(OR(Report!$E$7="",Report!$E$7="All Zones"),1,IF(Report!$E$7=Data!P342,1,0))</f>
        <v>1</v>
      </c>
      <c r="L342" s="33">
        <f>IF(OR(Report!$D$7="",Report!$D$7="All Regions"),1,IF(Report!$D$7=Data!O342,1,0))</f>
        <v>1</v>
      </c>
      <c r="M342" s="67" t="s">
        <v>1166</v>
      </c>
      <c r="N342" s="67" t="s">
        <v>1167</v>
      </c>
      <c r="O342" s="68" t="s">
        <v>19</v>
      </c>
      <c r="P342" s="68" t="s">
        <v>686</v>
      </c>
      <c r="Q342" s="68" t="s">
        <v>686</v>
      </c>
      <c r="R342" s="67" t="s">
        <v>777</v>
      </c>
      <c r="S342" s="67" t="s">
        <v>753</v>
      </c>
      <c r="T342" s="67" t="s">
        <v>755</v>
      </c>
      <c r="U342" s="67"/>
      <c r="V342" s="67" t="s">
        <v>831</v>
      </c>
      <c r="W342" s="67" t="s">
        <v>719</v>
      </c>
      <c r="X342" s="67" t="s">
        <v>445</v>
      </c>
      <c r="Y342" s="68" t="s">
        <v>362</v>
      </c>
      <c r="Z342" s="68" t="s">
        <v>13</v>
      </c>
      <c r="AA342" s="68" t="s">
        <v>925</v>
      </c>
      <c r="AB342" s="18">
        <f>IF(Z342="TM",IF(AA342="H",(COUNTIFS(Orders!AD:AD,Data!M342,Orders!W:W,0,Orders!X:X,0)+COUNTIFS(Orders!AD:AD,Data!M342,Orders!W:W,1,Orders!X:X,1)),0),IF(Data!Z342="AAM",SUMIFS(Data!AB:AB,Data!Z:Z,"TM",Data!X:X,Data!M342,AA:AA,"H"),IF(Data!Z342="AM",SUMIFS(Data!AB:AB,Data!Z:Z,"TM",Data!V:V,Data!M342,AA:AA,"H"),IF(Data!Z342="AZM",SUMIFS(Data!AB:AB,Data!Z:Z,"TM",Data!U:U,Data!M342,AA:AA,"H"),IF(Data!Z342="ZM",SUMIFS(Data!AB:AB,Data!Z:Z,"TM",Data!T:T,Data!M342,AA:AA,"H"),IF(Data!Z342="RM",SUMIFS(Data!AB:AB,Data!Z:Z,"TM",Data!S:S,Data!M342,AA:AA,"H"),IF(Data!Z342="CM",SUMIFS(Data!AB:AB,Data!Z:Z,"TM",Data!R:R,Data!M342,AA:AA,"H"),"")))))))</f>
        <v>0</v>
      </c>
      <c r="AC342" s="28">
        <f>IF(Z342="TM",IF(AA342="H",(SUMIFS(Orders!AG:AG,Orders!AD:AD,Data!M342,Orders!W:W,0,Orders!X:X,0)+SUMIFS(Orders!AG:AG,Orders!AD:AD,Data!M342,Orders!W:W,1,Orders!X:X,1))/12000,0),IF(Data!Z342="AAM",SUMIFS(Data!AC:AC,Data!Z:Z,"TM",Data!X:X,Data!M342,AA:AA,"H"),IF(Data!Z342="AM",SUMIFS(Data!AC:AC,Data!Z:Z,"TM",Data!V:V,Data!M342,AA:AA,"H"),IF(Data!Z342="AZM",SUMIFS(Data!AC:AC,Data!Z:Z,"TM",Data!U:U,Data!M342,AA:AA,"H"),IF(Data!Z342="Zone",SUMIFS(Data!AC:AC,Data!Z:Z,"TM",Data!T:T,Data!M342,AA:AA,"H"),IF(Data!Z342="Region",SUMIFS(Data!AC:AC,Data!Z:Z,"TM",Data!S:S,Data!M342,AA:AA,"H"),IF(Data!Z342="Country",SUMIFS(Data!AC:AC,Data!Z:Z,"TM",Data!R:R,Data!M342,AA:AA,"H"),"")))))))</f>
        <v>0</v>
      </c>
      <c r="AD342" s="18">
        <f>IF(Z342="TM",0,IF(Data!Z342="AAM",SUMIFS(Data!AD:AD,Data!Z:Z,"TM",Data!X:X,Data!M342,AA:AA,"H"),IF(Data!Z342="AM",SUMIFS(Data!AD:AD,Data!Z:Z,"TM",Data!V:V,Data!M342,AA:AA,"H"),IF(Data!Z342="AZM",SUMIFS(Data!AD:AD,Data!Z:Z,"TM",Data!U:U,Data!M342,AA:AA,"H"),IF(Data!Z342="Zone",SUMIFS(Data!AD:AD,Data!Z:Z,"TM",Data!T:T,Data!M342,AA:AA,"H"),IF(Data!Z342="Region",SUMIFS(Data!AD:AD,Data!Z:Z,"TM",Data!S:S,Data!M342,AA:AA,"H"),IF(Data!Z342="Country",SUMIFS(Data!AD:AD,Data!Z:Z,"TM",Data!R:R,Data!M342,AA:AA,"H"),"")))))))</f>
        <v>0</v>
      </c>
      <c r="AE342" s="27">
        <f t="shared" si="94"/>
        <v>0</v>
      </c>
      <c r="AF342" s="26">
        <f t="shared" si="95"/>
        <v>0</v>
      </c>
      <c r="AG342" s="26">
        <f t="shared" si="96"/>
        <v>0</v>
      </c>
      <c r="AH342" s="26">
        <f t="shared" si="97"/>
        <v>0</v>
      </c>
      <c r="AJ342" s="28">
        <f>IF(Z342="TM",IF(AA342="U",(SUMIFS(Orders!AG:AG,Orders!AD:AD,Data!M342,Orders!W:W,0,Orders!X:X,0)+SUMIFS(Orders!AG:AG,Orders!AD:AD,Data!M342,Orders!W:W,1,Orders!X:X,1))/12000,0),IF(Data!Z342="AAM",SUMIFS(Data!AJ:AJ,Data!Z:Z,"TM",Data!X:X,Data!M342,AA:AA,"U"),IF(Data!Z342="AM",SUMIFS(Data!AJ:AJ,Data!Z:Z,"TM",Data!V:V,Data!M342,AA:AA,"U"),IF(Data!Z342="AZM",SUMIFS(Data!AJ:AJ,Data!Z:Z,"TM",Data!U:U,Data!M342,AA:AA,"U"),IF(Data!Z342="Zone",SUMIFS(Data!AJ:AJ,Data!Z:Z,"TM",Data!T:T,Data!M342,AA:AA,"U"),IF(Data!Z342="Region",SUMIFS(Data!AJ:AJ,Data!Z:Z,"TM",Data!S:S,Data!M342,AA:AA,"U"),IF(Data!Z342="Country",SUMIFS(Data!AJ:AJ,Data!Z:Z,"TM",Data!R:R,Data!M342,AA:AA,"U"),"")))))))</f>
        <v>0</v>
      </c>
      <c r="AK342" s="18">
        <f>IF(Z342="TM",IF(AA342="U",(SUMIFS(Orders!AG:AG,Orders!AD:AD,Data!M342,Orders!W:W,0,Orders!X:X,0)+SUMIFS(Orders!AG:AG,Orders!AD:AD,Data!M342,Orders!W:W,1,Orders!X:X,1)),0),IF(Data!Z342="AAM",SUMIFS(Data!AK:AK,Data!Z:Z,"TM",Data!X:X,Data!M342,AA:AA,"U"),IF(Data!Z342="AM",SUMIFS(Data!AK:AK,Data!Z:Z,"TM",Data!V:V,Data!M342,AA:AA,"U"),IF(Data!Z342="AZM",SUMIFS(Data!AK:AK,Data!Z:Z,"TM",Data!U:U,Data!M342,AA:AA,"U"),IF(Data!Z342="Zone",SUMIFS(Data!AK:AK,Data!Z:Z,"TM",Data!T:T,Data!M342,AA:AA,"U"),IF(Data!Z342="Region",SUMIFS(Data!AK:AK,Data!Z:Z,"TM",Data!S:S,Data!M342,AA:AA,"U"),IF(Data!Z342="Country",SUMIFS(Data!AK:AK,Data!Z:Z,"TM",Data!R:R,Data!M342,AA:AA,"U"),"")))))))</f>
        <v>0</v>
      </c>
      <c r="AL342" s="18">
        <f>IF(Z342="TM",12000*0,IF(Data!Z342="AAM",SUMIFS(Data!AL:AL,Data!Z:Z,"TM",Data!X:X,Data!M342,AA:AA,"H"),IF(Data!Z342="AM",SUMIFS(Data!AL:AL,Data!Z:Z,"TM",Data!V:V,Data!M342,AA:AA,"H"),IF(Data!Z342="AZM",SUMIFS(Data!AL:AL,Data!Z:Z,"TM",Data!U:U,Data!M342,AA:AA,"H"),IF(Data!Z342="Zone",SUMIFS(Data!AL:AL,Data!Z:Z,"TM",Data!T:T,Data!M342,AA:AA,"H"),IF(Data!Z342="Region",SUMIFS(Data!AL:AL,Data!Z:Z,"TM",Data!S:S,Data!M342,AA:AA,"H"),IF(Data!Z342="Country",SUMIFS(Data!AL:AL,Data!Z:Z,"TM",Data!R:R,Data!M342,AA:AA,"H"),"")))))))</f>
        <v>0</v>
      </c>
      <c r="AM342" s="27">
        <f t="shared" si="98"/>
        <v>0</v>
      </c>
      <c r="AN342" s="26">
        <f t="shared" si="99"/>
        <v>0</v>
      </c>
      <c r="AO342" s="26">
        <f t="shared" si="100"/>
        <v>0</v>
      </c>
      <c r="AQ342" s="28">
        <f t="shared" si="101"/>
        <v>0</v>
      </c>
      <c r="AR342" s="18">
        <f t="shared" si="102"/>
        <v>0</v>
      </c>
      <c r="AS342" s="18">
        <f t="shared" si="103"/>
        <v>0</v>
      </c>
      <c r="AT342" s="27">
        <f t="shared" si="104"/>
        <v>0</v>
      </c>
      <c r="AU342" s="27"/>
      <c r="AV342" s="27"/>
      <c r="AW342" s="18">
        <f>IF(Z342="TM",(COUNTIFS(Orders!AD:AD,Data!M342,Orders!W:W,0,Orders!X:X,0,Orders!S:S,"*Ray*")+COUNTIFS(Orders!AD:AD,Data!M342,Orders!W:W,1,Orders!X:X,1,Orders!S:S,"*Ray*")+COUNTIFS(Orders!AD:AD,Data!M342,Orders!W:W,0,Orders!X:X,0,Orders!S:S,"*Fabric*")+COUNTIFS(Orders!AD:AD,Data!M342,Orders!W:W,1,Orders!X:X,1,Orders!S:S,"*Fabric*")),IF(Data!Z342="AAM",SUMIFS(Data!AW:AW,Data!Z:Z,"TM",Data!X:X,Data!M342),IF(Data!Z342="AM",SUMIFS(Data!AW:AW,Data!Z:Z,"TM",Data!V:V,Data!M342),IF(Data!Z342="AZM",SUMIFS(Data!AW:AW,Data!Z:Z,"TM",Data!U:U,Data!M342),IF(Data!Z342="Zone",SUMIFS(Data!AW:AW,Data!Z:Z,"TM",Data!T:T,Data!M342),IF(Data!Z342="Region",SUMIFS(Data!AW:AW,Data!Z:Z,"TM",Data!S:S,Data!M342),IF(Data!Z342="Country",SUMIFS(Data!AW:AW,Data!Z:Z,"TM",Data!R:R,Data!M342),0)))))))</f>
        <v>0</v>
      </c>
      <c r="AX342" s="18">
        <f>IF(Z342="TM",(COUNTIFS(Orders!AD:AD,Data!M342,Orders!W:W,0,Orders!X:X,0,Orders!S:S,"*Starter*")+COUNTIFS(Orders!AD:AD,Data!M342,Orders!W:W,1,Orders!X:X,1,Orders!S:S,"*Starter*")),IF(Data!Z342="AAM",SUMIFS(Data!AX:AX,Data!Z:Z,"TM",Data!X:X,Data!M342),IF(Data!Z342="AM",SUMIFS(Data!AX:AX,Data!Z:Z,"TM",Data!V:V,Data!M342),IF(Data!Z342="AZM",SUMIFS(Data!AX:AX,Data!Z:Z,"TM",Data!U:U,Data!M342),IF(Data!Z342="Zone",SUMIFS(Data!AX:AX,Data!Z:Z,"TM",Data!T:T,Data!M342),IF(Data!Z342="Region",SUMIFS(Data!AX:AX,Data!Z:Z,"TM",Data!S:S,Data!M342),IF(Data!Z342="Country",SUMIFS(Data!AX:AX,Data!Z:Z,"TM",Data!R:R,Data!M342),0)))))))</f>
        <v>0</v>
      </c>
      <c r="AY342" s="18">
        <f>IF(Z342="TM",(COUNTIFS(Orders!AD:AD,Data!M342,Orders!W:W,0,Orders!X:X,0,Orders!S:S,"*Pro*")+COUNTIFS(Orders!AD:AD,Data!M342,Orders!W:W,1,Orders!X:X,1,Orders!S:S,"*Pro*")),IF(Data!Z342="AAM",SUMIFS(Data!AY:AY,Data!Z:Z,"TM",Data!X:X,Data!M342),IF(Data!Z342="AM",SUMIFS(Data!AY:AY,Data!Z:Z,"TM",Data!V:V,Data!M342),IF(Data!Z342="AZM",SUMIFS(Data!AY:AY,Data!Z:Z,"TM",Data!U:U,Data!M342),IF(Data!Z342="Zone",SUMIFS(Data!AY:AY,Data!Z:Z,"TM",Data!T:T,Data!M342),IF(Data!Z342="Region",SUMIFS(Data!AY:AY,Data!Z:Z,"TM",Data!S:S,Data!M342),IF(Data!Z342="Country",SUMIFS(Data!AY:AY,Data!Z:Z,"TM",Data!R:R,Data!M342),0)))))))</f>
        <v>0</v>
      </c>
      <c r="AZ342" s="18">
        <f>IF(Z342="TM",(COUNTIFS(Orders!AD:AD,Data!M342,Orders!W:W,0,Orders!X:X,0,Orders!S:S,"*Tab*")+COUNTIFS(Orders!AD:AD,Data!M342,Orders!W:W,1,Orders!X:X,1,Orders!S:S,"*Tab*")),IF(Data!Z342="AAM",SUMIFS(Data!AZ:AZ,Data!Z:Z,"TM",Data!X:X,Data!M342),IF(Data!Z342="AM",SUMIFS(Data!AZ:AZ,Data!Z:Z,"TM",Data!V:V,Data!M342),IF(Data!Z342="AZM",SUMIFS(Data!AZ:AZ,Data!Z:Z,"TM",Data!U:U,Data!M342),IF(Data!Z342="Zone",SUMIFS(Data!AZ:AZ,Data!Z:Z,"TM",Data!T:T,Data!M342),IF(Data!Z342="Region",SUMIFS(Data!AZ:AZ,Data!Z:Z,"TM",Data!S:S,Data!M342),IF(Data!Z342="Country",SUMIFS(Data!AZ:AZ,Data!Z:Z,"TM",Data!R:R,Data!M342),0)))))))</f>
        <v>0</v>
      </c>
      <c r="BA342" s="18">
        <f>IF(Z342="TM",(COUNTIFS(Orders!AD:AD,Data!M342,Orders!W:W,0,Orders!X:X,0,Orders!S:S,"*Dental*")+COUNTIFS(Orders!AD:AD,Data!M342,Orders!W:W,1,Orders!X:X,1,Orders!S:S,"*Dental*")+COUNTIFS(Orders!AD:AD,Data!M342,Orders!W:W,0,Orders!X:X,0,Orders!S:S,"*Pediatric*")+COUNTIFS(Orders!AD:AD,Data!M342,Orders!W:W,1,Orders!X:X,1,Orders!S:S,"*Pediatric*")),IF(Data!Z342="AAM",SUMIFS(Data!BA:BA,Data!Z:Z,"TM",Data!X:X,Data!M342),IF(Data!Z342="AM",SUMIFS(Data!BA:BA,Data!Z:Z,"TM",Data!V:V,Data!M342),IF(Data!Z342="AZM",SUMIFS(Data!BA:BA,Data!Z:Z,"TM",Data!U:U,Data!M342),IF(Data!Z342="Zone",SUMIFS(Data!BA:BA,Data!Z:Z,"TM",Data!T:T,Data!M342),IF(Data!Z342="Region",SUMIFS(Data!BA:BA,Data!Z:Z,"TM",Data!S:S,Data!M342),IF(Data!Z342="Country",SUMIFS(Data!BA:BA,Data!Z:Z,"TM",Data!R:R,Data!M342),0)))))))</f>
        <v>0</v>
      </c>
      <c r="BB342" s="18">
        <f>IF(Z342="TM",(COUNTIFS(Orders!AD:AD,Data!M342,Orders!W:W,0,Orders!X:X,0,Orders!S:S,"*Fabric*")+COUNTIFS(Orders!AD:AD,Data!M342,Orders!W:W,1,Orders!X:X,1,Orders!S:S,"*Fabric*")),IF(Data!Z342="AAM",SUMIFS(Data!BB:BB,Data!Z:Z,"TM",Data!X:X,Data!M342),IF(Data!Z342="AM",SUMIFS(Data!BB:BB,Data!Z:Z,"TM",Data!V:V,Data!M342),IF(Data!Z342="AZM",SUMIFS(Data!BB:BB,Data!Z:Z,"TM",Data!U:U,Data!M342),IF(Data!Z342="Zone",SUMIFS(Data!BB:BB,Data!Z:Z,"TM",Data!T:T,Data!M342),IF(Data!Z342="Region",SUMIFS(Data!BB:BB,Data!Z:Z,"TM",Data!S:S,Data!M342),IF(Data!Z342="Country",SUMIFS(Data!BB:BB,Data!Z:Z,"TM",Data!R:R,Data!M342),0)))))))</f>
        <v>0</v>
      </c>
    </row>
    <row r="343" spans="1:54" ht="15.75" x14ac:dyDescent="0.3">
      <c r="A343" s="33" t="str">
        <f t="shared" si="105"/>
        <v/>
      </c>
      <c r="B343" s="33" t="b">
        <f t="shared" si="106"/>
        <v>1</v>
      </c>
      <c r="C343" s="33" t="e">
        <f>IF(ISERROR(SMALL($D$4:$D$594,E343)),””,SMALL($D$4:$D$594,E343))</f>
        <v>#NAME?</v>
      </c>
      <c r="D343" s="34" t="str">
        <f t="shared" si="107"/>
        <v/>
      </c>
      <c r="E343" s="33">
        <f>ROWS($E$4:E343)</f>
        <v>340</v>
      </c>
      <c r="F343" s="33">
        <f t="shared" si="108"/>
        <v>0</v>
      </c>
      <c r="G343" s="33">
        <f>IF(OR(Report!$C$7="",Report!$C$7="All Levels"),1,IF(Report!$C$7=Data!Z343,1,0))</f>
        <v>0</v>
      </c>
      <c r="H343" s="33">
        <f t="shared" si="109"/>
        <v>1</v>
      </c>
      <c r="I343" s="33">
        <f t="shared" si="110"/>
        <v>3</v>
      </c>
      <c r="J343" s="33">
        <f>IF(OR(Report!$F$7="",Report!$F$7="All AMs"),1,IF(Report!$F$7=Data!W343,1,0))</f>
        <v>1</v>
      </c>
      <c r="K343" s="33">
        <f>IF(OR(Report!$E$7="",Report!$E$7="All Zones"),1,IF(Report!$E$7=Data!P343,1,0))</f>
        <v>1</v>
      </c>
      <c r="L343" s="33">
        <f>IF(OR(Report!$D$7="",Report!$D$7="All Regions"),1,IF(Report!$D$7=Data!O343,1,0))</f>
        <v>1</v>
      </c>
      <c r="M343" s="67" t="s">
        <v>574</v>
      </c>
      <c r="N343" s="67" t="s">
        <v>1168</v>
      </c>
      <c r="O343" s="68" t="s">
        <v>19</v>
      </c>
      <c r="P343" s="68" t="s">
        <v>686</v>
      </c>
      <c r="Q343" s="68" t="s">
        <v>686</v>
      </c>
      <c r="R343" s="67" t="s">
        <v>777</v>
      </c>
      <c r="S343" s="67" t="s">
        <v>753</v>
      </c>
      <c r="T343" s="67" t="s">
        <v>755</v>
      </c>
      <c r="U343" s="67"/>
      <c r="V343" s="67" t="s">
        <v>831</v>
      </c>
      <c r="W343" s="67" t="s">
        <v>719</v>
      </c>
      <c r="X343" s="67"/>
      <c r="Y343" s="68" t="s">
        <v>361</v>
      </c>
      <c r="Z343" s="68" t="s">
        <v>13</v>
      </c>
      <c r="AA343" s="68" t="s">
        <v>70</v>
      </c>
      <c r="AB343" s="18">
        <f>IF(Z343="TM",IF(AA343="H",(COUNTIFS(Orders!AD:AD,Data!M343,Orders!W:W,0,Orders!X:X,0)+COUNTIFS(Orders!AD:AD,Data!M343,Orders!W:W,1,Orders!X:X,1)),0),IF(Data!Z343="AAM",SUMIFS(Data!AB:AB,Data!Z:Z,"TM",Data!X:X,Data!M343,AA:AA,"H"),IF(Data!Z343="AM",SUMIFS(Data!AB:AB,Data!Z:Z,"TM",Data!V:V,Data!M343,AA:AA,"H"),IF(Data!Z343="AZM",SUMIFS(Data!AB:AB,Data!Z:Z,"TM",Data!U:U,Data!M343,AA:AA,"H"),IF(Data!Z343="ZM",SUMIFS(Data!AB:AB,Data!Z:Z,"TM",Data!T:T,Data!M343,AA:AA,"H"),IF(Data!Z343="RM",SUMIFS(Data!AB:AB,Data!Z:Z,"TM",Data!S:S,Data!M343,AA:AA,"H"),IF(Data!Z343="CM",SUMIFS(Data!AB:AB,Data!Z:Z,"TM",Data!R:R,Data!M343,AA:AA,"H"),"")))))))</f>
        <v>0</v>
      </c>
      <c r="AC343" s="28">
        <f>IF(Z343="TM",IF(AA343="H",(SUMIFS(Orders!AG:AG,Orders!AD:AD,Data!M343,Orders!W:W,0,Orders!X:X,0)+SUMIFS(Orders!AG:AG,Orders!AD:AD,Data!M343,Orders!W:W,1,Orders!X:X,1))/12000,0),IF(Data!Z343="AAM",SUMIFS(Data!AC:AC,Data!Z:Z,"TM",Data!X:X,Data!M343,AA:AA,"H"),IF(Data!Z343="AM",SUMIFS(Data!AC:AC,Data!Z:Z,"TM",Data!V:V,Data!M343,AA:AA,"H"),IF(Data!Z343="AZM",SUMIFS(Data!AC:AC,Data!Z:Z,"TM",Data!U:U,Data!M343,AA:AA,"H"),IF(Data!Z343="Zone",SUMIFS(Data!AC:AC,Data!Z:Z,"TM",Data!T:T,Data!M343,AA:AA,"H"),IF(Data!Z343="Region",SUMIFS(Data!AC:AC,Data!Z:Z,"TM",Data!S:S,Data!M343,AA:AA,"H"),IF(Data!Z343="Country",SUMIFS(Data!AC:AC,Data!Z:Z,"TM",Data!R:R,Data!M343,AA:AA,"H"),"")))))))</f>
        <v>0</v>
      </c>
      <c r="AD343" s="18">
        <f>IF(Z343="TM",0,IF(Data!Z343="AAM",SUMIFS(Data!AD:AD,Data!Z:Z,"TM",Data!X:X,Data!M343,AA:AA,"H"),IF(Data!Z343="AM",SUMIFS(Data!AD:AD,Data!Z:Z,"TM",Data!V:V,Data!M343,AA:AA,"H"),IF(Data!Z343="AZM",SUMIFS(Data!AD:AD,Data!Z:Z,"TM",Data!U:U,Data!M343,AA:AA,"H"),IF(Data!Z343="Zone",SUMIFS(Data!AD:AD,Data!Z:Z,"TM",Data!T:T,Data!M343,AA:AA,"H"),IF(Data!Z343="Region",SUMIFS(Data!AD:AD,Data!Z:Z,"TM",Data!S:S,Data!M343,AA:AA,"H"),IF(Data!Z343="Country",SUMIFS(Data!AD:AD,Data!Z:Z,"TM",Data!R:R,Data!M343,AA:AA,"H"),"")))))))</f>
        <v>0</v>
      </c>
      <c r="AE343" s="27">
        <f t="shared" si="94"/>
        <v>0</v>
      </c>
      <c r="AF343" s="26">
        <f t="shared" si="95"/>
        <v>0</v>
      </c>
      <c r="AG343" s="26">
        <f t="shared" si="96"/>
        <v>0</v>
      </c>
      <c r="AH343" s="26">
        <f t="shared" si="97"/>
        <v>0</v>
      </c>
      <c r="AJ343" s="28">
        <f>IF(Z343="TM",IF(AA343="U",(SUMIFS(Orders!AG:AG,Orders!AD:AD,Data!M343,Orders!W:W,0,Orders!X:X,0)+SUMIFS(Orders!AG:AG,Orders!AD:AD,Data!M343,Orders!W:W,1,Orders!X:X,1))/12000,0),IF(Data!Z343="AAM",SUMIFS(Data!AJ:AJ,Data!Z:Z,"TM",Data!X:X,Data!M343,AA:AA,"U"),IF(Data!Z343="AM",SUMIFS(Data!AJ:AJ,Data!Z:Z,"TM",Data!V:V,Data!M343,AA:AA,"U"),IF(Data!Z343="AZM",SUMIFS(Data!AJ:AJ,Data!Z:Z,"TM",Data!U:U,Data!M343,AA:AA,"U"),IF(Data!Z343="Zone",SUMIFS(Data!AJ:AJ,Data!Z:Z,"TM",Data!T:T,Data!M343,AA:AA,"U"),IF(Data!Z343="Region",SUMIFS(Data!AJ:AJ,Data!Z:Z,"TM",Data!S:S,Data!M343,AA:AA,"U"),IF(Data!Z343="Country",SUMIFS(Data!AJ:AJ,Data!Z:Z,"TM",Data!R:R,Data!M343,AA:AA,"U"),"")))))))</f>
        <v>0</v>
      </c>
      <c r="AK343" s="18">
        <f>IF(Z343="TM",IF(AA343="U",(SUMIFS(Orders!AG:AG,Orders!AD:AD,Data!M343,Orders!W:W,0,Orders!X:X,0)+SUMIFS(Orders!AG:AG,Orders!AD:AD,Data!M343,Orders!W:W,1,Orders!X:X,1)),0),IF(Data!Z343="AAM",SUMIFS(Data!AK:AK,Data!Z:Z,"TM",Data!X:X,Data!M343,AA:AA,"U"),IF(Data!Z343="AM",SUMIFS(Data!AK:AK,Data!Z:Z,"TM",Data!V:V,Data!M343,AA:AA,"U"),IF(Data!Z343="AZM",SUMIFS(Data!AK:AK,Data!Z:Z,"TM",Data!U:U,Data!M343,AA:AA,"U"),IF(Data!Z343="Zone",SUMIFS(Data!AK:AK,Data!Z:Z,"TM",Data!T:T,Data!M343,AA:AA,"U"),IF(Data!Z343="Region",SUMIFS(Data!AK:AK,Data!Z:Z,"TM",Data!S:S,Data!M343,AA:AA,"U"),IF(Data!Z343="Country",SUMIFS(Data!AK:AK,Data!Z:Z,"TM",Data!R:R,Data!M343,AA:AA,"U"),"")))))))</f>
        <v>0</v>
      </c>
      <c r="AL343" s="18">
        <f>IF(Z343="TM",12000*0,IF(Data!Z343="AAM",SUMIFS(Data!AL:AL,Data!Z:Z,"TM",Data!X:X,Data!M343,AA:AA,"H"),IF(Data!Z343="AM",SUMIFS(Data!AL:AL,Data!Z:Z,"TM",Data!V:V,Data!M343,AA:AA,"H"),IF(Data!Z343="AZM",SUMIFS(Data!AL:AL,Data!Z:Z,"TM",Data!U:U,Data!M343,AA:AA,"H"),IF(Data!Z343="Zone",SUMIFS(Data!AL:AL,Data!Z:Z,"TM",Data!T:T,Data!M343,AA:AA,"H"),IF(Data!Z343="Region",SUMIFS(Data!AL:AL,Data!Z:Z,"TM",Data!S:S,Data!M343,AA:AA,"H"),IF(Data!Z343="Country",SUMIFS(Data!AL:AL,Data!Z:Z,"TM",Data!R:R,Data!M343,AA:AA,"H"),"")))))))</f>
        <v>0</v>
      </c>
      <c r="AM343" s="27">
        <f t="shared" si="98"/>
        <v>0</v>
      </c>
      <c r="AN343" s="26">
        <f t="shared" si="99"/>
        <v>0</v>
      </c>
      <c r="AO343" s="26">
        <f t="shared" si="100"/>
        <v>0</v>
      </c>
      <c r="AQ343" s="28">
        <f t="shared" si="101"/>
        <v>0</v>
      </c>
      <c r="AR343" s="18">
        <f t="shared" si="102"/>
        <v>0</v>
      </c>
      <c r="AS343" s="18">
        <f t="shared" si="103"/>
        <v>0</v>
      </c>
      <c r="AT343" s="27">
        <f t="shared" si="104"/>
        <v>0</v>
      </c>
      <c r="AU343" s="27"/>
      <c r="AV343" s="27"/>
      <c r="AW343" s="18">
        <f>IF(Z343="TM",(COUNTIFS(Orders!AD:AD,Data!M343,Orders!W:W,0,Orders!X:X,0,Orders!S:S,"*Ray*")+COUNTIFS(Orders!AD:AD,Data!M343,Orders!W:W,1,Orders!X:X,1,Orders!S:S,"*Ray*")+COUNTIFS(Orders!AD:AD,Data!M343,Orders!W:W,0,Orders!X:X,0,Orders!S:S,"*Fabric*")+COUNTIFS(Orders!AD:AD,Data!M343,Orders!W:W,1,Orders!X:X,1,Orders!S:S,"*Fabric*")),IF(Data!Z343="AAM",SUMIFS(Data!AW:AW,Data!Z:Z,"TM",Data!X:X,Data!M343),IF(Data!Z343="AM",SUMIFS(Data!AW:AW,Data!Z:Z,"TM",Data!V:V,Data!M343),IF(Data!Z343="AZM",SUMIFS(Data!AW:AW,Data!Z:Z,"TM",Data!U:U,Data!M343),IF(Data!Z343="Zone",SUMIFS(Data!AW:AW,Data!Z:Z,"TM",Data!T:T,Data!M343),IF(Data!Z343="Region",SUMIFS(Data!AW:AW,Data!Z:Z,"TM",Data!S:S,Data!M343),IF(Data!Z343="Country",SUMIFS(Data!AW:AW,Data!Z:Z,"TM",Data!R:R,Data!M343),0)))))))</f>
        <v>0</v>
      </c>
      <c r="AX343" s="18">
        <f>IF(Z343="TM",(COUNTIFS(Orders!AD:AD,Data!M343,Orders!W:W,0,Orders!X:X,0,Orders!S:S,"*Starter*")+COUNTIFS(Orders!AD:AD,Data!M343,Orders!W:W,1,Orders!X:X,1,Orders!S:S,"*Starter*")),IF(Data!Z343="AAM",SUMIFS(Data!AX:AX,Data!Z:Z,"TM",Data!X:X,Data!M343),IF(Data!Z343="AM",SUMIFS(Data!AX:AX,Data!Z:Z,"TM",Data!V:V,Data!M343),IF(Data!Z343="AZM",SUMIFS(Data!AX:AX,Data!Z:Z,"TM",Data!U:U,Data!M343),IF(Data!Z343="Zone",SUMIFS(Data!AX:AX,Data!Z:Z,"TM",Data!T:T,Data!M343),IF(Data!Z343="Region",SUMIFS(Data!AX:AX,Data!Z:Z,"TM",Data!S:S,Data!M343),IF(Data!Z343="Country",SUMIFS(Data!AX:AX,Data!Z:Z,"TM",Data!R:R,Data!M343),0)))))))</f>
        <v>0</v>
      </c>
      <c r="AY343" s="18">
        <f>IF(Z343="TM",(COUNTIFS(Orders!AD:AD,Data!M343,Orders!W:W,0,Orders!X:X,0,Orders!S:S,"*Pro*")+COUNTIFS(Orders!AD:AD,Data!M343,Orders!W:W,1,Orders!X:X,1,Orders!S:S,"*Pro*")),IF(Data!Z343="AAM",SUMIFS(Data!AY:AY,Data!Z:Z,"TM",Data!X:X,Data!M343),IF(Data!Z343="AM",SUMIFS(Data!AY:AY,Data!Z:Z,"TM",Data!V:V,Data!M343),IF(Data!Z343="AZM",SUMIFS(Data!AY:AY,Data!Z:Z,"TM",Data!U:U,Data!M343),IF(Data!Z343="Zone",SUMIFS(Data!AY:AY,Data!Z:Z,"TM",Data!T:T,Data!M343),IF(Data!Z343="Region",SUMIFS(Data!AY:AY,Data!Z:Z,"TM",Data!S:S,Data!M343),IF(Data!Z343="Country",SUMIFS(Data!AY:AY,Data!Z:Z,"TM",Data!R:R,Data!M343),0)))))))</f>
        <v>0</v>
      </c>
      <c r="AZ343" s="18">
        <f>IF(Z343="TM",(COUNTIFS(Orders!AD:AD,Data!M343,Orders!W:W,0,Orders!X:X,0,Orders!S:S,"*Tab*")+COUNTIFS(Orders!AD:AD,Data!M343,Orders!W:W,1,Orders!X:X,1,Orders!S:S,"*Tab*")),IF(Data!Z343="AAM",SUMIFS(Data!AZ:AZ,Data!Z:Z,"TM",Data!X:X,Data!M343),IF(Data!Z343="AM",SUMIFS(Data!AZ:AZ,Data!Z:Z,"TM",Data!V:V,Data!M343),IF(Data!Z343="AZM",SUMIFS(Data!AZ:AZ,Data!Z:Z,"TM",Data!U:U,Data!M343),IF(Data!Z343="Zone",SUMIFS(Data!AZ:AZ,Data!Z:Z,"TM",Data!T:T,Data!M343),IF(Data!Z343="Region",SUMIFS(Data!AZ:AZ,Data!Z:Z,"TM",Data!S:S,Data!M343),IF(Data!Z343="Country",SUMIFS(Data!AZ:AZ,Data!Z:Z,"TM",Data!R:R,Data!M343),0)))))))</f>
        <v>0</v>
      </c>
      <c r="BA343" s="18">
        <f>IF(Z343="TM",(COUNTIFS(Orders!AD:AD,Data!M343,Orders!W:W,0,Orders!X:X,0,Orders!S:S,"*Dental*")+COUNTIFS(Orders!AD:AD,Data!M343,Orders!W:W,1,Orders!X:X,1,Orders!S:S,"*Dental*")+COUNTIFS(Orders!AD:AD,Data!M343,Orders!W:W,0,Orders!X:X,0,Orders!S:S,"*Pediatric*")+COUNTIFS(Orders!AD:AD,Data!M343,Orders!W:W,1,Orders!X:X,1,Orders!S:S,"*Pediatric*")),IF(Data!Z343="AAM",SUMIFS(Data!BA:BA,Data!Z:Z,"TM",Data!X:X,Data!M343),IF(Data!Z343="AM",SUMIFS(Data!BA:BA,Data!Z:Z,"TM",Data!V:V,Data!M343),IF(Data!Z343="AZM",SUMIFS(Data!BA:BA,Data!Z:Z,"TM",Data!U:U,Data!M343),IF(Data!Z343="Zone",SUMIFS(Data!BA:BA,Data!Z:Z,"TM",Data!T:T,Data!M343),IF(Data!Z343="Region",SUMIFS(Data!BA:BA,Data!Z:Z,"TM",Data!S:S,Data!M343),IF(Data!Z343="Country",SUMIFS(Data!BA:BA,Data!Z:Z,"TM",Data!R:R,Data!M343),0)))))))</f>
        <v>0</v>
      </c>
      <c r="BB343" s="18">
        <f>IF(Z343="TM",(COUNTIFS(Orders!AD:AD,Data!M343,Orders!W:W,0,Orders!X:X,0,Orders!S:S,"*Fabric*")+COUNTIFS(Orders!AD:AD,Data!M343,Orders!W:W,1,Orders!X:X,1,Orders!S:S,"*Fabric*")),IF(Data!Z343="AAM",SUMIFS(Data!BB:BB,Data!Z:Z,"TM",Data!X:X,Data!M343),IF(Data!Z343="AM",SUMIFS(Data!BB:BB,Data!Z:Z,"TM",Data!V:V,Data!M343),IF(Data!Z343="AZM",SUMIFS(Data!BB:BB,Data!Z:Z,"TM",Data!U:U,Data!M343),IF(Data!Z343="Zone",SUMIFS(Data!BB:BB,Data!Z:Z,"TM",Data!T:T,Data!M343),IF(Data!Z343="Region",SUMIFS(Data!BB:BB,Data!Z:Z,"TM",Data!S:S,Data!M343),IF(Data!Z343="Country",SUMIFS(Data!BB:BB,Data!Z:Z,"TM",Data!R:R,Data!M343),0)))))))</f>
        <v>0</v>
      </c>
    </row>
    <row r="344" spans="1:54" ht="15.75" x14ac:dyDescent="0.3">
      <c r="A344" s="33" t="str">
        <f t="shared" si="105"/>
        <v/>
      </c>
      <c r="B344" s="33" t="b">
        <f t="shared" si="106"/>
        <v>1</v>
      </c>
      <c r="C344" s="33" t="e">
        <f>IF(ISERROR(SMALL($D$4:$D$594,E344)),””,SMALL($D$4:$D$594,E344))</f>
        <v>#NAME?</v>
      </c>
      <c r="D344" s="34" t="str">
        <f t="shared" si="107"/>
        <v/>
      </c>
      <c r="E344" s="33">
        <f>ROWS($E$4:E344)</f>
        <v>341</v>
      </c>
      <c r="F344" s="33">
        <f t="shared" si="108"/>
        <v>0</v>
      </c>
      <c r="G344" s="33">
        <f>IF(OR(Report!$C$7="",Report!$C$7="All Levels"),1,IF(Report!$C$7=Data!Z344,1,0))</f>
        <v>0</v>
      </c>
      <c r="H344" s="33">
        <f t="shared" si="109"/>
        <v>1</v>
      </c>
      <c r="I344" s="33">
        <f t="shared" si="110"/>
        <v>3</v>
      </c>
      <c r="J344" s="33">
        <f>IF(OR(Report!$F$7="",Report!$F$7="All AMs"),1,IF(Report!$F$7=Data!W344,1,0))</f>
        <v>1</v>
      </c>
      <c r="K344" s="33">
        <f>IF(OR(Report!$E$7="",Report!$E$7="All Zones"),1,IF(Report!$E$7=Data!P344,1,0))</f>
        <v>1</v>
      </c>
      <c r="L344" s="33">
        <f>IF(OR(Report!$D$7="",Report!$D$7="All Regions"),1,IF(Report!$D$7=Data!O344,1,0))</f>
        <v>1</v>
      </c>
      <c r="M344" s="67" t="s">
        <v>1169</v>
      </c>
      <c r="N344" s="67" t="s">
        <v>1170</v>
      </c>
      <c r="O344" s="68" t="s">
        <v>19</v>
      </c>
      <c r="P344" s="68" t="s">
        <v>686</v>
      </c>
      <c r="Q344" s="68" t="s">
        <v>686</v>
      </c>
      <c r="R344" s="67" t="s">
        <v>777</v>
      </c>
      <c r="S344" s="67" t="s">
        <v>753</v>
      </c>
      <c r="T344" s="67" t="s">
        <v>755</v>
      </c>
      <c r="U344" s="67"/>
      <c r="V344" s="67" t="s">
        <v>831</v>
      </c>
      <c r="W344" s="67" t="s">
        <v>719</v>
      </c>
      <c r="X344" s="67"/>
      <c r="Y344" s="68" t="s">
        <v>361</v>
      </c>
      <c r="Z344" s="68" t="s">
        <v>13</v>
      </c>
      <c r="AA344" s="68" t="s">
        <v>70</v>
      </c>
      <c r="AB344" s="18">
        <f>IF(Z344="TM",IF(AA344="H",(COUNTIFS(Orders!AD:AD,Data!M344,Orders!W:W,0,Orders!X:X,0)+COUNTIFS(Orders!AD:AD,Data!M344,Orders!W:W,1,Orders!X:X,1)),0),IF(Data!Z344="AAM",SUMIFS(Data!AB:AB,Data!Z:Z,"TM",Data!X:X,Data!M344,AA:AA,"H"),IF(Data!Z344="AM",SUMIFS(Data!AB:AB,Data!Z:Z,"TM",Data!V:V,Data!M344,AA:AA,"H"),IF(Data!Z344="AZM",SUMIFS(Data!AB:AB,Data!Z:Z,"TM",Data!U:U,Data!M344,AA:AA,"H"),IF(Data!Z344="ZM",SUMIFS(Data!AB:AB,Data!Z:Z,"TM",Data!T:T,Data!M344,AA:AA,"H"),IF(Data!Z344="RM",SUMIFS(Data!AB:AB,Data!Z:Z,"TM",Data!S:S,Data!M344,AA:AA,"H"),IF(Data!Z344="CM",SUMIFS(Data!AB:AB,Data!Z:Z,"TM",Data!R:R,Data!M344,AA:AA,"H"),"")))))))</f>
        <v>0</v>
      </c>
      <c r="AC344" s="28">
        <f>IF(Z344="TM",IF(AA344="H",(SUMIFS(Orders!AG:AG,Orders!AD:AD,Data!M344,Orders!W:W,0,Orders!X:X,0)+SUMIFS(Orders!AG:AG,Orders!AD:AD,Data!M344,Orders!W:W,1,Orders!X:X,1))/12000,0),IF(Data!Z344="AAM",SUMIFS(Data!AC:AC,Data!Z:Z,"TM",Data!X:X,Data!M344,AA:AA,"H"),IF(Data!Z344="AM",SUMIFS(Data!AC:AC,Data!Z:Z,"TM",Data!V:V,Data!M344,AA:AA,"H"),IF(Data!Z344="AZM",SUMIFS(Data!AC:AC,Data!Z:Z,"TM",Data!U:U,Data!M344,AA:AA,"H"),IF(Data!Z344="Zone",SUMIFS(Data!AC:AC,Data!Z:Z,"TM",Data!T:T,Data!M344,AA:AA,"H"),IF(Data!Z344="Region",SUMIFS(Data!AC:AC,Data!Z:Z,"TM",Data!S:S,Data!M344,AA:AA,"H"),IF(Data!Z344="Country",SUMIFS(Data!AC:AC,Data!Z:Z,"TM",Data!R:R,Data!M344,AA:AA,"H"),"")))))))</f>
        <v>0</v>
      </c>
      <c r="AD344" s="18">
        <f>IF(Z344="TM",0,IF(Data!Z344="AAM",SUMIFS(Data!AD:AD,Data!Z:Z,"TM",Data!X:X,Data!M344,AA:AA,"H"),IF(Data!Z344="AM",SUMIFS(Data!AD:AD,Data!Z:Z,"TM",Data!V:V,Data!M344,AA:AA,"H"),IF(Data!Z344="AZM",SUMIFS(Data!AD:AD,Data!Z:Z,"TM",Data!U:U,Data!M344,AA:AA,"H"),IF(Data!Z344="Zone",SUMIFS(Data!AD:AD,Data!Z:Z,"TM",Data!T:T,Data!M344,AA:AA,"H"),IF(Data!Z344="Region",SUMIFS(Data!AD:AD,Data!Z:Z,"TM",Data!S:S,Data!M344,AA:AA,"H"),IF(Data!Z344="Country",SUMIFS(Data!AD:AD,Data!Z:Z,"TM",Data!R:R,Data!M344,AA:AA,"H"),"")))))))</f>
        <v>0</v>
      </c>
      <c r="AE344" s="27">
        <f t="shared" si="94"/>
        <v>0</v>
      </c>
      <c r="AF344" s="26">
        <f t="shared" si="95"/>
        <v>0</v>
      </c>
      <c r="AG344" s="26">
        <f t="shared" si="96"/>
        <v>0</v>
      </c>
      <c r="AH344" s="26">
        <f t="shared" si="97"/>
        <v>0</v>
      </c>
      <c r="AJ344" s="28">
        <f>IF(Z344="TM",IF(AA344="U",(SUMIFS(Orders!AG:AG,Orders!AD:AD,Data!M344,Orders!W:W,0,Orders!X:X,0)+SUMIFS(Orders!AG:AG,Orders!AD:AD,Data!M344,Orders!W:W,1,Orders!X:X,1))/12000,0),IF(Data!Z344="AAM",SUMIFS(Data!AJ:AJ,Data!Z:Z,"TM",Data!X:X,Data!M344,AA:AA,"U"),IF(Data!Z344="AM",SUMIFS(Data!AJ:AJ,Data!Z:Z,"TM",Data!V:V,Data!M344,AA:AA,"U"),IF(Data!Z344="AZM",SUMIFS(Data!AJ:AJ,Data!Z:Z,"TM",Data!U:U,Data!M344,AA:AA,"U"),IF(Data!Z344="Zone",SUMIFS(Data!AJ:AJ,Data!Z:Z,"TM",Data!T:T,Data!M344,AA:AA,"U"),IF(Data!Z344="Region",SUMIFS(Data!AJ:AJ,Data!Z:Z,"TM",Data!S:S,Data!M344,AA:AA,"U"),IF(Data!Z344="Country",SUMIFS(Data!AJ:AJ,Data!Z:Z,"TM",Data!R:R,Data!M344,AA:AA,"U"),"")))))))</f>
        <v>0</v>
      </c>
      <c r="AK344" s="18">
        <f>IF(Z344="TM",IF(AA344="U",(SUMIFS(Orders!AG:AG,Orders!AD:AD,Data!M344,Orders!W:W,0,Orders!X:X,0)+SUMIFS(Orders!AG:AG,Orders!AD:AD,Data!M344,Orders!W:W,1,Orders!X:X,1)),0),IF(Data!Z344="AAM",SUMIFS(Data!AK:AK,Data!Z:Z,"TM",Data!X:X,Data!M344,AA:AA,"U"),IF(Data!Z344="AM",SUMIFS(Data!AK:AK,Data!Z:Z,"TM",Data!V:V,Data!M344,AA:AA,"U"),IF(Data!Z344="AZM",SUMIFS(Data!AK:AK,Data!Z:Z,"TM",Data!U:U,Data!M344,AA:AA,"U"),IF(Data!Z344="Zone",SUMIFS(Data!AK:AK,Data!Z:Z,"TM",Data!T:T,Data!M344,AA:AA,"U"),IF(Data!Z344="Region",SUMIFS(Data!AK:AK,Data!Z:Z,"TM",Data!S:S,Data!M344,AA:AA,"U"),IF(Data!Z344="Country",SUMIFS(Data!AK:AK,Data!Z:Z,"TM",Data!R:R,Data!M344,AA:AA,"U"),"")))))))</f>
        <v>0</v>
      </c>
      <c r="AL344" s="18">
        <f>IF(Z344="TM",12000*0,IF(Data!Z344="AAM",SUMIFS(Data!AL:AL,Data!Z:Z,"TM",Data!X:X,Data!M344,AA:AA,"H"),IF(Data!Z344="AM",SUMIFS(Data!AL:AL,Data!Z:Z,"TM",Data!V:V,Data!M344,AA:AA,"H"),IF(Data!Z344="AZM",SUMIFS(Data!AL:AL,Data!Z:Z,"TM",Data!U:U,Data!M344,AA:AA,"H"),IF(Data!Z344="Zone",SUMIFS(Data!AL:AL,Data!Z:Z,"TM",Data!T:T,Data!M344,AA:AA,"H"),IF(Data!Z344="Region",SUMIFS(Data!AL:AL,Data!Z:Z,"TM",Data!S:S,Data!M344,AA:AA,"H"),IF(Data!Z344="Country",SUMIFS(Data!AL:AL,Data!Z:Z,"TM",Data!R:R,Data!M344,AA:AA,"H"),"")))))))</f>
        <v>0</v>
      </c>
      <c r="AM344" s="27">
        <f t="shared" si="98"/>
        <v>0</v>
      </c>
      <c r="AN344" s="26">
        <f t="shared" si="99"/>
        <v>0</v>
      </c>
      <c r="AO344" s="26">
        <f t="shared" si="100"/>
        <v>0</v>
      </c>
      <c r="AQ344" s="28">
        <f t="shared" si="101"/>
        <v>0</v>
      </c>
      <c r="AR344" s="18">
        <f t="shared" si="102"/>
        <v>0</v>
      </c>
      <c r="AS344" s="18">
        <f t="shared" si="103"/>
        <v>0</v>
      </c>
      <c r="AT344" s="27">
        <f t="shared" si="104"/>
        <v>0</v>
      </c>
      <c r="AU344" s="27"/>
      <c r="AV344" s="27"/>
      <c r="AW344" s="18">
        <f>IF(Z344="TM",(COUNTIFS(Orders!AD:AD,Data!M344,Orders!W:W,0,Orders!X:X,0,Orders!S:S,"*Ray*")+COUNTIFS(Orders!AD:AD,Data!M344,Orders!W:W,1,Orders!X:X,1,Orders!S:S,"*Ray*")+COUNTIFS(Orders!AD:AD,Data!M344,Orders!W:W,0,Orders!X:X,0,Orders!S:S,"*Fabric*")+COUNTIFS(Orders!AD:AD,Data!M344,Orders!W:W,1,Orders!X:X,1,Orders!S:S,"*Fabric*")),IF(Data!Z344="AAM",SUMIFS(Data!AW:AW,Data!Z:Z,"TM",Data!X:X,Data!M344),IF(Data!Z344="AM",SUMIFS(Data!AW:AW,Data!Z:Z,"TM",Data!V:V,Data!M344),IF(Data!Z344="AZM",SUMIFS(Data!AW:AW,Data!Z:Z,"TM",Data!U:U,Data!M344),IF(Data!Z344="Zone",SUMIFS(Data!AW:AW,Data!Z:Z,"TM",Data!T:T,Data!M344),IF(Data!Z344="Region",SUMIFS(Data!AW:AW,Data!Z:Z,"TM",Data!S:S,Data!M344),IF(Data!Z344="Country",SUMIFS(Data!AW:AW,Data!Z:Z,"TM",Data!R:R,Data!M344),0)))))))</f>
        <v>0</v>
      </c>
      <c r="AX344" s="18">
        <f>IF(Z344="TM",(COUNTIFS(Orders!AD:AD,Data!M344,Orders!W:W,0,Orders!X:X,0,Orders!S:S,"*Starter*")+COUNTIFS(Orders!AD:AD,Data!M344,Orders!W:W,1,Orders!X:X,1,Orders!S:S,"*Starter*")),IF(Data!Z344="AAM",SUMIFS(Data!AX:AX,Data!Z:Z,"TM",Data!X:X,Data!M344),IF(Data!Z344="AM",SUMIFS(Data!AX:AX,Data!Z:Z,"TM",Data!V:V,Data!M344),IF(Data!Z344="AZM",SUMIFS(Data!AX:AX,Data!Z:Z,"TM",Data!U:U,Data!M344),IF(Data!Z344="Zone",SUMIFS(Data!AX:AX,Data!Z:Z,"TM",Data!T:T,Data!M344),IF(Data!Z344="Region",SUMIFS(Data!AX:AX,Data!Z:Z,"TM",Data!S:S,Data!M344),IF(Data!Z344="Country",SUMIFS(Data!AX:AX,Data!Z:Z,"TM",Data!R:R,Data!M344),0)))))))</f>
        <v>0</v>
      </c>
      <c r="AY344" s="18">
        <f>IF(Z344="TM",(COUNTIFS(Orders!AD:AD,Data!M344,Orders!W:W,0,Orders!X:X,0,Orders!S:S,"*Pro*")+COUNTIFS(Orders!AD:AD,Data!M344,Orders!W:W,1,Orders!X:X,1,Orders!S:S,"*Pro*")),IF(Data!Z344="AAM",SUMIFS(Data!AY:AY,Data!Z:Z,"TM",Data!X:X,Data!M344),IF(Data!Z344="AM",SUMIFS(Data!AY:AY,Data!Z:Z,"TM",Data!V:V,Data!M344),IF(Data!Z344="AZM",SUMIFS(Data!AY:AY,Data!Z:Z,"TM",Data!U:U,Data!M344),IF(Data!Z344="Zone",SUMIFS(Data!AY:AY,Data!Z:Z,"TM",Data!T:T,Data!M344),IF(Data!Z344="Region",SUMIFS(Data!AY:AY,Data!Z:Z,"TM",Data!S:S,Data!M344),IF(Data!Z344="Country",SUMIFS(Data!AY:AY,Data!Z:Z,"TM",Data!R:R,Data!M344),0)))))))</f>
        <v>0</v>
      </c>
      <c r="AZ344" s="18">
        <f>IF(Z344="TM",(COUNTIFS(Orders!AD:AD,Data!M344,Orders!W:W,0,Orders!X:X,0,Orders!S:S,"*Tab*")+COUNTIFS(Orders!AD:AD,Data!M344,Orders!W:W,1,Orders!X:X,1,Orders!S:S,"*Tab*")),IF(Data!Z344="AAM",SUMIFS(Data!AZ:AZ,Data!Z:Z,"TM",Data!X:X,Data!M344),IF(Data!Z344="AM",SUMIFS(Data!AZ:AZ,Data!Z:Z,"TM",Data!V:V,Data!M344),IF(Data!Z344="AZM",SUMIFS(Data!AZ:AZ,Data!Z:Z,"TM",Data!U:U,Data!M344),IF(Data!Z344="Zone",SUMIFS(Data!AZ:AZ,Data!Z:Z,"TM",Data!T:T,Data!M344),IF(Data!Z344="Region",SUMIFS(Data!AZ:AZ,Data!Z:Z,"TM",Data!S:S,Data!M344),IF(Data!Z344="Country",SUMIFS(Data!AZ:AZ,Data!Z:Z,"TM",Data!R:R,Data!M344),0)))))))</f>
        <v>0</v>
      </c>
      <c r="BA344" s="18">
        <f>IF(Z344="TM",(COUNTIFS(Orders!AD:AD,Data!M344,Orders!W:W,0,Orders!X:X,0,Orders!S:S,"*Dental*")+COUNTIFS(Orders!AD:AD,Data!M344,Orders!W:W,1,Orders!X:X,1,Orders!S:S,"*Dental*")+COUNTIFS(Orders!AD:AD,Data!M344,Orders!W:W,0,Orders!X:X,0,Orders!S:S,"*Pediatric*")+COUNTIFS(Orders!AD:AD,Data!M344,Orders!W:W,1,Orders!X:X,1,Orders!S:S,"*Pediatric*")),IF(Data!Z344="AAM",SUMIFS(Data!BA:BA,Data!Z:Z,"TM",Data!X:X,Data!M344),IF(Data!Z344="AM",SUMIFS(Data!BA:BA,Data!Z:Z,"TM",Data!V:V,Data!M344),IF(Data!Z344="AZM",SUMIFS(Data!BA:BA,Data!Z:Z,"TM",Data!U:U,Data!M344),IF(Data!Z344="Zone",SUMIFS(Data!BA:BA,Data!Z:Z,"TM",Data!T:T,Data!M344),IF(Data!Z344="Region",SUMIFS(Data!BA:BA,Data!Z:Z,"TM",Data!S:S,Data!M344),IF(Data!Z344="Country",SUMIFS(Data!BA:BA,Data!Z:Z,"TM",Data!R:R,Data!M344),0)))))))</f>
        <v>0</v>
      </c>
      <c r="BB344" s="18">
        <f>IF(Z344="TM",(COUNTIFS(Orders!AD:AD,Data!M344,Orders!W:W,0,Orders!X:X,0,Orders!S:S,"*Fabric*")+COUNTIFS(Orders!AD:AD,Data!M344,Orders!W:W,1,Orders!X:X,1,Orders!S:S,"*Fabric*")),IF(Data!Z344="AAM",SUMIFS(Data!BB:BB,Data!Z:Z,"TM",Data!X:X,Data!M344),IF(Data!Z344="AM",SUMIFS(Data!BB:BB,Data!Z:Z,"TM",Data!V:V,Data!M344),IF(Data!Z344="AZM",SUMIFS(Data!BB:BB,Data!Z:Z,"TM",Data!U:U,Data!M344),IF(Data!Z344="Zone",SUMIFS(Data!BB:BB,Data!Z:Z,"TM",Data!T:T,Data!M344),IF(Data!Z344="Region",SUMIFS(Data!BB:BB,Data!Z:Z,"TM",Data!S:S,Data!M344),IF(Data!Z344="Country",SUMIFS(Data!BB:BB,Data!Z:Z,"TM",Data!R:R,Data!M344),0)))))))</f>
        <v>0</v>
      </c>
    </row>
    <row r="345" spans="1:54" ht="15.75" x14ac:dyDescent="0.3">
      <c r="A345" s="33" t="str">
        <f t="shared" si="105"/>
        <v/>
      </c>
      <c r="B345" s="33" t="b">
        <f t="shared" si="106"/>
        <v>1</v>
      </c>
      <c r="C345" s="33" t="e">
        <f>IF(ISERROR(SMALL($D$4:$D$594,E345)),””,SMALL($D$4:$D$594,E345))</f>
        <v>#NAME?</v>
      </c>
      <c r="D345" s="34" t="str">
        <f t="shared" si="107"/>
        <v/>
      </c>
      <c r="E345" s="33">
        <f>ROWS($E$4:E345)</f>
        <v>342</v>
      </c>
      <c r="F345" s="33">
        <f t="shared" si="108"/>
        <v>0</v>
      </c>
      <c r="G345" s="33">
        <f>IF(OR(Report!$C$7="",Report!$C$7="All Levels"),1,IF(Report!$C$7=Data!Z345,1,0))</f>
        <v>0</v>
      </c>
      <c r="H345" s="33">
        <f t="shared" si="109"/>
        <v>1</v>
      </c>
      <c r="I345" s="33">
        <f t="shared" si="110"/>
        <v>3</v>
      </c>
      <c r="J345" s="33">
        <f>IF(OR(Report!$F$7="",Report!$F$7="All AMs"),1,IF(Report!$F$7=Data!W345,1,0))</f>
        <v>1</v>
      </c>
      <c r="K345" s="33">
        <f>IF(OR(Report!$E$7="",Report!$E$7="All Zones"),1,IF(Report!$E$7=Data!P345,1,0))</f>
        <v>1</v>
      </c>
      <c r="L345" s="33">
        <f>IF(OR(Report!$D$7="",Report!$D$7="All Regions"),1,IF(Report!$D$7=Data!O345,1,0))</f>
        <v>1</v>
      </c>
      <c r="M345" s="67" t="s">
        <v>1171</v>
      </c>
      <c r="N345" s="67" t="s">
        <v>1172</v>
      </c>
      <c r="O345" s="68" t="s">
        <v>19</v>
      </c>
      <c r="P345" s="68" t="s">
        <v>686</v>
      </c>
      <c r="Q345" s="68" t="s">
        <v>686</v>
      </c>
      <c r="R345" s="67" t="s">
        <v>777</v>
      </c>
      <c r="S345" s="67" t="s">
        <v>753</v>
      </c>
      <c r="T345" s="67" t="s">
        <v>755</v>
      </c>
      <c r="U345" s="67"/>
      <c r="V345" s="67" t="s">
        <v>831</v>
      </c>
      <c r="W345" s="67" t="s">
        <v>719</v>
      </c>
      <c r="X345" s="67"/>
      <c r="Y345" s="68" t="s">
        <v>361</v>
      </c>
      <c r="Z345" s="68" t="s">
        <v>13</v>
      </c>
      <c r="AA345" s="68" t="s">
        <v>70</v>
      </c>
      <c r="AB345" s="18">
        <f>IF(Z345="TM",IF(AA345="H",(COUNTIFS(Orders!AD:AD,Data!M345,Orders!W:W,0,Orders!X:X,0)+COUNTIFS(Orders!AD:AD,Data!M345,Orders!W:W,1,Orders!X:X,1)),0),IF(Data!Z345="AAM",SUMIFS(Data!AB:AB,Data!Z:Z,"TM",Data!X:X,Data!M345,AA:AA,"H"),IF(Data!Z345="AM",SUMIFS(Data!AB:AB,Data!Z:Z,"TM",Data!V:V,Data!M345,AA:AA,"H"),IF(Data!Z345="AZM",SUMIFS(Data!AB:AB,Data!Z:Z,"TM",Data!U:U,Data!M345,AA:AA,"H"),IF(Data!Z345="ZM",SUMIFS(Data!AB:AB,Data!Z:Z,"TM",Data!T:T,Data!M345,AA:AA,"H"),IF(Data!Z345="RM",SUMIFS(Data!AB:AB,Data!Z:Z,"TM",Data!S:S,Data!M345,AA:AA,"H"),IF(Data!Z345="CM",SUMIFS(Data!AB:AB,Data!Z:Z,"TM",Data!R:R,Data!M345,AA:AA,"H"),"")))))))</f>
        <v>0</v>
      </c>
      <c r="AC345" s="28">
        <f>IF(Z345="TM",IF(AA345="H",(SUMIFS(Orders!AG:AG,Orders!AD:AD,Data!M345,Orders!W:W,0,Orders!X:X,0)+SUMIFS(Orders!AG:AG,Orders!AD:AD,Data!M345,Orders!W:W,1,Orders!X:X,1))/12000,0),IF(Data!Z345="AAM",SUMIFS(Data!AC:AC,Data!Z:Z,"TM",Data!X:X,Data!M345,AA:AA,"H"),IF(Data!Z345="AM",SUMIFS(Data!AC:AC,Data!Z:Z,"TM",Data!V:V,Data!M345,AA:AA,"H"),IF(Data!Z345="AZM",SUMIFS(Data!AC:AC,Data!Z:Z,"TM",Data!U:U,Data!M345,AA:AA,"H"),IF(Data!Z345="Zone",SUMIFS(Data!AC:AC,Data!Z:Z,"TM",Data!T:T,Data!M345,AA:AA,"H"),IF(Data!Z345="Region",SUMIFS(Data!AC:AC,Data!Z:Z,"TM",Data!S:S,Data!M345,AA:AA,"H"),IF(Data!Z345="Country",SUMIFS(Data!AC:AC,Data!Z:Z,"TM",Data!R:R,Data!M345,AA:AA,"H"),"")))))))</f>
        <v>0</v>
      </c>
      <c r="AD345" s="18">
        <f>IF(Z345="TM",0,IF(Data!Z345="AAM",SUMIFS(Data!AD:AD,Data!Z:Z,"TM",Data!X:X,Data!M345,AA:AA,"H"),IF(Data!Z345="AM",SUMIFS(Data!AD:AD,Data!Z:Z,"TM",Data!V:V,Data!M345,AA:AA,"H"),IF(Data!Z345="AZM",SUMIFS(Data!AD:AD,Data!Z:Z,"TM",Data!U:U,Data!M345,AA:AA,"H"),IF(Data!Z345="Zone",SUMIFS(Data!AD:AD,Data!Z:Z,"TM",Data!T:T,Data!M345,AA:AA,"H"),IF(Data!Z345="Region",SUMIFS(Data!AD:AD,Data!Z:Z,"TM",Data!S:S,Data!M345,AA:AA,"H"),IF(Data!Z345="Country",SUMIFS(Data!AD:AD,Data!Z:Z,"TM",Data!R:R,Data!M345,AA:AA,"H"),"")))))))</f>
        <v>0</v>
      </c>
      <c r="AE345" s="27">
        <f t="shared" si="94"/>
        <v>0</v>
      </c>
      <c r="AF345" s="26">
        <f t="shared" si="95"/>
        <v>0</v>
      </c>
      <c r="AG345" s="26">
        <f t="shared" si="96"/>
        <v>0</v>
      </c>
      <c r="AH345" s="26">
        <f t="shared" si="97"/>
        <v>0</v>
      </c>
      <c r="AJ345" s="28">
        <f>IF(Z345="TM",IF(AA345="U",(SUMIFS(Orders!AG:AG,Orders!AD:AD,Data!M345,Orders!W:W,0,Orders!X:X,0)+SUMIFS(Orders!AG:AG,Orders!AD:AD,Data!M345,Orders!W:W,1,Orders!X:X,1))/12000,0),IF(Data!Z345="AAM",SUMIFS(Data!AJ:AJ,Data!Z:Z,"TM",Data!X:X,Data!M345,AA:AA,"U"),IF(Data!Z345="AM",SUMIFS(Data!AJ:AJ,Data!Z:Z,"TM",Data!V:V,Data!M345,AA:AA,"U"),IF(Data!Z345="AZM",SUMIFS(Data!AJ:AJ,Data!Z:Z,"TM",Data!U:U,Data!M345,AA:AA,"U"),IF(Data!Z345="Zone",SUMIFS(Data!AJ:AJ,Data!Z:Z,"TM",Data!T:T,Data!M345,AA:AA,"U"),IF(Data!Z345="Region",SUMIFS(Data!AJ:AJ,Data!Z:Z,"TM",Data!S:S,Data!M345,AA:AA,"U"),IF(Data!Z345="Country",SUMIFS(Data!AJ:AJ,Data!Z:Z,"TM",Data!R:R,Data!M345,AA:AA,"U"),"")))))))</f>
        <v>0</v>
      </c>
      <c r="AK345" s="18">
        <f>IF(Z345="TM",IF(AA345="U",(SUMIFS(Orders!AG:AG,Orders!AD:AD,Data!M345,Orders!W:W,0,Orders!X:X,0)+SUMIFS(Orders!AG:AG,Orders!AD:AD,Data!M345,Orders!W:W,1,Orders!X:X,1)),0),IF(Data!Z345="AAM",SUMIFS(Data!AK:AK,Data!Z:Z,"TM",Data!X:X,Data!M345,AA:AA,"U"),IF(Data!Z345="AM",SUMIFS(Data!AK:AK,Data!Z:Z,"TM",Data!V:V,Data!M345,AA:AA,"U"),IF(Data!Z345="AZM",SUMIFS(Data!AK:AK,Data!Z:Z,"TM",Data!U:U,Data!M345,AA:AA,"U"),IF(Data!Z345="Zone",SUMIFS(Data!AK:AK,Data!Z:Z,"TM",Data!T:T,Data!M345,AA:AA,"U"),IF(Data!Z345="Region",SUMIFS(Data!AK:AK,Data!Z:Z,"TM",Data!S:S,Data!M345,AA:AA,"U"),IF(Data!Z345="Country",SUMIFS(Data!AK:AK,Data!Z:Z,"TM",Data!R:R,Data!M345,AA:AA,"U"),"")))))))</f>
        <v>0</v>
      </c>
      <c r="AL345" s="18">
        <f>IF(Z345="TM",12000*0,IF(Data!Z345="AAM",SUMIFS(Data!AL:AL,Data!Z:Z,"TM",Data!X:X,Data!M345,AA:AA,"H"),IF(Data!Z345="AM",SUMIFS(Data!AL:AL,Data!Z:Z,"TM",Data!V:V,Data!M345,AA:AA,"H"),IF(Data!Z345="AZM",SUMIFS(Data!AL:AL,Data!Z:Z,"TM",Data!U:U,Data!M345,AA:AA,"H"),IF(Data!Z345="Zone",SUMIFS(Data!AL:AL,Data!Z:Z,"TM",Data!T:T,Data!M345,AA:AA,"H"),IF(Data!Z345="Region",SUMIFS(Data!AL:AL,Data!Z:Z,"TM",Data!S:S,Data!M345,AA:AA,"H"),IF(Data!Z345="Country",SUMIFS(Data!AL:AL,Data!Z:Z,"TM",Data!R:R,Data!M345,AA:AA,"H"),"")))))))</f>
        <v>0</v>
      </c>
      <c r="AM345" s="27">
        <f t="shared" si="98"/>
        <v>0</v>
      </c>
      <c r="AN345" s="26">
        <f t="shared" si="99"/>
        <v>0</v>
      </c>
      <c r="AO345" s="26">
        <f t="shared" si="100"/>
        <v>0</v>
      </c>
      <c r="AQ345" s="28">
        <f t="shared" si="101"/>
        <v>0</v>
      </c>
      <c r="AR345" s="18">
        <f t="shared" si="102"/>
        <v>0</v>
      </c>
      <c r="AS345" s="18">
        <f t="shared" si="103"/>
        <v>0</v>
      </c>
      <c r="AT345" s="27">
        <f t="shared" si="104"/>
        <v>0</v>
      </c>
      <c r="AU345" s="27"/>
      <c r="AV345" s="27"/>
      <c r="AW345" s="18">
        <f>IF(Z345="TM",(COUNTIFS(Orders!AD:AD,Data!M345,Orders!W:W,0,Orders!X:X,0,Orders!S:S,"*Ray*")+COUNTIFS(Orders!AD:AD,Data!M345,Orders!W:W,1,Orders!X:X,1,Orders!S:S,"*Ray*")+COUNTIFS(Orders!AD:AD,Data!M345,Orders!W:W,0,Orders!X:X,0,Orders!S:S,"*Fabric*")+COUNTIFS(Orders!AD:AD,Data!M345,Orders!W:W,1,Orders!X:X,1,Orders!S:S,"*Fabric*")),IF(Data!Z345="AAM",SUMIFS(Data!AW:AW,Data!Z:Z,"TM",Data!X:X,Data!M345),IF(Data!Z345="AM",SUMIFS(Data!AW:AW,Data!Z:Z,"TM",Data!V:V,Data!M345),IF(Data!Z345="AZM",SUMIFS(Data!AW:AW,Data!Z:Z,"TM",Data!U:U,Data!M345),IF(Data!Z345="Zone",SUMIFS(Data!AW:AW,Data!Z:Z,"TM",Data!T:T,Data!M345),IF(Data!Z345="Region",SUMIFS(Data!AW:AW,Data!Z:Z,"TM",Data!S:S,Data!M345),IF(Data!Z345="Country",SUMIFS(Data!AW:AW,Data!Z:Z,"TM",Data!R:R,Data!M345),0)))))))</f>
        <v>0</v>
      </c>
      <c r="AX345" s="18">
        <f>IF(Z345="TM",(COUNTIFS(Orders!AD:AD,Data!M345,Orders!W:W,0,Orders!X:X,0,Orders!S:S,"*Starter*")+COUNTIFS(Orders!AD:AD,Data!M345,Orders!W:W,1,Orders!X:X,1,Orders!S:S,"*Starter*")),IF(Data!Z345="AAM",SUMIFS(Data!AX:AX,Data!Z:Z,"TM",Data!X:X,Data!M345),IF(Data!Z345="AM",SUMIFS(Data!AX:AX,Data!Z:Z,"TM",Data!V:V,Data!M345),IF(Data!Z345="AZM",SUMIFS(Data!AX:AX,Data!Z:Z,"TM",Data!U:U,Data!M345),IF(Data!Z345="Zone",SUMIFS(Data!AX:AX,Data!Z:Z,"TM",Data!T:T,Data!M345),IF(Data!Z345="Region",SUMIFS(Data!AX:AX,Data!Z:Z,"TM",Data!S:S,Data!M345),IF(Data!Z345="Country",SUMIFS(Data!AX:AX,Data!Z:Z,"TM",Data!R:R,Data!M345),0)))))))</f>
        <v>0</v>
      </c>
      <c r="AY345" s="18">
        <f>IF(Z345="TM",(COUNTIFS(Orders!AD:AD,Data!M345,Orders!W:W,0,Orders!X:X,0,Orders!S:S,"*Pro*")+COUNTIFS(Orders!AD:AD,Data!M345,Orders!W:W,1,Orders!X:X,1,Orders!S:S,"*Pro*")),IF(Data!Z345="AAM",SUMIFS(Data!AY:AY,Data!Z:Z,"TM",Data!X:X,Data!M345),IF(Data!Z345="AM",SUMIFS(Data!AY:AY,Data!Z:Z,"TM",Data!V:V,Data!M345),IF(Data!Z345="AZM",SUMIFS(Data!AY:AY,Data!Z:Z,"TM",Data!U:U,Data!M345),IF(Data!Z345="Zone",SUMIFS(Data!AY:AY,Data!Z:Z,"TM",Data!T:T,Data!M345),IF(Data!Z345="Region",SUMIFS(Data!AY:AY,Data!Z:Z,"TM",Data!S:S,Data!M345),IF(Data!Z345="Country",SUMIFS(Data!AY:AY,Data!Z:Z,"TM",Data!R:R,Data!M345),0)))))))</f>
        <v>0</v>
      </c>
      <c r="AZ345" s="18">
        <f>IF(Z345="TM",(COUNTIFS(Orders!AD:AD,Data!M345,Orders!W:W,0,Orders!X:X,0,Orders!S:S,"*Tab*")+COUNTIFS(Orders!AD:AD,Data!M345,Orders!W:W,1,Orders!X:X,1,Orders!S:S,"*Tab*")),IF(Data!Z345="AAM",SUMIFS(Data!AZ:AZ,Data!Z:Z,"TM",Data!X:X,Data!M345),IF(Data!Z345="AM",SUMIFS(Data!AZ:AZ,Data!Z:Z,"TM",Data!V:V,Data!M345),IF(Data!Z345="AZM",SUMIFS(Data!AZ:AZ,Data!Z:Z,"TM",Data!U:U,Data!M345),IF(Data!Z345="Zone",SUMIFS(Data!AZ:AZ,Data!Z:Z,"TM",Data!T:T,Data!M345),IF(Data!Z345="Region",SUMIFS(Data!AZ:AZ,Data!Z:Z,"TM",Data!S:S,Data!M345),IF(Data!Z345="Country",SUMIFS(Data!AZ:AZ,Data!Z:Z,"TM",Data!R:R,Data!M345),0)))))))</f>
        <v>0</v>
      </c>
      <c r="BA345" s="18">
        <f>IF(Z345="TM",(COUNTIFS(Orders!AD:AD,Data!M345,Orders!W:W,0,Orders!X:X,0,Orders!S:S,"*Dental*")+COUNTIFS(Orders!AD:AD,Data!M345,Orders!W:W,1,Orders!X:X,1,Orders!S:S,"*Dental*")+COUNTIFS(Orders!AD:AD,Data!M345,Orders!W:W,0,Orders!X:X,0,Orders!S:S,"*Pediatric*")+COUNTIFS(Orders!AD:AD,Data!M345,Orders!W:W,1,Orders!X:X,1,Orders!S:S,"*Pediatric*")),IF(Data!Z345="AAM",SUMIFS(Data!BA:BA,Data!Z:Z,"TM",Data!X:X,Data!M345),IF(Data!Z345="AM",SUMIFS(Data!BA:BA,Data!Z:Z,"TM",Data!V:V,Data!M345),IF(Data!Z345="AZM",SUMIFS(Data!BA:BA,Data!Z:Z,"TM",Data!U:U,Data!M345),IF(Data!Z345="Zone",SUMIFS(Data!BA:BA,Data!Z:Z,"TM",Data!T:T,Data!M345),IF(Data!Z345="Region",SUMIFS(Data!BA:BA,Data!Z:Z,"TM",Data!S:S,Data!M345),IF(Data!Z345="Country",SUMIFS(Data!BA:BA,Data!Z:Z,"TM",Data!R:R,Data!M345),0)))))))</f>
        <v>0</v>
      </c>
      <c r="BB345" s="18">
        <f>IF(Z345="TM",(COUNTIFS(Orders!AD:AD,Data!M345,Orders!W:W,0,Orders!X:X,0,Orders!S:S,"*Fabric*")+COUNTIFS(Orders!AD:AD,Data!M345,Orders!W:W,1,Orders!X:X,1,Orders!S:S,"*Fabric*")),IF(Data!Z345="AAM",SUMIFS(Data!BB:BB,Data!Z:Z,"TM",Data!X:X,Data!M345),IF(Data!Z345="AM",SUMIFS(Data!BB:BB,Data!Z:Z,"TM",Data!V:V,Data!M345),IF(Data!Z345="AZM",SUMIFS(Data!BB:BB,Data!Z:Z,"TM",Data!U:U,Data!M345),IF(Data!Z345="Zone",SUMIFS(Data!BB:BB,Data!Z:Z,"TM",Data!T:T,Data!M345),IF(Data!Z345="Region",SUMIFS(Data!BB:BB,Data!Z:Z,"TM",Data!S:S,Data!M345),IF(Data!Z345="Country",SUMIFS(Data!BB:BB,Data!Z:Z,"TM",Data!R:R,Data!M345),0)))))))</f>
        <v>0</v>
      </c>
    </row>
    <row r="346" spans="1:54" ht="15.75" x14ac:dyDescent="0.3">
      <c r="A346" s="33" t="str">
        <f t="shared" si="105"/>
        <v/>
      </c>
      <c r="B346" s="33" t="b">
        <f t="shared" si="106"/>
        <v>1</v>
      </c>
      <c r="C346" s="33" t="e">
        <f>IF(ISERROR(SMALL($D$4:$D$594,E346)),””,SMALL($D$4:$D$594,E346))</f>
        <v>#NAME?</v>
      </c>
      <c r="D346" s="34" t="str">
        <f t="shared" si="107"/>
        <v/>
      </c>
      <c r="E346" s="33">
        <f>ROWS($E$4:E346)</f>
        <v>343</v>
      </c>
      <c r="F346" s="33">
        <f t="shared" si="108"/>
        <v>0</v>
      </c>
      <c r="G346" s="33">
        <f>IF(OR(Report!$C$7="",Report!$C$7="All Levels"),1,IF(Report!$C$7=Data!Z346,1,0))</f>
        <v>0</v>
      </c>
      <c r="H346" s="33">
        <f t="shared" si="109"/>
        <v>1</v>
      </c>
      <c r="I346" s="33">
        <f t="shared" si="110"/>
        <v>3</v>
      </c>
      <c r="J346" s="33">
        <f>IF(OR(Report!$F$7="",Report!$F$7="All AMs"),1,IF(Report!$F$7=Data!W346,1,0))</f>
        <v>1</v>
      </c>
      <c r="K346" s="33">
        <f>IF(OR(Report!$E$7="",Report!$E$7="All Zones"),1,IF(Report!$E$7=Data!P346,1,0))</f>
        <v>1</v>
      </c>
      <c r="L346" s="33">
        <f>IF(OR(Report!$D$7="",Report!$D$7="All Regions"),1,IF(Report!$D$7=Data!O346,1,0))</f>
        <v>1</v>
      </c>
      <c r="M346" s="67" t="s">
        <v>1173</v>
      </c>
      <c r="N346" s="67" t="s">
        <v>1174</v>
      </c>
      <c r="O346" s="68" t="s">
        <v>19</v>
      </c>
      <c r="P346" s="68" t="s">
        <v>686</v>
      </c>
      <c r="Q346" s="68" t="s">
        <v>686</v>
      </c>
      <c r="R346" s="67" t="s">
        <v>777</v>
      </c>
      <c r="S346" s="67" t="s">
        <v>753</v>
      </c>
      <c r="T346" s="67" t="s">
        <v>755</v>
      </c>
      <c r="U346" s="67"/>
      <c r="V346" s="67" t="s">
        <v>831</v>
      </c>
      <c r="W346" s="67" t="s">
        <v>719</v>
      </c>
      <c r="X346" s="67"/>
      <c r="Y346" s="68" t="s">
        <v>362</v>
      </c>
      <c r="Z346" s="68" t="s">
        <v>13</v>
      </c>
      <c r="AA346" s="68" t="s">
        <v>70</v>
      </c>
      <c r="AB346" s="18">
        <f>IF(Z346="TM",IF(AA346="H",(COUNTIFS(Orders!AD:AD,Data!M346,Orders!W:W,0,Orders!X:X,0)+COUNTIFS(Orders!AD:AD,Data!M346,Orders!W:W,1,Orders!X:X,1)),0),IF(Data!Z346="AAM",SUMIFS(Data!AB:AB,Data!Z:Z,"TM",Data!X:X,Data!M346,AA:AA,"H"),IF(Data!Z346="AM",SUMIFS(Data!AB:AB,Data!Z:Z,"TM",Data!V:V,Data!M346,AA:AA,"H"),IF(Data!Z346="AZM",SUMIFS(Data!AB:AB,Data!Z:Z,"TM",Data!U:U,Data!M346,AA:AA,"H"),IF(Data!Z346="ZM",SUMIFS(Data!AB:AB,Data!Z:Z,"TM",Data!T:T,Data!M346,AA:AA,"H"),IF(Data!Z346="RM",SUMIFS(Data!AB:AB,Data!Z:Z,"TM",Data!S:S,Data!M346,AA:AA,"H"),IF(Data!Z346="CM",SUMIFS(Data!AB:AB,Data!Z:Z,"TM",Data!R:R,Data!M346,AA:AA,"H"),"")))))))</f>
        <v>0</v>
      </c>
      <c r="AC346" s="28">
        <f>IF(Z346="TM",IF(AA346="H",(SUMIFS(Orders!AG:AG,Orders!AD:AD,Data!M346,Orders!W:W,0,Orders!X:X,0)+SUMIFS(Orders!AG:AG,Orders!AD:AD,Data!M346,Orders!W:W,1,Orders!X:X,1))/12000,0),IF(Data!Z346="AAM",SUMIFS(Data!AC:AC,Data!Z:Z,"TM",Data!X:X,Data!M346,AA:AA,"H"),IF(Data!Z346="AM",SUMIFS(Data!AC:AC,Data!Z:Z,"TM",Data!V:V,Data!M346,AA:AA,"H"),IF(Data!Z346="AZM",SUMIFS(Data!AC:AC,Data!Z:Z,"TM",Data!U:U,Data!M346,AA:AA,"H"),IF(Data!Z346="Zone",SUMIFS(Data!AC:AC,Data!Z:Z,"TM",Data!T:T,Data!M346,AA:AA,"H"),IF(Data!Z346="Region",SUMIFS(Data!AC:AC,Data!Z:Z,"TM",Data!S:S,Data!M346,AA:AA,"H"),IF(Data!Z346="Country",SUMIFS(Data!AC:AC,Data!Z:Z,"TM",Data!R:R,Data!M346,AA:AA,"H"),"")))))))</f>
        <v>0</v>
      </c>
      <c r="AD346" s="18">
        <f>IF(Z346="TM",0,IF(Data!Z346="AAM",SUMIFS(Data!AD:AD,Data!Z:Z,"TM",Data!X:X,Data!M346,AA:AA,"H"),IF(Data!Z346="AM",SUMIFS(Data!AD:AD,Data!Z:Z,"TM",Data!V:V,Data!M346,AA:AA,"H"),IF(Data!Z346="AZM",SUMIFS(Data!AD:AD,Data!Z:Z,"TM",Data!U:U,Data!M346,AA:AA,"H"),IF(Data!Z346="Zone",SUMIFS(Data!AD:AD,Data!Z:Z,"TM",Data!T:T,Data!M346,AA:AA,"H"),IF(Data!Z346="Region",SUMIFS(Data!AD:AD,Data!Z:Z,"TM",Data!S:S,Data!M346,AA:AA,"H"),IF(Data!Z346="Country",SUMIFS(Data!AD:AD,Data!Z:Z,"TM",Data!R:R,Data!M346,AA:AA,"H"),"")))))))</f>
        <v>0</v>
      </c>
      <c r="AE346" s="27">
        <f t="shared" si="94"/>
        <v>0</v>
      </c>
      <c r="AF346" s="26">
        <f t="shared" si="95"/>
        <v>0</v>
      </c>
      <c r="AG346" s="26">
        <f t="shared" si="96"/>
        <v>0</v>
      </c>
      <c r="AH346" s="26">
        <f t="shared" si="97"/>
        <v>0</v>
      </c>
      <c r="AJ346" s="28">
        <f>IF(Z346="TM",IF(AA346="U",(SUMIFS(Orders!AG:AG,Orders!AD:AD,Data!M346,Orders!W:W,0,Orders!X:X,0)+SUMIFS(Orders!AG:AG,Orders!AD:AD,Data!M346,Orders!W:W,1,Orders!X:X,1))/12000,0),IF(Data!Z346="AAM",SUMIFS(Data!AJ:AJ,Data!Z:Z,"TM",Data!X:X,Data!M346,AA:AA,"U"),IF(Data!Z346="AM",SUMIFS(Data!AJ:AJ,Data!Z:Z,"TM",Data!V:V,Data!M346,AA:AA,"U"),IF(Data!Z346="AZM",SUMIFS(Data!AJ:AJ,Data!Z:Z,"TM",Data!U:U,Data!M346,AA:AA,"U"),IF(Data!Z346="Zone",SUMIFS(Data!AJ:AJ,Data!Z:Z,"TM",Data!T:T,Data!M346,AA:AA,"U"),IF(Data!Z346="Region",SUMIFS(Data!AJ:AJ,Data!Z:Z,"TM",Data!S:S,Data!M346,AA:AA,"U"),IF(Data!Z346="Country",SUMIFS(Data!AJ:AJ,Data!Z:Z,"TM",Data!R:R,Data!M346,AA:AA,"U"),"")))))))</f>
        <v>0</v>
      </c>
      <c r="AK346" s="18">
        <f>IF(Z346="TM",IF(AA346="U",(SUMIFS(Orders!AG:AG,Orders!AD:AD,Data!M346,Orders!W:W,0,Orders!X:X,0)+SUMIFS(Orders!AG:AG,Orders!AD:AD,Data!M346,Orders!W:W,1,Orders!X:X,1)),0),IF(Data!Z346="AAM",SUMIFS(Data!AK:AK,Data!Z:Z,"TM",Data!X:X,Data!M346,AA:AA,"U"),IF(Data!Z346="AM",SUMIFS(Data!AK:AK,Data!Z:Z,"TM",Data!V:V,Data!M346,AA:AA,"U"),IF(Data!Z346="AZM",SUMIFS(Data!AK:AK,Data!Z:Z,"TM",Data!U:U,Data!M346,AA:AA,"U"),IF(Data!Z346="Zone",SUMIFS(Data!AK:AK,Data!Z:Z,"TM",Data!T:T,Data!M346,AA:AA,"U"),IF(Data!Z346="Region",SUMIFS(Data!AK:AK,Data!Z:Z,"TM",Data!S:S,Data!M346,AA:AA,"U"),IF(Data!Z346="Country",SUMIFS(Data!AK:AK,Data!Z:Z,"TM",Data!R:R,Data!M346,AA:AA,"U"),"")))))))</f>
        <v>0</v>
      </c>
      <c r="AL346" s="18">
        <f>IF(Z346="TM",12000*0,IF(Data!Z346="AAM",SUMIFS(Data!AL:AL,Data!Z:Z,"TM",Data!X:X,Data!M346,AA:AA,"H"),IF(Data!Z346="AM",SUMIFS(Data!AL:AL,Data!Z:Z,"TM",Data!V:V,Data!M346,AA:AA,"H"),IF(Data!Z346="AZM",SUMIFS(Data!AL:AL,Data!Z:Z,"TM",Data!U:U,Data!M346,AA:AA,"H"),IF(Data!Z346="Zone",SUMIFS(Data!AL:AL,Data!Z:Z,"TM",Data!T:T,Data!M346,AA:AA,"H"),IF(Data!Z346="Region",SUMIFS(Data!AL:AL,Data!Z:Z,"TM",Data!S:S,Data!M346,AA:AA,"H"),IF(Data!Z346="Country",SUMIFS(Data!AL:AL,Data!Z:Z,"TM",Data!R:R,Data!M346,AA:AA,"H"),"")))))))</f>
        <v>0</v>
      </c>
      <c r="AM346" s="27">
        <f t="shared" si="98"/>
        <v>0</v>
      </c>
      <c r="AN346" s="26">
        <f t="shared" si="99"/>
        <v>0</v>
      </c>
      <c r="AO346" s="26">
        <f t="shared" si="100"/>
        <v>0</v>
      </c>
      <c r="AQ346" s="28">
        <f t="shared" si="101"/>
        <v>0</v>
      </c>
      <c r="AR346" s="18">
        <f t="shared" si="102"/>
        <v>0</v>
      </c>
      <c r="AS346" s="18">
        <f t="shared" si="103"/>
        <v>0</v>
      </c>
      <c r="AT346" s="27">
        <f t="shared" si="104"/>
        <v>0</v>
      </c>
      <c r="AU346" s="27"/>
      <c r="AV346" s="27"/>
      <c r="AW346" s="18">
        <f>IF(Z346="TM",(COUNTIFS(Orders!AD:AD,Data!M346,Orders!W:W,0,Orders!X:X,0,Orders!S:S,"*Ray*")+COUNTIFS(Orders!AD:AD,Data!M346,Orders!W:W,1,Orders!X:X,1,Orders!S:S,"*Ray*")+COUNTIFS(Orders!AD:AD,Data!M346,Orders!W:W,0,Orders!X:X,0,Orders!S:S,"*Fabric*")+COUNTIFS(Orders!AD:AD,Data!M346,Orders!W:W,1,Orders!X:X,1,Orders!S:S,"*Fabric*")),IF(Data!Z346="AAM",SUMIFS(Data!AW:AW,Data!Z:Z,"TM",Data!X:X,Data!M346),IF(Data!Z346="AM",SUMIFS(Data!AW:AW,Data!Z:Z,"TM",Data!V:V,Data!M346),IF(Data!Z346="AZM",SUMIFS(Data!AW:AW,Data!Z:Z,"TM",Data!U:U,Data!M346),IF(Data!Z346="Zone",SUMIFS(Data!AW:AW,Data!Z:Z,"TM",Data!T:T,Data!M346),IF(Data!Z346="Region",SUMIFS(Data!AW:AW,Data!Z:Z,"TM",Data!S:S,Data!M346),IF(Data!Z346="Country",SUMIFS(Data!AW:AW,Data!Z:Z,"TM",Data!R:R,Data!M346),0)))))))</f>
        <v>0</v>
      </c>
      <c r="AX346" s="18">
        <f>IF(Z346="TM",(COUNTIFS(Orders!AD:AD,Data!M346,Orders!W:W,0,Orders!X:X,0,Orders!S:S,"*Starter*")+COUNTIFS(Orders!AD:AD,Data!M346,Orders!W:W,1,Orders!X:X,1,Orders!S:S,"*Starter*")),IF(Data!Z346="AAM",SUMIFS(Data!AX:AX,Data!Z:Z,"TM",Data!X:X,Data!M346),IF(Data!Z346="AM",SUMIFS(Data!AX:AX,Data!Z:Z,"TM",Data!V:V,Data!M346),IF(Data!Z346="AZM",SUMIFS(Data!AX:AX,Data!Z:Z,"TM",Data!U:U,Data!M346),IF(Data!Z346="Zone",SUMIFS(Data!AX:AX,Data!Z:Z,"TM",Data!T:T,Data!M346),IF(Data!Z346="Region",SUMIFS(Data!AX:AX,Data!Z:Z,"TM",Data!S:S,Data!M346),IF(Data!Z346="Country",SUMIFS(Data!AX:AX,Data!Z:Z,"TM",Data!R:R,Data!M346),0)))))))</f>
        <v>0</v>
      </c>
      <c r="AY346" s="18">
        <f>IF(Z346="TM",(COUNTIFS(Orders!AD:AD,Data!M346,Orders!W:W,0,Orders!X:X,0,Orders!S:S,"*Pro*")+COUNTIFS(Orders!AD:AD,Data!M346,Orders!W:W,1,Orders!X:X,1,Orders!S:S,"*Pro*")),IF(Data!Z346="AAM",SUMIFS(Data!AY:AY,Data!Z:Z,"TM",Data!X:X,Data!M346),IF(Data!Z346="AM",SUMIFS(Data!AY:AY,Data!Z:Z,"TM",Data!V:V,Data!M346),IF(Data!Z346="AZM",SUMIFS(Data!AY:AY,Data!Z:Z,"TM",Data!U:U,Data!M346),IF(Data!Z346="Zone",SUMIFS(Data!AY:AY,Data!Z:Z,"TM",Data!T:T,Data!M346),IF(Data!Z346="Region",SUMIFS(Data!AY:AY,Data!Z:Z,"TM",Data!S:S,Data!M346),IF(Data!Z346="Country",SUMIFS(Data!AY:AY,Data!Z:Z,"TM",Data!R:R,Data!M346),0)))))))</f>
        <v>0</v>
      </c>
      <c r="AZ346" s="18">
        <f>IF(Z346="TM",(COUNTIFS(Orders!AD:AD,Data!M346,Orders!W:W,0,Orders!X:X,0,Orders!S:S,"*Tab*")+COUNTIFS(Orders!AD:AD,Data!M346,Orders!W:W,1,Orders!X:X,1,Orders!S:S,"*Tab*")),IF(Data!Z346="AAM",SUMIFS(Data!AZ:AZ,Data!Z:Z,"TM",Data!X:X,Data!M346),IF(Data!Z346="AM",SUMIFS(Data!AZ:AZ,Data!Z:Z,"TM",Data!V:V,Data!M346),IF(Data!Z346="AZM",SUMIFS(Data!AZ:AZ,Data!Z:Z,"TM",Data!U:U,Data!M346),IF(Data!Z346="Zone",SUMIFS(Data!AZ:AZ,Data!Z:Z,"TM",Data!T:T,Data!M346),IF(Data!Z346="Region",SUMIFS(Data!AZ:AZ,Data!Z:Z,"TM",Data!S:S,Data!M346),IF(Data!Z346="Country",SUMIFS(Data!AZ:AZ,Data!Z:Z,"TM",Data!R:R,Data!M346),0)))))))</f>
        <v>0</v>
      </c>
      <c r="BA346" s="18">
        <f>IF(Z346="TM",(COUNTIFS(Orders!AD:AD,Data!M346,Orders!W:W,0,Orders!X:X,0,Orders!S:S,"*Dental*")+COUNTIFS(Orders!AD:AD,Data!M346,Orders!W:W,1,Orders!X:X,1,Orders!S:S,"*Dental*")+COUNTIFS(Orders!AD:AD,Data!M346,Orders!W:W,0,Orders!X:X,0,Orders!S:S,"*Pediatric*")+COUNTIFS(Orders!AD:AD,Data!M346,Orders!W:W,1,Orders!X:X,1,Orders!S:S,"*Pediatric*")),IF(Data!Z346="AAM",SUMIFS(Data!BA:BA,Data!Z:Z,"TM",Data!X:X,Data!M346),IF(Data!Z346="AM",SUMIFS(Data!BA:BA,Data!Z:Z,"TM",Data!V:V,Data!M346),IF(Data!Z346="AZM",SUMIFS(Data!BA:BA,Data!Z:Z,"TM",Data!U:U,Data!M346),IF(Data!Z346="Zone",SUMIFS(Data!BA:BA,Data!Z:Z,"TM",Data!T:T,Data!M346),IF(Data!Z346="Region",SUMIFS(Data!BA:BA,Data!Z:Z,"TM",Data!S:S,Data!M346),IF(Data!Z346="Country",SUMIFS(Data!BA:BA,Data!Z:Z,"TM",Data!R:R,Data!M346),0)))))))</f>
        <v>0</v>
      </c>
      <c r="BB346" s="18">
        <f>IF(Z346="TM",(COUNTIFS(Orders!AD:AD,Data!M346,Orders!W:W,0,Orders!X:X,0,Orders!S:S,"*Fabric*")+COUNTIFS(Orders!AD:AD,Data!M346,Orders!W:W,1,Orders!X:X,1,Orders!S:S,"*Fabric*")),IF(Data!Z346="AAM",SUMIFS(Data!BB:BB,Data!Z:Z,"TM",Data!X:X,Data!M346),IF(Data!Z346="AM",SUMIFS(Data!BB:BB,Data!Z:Z,"TM",Data!V:V,Data!M346),IF(Data!Z346="AZM",SUMIFS(Data!BB:BB,Data!Z:Z,"TM",Data!U:U,Data!M346),IF(Data!Z346="Zone",SUMIFS(Data!BB:BB,Data!Z:Z,"TM",Data!T:T,Data!M346),IF(Data!Z346="Region",SUMIFS(Data!BB:BB,Data!Z:Z,"TM",Data!S:S,Data!M346),IF(Data!Z346="Country",SUMIFS(Data!BB:BB,Data!Z:Z,"TM",Data!R:R,Data!M346),0)))))))</f>
        <v>0</v>
      </c>
    </row>
    <row r="347" spans="1:54" ht="15.75" x14ac:dyDescent="0.3">
      <c r="A347" s="33" t="str">
        <f t="shared" si="105"/>
        <v/>
      </c>
      <c r="B347" s="33" t="b">
        <f t="shared" si="106"/>
        <v>1</v>
      </c>
      <c r="C347" s="33" t="e">
        <f>IF(ISERROR(SMALL($D$4:$D$594,E347)),””,SMALL($D$4:$D$594,E347))</f>
        <v>#NAME?</v>
      </c>
      <c r="D347" s="34" t="str">
        <f t="shared" si="107"/>
        <v/>
      </c>
      <c r="E347" s="33">
        <f>ROWS($E$4:E347)</f>
        <v>344</v>
      </c>
      <c r="F347" s="33">
        <f t="shared" si="108"/>
        <v>0</v>
      </c>
      <c r="G347" s="33">
        <f>IF(OR(Report!$C$7="",Report!$C$7="All Levels"),1,IF(Report!$C$7=Data!Z347,1,0))</f>
        <v>0</v>
      </c>
      <c r="H347" s="33">
        <f t="shared" si="109"/>
        <v>1</v>
      </c>
      <c r="I347" s="33">
        <f t="shared" si="110"/>
        <v>3</v>
      </c>
      <c r="J347" s="33">
        <f>IF(OR(Report!$F$7="",Report!$F$7="All AMs"),1,IF(Report!$F$7=Data!W347,1,0))</f>
        <v>1</v>
      </c>
      <c r="K347" s="33">
        <f>IF(OR(Report!$E$7="",Report!$E$7="All Zones"),1,IF(Report!$E$7=Data!P347,1,0))</f>
        <v>1</v>
      </c>
      <c r="L347" s="33">
        <f>IF(OR(Report!$D$7="",Report!$D$7="All Regions"),1,IF(Report!$D$7=Data!O347,1,0))</f>
        <v>1</v>
      </c>
      <c r="M347" s="67" t="s">
        <v>279</v>
      </c>
      <c r="N347" s="67" t="s">
        <v>1175</v>
      </c>
      <c r="O347" s="68" t="s">
        <v>19</v>
      </c>
      <c r="P347" s="68" t="s">
        <v>686</v>
      </c>
      <c r="Q347" s="68" t="s">
        <v>686</v>
      </c>
      <c r="R347" s="67" t="s">
        <v>777</v>
      </c>
      <c r="S347" s="67" t="s">
        <v>753</v>
      </c>
      <c r="T347" s="67" t="s">
        <v>755</v>
      </c>
      <c r="U347" s="67"/>
      <c r="V347" s="67" t="s">
        <v>831</v>
      </c>
      <c r="W347" s="67" t="s">
        <v>719</v>
      </c>
      <c r="X347" s="67"/>
      <c r="Y347" s="68" t="s">
        <v>361</v>
      </c>
      <c r="Z347" s="68" t="s">
        <v>13</v>
      </c>
      <c r="AA347" s="68" t="s">
        <v>925</v>
      </c>
      <c r="AB347" s="18">
        <f>IF(Z347="TM",IF(AA347="H",(COUNTIFS(Orders!AD:AD,Data!M347,Orders!W:W,0,Orders!X:X,0)+COUNTIFS(Orders!AD:AD,Data!M347,Orders!W:W,1,Orders!X:X,1)),0),IF(Data!Z347="AAM",SUMIFS(Data!AB:AB,Data!Z:Z,"TM",Data!X:X,Data!M347,AA:AA,"H"),IF(Data!Z347="AM",SUMIFS(Data!AB:AB,Data!Z:Z,"TM",Data!V:V,Data!M347,AA:AA,"H"),IF(Data!Z347="AZM",SUMIFS(Data!AB:AB,Data!Z:Z,"TM",Data!U:U,Data!M347,AA:AA,"H"),IF(Data!Z347="ZM",SUMIFS(Data!AB:AB,Data!Z:Z,"TM",Data!T:T,Data!M347,AA:AA,"H"),IF(Data!Z347="RM",SUMIFS(Data!AB:AB,Data!Z:Z,"TM",Data!S:S,Data!M347,AA:AA,"H"),IF(Data!Z347="CM",SUMIFS(Data!AB:AB,Data!Z:Z,"TM",Data!R:R,Data!M347,AA:AA,"H"),"")))))))</f>
        <v>0</v>
      </c>
      <c r="AC347" s="28">
        <f>IF(Z347="TM",IF(AA347="H",(SUMIFS(Orders!AG:AG,Orders!AD:AD,Data!M347,Orders!W:W,0,Orders!X:X,0)+SUMIFS(Orders!AG:AG,Orders!AD:AD,Data!M347,Orders!W:W,1,Orders!X:X,1))/12000,0),IF(Data!Z347="AAM",SUMIFS(Data!AC:AC,Data!Z:Z,"TM",Data!X:X,Data!M347,AA:AA,"H"),IF(Data!Z347="AM",SUMIFS(Data!AC:AC,Data!Z:Z,"TM",Data!V:V,Data!M347,AA:AA,"H"),IF(Data!Z347="AZM",SUMIFS(Data!AC:AC,Data!Z:Z,"TM",Data!U:U,Data!M347,AA:AA,"H"),IF(Data!Z347="Zone",SUMIFS(Data!AC:AC,Data!Z:Z,"TM",Data!T:T,Data!M347,AA:AA,"H"),IF(Data!Z347="Region",SUMIFS(Data!AC:AC,Data!Z:Z,"TM",Data!S:S,Data!M347,AA:AA,"H"),IF(Data!Z347="Country",SUMIFS(Data!AC:AC,Data!Z:Z,"TM",Data!R:R,Data!M347,AA:AA,"H"),"")))))))</f>
        <v>0</v>
      </c>
      <c r="AD347" s="18">
        <f>IF(Z347="TM",0,IF(Data!Z347="AAM",SUMIFS(Data!AD:AD,Data!Z:Z,"TM",Data!X:X,Data!M347,AA:AA,"H"),IF(Data!Z347="AM",SUMIFS(Data!AD:AD,Data!Z:Z,"TM",Data!V:V,Data!M347,AA:AA,"H"),IF(Data!Z347="AZM",SUMIFS(Data!AD:AD,Data!Z:Z,"TM",Data!U:U,Data!M347,AA:AA,"H"),IF(Data!Z347="Zone",SUMIFS(Data!AD:AD,Data!Z:Z,"TM",Data!T:T,Data!M347,AA:AA,"H"),IF(Data!Z347="Region",SUMIFS(Data!AD:AD,Data!Z:Z,"TM",Data!S:S,Data!M347,AA:AA,"H"),IF(Data!Z347="Country",SUMIFS(Data!AD:AD,Data!Z:Z,"TM",Data!R:R,Data!M347,AA:AA,"H"),"")))))))</f>
        <v>0</v>
      </c>
      <c r="AE347" s="27">
        <f t="shared" si="94"/>
        <v>0</v>
      </c>
      <c r="AF347" s="26">
        <f t="shared" si="95"/>
        <v>0</v>
      </c>
      <c r="AG347" s="26">
        <f t="shared" si="96"/>
        <v>0</v>
      </c>
      <c r="AH347" s="26">
        <f t="shared" si="97"/>
        <v>0</v>
      </c>
      <c r="AJ347" s="28">
        <f>IF(Z347="TM",IF(AA347="U",(SUMIFS(Orders!AG:AG,Orders!AD:AD,Data!M347,Orders!W:W,0,Orders!X:X,0)+SUMIFS(Orders!AG:AG,Orders!AD:AD,Data!M347,Orders!W:W,1,Orders!X:X,1))/12000,0),IF(Data!Z347="AAM",SUMIFS(Data!AJ:AJ,Data!Z:Z,"TM",Data!X:X,Data!M347,AA:AA,"U"),IF(Data!Z347="AM",SUMIFS(Data!AJ:AJ,Data!Z:Z,"TM",Data!V:V,Data!M347,AA:AA,"U"),IF(Data!Z347="AZM",SUMIFS(Data!AJ:AJ,Data!Z:Z,"TM",Data!U:U,Data!M347,AA:AA,"U"),IF(Data!Z347="Zone",SUMIFS(Data!AJ:AJ,Data!Z:Z,"TM",Data!T:T,Data!M347,AA:AA,"U"),IF(Data!Z347="Region",SUMIFS(Data!AJ:AJ,Data!Z:Z,"TM",Data!S:S,Data!M347,AA:AA,"U"),IF(Data!Z347="Country",SUMIFS(Data!AJ:AJ,Data!Z:Z,"TM",Data!R:R,Data!M347,AA:AA,"U"),"")))))))</f>
        <v>0</v>
      </c>
      <c r="AK347" s="18">
        <f>IF(Z347="TM",IF(AA347="U",(SUMIFS(Orders!AG:AG,Orders!AD:AD,Data!M347,Orders!W:W,0,Orders!X:X,0)+SUMIFS(Orders!AG:AG,Orders!AD:AD,Data!M347,Orders!W:W,1,Orders!X:X,1)),0),IF(Data!Z347="AAM",SUMIFS(Data!AK:AK,Data!Z:Z,"TM",Data!X:X,Data!M347,AA:AA,"U"),IF(Data!Z347="AM",SUMIFS(Data!AK:AK,Data!Z:Z,"TM",Data!V:V,Data!M347,AA:AA,"U"),IF(Data!Z347="AZM",SUMIFS(Data!AK:AK,Data!Z:Z,"TM",Data!U:U,Data!M347,AA:AA,"U"),IF(Data!Z347="Zone",SUMIFS(Data!AK:AK,Data!Z:Z,"TM",Data!T:T,Data!M347,AA:AA,"U"),IF(Data!Z347="Region",SUMIFS(Data!AK:AK,Data!Z:Z,"TM",Data!S:S,Data!M347,AA:AA,"U"),IF(Data!Z347="Country",SUMIFS(Data!AK:AK,Data!Z:Z,"TM",Data!R:R,Data!M347,AA:AA,"U"),"")))))))</f>
        <v>0</v>
      </c>
      <c r="AL347" s="18">
        <f>IF(Z347="TM",12000*0,IF(Data!Z347="AAM",SUMIFS(Data!AL:AL,Data!Z:Z,"TM",Data!X:X,Data!M347,AA:AA,"H"),IF(Data!Z347="AM",SUMIFS(Data!AL:AL,Data!Z:Z,"TM",Data!V:V,Data!M347,AA:AA,"H"),IF(Data!Z347="AZM",SUMIFS(Data!AL:AL,Data!Z:Z,"TM",Data!U:U,Data!M347,AA:AA,"H"),IF(Data!Z347="Zone",SUMIFS(Data!AL:AL,Data!Z:Z,"TM",Data!T:T,Data!M347,AA:AA,"H"),IF(Data!Z347="Region",SUMIFS(Data!AL:AL,Data!Z:Z,"TM",Data!S:S,Data!M347,AA:AA,"H"),IF(Data!Z347="Country",SUMIFS(Data!AL:AL,Data!Z:Z,"TM",Data!R:R,Data!M347,AA:AA,"H"),"")))))))</f>
        <v>0</v>
      </c>
      <c r="AM347" s="27">
        <f t="shared" si="98"/>
        <v>0</v>
      </c>
      <c r="AN347" s="26">
        <f t="shared" si="99"/>
        <v>0</v>
      </c>
      <c r="AO347" s="26">
        <f t="shared" si="100"/>
        <v>0</v>
      </c>
      <c r="AQ347" s="28">
        <f t="shared" si="101"/>
        <v>0</v>
      </c>
      <c r="AR347" s="18">
        <f t="shared" si="102"/>
        <v>0</v>
      </c>
      <c r="AS347" s="18">
        <f t="shared" si="103"/>
        <v>0</v>
      </c>
      <c r="AT347" s="27">
        <f t="shared" si="104"/>
        <v>0</v>
      </c>
      <c r="AU347" s="27"/>
      <c r="AV347" s="27"/>
      <c r="AW347" s="18">
        <f>IF(Z347="TM",(COUNTIFS(Orders!AD:AD,Data!M347,Orders!W:W,0,Orders!X:X,0,Orders!S:S,"*Ray*")+COUNTIFS(Orders!AD:AD,Data!M347,Orders!W:W,1,Orders!X:X,1,Orders!S:S,"*Ray*")+COUNTIFS(Orders!AD:AD,Data!M347,Orders!W:W,0,Orders!X:X,0,Orders!S:S,"*Fabric*")+COUNTIFS(Orders!AD:AD,Data!M347,Orders!W:W,1,Orders!X:X,1,Orders!S:S,"*Fabric*")),IF(Data!Z347="AAM",SUMIFS(Data!AW:AW,Data!Z:Z,"TM",Data!X:X,Data!M347),IF(Data!Z347="AM",SUMIFS(Data!AW:AW,Data!Z:Z,"TM",Data!V:V,Data!M347),IF(Data!Z347="AZM",SUMIFS(Data!AW:AW,Data!Z:Z,"TM",Data!U:U,Data!M347),IF(Data!Z347="Zone",SUMIFS(Data!AW:AW,Data!Z:Z,"TM",Data!T:T,Data!M347),IF(Data!Z347="Region",SUMIFS(Data!AW:AW,Data!Z:Z,"TM",Data!S:S,Data!M347),IF(Data!Z347="Country",SUMIFS(Data!AW:AW,Data!Z:Z,"TM",Data!R:R,Data!M347),0)))))))</f>
        <v>0</v>
      </c>
      <c r="AX347" s="18">
        <f>IF(Z347="TM",(COUNTIFS(Orders!AD:AD,Data!M347,Orders!W:W,0,Orders!X:X,0,Orders!S:S,"*Starter*")+COUNTIFS(Orders!AD:AD,Data!M347,Orders!W:W,1,Orders!X:X,1,Orders!S:S,"*Starter*")),IF(Data!Z347="AAM",SUMIFS(Data!AX:AX,Data!Z:Z,"TM",Data!X:X,Data!M347),IF(Data!Z347="AM",SUMIFS(Data!AX:AX,Data!Z:Z,"TM",Data!V:V,Data!M347),IF(Data!Z347="AZM",SUMIFS(Data!AX:AX,Data!Z:Z,"TM",Data!U:U,Data!M347),IF(Data!Z347="Zone",SUMIFS(Data!AX:AX,Data!Z:Z,"TM",Data!T:T,Data!M347),IF(Data!Z347="Region",SUMIFS(Data!AX:AX,Data!Z:Z,"TM",Data!S:S,Data!M347),IF(Data!Z347="Country",SUMIFS(Data!AX:AX,Data!Z:Z,"TM",Data!R:R,Data!M347),0)))))))</f>
        <v>0</v>
      </c>
      <c r="AY347" s="18">
        <f>IF(Z347="TM",(COUNTIFS(Orders!AD:AD,Data!M347,Orders!W:W,0,Orders!X:X,0,Orders!S:S,"*Pro*")+COUNTIFS(Orders!AD:AD,Data!M347,Orders!W:W,1,Orders!X:X,1,Orders!S:S,"*Pro*")),IF(Data!Z347="AAM",SUMIFS(Data!AY:AY,Data!Z:Z,"TM",Data!X:X,Data!M347),IF(Data!Z347="AM",SUMIFS(Data!AY:AY,Data!Z:Z,"TM",Data!V:V,Data!M347),IF(Data!Z347="AZM",SUMIFS(Data!AY:AY,Data!Z:Z,"TM",Data!U:U,Data!M347),IF(Data!Z347="Zone",SUMIFS(Data!AY:AY,Data!Z:Z,"TM",Data!T:T,Data!M347),IF(Data!Z347="Region",SUMIFS(Data!AY:AY,Data!Z:Z,"TM",Data!S:S,Data!M347),IF(Data!Z347="Country",SUMIFS(Data!AY:AY,Data!Z:Z,"TM",Data!R:R,Data!M347),0)))))))</f>
        <v>0</v>
      </c>
      <c r="AZ347" s="18">
        <f>IF(Z347="TM",(COUNTIFS(Orders!AD:AD,Data!M347,Orders!W:W,0,Orders!X:X,0,Orders!S:S,"*Tab*")+COUNTIFS(Orders!AD:AD,Data!M347,Orders!W:W,1,Orders!X:X,1,Orders!S:S,"*Tab*")),IF(Data!Z347="AAM",SUMIFS(Data!AZ:AZ,Data!Z:Z,"TM",Data!X:X,Data!M347),IF(Data!Z347="AM",SUMIFS(Data!AZ:AZ,Data!Z:Z,"TM",Data!V:V,Data!M347),IF(Data!Z347="AZM",SUMIFS(Data!AZ:AZ,Data!Z:Z,"TM",Data!U:U,Data!M347),IF(Data!Z347="Zone",SUMIFS(Data!AZ:AZ,Data!Z:Z,"TM",Data!T:T,Data!M347),IF(Data!Z347="Region",SUMIFS(Data!AZ:AZ,Data!Z:Z,"TM",Data!S:S,Data!M347),IF(Data!Z347="Country",SUMIFS(Data!AZ:AZ,Data!Z:Z,"TM",Data!R:R,Data!M347),0)))))))</f>
        <v>0</v>
      </c>
      <c r="BA347" s="18">
        <f>IF(Z347="TM",(COUNTIFS(Orders!AD:AD,Data!M347,Orders!W:W,0,Orders!X:X,0,Orders!S:S,"*Dental*")+COUNTIFS(Orders!AD:AD,Data!M347,Orders!W:W,1,Orders!X:X,1,Orders!S:S,"*Dental*")+COUNTIFS(Orders!AD:AD,Data!M347,Orders!W:W,0,Orders!X:X,0,Orders!S:S,"*Pediatric*")+COUNTIFS(Orders!AD:AD,Data!M347,Orders!W:W,1,Orders!X:X,1,Orders!S:S,"*Pediatric*")),IF(Data!Z347="AAM",SUMIFS(Data!BA:BA,Data!Z:Z,"TM",Data!X:X,Data!M347),IF(Data!Z347="AM",SUMIFS(Data!BA:BA,Data!Z:Z,"TM",Data!V:V,Data!M347),IF(Data!Z347="AZM",SUMIFS(Data!BA:BA,Data!Z:Z,"TM",Data!U:U,Data!M347),IF(Data!Z347="Zone",SUMIFS(Data!BA:BA,Data!Z:Z,"TM",Data!T:T,Data!M347),IF(Data!Z347="Region",SUMIFS(Data!BA:BA,Data!Z:Z,"TM",Data!S:S,Data!M347),IF(Data!Z347="Country",SUMIFS(Data!BA:BA,Data!Z:Z,"TM",Data!R:R,Data!M347),0)))))))</f>
        <v>0</v>
      </c>
      <c r="BB347" s="18">
        <f>IF(Z347="TM",(COUNTIFS(Orders!AD:AD,Data!M347,Orders!W:W,0,Orders!X:X,0,Orders!S:S,"*Fabric*")+COUNTIFS(Orders!AD:AD,Data!M347,Orders!W:W,1,Orders!X:X,1,Orders!S:S,"*Fabric*")),IF(Data!Z347="AAM",SUMIFS(Data!BB:BB,Data!Z:Z,"TM",Data!X:X,Data!M347),IF(Data!Z347="AM",SUMIFS(Data!BB:BB,Data!Z:Z,"TM",Data!V:V,Data!M347),IF(Data!Z347="AZM",SUMIFS(Data!BB:BB,Data!Z:Z,"TM",Data!U:U,Data!M347),IF(Data!Z347="Zone",SUMIFS(Data!BB:BB,Data!Z:Z,"TM",Data!T:T,Data!M347),IF(Data!Z347="Region",SUMIFS(Data!BB:BB,Data!Z:Z,"TM",Data!S:S,Data!M347),IF(Data!Z347="Country",SUMIFS(Data!BB:BB,Data!Z:Z,"TM",Data!R:R,Data!M347),0)))))))</f>
        <v>0</v>
      </c>
    </row>
    <row r="348" spans="1:54" ht="15.75" x14ac:dyDescent="0.3">
      <c r="A348" s="33" t="str">
        <f t="shared" si="105"/>
        <v/>
      </c>
      <c r="B348" s="33" t="b">
        <f t="shared" si="106"/>
        <v>1</v>
      </c>
      <c r="C348" s="33" t="e">
        <f>IF(ISERROR(SMALL($D$4:$D$594,E348)),””,SMALL($D$4:$D$594,E348))</f>
        <v>#NAME?</v>
      </c>
      <c r="D348" s="34" t="str">
        <f t="shared" si="107"/>
        <v/>
      </c>
      <c r="E348" s="33">
        <f>ROWS($E$4:E348)</f>
        <v>345</v>
      </c>
      <c r="F348" s="33">
        <f t="shared" si="108"/>
        <v>0</v>
      </c>
      <c r="G348" s="33">
        <f>IF(OR(Report!$C$7="",Report!$C$7="All Levels"),1,IF(Report!$C$7=Data!Z348,1,0))</f>
        <v>0</v>
      </c>
      <c r="H348" s="33">
        <f t="shared" si="109"/>
        <v>1</v>
      </c>
      <c r="I348" s="33">
        <f t="shared" si="110"/>
        <v>3</v>
      </c>
      <c r="J348" s="33">
        <f>IF(OR(Report!$F$7="",Report!$F$7="All AMs"),1,IF(Report!$F$7=Data!W348,1,0))</f>
        <v>1</v>
      </c>
      <c r="K348" s="33">
        <f>IF(OR(Report!$E$7="",Report!$E$7="All Zones"),1,IF(Report!$E$7=Data!P348,1,0))</f>
        <v>1</v>
      </c>
      <c r="L348" s="33">
        <f>IF(OR(Report!$D$7="",Report!$D$7="All Regions"),1,IF(Report!$D$7=Data!O348,1,0))</f>
        <v>1</v>
      </c>
      <c r="M348" s="67" t="s">
        <v>343</v>
      </c>
      <c r="N348" s="67" t="s">
        <v>1176</v>
      </c>
      <c r="O348" s="68" t="s">
        <v>19</v>
      </c>
      <c r="P348" s="68" t="s">
        <v>686</v>
      </c>
      <c r="Q348" s="68" t="s">
        <v>686</v>
      </c>
      <c r="R348" s="67" t="s">
        <v>777</v>
      </c>
      <c r="S348" s="67" t="s">
        <v>753</v>
      </c>
      <c r="T348" s="67" t="s">
        <v>755</v>
      </c>
      <c r="U348" s="67"/>
      <c r="V348" s="67" t="s">
        <v>1177</v>
      </c>
      <c r="W348" s="67" t="s">
        <v>719</v>
      </c>
      <c r="X348" s="67"/>
      <c r="Y348" s="68" t="s">
        <v>362</v>
      </c>
      <c r="Z348" s="68" t="s">
        <v>13</v>
      </c>
      <c r="AA348" s="68" t="s">
        <v>70</v>
      </c>
      <c r="AB348" s="18">
        <f>IF(Z348="TM",IF(AA348="H",(COUNTIFS(Orders!AD:AD,Data!M348,Orders!W:W,0,Orders!X:X,0)+COUNTIFS(Orders!AD:AD,Data!M348,Orders!W:W,1,Orders!X:X,1)),0),IF(Data!Z348="AAM",SUMIFS(Data!AB:AB,Data!Z:Z,"TM",Data!X:X,Data!M348,AA:AA,"H"),IF(Data!Z348="AM",SUMIFS(Data!AB:AB,Data!Z:Z,"TM",Data!V:V,Data!M348,AA:AA,"H"),IF(Data!Z348="AZM",SUMIFS(Data!AB:AB,Data!Z:Z,"TM",Data!U:U,Data!M348,AA:AA,"H"),IF(Data!Z348="ZM",SUMIFS(Data!AB:AB,Data!Z:Z,"TM",Data!T:T,Data!M348,AA:AA,"H"),IF(Data!Z348="RM",SUMIFS(Data!AB:AB,Data!Z:Z,"TM",Data!S:S,Data!M348,AA:AA,"H"),IF(Data!Z348="CM",SUMIFS(Data!AB:AB,Data!Z:Z,"TM",Data!R:R,Data!M348,AA:AA,"H"),"")))))))</f>
        <v>0</v>
      </c>
      <c r="AC348" s="28">
        <f>IF(Z348="TM",IF(AA348="H",(SUMIFS(Orders!AG:AG,Orders!AD:AD,Data!M348,Orders!W:W,0,Orders!X:X,0)+SUMIFS(Orders!AG:AG,Orders!AD:AD,Data!M348,Orders!W:W,1,Orders!X:X,1))/12000,0),IF(Data!Z348="AAM",SUMIFS(Data!AC:AC,Data!Z:Z,"TM",Data!X:X,Data!M348,AA:AA,"H"),IF(Data!Z348="AM",SUMIFS(Data!AC:AC,Data!Z:Z,"TM",Data!V:V,Data!M348,AA:AA,"H"),IF(Data!Z348="AZM",SUMIFS(Data!AC:AC,Data!Z:Z,"TM",Data!U:U,Data!M348,AA:AA,"H"),IF(Data!Z348="Zone",SUMIFS(Data!AC:AC,Data!Z:Z,"TM",Data!T:T,Data!M348,AA:AA,"H"),IF(Data!Z348="Region",SUMIFS(Data!AC:AC,Data!Z:Z,"TM",Data!S:S,Data!M348,AA:AA,"H"),IF(Data!Z348="Country",SUMIFS(Data!AC:AC,Data!Z:Z,"TM",Data!R:R,Data!M348,AA:AA,"H"),"")))))))</f>
        <v>0</v>
      </c>
      <c r="AD348" s="18">
        <f>IF(Z348="TM",0,IF(Data!Z348="AAM",SUMIFS(Data!AD:AD,Data!Z:Z,"TM",Data!X:X,Data!M348,AA:AA,"H"),IF(Data!Z348="AM",SUMIFS(Data!AD:AD,Data!Z:Z,"TM",Data!V:V,Data!M348,AA:AA,"H"),IF(Data!Z348="AZM",SUMIFS(Data!AD:AD,Data!Z:Z,"TM",Data!U:U,Data!M348,AA:AA,"H"),IF(Data!Z348="Zone",SUMIFS(Data!AD:AD,Data!Z:Z,"TM",Data!T:T,Data!M348,AA:AA,"H"),IF(Data!Z348="Region",SUMIFS(Data!AD:AD,Data!Z:Z,"TM",Data!S:S,Data!M348,AA:AA,"H"),IF(Data!Z348="Country",SUMIFS(Data!AD:AD,Data!Z:Z,"TM",Data!R:R,Data!M348,AA:AA,"H"),"")))))))</f>
        <v>0</v>
      </c>
      <c r="AE348" s="27">
        <f t="shared" si="94"/>
        <v>0</v>
      </c>
      <c r="AF348" s="26">
        <f t="shared" si="95"/>
        <v>0</v>
      </c>
      <c r="AG348" s="26">
        <f t="shared" si="96"/>
        <v>0</v>
      </c>
      <c r="AH348" s="26">
        <f t="shared" si="97"/>
        <v>0</v>
      </c>
      <c r="AJ348" s="28">
        <f>IF(Z348="TM",IF(AA348="U",(SUMIFS(Orders!AG:AG,Orders!AD:AD,Data!M348,Orders!W:W,0,Orders!X:X,0)+SUMIFS(Orders!AG:AG,Orders!AD:AD,Data!M348,Orders!W:W,1,Orders!X:X,1))/12000,0),IF(Data!Z348="AAM",SUMIFS(Data!AJ:AJ,Data!Z:Z,"TM",Data!X:X,Data!M348,AA:AA,"U"),IF(Data!Z348="AM",SUMIFS(Data!AJ:AJ,Data!Z:Z,"TM",Data!V:V,Data!M348,AA:AA,"U"),IF(Data!Z348="AZM",SUMIFS(Data!AJ:AJ,Data!Z:Z,"TM",Data!U:U,Data!M348,AA:AA,"U"),IF(Data!Z348="Zone",SUMIFS(Data!AJ:AJ,Data!Z:Z,"TM",Data!T:T,Data!M348,AA:AA,"U"),IF(Data!Z348="Region",SUMIFS(Data!AJ:AJ,Data!Z:Z,"TM",Data!S:S,Data!M348,AA:AA,"U"),IF(Data!Z348="Country",SUMIFS(Data!AJ:AJ,Data!Z:Z,"TM",Data!R:R,Data!M348,AA:AA,"U"),"")))))))</f>
        <v>0</v>
      </c>
      <c r="AK348" s="18">
        <f>IF(Z348="TM",IF(AA348="U",(SUMIFS(Orders!AG:AG,Orders!AD:AD,Data!M348,Orders!W:W,0,Orders!X:X,0)+SUMIFS(Orders!AG:AG,Orders!AD:AD,Data!M348,Orders!W:W,1,Orders!X:X,1)),0),IF(Data!Z348="AAM",SUMIFS(Data!AK:AK,Data!Z:Z,"TM",Data!X:X,Data!M348,AA:AA,"U"),IF(Data!Z348="AM",SUMIFS(Data!AK:AK,Data!Z:Z,"TM",Data!V:V,Data!M348,AA:AA,"U"),IF(Data!Z348="AZM",SUMIFS(Data!AK:AK,Data!Z:Z,"TM",Data!U:U,Data!M348,AA:AA,"U"),IF(Data!Z348="Zone",SUMIFS(Data!AK:AK,Data!Z:Z,"TM",Data!T:T,Data!M348,AA:AA,"U"),IF(Data!Z348="Region",SUMIFS(Data!AK:AK,Data!Z:Z,"TM",Data!S:S,Data!M348,AA:AA,"U"),IF(Data!Z348="Country",SUMIFS(Data!AK:AK,Data!Z:Z,"TM",Data!R:R,Data!M348,AA:AA,"U"),"")))))))</f>
        <v>0</v>
      </c>
      <c r="AL348" s="18">
        <f>IF(Z348="TM",12000*0,IF(Data!Z348="AAM",SUMIFS(Data!AL:AL,Data!Z:Z,"TM",Data!X:X,Data!M348,AA:AA,"H"),IF(Data!Z348="AM",SUMIFS(Data!AL:AL,Data!Z:Z,"TM",Data!V:V,Data!M348,AA:AA,"H"),IF(Data!Z348="AZM",SUMIFS(Data!AL:AL,Data!Z:Z,"TM",Data!U:U,Data!M348,AA:AA,"H"),IF(Data!Z348="Zone",SUMIFS(Data!AL:AL,Data!Z:Z,"TM",Data!T:T,Data!M348,AA:AA,"H"),IF(Data!Z348="Region",SUMIFS(Data!AL:AL,Data!Z:Z,"TM",Data!S:S,Data!M348,AA:AA,"H"),IF(Data!Z348="Country",SUMIFS(Data!AL:AL,Data!Z:Z,"TM",Data!R:R,Data!M348,AA:AA,"H"),"")))))))</f>
        <v>0</v>
      </c>
      <c r="AM348" s="27">
        <f t="shared" si="98"/>
        <v>0</v>
      </c>
      <c r="AN348" s="26">
        <f t="shared" si="99"/>
        <v>0</v>
      </c>
      <c r="AO348" s="26">
        <f t="shared" si="100"/>
        <v>0</v>
      </c>
      <c r="AQ348" s="28">
        <f t="shared" si="101"/>
        <v>0</v>
      </c>
      <c r="AR348" s="18">
        <f t="shared" si="102"/>
        <v>0</v>
      </c>
      <c r="AS348" s="18">
        <f t="shared" si="103"/>
        <v>0</v>
      </c>
      <c r="AT348" s="27">
        <f t="shared" si="104"/>
        <v>0</v>
      </c>
      <c r="AU348" s="27"/>
      <c r="AV348" s="27"/>
      <c r="AW348" s="18">
        <f>IF(Z348="TM",(COUNTIFS(Orders!AD:AD,Data!M348,Orders!W:W,0,Orders!X:X,0,Orders!S:S,"*Ray*")+COUNTIFS(Orders!AD:AD,Data!M348,Orders!W:W,1,Orders!X:X,1,Orders!S:S,"*Ray*")+COUNTIFS(Orders!AD:AD,Data!M348,Orders!W:W,0,Orders!X:X,0,Orders!S:S,"*Fabric*")+COUNTIFS(Orders!AD:AD,Data!M348,Orders!W:W,1,Orders!X:X,1,Orders!S:S,"*Fabric*")),IF(Data!Z348="AAM",SUMIFS(Data!AW:AW,Data!Z:Z,"TM",Data!X:X,Data!M348),IF(Data!Z348="AM",SUMIFS(Data!AW:AW,Data!Z:Z,"TM",Data!V:V,Data!M348),IF(Data!Z348="AZM",SUMIFS(Data!AW:AW,Data!Z:Z,"TM",Data!U:U,Data!M348),IF(Data!Z348="Zone",SUMIFS(Data!AW:AW,Data!Z:Z,"TM",Data!T:T,Data!M348),IF(Data!Z348="Region",SUMIFS(Data!AW:AW,Data!Z:Z,"TM",Data!S:S,Data!M348),IF(Data!Z348="Country",SUMIFS(Data!AW:AW,Data!Z:Z,"TM",Data!R:R,Data!M348),0)))))))</f>
        <v>0</v>
      </c>
      <c r="AX348" s="18">
        <f>IF(Z348="TM",(COUNTIFS(Orders!AD:AD,Data!M348,Orders!W:W,0,Orders!X:X,0,Orders!S:S,"*Starter*")+COUNTIFS(Orders!AD:AD,Data!M348,Orders!W:W,1,Orders!X:X,1,Orders!S:S,"*Starter*")),IF(Data!Z348="AAM",SUMIFS(Data!AX:AX,Data!Z:Z,"TM",Data!X:X,Data!M348),IF(Data!Z348="AM",SUMIFS(Data!AX:AX,Data!Z:Z,"TM",Data!V:V,Data!M348),IF(Data!Z348="AZM",SUMIFS(Data!AX:AX,Data!Z:Z,"TM",Data!U:U,Data!M348),IF(Data!Z348="Zone",SUMIFS(Data!AX:AX,Data!Z:Z,"TM",Data!T:T,Data!M348),IF(Data!Z348="Region",SUMIFS(Data!AX:AX,Data!Z:Z,"TM",Data!S:S,Data!M348),IF(Data!Z348="Country",SUMIFS(Data!AX:AX,Data!Z:Z,"TM",Data!R:R,Data!M348),0)))))))</f>
        <v>0</v>
      </c>
      <c r="AY348" s="18">
        <f>IF(Z348="TM",(COUNTIFS(Orders!AD:AD,Data!M348,Orders!W:W,0,Orders!X:X,0,Orders!S:S,"*Pro*")+COUNTIFS(Orders!AD:AD,Data!M348,Orders!W:W,1,Orders!X:X,1,Orders!S:S,"*Pro*")),IF(Data!Z348="AAM",SUMIFS(Data!AY:AY,Data!Z:Z,"TM",Data!X:X,Data!M348),IF(Data!Z348="AM",SUMIFS(Data!AY:AY,Data!Z:Z,"TM",Data!V:V,Data!M348),IF(Data!Z348="AZM",SUMIFS(Data!AY:AY,Data!Z:Z,"TM",Data!U:U,Data!M348),IF(Data!Z348="Zone",SUMIFS(Data!AY:AY,Data!Z:Z,"TM",Data!T:T,Data!M348),IF(Data!Z348="Region",SUMIFS(Data!AY:AY,Data!Z:Z,"TM",Data!S:S,Data!M348),IF(Data!Z348="Country",SUMIFS(Data!AY:AY,Data!Z:Z,"TM",Data!R:R,Data!M348),0)))))))</f>
        <v>0</v>
      </c>
      <c r="AZ348" s="18">
        <f>IF(Z348="TM",(COUNTIFS(Orders!AD:AD,Data!M348,Orders!W:W,0,Orders!X:X,0,Orders!S:S,"*Tab*")+COUNTIFS(Orders!AD:AD,Data!M348,Orders!W:W,1,Orders!X:X,1,Orders!S:S,"*Tab*")),IF(Data!Z348="AAM",SUMIFS(Data!AZ:AZ,Data!Z:Z,"TM",Data!X:X,Data!M348),IF(Data!Z348="AM",SUMIFS(Data!AZ:AZ,Data!Z:Z,"TM",Data!V:V,Data!M348),IF(Data!Z348="AZM",SUMIFS(Data!AZ:AZ,Data!Z:Z,"TM",Data!U:U,Data!M348),IF(Data!Z348="Zone",SUMIFS(Data!AZ:AZ,Data!Z:Z,"TM",Data!T:T,Data!M348),IF(Data!Z348="Region",SUMIFS(Data!AZ:AZ,Data!Z:Z,"TM",Data!S:S,Data!M348),IF(Data!Z348="Country",SUMIFS(Data!AZ:AZ,Data!Z:Z,"TM",Data!R:R,Data!M348),0)))))))</f>
        <v>0</v>
      </c>
      <c r="BA348" s="18">
        <f>IF(Z348="TM",(COUNTIFS(Orders!AD:AD,Data!M348,Orders!W:W,0,Orders!X:X,0,Orders!S:S,"*Dental*")+COUNTIFS(Orders!AD:AD,Data!M348,Orders!W:W,1,Orders!X:X,1,Orders!S:S,"*Dental*")+COUNTIFS(Orders!AD:AD,Data!M348,Orders!W:W,0,Orders!X:X,0,Orders!S:S,"*Pediatric*")+COUNTIFS(Orders!AD:AD,Data!M348,Orders!W:W,1,Orders!X:X,1,Orders!S:S,"*Pediatric*")),IF(Data!Z348="AAM",SUMIFS(Data!BA:BA,Data!Z:Z,"TM",Data!X:X,Data!M348),IF(Data!Z348="AM",SUMIFS(Data!BA:BA,Data!Z:Z,"TM",Data!V:V,Data!M348),IF(Data!Z348="AZM",SUMIFS(Data!BA:BA,Data!Z:Z,"TM",Data!U:U,Data!M348),IF(Data!Z348="Zone",SUMIFS(Data!BA:BA,Data!Z:Z,"TM",Data!T:T,Data!M348),IF(Data!Z348="Region",SUMIFS(Data!BA:BA,Data!Z:Z,"TM",Data!S:S,Data!M348),IF(Data!Z348="Country",SUMIFS(Data!BA:BA,Data!Z:Z,"TM",Data!R:R,Data!M348),0)))))))</f>
        <v>0</v>
      </c>
      <c r="BB348" s="18">
        <f>IF(Z348="TM",(COUNTIFS(Orders!AD:AD,Data!M348,Orders!W:W,0,Orders!X:X,0,Orders!S:S,"*Fabric*")+COUNTIFS(Orders!AD:AD,Data!M348,Orders!W:W,1,Orders!X:X,1,Orders!S:S,"*Fabric*")),IF(Data!Z348="AAM",SUMIFS(Data!BB:BB,Data!Z:Z,"TM",Data!X:X,Data!M348),IF(Data!Z348="AM",SUMIFS(Data!BB:BB,Data!Z:Z,"TM",Data!V:V,Data!M348),IF(Data!Z348="AZM",SUMIFS(Data!BB:BB,Data!Z:Z,"TM",Data!U:U,Data!M348),IF(Data!Z348="Zone",SUMIFS(Data!BB:BB,Data!Z:Z,"TM",Data!T:T,Data!M348),IF(Data!Z348="Region",SUMIFS(Data!BB:BB,Data!Z:Z,"TM",Data!S:S,Data!M348),IF(Data!Z348="Country",SUMIFS(Data!BB:BB,Data!Z:Z,"TM",Data!R:R,Data!M348),0)))))))</f>
        <v>0</v>
      </c>
    </row>
    <row r="349" spans="1:54" ht="15.75" x14ac:dyDescent="0.3">
      <c r="A349" s="33" t="str">
        <f t="shared" si="105"/>
        <v/>
      </c>
      <c r="B349" s="33" t="b">
        <f t="shared" si="106"/>
        <v>1</v>
      </c>
      <c r="C349" s="33" t="e">
        <f>IF(ISERROR(SMALL($D$4:$D$594,E349)),””,SMALL($D$4:$D$594,E349))</f>
        <v>#NAME?</v>
      </c>
      <c r="D349" s="34" t="str">
        <f t="shared" si="107"/>
        <v/>
      </c>
      <c r="E349" s="33">
        <f>ROWS($E$4:E349)</f>
        <v>346</v>
      </c>
      <c r="F349" s="33">
        <f t="shared" si="108"/>
        <v>0</v>
      </c>
      <c r="G349" s="33">
        <f>IF(OR(Report!$C$7="",Report!$C$7="All Levels"),1,IF(Report!$C$7=Data!Z349,1,0))</f>
        <v>0</v>
      </c>
      <c r="H349" s="33">
        <f t="shared" si="109"/>
        <v>1</v>
      </c>
      <c r="I349" s="33">
        <f t="shared" si="110"/>
        <v>3</v>
      </c>
      <c r="J349" s="33">
        <f>IF(OR(Report!$F$7="",Report!$F$7="All AMs"),1,IF(Report!$F$7=Data!W349,1,0))</f>
        <v>1</v>
      </c>
      <c r="K349" s="33">
        <f>IF(OR(Report!$E$7="",Report!$E$7="All Zones"),1,IF(Report!$E$7=Data!P349,1,0))</f>
        <v>1</v>
      </c>
      <c r="L349" s="33">
        <f>IF(OR(Report!$D$7="",Report!$D$7="All Regions"),1,IF(Report!$D$7=Data!O349,1,0))</f>
        <v>1</v>
      </c>
      <c r="M349" s="67" t="s">
        <v>524</v>
      </c>
      <c r="N349" s="67" t="s">
        <v>888</v>
      </c>
      <c r="O349" s="68" t="s">
        <v>19</v>
      </c>
      <c r="P349" s="68" t="s">
        <v>686</v>
      </c>
      <c r="Q349" s="68" t="s">
        <v>686</v>
      </c>
      <c r="R349" s="67" t="s">
        <v>777</v>
      </c>
      <c r="S349" s="67" t="s">
        <v>753</v>
      </c>
      <c r="T349" s="67" t="s">
        <v>755</v>
      </c>
      <c r="U349" s="67"/>
      <c r="V349" s="67" t="s">
        <v>832</v>
      </c>
      <c r="W349" s="67" t="s">
        <v>720</v>
      </c>
      <c r="X349" s="67" t="s">
        <v>524</v>
      </c>
      <c r="Y349" s="68" t="s">
        <v>361</v>
      </c>
      <c r="Z349" s="68" t="s">
        <v>13</v>
      </c>
      <c r="AA349" s="68" t="s">
        <v>70</v>
      </c>
      <c r="AB349" s="18">
        <f>IF(Z349="TM",IF(AA349="H",(COUNTIFS(Orders!AD:AD,Data!M349,Orders!W:W,0,Orders!X:X,0)+COUNTIFS(Orders!AD:AD,Data!M349,Orders!W:W,1,Orders!X:X,1)),0),IF(Data!Z349="AAM",SUMIFS(Data!AB:AB,Data!Z:Z,"TM",Data!X:X,Data!M349,AA:AA,"H"),IF(Data!Z349="AM",SUMIFS(Data!AB:AB,Data!Z:Z,"TM",Data!V:V,Data!M349,AA:AA,"H"),IF(Data!Z349="AZM",SUMIFS(Data!AB:AB,Data!Z:Z,"TM",Data!U:U,Data!M349,AA:AA,"H"),IF(Data!Z349="ZM",SUMIFS(Data!AB:AB,Data!Z:Z,"TM",Data!T:T,Data!M349,AA:AA,"H"),IF(Data!Z349="RM",SUMIFS(Data!AB:AB,Data!Z:Z,"TM",Data!S:S,Data!M349,AA:AA,"H"),IF(Data!Z349="CM",SUMIFS(Data!AB:AB,Data!Z:Z,"TM",Data!R:R,Data!M349,AA:AA,"H"),"")))))))</f>
        <v>0</v>
      </c>
      <c r="AC349" s="28">
        <f>IF(Z349="TM",IF(AA349="H",(SUMIFS(Orders!AG:AG,Orders!AD:AD,Data!M349,Orders!W:W,0,Orders!X:X,0)+SUMIFS(Orders!AG:AG,Orders!AD:AD,Data!M349,Orders!W:W,1,Orders!X:X,1))/12000,0),IF(Data!Z349="AAM",SUMIFS(Data!AC:AC,Data!Z:Z,"TM",Data!X:X,Data!M349,AA:AA,"H"),IF(Data!Z349="AM",SUMIFS(Data!AC:AC,Data!Z:Z,"TM",Data!V:V,Data!M349,AA:AA,"H"),IF(Data!Z349="AZM",SUMIFS(Data!AC:AC,Data!Z:Z,"TM",Data!U:U,Data!M349,AA:AA,"H"),IF(Data!Z349="Zone",SUMIFS(Data!AC:AC,Data!Z:Z,"TM",Data!T:T,Data!M349,AA:AA,"H"),IF(Data!Z349="Region",SUMIFS(Data!AC:AC,Data!Z:Z,"TM",Data!S:S,Data!M349,AA:AA,"H"),IF(Data!Z349="Country",SUMIFS(Data!AC:AC,Data!Z:Z,"TM",Data!R:R,Data!M349,AA:AA,"H"),"")))))))</f>
        <v>0</v>
      </c>
      <c r="AD349" s="18">
        <f>IF(Z349="TM",0,IF(Data!Z349="AAM",SUMIFS(Data!AD:AD,Data!Z:Z,"TM",Data!X:X,Data!M349,AA:AA,"H"),IF(Data!Z349="AM",SUMIFS(Data!AD:AD,Data!Z:Z,"TM",Data!V:V,Data!M349,AA:AA,"H"),IF(Data!Z349="AZM",SUMIFS(Data!AD:AD,Data!Z:Z,"TM",Data!U:U,Data!M349,AA:AA,"H"),IF(Data!Z349="Zone",SUMIFS(Data!AD:AD,Data!Z:Z,"TM",Data!T:T,Data!M349,AA:AA,"H"),IF(Data!Z349="Region",SUMIFS(Data!AD:AD,Data!Z:Z,"TM",Data!S:S,Data!M349,AA:AA,"H"),IF(Data!Z349="Country",SUMIFS(Data!AD:AD,Data!Z:Z,"TM",Data!R:R,Data!M349,AA:AA,"H"),"")))))))</f>
        <v>0</v>
      </c>
      <c r="AE349" s="27">
        <f t="shared" si="94"/>
        <v>0</v>
      </c>
      <c r="AF349" s="26">
        <f t="shared" si="95"/>
        <v>0</v>
      </c>
      <c r="AG349" s="26">
        <f t="shared" si="96"/>
        <v>0</v>
      </c>
      <c r="AH349" s="26">
        <f t="shared" si="97"/>
        <v>0</v>
      </c>
      <c r="AJ349" s="28">
        <f>IF(Z349="TM",IF(AA349="U",(SUMIFS(Orders!AG:AG,Orders!AD:AD,Data!M349,Orders!W:W,0,Orders!X:X,0)+SUMIFS(Orders!AG:AG,Orders!AD:AD,Data!M349,Orders!W:W,1,Orders!X:X,1))/12000,0),IF(Data!Z349="AAM",SUMIFS(Data!AJ:AJ,Data!Z:Z,"TM",Data!X:X,Data!M349,AA:AA,"U"),IF(Data!Z349="AM",SUMIFS(Data!AJ:AJ,Data!Z:Z,"TM",Data!V:V,Data!M349,AA:AA,"U"),IF(Data!Z349="AZM",SUMIFS(Data!AJ:AJ,Data!Z:Z,"TM",Data!U:U,Data!M349,AA:AA,"U"),IF(Data!Z349="Zone",SUMIFS(Data!AJ:AJ,Data!Z:Z,"TM",Data!T:T,Data!M349,AA:AA,"U"),IF(Data!Z349="Region",SUMIFS(Data!AJ:AJ,Data!Z:Z,"TM",Data!S:S,Data!M349,AA:AA,"U"),IF(Data!Z349="Country",SUMIFS(Data!AJ:AJ,Data!Z:Z,"TM",Data!R:R,Data!M349,AA:AA,"U"),"")))))))</f>
        <v>0</v>
      </c>
      <c r="AK349" s="18">
        <f>IF(Z349="TM",IF(AA349="U",(SUMIFS(Orders!AG:AG,Orders!AD:AD,Data!M349,Orders!W:W,0,Orders!X:X,0)+SUMIFS(Orders!AG:AG,Orders!AD:AD,Data!M349,Orders!W:W,1,Orders!X:X,1)),0),IF(Data!Z349="AAM",SUMIFS(Data!AK:AK,Data!Z:Z,"TM",Data!X:X,Data!M349,AA:AA,"U"),IF(Data!Z349="AM",SUMIFS(Data!AK:AK,Data!Z:Z,"TM",Data!V:V,Data!M349,AA:AA,"U"),IF(Data!Z349="AZM",SUMIFS(Data!AK:AK,Data!Z:Z,"TM",Data!U:U,Data!M349,AA:AA,"U"),IF(Data!Z349="Zone",SUMIFS(Data!AK:AK,Data!Z:Z,"TM",Data!T:T,Data!M349,AA:AA,"U"),IF(Data!Z349="Region",SUMIFS(Data!AK:AK,Data!Z:Z,"TM",Data!S:S,Data!M349,AA:AA,"U"),IF(Data!Z349="Country",SUMIFS(Data!AK:AK,Data!Z:Z,"TM",Data!R:R,Data!M349,AA:AA,"U"),"")))))))</f>
        <v>0</v>
      </c>
      <c r="AL349" s="18">
        <f>IF(Z349="TM",12000*0,IF(Data!Z349="AAM",SUMIFS(Data!AL:AL,Data!Z:Z,"TM",Data!X:X,Data!M349,AA:AA,"H"),IF(Data!Z349="AM",SUMIFS(Data!AL:AL,Data!Z:Z,"TM",Data!V:V,Data!M349,AA:AA,"H"),IF(Data!Z349="AZM",SUMIFS(Data!AL:AL,Data!Z:Z,"TM",Data!U:U,Data!M349,AA:AA,"H"),IF(Data!Z349="Zone",SUMIFS(Data!AL:AL,Data!Z:Z,"TM",Data!T:T,Data!M349,AA:AA,"H"),IF(Data!Z349="Region",SUMIFS(Data!AL:AL,Data!Z:Z,"TM",Data!S:S,Data!M349,AA:AA,"H"),IF(Data!Z349="Country",SUMIFS(Data!AL:AL,Data!Z:Z,"TM",Data!R:R,Data!M349,AA:AA,"H"),"")))))))</f>
        <v>0</v>
      </c>
      <c r="AM349" s="27">
        <f t="shared" si="98"/>
        <v>0</v>
      </c>
      <c r="AN349" s="26">
        <f t="shared" si="99"/>
        <v>0</v>
      </c>
      <c r="AO349" s="26">
        <f t="shared" si="100"/>
        <v>0</v>
      </c>
      <c r="AQ349" s="28">
        <f t="shared" si="101"/>
        <v>0</v>
      </c>
      <c r="AR349" s="18">
        <f t="shared" si="102"/>
        <v>0</v>
      </c>
      <c r="AS349" s="18">
        <f t="shared" si="103"/>
        <v>0</v>
      </c>
      <c r="AT349" s="27">
        <f t="shared" si="104"/>
        <v>0</v>
      </c>
      <c r="AU349" s="27"/>
      <c r="AV349" s="27"/>
      <c r="AW349" s="18">
        <f>IF(Z349="TM",(COUNTIFS(Orders!AD:AD,Data!M349,Orders!W:W,0,Orders!X:X,0,Orders!S:S,"*Ray*")+COUNTIFS(Orders!AD:AD,Data!M349,Orders!W:W,1,Orders!X:X,1,Orders!S:S,"*Ray*")+COUNTIFS(Orders!AD:AD,Data!M349,Orders!W:W,0,Orders!X:X,0,Orders!S:S,"*Fabric*")+COUNTIFS(Orders!AD:AD,Data!M349,Orders!W:W,1,Orders!X:X,1,Orders!S:S,"*Fabric*")),IF(Data!Z349="AAM",SUMIFS(Data!AW:AW,Data!Z:Z,"TM",Data!X:X,Data!M349),IF(Data!Z349="AM",SUMIFS(Data!AW:AW,Data!Z:Z,"TM",Data!V:V,Data!M349),IF(Data!Z349="AZM",SUMIFS(Data!AW:AW,Data!Z:Z,"TM",Data!U:U,Data!M349),IF(Data!Z349="Zone",SUMIFS(Data!AW:AW,Data!Z:Z,"TM",Data!T:T,Data!M349),IF(Data!Z349="Region",SUMIFS(Data!AW:AW,Data!Z:Z,"TM",Data!S:S,Data!M349),IF(Data!Z349="Country",SUMIFS(Data!AW:AW,Data!Z:Z,"TM",Data!R:R,Data!M349),0)))))))</f>
        <v>0</v>
      </c>
      <c r="AX349" s="18">
        <f>IF(Z349="TM",(COUNTIFS(Orders!AD:AD,Data!M349,Orders!W:W,0,Orders!X:X,0,Orders!S:S,"*Starter*")+COUNTIFS(Orders!AD:AD,Data!M349,Orders!W:W,1,Orders!X:X,1,Orders!S:S,"*Starter*")),IF(Data!Z349="AAM",SUMIFS(Data!AX:AX,Data!Z:Z,"TM",Data!X:X,Data!M349),IF(Data!Z349="AM",SUMIFS(Data!AX:AX,Data!Z:Z,"TM",Data!V:V,Data!M349),IF(Data!Z349="AZM",SUMIFS(Data!AX:AX,Data!Z:Z,"TM",Data!U:U,Data!M349),IF(Data!Z349="Zone",SUMIFS(Data!AX:AX,Data!Z:Z,"TM",Data!T:T,Data!M349),IF(Data!Z349="Region",SUMIFS(Data!AX:AX,Data!Z:Z,"TM",Data!S:S,Data!M349),IF(Data!Z349="Country",SUMIFS(Data!AX:AX,Data!Z:Z,"TM",Data!R:R,Data!M349),0)))))))</f>
        <v>0</v>
      </c>
      <c r="AY349" s="18">
        <f>IF(Z349="TM",(COUNTIFS(Orders!AD:AD,Data!M349,Orders!W:W,0,Orders!X:X,0,Orders!S:S,"*Pro*")+COUNTIFS(Orders!AD:AD,Data!M349,Orders!W:W,1,Orders!X:X,1,Orders!S:S,"*Pro*")),IF(Data!Z349="AAM",SUMIFS(Data!AY:AY,Data!Z:Z,"TM",Data!X:X,Data!M349),IF(Data!Z349="AM",SUMIFS(Data!AY:AY,Data!Z:Z,"TM",Data!V:V,Data!M349),IF(Data!Z349="AZM",SUMIFS(Data!AY:AY,Data!Z:Z,"TM",Data!U:U,Data!M349),IF(Data!Z349="Zone",SUMIFS(Data!AY:AY,Data!Z:Z,"TM",Data!T:T,Data!M349),IF(Data!Z349="Region",SUMIFS(Data!AY:AY,Data!Z:Z,"TM",Data!S:S,Data!M349),IF(Data!Z349="Country",SUMIFS(Data!AY:AY,Data!Z:Z,"TM",Data!R:R,Data!M349),0)))))))</f>
        <v>0</v>
      </c>
      <c r="AZ349" s="18">
        <f>IF(Z349="TM",(COUNTIFS(Orders!AD:AD,Data!M349,Orders!W:W,0,Orders!X:X,0,Orders!S:S,"*Tab*")+COUNTIFS(Orders!AD:AD,Data!M349,Orders!W:W,1,Orders!X:X,1,Orders!S:S,"*Tab*")),IF(Data!Z349="AAM",SUMIFS(Data!AZ:AZ,Data!Z:Z,"TM",Data!X:X,Data!M349),IF(Data!Z349="AM",SUMIFS(Data!AZ:AZ,Data!Z:Z,"TM",Data!V:V,Data!M349),IF(Data!Z349="AZM",SUMIFS(Data!AZ:AZ,Data!Z:Z,"TM",Data!U:U,Data!M349),IF(Data!Z349="Zone",SUMIFS(Data!AZ:AZ,Data!Z:Z,"TM",Data!T:T,Data!M349),IF(Data!Z349="Region",SUMIFS(Data!AZ:AZ,Data!Z:Z,"TM",Data!S:S,Data!M349),IF(Data!Z349="Country",SUMIFS(Data!AZ:AZ,Data!Z:Z,"TM",Data!R:R,Data!M349),0)))))))</f>
        <v>0</v>
      </c>
      <c r="BA349" s="18">
        <f>IF(Z349="TM",(COUNTIFS(Orders!AD:AD,Data!M349,Orders!W:W,0,Orders!X:X,0,Orders!S:S,"*Dental*")+COUNTIFS(Orders!AD:AD,Data!M349,Orders!W:W,1,Orders!X:X,1,Orders!S:S,"*Dental*")+COUNTIFS(Orders!AD:AD,Data!M349,Orders!W:W,0,Orders!X:X,0,Orders!S:S,"*Pediatric*")+COUNTIFS(Orders!AD:AD,Data!M349,Orders!W:W,1,Orders!X:X,1,Orders!S:S,"*Pediatric*")),IF(Data!Z349="AAM",SUMIFS(Data!BA:BA,Data!Z:Z,"TM",Data!X:X,Data!M349),IF(Data!Z349="AM",SUMIFS(Data!BA:BA,Data!Z:Z,"TM",Data!V:V,Data!M349),IF(Data!Z349="AZM",SUMIFS(Data!BA:BA,Data!Z:Z,"TM",Data!U:U,Data!M349),IF(Data!Z349="Zone",SUMIFS(Data!BA:BA,Data!Z:Z,"TM",Data!T:T,Data!M349),IF(Data!Z349="Region",SUMIFS(Data!BA:BA,Data!Z:Z,"TM",Data!S:S,Data!M349),IF(Data!Z349="Country",SUMIFS(Data!BA:BA,Data!Z:Z,"TM",Data!R:R,Data!M349),0)))))))</f>
        <v>0</v>
      </c>
      <c r="BB349" s="18">
        <f>IF(Z349="TM",(COUNTIFS(Orders!AD:AD,Data!M349,Orders!W:W,0,Orders!X:X,0,Orders!S:S,"*Fabric*")+COUNTIFS(Orders!AD:AD,Data!M349,Orders!W:W,1,Orders!X:X,1,Orders!S:S,"*Fabric*")),IF(Data!Z349="AAM",SUMIFS(Data!BB:BB,Data!Z:Z,"TM",Data!X:X,Data!M349),IF(Data!Z349="AM",SUMIFS(Data!BB:BB,Data!Z:Z,"TM",Data!V:V,Data!M349),IF(Data!Z349="AZM",SUMIFS(Data!BB:BB,Data!Z:Z,"TM",Data!U:U,Data!M349),IF(Data!Z349="Zone",SUMIFS(Data!BB:BB,Data!Z:Z,"TM",Data!T:T,Data!M349),IF(Data!Z349="Region",SUMIFS(Data!BB:BB,Data!Z:Z,"TM",Data!S:S,Data!M349),IF(Data!Z349="Country",SUMIFS(Data!BB:BB,Data!Z:Z,"TM",Data!R:R,Data!M349),0)))))))</f>
        <v>0</v>
      </c>
    </row>
    <row r="350" spans="1:54" ht="15.75" x14ac:dyDescent="0.3">
      <c r="A350" s="33" t="str">
        <f t="shared" si="105"/>
        <v/>
      </c>
      <c r="B350" s="33" t="b">
        <f t="shared" si="106"/>
        <v>1</v>
      </c>
      <c r="C350" s="33" t="e">
        <f>IF(ISERROR(SMALL($D$4:$D$594,E350)),””,SMALL($D$4:$D$594,E350))</f>
        <v>#NAME?</v>
      </c>
      <c r="D350" s="34" t="str">
        <f t="shared" si="107"/>
        <v/>
      </c>
      <c r="E350" s="33">
        <f>ROWS($E$4:E350)</f>
        <v>347</v>
      </c>
      <c r="F350" s="33">
        <f t="shared" si="108"/>
        <v>0</v>
      </c>
      <c r="G350" s="33">
        <f>IF(OR(Report!$C$7="",Report!$C$7="All Levels"),1,IF(Report!$C$7=Data!Z350,1,0))</f>
        <v>0</v>
      </c>
      <c r="H350" s="33">
        <f t="shared" si="109"/>
        <v>1</v>
      </c>
      <c r="I350" s="33">
        <f t="shared" si="110"/>
        <v>3</v>
      </c>
      <c r="J350" s="33">
        <f>IF(OR(Report!$F$7="",Report!$F$7="All AMs"),1,IF(Report!$F$7=Data!W350,1,0))</f>
        <v>1</v>
      </c>
      <c r="K350" s="33">
        <f>IF(OR(Report!$E$7="",Report!$E$7="All Zones"),1,IF(Report!$E$7=Data!P350,1,0))</f>
        <v>1</v>
      </c>
      <c r="L350" s="33">
        <f>IF(OR(Report!$D$7="",Report!$D$7="All Regions"),1,IF(Report!$D$7=Data!O350,1,0))</f>
        <v>1</v>
      </c>
      <c r="M350" s="67" t="s">
        <v>431</v>
      </c>
      <c r="N350" s="67" t="s">
        <v>1178</v>
      </c>
      <c r="O350" s="68" t="s">
        <v>19</v>
      </c>
      <c r="P350" s="68" t="s">
        <v>686</v>
      </c>
      <c r="Q350" s="68" t="s">
        <v>686</v>
      </c>
      <c r="R350" s="67" t="s">
        <v>777</v>
      </c>
      <c r="S350" s="67" t="s">
        <v>753</v>
      </c>
      <c r="T350" s="67" t="s">
        <v>755</v>
      </c>
      <c r="U350" s="67"/>
      <c r="V350" s="67" t="s">
        <v>832</v>
      </c>
      <c r="W350" s="67" t="s">
        <v>720</v>
      </c>
      <c r="X350" s="67" t="s">
        <v>524</v>
      </c>
      <c r="Y350" s="68" t="s">
        <v>362</v>
      </c>
      <c r="Z350" s="68" t="s">
        <v>13</v>
      </c>
      <c r="AA350" s="68" t="s">
        <v>70</v>
      </c>
      <c r="AB350" s="18">
        <f>IF(Z350="TM",IF(AA350="H",(COUNTIFS(Orders!AD:AD,Data!M350,Orders!W:W,0,Orders!X:X,0)+COUNTIFS(Orders!AD:AD,Data!M350,Orders!W:W,1,Orders!X:X,1)),0),IF(Data!Z350="AAM",SUMIFS(Data!AB:AB,Data!Z:Z,"TM",Data!X:X,Data!M350,AA:AA,"H"),IF(Data!Z350="AM",SUMIFS(Data!AB:AB,Data!Z:Z,"TM",Data!V:V,Data!M350,AA:AA,"H"),IF(Data!Z350="AZM",SUMIFS(Data!AB:AB,Data!Z:Z,"TM",Data!U:U,Data!M350,AA:AA,"H"),IF(Data!Z350="ZM",SUMIFS(Data!AB:AB,Data!Z:Z,"TM",Data!T:T,Data!M350,AA:AA,"H"),IF(Data!Z350="RM",SUMIFS(Data!AB:AB,Data!Z:Z,"TM",Data!S:S,Data!M350,AA:AA,"H"),IF(Data!Z350="CM",SUMIFS(Data!AB:AB,Data!Z:Z,"TM",Data!R:R,Data!M350,AA:AA,"H"),"")))))))</f>
        <v>0</v>
      </c>
      <c r="AC350" s="28">
        <f>IF(Z350="TM",IF(AA350="H",(SUMIFS(Orders!AG:AG,Orders!AD:AD,Data!M350,Orders!W:W,0,Orders!X:X,0)+SUMIFS(Orders!AG:AG,Orders!AD:AD,Data!M350,Orders!W:W,1,Orders!X:X,1))/12000,0),IF(Data!Z350="AAM",SUMIFS(Data!AC:AC,Data!Z:Z,"TM",Data!X:X,Data!M350,AA:AA,"H"),IF(Data!Z350="AM",SUMIFS(Data!AC:AC,Data!Z:Z,"TM",Data!V:V,Data!M350,AA:AA,"H"),IF(Data!Z350="AZM",SUMIFS(Data!AC:AC,Data!Z:Z,"TM",Data!U:U,Data!M350,AA:AA,"H"),IF(Data!Z350="Zone",SUMIFS(Data!AC:AC,Data!Z:Z,"TM",Data!T:T,Data!M350,AA:AA,"H"),IF(Data!Z350="Region",SUMIFS(Data!AC:AC,Data!Z:Z,"TM",Data!S:S,Data!M350,AA:AA,"H"),IF(Data!Z350="Country",SUMIFS(Data!AC:AC,Data!Z:Z,"TM",Data!R:R,Data!M350,AA:AA,"H"),"")))))))</f>
        <v>0</v>
      </c>
      <c r="AD350" s="18">
        <f>IF(Z350="TM",0,IF(Data!Z350="AAM",SUMIFS(Data!AD:AD,Data!Z:Z,"TM",Data!X:X,Data!M350,AA:AA,"H"),IF(Data!Z350="AM",SUMIFS(Data!AD:AD,Data!Z:Z,"TM",Data!V:V,Data!M350,AA:AA,"H"),IF(Data!Z350="AZM",SUMIFS(Data!AD:AD,Data!Z:Z,"TM",Data!U:U,Data!M350,AA:AA,"H"),IF(Data!Z350="Zone",SUMIFS(Data!AD:AD,Data!Z:Z,"TM",Data!T:T,Data!M350,AA:AA,"H"),IF(Data!Z350="Region",SUMIFS(Data!AD:AD,Data!Z:Z,"TM",Data!S:S,Data!M350,AA:AA,"H"),IF(Data!Z350="Country",SUMIFS(Data!AD:AD,Data!Z:Z,"TM",Data!R:R,Data!M350,AA:AA,"H"),"")))))))</f>
        <v>0</v>
      </c>
      <c r="AE350" s="27">
        <f t="shared" si="94"/>
        <v>0</v>
      </c>
      <c r="AF350" s="26">
        <f t="shared" si="95"/>
        <v>0</v>
      </c>
      <c r="AG350" s="26">
        <f t="shared" si="96"/>
        <v>0</v>
      </c>
      <c r="AH350" s="26">
        <f t="shared" si="97"/>
        <v>0</v>
      </c>
      <c r="AJ350" s="28">
        <f>IF(Z350="TM",IF(AA350="U",(SUMIFS(Orders!AG:AG,Orders!AD:AD,Data!M350,Orders!W:W,0,Orders!X:X,0)+SUMIFS(Orders!AG:AG,Orders!AD:AD,Data!M350,Orders!W:W,1,Orders!X:X,1))/12000,0),IF(Data!Z350="AAM",SUMIFS(Data!AJ:AJ,Data!Z:Z,"TM",Data!X:X,Data!M350,AA:AA,"U"),IF(Data!Z350="AM",SUMIFS(Data!AJ:AJ,Data!Z:Z,"TM",Data!V:V,Data!M350,AA:AA,"U"),IF(Data!Z350="AZM",SUMIFS(Data!AJ:AJ,Data!Z:Z,"TM",Data!U:U,Data!M350,AA:AA,"U"),IF(Data!Z350="Zone",SUMIFS(Data!AJ:AJ,Data!Z:Z,"TM",Data!T:T,Data!M350,AA:AA,"U"),IF(Data!Z350="Region",SUMIFS(Data!AJ:AJ,Data!Z:Z,"TM",Data!S:S,Data!M350,AA:AA,"U"),IF(Data!Z350="Country",SUMIFS(Data!AJ:AJ,Data!Z:Z,"TM",Data!R:R,Data!M350,AA:AA,"U"),"")))))))</f>
        <v>0</v>
      </c>
      <c r="AK350" s="18">
        <f>IF(Z350="TM",IF(AA350="U",(SUMIFS(Orders!AG:AG,Orders!AD:AD,Data!M350,Orders!W:W,0,Orders!X:X,0)+SUMIFS(Orders!AG:AG,Orders!AD:AD,Data!M350,Orders!W:W,1,Orders!X:X,1)),0),IF(Data!Z350="AAM",SUMIFS(Data!AK:AK,Data!Z:Z,"TM",Data!X:X,Data!M350,AA:AA,"U"),IF(Data!Z350="AM",SUMIFS(Data!AK:AK,Data!Z:Z,"TM",Data!V:V,Data!M350,AA:AA,"U"),IF(Data!Z350="AZM",SUMIFS(Data!AK:AK,Data!Z:Z,"TM",Data!U:U,Data!M350,AA:AA,"U"),IF(Data!Z350="Zone",SUMIFS(Data!AK:AK,Data!Z:Z,"TM",Data!T:T,Data!M350,AA:AA,"U"),IF(Data!Z350="Region",SUMIFS(Data!AK:AK,Data!Z:Z,"TM",Data!S:S,Data!M350,AA:AA,"U"),IF(Data!Z350="Country",SUMIFS(Data!AK:AK,Data!Z:Z,"TM",Data!R:R,Data!M350,AA:AA,"U"),"")))))))</f>
        <v>0</v>
      </c>
      <c r="AL350" s="18">
        <f>IF(Z350="TM",12000*0,IF(Data!Z350="AAM",SUMIFS(Data!AL:AL,Data!Z:Z,"TM",Data!X:X,Data!M350,AA:AA,"H"),IF(Data!Z350="AM",SUMIFS(Data!AL:AL,Data!Z:Z,"TM",Data!V:V,Data!M350,AA:AA,"H"),IF(Data!Z350="AZM",SUMIFS(Data!AL:AL,Data!Z:Z,"TM",Data!U:U,Data!M350,AA:AA,"H"),IF(Data!Z350="Zone",SUMIFS(Data!AL:AL,Data!Z:Z,"TM",Data!T:T,Data!M350,AA:AA,"H"),IF(Data!Z350="Region",SUMIFS(Data!AL:AL,Data!Z:Z,"TM",Data!S:S,Data!M350,AA:AA,"H"),IF(Data!Z350="Country",SUMIFS(Data!AL:AL,Data!Z:Z,"TM",Data!R:R,Data!M350,AA:AA,"H"),"")))))))</f>
        <v>0</v>
      </c>
      <c r="AM350" s="27">
        <f t="shared" si="98"/>
        <v>0</v>
      </c>
      <c r="AN350" s="26">
        <f t="shared" si="99"/>
        <v>0</v>
      </c>
      <c r="AO350" s="26">
        <f t="shared" si="100"/>
        <v>0</v>
      </c>
      <c r="AQ350" s="28">
        <f t="shared" si="101"/>
        <v>0</v>
      </c>
      <c r="AR350" s="18">
        <f t="shared" si="102"/>
        <v>0</v>
      </c>
      <c r="AS350" s="18">
        <f t="shared" si="103"/>
        <v>0</v>
      </c>
      <c r="AT350" s="27">
        <f t="shared" si="104"/>
        <v>0</v>
      </c>
      <c r="AU350" s="27"/>
      <c r="AV350" s="27"/>
      <c r="AW350" s="18">
        <f>IF(Z350="TM",(COUNTIFS(Orders!AD:AD,Data!M350,Orders!W:W,0,Orders!X:X,0,Orders!S:S,"*Ray*")+COUNTIFS(Orders!AD:AD,Data!M350,Orders!W:W,1,Orders!X:X,1,Orders!S:S,"*Ray*")+COUNTIFS(Orders!AD:AD,Data!M350,Orders!W:W,0,Orders!X:X,0,Orders!S:S,"*Fabric*")+COUNTIFS(Orders!AD:AD,Data!M350,Orders!W:W,1,Orders!X:X,1,Orders!S:S,"*Fabric*")),IF(Data!Z350="AAM",SUMIFS(Data!AW:AW,Data!Z:Z,"TM",Data!X:X,Data!M350),IF(Data!Z350="AM",SUMIFS(Data!AW:AW,Data!Z:Z,"TM",Data!V:V,Data!M350),IF(Data!Z350="AZM",SUMIFS(Data!AW:AW,Data!Z:Z,"TM",Data!U:U,Data!M350),IF(Data!Z350="Zone",SUMIFS(Data!AW:AW,Data!Z:Z,"TM",Data!T:T,Data!M350),IF(Data!Z350="Region",SUMIFS(Data!AW:AW,Data!Z:Z,"TM",Data!S:S,Data!M350),IF(Data!Z350="Country",SUMIFS(Data!AW:AW,Data!Z:Z,"TM",Data!R:R,Data!M350),0)))))))</f>
        <v>0</v>
      </c>
      <c r="AX350" s="18">
        <f>IF(Z350="TM",(COUNTIFS(Orders!AD:AD,Data!M350,Orders!W:W,0,Orders!X:X,0,Orders!S:S,"*Starter*")+COUNTIFS(Orders!AD:AD,Data!M350,Orders!W:W,1,Orders!X:X,1,Orders!S:S,"*Starter*")),IF(Data!Z350="AAM",SUMIFS(Data!AX:AX,Data!Z:Z,"TM",Data!X:X,Data!M350),IF(Data!Z350="AM",SUMIFS(Data!AX:AX,Data!Z:Z,"TM",Data!V:V,Data!M350),IF(Data!Z350="AZM",SUMIFS(Data!AX:AX,Data!Z:Z,"TM",Data!U:U,Data!M350),IF(Data!Z350="Zone",SUMIFS(Data!AX:AX,Data!Z:Z,"TM",Data!T:T,Data!M350),IF(Data!Z350="Region",SUMIFS(Data!AX:AX,Data!Z:Z,"TM",Data!S:S,Data!M350),IF(Data!Z350="Country",SUMIFS(Data!AX:AX,Data!Z:Z,"TM",Data!R:R,Data!M350),0)))))))</f>
        <v>0</v>
      </c>
      <c r="AY350" s="18">
        <f>IF(Z350="TM",(COUNTIFS(Orders!AD:AD,Data!M350,Orders!W:W,0,Orders!X:X,0,Orders!S:S,"*Pro*")+COUNTIFS(Orders!AD:AD,Data!M350,Orders!W:W,1,Orders!X:X,1,Orders!S:S,"*Pro*")),IF(Data!Z350="AAM",SUMIFS(Data!AY:AY,Data!Z:Z,"TM",Data!X:X,Data!M350),IF(Data!Z350="AM",SUMIFS(Data!AY:AY,Data!Z:Z,"TM",Data!V:V,Data!M350),IF(Data!Z350="AZM",SUMIFS(Data!AY:AY,Data!Z:Z,"TM",Data!U:U,Data!M350),IF(Data!Z350="Zone",SUMIFS(Data!AY:AY,Data!Z:Z,"TM",Data!T:T,Data!M350),IF(Data!Z350="Region",SUMIFS(Data!AY:AY,Data!Z:Z,"TM",Data!S:S,Data!M350),IF(Data!Z350="Country",SUMIFS(Data!AY:AY,Data!Z:Z,"TM",Data!R:R,Data!M350),0)))))))</f>
        <v>0</v>
      </c>
      <c r="AZ350" s="18">
        <f>IF(Z350="TM",(COUNTIFS(Orders!AD:AD,Data!M350,Orders!W:W,0,Orders!X:X,0,Orders!S:S,"*Tab*")+COUNTIFS(Orders!AD:AD,Data!M350,Orders!W:W,1,Orders!X:X,1,Orders!S:S,"*Tab*")),IF(Data!Z350="AAM",SUMIFS(Data!AZ:AZ,Data!Z:Z,"TM",Data!X:X,Data!M350),IF(Data!Z350="AM",SUMIFS(Data!AZ:AZ,Data!Z:Z,"TM",Data!V:V,Data!M350),IF(Data!Z350="AZM",SUMIFS(Data!AZ:AZ,Data!Z:Z,"TM",Data!U:U,Data!M350),IF(Data!Z350="Zone",SUMIFS(Data!AZ:AZ,Data!Z:Z,"TM",Data!T:T,Data!M350),IF(Data!Z350="Region",SUMIFS(Data!AZ:AZ,Data!Z:Z,"TM",Data!S:S,Data!M350),IF(Data!Z350="Country",SUMIFS(Data!AZ:AZ,Data!Z:Z,"TM",Data!R:R,Data!M350),0)))))))</f>
        <v>0</v>
      </c>
      <c r="BA350" s="18">
        <f>IF(Z350="TM",(COUNTIFS(Orders!AD:AD,Data!M350,Orders!W:W,0,Orders!X:X,0,Orders!S:S,"*Dental*")+COUNTIFS(Orders!AD:AD,Data!M350,Orders!W:W,1,Orders!X:X,1,Orders!S:S,"*Dental*")+COUNTIFS(Orders!AD:AD,Data!M350,Orders!W:W,0,Orders!X:X,0,Orders!S:S,"*Pediatric*")+COUNTIFS(Orders!AD:AD,Data!M350,Orders!W:W,1,Orders!X:X,1,Orders!S:S,"*Pediatric*")),IF(Data!Z350="AAM",SUMIFS(Data!BA:BA,Data!Z:Z,"TM",Data!X:X,Data!M350),IF(Data!Z350="AM",SUMIFS(Data!BA:BA,Data!Z:Z,"TM",Data!V:V,Data!M350),IF(Data!Z350="AZM",SUMIFS(Data!BA:BA,Data!Z:Z,"TM",Data!U:U,Data!M350),IF(Data!Z350="Zone",SUMIFS(Data!BA:BA,Data!Z:Z,"TM",Data!T:T,Data!M350),IF(Data!Z350="Region",SUMIFS(Data!BA:BA,Data!Z:Z,"TM",Data!S:S,Data!M350),IF(Data!Z350="Country",SUMIFS(Data!BA:BA,Data!Z:Z,"TM",Data!R:R,Data!M350),0)))))))</f>
        <v>0</v>
      </c>
      <c r="BB350" s="18">
        <f>IF(Z350="TM",(COUNTIFS(Orders!AD:AD,Data!M350,Orders!W:W,0,Orders!X:X,0,Orders!S:S,"*Fabric*")+COUNTIFS(Orders!AD:AD,Data!M350,Orders!W:W,1,Orders!X:X,1,Orders!S:S,"*Fabric*")),IF(Data!Z350="AAM",SUMIFS(Data!BB:BB,Data!Z:Z,"TM",Data!X:X,Data!M350),IF(Data!Z350="AM",SUMIFS(Data!BB:BB,Data!Z:Z,"TM",Data!V:V,Data!M350),IF(Data!Z350="AZM",SUMIFS(Data!BB:BB,Data!Z:Z,"TM",Data!U:U,Data!M350),IF(Data!Z350="Zone",SUMIFS(Data!BB:BB,Data!Z:Z,"TM",Data!T:T,Data!M350),IF(Data!Z350="Region",SUMIFS(Data!BB:BB,Data!Z:Z,"TM",Data!S:S,Data!M350),IF(Data!Z350="Country",SUMIFS(Data!BB:BB,Data!Z:Z,"TM",Data!R:R,Data!M350),0)))))))</f>
        <v>0</v>
      </c>
    </row>
    <row r="351" spans="1:54" ht="15.75" x14ac:dyDescent="0.3">
      <c r="A351" s="33" t="str">
        <f t="shared" si="105"/>
        <v/>
      </c>
      <c r="B351" s="33" t="b">
        <f t="shared" si="106"/>
        <v>1</v>
      </c>
      <c r="C351" s="33" t="e">
        <f>IF(ISERROR(SMALL($D$4:$D$594,E351)),””,SMALL($D$4:$D$594,E351))</f>
        <v>#NAME?</v>
      </c>
      <c r="D351" s="34" t="str">
        <f t="shared" si="107"/>
        <v/>
      </c>
      <c r="E351" s="33">
        <f>ROWS($E$4:E351)</f>
        <v>348</v>
      </c>
      <c r="F351" s="33">
        <f t="shared" si="108"/>
        <v>0</v>
      </c>
      <c r="G351" s="33">
        <f>IF(OR(Report!$C$7="",Report!$C$7="All Levels"),1,IF(Report!$C$7=Data!Z351,1,0))</f>
        <v>0</v>
      </c>
      <c r="H351" s="33">
        <f t="shared" si="109"/>
        <v>1</v>
      </c>
      <c r="I351" s="33">
        <f t="shared" si="110"/>
        <v>3</v>
      </c>
      <c r="J351" s="33">
        <f>IF(OR(Report!$F$7="",Report!$F$7="All AMs"),1,IF(Report!$F$7=Data!W351,1,0))</f>
        <v>1</v>
      </c>
      <c r="K351" s="33">
        <f>IF(OR(Report!$E$7="",Report!$E$7="All Zones"),1,IF(Report!$E$7=Data!P351,1,0))</f>
        <v>1</v>
      </c>
      <c r="L351" s="33">
        <f>IF(OR(Report!$D$7="",Report!$D$7="All Regions"),1,IF(Report!$D$7=Data!O351,1,0))</f>
        <v>1</v>
      </c>
      <c r="M351" s="67" t="s">
        <v>1179</v>
      </c>
      <c r="N351" s="67" t="s">
        <v>1180</v>
      </c>
      <c r="O351" s="68" t="s">
        <v>19</v>
      </c>
      <c r="P351" s="68" t="s">
        <v>686</v>
      </c>
      <c r="Q351" s="68" t="s">
        <v>686</v>
      </c>
      <c r="R351" s="67" t="s">
        <v>777</v>
      </c>
      <c r="S351" s="67" t="s">
        <v>753</v>
      </c>
      <c r="T351" s="67" t="s">
        <v>755</v>
      </c>
      <c r="U351" s="67"/>
      <c r="V351" s="67" t="s">
        <v>832</v>
      </c>
      <c r="W351" s="67" t="s">
        <v>720</v>
      </c>
      <c r="X351" s="67" t="s">
        <v>524</v>
      </c>
      <c r="Y351" s="68" t="s">
        <v>361</v>
      </c>
      <c r="Z351" s="68" t="s">
        <v>13</v>
      </c>
      <c r="AA351" s="68" t="s">
        <v>70</v>
      </c>
      <c r="AB351" s="18">
        <f>IF(Z351="TM",IF(AA351="H",(COUNTIFS(Orders!AD:AD,Data!M351,Orders!W:W,0,Orders!X:X,0)+COUNTIFS(Orders!AD:AD,Data!M351,Orders!W:W,1,Orders!X:X,1)),0),IF(Data!Z351="AAM",SUMIFS(Data!AB:AB,Data!Z:Z,"TM",Data!X:X,Data!M351,AA:AA,"H"),IF(Data!Z351="AM",SUMIFS(Data!AB:AB,Data!Z:Z,"TM",Data!V:V,Data!M351,AA:AA,"H"),IF(Data!Z351="AZM",SUMIFS(Data!AB:AB,Data!Z:Z,"TM",Data!U:U,Data!M351,AA:AA,"H"),IF(Data!Z351="ZM",SUMIFS(Data!AB:AB,Data!Z:Z,"TM",Data!T:T,Data!M351,AA:AA,"H"),IF(Data!Z351="RM",SUMIFS(Data!AB:AB,Data!Z:Z,"TM",Data!S:S,Data!M351,AA:AA,"H"),IF(Data!Z351="CM",SUMIFS(Data!AB:AB,Data!Z:Z,"TM",Data!R:R,Data!M351,AA:AA,"H"),"")))))))</f>
        <v>0</v>
      </c>
      <c r="AC351" s="28">
        <f>IF(Z351="TM",IF(AA351="H",(SUMIFS(Orders!AG:AG,Orders!AD:AD,Data!M351,Orders!W:W,0,Orders!X:X,0)+SUMIFS(Orders!AG:AG,Orders!AD:AD,Data!M351,Orders!W:W,1,Orders!X:X,1))/12000,0),IF(Data!Z351="AAM",SUMIFS(Data!AC:AC,Data!Z:Z,"TM",Data!X:X,Data!M351,AA:AA,"H"),IF(Data!Z351="AM",SUMIFS(Data!AC:AC,Data!Z:Z,"TM",Data!V:V,Data!M351,AA:AA,"H"),IF(Data!Z351="AZM",SUMIFS(Data!AC:AC,Data!Z:Z,"TM",Data!U:U,Data!M351,AA:AA,"H"),IF(Data!Z351="Zone",SUMIFS(Data!AC:AC,Data!Z:Z,"TM",Data!T:T,Data!M351,AA:AA,"H"),IF(Data!Z351="Region",SUMIFS(Data!AC:AC,Data!Z:Z,"TM",Data!S:S,Data!M351,AA:AA,"H"),IF(Data!Z351="Country",SUMIFS(Data!AC:AC,Data!Z:Z,"TM",Data!R:R,Data!M351,AA:AA,"H"),"")))))))</f>
        <v>0</v>
      </c>
      <c r="AD351" s="18">
        <f>IF(Z351="TM",0,IF(Data!Z351="AAM",SUMIFS(Data!AD:AD,Data!Z:Z,"TM",Data!X:X,Data!M351,AA:AA,"H"),IF(Data!Z351="AM",SUMIFS(Data!AD:AD,Data!Z:Z,"TM",Data!V:V,Data!M351,AA:AA,"H"),IF(Data!Z351="AZM",SUMIFS(Data!AD:AD,Data!Z:Z,"TM",Data!U:U,Data!M351,AA:AA,"H"),IF(Data!Z351="Zone",SUMIFS(Data!AD:AD,Data!Z:Z,"TM",Data!T:T,Data!M351,AA:AA,"H"),IF(Data!Z351="Region",SUMIFS(Data!AD:AD,Data!Z:Z,"TM",Data!S:S,Data!M351,AA:AA,"H"),IF(Data!Z351="Country",SUMIFS(Data!AD:AD,Data!Z:Z,"TM",Data!R:R,Data!M351,AA:AA,"H"),"")))))))</f>
        <v>0</v>
      </c>
      <c r="AE351" s="27">
        <f t="shared" si="94"/>
        <v>0</v>
      </c>
      <c r="AF351" s="26">
        <f t="shared" si="95"/>
        <v>0</v>
      </c>
      <c r="AG351" s="26">
        <f t="shared" si="96"/>
        <v>0</v>
      </c>
      <c r="AH351" s="26">
        <f t="shared" si="97"/>
        <v>0</v>
      </c>
      <c r="AJ351" s="28">
        <f>IF(Z351="TM",IF(AA351="U",(SUMIFS(Orders!AG:AG,Orders!AD:AD,Data!M351,Orders!W:W,0,Orders!X:X,0)+SUMIFS(Orders!AG:AG,Orders!AD:AD,Data!M351,Orders!W:W,1,Orders!X:X,1))/12000,0),IF(Data!Z351="AAM",SUMIFS(Data!AJ:AJ,Data!Z:Z,"TM",Data!X:X,Data!M351,AA:AA,"U"),IF(Data!Z351="AM",SUMIFS(Data!AJ:AJ,Data!Z:Z,"TM",Data!V:V,Data!M351,AA:AA,"U"),IF(Data!Z351="AZM",SUMIFS(Data!AJ:AJ,Data!Z:Z,"TM",Data!U:U,Data!M351,AA:AA,"U"),IF(Data!Z351="Zone",SUMIFS(Data!AJ:AJ,Data!Z:Z,"TM",Data!T:T,Data!M351,AA:AA,"U"),IF(Data!Z351="Region",SUMIFS(Data!AJ:AJ,Data!Z:Z,"TM",Data!S:S,Data!M351,AA:AA,"U"),IF(Data!Z351="Country",SUMIFS(Data!AJ:AJ,Data!Z:Z,"TM",Data!R:R,Data!M351,AA:AA,"U"),"")))))))</f>
        <v>0</v>
      </c>
      <c r="AK351" s="18">
        <f>IF(Z351="TM",IF(AA351="U",(SUMIFS(Orders!AG:AG,Orders!AD:AD,Data!M351,Orders!W:W,0,Orders!X:X,0)+SUMIFS(Orders!AG:AG,Orders!AD:AD,Data!M351,Orders!W:W,1,Orders!X:X,1)),0),IF(Data!Z351="AAM",SUMIFS(Data!AK:AK,Data!Z:Z,"TM",Data!X:X,Data!M351,AA:AA,"U"),IF(Data!Z351="AM",SUMIFS(Data!AK:AK,Data!Z:Z,"TM",Data!V:V,Data!M351,AA:AA,"U"),IF(Data!Z351="AZM",SUMIFS(Data!AK:AK,Data!Z:Z,"TM",Data!U:U,Data!M351,AA:AA,"U"),IF(Data!Z351="Zone",SUMIFS(Data!AK:AK,Data!Z:Z,"TM",Data!T:T,Data!M351,AA:AA,"U"),IF(Data!Z351="Region",SUMIFS(Data!AK:AK,Data!Z:Z,"TM",Data!S:S,Data!M351,AA:AA,"U"),IF(Data!Z351="Country",SUMIFS(Data!AK:AK,Data!Z:Z,"TM",Data!R:R,Data!M351,AA:AA,"U"),"")))))))</f>
        <v>0</v>
      </c>
      <c r="AL351" s="18">
        <f>IF(Z351="TM",12000*0,IF(Data!Z351="AAM",SUMIFS(Data!AL:AL,Data!Z:Z,"TM",Data!X:X,Data!M351,AA:AA,"H"),IF(Data!Z351="AM",SUMIFS(Data!AL:AL,Data!Z:Z,"TM",Data!V:V,Data!M351,AA:AA,"H"),IF(Data!Z351="AZM",SUMIFS(Data!AL:AL,Data!Z:Z,"TM",Data!U:U,Data!M351,AA:AA,"H"),IF(Data!Z351="Zone",SUMIFS(Data!AL:AL,Data!Z:Z,"TM",Data!T:T,Data!M351,AA:AA,"H"),IF(Data!Z351="Region",SUMIFS(Data!AL:AL,Data!Z:Z,"TM",Data!S:S,Data!M351,AA:AA,"H"),IF(Data!Z351="Country",SUMIFS(Data!AL:AL,Data!Z:Z,"TM",Data!R:R,Data!M351,AA:AA,"H"),"")))))))</f>
        <v>0</v>
      </c>
      <c r="AM351" s="27">
        <f t="shared" si="98"/>
        <v>0</v>
      </c>
      <c r="AN351" s="26">
        <f t="shared" si="99"/>
        <v>0</v>
      </c>
      <c r="AO351" s="26">
        <f t="shared" si="100"/>
        <v>0</v>
      </c>
      <c r="AQ351" s="28">
        <f t="shared" si="101"/>
        <v>0</v>
      </c>
      <c r="AR351" s="18">
        <f t="shared" si="102"/>
        <v>0</v>
      </c>
      <c r="AS351" s="18">
        <f t="shared" si="103"/>
        <v>0</v>
      </c>
      <c r="AT351" s="27">
        <f t="shared" si="104"/>
        <v>0</v>
      </c>
      <c r="AU351" s="27"/>
      <c r="AV351" s="27"/>
      <c r="AW351" s="18">
        <f>IF(Z351="TM",(COUNTIFS(Orders!AD:AD,Data!M351,Orders!W:W,0,Orders!X:X,0,Orders!S:S,"*Ray*")+COUNTIFS(Orders!AD:AD,Data!M351,Orders!W:W,1,Orders!X:X,1,Orders!S:S,"*Ray*")+COUNTIFS(Orders!AD:AD,Data!M351,Orders!W:W,0,Orders!X:X,0,Orders!S:S,"*Fabric*")+COUNTIFS(Orders!AD:AD,Data!M351,Orders!W:W,1,Orders!X:X,1,Orders!S:S,"*Fabric*")),IF(Data!Z351="AAM",SUMIFS(Data!AW:AW,Data!Z:Z,"TM",Data!X:X,Data!M351),IF(Data!Z351="AM",SUMIFS(Data!AW:AW,Data!Z:Z,"TM",Data!V:V,Data!M351),IF(Data!Z351="AZM",SUMIFS(Data!AW:AW,Data!Z:Z,"TM",Data!U:U,Data!M351),IF(Data!Z351="Zone",SUMIFS(Data!AW:AW,Data!Z:Z,"TM",Data!T:T,Data!M351),IF(Data!Z351="Region",SUMIFS(Data!AW:AW,Data!Z:Z,"TM",Data!S:S,Data!M351),IF(Data!Z351="Country",SUMIFS(Data!AW:AW,Data!Z:Z,"TM",Data!R:R,Data!M351),0)))))))</f>
        <v>0</v>
      </c>
      <c r="AX351" s="18">
        <f>IF(Z351="TM",(COUNTIFS(Orders!AD:AD,Data!M351,Orders!W:W,0,Orders!X:X,0,Orders!S:S,"*Starter*")+COUNTIFS(Orders!AD:AD,Data!M351,Orders!W:W,1,Orders!X:X,1,Orders!S:S,"*Starter*")),IF(Data!Z351="AAM",SUMIFS(Data!AX:AX,Data!Z:Z,"TM",Data!X:X,Data!M351),IF(Data!Z351="AM",SUMIFS(Data!AX:AX,Data!Z:Z,"TM",Data!V:V,Data!M351),IF(Data!Z351="AZM",SUMIFS(Data!AX:AX,Data!Z:Z,"TM",Data!U:U,Data!M351),IF(Data!Z351="Zone",SUMIFS(Data!AX:AX,Data!Z:Z,"TM",Data!T:T,Data!M351),IF(Data!Z351="Region",SUMIFS(Data!AX:AX,Data!Z:Z,"TM",Data!S:S,Data!M351),IF(Data!Z351="Country",SUMIFS(Data!AX:AX,Data!Z:Z,"TM",Data!R:R,Data!M351),0)))))))</f>
        <v>0</v>
      </c>
      <c r="AY351" s="18">
        <f>IF(Z351="TM",(COUNTIFS(Orders!AD:AD,Data!M351,Orders!W:W,0,Orders!X:X,0,Orders!S:S,"*Pro*")+COUNTIFS(Orders!AD:AD,Data!M351,Orders!W:W,1,Orders!X:X,1,Orders!S:S,"*Pro*")),IF(Data!Z351="AAM",SUMIFS(Data!AY:AY,Data!Z:Z,"TM",Data!X:X,Data!M351),IF(Data!Z351="AM",SUMIFS(Data!AY:AY,Data!Z:Z,"TM",Data!V:V,Data!M351),IF(Data!Z351="AZM",SUMIFS(Data!AY:AY,Data!Z:Z,"TM",Data!U:U,Data!M351),IF(Data!Z351="Zone",SUMIFS(Data!AY:AY,Data!Z:Z,"TM",Data!T:T,Data!M351),IF(Data!Z351="Region",SUMIFS(Data!AY:AY,Data!Z:Z,"TM",Data!S:S,Data!M351),IF(Data!Z351="Country",SUMIFS(Data!AY:AY,Data!Z:Z,"TM",Data!R:R,Data!M351),0)))))))</f>
        <v>0</v>
      </c>
      <c r="AZ351" s="18">
        <f>IF(Z351="TM",(COUNTIFS(Orders!AD:AD,Data!M351,Orders!W:W,0,Orders!X:X,0,Orders!S:S,"*Tab*")+COUNTIFS(Orders!AD:AD,Data!M351,Orders!W:W,1,Orders!X:X,1,Orders!S:S,"*Tab*")),IF(Data!Z351="AAM",SUMIFS(Data!AZ:AZ,Data!Z:Z,"TM",Data!X:X,Data!M351),IF(Data!Z351="AM",SUMIFS(Data!AZ:AZ,Data!Z:Z,"TM",Data!V:V,Data!M351),IF(Data!Z351="AZM",SUMIFS(Data!AZ:AZ,Data!Z:Z,"TM",Data!U:U,Data!M351),IF(Data!Z351="Zone",SUMIFS(Data!AZ:AZ,Data!Z:Z,"TM",Data!T:T,Data!M351),IF(Data!Z351="Region",SUMIFS(Data!AZ:AZ,Data!Z:Z,"TM",Data!S:S,Data!M351),IF(Data!Z351="Country",SUMIFS(Data!AZ:AZ,Data!Z:Z,"TM",Data!R:R,Data!M351),0)))))))</f>
        <v>0</v>
      </c>
      <c r="BA351" s="18">
        <f>IF(Z351="TM",(COUNTIFS(Orders!AD:AD,Data!M351,Orders!W:W,0,Orders!X:X,0,Orders!S:S,"*Dental*")+COUNTIFS(Orders!AD:AD,Data!M351,Orders!W:W,1,Orders!X:X,1,Orders!S:S,"*Dental*")+COUNTIFS(Orders!AD:AD,Data!M351,Orders!W:W,0,Orders!X:X,0,Orders!S:S,"*Pediatric*")+COUNTIFS(Orders!AD:AD,Data!M351,Orders!W:W,1,Orders!X:X,1,Orders!S:S,"*Pediatric*")),IF(Data!Z351="AAM",SUMIFS(Data!BA:BA,Data!Z:Z,"TM",Data!X:X,Data!M351),IF(Data!Z351="AM",SUMIFS(Data!BA:BA,Data!Z:Z,"TM",Data!V:V,Data!M351),IF(Data!Z351="AZM",SUMIFS(Data!BA:BA,Data!Z:Z,"TM",Data!U:U,Data!M351),IF(Data!Z351="Zone",SUMIFS(Data!BA:BA,Data!Z:Z,"TM",Data!T:T,Data!M351),IF(Data!Z351="Region",SUMIFS(Data!BA:BA,Data!Z:Z,"TM",Data!S:S,Data!M351),IF(Data!Z351="Country",SUMIFS(Data!BA:BA,Data!Z:Z,"TM",Data!R:R,Data!M351),0)))))))</f>
        <v>0</v>
      </c>
      <c r="BB351" s="18">
        <f>IF(Z351="TM",(COUNTIFS(Orders!AD:AD,Data!M351,Orders!W:W,0,Orders!X:X,0,Orders!S:S,"*Fabric*")+COUNTIFS(Orders!AD:AD,Data!M351,Orders!W:W,1,Orders!X:X,1,Orders!S:S,"*Fabric*")),IF(Data!Z351="AAM",SUMIFS(Data!BB:BB,Data!Z:Z,"TM",Data!X:X,Data!M351),IF(Data!Z351="AM",SUMIFS(Data!BB:BB,Data!Z:Z,"TM",Data!V:V,Data!M351),IF(Data!Z351="AZM",SUMIFS(Data!BB:BB,Data!Z:Z,"TM",Data!U:U,Data!M351),IF(Data!Z351="Zone",SUMIFS(Data!BB:BB,Data!Z:Z,"TM",Data!T:T,Data!M351),IF(Data!Z351="Region",SUMIFS(Data!BB:BB,Data!Z:Z,"TM",Data!S:S,Data!M351),IF(Data!Z351="Country",SUMIFS(Data!BB:BB,Data!Z:Z,"TM",Data!R:R,Data!M351),0)))))))</f>
        <v>0</v>
      </c>
    </row>
    <row r="352" spans="1:54" ht="15.75" x14ac:dyDescent="0.3">
      <c r="A352" s="33" t="str">
        <f t="shared" si="105"/>
        <v/>
      </c>
      <c r="B352" s="33" t="b">
        <f t="shared" si="106"/>
        <v>1</v>
      </c>
      <c r="C352" s="33" t="e">
        <f>IF(ISERROR(SMALL($D$4:$D$594,E352)),””,SMALL($D$4:$D$594,E352))</f>
        <v>#NAME?</v>
      </c>
      <c r="D352" s="34" t="str">
        <f t="shared" si="107"/>
        <v/>
      </c>
      <c r="E352" s="33">
        <f>ROWS($E$4:E352)</f>
        <v>349</v>
      </c>
      <c r="F352" s="33">
        <f t="shared" si="108"/>
        <v>0</v>
      </c>
      <c r="G352" s="33">
        <f>IF(OR(Report!$C$7="",Report!$C$7="All Levels"),1,IF(Report!$C$7=Data!Z352,1,0))</f>
        <v>0</v>
      </c>
      <c r="H352" s="33">
        <f t="shared" si="109"/>
        <v>1</v>
      </c>
      <c r="I352" s="33">
        <f t="shared" si="110"/>
        <v>3</v>
      </c>
      <c r="J352" s="33">
        <f>IF(OR(Report!$F$7="",Report!$F$7="All AMs"),1,IF(Report!$F$7=Data!W352,1,0))</f>
        <v>1</v>
      </c>
      <c r="K352" s="33">
        <f>IF(OR(Report!$E$7="",Report!$E$7="All Zones"),1,IF(Report!$E$7=Data!P352,1,0))</f>
        <v>1</v>
      </c>
      <c r="L352" s="33">
        <f>IF(OR(Report!$D$7="",Report!$D$7="All Regions"),1,IF(Report!$D$7=Data!O352,1,0))</f>
        <v>1</v>
      </c>
      <c r="M352" s="67" t="s">
        <v>1181</v>
      </c>
      <c r="N352" s="67" t="s">
        <v>1182</v>
      </c>
      <c r="O352" s="68" t="s">
        <v>19</v>
      </c>
      <c r="P352" s="68" t="s">
        <v>686</v>
      </c>
      <c r="Q352" s="68" t="s">
        <v>686</v>
      </c>
      <c r="R352" s="67" t="s">
        <v>777</v>
      </c>
      <c r="S352" s="67" t="s">
        <v>753</v>
      </c>
      <c r="T352" s="67" t="s">
        <v>755</v>
      </c>
      <c r="U352" s="67"/>
      <c r="V352" s="67" t="s">
        <v>832</v>
      </c>
      <c r="W352" s="67" t="s">
        <v>720</v>
      </c>
      <c r="X352" s="67" t="s">
        <v>524</v>
      </c>
      <c r="Y352" s="68" t="s">
        <v>361</v>
      </c>
      <c r="Z352" s="68" t="s">
        <v>13</v>
      </c>
      <c r="AA352" s="68" t="s">
        <v>70</v>
      </c>
      <c r="AB352" s="18">
        <f>IF(Z352="TM",IF(AA352="H",(COUNTIFS(Orders!AD:AD,Data!M352,Orders!W:W,0,Orders!X:X,0)+COUNTIFS(Orders!AD:AD,Data!M352,Orders!W:W,1,Orders!X:X,1)),0),IF(Data!Z352="AAM",SUMIFS(Data!AB:AB,Data!Z:Z,"TM",Data!X:X,Data!M352,AA:AA,"H"),IF(Data!Z352="AM",SUMIFS(Data!AB:AB,Data!Z:Z,"TM",Data!V:V,Data!M352,AA:AA,"H"),IF(Data!Z352="AZM",SUMIFS(Data!AB:AB,Data!Z:Z,"TM",Data!U:U,Data!M352,AA:AA,"H"),IF(Data!Z352="ZM",SUMIFS(Data!AB:AB,Data!Z:Z,"TM",Data!T:T,Data!M352,AA:AA,"H"),IF(Data!Z352="RM",SUMIFS(Data!AB:AB,Data!Z:Z,"TM",Data!S:S,Data!M352,AA:AA,"H"),IF(Data!Z352="CM",SUMIFS(Data!AB:AB,Data!Z:Z,"TM",Data!R:R,Data!M352,AA:AA,"H"),"")))))))</f>
        <v>0</v>
      </c>
      <c r="AC352" s="28">
        <f>IF(Z352="TM",IF(AA352="H",(SUMIFS(Orders!AG:AG,Orders!AD:AD,Data!M352,Orders!W:W,0,Orders!X:X,0)+SUMIFS(Orders!AG:AG,Orders!AD:AD,Data!M352,Orders!W:W,1,Orders!X:X,1))/12000,0),IF(Data!Z352="AAM",SUMIFS(Data!AC:AC,Data!Z:Z,"TM",Data!X:X,Data!M352,AA:AA,"H"),IF(Data!Z352="AM",SUMIFS(Data!AC:AC,Data!Z:Z,"TM",Data!V:V,Data!M352,AA:AA,"H"),IF(Data!Z352="AZM",SUMIFS(Data!AC:AC,Data!Z:Z,"TM",Data!U:U,Data!M352,AA:AA,"H"),IF(Data!Z352="Zone",SUMIFS(Data!AC:AC,Data!Z:Z,"TM",Data!T:T,Data!M352,AA:AA,"H"),IF(Data!Z352="Region",SUMIFS(Data!AC:AC,Data!Z:Z,"TM",Data!S:S,Data!M352,AA:AA,"H"),IF(Data!Z352="Country",SUMIFS(Data!AC:AC,Data!Z:Z,"TM",Data!R:R,Data!M352,AA:AA,"H"),"")))))))</f>
        <v>0</v>
      </c>
      <c r="AD352" s="18">
        <f>IF(Z352="TM",0,IF(Data!Z352="AAM",SUMIFS(Data!AD:AD,Data!Z:Z,"TM",Data!X:X,Data!M352,AA:AA,"H"),IF(Data!Z352="AM",SUMIFS(Data!AD:AD,Data!Z:Z,"TM",Data!V:V,Data!M352,AA:AA,"H"),IF(Data!Z352="AZM",SUMIFS(Data!AD:AD,Data!Z:Z,"TM",Data!U:U,Data!M352,AA:AA,"H"),IF(Data!Z352="Zone",SUMIFS(Data!AD:AD,Data!Z:Z,"TM",Data!T:T,Data!M352,AA:AA,"H"),IF(Data!Z352="Region",SUMIFS(Data!AD:AD,Data!Z:Z,"TM",Data!S:S,Data!M352,AA:AA,"H"),IF(Data!Z352="Country",SUMIFS(Data!AD:AD,Data!Z:Z,"TM",Data!R:R,Data!M352,AA:AA,"H"),"")))))))</f>
        <v>0</v>
      </c>
      <c r="AE352" s="27">
        <f t="shared" si="94"/>
        <v>0</v>
      </c>
      <c r="AF352" s="26">
        <f t="shared" si="95"/>
        <v>0</v>
      </c>
      <c r="AG352" s="26">
        <f t="shared" si="96"/>
        <v>0</v>
      </c>
      <c r="AH352" s="26">
        <f t="shared" si="97"/>
        <v>0</v>
      </c>
      <c r="AJ352" s="28">
        <f>IF(Z352="TM",IF(AA352="U",(SUMIFS(Orders!AG:AG,Orders!AD:AD,Data!M352,Orders!W:W,0,Orders!X:X,0)+SUMIFS(Orders!AG:AG,Orders!AD:AD,Data!M352,Orders!W:W,1,Orders!X:X,1))/12000,0),IF(Data!Z352="AAM",SUMIFS(Data!AJ:AJ,Data!Z:Z,"TM",Data!X:X,Data!M352,AA:AA,"U"),IF(Data!Z352="AM",SUMIFS(Data!AJ:AJ,Data!Z:Z,"TM",Data!V:V,Data!M352,AA:AA,"U"),IF(Data!Z352="AZM",SUMIFS(Data!AJ:AJ,Data!Z:Z,"TM",Data!U:U,Data!M352,AA:AA,"U"),IF(Data!Z352="Zone",SUMIFS(Data!AJ:AJ,Data!Z:Z,"TM",Data!T:T,Data!M352,AA:AA,"U"),IF(Data!Z352="Region",SUMIFS(Data!AJ:AJ,Data!Z:Z,"TM",Data!S:S,Data!M352,AA:AA,"U"),IF(Data!Z352="Country",SUMIFS(Data!AJ:AJ,Data!Z:Z,"TM",Data!R:R,Data!M352,AA:AA,"U"),"")))))))</f>
        <v>0</v>
      </c>
      <c r="AK352" s="18">
        <f>IF(Z352="TM",IF(AA352="U",(SUMIFS(Orders!AG:AG,Orders!AD:AD,Data!M352,Orders!W:W,0,Orders!X:X,0)+SUMIFS(Orders!AG:AG,Orders!AD:AD,Data!M352,Orders!W:W,1,Orders!X:X,1)),0),IF(Data!Z352="AAM",SUMIFS(Data!AK:AK,Data!Z:Z,"TM",Data!X:X,Data!M352,AA:AA,"U"),IF(Data!Z352="AM",SUMIFS(Data!AK:AK,Data!Z:Z,"TM",Data!V:V,Data!M352,AA:AA,"U"),IF(Data!Z352="AZM",SUMIFS(Data!AK:AK,Data!Z:Z,"TM",Data!U:U,Data!M352,AA:AA,"U"),IF(Data!Z352="Zone",SUMIFS(Data!AK:AK,Data!Z:Z,"TM",Data!T:T,Data!M352,AA:AA,"U"),IF(Data!Z352="Region",SUMIFS(Data!AK:AK,Data!Z:Z,"TM",Data!S:S,Data!M352,AA:AA,"U"),IF(Data!Z352="Country",SUMIFS(Data!AK:AK,Data!Z:Z,"TM",Data!R:R,Data!M352,AA:AA,"U"),"")))))))</f>
        <v>0</v>
      </c>
      <c r="AL352" s="18">
        <f>IF(Z352="TM",12000*0,IF(Data!Z352="AAM",SUMIFS(Data!AL:AL,Data!Z:Z,"TM",Data!X:X,Data!M352,AA:AA,"H"),IF(Data!Z352="AM",SUMIFS(Data!AL:AL,Data!Z:Z,"TM",Data!V:V,Data!M352,AA:AA,"H"),IF(Data!Z352="AZM",SUMIFS(Data!AL:AL,Data!Z:Z,"TM",Data!U:U,Data!M352,AA:AA,"H"),IF(Data!Z352="Zone",SUMIFS(Data!AL:AL,Data!Z:Z,"TM",Data!T:T,Data!M352,AA:AA,"H"),IF(Data!Z352="Region",SUMIFS(Data!AL:AL,Data!Z:Z,"TM",Data!S:S,Data!M352,AA:AA,"H"),IF(Data!Z352="Country",SUMIFS(Data!AL:AL,Data!Z:Z,"TM",Data!R:R,Data!M352,AA:AA,"H"),"")))))))</f>
        <v>0</v>
      </c>
      <c r="AM352" s="27">
        <f t="shared" si="98"/>
        <v>0</v>
      </c>
      <c r="AN352" s="26">
        <f t="shared" si="99"/>
        <v>0</v>
      </c>
      <c r="AO352" s="26">
        <f t="shared" si="100"/>
        <v>0</v>
      </c>
      <c r="AQ352" s="28">
        <f t="shared" si="101"/>
        <v>0</v>
      </c>
      <c r="AR352" s="18">
        <f t="shared" si="102"/>
        <v>0</v>
      </c>
      <c r="AS352" s="18">
        <f t="shared" si="103"/>
        <v>0</v>
      </c>
      <c r="AT352" s="27">
        <f t="shared" si="104"/>
        <v>0</v>
      </c>
      <c r="AU352" s="27"/>
      <c r="AV352" s="27"/>
      <c r="AW352" s="18">
        <f>IF(Z352="TM",(COUNTIFS(Orders!AD:AD,Data!M352,Orders!W:W,0,Orders!X:X,0,Orders!S:S,"*Ray*")+COUNTIFS(Orders!AD:AD,Data!M352,Orders!W:W,1,Orders!X:X,1,Orders!S:S,"*Ray*")+COUNTIFS(Orders!AD:AD,Data!M352,Orders!W:W,0,Orders!X:X,0,Orders!S:S,"*Fabric*")+COUNTIFS(Orders!AD:AD,Data!M352,Orders!W:W,1,Orders!X:X,1,Orders!S:S,"*Fabric*")),IF(Data!Z352="AAM",SUMIFS(Data!AW:AW,Data!Z:Z,"TM",Data!X:X,Data!M352),IF(Data!Z352="AM",SUMIFS(Data!AW:AW,Data!Z:Z,"TM",Data!V:V,Data!M352),IF(Data!Z352="AZM",SUMIFS(Data!AW:AW,Data!Z:Z,"TM",Data!U:U,Data!M352),IF(Data!Z352="Zone",SUMIFS(Data!AW:AW,Data!Z:Z,"TM",Data!T:T,Data!M352),IF(Data!Z352="Region",SUMIFS(Data!AW:AW,Data!Z:Z,"TM",Data!S:S,Data!M352),IF(Data!Z352="Country",SUMIFS(Data!AW:AW,Data!Z:Z,"TM",Data!R:R,Data!M352),0)))))))</f>
        <v>0</v>
      </c>
      <c r="AX352" s="18">
        <f>IF(Z352="TM",(COUNTIFS(Orders!AD:AD,Data!M352,Orders!W:W,0,Orders!X:X,0,Orders!S:S,"*Starter*")+COUNTIFS(Orders!AD:AD,Data!M352,Orders!W:W,1,Orders!X:X,1,Orders!S:S,"*Starter*")),IF(Data!Z352="AAM",SUMIFS(Data!AX:AX,Data!Z:Z,"TM",Data!X:X,Data!M352),IF(Data!Z352="AM",SUMIFS(Data!AX:AX,Data!Z:Z,"TM",Data!V:V,Data!M352),IF(Data!Z352="AZM",SUMIFS(Data!AX:AX,Data!Z:Z,"TM",Data!U:U,Data!M352),IF(Data!Z352="Zone",SUMIFS(Data!AX:AX,Data!Z:Z,"TM",Data!T:T,Data!M352),IF(Data!Z352="Region",SUMIFS(Data!AX:AX,Data!Z:Z,"TM",Data!S:S,Data!M352),IF(Data!Z352="Country",SUMIFS(Data!AX:AX,Data!Z:Z,"TM",Data!R:R,Data!M352),0)))))))</f>
        <v>0</v>
      </c>
      <c r="AY352" s="18">
        <f>IF(Z352="TM",(COUNTIFS(Orders!AD:AD,Data!M352,Orders!W:W,0,Orders!X:X,0,Orders!S:S,"*Pro*")+COUNTIFS(Orders!AD:AD,Data!M352,Orders!W:W,1,Orders!X:X,1,Orders!S:S,"*Pro*")),IF(Data!Z352="AAM",SUMIFS(Data!AY:AY,Data!Z:Z,"TM",Data!X:X,Data!M352),IF(Data!Z352="AM",SUMIFS(Data!AY:AY,Data!Z:Z,"TM",Data!V:V,Data!M352),IF(Data!Z352="AZM",SUMIFS(Data!AY:AY,Data!Z:Z,"TM",Data!U:U,Data!M352),IF(Data!Z352="Zone",SUMIFS(Data!AY:AY,Data!Z:Z,"TM",Data!T:T,Data!M352),IF(Data!Z352="Region",SUMIFS(Data!AY:AY,Data!Z:Z,"TM",Data!S:S,Data!M352),IF(Data!Z352="Country",SUMIFS(Data!AY:AY,Data!Z:Z,"TM",Data!R:R,Data!M352),0)))))))</f>
        <v>0</v>
      </c>
      <c r="AZ352" s="18">
        <f>IF(Z352="TM",(COUNTIFS(Orders!AD:AD,Data!M352,Orders!W:W,0,Orders!X:X,0,Orders!S:S,"*Tab*")+COUNTIFS(Orders!AD:AD,Data!M352,Orders!W:W,1,Orders!X:X,1,Orders!S:S,"*Tab*")),IF(Data!Z352="AAM",SUMIFS(Data!AZ:AZ,Data!Z:Z,"TM",Data!X:X,Data!M352),IF(Data!Z352="AM",SUMIFS(Data!AZ:AZ,Data!Z:Z,"TM",Data!V:V,Data!M352),IF(Data!Z352="AZM",SUMIFS(Data!AZ:AZ,Data!Z:Z,"TM",Data!U:U,Data!M352),IF(Data!Z352="Zone",SUMIFS(Data!AZ:AZ,Data!Z:Z,"TM",Data!T:T,Data!M352),IF(Data!Z352="Region",SUMIFS(Data!AZ:AZ,Data!Z:Z,"TM",Data!S:S,Data!M352),IF(Data!Z352="Country",SUMIFS(Data!AZ:AZ,Data!Z:Z,"TM",Data!R:R,Data!M352),0)))))))</f>
        <v>0</v>
      </c>
      <c r="BA352" s="18">
        <f>IF(Z352="TM",(COUNTIFS(Orders!AD:AD,Data!M352,Orders!W:W,0,Orders!X:X,0,Orders!S:S,"*Dental*")+COUNTIFS(Orders!AD:AD,Data!M352,Orders!W:W,1,Orders!X:X,1,Orders!S:S,"*Dental*")+COUNTIFS(Orders!AD:AD,Data!M352,Orders!W:W,0,Orders!X:X,0,Orders!S:S,"*Pediatric*")+COUNTIFS(Orders!AD:AD,Data!M352,Orders!W:W,1,Orders!X:X,1,Orders!S:S,"*Pediatric*")),IF(Data!Z352="AAM",SUMIFS(Data!BA:BA,Data!Z:Z,"TM",Data!X:X,Data!M352),IF(Data!Z352="AM",SUMIFS(Data!BA:BA,Data!Z:Z,"TM",Data!V:V,Data!M352),IF(Data!Z352="AZM",SUMIFS(Data!BA:BA,Data!Z:Z,"TM",Data!U:U,Data!M352),IF(Data!Z352="Zone",SUMIFS(Data!BA:BA,Data!Z:Z,"TM",Data!T:T,Data!M352),IF(Data!Z352="Region",SUMIFS(Data!BA:BA,Data!Z:Z,"TM",Data!S:S,Data!M352),IF(Data!Z352="Country",SUMIFS(Data!BA:BA,Data!Z:Z,"TM",Data!R:R,Data!M352),0)))))))</f>
        <v>0</v>
      </c>
      <c r="BB352" s="18">
        <f>IF(Z352="TM",(COUNTIFS(Orders!AD:AD,Data!M352,Orders!W:W,0,Orders!X:X,0,Orders!S:S,"*Fabric*")+COUNTIFS(Orders!AD:AD,Data!M352,Orders!W:W,1,Orders!X:X,1,Orders!S:S,"*Fabric*")),IF(Data!Z352="AAM",SUMIFS(Data!BB:BB,Data!Z:Z,"TM",Data!X:X,Data!M352),IF(Data!Z352="AM",SUMIFS(Data!BB:BB,Data!Z:Z,"TM",Data!V:V,Data!M352),IF(Data!Z352="AZM",SUMIFS(Data!BB:BB,Data!Z:Z,"TM",Data!U:U,Data!M352),IF(Data!Z352="Zone",SUMIFS(Data!BB:BB,Data!Z:Z,"TM",Data!T:T,Data!M352),IF(Data!Z352="Region",SUMIFS(Data!BB:BB,Data!Z:Z,"TM",Data!S:S,Data!M352),IF(Data!Z352="Country",SUMIFS(Data!BB:BB,Data!Z:Z,"TM",Data!R:R,Data!M352),0)))))))</f>
        <v>0</v>
      </c>
    </row>
    <row r="353" spans="1:54" ht="15.75" x14ac:dyDescent="0.3">
      <c r="A353" s="33" t="str">
        <f t="shared" si="105"/>
        <v/>
      </c>
      <c r="B353" s="33" t="b">
        <f t="shared" si="106"/>
        <v>1</v>
      </c>
      <c r="C353" s="33" t="e">
        <f>IF(ISERROR(SMALL($D$4:$D$594,E353)),””,SMALL($D$4:$D$594,E353))</f>
        <v>#NAME?</v>
      </c>
      <c r="D353" s="34" t="str">
        <f t="shared" si="107"/>
        <v/>
      </c>
      <c r="E353" s="33">
        <f>ROWS($E$4:E353)</f>
        <v>350</v>
      </c>
      <c r="F353" s="33">
        <f t="shared" si="108"/>
        <v>0</v>
      </c>
      <c r="G353" s="33">
        <f>IF(OR(Report!$C$7="",Report!$C$7="All Levels"),1,IF(Report!$C$7=Data!Z353,1,0))</f>
        <v>0</v>
      </c>
      <c r="H353" s="33">
        <f t="shared" si="109"/>
        <v>1</v>
      </c>
      <c r="I353" s="33">
        <f t="shared" si="110"/>
        <v>3</v>
      </c>
      <c r="J353" s="33">
        <f>IF(OR(Report!$F$7="",Report!$F$7="All AMs"),1,IF(Report!$F$7=Data!W353,1,0))</f>
        <v>1</v>
      </c>
      <c r="K353" s="33">
        <f>IF(OR(Report!$E$7="",Report!$E$7="All Zones"),1,IF(Report!$E$7=Data!P353,1,0))</f>
        <v>1</v>
      </c>
      <c r="L353" s="33">
        <f>IF(OR(Report!$D$7="",Report!$D$7="All Regions"),1,IF(Report!$D$7=Data!O353,1,0))</f>
        <v>1</v>
      </c>
      <c r="M353" s="67" t="s">
        <v>1183</v>
      </c>
      <c r="N353" s="67" t="s">
        <v>1184</v>
      </c>
      <c r="O353" s="68" t="s">
        <v>19</v>
      </c>
      <c r="P353" s="68" t="s">
        <v>686</v>
      </c>
      <c r="Q353" s="68" t="s">
        <v>686</v>
      </c>
      <c r="R353" s="67" t="s">
        <v>777</v>
      </c>
      <c r="S353" s="67" t="s">
        <v>753</v>
      </c>
      <c r="T353" s="67" t="s">
        <v>755</v>
      </c>
      <c r="U353" s="67"/>
      <c r="V353" s="67" t="s">
        <v>832</v>
      </c>
      <c r="W353" s="67" t="s">
        <v>720</v>
      </c>
      <c r="X353" s="67" t="s">
        <v>524</v>
      </c>
      <c r="Y353" s="68" t="s">
        <v>361</v>
      </c>
      <c r="Z353" s="68" t="s">
        <v>13</v>
      </c>
      <c r="AA353" s="68" t="s">
        <v>70</v>
      </c>
      <c r="AB353" s="18">
        <f>IF(Z353="TM",IF(AA353="H",(COUNTIFS(Orders!AD:AD,Data!M353,Orders!W:W,0,Orders!X:X,0)+COUNTIFS(Orders!AD:AD,Data!M353,Orders!W:W,1,Orders!X:X,1)),0),IF(Data!Z353="AAM",SUMIFS(Data!AB:AB,Data!Z:Z,"TM",Data!X:X,Data!M353,AA:AA,"H"),IF(Data!Z353="AM",SUMIFS(Data!AB:AB,Data!Z:Z,"TM",Data!V:V,Data!M353,AA:AA,"H"),IF(Data!Z353="AZM",SUMIFS(Data!AB:AB,Data!Z:Z,"TM",Data!U:U,Data!M353,AA:AA,"H"),IF(Data!Z353="ZM",SUMIFS(Data!AB:AB,Data!Z:Z,"TM",Data!T:T,Data!M353,AA:AA,"H"),IF(Data!Z353="RM",SUMIFS(Data!AB:AB,Data!Z:Z,"TM",Data!S:S,Data!M353,AA:AA,"H"),IF(Data!Z353="CM",SUMIFS(Data!AB:AB,Data!Z:Z,"TM",Data!R:R,Data!M353,AA:AA,"H"),"")))))))</f>
        <v>0</v>
      </c>
      <c r="AC353" s="28">
        <f>IF(Z353="TM",IF(AA353="H",(SUMIFS(Orders!AG:AG,Orders!AD:AD,Data!M353,Orders!W:W,0,Orders!X:X,0)+SUMIFS(Orders!AG:AG,Orders!AD:AD,Data!M353,Orders!W:W,1,Orders!X:X,1))/12000,0),IF(Data!Z353="AAM",SUMIFS(Data!AC:AC,Data!Z:Z,"TM",Data!X:X,Data!M353,AA:AA,"H"),IF(Data!Z353="AM",SUMIFS(Data!AC:AC,Data!Z:Z,"TM",Data!V:V,Data!M353,AA:AA,"H"),IF(Data!Z353="AZM",SUMIFS(Data!AC:AC,Data!Z:Z,"TM",Data!U:U,Data!M353,AA:AA,"H"),IF(Data!Z353="Zone",SUMIFS(Data!AC:AC,Data!Z:Z,"TM",Data!T:T,Data!M353,AA:AA,"H"),IF(Data!Z353="Region",SUMIFS(Data!AC:AC,Data!Z:Z,"TM",Data!S:S,Data!M353,AA:AA,"H"),IF(Data!Z353="Country",SUMIFS(Data!AC:AC,Data!Z:Z,"TM",Data!R:R,Data!M353,AA:AA,"H"),"")))))))</f>
        <v>0</v>
      </c>
      <c r="AD353" s="18">
        <f>IF(Z353="TM",0,IF(Data!Z353="AAM",SUMIFS(Data!AD:AD,Data!Z:Z,"TM",Data!X:X,Data!M353,AA:AA,"H"),IF(Data!Z353="AM",SUMIFS(Data!AD:AD,Data!Z:Z,"TM",Data!V:V,Data!M353,AA:AA,"H"),IF(Data!Z353="AZM",SUMIFS(Data!AD:AD,Data!Z:Z,"TM",Data!U:U,Data!M353,AA:AA,"H"),IF(Data!Z353="Zone",SUMIFS(Data!AD:AD,Data!Z:Z,"TM",Data!T:T,Data!M353,AA:AA,"H"),IF(Data!Z353="Region",SUMIFS(Data!AD:AD,Data!Z:Z,"TM",Data!S:S,Data!M353,AA:AA,"H"),IF(Data!Z353="Country",SUMIFS(Data!AD:AD,Data!Z:Z,"TM",Data!R:R,Data!M353,AA:AA,"H"),"")))))))</f>
        <v>0</v>
      </c>
      <c r="AE353" s="27">
        <f t="shared" si="94"/>
        <v>0</v>
      </c>
      <c r="AF353" s="26">
        <f t="shared" si="95"/>
        <v>0</v>
      </c>
      <c r="AG353" s="26">
        <f t="shared" si="96"/>
        <v>0</v>
      </c>
      <c r="AH353" s="26">
        <f t="shared" si="97"/>
        <v>0</v>
      </c>
      <c r="AJ353" s="28">
        <f>IF(Z353="TM",IF(AA353="U",(SUMIFS(Orders!AG:AG,Orders!AD:AD,Data!M353,Orders!W:W,0,Orders!X:X,0)+SUMIFS(Orders!AG:AG,Orders!AD:AD,Data!M353,Orders!W:W,1,Orders!X:X,1))/12000,0),IF(Data!Z353="AAM",SUMIFS(Data!AJ:AJ,Data!Z:Z,"TM",Data!X:X,Data!M353,AA:AA,"U"),IF(Data!Z353="AM",SUMIFS(Data!AJ:AJ,Data!Z:Z,"TM",Data!V:V,Data!M353,AA:AA,"U"),IF(Data!Z353="AZM",SUMIFS(Data!AJ:AJ,Data!Z:Z,"TM",Data!U:U,Data!M353,AA:AA,"U"),IF(Data!Z353="Zone",SUMIFS(Data!AJ:AJ,Data!Z:Z,"TM",Data!T:T,Data!M353,AA:AA,"U"),IF(Data!Z353="Region",SUMIFS(Data!AJ:AJ,Data!Z:Z,"TM",Data!S:S,Data!M353,AA:AA,"U"),IF(Data!Z353="Country",SUMIFS(Data!AJ:AJ,Data!Z:Z,"TM",Data!R:R,Data!M353,AA:AA,"U"),"")))))))</f>
        <v>0</v>
      </c>
      <c r="AK353" s="18">
        <f>IF(Z353="TM",IF(AA353="U",(SUMIFS(Orders!AG:AG,Orders!AD:AD,Data!M353,Orders!W:W,0,Orders!X:X,0)+SUMIFS(Orders!AG:AG,Orders!AD:AD,Data!M353,Orders!W:W,1,Orders!X:X,1)),0),IF(Data!Z353="AAM",SUMIFS(Data!AK:AK,Data!Z:Z,"TM",Data!X:X,Data!M353,AA:AA,"U"),IF(Data!Z353="AM",SUMIFS(Data!AK:AK,Data!Z:Z,"TM",Data!V:V,Data!M353,AA:AA,"U"),IF(Data!Z353="AZM",SUMIFS(Data!AK:AK,Data!Z:Z,"TM",Data!U:U,Data!M353,AA:AA,"U"),IF(Data!Z353="Zone",SUMIFS(Data!AK:AK,Data!Z:Z,"TM",Data!T:T,Data!M353,AA:AA,"U"),IF(Data!Z353="Region",SUMIFS(Data!AK:AK,Data!Z:Z,"TM",Data!S:S,Data!M353,AA:AA,"U"),IF(Data!Z353="Country",SUMIFS(Data!AK:AK,Data!Z:Z,"TM",Data!R:R,Data!M353,AA:AA,"U"),"")))))))</f>
        <v>0</v>
      </c>
      <c r="AL353" s="18">
        <f>IF(Z353="TM",12000*0,IF(Data!Z353="AAM",SUMIFS(Data!AL:AL,Data!Z:Z,"TM",Data!X:X,Data!M353,AA:AA,"H"),IF(Data!Z353="AM",SUMIFS(Data!AL:AL,Data!Z:Z,"TM",Data!V:V,Data!M353,AA:AA,"H"),IF(Data!Z353="AZM",SUMIFS(Data!AL:AL,Data!Z:Z,"TM",Data!U:U,Data!M353,AA:AA,"H"),IF(Data!Z353="Zone",SUMIFS(Data!AL:AL,Data!Z:Z,"TM",Data!T:T,Data!M353,AA:AA,"H"),IF(Data!Z353="Region",SUMIFS(Data!AL:AL,Data!Z:Z,"TM",Data!S:S,Data!M353,AA:AA,"H"),IF(Data!Z353="Country",SUMIFS(Data!AL:AL,Data!Z:Z,"TM",Data!R:R,Data!M353,AA:AA,"H"),"")))))))</f>
        <v>0</v>
      </c>
      <c r="AM353" s="27">
        <f t="shared" si="98"/>
        <v>0</v>
      </c>
      <c r="AN353" s="26">
        <f t="shared" si="99"/>
        <v>0</v>
      </c>
      <c r="AO353" s="26">
        <f t="shared" si="100"/>
        <v>0</v>
      </c>
      <c r="AQ353" s="28">
        <f t="shared" si="101"/>
        <v>0</v>
      </c>
      <c r="AR353" s="18">
        <f t="shared" si="102"/>
        <v>0</v>
      </c>
      <c r="AS353" s="18">
        <f t="shared" si="103"/>
        <v>0</v>
      </c>
      <c r="AT353" s="27">
        <f t="shared" si="104"/>
        <v>0</v>
      </c>
      <c r="AU353" s="27"/>
      <c r="AV353" s="27"/>
      <c r="AW353" s="18">
        <f>IF(Z353="TM",(COUNTIFS(Orders!AD:AD,Data!M353,Orders!W:W,0,Orders!X:X,0,Orders!S:S,"*Ray*")+COUNTIFS(Orders!AD:AD,Data!M353,Orders!W:W,1,Orders!X:X,1,Orders!S:S,"*Ray*")+COUNTIFS(Orders!AD:AD,Data!M353,Orders!W:W,0,Orders!X:X,0,Orders!S:S,"*Fabric*")+COUNTIFS(Orders!AD:AD,Data!M353,Orders!W:W,1,Orders!X:X,1,Orders!S:S,"*Fabric*")),IF(Data!Z353="AAM",SUMIFS(Data!AW:AW,Data!Z:Z,"TM",Data!X:X,Data!M353),IF(Data!Z353="AM",SUMIFS(Data!AW:AW,Data!Z:Z,"TM",Data!V:V,Data!M353),IF(Data!Z353="AZM",SUMIFS(Data!AW:AW,Data!Z:Z,"TM",Data!U:U,Data!M353),IF(Data!Z353="Zone",SUMIFS(Data!AW:AW,Data!Z:Z,"TM",Data!T:T,Data!M353),IF(Data!Z353="Region",SUMIFS(Data!AW:AW,Data!Z:Z,"TM",Data!S:S,Data!M353),IF(Data!Z353="Country",SUMIFS(Data!AW:AW,Data!Z:Z,"TM",Data!R:R,Data!M353),0)))))))</f>
        <v>0</v>
      </c>
      <c r="AX353" s="18">
        <f>IF(Z353="TM",(COUNTIFS(Orders!AD:AD,Data!M353,Orders!W:W,0,Orders!X:X,0,Orders!S:S,"*Starter*")+COUNTIFS(Orders!AD:AD,Data!M353,Orders!W:W,1,Orders!X:X,1,Orders!S:S,"*Starter*")),IF(Data!Z353="AAM",SUMIFS(Data!AX:AX,Data!Z:Z,"TM",Data!X:X,Data!M353),IF(Data!Z353="AM",SUMIFS(Data!AX:AX,Data!Z:Z,"TM",Data!V:V,Data!M353),IF(Data!Z353="AZM",SUMIFS(Data!AX:AX,Data!Z:Z,"TM",Data!U:U,Data!M353),IF(Data!Z353="Zone",SUMIFS(Data!AX:AX,Data!Z:Z,"TM",Data!T:T,Data!M353),IF(Data!Z353="Region",SUMIFS(Data!AX:AX,Data!Z:Z,"TM",Data!S:S,Data!M353),IF(Data!Z353="Country",SUMIFS(Data!AX:AX,Data!Z:Z,"TM",Data!R:R,Data!M353),0)))))))</f>
        <v>0</v>
      </c>
      <c r="AY353" s="18">
        <f>IF(Z353="TM",(COUNTIFS(Orders!AD:AD,Data!M353,Orders!W:W,0,Orders!X:X,0,Orders!S:S,"*Pro*")+COUNTIFS(Orders!AD:AD,Data!M353,Orders!W:W,1,Orders!X:X,1,Orders!S:S,"*Pro*")),IF(Data!Z353="AAM",SUMIFS(Data!AY:AY,Data!Z:Z,"TM",Data!X:X,Data!M353),IF(Data!Z353="AM",SUMIFS(Data!AY:AY,Data!Z:Z,"TM",Data!V:V,Data!M353),IF(Data!Z353="AZM",SUMIFS(Data!AY:AY,Data!Z:Z,"TM",Data!U:U,Data!M353),IF(Data!Z353="Zone",SUMIFS(Data!AY:AY,Data!Z:Z,"TM",Data!T:T,Data!M353),IF(Data!Z353="Region",SUMIFS(Data!AY:AY,Data!Z:Z,"TM",Data!S:S,Data!M353),IF(Data!Z353="Country",SUMIFS(Data!AY:AY,Data!Z:Z,"TM",Data!R:R,Data!M353),0)))))))</f>
        <v>0</v>
      </c>
      <c r="AZ353" s="18">
        <f>IF(Z353="TM",(COUNTIFS(Orders!AD:AD,Data!M353,Orders!W:W,0,Orders!X:X,0,Orders!S:S,"*Tab*")+COUNTIFS(Orders!AD:AD,Data!M353,Orders!W:W,1,Orders!X:X,1,Orders!S:S,"*Tab*")),IF(Data!Z353="AAM",SUMIFS(Data!AZ:AZ,Data!Z:Z,"TM",Data!X:X,Data!M353),IF(Data!Z353="AM",SUMIFS(Data!AZ:AZ,Data!Z:Z,"TM",Data!V:V,Data!M353),IF(Data!Z353="AZM",SUMIFS(Data!AZ:AZ,Data!Z:Z,"TM",Data!U:U,Data!M353),IF(Data!Z353="Zone",SUMIFS(Data!AZ:AZ,Data!Z:Z,"TM",Data!T:T,Data!M353),IF(Data!Z353="Region",SUMIFS(Data!AZ:AZ,Data!Z:Z,"TM",Data!S:S,Data!M353),IF(Data!Z353="Country",SUMIFS(Data!AZ:AZ,Data!Z:Z,"TM",Data!R:R,Data!M353),0)))))))</f>
        <v>0</v>
      </c>
      <c r="BA353" s="18">
        <f>IF(Z353="TM",(COUNTIFS(Orders!AD:AD,Data!M353,Orders!W:W,0,Orders!X:X,0,Orders!S:S,"*Dental*")+COUNTIFS(Orders!AD:AD,Data!M353,Orders!W:W,1,Orders!X:X,1,Orders!S:S,"*Dental*")+COUNTIFS(Orders!AD:AD,Data!M353,Orders!W:W,0,Orders!X:X,0,Orders!S:S,"*Pediatric*")+COUNTIFS(Orders!AD:AD,Data!M353,Orders!W:W,1,Orders!X:X,1,Orders!S:S,"*Pediatric*")),IF(Data!Z353="AAM",SUMIFS(Data!BA:BA,Data!Z:Z,"TM",Data!X:X,Data!M353),IF(Data!Z353="AM",SUMIFS(Data!BA:BA,Data!Z:Z,"TM",Data!V:V,Data!M353),IF(Data!Z353="AZM",SUMIFS(Data!BA:BA,Data!Z:Z,"TM",Data!U:U,Data!M353),IF(Data!Z353="Zone",SUMIFS(Data!BA:BA,Data!Z:Z,"TM",Data!T:T,Data!M353),IF(Data!Z353="Region",SUMIFS(Data!BA:BA,Data!Z:Z,"TM",Data!S:S,Data!M353),IF(Data!Z353="Country",SUMIFS(Data!BA:BA,Data!Z:Z,"TM",Data!R:R,Data!M353),0)))))))</f>
        <v>0</v>
      </c>
      <c r="BB353" s="18">
        <f>IF(Z353="TM",(COUNTIFS(Orders!AD:AD,Data!M353,Orders!W:W,0,Orders!X:X,0,Orders!S:S,"*Fabric*")+COUNTIFS(Orders!AD:AD,Data!M353,Orders!W:W,1,Orders!X:X,1,Orders!S:S,"*Fabric*")),IF(Data!Z353="AAM",SUMIFS(Data!BB:BB,Data!Z:Z,"TM",Data!X:X,Data!M353),IF(Data!Z353="AM",SUMIFS(Data!BB:BB,Data!Z:Z,"TM",Data!V:V,Data!M353),IF(Data!Z353="AZM",SUMIFS(Data!BB:BB,Data!Z:Z,"TM",Data!U:U,Data!M353),IF(Data!Z353="Zone",SUMIFS(Data!BB:BB,Data!Z:Z,"TM",Data!T:T,Data!M353),IF(Data!Z353="Region",SUMIFS(Data!BB:BB,Data!Z:Z,"TM",Data!S:S,Data!M353),IF(Data!Z353="Country",SUMIFS(Data!BB:BB,Data!Z:Z,"TM",Data!R:R,Data!M353),0)))))))</f>
        <v>0</v>
      </c>
    </row>
    <row r="354" spans="1:54" ht="15.75" x14ac:dyDescent="0.3">
      <c r="A354" s="33" t="str">
        <f t="shared" si="105"/>
        <v/>
      </c>
      <c r="B354" s="33" t="b">
        <f t="shared" si="106"/>
        <v>1</v>
      </c>
      <c r="C354" s="33" t="e">
        <f>IF(ISERROR(SMALL($D$4:$D$594,E354)),””,SMALL($D$4:$D$594,E354))</f>
        <v>#NAME?</v>
      </c>
      <c r="D354" s="34" t="str">
        <f t="shared" si="107"/>
        <v/>
      </c>
      <c r="E354" s="33">
        <f>ROWS($E$4:E354)</f>
        <v>351</v>
      </c>
      <c r="F354" s="33">
        <f t="shared" si="108"/>
        <v>0</v>
      </c>
      <c r="G354" s="33">
        <f>IF(OR(Report!$C$7="",Report!$C$7="All Levels"),1,IF(Report!$C$7=Data!Z354,1,0))</f>
        <v>0</v>
      </c>
      <c r="H354" s="33">
        <f t="shared" si="109"/>
        <v>1</v>
      </c>
      <c r="I354" s="33">
        <f t="shared" si="110"/>
        <v>3</v>
      </c>
      <c r="J354" s="33">
        <f>IF(OR(Report!$F$7="",Report!$F$7="All AMs"),1,IF(Report!$F$7=Data!W354,1,0))</f>
        <v>1</v>
      </c>
      <c r="K354" s="33">
        <f>IF(OR(Report!$E$7="",Report!$E$7="All Zones"),1,IF(Report!$E$7=Data!P354,1,0))</f>
        <v>1</v>
      </c>
      <c r="L354" s="33">
        <f>IF(OR(Report!$D$7="",Report!$D$7="All Regions"),1,IF(Report!$D$7=Data!O354,1,0))</f>
        <v>1</v>
      </c>
      <c r="M354" s="67" t="s">
        <v>284</v>
      </c>
      <c r="N354" s="67" t="s">
        <v>1185</v>
      </c>
      <c r="O354" s="68" t="s">
        <v>19</v>
      </c>
      <c r="P354" s="68" t="s">
        <v>686</v>
      </c>
      <c r="Q354" s="68" t="s">
        <v>686</v>
      </c>
      <c r="R354" s="67" t="s">
        <v>777</v>
      </c>
      <c r="S354" s="67" t="s">
        <v>753</v>
      </c>
      <c r="T354" s="67" t="s">
        <v>755</v>
      </c>
      <c r="U354" s="67"/>
      <c r="V354" s="67" t="s">
        <v>832</v>
      </c>
      <c r="W354" s="67" t="s">
        <v>720</v>
      </c>
      <c r="X354" s="67"/>
      <c r="Y354" s="68" t="s">
        <v>361</v>
      </c>
      <c r="Z354" s="68" t="s">
        <v>13</v>
      </c>
      <c r="AA354" s="68" t="s">
        <v>925</v>
      </c>
      <c r="AB354" s="18">
        <f>IF(Z354="TM",IF(AA354="H",(COUNTIFS(Orders!AD:AD,Data!M354,Orders!W:W,0,Orders!X:X,0)+COUNTIFS(Orders!AD:AD,Data!M354,Orders!W:W,1,Orders!X:X,1)),0),IF(Data!Z354="AAM",SUMIFS(Data!AB:AB,Data!Z:Z,"TM",Data!X:X,Data!M354,AA:AA,"H"),IF(Data!Z354="AM",SUMIFS(Data!AB:AB,Data!Z:Z,"TM",Data!V:V,Data!M354,AA:AA,"H"),IF(Data!Z354="AZM",SUMIFS(Data!AB:AB,Data!Z:Z,"TM",Data!U:U,Data!M354,AA:AA,"H"),IF(Data!Z354="ZM",SUMIFS(Data!AB:AB,Data!Z:Z,"TM",Data!T:T,Data!M354,AA:AA,"H"),IF(Data!Z354="RM",SUMIFS(Data!AB:AB,Data!Z:Z,"TM",Data!S:S,Data!M354,AA:AA,"H"),IF(Data!Z354="CM",SUMIFS(Data!AB:AB,Data!Z:Z,"TM",Data!R:R,Data!M354,AA:AA,"H"),"")))))))</f>
        <v>0</v>
      </c>
      <c r="AC354" s="28">
        <f>IF(Z354="TM",IF(AA354="H",(SUMIFS(Orders!AG:AG,Orders!AD:AD,Data!M354,Orders!W:W,0,Orders!X:X,0)+SUMIFS(Orders!AG:AG,Orders!AD:AD,Data!M354,Orders!W:W,1,Orders!X:X,1))/12000,0),IF(Data!Z354="AAM",SUMIFS(Data!AC:AC,Data!Z:Z,"TM",Data!X:X,Data!M354,AA:AA,"H"),IF(Data!Z354="AM",SUMIFS(Data!AC:AC,Data!Z:Z,"TM",Data!V:V,Data!M354,AA:AA,"H"),IF(Data!Z354="AZM",SUMIFS(Data!AC:AC,Data!Z:Z,"TM",Data!U:U,Data!M354,AA:AA,"H"),IF(Data!Z354="Zone",SUMIFS(Data!AC:AC,Data!Z:Z,"TM",Data!T:T,Data!M354,AA:AA,"H"),IF(Data!Z354="Region",SUMIFS(Data!AC:AC,Data!Z:Z,"TM",Data!S:S,Data!M354,AA:AA,"H"),IF(Data!Z354="Country",SUMIFS(Data!AC:AC,Data!Z:Z,"TM",Data!R:R,Data!M354,AA:AA,"H"),"")))))))</f>
        <v>0</v>
      </c>
      <c r="AD354" s="18">
        <f>IF(Z354="TM",0,IF(Data!Z354="AAM",SUMIFS(Data!AD:AD,Data!Z:Z,"TM",Data!X:X,Data!M354,AA:AA,"H"),IF(Data!Z354="AM",SUMIFS(Data!AD:AD,Data!Z:Z,"TM",Data!V:V,Data!M354,AA:AA,"H"),IF(Data!Z354="AZM",SUMIFS(Data!AD:AD,Data!Z:Z,"TM",Data!U:U,Data!M354,AA:AA,"H"),IF(Data!Z354="Zone",SUMIFS(Data!AD:AD,Data!Z:Z,"TM",Data!T:T,Data!M354,AA:AA,"H"),IF(Data!Z354="Region",SUMIFS(Data!AD:AD,Data!Z:Z,"TM",Data!S:S,Data!M354,AA:AA,"H"),IF(Data!Z354="Country",SUMIFS(Data!AD:AD,Data!Z:Z,"TM",Data!R:R,Data!M354,AA:AA,"H"),"")))))))</f>
        <v>0</v>
      </c>
      <c r="AE354" s="27">
        <f t="shared" si="94"/>
        <v>0</v>
      </c>
      <c r="AF354" s="26">
        <f t="shared" si="95"/>
        <v>0</v>
      </c>
      <c r="AG354" s="26">
        <f t="shared" si="96"/>
        <v>0</v>
      </c>
      <c r="AH354" s="26">
        <f t="shared" si="97"/>
        <v>0</v>
      </c>
      <c r="AJ354" s="28">
        <f>IF(Z354="TM",IF(AA354="U",(SUMIFS(Orders!AG:AG,Orders!AD:AD,Data!M354,Orders!W:W,0,Orders!X:X,0)+SUMIFS(Orders!AG:AG,Orders!AD:AD,Data!M354,Orders!W:W,1,Orders!X:X,1))/12000,0),IF(Data!Z354="AAM",SUMIFS(Data!AJ:AJ,Data!Z:Z,"TM",Data!X:X,Data!M354,AA:AA,"U"),IF(Data!Z354="AM",SUMIFS(Data!AJ:AJ,Data!Z:Z,"TM",Data!V:V,Data!M354,AA:AA,"U"),IF(Data!Z354="AZM",SUMIFS(Data!AJ:AJ,Data!Z:Z,"TM",Data!U:U,Data!M354,AA:AA,"U"),IF(Data!Z354="Zone",SUMIFS(Data!AJ:AJ,Data!Z:Z,"TM",Data!T:T,Data!M354,AA:AA,"U"),IF(Data!Z354="Region",SUMIFS(Data!AJ:AJ,Data!Z:Z,"TM",Data!S:S,Data!M354,AA:AA,"U"),IF(Data!Z354="Country",SUMIFS(Data!AJ:AJ,Data!Z:Z,"TM",Data!R:R,Data!M354,AA:AA,"U"),"")))))))</f>
        <v>0</v>
      </c>
      <c r="AK354" s="18">
        <f>IF(Z354="TM",IF(AA354="U",(SUMIFS(Orders!AG:AG,Orders!AD:AD,Data!M354,Orders!W:W,0,Orders!X:X,0)+SUMIFS(Orders!AG:AG,Orders!AD:AD,Data!M354,Orders!W:W,1,Orders!X:X,1)),0),IF(Data!Z354="AAM",SUMIFS(Data!AK:AK,Data!Z:Z,"TM",Data!X:X,Data!M354,AA:AA,"U"),IF(Data!Z354="AM",SUMIFS(Data!AK:AK,Data!Z:Z,"TM",Data!V:V,Data!M354,AA:AA,"U"),IF(Data!Z354="AZM",SUMIFS(Data!AK:AK,Data!Z:Z,"TM",Data!U:U,Data!M354,AA:AA,"U"),IF(Data!Z354="Zone",SUMIFS(Data!AK:AK,Data!Z:Z,"TM",Data!T:T,Data!M354,AA:AA,"U"),IF(Data!Z354="Region",SUMIFS(Data!AK:AK,Data!Z:Z,"TM",Data!S:S,Data!M354,AA:AA,"U"),IF(Data!Z354="Country",SUMIFS(Data!AK:AK,Data!Z:Z,"TM",Data!R:R,Data!M354,AA:AA,"U"),"")))))))</f>
        <v>0</v>
      </c>
      <c r="AL354" s="18">
        <f>IF(Z354="TM",12000*0,IF(Data!Z354="AAM",SUMIFS(Data!AL:AL,Data!Z:Z,"TM",Data!X:X,Data!M354,AA:AA,"H"),IF(Data!Z354="AM",SUMIFS(Data!AL:AL,Data!Z:Z,"TM",Data!V:V,Data!M354,AA:AA,"H"),IF(Data!Z354="AZM",SUMIFS(Data!AL:AL,Data!Z:Z,"TM",Data!U:U,Data!M354,AA:AA,"H"),IF(Data!Z354="Zone",SUMIFS(Data!AL:AL,Data!Z:Z,"TM",Data!T:T,Data!M354,AA:AA,"H"),IF(Data!Z354="Region",SUMIFS(Data!AL:AL,Data!Z:Z,"TM",Data!S:S,Data!M354,AA:AA,"H"),IF(Data!Z354="Country",SUMIFS(Data!AL:AL,Data!Z:Z,"TM",Data!R:R,Data!M354,AA:AA,"H"),"")))))))</f>
        <v>0</v>
      </c>
      <c r="AM354" s="27">
        <f t="shared" si="98"/>
        <v>0</v>
      </c>
      <c r="AN354" s="26">
        <f t="shared" si="99"/>
        <v>0</v>
      </c>
      <c r="AO354" s="26">
        <f t="shared" si="100"/>
        <v>0</v>
      </c>
      <c r="AQ354" s="28">
        <f t="shared" si="101"/>
        <v>0</v>
      </c>
      <c r="AR354" s="18">
        <f t="shared" si="102"/>
        <v>0</v>
      </c>
      <c r="AS354" s="18">
        <f t="shared" si="103"/>
        <v>0</v>
      </c>
      <c r="AT354" s="27">
        <f t="shared" si="104"/>
        <v>0</v>
      </c>
      <c r="AU354" s="27"/>
      <c r="AV354" s="27"/>
      <c r="AW354" s="18">
        <f>IF(Z354="TM",(COUNTIFS(Orders!AD:AD,Data!M354,Orders!W:W,0,Orders!X:X,0,Orders!S:S,"*Ray*")+COUNTIFS(Orders!AD:AD,Data!M354,Orders!W:W,1,Orders!X:X,1,Orders!S:S,"*Ray*")+COUNTIFS(Orders!AD:AD,Data!M354,Orders!W:W,0,Orders!X:X,0,Orders!S:S,"*Fabric*")+COUNTIFS(Orders!AD:AD,Data!M354,Orders!W:W,1,Orders!X:X,1,Orders!S:S,"*Fabric*")),IF(Data!Z354="AAM",SUMIFS(Data!AW:AW,Data!Z:Z,"TM",Data!X:X,Data!M354),IF(Data!Z354="AM",SUMIFS(Data!AW:AW,Data!Z:Z,"TM",Data!V:V,Data!M354),IF(Data!Z354="AZM",SUMIFS(Data!AW:AW,Data!Z:Z,"TM",Data!U:U,Data!M354),IF(Data!Z354="Zone",SUMIFS(Data!AW:AW,Data!Z:Z,"TM",Data!T:T,Data!M354),IF(Data!Z354="Region",SUMIFS(Data!AW:AW,Data!Z:Z,"TM",Data!S:S,Data!M354),IF(Data!Z354="Country",SUMIFS(Data!AW:AW,Data!Z:Z,"TM",Data!R:R,Data!M354),0)))))))</f>
        <v>0</v>
      </c>
      <c r="AX354" s="18">
        <f>IF(Z354="TM",(COUNTIFS(Orders!AD:AD,Data!M354,Orders!W:W,0,Orders!X:X,0,Orders!S:S,"*Starter*")+COUNTIFS(Orders!AD:AD,Data!M354,Orders!W:W,1,Orders!X:X,1,Orders!S:S,"*Starter*")),IF(Data!Z354="AAM",SUMIFS(Data!AX:AX,Data!Z:Z,"TM",Data!X:X,Data!M354),IF(Data!Z354="AM",SUMIFS(Data!AX:AX,Data!Z:Z,"TM",Data!V:V,Data!M354),IF(Data!Z354="AZM",SUMIFS(Data!AX:AX,Data!Z:Z,"TM",Data!U:U,Data!M354),IF(Data!Z354="Zone",SUMIFS(Data!AX:AX,Data!Z:Z,"TM",Data!T:T,Data!M354),IF(Data!Z354="Region",SUMIFS(Data!AX:AX,Data!Z:Z,"TM",Data!S:S,Data!M354),IF(Data!Z354="Country",SUMIFS(Data!AX:AX,Data!Z:Z,"TM",Data!R:R,Data!M354),0)))))))</f>
        <v>0</v>
      </c>
      <c r="AY354" s="18">
        <f>IF(Z354="TM",(COUNTIFS(Orders!AD:AD,Data!M354,Orders!W:W,0,Orders!X:X,0,Orders!S:S,"*Pro*")+COUNTIFS(Orders!AD:AD,Data!M354,Orders!W:W,1,Orders!X:X,1,Orders!S:S,"*Pro*")),IF(Data!Z354="AAM",SUMIFS(Data!AY:AY,Data!Z:Z,"TM",Data!X:X,Data!M354),IF(Data!Z354="AM",SUMIFS(Data!AY:AY,Data!Z:Z,"TM",Data!V:V,Data!M354),IF(Data!Z354="AZM",SUMIFS(Data!AY:AY,Data!Z:Z,"TM",Data!U:U,Data!M354),IF(Data!Z354="Zone",SUMIFS(Data!AY:AY,Data!Z:Z,"TM",Data!T:T,Data!M354),IF(Data!Z354="Region",SUMIFS(Data!AY:AY,Data!Z:Z,"TM",Data!S:S,Data!M354),IF(Data!Z354="Country",SUMIFS(Data!AY:AY,Data!Z:Z,"TM",Data!R:R,Data!M354),0)))))))</f>
        <v>0</v>
      </c>
      <c r="AZ354" s="18">
        <f>IF(Z354="TM",(COUNTIFS(Orders!AD:AD,Data!M354,Orders!W:W,0,Orders!X:X,0,Orders!S:S,"*Tab*")+COUNTIFS(Orders!AD:AD,Data!M354,Orders!W:W,1,Orders!X:X,1,Orders!S:S,"*Tab*")),IF(Data!Z354="AAM",SUMIFS(Data!AZ:AZ,Data!Z:Z,"TM",Data!X:X,Data!M354),IF(Data!Z354="AM",SUMIFS(Data!AZ:AZ,Data!Z:Z,"TM",Data!V:V,Data!M354),IF(Data!Z354="AZM",SUMIFS(Data!AZ:AZ,Data!Z:Z,"TM",Data!U:U,Data!M354),IF(Data!Z354="Zone",SUMIFS(Data!AZ:AZ,Data!Z:Z,"TM",Data!T:T,Data!M354),IF(Data!Z354="Region",SUMIFS(Data!AZ:AZ,Data!Z:Z,"TM",Data!S:S,Data!M354),IF(Data!Z354="Country",SUMIFS(Data!AZ:AZ,Data!Z:Z,"TM",Data!R:R,Data!M354),0)))))))</f>
        <v>0</v>
      </c>
      <c r="BA354" s="18">
        <f>IF(Z354="TM",(COUNTIFS(Orders!AD:AD,Data!M354,Orders!W:W,0,Orders!X:X,0,Orders!S:S,"*Dental*")+COUNTIFS(Orders!AD:AD,Data!M354,Orders!W:W,1,Orders!X:X,1,Orders!S:S,"*Dental*")+COUNTIFS(Orders!AD:AD,Data!M354,Orders!W:W,0,Orders!X:X,0,Orders!S:S,"*Pediatric*")+COUNTIFS(Orders!AD:AD,Data!M354,Orders!W:W,1,Orders!X:X,1,Orders!S:S,"*Pediatric*")),IF(Data!Z354="AAM",SUMIFS(Data!BA:BA,Data!Z:Z,"TM",Data!X:X,Data!M354),IF(Data!Z354="AM",SUMIFS(Data!BA:BA,Data!Z:Z,"TM",Data!V:V,Data!M354),IF(Data!Z354="AZM",SUMIFS(Data!BA:BA,Data!Z:Z,"TM",Data!U:U,Data!M354),IF(Data!Z354="Zone",SUMIFS(Data!BA:BA,Data!Z:Z,"TM",Data!T:T,Data!M354),IF(Data!Z354="Region",SUMIFS(Data!BA:BA,Data!Z:Z,"TM",Data!S:S,Data!M354),IF(Data!Z354="Country",SUMIFS(Data!BA:BA,Data!Z:Z,"TM",Data!R:R,Data!M354),0)))))))</f>
        <v>0</v>
      </c>
      <c r="BB354" s="18">
        <f>IF(Z354="TM",(COUNTIFS(Orders!AD:AD,Data!M354,Orders!W:W,0,Orders!X:X,0,Orders!S:S,"*Fabric*")+COUNTIFS(Orders!AD:AD,Data!M354,Orders!W:W,1,Orders!X:X,1,Orders!S:S,"*Fabric*")),IF(Data!Z354="AAM",SUMIFS(Data!BB:BB,Data!Z:Z,"TM",Data!X:X,Data!M354),IF(Data!Z354="AM",SUMIFS(Data!BB:BB,Data!Z:Z,"TM",Data!V:V,Data!M354),IF(Data!Z354="AZM",SUMIFS(Data!BB:BB,Data!Z:Z,"TM",Data!U:U,Data!M354),IF(Data!Z354="Zone",SUMIFS(Data!BB:BB,Data!Z:Z,"TM",Data!T:T,Data!M354),IF(Data!Z354="Region",SUMIFS(Data!BB:BB,Data!Z:Z,"TM",Data!S:S,Data!M354),IF(Data!Z354="Country",SUMIFS(Data!BB:BB,Data!Z:Z,"TM",Data!R:R,Data!M354),0)))))))</f>
        <v>0</v>
      </c>
    </row>
    <row r="355" spans="1:54" ht="15.75" x14ac:dyDescent="0.3">
      <c r="A355" s="33" t="str">
        <f t="shared" si="105"/>
        <v/>
      </c>
      <c r="B355" s="33" t="b">
        <f t="shared" si="106"/>
        <v>1</v>
      </c>
      <c r="C355" s="33" t="e">
        <f>IF(ISERROR(SMALL($D$4:$D$594,E355)),””,SMALL($D$4:$D$594,E355))</f>
        <v>#NAME?</v>
      </c>
      <c r="D355" s="34" t="str">
        <f t="shared" si="107"/>
        <v/>
      </c>
      <c r="E355" s="33">
        <f>ROWS($E$4:E355)</f>
        <v>352</v>
      </c>
      <c r="F355" s="33">
        <f t="shared" si="108"/>
        <v>0</v>
      </c>
      <c r="G355" s="33">
        <f>IF(OR(Report!$C$7="",Report!$C$7="All Levels"),1,IF(Report!$C$7=Data!Z355,1,0))</f>
        <v>0</v>
      </c>
      <c r="H355" s="33">
        <f t="shared" si="109"/>
        <v>1</v>
      </c>
      <c r="I355" s="33">
        <f t="shared" si="110"/>
        <v>3</v>
      </c>
      <c r="J355" s="33">
        <f>IF(OR(Report!$F$7="",Report!$F$7="All AMs"),1,IF(Report!$F$7=Data!W355,1,0))</f>
        <v>1</v>
      </c>
      <c r="K355" s="33">
        <f>IF(OR(Report!$E$7="",Report!$E$7="All Zones"),1,IF(Report!$E$7=Data!P355,1,0))</f>
        <v>1</v>
      </c>
      <c r="L355" s="33">
        <f>IF(OR(Report!$D$7="",Report!$D$7="All Regions"),1,IF(Report!$D$7=Data!O355,1,0))</f>
        <v>1</v>
      </c>
      <c r="M355" s="67" t="s">
        <v>399</v>
      </c>
      <c r="N355" s="67" t="s">
        <v>1186</v>
      </c>
      <c r="O355" s="68" t="s">
        <v>19</v>
      </c>
      <c r="P355" s="68" t="s">
        <v>686</v>
      </c>
      <c r="Q355" s="68" t="s">
        <v>686</v>
      </c>
      <c r="R355" s="67" t="s">
        <v>777</v>
      </c>
      <c r="S355" s="67" t="s">
        <v>753</v>
      </c>
      <c r="T355" s="67" t="s">
        <v>755</v>
      </c>
      <c r="U355" s="67"/>
      <c r="V355" s="67" t="s">
        <v>832</v>
      </c>
      <c r="W355" s="67" t="s">
        <v>720</v>
      </c>
      <c r="X355" s="67"/>
      <c r="Y355" s="68" t="s">
        <v>361</v>
      </c>
      <c r="Z355" s="68" t="s">
        <v>13</v>
      </c>
      <c r="AA355" s="68" t="s">
        <v>925</v>
      </c>
      <c r="AB355" s="18">
        <f>IF(Z355="TM",IF(AA355="H",(COUNTIFS(Orders!AD:AD,Data!M355,Orders!W:W,0,Orders!X:X,0)+COUNTIFS(Orders!AD:AD,Data!M355,Orders!W:W,1,Orders!X:X,1)),0),IF(Data!Z355="AAM",SUMIFS(Data!AB:AB,Data!Z:Z,"TM",Data!X:X,Data!M355,AA:AA,"H"),IF(Data!Z355="AM",SUMIFS(Data!AB:AB,Data!Z:Z,"TM",Data!V:V,Data!M355,AA:AA,"H"),IF(Data!Z355="AZM",SUMIFS(Data!AB:AB,Data!Z:Z,"TM",Data!U:U,Data!M355,AA:AA,"H"),IF(Data!Z355="ZM",SUMIFS(Data!AB:AB,Data!Z:Z,"TM",Data!T:T,Data!M355,AA:AA,"H"),IF(Data!Z355="RM",SUMIFS(Data!AB:AB,Data!Z:Z,"TM",Data!S:S,Data!M355,AA:AA,"H"),IF(Data!Z355="CM",SUMIFS(Data!AB:AB,Data!Z:Z,"TM",Data!R:R,Data!M355,AA:AA,"H"),"")))))))</f>
        <v>0</v>
      </c>
      <c r="AC355" s="28">
        <f>IF(Z355="TM",IF(AA355="H",(SUMIFS(Orders!AG:AG,Orders!AD:AD,Data!M355,Orders!W:W,0,Orders!X:X,0)+SUMIFS(Orders!AG:AG,Orders!AD:AD,Data!M355,Orders!W:W,1,Orders!X:X,1))/12000,0),IF(Data!Z355="AAM",SUMIFS(Data!AC:AC,Data!Z:Z,"TM",Data!X:X,Data!M355,AA:AA,"H"),IF(Data!Z355="AM",SUMIFS(Data!AC:AC,Data!Z:Z,"TM",Data!V:V,Data!M355,AA:AA,"H"),IF(Data!Z355="AZM",SUMIFS(Data!AC:AC,Data!Z:Z,"TM",Data!U:U,Data!M355,AA:AA,"H"),IF(Data!Z355="Zone",SUMIFS(Data!AC:AC,Data!Z:Z,"TM",Data!T:T,Data!M355,AA:AA,"H"),IF(Data!Z355="Region",SUMIFS(Data!AC:AC,Data!Z:Z,"TM",Data!S:S,Data!M355,AA:AA,"H"),IF(Data!Z355="Country",SUMIFS(Data!AC:AC,Data!Z:Z,"TM",Data!R:R,Data!M355,AA:AA,"H"),"")))))))</f>
        <v>0</v>
      </c>
      <c r="AD355" s="18">
        <f>IF(Z355="TM",0,IF(Data!Z355="AAM",SUMIFS(Data!AD:AD,Data!Z:Z,"TM",Data!X:X,Data!M355,AA:AA,"H"),IF(Data!Z355="AM",SUMIFS(Data!AD:AD,Data!Z:Z,"TM",Data!V:V,Data!M355,AA:AA,"H"),IF(Data!Z355="AZM",SUMIFS(Data!AD:AD,Data!Z:Z,"TM",Data!U:U,Data!M355,AA:AA,"H"),IF(Data!Z355="Zone",SUMIFS(Data!AD:AD,Data!Z:Z,"TM",Data!T:T,Data!M355,AA:AA,"H"),IF(Data!Z355="Region",SUMIFS(Data!AD:AD,Data!Z:Z,"TM",Data!S:S,Data!M355,AA:AA,"H"),IF(Data!Z355="Country",SUMIFS(Data!AD:AD,Data!Z:Z,"TM",Data!R:R,Data!M355,AA:AA,"H"),"")))))))</f>
        <v>0</v>
      </c>
      <c r="AE355" s="27">
        <f t="shared" si="94"/>
        <v>0</v>
      </c>
      <c r="AF355" s="26">
        <f t="shared" si="95"/>
        <v>0</v>
      </c>
      <c r="AG355" s="26">
        <f t="shared" si="96"/>
        <v>0</v>
      </c>
      <c r="AH355" s="26">
        <f t="shared" si="97"/>
        <v>0</v>
      </c>
      <c r="AJ355" s="28">
        <f>IF(Z355="TM",IF(AA355="U",(SUMIFS(Orders!AG:AG,Orders!AD:AD,Data!M355,Orders!W:W,0,Orders!X:X,0)+SUMIFS(Orders!AG:AG,Orders!AD:AD,Data!M355,Orders!W:W,1,Orders!X:X,1))/12000,0),IF(Data!Z355="AAM",SUMIFS(Data!AJ:AJ,Data!Z:Z,"TM",Data!X:X,Data!M355,AA:AA,"U"),IF(Data!Z355="AM",SUMIFS(Data!AJ:AJ,Data!Z:Z,"TM",Data!V:V,Data!M355,AA:AA,"U"),IF(Data!Z355="AZM",SUMIFS(Data!AJ:AJ,Data!Z:Z,"TM",Data!U:U,Data!M355,AA:AA,"U"),IF(Data!Z355="Zone",SUMIFS(Data!AJ:AJ,Data!Z:Z,"TM",Data!T:T,Data!M355,AA:AA,"U"),IF(Data!Z355="Region",SUMIFS(Data!AJ:AJ,Data!Z:Z,"TM",Data!S:S,Data!M355,AA:AA,"U"),IF(Data!Z355="Country",SUMIFS(Data!AJ:AJ,Data!Z:Z,"TM",Data!R:R,Data!M355,AA:AA,"U"),"")))))))</f>
        <v>0</v>
      </c>
      <c r="AK355" s="18">
        <f>IF(Z355="TM",IF(AA355="U",(SUMIFS(Orders!AG:AG,Orders!AD:AD,Data!M355,Orders!W:W,0,Orders!X:X,0)+SUMIFS(Orders!AG:AG,Orders!AD:AD,Data!M355,Orders!W:W,1,Orders!X:X,1)),0),IF(Data!Z355="AAM",SUMIFS(Data!AK:AK,Data!Z:Z,"TM",Data!X:X,Data!M355,AA:AA,"U"),IF(Data!Z355="AM",SUMIFS(Data!AK:AK,Data!Z:Z,"TM",Data!V:V,Data!M355,AA:AA,"U"),IF(Data!Z355="AZM",SUMIFS(Data!AK:AK,Data!Z:Z,"TM",Data!U:U,Data!M355,AA:AA,"U"),IF(Data!Z355="Zone",SUMIFS(Data!AK:AK,Data!Z:Z,"TM",Data!T:T,Data!M355,AA:AA,"U"),IF(Data!Z355="Region",SUMIFS(Data!AK:AK,Data!Z:Z,"TM",Data!S:S,Data!M355,AA:AA,"U"),IF(Data!Z355="Country",SUMIFS(Data!AK:AK,Data!Z:Z,"TM",Data!R:R,Data!M355,AA:AA,"U"),"")))))))</f>
        <v>0</v>
      </c>
      <c r="AL355" s="18">
        <f>IF(Z355="TM",12000*0,IF(Data!Z355="AAM",SUMIFS(Data!AL:AL,Data!Z:Z,"TM",Data!X:X,Data!M355,AA:AA,"H"),IF(Data!Z355="AM",SUMIFS(Data!AL:AL,Data!Z:Z,"TM",Data!V:V,Data!M355,AA:AA,"H"),IF(Data!Z355="AZM",SUMIFS(Data!AL:AL,Data!Z:Z,"TM",Data!U:U,Data!M355,AA:AA,"H"),IF(Data!Z355="Zone",SUMIFS(Data!AL:AL,Data!Z:Z,"TM",Data!T:T,Data!M355,AA:AA,"H"),IF(Data!Z355="Region",SUMIFS(Data!AL:AL,Data!Z:Z,"TM",Data!S:S,Data!M355,AA:AA,"H"),IF(Data!Z355="Country",SUMIFS(Data!AL:AL,Data!Z:Z,"TM",Data!R:R,Data!M355,AA:AA,"H"),"")))))))</f>
        <v>0</v>
      </c>
      <c r="AM355" s="27">
        <f t="shared" si="98"/>
        <v>0</v>
      </c>
      <c r="AN355" s="26">
        <f t="shared" si="99"/>
        <v>0</v>
      </c>
      <c r="AO355" s="26">
        <f t="shared" si="100"/>
        <v>0</v>
      </c>
      <c r="AQ355" s="28">
        <f t="shared" si="101"/>
        <v>0</v>
      </c>
      <c r="AR355" s="18">
        <f t="shared" si="102"/>
        <v>0</v>
      </c>
      <c r="AS355" s="18">
        <f t="shared" si="103"/>
        <v>0</v>
      </c>
      <c r="AT355" s="27">
        <f t="shared" si="104"/>
        <v>0</v>
      </c>
      <c r="AU355" s="27"/>
      <c r="AV355" s="27"/>
      <c r="AW355" s="18">
        <f>IF(Z355="TM",(COUNTIFS(Orders!AD:AD,Data!M355,Orders!W:W,0,Orders!X:X,0,Orders!S:S,"*Ray*")+COUNTIFS(Orders!AD:AD,Data!M355,Orders!W:W,1,Orders!X:X,1,Orders!S:S,"*Ray*")+COUNTIFS(Orders!AD:AD,Data!M355,Orders!W:W,0,Orders!X:X,0,Orders!S:S,"*Fabric*")+COUNTIFS(Orders!AD:AD,Data!M355,Orders!W:W,1,Orders!X:X,1,Orders!S:S,"*Fabric*")),IF(Data!Z355="AAM",SUMIFS(Data!AW:AW,Data!Z:Z,"TM",Data!X:X,Data!M355),IF(Data!Z355="AM",SUMIFS(Data!AW:AW,Data!Z:Z,"TM",Data!V:V,Data!M355),IF(Data!Z355="AZM",SUMIFS(Data!AW:AW,Data!Z:Z,"TM",Data!U:U,Data!M355),IF(Data!Z355="Zone",SUMIFS(Data!AW:AW,Data!Z:Z,"TM",Data!T:T,Data!M355),IF(Data!Z355="Region",SUMIFS(Data!AW:AW,Data!Z:Z,"TM",Data!S:S,Data!M355),IF(Data!Z355="Country",SUMIFS(Data!AW:AW,Data!Z:Z,"TM",Data!R:R,Data!M355),0)))))))</f>
        <v>0</v>
      </c>
      <c r="AX355" s="18">
        <f>IF(Z355="TM",(COUNTIFS(Orders!AD:AD,Data!M355,Orders!W:W,0,Orders!X:X,0,Orders!S:S,"*Starter*")+COUNTIFS(Orders!AD:AD,Data!M355,Orders!W:W,1,Orders!X:X,1,Orders!S:S,"*Starter*")),IF(Data!Z355="AAM",SUMIFS(Data!AX:AX,Data!Z:Z,"TM",Data!X:X,Data!M355),IF(Data!Z355="AM",SUMIFS(Data!AX:AX,Data!Z:Z,"TM",Data!V:V,Data!M355),IF(Data!Z355="AZM",SUMIFS(Data!AX:AX,Data!Z:Z,"TM",Data!U:U,Data!M355),IF(Data!Z355="Zone",SUMIFS(Data!AX:AX,Data!Z:Z,"TM",Data!T:T,Data!M355),IF(Data!Z355="Region",SUMIFS(Data!AX:AX,Data!Z:Z,"TM",Data!S:S,Data!M355),IF(Data!Z355="Country",SUMIFS(Data!AX:AX,Data!Z:Z,"TM",Data!R:R,Data!M355),0)))))))</f>
        <v>0</v>
      </c>
      <c r="AY355" s="18">
        <f>IF(Z355="TM",(COUNTIFS(Orders!AD:AD,Data!M355,Orders!W:W,0,Orders!X:X,0,Orders!S:S,"*Pro*")+COUNTIFS(Orders!AD:AD,Data!M355,Orders!W:W,1,Orders!X:X,1,Orders!S:S,"*Pro*")),IF(Data!Z355="AAM",SUMIFS(Data!AY:AY,Data!Z:Z,"TM",Data!X:X,Data!M355),IF(Data!Z355="AM",SUMIFS(Data!AY:AY,Data!Z:Z,"TM",Data!V:V,Data!M355),IF(Data!Z355="AZM",SUMIFS(Data!AY:AY,Data!Z:Z,"TM",Data!U:U,Data!M355),IF(Data!Z355="Zone",SUMIFS(Data!AY:AY,Data!Z:Z,"TM",Data!T:T,Data!M355),IF(Data!Z355="Region",SUMIFS(Data!AY:AY,Data!Z:Z,"TM",Data!S:S,Data!M355),IF(Data!Z355="Country",SUMIFS(Data!AY:AY,Data!Z:Z,"TM",Data!R:R,Data!M355),0)))))))</f>
        <v>0</v>
      </c>
      <c r="AZ355" s="18">
        <f>IF(Z355="TM",(COUNTIFS(Orders!AD:AD,Data!M355,Orders!W:W,0,Orders!X:X,0,Orders!S:S,"*Tab*")+COUNTIFS(Orders!AD:AD,Data!M355,Orders!W:W,1,Orders!X:X,1,Orders!S:S,"*Tab*")),IF(Data!Z355="AAM",SUMIFS(Data!AZ:AZ,Data!Z:Z,"TM",Data!X:X,Data!M355),IF(Data!Z355="AM",SUMIFS(Data!AZ:AZ,Data!Z:Z,"TM",Data!V:V,Data!M355),IF(Data!Z355="AZM",SUMIFS(Data!AZ:AZ,Data!Z:Z,"TM",Data!U:U,Data!M355),IF(Data!Z355="Zone",SUMIFS(Data!AZ:AZ,Data!Z:Z,"TM",Data!T:T,Data!M355),IF(Data!Z355="Region",SUMIFS(Data!AZ:AZ,Data!Z:Z,"TM",Data!S:S,Data!M355),IF(Data!Z355="Country",SUMIFS(Data!AZ:AZ,Data!Z:Z,"TM",Data!R:R,Data!M355),0)))))))</f>
        <v>0</v>
      </c>
      <c r="BA355" s="18">
        <f>IF(Z355="TM",(COUNTIFS(Orders!AD:AD,Data!M355,Orders!W:W,0,Orders!X:X,0,Orders!S:S,"*Dental*")+COUNTIFS(Orders!AD:AD,Data!M355,Orders!W:W,1,Orders!X:X,1,Orders!S:S,"*Dental*")+COUNTIFS(Orders!AD:AD,Data!M355,Orders!W:W,0,Orders!X:X,0,Orders!S:S,"*Pediatric*")+COUNTIFS(Orders!AD:AD,Data!M355,Orders!W:W,1,Orders!X:X,1,Orders!S:S,"*Pediatric*")),IF(Data!Z355="AAM",SUMIFS(Data!BA:BA,Data!Z:Z,"TM",Data!X:X,Data!M355),IF(Data!Z355="AM",SUMIFS(Data!BA:BA,Data!Z:Z,"TM",Data!V:V,Data!M355),IF(Data!Z355="AZM",SUMIFS(Data!BA:BA,Data!Z:Z,"TM",Data!U:U,Data!M355),IF(Data!Z355="Zone",SUMIFS(Data!BA:BA,Data!Z:Z,"TM",Data!T:T,Data!M355),IF(Data!Z355="Region",SUMIFS(Data!BA:BA,Data!Z:Z,"TM",Data!S:S,Data!M355),IF(Data!Z355="Country",SUMIFS(Data!BA:BA,Data!Z:Z,"TM",Data!R:R,Data!M355),0)))))))</f>
        <v>0</v>
      </c>
      <c r="BB355" s="18">
        <f>IF(Z355="TM",(COUNTIFS(Orders!AD:AD,Data!M355,Orders!W:W,0,Orders!X:X,0,Orders!S:S,"*Fabric*")+COUNTIFS(Orders!AD:AD,Data!M355,Orders!W:W,1,Orders!X:X,1,Orders!S:S,"*Fabric*")),IF(Data!Z355="AAM",SUMIFS(Data!BB:BB,Data!Z:Z,"TM",Data!X:X,Data!M355),IF(Data!Z355="AM",SUMIFS(Data!BB:BB,Data!Z:Z,"TM",Data!V:V,Data!M355),IF(Data!Z355="AZM",SUMIFS(Data!BB:BB,Data!Z:Z,"TM",Data!U:U,Data!M355),IF(Data!Z355="Zone",SUMIFS(Data!BB:BB,Data!Z:Z,"TM",Data!T:T,Data!M355),IF(Data!Z355="Region",SUMIFS(Data!BB:BB,Data!Z:Z,"TM",Data!S:S,Data!M355),IF(Data!Z355="Country",SUMIFS(Data!BB:BB,Data!Z:Z,"TM",Data!R:R,Data!M355),0)))))))</f>
        <v>0</v>
      </c>
    </row>
    <row r="356" spans="1:54" ht="15.75" x14ac:dyDescent="0.3">
      <c r="A356" s="33" t="str">
        <f t="shared" si="105"/>
        <v/>
      </c>
      <c r="B356" s="33" t="b">
        <f t="shared" si="106"/>
        <v>1</v>
      </c>
      <c r="C356" s="33" t="e">
        <f>IF(ISERROR(SMALL($D$4:$D$594,E356)),””,SMALL($D$4:$D$594,E356))</f>
        <v>#NAME?</v>
      </c>
      <c r="D356" s="34" t="str">
        <f t="shared" si="107"/>
        <v/>
      </c>
      <c r="E356" s="33">
        <f>ROWS($E$4:E356)</f>
        <v>353</v>
      </c>
      <c r="F356" s="33">
        <f t="shared" si="108"/>
        <v>0</v>
      </c>
      <c r="G356" s="33">
        <f>IF(OR(Report!$C$7="",Report!$C$7="All Levels"),1,IF(Report!$C$7=Data!Z356,1,0))</f>
        <v>0</v>
      </c>
      <c r="H356" s="33">
        <f t="shared" si="109"/>
        <v>1</v>
      </c>
      <c r="I356" s="33">
        <f t="shared" si="110"/>
        <v>3</v>
      </c>
      <c r="J356" s="33">
        <f>IF(OR(Report!$F$7="",Report!$F$7="All AMs"),1,IF(Report!$F$7=Data!W356,1,0))</f>
        <v>1</v>
      </c>
      <c r="K356" s="33">
        <f>IF(OR(Report!$E$7="",Report!$E$7="All Zones"),1,IF(Report!$E$7=Data!P356,1,0))</f>
        <v>1</v>
      </c>
      <c r="L356" s="33">
        <f>IF(OR(Report!$D$7="",Report!$D$7="All Regions"),1,IF(Report!$D$7=Data!O356,1,0))</f>
        <v>1</v>
      </c>
      <c r="M356" s="67" t="s">
        <v>439</v>
      </c>
      <c r="N356" s="67" t="s">
        <v>1187</v>
      </c>
      <c r="O356" s="68" t="s">
        <v>19</v>
      </c>
      <c r="P356" s="68" t="s">
        <v>686</v>
      </c>
      <c r="Q356" s="68" t="s">
        <v>686</v>
      </c>
      <c r="R356" s="67" t="s">
        <v>777</v>
      </c>
      <c r="S356" s="67" t="s">
        <v>753</v>
      </c>
      <c r="T356" s="67" t="s">
        <v>755</v>
      </c>
      <c r="U356" s="67"/>
      <c r="V356" s="67" t="s">
        <v>832</v>
      </c>
      <c r="W356" s="67" t="s">
        <v>720</v>
      </c>
      <c r="X356" s="67"/>
      <c r="Y356" s="68" t="s">
        <v>361</v>
      </c>
      <c r="Z356" s="68" t="s">
        <v>13</v>
      </c>
      <c r="AA356" s="68" t="s">
        <v>925</v>
      </c>
      <c r="AB356" s="18">
        <f>IF(Z356="TM",IF(AA356="H",(COUNTIFS(Orders!AD:AD,Data!M356,Orders!W:W,0,Orders!X:X,0)+COUNTIFS(Orders!AD:AD,Data!M356,Orders!W:W,1,Orders!X:X,1)),0),IF(Data!Z356="AAM",SUMIFS(Data!AB:AB,Data!Z:Z,"TM",Data!X:X,Data!M356,AA:AA,"H"),IF(Data!Z356="AM",SUMIFS(Data!AB:AB,Data!Z:Z,"TM",Data!V:V,Data!M356,AA:AA,"H"),IF(Data!Z356="AZM",SUMIFS(Data!AB:AB,Data!Z:Z,"TM",Data!U:U,Data!M356,AA:AA,"H"),IF(Data!Z356="ZM",SUMIFS(Data!AB:AB,Data!Z:Z,"TM",Data!T:T,Data!M356,AA:AA,"H"),IF(Data!Z356="RM",SUMIFS(Data!AB:AB,Data!Z:Z,"TM",Data!S:S,Data!M356,AA:AA,"H"),IF(Data!Z356="CM",SUMIFS(Data!AB:AB,Data!Z:Z,"TM",Data!R:R,Data!M356,AA:AA,"H"),"")))))))</f>
        <v>0</v>
      </c>
      <c r="AC356" s="28">
        <f>IF(Z356="TM",IF(AA356="H",(SUMIFS(Orders!AG:AG,Orders!AD:AD,Data!M356,Orders!W:W,0,Orders!X:X,0)+SUMIFS(Orders!AG:AG,Orders!AD:AD,Data!M356,Orders!W:W,1,Orders!X:X,1))/12000,0),IF(Data!Z356="AAM",SUMIFS(Data!AC:AC,Data!Z:Z,"TM",Data!X:X,Data!M356,AA:AA,"H"),IF(Data!Z356="AM",SUMIFS(Data!AC:AC,Data!Z:Z,"TM",Data!V:V,Data!M356,AA:AA,"H"),IF(Data!Z356="AZM",SUMIFS(Data!AC:AC,Data!Z:Z,"TM",Data!U:U,Data!M356,AA:AA,"H"),IF(Data!Z356="Zone",SUMIFS(Data!AC:AC,Data!Z:Z,"TM",Data!T:T,Data!M356,AA:AA,"H"),IF(Data!Z356="Region",SUMIFS(Data!AC:AC,Data!Z:Z,"TM",Data!S:S,Data!M356,AA:AA,"H"),IF(Data!Z356="Country",SUMIFS(Data!AC:AC,Data!Z:Z,"TM",Data!R:R,Data!M356,AA:AA,"H"),"")))))))</f>
        <v>0</v>
      </c>
      <c r="AD356" s="18">
        <f>IF(Z356="TM",0,IF(Data!Z356="AAM",SUMIFS(Data!AD:AD,Data!Z:Z,"TM",Data!X:X,Data!M356,AA:AA,"H"),IF(Data!Z356="AM",SUMIFS(Data!AD:AD,Data!Z:Z,"TM",Data!V:V,Data!M356,AA:AA,"H"),IF(Data!Z356="AZM",SUMIFS(Data!AD:AD,Data!Z:Z,"TM",Data!U:U,Data!M356,AA:AA,"H"),IF(Data!Z356="Zone",SUMIFS(Data!AD:AD,Data!Z:Z,"TM",Data!T:T,Data!M356,AA:AA,"H"),IF(Data!Z356="Region",SUMIFS(Data!AD:AD,Data!Z:Z,"TM",Data!S:S,Data!M356,AA:AA,"H"),IF(Data!Z356="Country",SUMIFS(Data!AD:AD,Data!Z:Z,"TM",Data!R:R,Data!M356,AA:AA,"H"),"")))))))</f>
        <v>0</v>
      </c>
      <c r="AE356" s="27">
        <f t="shared" si="94"/>
        <v>0</v>
      </c>
      <c r="AF356" s="26">
        <f t="shared" si="95"/>
        <v>0</v>
      </c>
      <c r="AG356" s="26">
        <f t="shared" si="96"/>
        <v>0</v>
      </c>
      <c r="AH356" s="26">
        <f t="shared" si="97"/>
        <v>0</v>
      </c>
      <c r="AJ356" s="28">
        <f>IF(Z356="TM",IF(AA356="U",(SUMIFS(Orders!AG:AG,Orders!AD:AD,Data!M356,Orders!W:W,0,Orders!X:X,0)+SUMIFS(Orders!AG:AG,Orders!AD:AD,Data!M356,Orders!W:W,1,Orders!X:X,1))/12000,0),IF(Data!Z356="AAM",SUMIFS(Data!AJ:AJ,Data!Z:Z,"TM",Data!X:X,Data!M356,AA:AA,"U"),IF(Data!Z356="AM",SUMIFS(Data!AJ:AJ,Data!Z:Z,"TM",Data!V:V,Data!M356,AA:AA,"U"),IF(Data!Z356="AZM",SUMIFS(Data!AJ:AJ,Data!Z:Z,"TM",Data!U:U,Data!M356,AA:AA,"U"),IF(Data!Z356="Zone",SUMIFS(Data!AJ:AJ,Data!Z:Z,"TM",Data!T:T,Data!M356,AA:AA,"U"),IF(Data!Z356="Region",SUMIFS(Data!AJ:AJ,Data!Z:Z,"TM",Data!S:S,Data!M356,AA:AA,"U"),IF(Data!Z356="Country",SUMIFS(Data!AJ:AJ,Data!Z:Z,"TM",Data!R:R,Data!M356,AA:AA,"U"),"")))))))</f>
        <v>0</v>
      </c>
      <c r="AK356" s="18">
        <f>IF(Z356="TM",IF(AA356="U",(SUMIFS(Orders!AG:AG,Orders!AD:AD,Data!M356,Orders!W:W,0,Orders!X:X,0)+SUMIFS(Orders!AG:AG,Orders!AD:AD,Data!M356,Orders!W:W,1,Orders!X:X,1)),0),IF(Data!Z356="AAM",SUMIFS(Data!AK:AK,Data!Z:Z,"TM",Data!X:X,Data!M356,AA:AA,"U"),IF(Data!Z356="AM",SUMIFS(Data!AK:AK,Data!Z:Z,"TM",Data!V:V,Data!M356,AA:AA,"U"),IF(Data!Z356="AZM",SUMIFS(Data!AK:AK,Data!Z:Z,"TM",Data!U:U,Data!M356,AA:AA,"U"),IF(Data!Z356="Zone",SUMIFS(Data!AK:AK,Data!Z:Z,"TM",Data!T:T,Data!M356,AA:AA,"U"),IF(Data!Z356="Region",SUMIFS(Data!AK:AK,Data!Z:Z,"TM",Data!S:S,Data!M356,AA:AA,"U"),IF(Data!Z356="Country",SUMIFS(Data!AK:AK,Data!Z:Z,"TM",Data!R:R,Data!M356,AA:AA,"U"),"")))))))</f>
        <v>0</v>
      </c>
      <c r="AL356" s="18">
        <f>IF(Z356="TM",12000*0,IF(Data!Z356="AAM",SUMIFS(Data!AL:AL,Data!Z:Z,"TM",Data!X:X,Data!M356,AA:AA,"H"),IF(Data!Z356="AM",SUMIFS(Data!AL:AL,Data!Z:Z,"TM",Data!V:V,Data!M356,AA:AA,"H"),IF(Data!Z356="AZM",SUMIFS(Data!AL:AL,Data!Z:Z,"TM",Data!U:U,Data!M356,AA:AA,"H"),IF(Data!Z356="Zone",SUMIFS(Data!AL:AL,Data!Z:Z,"TM",Data!T:T,Data!M356,AA:AA,"H"),IF(Data!Z356="Region",SUMIFS(Data!AL:AL,Data!Z:Z,"TM",Data!S:S,Data!M356,AA:AA,"H"),IF(Data!Z356="Country",SUMIFS(Data!AL:AL,Data!Z:Z,"TM",Data!R:R,Data!M356,AA:AA,"H"),"")))))))</f>
        <v>0</v>
      </c>
      <c r="AM356" s="27">
        <f t="shared" si="98"/>
        <v>0</v>
      </c>
      <c r="AN356" s="26">
        <f t="shared" si="99"/>
        <v>0</v>
      </c>
      <c r="AO356" s="26">
        <f t="shared" si="100"/>
        <v>0</v>
      </c>
      <c r="AQ356" s="28">
        <f t="shared" si="101"/>
        <v>0</v>
      </c>
      <c r="AR356" s="18">
        <f t="shared" si="102"/>
        <v>0</v>
      </c>
      <c r="AS356" s="18">
        <f t="shared" si="103"/>
        <v>0</v>
      </c>
      <c r="AT356" s="27">
        <f t="shared" si="104"/>
        <v>0</v>
      </c>
      <c r="AU356" s="27"/>
      <c r="AV356" s="27"/>
      <c r="AW356" s="18">
        <f>IF(Z356="TM",(COUNTIFS(Orders!AD:AD,Data!M356,Orders!W:W,0,Orders!X:X,0,Orders!S:S,"*Ray*")+COUNTIFS(Orders!AD:AD,Data!M356,Orders!W:W,1,Orders!X:X,1,Orders!S:S,"*Ray*")+COUNTIFS(Orders!AD:AD,Data!M356,Orders!W:W,0,Orders!X:X,0,Orders!S:S,"*Fabric*")+COUNTIFS(Orders!AD:AD,Data!M356,Orders!W:W,1,Orders!X:X,1,Orders!S:S,"*Fabric*")),IF(Data!Z356="AAM",SUMIFS(Data!AW:AW,Data!Z:Z,"TM",Data!X:X,Data!M356),IF(Data!Z356="AM",SUMIFS(Data!AW:AW,Data!Z:Z,"TM",Data!V:V,Data!M356),IF(Data!Z356="AZM",SUMIFS(Data!AW:AW,Data!Z:Z,"TM",Data!U:U,Data!M356),IF(Data!Z356="Zone",SUMIFS(Data!AW:AW,Data!Z:Z,"TM",Data!T:T,Data!M356),IF(Data!Z356="Region",SUMIFS(Data!AW:AW,Data!Z:Z,"TM",Data!S:S,Data!M356),IF(Data!Z356="Country",SUMIFS(Data!AW:AW,Data!Z:Z,"TM",Data!R:R,Data!M356),0)))))))</f>
        <v>0</v>
      </c>
      <c r="AX356" s="18">
        <f>IF(Z356="TM",(COUNTIFS(Orders!AD:AD,Data!M356,Orders!W:W,0,Orders!X:X,0,Orders!S:S,"*Starter*")+COUNTIFS(Orders!AD:AD,Data!M356,Orders!W:W,1,Orders!X:X,1,Orders!S:S,"*Starter*")),IF(Data!Z356="AAM",SUMIFS(Data!AX:AX,Data!Z:Z,"TM",Data!X:X,Data!M356),IF(Data!Z356="AM",SUMIFS(Data!AX:AX,Data!Z:Z,"TM",Data!V:V,Data!M356),IF(Data!Z356="AZM",SUMIFS(Data!AX:AX,Data!Z:Z,"TM",Data!U:U,Data!M356),IF(Data!Z356="Zone",SUMIFS(Data!AX:AX,Data!Z:Z,"TM",Data!T:T,Data!M356),IF(Data!Z356="Region",SUMIFS(Data!AX:AX,Data!Z:Z,"TM",Data!S:S,Data!M356),IF(Data!Z356="Country",SUMIFS(Data!AX:AX,Data!Z:Z,"TM",Data!R:R,Data!M356),0)))))))</f>
        <v>0</v>
      </c>
      <c r="AY356" s="18">
        <f>IF(Z356="TM",(COUNTIFS(Orders!AD:AD,Data!M356,Orders!W:W,0,Orders!X:X,0,Orders!S:S,"*Pro*")+COUNTIFS(Orders!AD:AD,Data!M356,Orders!W:W,1,Orders!X:X,1,Orders!S:S,"*Pro*")),IF(Data!Z356="AAM",SUMIFS(Data!AY:AY,Data!Z:Z,"TM",Data!X:X,Data!M356),IF(Data!Z356="AM",SUMIFS(Data!AY:AY,Data!Z:Z,"TM",Data!V:V,Data!M356),IF(Data!Z356="AZM",SUMIFS(Data!AY:AY,Data!Z:Z,"TM",Data!U:U,Data!M356),IF(Data!Z356="Zone",SUMIFS(Data!AY:AY,Data!Z:Z,"TM",Data!T:T,Data!M356),IF(Data!Z356="Region",SUMIFS(Data!AY:AY,Data!Z:Z,"TM",Data!S:S,Data!M356),IF(Data!Z356="Country",SUMIFS(Data!AY:AY,Data!Z:Z,"TM",Data!R:R,Data!M356),0)))))))</f>
        <v>0</v>
      </c>
      <c r="AZ356" s="18">
        <f>IF(Z356="TM",(COUNTIFS(Orders!AD:AD,Data!M356,Orders!W:W,0,Orders!X:X,0,Orders!S:S,"*Tab*")+COUNTIFS(Orders!AD:AD,Data!M356,Orders!W:W,1,Orders!X:X,1,Orders!S:S,"*Tab*")),IF(Data!Z356="AAM",SUMIFS(Data!AZ:AZ,Data!Z:Z,"TM",Data!X:X,Data!M356),IF(Data!Z356="AM",SUMIFS(Data!AZ:AZ,Data!Z:Z,"TM",Data!V:V,Data!M356),IF(Data!Z356="AZM",SUMIFS(Data!AZ:AZ,Data!Z:Z,"TM",Data!U:U,Data!M356),IF(Data!Z356="Zone",SUMIFS(Data!AZ:AZ,Data!Z:Z,"TM",Data!T:T,Data!M356),IF(Data!Z356="Region",SUMIFS(Data!AZ:AZ,Data!Z:Z,"TM",Data!S:S,Data!M356),IF(Data!Z356="Country",SUMIFS(Data!AZ:AZ,Data!Z:Z,"TM",Data!R:R,Data!M356),0)))))))</f>
        <v>0</v>
      </c>
      <c r="BA356" s="18">
        <f>IF(Z356="TM",(COUNTIFS(Orders!AD:AD,Data!M356,Orders!W:W,0,Orders!X:X,0,Orders!S:S,"*Dental*")+COUNTIFS(Orders!AD:AD,Data!M356,Orders!W:W,1,Orders!X:X,1,Orders!S:S,"*Dental*")+COUNTIFS(Orders!AD:AD,Data!M356,Orders!W:W,0,Orders!X:X,0,Orders!S:S,"*Pediatric*")+COUNTIFS(Orders!AD:AD,Data!M356,Orders!W:W,1,Orders!X:X,1,Orders!S:S,"*Pediatric*")),IF(Data!Z356="AAM",SUMIFS(Data!BA:BA,Data!Z:Z,"TM",Data!X:X,Data!M356),IF(Data!Z356="AM",SUMIFS(Data!BA:BA,Data!Z:Z,"TM",Data!V:V,Data!M356),IF(Data!Z356="AZM",SUMIFS(Data!BA:BA,Data!Z:Z,"TM",Data!U:U,Data!M356),IF(Data!Z356="Zone",SUMIFS(Data!BA:BA,Data!Z:Z,"TM",Data!T:T,Data!M356),IF(Data!Z356="Region",SUMIFS(Data!BA:BA,Data!Z:Z,"TM",Data!S:S,Data!M356),IF(Data!Z356="Country",SUMIFS(Data!BA:BA,Data!Z:Z,"TM",Data!R:R,Data!M356),0)))))))</f>
        <v>0</v>
      </c>
      <c r="BB356" s="18">
        <f>IF(Z356="TM",(COUNTIFS(Orders!AD:AD,Data!M356,Orders!W:W,0,Orders!X:X,0,Orders!S:S,"*Fabric*")+COUNTIFS(Orders!AD:AD,Data!M356,Orders!W:W,1,Orders!X:X,1,Orders!S:S,"*Fabric*")),IF(Data!Z356="AAM",SUMIFS(Data!BB:BB,Data!Z:Z,"TM",Data!X:X,Data!M356),IF(Data!Z356="AM",SUMIFS(Data!BB:BB,Data!Z:Z,"TM",Data!V:V,Data!M356),IF(Data!Z356="AZM",SUMIFS(Data!BB:BB,Data!Z:Z,"TM",Data!U:U,Data!M356),IF(Data!Z356="Zone",SUMIFS(Data!BB:BB,Data!Z:Z,"TM",Data!T:T,Data!M356),IF(Data!Z356="Region",SUMIFS(Data!BB:BB,Data!Z:Z,"TM",Data!S:S,Data!M356),IF(Data!Z356="Country",SUMIFS(Data!BB:BB,Data!Z:Z,"TM",Data!R:R,Data!M356),0)))))))</f>
        <v>0</v>
      </c>
    </row>
    <row r="357" spans="1:54" ht="15.75" x14ac:dyDescent="0.3">
      <c r="A357" s="33" t="str">
        <f t="shared" si="105"/>
        <v/>
      </c>
      <c r="B357" s="33" t="b">
        <f t="shared" si="106"/>
        <v>1</v>
      </c>
      <c r="C357" s="33" t="e">
        <f>IF(ISERROR(SMALL($D$4:$D$594,E357)),””,SMALL($D$4:$D$594,E357))</f>
        <v>#NAME?</v>
      </c>
      <c r="D357" s="34" t="str">
        <f t="shared" si="107"/>
        <v/>
      </c>
      <c r="E357" s="33">
        <f>ROWS($E$4:E357)</f>
        <v>354</v>
      </c>
      <c r="F357" s="33">
        <f t="shared" si="108"/>
        <v>0</v>
      </c>
      <c r="G357" s="33">
        <f>IF(OR(Report!$C$7="",Report!$C$7="All Levels"),1,IF(Report!$C$7=Data!Z357,1,0))</f>
        <v>0</v>
      </c>
      <c r="H357" s="33">
        <f t="shared" si="109"/>
        <v>1</v>
      </c>
      <c r="I357" s="33">
        <f t="shared" si="110"/>
        <v>3</v>
      </c>
      <c r="J357" s="33">
        <f>IF(OR(Report!$F$7="",Report!$F$7="All AMs"),1,IF(Report!$F$7=Data!W357,1,0))</f>
        <v>1</v>
      </c>
      <c r="K357" s="33">
        <f>IF(OR(Report!$E$7="",Report!$E$7="All Zones"),1,IF(Report!$E$7=Data!P357,1,0))</f>
        <v>1</v>
      </c>
      <c r="L357" s="33">
        <f>IF(OR(Report!$D$7="",Report!$D$7="All Regions"),1,IF(Report!$D$7=Data!O357,1,0))</f>
        <v>1</v>
      </c>
      <c r="M357" s="67" t="s">
        <v>348</v>
      </c>
      <c r="N357" s="67" t="s">
        <v>1188</v>
      </c>
      <c r="O357" s="68" t="s">
        <v>19</v>
      </c>
      <c r="P357" s="68" t="s">
        <v>686</v>
      </c>
      <c r="Q357" s="68" t="s">
        <v>686</v>
      </c>
      <c r="R357" s="67" t="s">
        <v>777</v>
      </c>
      <c r="S357" s="67" t="s">
        <v>753</v>
      </c>
      <c r="T357" s="67" t="s">
        <v>755</v>
      </c>
      <c r="U357" s="67"/>
      <c r="V357" s="67" t="s">
        <v>832</v>
      </c>
      <c r="W357" s="67" t="s">
        <v>720</v>
      </c>
      <c r="X357" s="67"/>
      <c r="Y357" s="68" t="s">
        <v>361</v>
      </c>
      <c r="Z357" s="68" t="s">
        <v>13</v>
      </c>
      <c r="AA357" s="68" t="s">
        <v>925</v>
      </c>
      <c r="AB357" s="18">
        <f>IF(Z357="TM",IF(AA357="H",(COUNTIFS(Orders!AD:AD,Data!M357,Orders!W:W,0,Orders!X:X,0)+COUNTIFS(Orders!AD:AD,Data!M357,Orders!W:W,1,Orders!X:X,1)),0),IF(Data!Z357="AAM",SUMIFS(Data!AB:AB,Data!Z:Z,"TM",Data!X:X,Data!M357,AA:AA,"H"),IF(Data!Z357="AM",SUMIFS(Data!AB:AB,Data!Z:Z,"TM",Data!V:V,Data!M357,AA:AA,"H"),IF(Data!Z357="AZM",SUMIFS(Data!AB:AB,Data!Z:Z,"TM",Data!U:U,Data!M357,AA:AA,"H"),IF(Data!Z357="ZM",SUMIFS(Data!AB:AB,Data!Z:Z,"TM",Data!T:T,Data!M357,AA:AA,"H"),IF(Data!Z357="RM",SUMIFS(Data!AB:AB,Data!Z:Z,"TM",Data!S:S,Data!M357,AA:AA,"H"),IF(Data!Z357="CM",SUMIFS(Data!AB:AB,Data!Z:Z,"TM",Data!R:R,Data!M357,AA:AA,"H"),"")))))))</f>
        <v>0</v>
      </c>
      <c r="AC357" s="28">
        <f>IF(Z357="TM",IF(AA357="H",(SUMIFS(Orders!AG:AG,Orders!AD:AD,Data!M357,Orders!W:W,0,Orders!X:X,0)+SUMIFS(Orders!AG:AG,Orders!AD:AD,Data!M357,Orders!W:W,1,Orders!X:X,1))/12000,0),IF(Data!Z357="AAM",SUMIFS(Data!AC:AC,Data!Z:Z,"TM",Data!X:X,Data!M357,AA:AA,"H"),IF(Data!Z357="AM",SUMIFS(Data!AC:AC,Data!Z:Z,"TM",Data!V:V,Data!M357,AA:AA,"H"),IF(Data!Z357="AZM",SUMIFS(Data!AC:AC,Data!Z:Z,"TM",Data!U:U,Data!M357,AA:AA,"H"),IF(Data!Z357="Zone",SUMIFS(Data!AC:AC,Data!Z:Z,"TM",Data!T:T,Data!M357,AA:AA,"H"),IF(Data!Z357="Region",SUMIFS(Data!AC:AC,Data!Z:Z,"TM",Data!S:S,Data!M357,AA:AA,"H"),IF(Data!Z357="Country",SUMIFS(Data!AC:AC,Data!Z:Z,"TM",Data!R:R,Data!M357,AA:AA,"H"),"")))))))</f>
        <v>0</v>
      </c>
      <c r="AD357" s="18">
        <f>IF(Z357="TM",0,IF(Data!Z357="AAM",SUMIFS(Data!AD:AD,Data!Z:Z,"TM",Data!X:X,Data!M357,AA:AA,"H"),IF(Data!Z357="AM",SUMIFS(Data!AD:AD,Data!Z:Z,"TM",Data!V:V,Data!M357,AA:AA,"H"),IF(Data!Z357="AZM",SUMIFS(Data!AD:AD,Data!Z:Z,"TM",Data!U:U,Data!M357,AA:AA,"H"),IF(Data!Z357="Zone",SUMIFS(Data!AD:AD,Data!Z:Z,"TM",Data!T:T,Data!M357,AA:AA,"H"),IF(Data!Z357="Region",SUMIFS(Data!AD:AD,Data!Z:Z,"TM",Data!S:S,Data!M357,AA:AA,"H"),IF(Data!Z357="Country",SUMIFS(Data!AD:AD,Data!Z:Z,"TM",Data!R:R,Data!M357,AA:AA,"H"),"")))))))</f>
        <v>0</v>
      </c>
      <c r="AE357" s="27">
        <f t="shared" si="94"/>
        <v>0</v>
      </c>
      <c r="AF357" s="26">
        <f t="shared" si="95"/>
        <v>0</v>
      </c>
      <c r="AG357" s="26">
        <f t="shared" si="96"/>
        <v>0</v>
      </c>
      <c r="AH357" s="26">
        <f t="shared" si="97"/>
        <v>0</v>
      </c>
      <c r="AJ357" s="28">
        <f>IF(Z357="TM",IF(AA357="U",(SUMIFS(Orders!AG:AG,Orders!AD:AD,Data!M357,Orders!W:W,0,Orders!X:X,0)+SUMIFS(Orders!AG:AG,Orders!AD:AD,Data!M357,Orders!W:W,1,Orders!X:X,1))/12000,0),IF(Data!Z357="AAM",SUMIFS(Data!AJ:AJ,Data!Z:Z,"TM",Data!X:X,Data!M357,AA:AA,"U"),IF(Data!Z357="AM",SUMIFS(Data!AJ:AJ,Data!Z:Z,"TM",Data!V:V,Data!M357,AA:AA,"U"),IF(Data!Z357="AZM",SUMIFS(Data!AJ:AJ,Data!Z:Z,"TM",Data!U:U,Data!M357,AA:AA,"U"),IF(Data!Z357="Zone",SUMIFS(Data!AJ:AJ,Data!Z:Z,"TM",Data!T:T,Data!M357,AA:AA,"U"),IF(Data!Z357="Region",SUMIFS(Data!AJ:AJ,Data!Z:Z,"TM",Data!S:S,Data!M357,AA:AA,"U"),IF(Data!Z357="Country",SUMIFS(Data!AJ:AJ,Data!Z:Z,"TM",Data!R:R,Data!M357,AA:AA,"U"),"")))))))</f>
        <v>0</v>
      </c>
      <c r="AK357" s="18">
        <f>IF(Z357="TM",IF(AA357="U",(SUMIFS(Orders!AG:AG,Orders!AD:AD,Data!M357,Orders!W:W,0,Orders!X:X,0)+SUMIFS(Orders!AG:AG,Orders!AD:AD,Data!M357,Orders!W:W,1,Orders!X:X,1)),0),IF(Data!Z357="AAM",SUMIFS(Data!AK:AK,Data!Z:Z,"TM",Data!X:X,Data!M357,AA:AA,"U"),IF(Data!Z357="AM",SUMIFS(Data!AK:AK,Data!Z:Z,"TM",Data!V:V,Data!M357,AA:AA,"U"),IF(Data!Z357="AZM",SUMIFS(Data!AK:AK,Data!Z:Z,"TM",Data!U:U,Data!M357,AA:AA,"U"),IF(Data!Z357="Zone",SUMIFS(Data!AK:AK,Data!Z:Z,"TM",Data!T:T,Data!M357,AA:AA,"U"),IF(Data!Z357="Region",SUMIFS(Data!AK:AK,Data!Z:Z,"TM",Data!S:S,Data!M357,AA:AA,"U"),IF(Data!Z357="Country",SUMIFS(Data!AK:AK,Data!Z:Z,"TM",Data!R:R,Data!M357,AA:AA,"U"),"")))))))</f>
        <v>0</v>
      </c>
      <c r="AL357" s="18">
        <f>IF(Z357="TM",12000*0,IF(Data!Z357="AAM",SUMIFS(Data!AL:AL,Data!Z:Z,"TM",Data!X:X,Data!M357,AA:AA,"H"),IF(Data!Z357="AM",SUMIFS(Data!AL:AL,Data!Z:Z,"TM",Data!V:V,Data!M357,AA:AA,"H"),IF(Data!Z357="AZM",SUMIFS(Data!AL:AL,Data!Z:Z,"TM",Data!U:U,Data!M357,AA:AA,"H"),IF(Data!Z357="Zone",SUMIFS(Data!AL:AL,Data!Z:Z,"TM",Data!T:T,Data!M357,AA:AA,"H"),IF(Data!Z357="Region",SUMIFS(Data!AL:AL,Data!Z:Z,"TM",Data!S:S,Data!M357,AA:AA,"H"),IF(Data!Z357="Country",SUMIFS(Data!AL:AL,Data!Z:Z,"TM",Data!R:R,Data!M357,AA:AA,"H"),"")))))))</f>
        <v>0</v>
      </c>
      <c r="AM357" s="27">
        <f t="shared" si="98"/>
        <v>0</v>
      </c>
      <c r="AN357" s="26">
        <f t="shared" si="99"/>
        <v>0</v>
      </c>
      <c r="AO357" s="26">
        <f t="shared" si="100"/>
        <v>0</v>
      </c>
      <c r="AQ357" s="28">
        <f t="shared" si="101"/>
        <v>0</v>
      </c>
      <c r="AR357" s="18">
        <f t="shared" si="102"/>
        <v>0</v>
      </c>
      <c r="AS357" s="18">
        <f t="shared" si="103"/>
        <v>0</v>
      </c>
      <c r="AT357" s="27">
        <f t="shared" si="104"/>
        <v>0</v>
      </c>
      <c r="AU357" s="27"/>
      <c r="AV357" s="27"/>
      <c r="AW357" s="18">
        <f>IF(Z357="TM",(COUNTIFS(Orders!AD:AD,Data!M357,Orders!W:W,0,Orders!X:X,0,Orders!S:S,"*Ray*")+COUNTIFS(Orders!AD:AD,Data!M357,Orders!W:W,1,Orders!X:X,1,Orders!S:S,"*Ray*")+COUNTIFS(Orders!AD:AD,Data!M357,Orders!W:W,0,Orders!X:X,0,Orders!S:S,"*Fabric*")+COUNTIFS(Orders!AD:AD,Data!M357,Orders!W:W,1,Orders!X:X,1,Orders!S:S,"*Fabric*")),IF(Data!Z357="AAM",SUMIFS(Data!AW:AW,Data!Z:Z,"TM",Data!X:X,Data!M357),IF(Data!Z357="AM",SUMIFS(Data!AW:AW,Data!Z:Z,"TM",Data!V:V,Data!M357),IF(Data!Z357="AZM",SUMIFS(Data!AW:AW,Data!Z:Z,"TM",Data!U:U,Data!M357),IF(Data!Z357="Zone",SUMIFS(Data!AW:AW,Data!Z:Z,"TM",Data!T:T,Data!M357),IF(Data!Z357="Region",SUMIFS(Data!AW:AW,Data!Z:Z,"TM",Data!S:S,Data!M357),IF(Data!Z357="Country",SUMIFS(Data!AW:AW,Data!Z:Z,"TM",Data!R:R,Data!M357),0)))))))</f>
        <v>0</v>
      </c>
      <c r="AX357" s="18">
        <f>IF(Z357="TM",(COUNTIFS(Orders!AD:AD,Data!M357,Orders!W:W,0,Orders!X:X,0,Orders!S:S,"*Starter*")+COUNTIFS(Orders!AD:AD,Data!M357,Orders!W:W,1,Orders!X:X,1,Orders!S:S,"*Starter*")),IF(Data!Z357="AAM",SUMIFS(Data!AX:AX,Data!Z:Z,"TM",Data!X:X,Data!M357),IF(Data!Z357="AM",SUMIFS(Data!AX:AX,Data!Z:Z,"TM",Data!V:V,Data!M357),IF(Data!Z357="AZM",SUMIFS(Data!AX:AX,Data!Z:Z,"TM",Data!U:U,Data!M357),IF(Data!Z357="Zone",SUMIFS(Data!AX:AX,Data!Z:Z,"TM",Data!T:T,Data!M357),IF(Data!Z357="Region",SUMIFS(Data!AX:AX,Data!Z:Z,"TM",Data!S:S,Data!M357),IF(Data!Z357="Country",SUMIFS(Data!AX:AX,Data!Z:Z,"TM",Data!R:R,Data!M357),0)))))))</f>
        <v>0</v>
      </c>
      <c r="AY357" s="18">
        <f>IF(Z357="TM",(COUNTIFS(Orders!AD:AD,Data!M357,Orders!W:W,0,Orders!X:X,0,Orders!S:S,"*Pro*")+COUNTIFS(Orders!AD:AD,Data!M357,Orders!W:W,1,Orders!X:X,1,Orders!S:S,"*Pro*")),IF(Data!Z357="AAM",SUMIFS(Data!AY:AY,Data!Z:Z,"TM",Data!X:X,Data!M357),IF(Data!Z357="AM",SUMIFS(Data!AY:AY,Data!Z:Z,"TM",Data!V:V,Data!M357),IF(Data!Z357="AZM",SUMIFS(Data!AY:AY,Data!Z:Z,"TM",Data!U:U,Data!M357),IF(Data!Z357="Zone",SUMIFS(Data!AY:AY,Data!Z:Z,"TM",Data!T:T,Data!M357),IF(Data!Z357="Region",SUMIFS(Data!AY:AY,Data!Z:Z,"TM",Data!S:S,Data!M357),IF(Data!Z357="Country",SUMIFS(Data!AY:AY,Data!Z:Z,"TM",Data!R:R,Data!M357),0)))))))</f>
        <v>0</v>
      </c>
      <c r="AZ357" s="18">
        <f>IF(Z357="TM",(COUNTIFS(Orders!AD:AD,Data!M357,Orders!W:W,0,Orders!X:X,0,Orders!S:S,"*Tab*")+COUNTIFS(Orders!AD:AD,Data!M357,Orders!W:W,1,Orders!X:X,1,Orders!S:S,"*Tab*")),IF(Data!Z357="AAM",SUMIFS(Data!AZ:AZ,Data!Z:Z,"TM",Data!X:X,Data!M357),IF(Data!Z357="AM",SUMIFS(Data!AZ:AZ,Data!Z:Z,"TM",Data!V:V,Data!M357),IF(Data!Z357="AZM",SUMIFS(Data!AZ:AZ,Data!Z:Z,"TM",Data!U:U,Data!M357),IF(Data!Z357="Zone",SUMIFS(Data!AZ:AZ,Data!Z:Z,"TM",Data!T:T,Data!M357),IF(Data!Z357="Region",SUMIFS(Data!AZ:AZ,Data!Z:Z,"TM",Data!S:S,Data!M357),IF(Data!Z357="Country",SUMIFS(Data!AZ:AZ,Data!Z:Z,"TM",Data!R:R,Data!M357),0)))))))</f>
        <v>0</v>
      </c>
      <c r="BA357" s="18">
        <f>IF(Z357="TM",(COUNTIFS(Orders!AD:AD,Data!M357,Orders!W:W,0,Orders!X:X,0,Orders!S:S,"*Dental*")+COUNTIFS(Orders!AD:AD,Data!M357,Orders!W:W,1,Orders!X:X,1,Orders!S:S,"*Dental*")+COUNTIFS(Orders!AD:AD,Data!M357,Orders!W:W,0,Orders!X:X,0,Orders!S:S,"*Pediatric*")+COUNTIFS(Orders!AD:AD,Data!M357,Orders!W:W,1,Orders!X:X,1,Orders!S:S,"*Pediatric*")),IF(Data!Z357="AAM",SUMIFS(Data!BA:BA,Data!Z:Z,"TM",Data!X:X,Data!M357),IF(Data!Z357="AM",SUMIFS(Data!BA:BA,Data!Z:Z,"TM",Data!V:V,Data!M357),IF(Data!Z357="AZM",SUMIFS(Data!BA:BA,Data!Z:Z,"TM",Data!U:U,Data!M357),IF(Data!Z357="Zone",SUMIFS(Data!BA:BA,Data!Z:Z,"TM",Data!T:T,Data!M357),IF(Data!Z357="Region",SUMIFS(Data!BA:BA,Data!Z:Z,"TM",Data!S:S,Data!M357),IF(Data!Z357="Country",SUMIFS(Data!BA:BA,Data!Z:Z,"TM",Data!R:R,Data!M357),0)))))))</f>
        <v>0</v>
      </c>
      <c r="BB357" s="18">
        <f>IF(Z357="TM",(COUNTIFS(Orders!AD:AD,Data!M357,Orders!W:W,0,Orders!X:X,0,Orders!S:S,"*Fabric*")+COUNTIFS(Orders!AD:AD,Data!M357,Orders!W:W,1,Orders!X:X,1,Orders!S:S,"*Fabric*")),IF(Data!Z357="AAM",SUMIFS(Data!BB:BB,Data!Z:Z,"TM",Data!X:X,Data!M357),IF(Data!Z357="AM",SUMIFS(Data!BB:BB,Data!Z:Z,"TM",Data!V:V,Data!M357),IF(Data!Z357="AZM",SUMIFS(Data!BB:BB,Data!Z:Z,"TM",Data!U:U,Data!M357),IF(Data!Z357="Zone",SUMIFS(Data!BB:BB,Data!Z:Z,"TM",Data!T:T,Data!M357),IF(Data!Z357="Region",SUMIFS(Data!BB:BB,Data!Z:Z,"TM",Data!S:S,Data!M357),IF(Data!Z357="Country",SUMIFS(Data!BB:BB,Data!Z:Z,"TM",Data!R:R,Data!M357),0)))))))</f>
        <v>0</v>
      </c>
    </row>
    <row r="358" spans="1:54" ht="15.75" x14ac:dyDescent="0.3">
      <c r="A358" s="33" t="str">
        <f t="shared" si="105"/>
        <v/>
      </c>
      <c r="B358" s="33" t="b">
        <f t="shared" si="106"/>
        <v>1</v>
      </c>
      <c r="C358" s="33" t="e">
        <f>IF(ISERROR(SMALL($D$4:$D$594,E358)),””,SMALL($D$4:$D$594,E358))</f>
        <v>#NAME?</v>
      </c>
      <c r="D358" s="34" t="str">
        <f t="shared" si="107"/>
        <v/>
      </c>
      <c r="E358" s="33">
        <f>ROWS($E$4:E358)</f>
        <v>355</v>
      </c>
      <c r="F358" s="33">
        <f t="shared" si="108"/>
        <v>0</v>
      </c>
      <c r="G358" s="33">
        <f>IF(OR(Report!$C$7="",Report!$C$7="All Levels"),1,IF(Report!$C$7=Data!Z358,1,0))</f>
        <v>0</v>
      </c>
      <c r="H358" s="33">
        <f t="shared" si="109"/>
        <v>1</v>
      </c>
      <c r="I358" s="33">
        <f t="shared" si="110"/>
        <v>3</v>
      </c>
      <c r="J358" s="33">
        <f>IF(OR(Report!$F$7="",Report!$F$7="All AMs"),1,IF(Report!$F$7=Data!W358,1,0))</f>
        <v>1</v>
      </c>
      <c r="K358" s="33">
        <f>IF(OR(Report!$E$7="",Report!$E$7="All Zones"),1,IF(Report!$E$7=Data!P358,1,0))</f>
        <v>1</v>
      </c>
      <c r="L358" s="33">
        <f>IF(OR(Report!$D$7="",Report!$D$7="All Regions"),1,IF(Report!$D$7=Data!O358,1,0))</f>
        <v>1</v>
      </c>
      <c r="M358" s="67" t="s">
        <v>348</v>
      </c>
      <c r="N358" s="67" t="s">
        <v>1188</v>
      </c>
      <c r="O358" s="68" t="s">
        <v>19</v>
      </c>
      <c r="P358" s="68" t="s">
        <v>686</v>
      </c>
      <c r="Q358" s="68" t="s">
        <v>686</v>
      </c>
      <c r="R358" s="67" t="s">
        <v>777</v>
      </c>
      <c r="S358" s="67" t="s">
        <v>753</v>
      </c>
      <c r="T358" s="67" t="s">
        <v>755</v>
      </c>
      <c r="U358" s="67"/>
      <c r="V358" s="67" t="s">
        <v>832</v>
      </c>
      <c r="W358" s="67" t="s">
        <v>720</v>
      </c>
      <c r="X358" s="67"/>
      <c r="Y358" s="68" t="s">
        <v>361</v>
      </c>
      <c r="Z358" s="68" t="s">
        <v>13</v>
      </c>
      <c r="AA358" s="68" t="s">
        <v>925</v>
      </c>
      <c r="AB358" s="18">
        <f>IF(Z358="TM",IF(AA358="H",(COUNTIFS(Orders!AD:AD,Data!M358,Orders!W:W,0,Orders!X:X,0)+COUNTIFS(Orders!AD:AD,Data!M358,Orders!W:W,1,Orders!X:X,1)),0),IF(Data!Z358="AAM",SUMIFS(Data!AB:AB,Data!Z:Z,"TM",Data!X:X,Data!M358,AA:AA,"H"),IF(Data!Z358="AM",SUMIFS(Data!AB:AB,Data!Z:Z,"TM",Data!V:V,Data!M358,AA:AA,"H"),IF(Data!Z358="AZM",SUMIFS(Data!AB:AB,Data!Z:Z,"TM",Data!U:U,Data!M358,AA:AA,"H"),IF(Data!Z358="ZM",SUMIFS(Data!AB:AB,Data!Z:Z,"TM",Data!T:T,Data!M358,AA:AA,"H"),IF(Data!Z358="RM",SUMIFS(Data!AB:AB,Data!Z:Z,"TM",Data!S:S,Data!M358,AA:AA,"H"),IF(Data!Z358="CM",SUMIFS(Data!AB:AB,Data!Z:Z,"TM",Data!R:R,Data!M358,AA:AA,"H"),"")))))))</f>
        <v>0</v>
      </c>
      <c r="AC358" s="28">
        <f>IF(Z358="TM",IF(AA358="H",(SUMIFS(Orders!AG:AG,Orders!AD:AD,Data!M358,Orders!W:W,0,Orders!X:X,0)+SUMIFS(Orders!AG:AG,Orders!AD:AD,Data!M358,Orders!W:W,1,Orders!X:X,1))/12000,0),IF(Data!Z358="AAM",SUMIFS(Data!AC:AC,Data!Z:Z,"TM",Data!X:X,Data!M358,AA:AA,"H"),IF(Data!Z358="AM",SUMIFS(Data!AC:AC,Data!Z:Z,"TM",Data!V:V,Data!M358,AA:AA,"H"),IF(Data!Z358="AZM",SUMIFS(Data!AC:AC,Data!Z:Z,"TM",Data!U:U,Data!M358,AA:AA,"H"),IF(Data!Z358="Zone",SUMIFS(Data!AC:AC,Data!Z:Z,"TM",Data!T:T,Data!M358,AA:AA,"H"),IF(Data!Z358="Region",SUMIFS(Data!AC:AC,Data!Z:Z,"TM",Data!S:S,Data!M358,AA:AA,"H"),IF(Data!Z358="Country",SUMIFS(Data!AC:AC,Data!Z:Z,"TM",Data!R:R,Data!M358,AA:AA,"H"),"")))))))</f>
        <v>0</v>
      </c>
      <c r="AD358" s="18">
        <f>IF(Z358="TM",0,IF(Data!Z358="AAM",SUMIFS(Data!AD:AD,Data!Z:Z,"TM",Data!X:X,Data!M358,AA:AA,"H"),IF(Data!Z358="AM",SUMIFS(Data!AD:AD,Data!Z:Z,"TM",Data!V:V,Data!M358,AA:AA,"H"),IF(Data!Z358="AZM",SUMIFS(Data!AD:AD,Data!Z:Z,"TM",Data!U:U,Data!M358,AA:AA,"H"),IF(Data!Z358="Zone",SUMIFS(Data!AD:AD,Data!Z:Z,"TM",Data!T:T,Data!M358,AA:AA,"H"),IF(Data!Z358="Region",SUMIFS(Data!AD:AD,Data!Z:Z,"TM",Data!S:S,Data!M358,AA:AA,"H"),IF(Data!Z358="Country",SUMIFS(Data!AD:AD,Data!Z:Z,"TM",Data!R:R,Data!M358,AA:AA,"H"),"")))))))</f>
        <v>0</v>
      </c>
      <c r="AE358" s="27">
        <f t="shared" si="94"/>
        <v>0</v>
      </c>
      <c r="AF358" s="26">
        <f t="shared" si="95"/>
        <v>0</v>
      </c>
      <c r="AG358" s="26">
        <f t="shared" si="96"/>
        <v>0</v>
      </c>
      <c r="AH358" s="26">
        <f t="shared" si="97"/>
        <v>0</v>
      </c>
      <c r="AJ358" s="28">
        <f>IF(Z358="TM",IF(AA358="U",(SUMIFS(Orders!AG:AG,Orders!AD:AD,Data!M358,Orders!W:W,0,Orders!X:X,0)+SUMIFS(Orders!AG:AG,Orders!AD:AD,Data!M358,Orders!W:W,1,Orders!X:X,1))/12000,0),IF(Data!Z358="AAM",SUMIFS(Data!AJ:AJ,Data!Z:Z,"TM",Data!X:X,Data!M358,AA:AA,"U"),IF(Data!Z358="AM",SUMIFS(Data!AJ:AJ,Data!Z:Z,"TM",Data!V:V,Data!M358,AA:AA,"U"),IF(Data!Z358="AZM",SUMIFS(Data!AJ:AJ,Data!Z:Z,"TM",Data!U:U,Data!M358,AA:AA,"U"),IF(Data!Z358="Zone",SUMIFS(Data!AJ:AJ,Data!Z:Z,"TM",Data!T:T,Data!M358,AA:AA,"U"),IF(Data!Z358="Region",SUMIFS(Data!AJ:AJ,Data!Z:Z,"TM",Data!S:S,Data!M358,AA:AA,"U"),IF(Data!Z358="Country",SUMIFS(Data!AJ:AJ,Data!Z:Z,"TM",Data!R:R,Data!M358,AA:AA,"U"),"")))))))</f>
        <v>0</v>
      </c>
      <c r="AK358" s="18">
        <f>IF(Z358="TM",IF(AA358="U",(SUMIFS(Orders!AG:AG,Orders!AD:AD,Data!M358,Orders!W:W,0,Orders!X:X,0)+SUMIFS(Orders!AG:AG,Orders!AD:AD,Data!M358,Orders!W:W,1,Orders!X:X,1)),0),IF(Data!Z358="AAM",SUMIFS(Data!AK:AK,Data!Z:Z,"TM",Data!X:X,Data!M358,AA:AA,"U"),IF(Data!Z358="AM",SUMIFS(Data!AK:AK,Data!Z:Z,"TM",Data!V:V,Data!M358,AA:AA,"U"),IF(Data!Z358="AZM",SUMIFS(Data!AK:AK,Data!Z:Z,"TM",Data!U:U,Data!M358,AA:AA,"U"),IF(Data!Z358="Zone",SUMIFS(Data!AK:AK,Data!Z:Z,"TM",Data!T:T,Data!M358,AA:AA,"U"),IF(Data!Z358="Region",SUMIFS(Data!AK:AK,Data!Z:Z,"TM",Data!S:S,Data!M358,AA:AA,"U"),IF(Data!Z358="Country",SUMIFS(Data!AK:AK,Data!Z:Z,"TM",Data!R:R,Data!M358,AA:AA,"U"),"")))))))</f>
        <v>0</v>
      </c>
      <c r="AL358" s="18">
        <f>IF(Z358="TM",12000*0,IF(Data!Z358="AAM",SUMIFS(Data!AL:AL,Data!Z:Z,"TM",Data!X:X,Data!M358,AA:AA,"H"),IF(Data!Z358="AM",SUMIFS(Data!AL:AL,Data!Z:Z,"TM",Data!V:V,Data!M358,AA:AA,"H"),IF(Data!Z358="AZM",SUMIFS(Data!AL:AL,Data!Z:Z,"TM",Data!U:U,Data!M358,AA:AA,"H"),IF(Data!Z358="Zone",SUMIFS(Data!AL:AL,Data!Z:Z,"TM",Data!T:T,Data!M358,AA:AA,"H"),IF(Data!Z358="Region",SUMIFS(Data!AL:AL,Data!Z:Z,"TM",Data!S:S,Data!M358,AA:AA,"H"),IF(Data!Z358="Country",SUMIFS(Data!AL:AL,Data!Z:Z,"TM",Data!R:R,Data!M358,AA:AA,"H"),"")))))))</f>
        <v>0</v>
      </c>
      <c r="AM358" s="27">
        <f t="shared" si="98"/>
        <v>0</v>
      </c>
      <c r="AN358" s="26">
        <f t="shared" si="99"/>
        <v>0</v>
      </c>
      <c r="AO358" s="26">
        <f t="shared" si="100"/>
        <v>0</v>
      </c>
      <c r="AQ358" s="28">
        <f t="shared" si="101"/>
        <v>0</v>
      </c>
      <c r="AR358" s="18">
        <f t="shared" si="102"/>
        <v>0</v>
      </c>
      <c r="AS358" s="18">
        <f t="shared" si="103"/>
        <v>0</v>
      </c>
      <c r="AT358" s="27">
        <f t="shared" si="104"/>
        <v>0</v>
      </c>
      <c r="AU358" s="27"/>
      <c r="AV358" s="27"/>
      <c r="AW358" s="18">
        <f>IF(Z358="TM",(COUNTIFS(Orders!AD:AD,Data!M358,Orders!W:W,0,Orders!X:X,0,Orders!S:S,"*Ray*")+COUNTIFS(Orders!AD:AD,Data!M358,Orders!W:W,1,Orders!X:X,1,Orders!S:S,"*Ray*")+COUNTIFS(Orders!AD:AD,Data!M358,Orders!W:W,0,Orders!X:X,0,Orders!S:S,"*Fabric*")+COUNTIFS(Orders!AD:AD,Data!M358,Orders!W:W,1,Orders!X:X,1,Orders!S:S,"*Fabric*")),IF(Data!Z358="AAM",SUMIFS(Data!AW:AW,Data!Z:Z,"TM",Data!X:X,Data!M358),IF(Data!Z358="AM",SUMIFS(Data!AW:AW,Data!Z:Z,"TM",Data!V:V,Data!M358),IF(Data!Z358="AZM",SUMIFS(Data!AW:AW,Data!Z:Z,"TM",Data!U:U,Data!M358),IF(Data!Z358="Zone",SUMIFS(Data!AW:AW,Data!Z:Z,"TM",Data!T:T,Data!M358),IF(Data!Z358="Region",SUMIFS(Data!AW:AW,Data!Z:Z,"TM",Data!S:S,Data!M358),IF(Data!Z358="Country",SUMIFS(Data!AW:AW,Data!Z:Z,"TM",Data!R:R,Data!M358),0)))))))</f>
        <v>0</v>
      </c>
      <c r="AX358" s="18">
        <f>IF(Z358="TM",(COUNTIFS(Orders!AD:AD,Data!M358,Orders!W:W,0,Orders!X:X,0,Orders!S:S,"*Starter*")+COUNTIFS(Orders!AD:AD,Data!M358,Orders!W:W,1,Orders!X:X,1,Orders!S:S,"*Starter*")),IF(Data!Z358="AAM",SUMIFS(Data!AX:AX,Data!Z:Z,"TM",Data!X:X,Data!M358),IF(Data!Z358="AM",SUMIFS(Data!AX:AX,Data!Z:Z,"TM",Data!V:V,Data!M358),IF(Data!Z358="AZM",SUMIFS(Data!AX:AX,Data!Z:Z,"TM",Data!U:U,Data!M358),IF(Data!Z358="Zone",SUMIFS(Data!AX:AX,Data!Z:Z,"TM",Data!T:T,Data!M358),IF(Data!Z358="Region",SUMIFS(Data!AX:AX,Data!Z:Z,"TM",Data!S:S,Data!M358),IF(Data!Z358="Country",SUMIFS(Data!AX:AX,Data!Z:Z,"TM",Data!R:R,Data!M358),0)))))))</f>
        <v>0</v>
      </c>
      <c r="AY358" s="18">
        <f>IF(Z358="TM",(COUNTIFS(Orders!AD:AD,Data!M358,Orders!W:W,0,Orders!X:X,0,Orders!S:S,"*Pro*")+COUNTIFS(Orders!AD:AD,Data!M358,Orders!W:W,1,Orders!X:X,1,Orders!S:S,"*Pro*")),IF(Data!Z358="AAM",SUMIFS(Data!AY:AY,Data!Z:Z,"TM",Data!X:X,Data!M358),IF(Data!Z358="AM",SUMIFS(Data!AY:AY,Data!Z:Z,"TM",Data!V:V,Data!M358),IF(Data!Z358="AZM",SUMIFS(Data!AY:AY,Data!Z:Z,"TM",Data!U:U,Data!M358),IF(Data!Z358="Zone",SUMIFS(Data!AY:AY,Data!Z:Z,"TM",Data!T:T,Data!M358),IF(Data!Z358="Region",SUMIFS(Data!AY:AY,Data!Z:Z,"TM",Data!S:S,Data!M358),IF(Data!Z358="Country",SUMIFS(Data!AY:AY,Data!Z:Z,"TM",Data!R:R,Data!M358),0)))))))</f>
        <v>0</v>
      </c>
      <c r="AZ358" s="18">
        <f>IF(Z358="TM",(COUNTIFS(Orders!AD:AD,Data!M358,Orders!W:W,0,Orders!X:X,0,Orders!S:S,"*Tab*")+COUNTIFS(Orders!AD:AD,Data!M358,Orders!W:W,1,Orders!X:X,1,Orders!S:S,"*Tab*")),IF(Data!Z358="AAM",SUMIFS(Data!AZ:AZ,Data!Z:Z,"TM",Data!X:X,Data!M358),IF(Data!Z358="AM",SUMIFS(Data!AZ:AZ,Data!Z:Z,"TM",Data!V:V,Data!M358),IF(Data!Z358="AZM",SUMIFS(Data!AZ:AZ,Data!Z:Z,"TM",Data!U:U,Data!M358),IF(Data!Z358="Zone",SUMIFS(Data!AZ:AZ,Data!Z:Z,"TM",Data!T:T,Data!M358),IF(Data!Z358="Region",SUMIFS(Data!AZ:AZ,Data!Z:Z,"TM",Data!S:S,Data!M358),IF(Data!Z358="Country",SUMIFS(Data!AZ:AZ,Data!Z:Z,"TM",Data!R:R,Data!M358),0)))))))</f>
        <v>0</v>
      </c>
      <c r="BA358" s="18">
        <f>IF(Z358="TM",(COUNTIFS(Orders!AD:AD,Data!M358,Orders!W:W,0,Orders!X:X,0,Orders!S:S,"*Dental*")+COUNTIFS(Orders!AD:AD,Data!M358,Orders!W:W,1,Orders!X:X,1,Orders!S:S,"*Dental*")+COUNTIFS(Orders!AD:AD,Data!M358,Orders!W:W,0,Orders!X:X,0,Orders!S:S,"*Pediatric*")+COUNTIFS(Orders!AD:AD,Data!M358,Orders!W:W,1,Orders!X:X,1,Orders!S:S,"*Pediatric*")),IF(Data!Z358="AAM",SUMIFS(Data!BA:BA,Data!Z:Z,"TM",Data!X:X,Data!M358),IF(Data!Z358="AM",SUMIFS(Data!BA:BA,Data!Z:Z,"TM",Data!V:V,Data!M358),IF(Data!Z358="AZM",SUMIFS(Data!BA:BA,Data!Z:Z,"TM",Data!U:U,Data!M358),IF(Data!Z358="Zone",SUMIFS(Data!BA:BA,Data!Z:Z,"TM",Data!T:T,Data!M358),IF(Data!Z358="Region",SUMIFS(Data!BA:BA,Data!Z:Z,"TM",Data!S:S,Data!M358),IF(Data!Z358="Country",SUMIFS(Data!BA:BA,Data!Z:Z,"TM",Data!R:R,Data!M358),0)))))))</f>
        <v>0</v>
      </c>
      <c r="BB358" s="18">
        <f>IF(Z358="TM",(COUNTIFS(Orders!AD:AD,Data!M358,Orders!W:W,0,Orders!X:X,0,Orders!S:S,"*Fabric*")+COUNTIFS(Orders!AD:AD,Data!M358,Orders!W:W,1,Orders!X:X,1,Orders!S:S,"*Fabric*")),IF(Data!Z358="AAM",SUMIFS(Data!BB:BB,Data!Z:Z,"TM",Data!X:X,Data!M358),IF(Data!Z358="AM",SUMIFS(Data!BB:BB,Data!Z:Z,"TM",Data!V:V,Data!M358),IF(Data!Z358="AZM",SUMIFS(Data!BB:BB,Data!Z:Z,"TM",Data!U:U,Data!M358),IF(Data!Z358="Zone",SUMIFS(Data!BB:BB,Data!Z:Z,"TM",Data!T:T,Data!M358),IF(Data!Z358="Region",SUMIFS(Data!BB:BB,Data!Z:Z,"TM",Data!S:S,Data!M358),IF(Data!Z358="Country",SUMIFS(Data!BB:BB,Data!Z:Z,"TM",Data!R:R,Data!M358),0)))))))</f>
        <v>0</v>
      </c>
    </row>
    <row r="359" spans="1:54" ht="15.75" x14ac:dyDescent="0.3">
      <c r="A359" s="33" t="str">
        <f t="shared" si="105"/>
        <v/>
      </c>
      <c r="B359" s="33" t="b">
        <f t="shared" si="106"/>
        <v>1</v>
      </c>
      <c r="C359" s="33" t="e">
        <f>IF(ISERROR(SMALL($D$4:$D$594,E359)),””,SMALL($D$4:$D$594,E359))</f>
        <v>#NAME?</v>
      </c>
      <c r="D359" s="34" t="str">
        <f t="shared" si="107"/>
        <v/>
      </c>
      <c r="E359" s="33">
        <f>ROWS($E$4:E359)</f>
        <v>356</v>
      </c>
      <c r="F359" s="33">
        <f t="shared" si="108"/>
        <v>0</v>
      </c>
      <c r="G359" s="33">
        <f>IF(OR(Report!$C$7="",Report!$C$7="All Levels"),1,IF(Report!$C$7=Data!Z359,1,0))</f>
        <v>0</v>
      </c>
      <c r="H359" s="33">
        <f t="shared" si="109"/>
        <v>1</v>
      </c>
      <c r="I359" s="33">
        <f t="shared" si="110"/>
        <v>3</v>
      </c>
      <c r="J359" s="33">
        <f>IF(OR(Report!$F$7="",Report!$F$7="All AMs"),1,IF(Report!$F$7=Data!W359,1,0))</f>
        <v>1</v>
      </c>
      <c r="K359" s="33">
        <f>IF(OR(Report!$E$7="",Report!$E$7="All Zones"),1,IF(Report!$E$7=Data!P359,1,0))</f>
        <v>1</v>
      </c>
      <c r="L359" s="33">
        <f>IF(OR(Report!$D$7="",Report!$D$7="All Regions"),1,IF(Report!$D$7=Data!O359,1,0))</f>
        <v>1</v>
      </c>
      <c r="M359" s="67" t="s">
        <v>889</v>
      </c>
      <c r="N359" s="67" t="s">
        <v>890</v>
      </c>
      <c r="O359" s="68" t="s">
        <v>19</v>
      </c>
      <c r="P359" s="68" t="s">
        <v>686</v>
      </c>
      <c r="Q359" s="68" t="s">
        <v>686</v>
      </c>
      <c r="R359" s="67" t="s">
        <v>777</v>
      </c>
      <c r="S359" s="67" t="s">
        <v>753</v>
      </c>
      <c r="T359" s="67" t="s">
        <v>755</v>
      </c>
      <c r="U359" s="67"/>
      <c r="V359" s="67" t="s">
        <v>833</v>
      </c>
      <c r="W359" s="67" t="s">
        <v>721</v>
      </c>
      <c r="X359" s="67" t="s">
        <v>889</v>
      </c>
      <c r="Y359" s="68" t="s">
        <v>361</v>
      </c>
      <c r="Z359" s="68" t="s">
        <v>13</v>
      </c>
      <c r="AA359" s="68" t="s">
        <v>925</v>
      </c>
      <c r="AB359" s="18">
        <f>IF(Z359="TM",IF(AA359="H",(COUNTIFS(Orders!AD:AD,Data!M359,Orders!W:W,0,Orders!X:X,0)+COUNTIFS(Orders!AD:AD,Data!M359,Orders!W:W,1,Orders!X:X,1)),0),IF(Data!Z359="AAM",SUMIFS(Data!AB:AB,Data!Z:Z,"TM",Data!X:X,Data!M359,AA:AA,"H"),IF(Data!Z359="AM",SUMIFS(Data!AB:AB,Data!Z:Z,"TM",Data!V:V,Data!M359,AA:AA,"H"),IF(Data!Z359="AZM",SUMIFS(Data!AB:AB,Data!Z:Z,"TM",Data!U:U,Data!M359,AA:AA,"H"),IF(Data!Z359="ZM",SUMIFS(Data!AB:AB,Data!Z:Z,"TM",Data!T:T,Data!M359,AA:AA,"H"),IF(Data!Z359="RM",SUMIFS(Data!AB:AB,Data!Z:Z,"TM",Data!S:S,Data!M359,AA:AA,"H"),IF(Data!Z359="CM",SUMIFS(Data!AB:AB,Data!Z:Z,"TM",Data!R:R,Data!M359,AA:AA,"H"),"")))))))</f>
        <v>0</v>
      </c>
      <c r="AC359" s="28">
        <f>IF(Z359="TM",IF(AA359="H",(SUMIFS(Orders!AG:AG,Orders!AD:AD,Data!M359,Orders!W:W,0,Orders!X:X,0)+SUMIFS(Orders!AG:AG,Orders!AD:AD,Data!M359,Orders!W:W,1,Orders!X:X,1))/12000,0),IF(Data!Z359="AAM",SUMIFS(Data!AC:AC,Data!Z:Z,"TM",Data!X:X,Data!M359,AA:AA,"H"),IF(Data!Z359="AM",SUMIFS(Data!AC:AC,Data!Z:Z,"TM",Data!V:V,Data!M359,AA:AA,"H"),IF(Data!Z359="AZM",SUMIFS(Data!AC:AC,Data!Z:Z,"TM",Data!U:U,Data!M359,AA:AA,"H"),IF(Data!Z359="Zone",SUMIFS(Data!AC:AC,Data!Z:Z,"TM",Data!T:T,Data!M359,AA:AA,"H"),IF(Data!Z359="Region",SUMIFS(Data!AC:AC,Data!Z:Z,"TM",Data!S:S,Data!M359,AA:AA,"H"),IF(Data!Z359="Country",SUMIFS(Data!AC:AC,Data!Z:Z,"TM",Data!R:R,Data!M359,AA:AA,"H"),"")))))))</f>
        <v>0</v>
      </c>
      <c r="AD359" s="18">
        <f>IF(Z359="TM",0,IF(Data!Z359="AAM",SUMIFS(Data!AD:AD,Data!Z:Z,"TM",Data!X:X,Data!M359,AA:AA,"H"),IF(Data!Z359="AM",SUMIFS(Data!AD:AD,Data!Z:Z,"TM",Data!V:V,Data!M359,AA:AA,"H"),IF(Data!Z359="AZM",SUMIFS(Data!AD:AD,Data!Z:Z,"TM",Data!U:U,Data!M359,AA:AA,"H"),IF(Data!Z359="Zone",SUMIFS(Data!AD:AD,Data!Z:Z,"TM",Data!T:T,Data!M359,AA:AA,"H"),IF(Data!Z359="Region",SUMIFS(Data!AD:AD,Data!Z:Z,"TM",Data!S:S,Data!M359,AA:AA,"H"),IF(Data!Z359="Country",SUMIFS(Data!AD:AD,Data!Z:Z,"TM",Data!R:R,Data!M359,AA:AA,"H"),"")))))))</f>
        <v>0</v>
      </c>
      <c r="AE359" s="27">
        <f t="shared" si="94"/>
        <v>0</v>
      </c>
      <c r="AF359" s="26">
        <f t="shared" si="95"/>
        <v>0</v>
      </c>
      <c r="AG359" s="26">
        <f t="shared" si="96"/>
        <v>0</v>
      </c>
      <c r="AH359" s="26">
        <f t="shared" si="97"/>
        <v>0</v>
      </c>
      <c r="AJ359" s="28">
        <f>IF(Z359="TM",IF(AA359="U",(SUMIFS(Orders!AG:AG,Orders!AD:AD,Data!M359,Orders!W:W,0,Orders!X:X,0)+SUMIFS(Orders!AG:AG,Orders!AD:AD,Data!M359,Orders!W:W,1,Orders!X:X,1))/12000,0),IF(Data!Z359="AAM",SUMIFS(Data!AJ:AJ,Data!Z:Z,"TM",Data!X:X,Data!M359,AA:AA,"U"),IF(Data!Z359="AM",SUMIFS(Data!AJ:AJ,Data!Z:Z,"TM",Data!V:V,Data!M359,AA:AA,"U"),IF(Data!Z359="AZM",SUMIFS(Data!AJ:AJ,Data!Z:Z,"TM",Data!U:U,Data!M359,AA:AA,"U"),IF(Data!Z359="Zone",SUMIFS(Data!AJ:AJ,Data!Z:Z,"TM",Data!T:T,Data!M359,AA:AA,"U"),IF(Data!Z359="Region",SUMIFS(Data!AJ:AJ,Data!Z:Z,"TM",Data!S:S,Data!M359,AA:AA,"U"),IF(Data!Z359="Country",SUMIFS(Data!AJ:AJ,Data!Z:Z,"TM",Data!R:R,Data!M359,AA:AA,"U"),"")))))))</f>
        <v>0</v>
      </c>
      <c r="AK359" s="18">
        <f>IF(Z359="TM",IF(AA359="U",(SUMIFS(Orders!AG:AG,Orders!AD:AD,Data!M359,Orders!W:W,0,Orders!X:X,0)+SUMIFS(Orders!AG:AG,Orders!AD:AD,Data!M359,Orders!W:W,1,Orders!X:X,1)),0),IF(Data!Z359="AAM",SUMIFS(Data!AK:AK,Data!Z:Z,"TM",Data!X:X,Data!M359,AA:AA,"U"),IF(Data!Z359="AM",SUMIFS(Data!AK:AK,Data!Z:Z,"TM",Data!V:V,Data!M359,AA:AA,"U"),IF(Data!Z359="AZM",SUMIFS(Data!AK:AK,Data!Z:Z,"TM",Data!U:U,Data!M359,AA:AA,"U"),IF(Data!Z359="Zone",SUMIFS(Data!AK:AK,Data!Z:Z,"TM",Data!T:T,Data!M359,AA:AA,"U"),IF(Data!Z359="Region",SUMIFS(Data!AK:AK,Data!Z:Z,"TM",Data!S:S,Data!M359,AA:AA,"U"),IF(Data!Z359="Country",SUMIFS(Data!AK:AK,Data!Z:Z,"TM",Data!R:R,Data!M359,AA:AA,"U"),"")))))))</f>
        <v>0</v>
      </c>
      <c r="AL359" s="18">
        <f>IF(Z359="TM",12000*0,IF(Data!Z359="AAM",SUMIFS(Data!AL:AL,Data!Z:Z,"TM",Data!X:X,Data!M359,AA:AA,"H"),IF(Data!Z359="AM",SUMIFS(Data!AL:AL,Data!Z:Z,"TM",Data!V:V,Data!M359,AA:AA,"H"),IF(Data!Z359="AZM",SUMIFS(Data!AL:AL,Data!Z:Z,"TM",Data!U:U,Data!M359,AA:AA,"H"),IF(Data!Z359="Zone",SUMIFS(Data!AL:AL,Data!Z:Z,"TM",Data!T:T,Data!M359,AA:AA,"H"),IF(Data!Z359="Region",SUMIFS(Data!AL:AL,Data!Z:Z,"TM",Data!S:S,Data!M359,AA:AA,"H"),IF(Data!Z359="Country",SUMIFS(Data!AL:AL,Data!Z:Z,"TM",Data!R:R,Data!M359,AA:AA,"H"),"")))))))</f>
        <v>0</v>
      </c>
      <c r="AM359" s="27">
        <f t="shared" si="98"/>
        <v>0</v>
      </c>
      <c r="AN359" s="26">
        <f t="shared" si="99"/>
        <v>0</v>
      </c>
      <c r="AO359" s="26">
        <f t="shared" si="100"/>
        <v>0</v>
      </c>
      <c r="AQ359" s="28">
        <f t="shared" si="101"/>
        <v>0</v>
      </c>
      <c r="AR359" s="18">
        <f t="shared" si="102"/>
        <v>0</v>
      </c>
      <c r="AS359" s="18">
        <f t="shared" si="103"/>
        <v>0</v>
      </c>
      <c r="AT359" s="27">
        <f t="shared" si="104"/>
        <v>0</v>
      </c>
      <c r="AU359" s="27"/>
      <c r="AV359" s="27"/>
      <c r="AW359" s="18">
        <f>IF(Z359="TM",(COUNTIFS(Orders!AD:AD,Data!M359,Orders!W:W,0,Orders!X:X,0,Orders!S:S,"*Ray*")+COUNTIFS(Orders!AD:AD,Data!M359,Orders!W:W,1,Orders!X:X,1,Orders!S:S,"*Ray*")+COUNTIFS(Orders!AD:AD,Data!M359,Orders!W:W,0,Orders!X:X,0,Orders!S:S,"*Fabric*")+COUNTIFS(Orders!AD:AD,Data!M359,Orders!W:W,1,Orders!X:X,1,Orders!S:S,"*Fabric*")),IF(Data!Z359="AAM",SUMIFS(Data!AW:AW,Data!Z:Z,"TM",Data!X:X,Data!M359),IF(Data!Z359="AM",SUMIFS(Data!AW:AW,Data!Z:Z,"TM",Data!V:V,Data!M359),IF(Data!Z359="AZM",SUMIFS(Data!AW:AW,Data!Z:Z,"TM",Data!U:U,Data!M359),IF(Data!Z359="Zone",SUMIFS(Data!AW:AW,Data!Z:Z,"TM",Data!T:T,Data!M359),IF(Data!Z359="Region",SUMIFS(Data!AW:AW,Data!Z:Z,"TM",Data!S:S,Data!M359),IF(Data!Z359="Country",SUMIFS(Data!AW:AW,Data!Z:Z,"TM",Data!R:R,Data!M359),0)))))))</f>
        <v>0</v>
      </c>
      <c r="AX359" s="18">
        <f>IF(Z359="TM",(COUNTIFS(Orders!AD:AD,Data!M359,Orders!W:W,0,Orders!X:X,0,Orders!S:S,"*Starter*")+COUNTIFS(Orders!AD:AD,Data!M359,Orders!W:W,1,Orders!X:X,1,Orders!S:S,"*Starter*")),IF(Data!Z359="AAM",SUMIFS(Data!AX:AX,Data!Z:Z,"TM",Data!X:X,Data!M359),IF(Data!Z359="AM",SUMIFS(Data!AX:AX,Data!Z:Z,"TM",Data!V:V,Data!M359),IF(Data!Z359="AZM",SUMIFS(Data!AX:AX,Data!Z:Z,"TM",Data!U:U,Data!M359),IF(Data!Z359="Zone",SUMIFS(Data!AX:AX,Data!Z:Z,"TM",Data!T:T,Data!M359),IF(Data!Z359="Region",SUMIFS(Data!AX:AX,Data!Z:Z,"TM",Data!S:S,Data!M359),IF(Data!Z359="Country",SUMIFS(Data!AX:AX,Data!Z:Z,"TM",Data!R:R,Data!M359),0)))))))</f>
        <v>0</v>
      </c>
      <c r="AY359" s="18">
        <f>IF(Z359="TM",(COUNTIFS(Orders!AD:AD,Data!M359,Orders!W:W,0,Orders!X:X,0,Orders!S:S,"*Pro*")+COUNTIFS(Orders!AD:AD,Data!M359,Orders!W:W,1,Orders!X:X,1,Orders!S:S,"*Pro*")),IF(Data!Z359="AAM",SUMIFS(Data!AY:AY,Data!Z:Z,"TM",Data!X:X,Data!M359),IF(Data!Z359="AM",SUMIFS(Data!AY:AY,Data!Z:Z,"TM",Data!V:V,Data!M359),IF(Data!Z359="AZM",SUMIFS(Data!AY:AY,Data!Z:Z,"TM",Data!U:U,Data!M359),IF(Data!Z359="Zone",SUMIFS(Data!AY:AY,Data!Z:Z,"TM",Data!T:T,Data!M359),IF(Data!Z359="Region",SUMIFS(Data!AY:AY,Data!Z:Z,"TM",Data!S:S,Data!M359),IF(Data!Z359="Country",SUMIFS(Data!AY:AY,Data!Z:Z,"TM",Data!R:R,Data!M359),0)))))))</f>
        <v>0</v>
      </c>
      <c r="AZ359" s="18">
        <f>IF(Z359="TM",(COUNTIFS(Orders!AD:AD,Data!M359,Orders!W:W,0,Orders!X:X,0,Orders!S:S,"*Tab*")+COUNTIFS(Orders!AD:AD,Data!M359,Orders!W:W,1,Orders!X:X,1,Orders!S:S,"*Tab*")),IF(Data!Z359="AAM",SUMIFS(Data!AZ:AZ,Data!Z:Z,"TM",Data!X:X,Data!M359),IF(Data!Z359="AM",SUMIFS(Data!AZ:AZ,Data!Z:Z,"TM",Data!V:V,Data!M359),IF(Data!Z359="AZM",SUMIFS(Data!AZ:AZ,Data!Z:Z,"TM",Data!U:U,Data!M359),IF(Data!Z359="Zone",SUMIFS(Data!AZ:AZ,Data!Z:Z,"TM",Data!T:T,Data!M359),IF(Data!Z359="Region",SUMIFS(Data!AZ:AZ,Data!Z:Z,"TM",Data!S:S,Data!M359),IF(Data!Z359="Country",SUMIFS(Data!AZ:AZ,Data!Z:Z,"TM",Data!R:R,Data!M359),0)))))))</f>
        <v>0</v>
      </c>
      <c r="BA359" s="18">
        <f>IF(Z359="TM",(COUNTIFS(Orders!AD:AD,Data!M359,Orders!W:W,0,Orders!X:X,0,Orders!S:S,"*Dental*")+COUNTIFS(Orders!AD:AD,Data!M359,Orders!W:W,1,Orders!X:X,1,Orders!S:S,"*Dental*")+COUNTIFS(Orders!AD:AD,Data!M359,Orders!W:W,0,Orders!X:X,0,Orders!S:S,"*Pediatric*")+COUNTIFS(Orders!AD:AD,Data!M359,Orders!W:W,1,Orders!X:X,1,Orders!S:S,"*Pediatric*")),IF(Data!Z359="AAM",SUMIFS(Data!BA:BA,Data!Z:Z,"TM",Data!X:X,Data!M359),IF(Data!Z359="AM",SUMIFS(Data!BA:BA,Data!Z:Z,"TM",Data!V:V,Data!M359),IF(Data!Z359="AZM",SUMIFS(Data!BA:BA,Data!Z:Z,"TM",Data!U:U,Data!M359),IF(Data!Z359="Zone",SUMIFS(Data!BA:BA,Data!Z:Z,"TM",Data!T:T,Data!M359),IF(Data!Z359="Region",SUMIFS(Data!BA:BA,Data!Z:Z,"TM",Data!S:S,Data!M359),IF(Data!Z359="Country",SUMIFS(Data!BA:BA,Data!Z:Z,"TM",Data!R:R,Data!M359),0)))))))</f>
        <v>0</v>
      </c>
      <c r="BB359" s="18">
        <f>IF(Z359="TM",(COUNTIFS(Orders!AD:AD,Data!M359,Orders!W:W,0,Orders!X:X,0,Orders!S:S,"*Fabric*")+COUNTIFS(Orders!AD:AD,Data!M359,Orders!W:W,1,Orders!X:X,1,Orders!S:S,"*Fabric*")),IF(Data!Z359="AAM",SUMIFS(Data!BB:BB,Data!Z:Z,"TM",Data!X:X,Data!M359),IF(Data!Z359="AM",SUMIFS(Data!BB:BB,Data!Z:Z,"TM",Data!V:V,Data!M359),IF(Data!Z359="AZM",SUMIFS(Data!BB:BB,Data!Z:Z,"TM",Data!U:U,Data!M359),IF(Data!Z359="Zone",SUMIFS(Data!BB:BB,Data!Z:Z,"TM",Data!T:T,Data!M359),IF(Data!Z359="Region",SUMIFS(Data!BB:BB,Data!Z:Z,"TM",Data!S:S,Data!M359),IF(Data!Z359="Country",SUMIFS(Data!BB:BB,Data!Z:Z,"TM",Data!R:R,Data!M359),0)))))))</f>
        <v>0</v>
      </c>
    </row>
    <row r="360" spans="1:54" ht="15.75" x14ac:dyDescent="0.3">
      <c r="A360" s="33" t="str">
        <f t="shared" si="105"/>
        <v/>
      </c>
      <c r="B360" s="33" t="b">
        <f t="shared" si="106"/>
        <v>1</v>
      </c>
      <c r="C360" s="33" t="e">
        <f>IF(ISERROR(SMALL($D$4:$D$594,E360)),””,SMALL($D$4:$D$594,E360))</f>
        <v>#NAME?</v>
      </c>
      <c r="D360" s="34" t="str">
        <f t="shared" si="107"/>
        <v/>
      </c>
      <c r="E360" s="33">
        <f>ROWS($E$4:E360)</f>
        <v>357</v>
      </c>
      <c r="F360" s="33">
        <f t="shared" si="108"/>
        <v>0</v>
      </c>
      <c r="G360" s="33">
        <f>IF(OR(Report!$C$7="",Report!$C$7="All Levels"),1,IF(Report!$C$7=Data!Z360,1,0))</f>
        <v>0</v>
      </c>
      <c r="H360" s="33">
        <f t="shared" si="109"/>
        <v>1</v>
      </c>
      <c r="I360" s="33">
        <f t="shared" si="110"/>
        <v>3</v>
      </c>
      <c r="J360" s="33">
        <f>IF(OR(Report!$F$7="",Report!$F$7="All AMs"),1,IF(Report!$F$7=Data!W360,1,0))</f>
        <v>1</v>
      </c>
      <c r="K360" s="33">
        <f>IF(OR(Report!$E$7="",Report!$E$7="All Zones"),1,IF(Report!$E$7=Data!P360,1,0))</f>
        <v>1</v>
      </c>
      <c r="L360" s="33">
        <f>IF(OR(Report!$D$7="",Report!$D$7="All Regions"),1,IF(Report!$D$7=Data!O360,1,0))</f>
        <v>1</v>
      </c>
      <c r="M360" s="67" t="s">
        <v>1189</v>
      </c>
      <c r="N360" s="67" t="s">
        <v>1190</v>
      </c>
      <c r="O360" s="68" t="s">
        <v>19</v>
      </c>
      <c r="P360" s="68" t="s">
        <v>686</v>
      </c>
      <c r="Q360" s="68" t="s">
        <v>686</v>
      </c>
      <c r="R360" s="67" t="s">
        <v>777</v>
      </c>
      <c r="S360" s="67" t="s">
        <v>753</v>
      </c>
      <c r="T360" s="67" t="s">
        <v>755</v>
      </c>
      <c r="U360" s="67"/>
      <c r="V360" s="67" t="s">
        <v>833</v>
      </c>
      <c r="W360" s="67" t="s">
        <v>721</v>
      </c>
      <c r="X360" s="67" t="s">
        <v>889</v>
      </c>
      <c r="Y360" s="68" t="s">
        <v>361</v>
      </c>
      <c r="Z360" s="68" t="s">
        <v>13</v>
      </c>
      <c r="AA360" s="68" t="s">
        <v>925</v>
      </c>
      <c r="AB360" s="18">
        <f>IF(Z360="TM",IF(AA360="H",(COUNTIFS(Orders!AD:AD,Data!M360,Orders!W:W,0,Orders!X:X,0)+COUNTIFS(Orders!AD:AD,Data!M360,Orders!W:W,1,Orders!X:X,1)),0),IF(Data!Z360="AAM",SUMIFS(Data!AB:AB,Data!Z:Z,"TM",Data!X:X,Data!M360,AA:AA,"H"),IF(Data!Z360="AM",SUMIFS(Data!AB:AB,Data!Z:Z,"TM",Data!V:V,Data!M360,AA:AA,"H"),IF(Data!Z360="AZM",SUMIFS(Data!AB:AB,Data!Z:Z,"TM",Data!U:U,Data!M360,AA:AA,"H"),IF(Data!Z360="ZM",SUMIFS(Data!AB:AB,Data!Z:Z,"TM",Data!T:T,Data!M360,AA:AA,"H"),IF(Data!Z360="RM",SUMIFS(Data!AB:AB,Data!Z:Z,"TM",Data!S:S,Data!M360,AA:AA,"H"),IF(Data!Z360="CM",SUMIFS(Data!AB:AB,Data!Z:Z,"TM",Data!R:R,Data!M360,AA:AA,"H"),"")))))))</f>
        <v>0</v>
      </c>
      <c r="AC360" s="28">
        <f>IF(Z360="TM",IF(AA360="H",(SUMIFS(Orders!AG:AG,Orders!AD:AD,Data!M360,Orders!W:W,0,Orders!X:X,0)+SUMIFS(Orders!AG:AG,Orders!AD:AD,Data!M360,Orders!W:W,1,Orders!X:X,1))/12000,0),IF(Data!Z360="AAM",SUMIFS(Data!AC:AC,Data!Z:Z,"TM",Data!X:X,Data!M360,AA:AA,"H"),IF(Data!Z360="AM",SUMIFS(Data!AC:AC,Data!Z:Z,"TM",Data!V:V,Data!M360,AA:AA,"H"),IF(Data!Z360="AZM",SUMIFS(Data!AC:AC,Data!Z:Z,"TM",Data!U:U,Data!M360,AA:AA,"H"),IF(Data!Z360="Zone",SUMIFS(Data!AC:AC,Data!Z:Z,"TM",Data!T:T,Data!M360,AA:AA,"H"),IF(Data!Z360="Region",SUMIFS(Data!AC:AC,Data!Z:Z,"TM",Data!S:S,Data!M360,AA:AA,"H"),IF(Data!Z360="Country",SUMIFS(Data!AC:AC,Data!Z:Z,"TM",Data!R:R,Data!M360,AA:AA,"H"),"")))))))</f>
        <v>0</v>
      </c>
      <c r="AD360" s="18">
        <f>IF(Z360="TM",0,IF(Data!Z360="AAM",SUMIFS(Data!AD:AD,Data!Z:Z,"TM",Data!X:X,Data!M360,AA:AA,"H"),IF(Data!Z360="AM",SUMIFS(Data!AD:AD,Data!Z:Z,"TM",Data!V:V,Data!M360,AA:AA,"H"),IF(Data!Z360="AZM",SUMIFS(Data!AD:AD,Data!Z:Z,"TM",Data!U:U,Data!M360,AA:AA,"H"),IF(Data!Z360="Zone",SUMIFS(Data!AD:AD,Data!Z:Z,"TM",Data!T:T,Data!M360,AA:AA,"H"),IF(Data!Z360="Region",SUMIFS(Data!AD:AD,Data!Z:Z,"TM",Data!S:S,Data!M360,AA:AA,"H"),IF(Data!Z360="Country",SUMIFS(Data!AD:AD,Data!Z:Z,"TM",Data!R:R,Data!M360,AA:AA,"H"),"")))))))</f>
        <v>0</v>
      </c>
      <c r="AE360" s="27">
        <f t="shared" si="94"/>
        <v>0</v>
      </c>
      <c r="AF360" s="26">
        <f t="shared" si="95"/>
        <v>0</v>
      </c>
      <c r="AG360" s="26">
        <f t="shared" si="96"/>
        <v>0</v>
      </c>
      <c r="AH360" s="26">
        <f t="shared" si="97"/>
        <v>0</v>
      </c>
      <c r="AJ360" s="28">
        <f>IF(Z360="TM",IF(AA360="U",(SUMIFS(Orders!AG:AG,Orders!AD:AD,Data!M360,Orders!W:W,0,Orders!X:X,0)+SUMIFS(Orders!AG:AG,Orders!AD:AD,Data!M360,Orders!W:W,1,Orders!X:X,1))/12000,0),IF(Data!Z360="AAM",SUMIFS(Data!AJ:AJ,Data!Z:Z,"TM",Data!X:X,Data!M360,AA:AA,"U"),IF(Data!Z360="AM",SUMIFS(Data!AJ:AJ,Data!Z:Z,"TM",Data!V:V,Data!M360,AA:AA,"U"),IF(Data!Z360="AZM",SUMIFS(Data!AJ:AJ,Data!Z:Z,"TM",Data!U:U,Data!M360,AA:AA,"U"),IF(Data!Z360="Zone",SUMIFS(Data!AJ:AJ,Data!Z:Z,"TM",Data!T:T,Data!M360,AA:AA,"U"),IF(Data!Z360="Region",SUMIFS(Data!AJ:AJ,Data!Z:Z,"TM",Data!S:S,Data!M360,AA:AA,"U"),IF(Data!Z360="Country",SUMIFS(Data!AJ:AJ,Data!Z:Z,"TM",Data!R:R,Data!M360,AA:AA,"U"),"")))))))</f>
        <v>0</v>
      </c>
      <c r="AK360" s="18">
        <f>IF(Z360="TM",IF(AA360="U",(SUMIFS(Orders!AG:AG,Orders!AD:AD,Data!M360,Orders!W:W,0,Orders!X:X,0)+SUMIFS(Orders!AG:AG,Orders!AD:AD,Data!M360,Orders!W:W,1,Orders!X:X,1)),0),IF(Data!Z360="AAM",SUMIFS(Data!AK:AK,Data!Z:Z,"TM",Data!X:X,Data!M360,AA:AA,"U"),IF(Data!Z360="AM",SUMIFS(Data!AK:AK,Data!Z:Z,"TM",Data!V:V,Data!M360,AA:AA,"U"),IF(Data!Z360="AZM",SUMIFS(Data!AK:AK,Data!Z:Z,"TM",Data!U:U,Data!M360,AA:AA,"U"),IF(Data!Z360="Zone",SUMIFS(Data!AK:AK,Data!Z:Z,"TM",Data!T:T,Data!M360,AA:AA,"U"),IF(Data!Z360="Region",SUMIFS(Data!AK:AK,Data!Z:Z,"TM",Data!S:S,Data!M360,AA:AA,"U"),IF(Data!Z360="Country",SUMIFS(Data!AK:AK,Data!Z:Z,"TM",Data!R:R,Data!M360,AA:AA,"U"),"")))))))</f>
        <v>0</v>
      </c>
      <c r="AL360" s="18">
        <f>IF(Z360="TM",12000*0,IF(Data!Z360="AAM",SUMIFS(Data!AL:AL,Data!Z:Z,"TM",Data!X:X,Data!M360,AA:AA,"H"),IF(Data!Z360="AM",SUMIFS(Data!AL:AL,Data!Z:Z,"TM",Data!V:V,Data!M360,AA:AA,"H"),IF(Data!Z360="AZM",SUMIFS(Data!AL:AL,Data!Z:Z,"TM",Data!U:U,Data!M360,AA:AA,"H"),IF(Data!Z360="Zone",SUMIFS(Data!AL:AL,Data!Z:Z,"TM",Data!T:T,Data!M360,AA:AA,"H"),IF(Data!Z360="Region",SUMIFS(Data!AL:AL,Data!Z:Z,"TM",Data!S:S,Data!M360,AA:AA,"H"),IF(Data!Z360="Country",SUMIFS(Data!AL:AL,Data!Z:Z,"TM",Data!R:R,Data!M360,AA:AA,"H"),"")))))))</f>
        <v>0</v>
      </c>
      <c r="AM360" s="27">
        <f t="shared" si="98"/>
        <v>0</v>
      </c>
      <c r="AN360" s="26">
        <f t="shared" si="99"/>
        <v>0</v>
      </c>
      <c r="AO360" s="26">
        <f t="shared" si="100"/>
        <v>0</v>
      </c>
      <c r="AQ360" s="28">
        <f t="shared" si="101"/>
        <v>0</v>
      </c>
      <c r="AR360" s="18">
        <f t="shared" si="102"/>
        <v>0</v>
      </c>
      <c r="AS360" s="18">
        <f t="shared" si="103"/>
        <v>0</v>
      </c>
      <c r="AT360" s="27">
        <f t="shared" si="104"/>
        <v>0</v>
      </c>
      <c r="AU360" s="27"/>
      <c r="AV360" s="27"/>
      <c r="AW360" s="18">
        <f>IF(Z360="TM",(COUNTIFS(Orders!AD:AD,Data!M360,Orders!W:W,0,Orders!X:X,0,Orders!S:S,"*Ray*")+COUNTIFS(Orders!AD:AD,Data!M360,Orders!W:W,1,Orders!X:X,1,Orders!S:S,"*Ray*")+COUNTIFS(Orders!AD:AD,Data!M360,Orders!W:W,0,Orders!X:X,0,Orders!S:S,"*Fabric*")+COUNTIFS(Orders!AD:AD,Data!M360,Orders!W:W,1,Orders!X:X,1,Orders!S:S,"*Fabric*")),IF(Data!Z360="AAM",SUMIFS(Data!AW:AW,Data!Z:Z,"TM",Data!X:X,Data!M360),IF(Data!Z360="AM",SUMIFS(Data!AW:AW,Data!Z:Z,"TM",Data!V:V,Data!M360),IF(Data!Z360="AZM",SUMIFS(Data!AW:AW,Data!Z:Z,"TM",Data!U:U,Data!M360),IF(Data!Z360="Zone",SUMIFS(Data!AW:AW,Data!Z:Z,"TM",Data!T:T,Data!M360),IF(Data!Z360="Region",SUMIFS(Data!AW:AW,Data!Z:Z,"TM",Data!S:S,Data!M360),IF(Data!Z360="Country",SUMIFS(Data!AW:AW,Data!Z:Z,"TM",Data!R:R,Data!M360),0)))))))</f>
        <v>0</v>
      </c>
      <c r="AX360" s="18">
        <f>IF(Z360="TM",(COUNTIFS(Orders!AD:AD,Data!M360,Orders!W:W,0,Orders!X:X,0,Orders!S:S,"*Starter*")+COUNTIFS(Orders!AD:AD,Data!M360,Orders!W:W,1,Orders!X:X,1,Orders!S:S,"*Starter*")),IF(Data!Z360="AAM",SUMIFS(Data!AX:AX,Data!Z:Z,"TM",Data!X:X,Data!M360),IF(Data!Z360="AM",SUMIFS(Data!AX:AX,Data!Z:Z,"TM",Data!V:V,Data!M360),IF(Data!Z360="AZM",SUMIFS(Data!AX:AX,Data!Z:Z,"TM",Data!U:U,Data!M360),IF(Data!Z360="Zone",SUMIFS(Data!AX:AX,Data!Z:Z,"TM",Data!T:T,Data!M360),IF(Data!Z360="Region",SUMIFS(Data!AX:AX,Data!Z:Z,"TM",Data!S:S,Data!M360),IF(Data!Z360="Country",SUMIFS(Data!AX:AX,Data!Z:Z,"TM",Data!R:R,Data!M360),0)))))))</f>
        <v>0</v>
      </c>
      <c r="AY360" s="18">
        <f>IF(Z360="TM",(COUNTIFS(Orders!AD:AD,Data!M360,Orders!W:W,0,Orders!X:X,0,Orders!S:S,"*Pro*")+COUNTIFS(Orders!AD:AD,Data!M360,Orders!W:W,1,Orders!X:X,1,Orders!S:S,"*Pro*")),IF(Data!Z360="AAM",SUMIFS(Data!AY:AY,Data!Z:Z,"TM",Data!X:X,Data!M360),IF(Data!Z360="AM",SUMIFS(Data!AY:AY,Data!Z:Z,"TM",Data!V:V,Data!M360),IF(Data!Z360="AZM",SUMIFS(Data!AY:AY,Data!Z:Z,"TM",Data!U:U,Data!M360),IF(Data!Z360="Zone",SUMIFS(Data!AY:AY,Data!Z:Z,"TM",Data!T:T,Data!M360),IF(Data!Z360="Region",SUMIFS(Data!AY:AY,Data!Z:Z,"TM",Data!S:S,Data!M360),IF(Data!Z360="Country",SUMIFS(Data!AY:AY,Data!Z:Z,"TM",Data!R:R,Data!M360),0)))))))</f>
        <v>0</v>
      </c>
      <c r="AZ360" s="18">
        <f>IF(Z360="TM",(COUNTIFS(Orders!AD:AD,Data!M360,Orders!W:W,0,Orders!X:X,0,Orders!S:S,"*Tab*")+COUNTIFS(Orders!AD:AD,Data!M360,Orders!W:W,1,Orders!X:X,1,Orders!S:S,"*Tab*")),IF(Data!Z360="AAM",SUMIFS(Data!AZ:AZ,Data!Z:Z,"TM",Data!X:X,Data!M360),IF(Data!Z360="AM",SUMIFS(Data!AZ:AZ,Data!Z:Z,"TM",Data!V:V,Data!M360),IF(Data!Z360="AZM",SUMIFS(Data!AZ:AZ,Data!Z:Z,"TM",Data!U:U,Data!M360),IF(Data!Z360="Zone",SUMIFS(Data!AZ:AZ,Data!Z:Z,"TM",Data!T:T,Data!M360),IF(Data!Z360="Region",SUMIFS(Data!AZ:AZ,Data!Z:Z,"TM",Data!S:S,Data!M360),IF(Data!Z360="Country",SUMIFS(Data!AZ:AZ,Data!Z:Z,"TM",Data!R:R,Data!M360),0)))))))</f>
        <v>0</v>
      </c>
      <c r="BA360" s="18">
        <f>IF(Z360="TM",(COUNTIFS(Orders!AD:AD,Data!M360,Orders!W:W,0,Orders!X:X,0,Orders!S:S,"*Dental*")+COUNTIFS(Orders!AD:AD,Data!M360,Orders!W:W,1,Orders!X:X,1,Orders!S:S,"*Dental*")+COUNTIFS(Orders!AD:AD,Data!M360,Orders!W:W,0,Orders!X:X,0,Orders!S:S,"*Pediatric*")+COUNTIFS(Orders!AD:AD,Data!M360,Orders!W:W,1,Orders!X:X,1,Orders!S:S,"*Pediatric*")),IF(Data!Z360="AAM",SUMIFS(Data!BA:BA,Data!Z:Z,"TM",Data!X:X,Data!M360),IF(Data!Z360="AM",SUMIFS(Data!BA:BA,Data!Z:Z,"TM",Data!V:V,Data!M360),IF(Data!Z360="AZM",SUMIFS(Data!BA:BA,Data!Z:Z,"TM",Data!U:U,Data!M360),IF(Data!Z360="Zone",SUMIFS(Data!BA:BA,Data!Z:Z,"TM",Data!T:T,Data!M360),IF(Data!Z360="Region",SUMIFS(Data!BA:BA,Data!Z:Z,"TM",Data!S:S,Data!M360),IF(Data!Z360="Country",SUMIFS(Data!BA:BA,Data!Z:Z,"TM",Data!R:R,Data!M360),0)))))))</f>
        <v>0</v>
      </c>
      <c r="BB360" s="18">
        <f>IF(Z360="TM",(COUNTIFS(Orders!AD:AD,Data!M360,Orders!W:W,0,Orders!X:X,0,Orders!S:S,"*Fabric*")+COUNTIFS(Orders!AD:AD,Data!M360,Orders!W:W,1,Orders!X:X,1,Orders!S:S,"*Fabric*")),IF(Data!Z360="AAM",SUMIFS(Data!BB:BB,Data!Z:Z,"TM",Data!X:X,Data!M360),IF(Data!Z360="AM",SUMIFS(Data!BB:BB,Data!Z:Z,"TM",Data!V:V,Data!M360),IF(Data!Z360="AZM",SUMIFS(Data!BB:BB,Data!Z:Z,"TM",Data!U:U,Data!M360),IF(Data!Z360="Zone",SUMIFS(Data!BB:BB,Data!Z:Z,"TM",Data!T:T,Data!M360),IF(Data!Z360="Region",SUMIFS(Data!BB:BB,Data!Z:Z,"TM",Data!S:S,Data!M360),IF(Data!Z360="Country",SUMIFS(Data!BB:BB,Data!Z:Z,"TM",Data!R:R,Data!M360),0)))))))</f>
        <v>0</v>
      </c>
    </row>
    <row r="361" spans="1:54" ht="15.75" x14ac:dyDescent="0.3">
      <c r="A361" s="33" t="str">
        <f t="shared" si="105"/>
        <v/>
      </c>
      <c r="B361" s="33" t="b">
        <f t="shared" si="106"/>
        <v>1</v>
      </c>
      <c r="C361" s="33" t="e">
        <f>IF(ISERROR(SMALL($D$4:$D$594,E361)),””,SMALL($D$4:$D$594,E361))</f>
        <v>#NAME?</v>
      </c>
      <c r="D361" s="34" t="str">
        <f t="shared" si="107"/>
        <v/>
      </c>
      <c r="E361" s="33">
        <f>ROWS($E$4:E361)</f>
        <v>358</v>
      </c>
      <c r="F361" s="33">
        <f t="shared" si="108"/>
        <v>0</v>
      </c>
      <c r="G361" s="33">
        <f>IF(OR(Report!$C$7="",Report!$C$7="All Levels"),1,IF(Report!$C$7=Data!Z361,1,0))</f>
        <v>0</v>
      </c>
      <c r="H361" s="33">
        <f t="shared" si="109"/>
        <v>1</v>
      </c>
      <c r="I361" s="33">
        <f t="shared" si="110"/>
        <v>3</v>
      </c>
      <c r="J361" s="33">
        <f>IF(OR(Report!$F$7="",Report!$F$7="All AMs"),1,IF(Report!$F$7=Data!W361,1,0))</f>
        <v>1</v>
      </c>
      <c r="K361" s="33">
        <f>IF(OR(Report!$E$7="",Report!$E$7="All Zones"),1,IF(Report!$E$7=Data!P361,1,0))</f>
        <v>1</v>
      </c>
      <c r="L361" s="33">
        <f>IF(OR(Report!$D$7="",Report!$D$7="All Regions"),1,IF(Report!$D$7=Data!O361,1,0))</f>
        <v>1</v>
      </c>
      <c r="M361" s="67" t="s">
        <v>1191</v>
      </c>
      <c r="N361" s="67" t="s">
        <v>1192</v>
      </c>
      <c r="O361" s="68" t="s">
        <v>19</v>
      </c>
      <c r="P361" s="68" t="s">
        <v>686</v>
      </c>
      <c r="Q361" s="68" t="s">
        <v>686</v>
      </c>
      <c r="R361" s="67" t="s">
        <v>777</v>
      </c>
      <c r="S361" s="67" t="s">
        <v>753</v>
      </c>
      <c r="T361" s="67" t="s">
        <v>755</v>
      </c>
      <c r="U361" s="67"/>
      <c r="V361" s="67" t="s">
        <v>833</v>
      </c>
      <c r="W361" s="67" t="s">
        <v>721</v>
      </c>
      <c r="X361" s="67" t="s">
        <v>889</v>
      </c>
      <c r="Y361" s="68" t="s">
        <v>361</v>
      </c>
      <c r="Z361" s="68" t="s">
        <v>13</v>
      </c>
      <c r="AA361" s="68" t="s">
        <v>925</v>
      </c>
      <c r="AB361" s="18">
        <f>IF(Z361="TM",IF(AA361="H",(COUNTIFS(Orders!AD:AD,Data!M361,Orders!W:W,0,Orders!X:X,0)+COUNTIFS(Orders!AD:AD,Data!M361,Orders!W:W,1,Orders!X:X,1)),0),IF(Data!Z361="AAM",SUMIFS(Data!AB:AB,Data!Z:Z,"TM",Data!X:X,Data!M361,AA:AA,"H"),IF(Data!Z361="AM",SUMIFS(Data!AB:AB,Data!Z:Z,"TM",Data!V:V,Data!M361,AA:AA,"H"),IF(Data!Z361="AZM",SUMIFS(Data!AB:AB,Data!Z:Z,"TM",Data!U:U,Data!M361,AA:AA,"H"),IF(Data!Z361="ZM",SUMIFS(Data!AB:AB,Data!Z:Z,"TM",Data!T:T,Data!M361,AA:AA,"H"),IF(Data!Z361="RM",SUMIFS(Data!AB:AB,Data!Z:Z,"TM",Data!S:S,Data!M361,AA:AA,"H"),IF(Data!Z361="CM",SUMIFS(Data!AB:AB,Data!Z:Z,"TM",Data!R:R,Data!M361,AA:AA,"H"),"")))))))</f>
        <v>0</v>
      </c>
      <c r="AC361" s="28">
        <f>IF(Z361="TM",IF(AA361="H",(SUMIFS(Orders!AG:AG,Orders!AD:AD,Data!M361,Orders!W:W,0,Orders!X:X,0)+SUMIFS(Orders!AG:AG,Orders!AD:AD,Data!M361,Orders!W:W,1,Orders!X:X,1))/12000,0),IF(Data!Z361="AAM",SUMIFS(Data!AC:AC,Data!Z:Z,"TM",Data!X:X,Data!M361,AA:AA,"H"),IF(Data!Z361="AM",SUMIFS(Data!AC:AC,Data!Z:Z,"TM",Data!V:V,Data!M361,AA:AA,"H"),IF(Data!Z361="AZM",SUMIFS(Data!AC:AC,Data!Z:Z,"TM",Data!U:U,Data!M361,AA:AA,"H"),IF(Data!Z361="Zone",SUMIFS(Data!AC:AC,Data!Z:Z,"TM",Data!T:T,Data!M361,AA:AA,"H"),IF(Data!Z361="Region",SUMIFS(Data!AC:AC,Data!Z:Z,"TM",Data!S:S,Data!M361,AA:AA,"H"),IF(Data!Z361="Country",SUMIFS(Data!AC:AC,Data!Z:Z,"TM",Data!R:R,Data!M361,AA:AA,"H"),"")))))))</f>
        <v>0</v>
      </c>
      <c r="AD361" s="18">
        <f>IF(Z361="TM",0,IF(Data!Z361="AAM",SUMIFS(Data!AD:AD,Data!Z:Z,"TM",Data!X:X,Data!M361,AA:AA,"H"),IF(Data!Z361="AM",SUMIFS(Data!AD:AD,Data!Z:Z,"TM",Data!V:V,Data!M361,AA:AA,"H"),IF(Data!Z361="AZM",SUMIFS(Data!AD:AD,Data!Z:Z,"TM",Data!U:U,Data!M361,AA:AA,"H"),IF(Data!Z361="Zone",SUMIFS(Data!AD:AD,Data!Z:Z,"TM",Data!T:T,Data!M361,AA:AA,"H"),IF(Data!Z361="Region",SUMIFS(Data!AD:AD,Data!Z:Z,"TM",Data!S:S,Data!M361,AA:AA,"H"),IF(Data!Z361="Country",SUMIFS(Data!AD:AD,Data!Z:Z,"TM",Data!R:R,Data!M361,AA:AA,"H"),"")))))))</f>
        <v>0</v>
      </c>
      <c r="AE361" s="27">
        <f t="shared" si="94"/>
        <v>0</v>
      </c>
      <c r="AF361" s="26">
        <f t="shared" si="95"/>
        <v>0</v>
      </c>
      <c r="AG361" s="26">
        <f t="shared" si="96"/>
        <v>0</v>
      </c>
      <c r="AH361" s="26">
        <f t="shared" si="97"/>
        <v>0</v>
      </c>
      <c r="AJ361" s="28">
        <f>IF(Z361="TM",IF(AA361="U",(SUMIFS(Orders!AG:AG,Orders!AD:AD,Data!M361,Orders!W:W,0,Orders!X:X,0)+SUMIFS(Orders!AG:AG,Orders!AD:AD,Data!M361,Orders!W:W,1,Orders!X:X,1))/12000,0),IF(Data!Z361="AAM",SUMIFS(Data!AJ:AJ,Data!Z:Z,"TM",Data!X:X,Data!M361,AA:AA,"U"),IF(Data!Z361="AM",SUMIFS(Data!AJ:AJ,Data!Z:Z,"TM",Data!V:V,Data!M361,AA:AA,"U"),IF(Data!Z361="AZM",SUMIFS(Data!AJ:AJ,Data!Z:Z,"TM",Data!U:U,Data!M361,AA:AA,"U"),IF(Data!Z361="Zone",SUMIFS(Data!AJ:AJ,Data!Z:Z,"TM",Data!T:T,Data!M361,AA:AA,"U"),IF(Data!Z361="Region",SUMIFS(Data!AJ:AJ,Data!Z:Z,"TM",Data!S:S,Data!M361,AA:AA,"U"),IF(Data!Z361="Country",SUMIFS(Data!AJ:AJ,Data!Z:Z,"TM",Data!R:R,Data!M361,AA:AA,"U"),"")))))))</f>
        <v>0</v>
      </c>
      <c r="AK361" s="18">
        <f>IF(Z361="TM",IF(AA361="U",(SUMIFS(Orders!AG:AG,Orders!AD:AD,Data!M361,Orders!W:W,0,Orders!X:X,0)+SUMIFS(Orders!AG:AG,Orders!AD:AD,Data!M361,Orders!W:W,1,Orders!X:X,1)),0),IF(Data!Z361="AAM",SUMIFS(Data!AK:AK,Data!Z:Z,"TM",Data!X:X,Data!M361,AA:AA,"U"),IF(Data!Z361="AM",SUMIFS(Data!AK:AK,Data!Z:Z,"TM",Data!V:V,Data!M361,AA:AA,"U"),IF(Data!Z361="AZM",SUMIFS(Data!AK:AK,Data!Z:Z,"TM",Data!U:U,Data!M361,AA:AA,"U"),IF(Data!Z361="Zone",SUMIFS(Data!AK:AK,Data!Z:Z,"TM",Data!T:T,Data!M361,AA:AA,"U"),IF(Data!Z361="Region",SUMIFS(Data!AK:AK,Data!Z:Z,"TM",Data!S:S,Data!M361,AA:AA,"U"),IF(Data!Z361="Country",SUMIFS(Data!AK:AK,Data!Z:Z,"TM",Data!R:R,Data!M361,AA:AA,"U"),"")))))))</f>
        <v>0</v>
      </c>
      <c r="AL361" s="18">
        <f>IF(Z361="TM",12000*0,IF(Data!Z361="AAM",SUMIFS(Data!AL:AL,Data!Z:Z,"TM",Data!X:X,Data!M361,AA:AA,"H"),IF(Data!Z361="AM",SUMIFS(Data!AL:AL,Data!Z:Z,"TM",Data!V:V,Data!M361,AA:AA,"H"),IF(Data!Z361="AZM",SUMIFS(Data!AL:AL,Data!Z:Z,"TM",Data!U:U,Data!M361,AA:AA,"H"),IF(Data!Z361="Zone",SUMIFS(Data!AL:AL,Data!Z:Z,"TM",Data!T:T,Data!M361,AA:AA,"H"),IF(Data!Z361="Region",SUMIFS(Data!AL:AL,Data!Z:Z,"TM",Data!S:S,Data!M361,AA:AA,"H"),IF(Data!Z361="Country",SUMIFS(Data!AL:AL,Data!Z:Z,"TM",Data!R:R,Data!M361,AA:AA,"H"),"")))))))</f>
        <v>0</v>
      </c>
      <c r="AM361" s="27">
        <f t="shared" si="98"/>
        <v>0</v>
      </c>
      <c r="AN361" s="26">
        <f t="shared" si="99"/>
        <v>0</v>
      </c>
      <c r="AO361" s="26">
        <f t="shared" si="100"/>
        <v>0</v>
      </c>
      <c r="AQ361" s="28">
        <f t="shared" si="101"/>
        <v>0</v>
      </c>
      <c r="AR361" s="18">
        <f t="shared" si="102"/>
        <v>0</v>
      </c>
      <c r="AS361" s="18">
        <f t="shared" si="103"/>
        <v>0</v>
      </c>
      <c r="AT361" s="27">
        <f t="shared" si="104"/>
        <v>0</v>
      </c>
      <c r="AU361" s="27"/>
      <c r="AV361" s="27"/>
      <c r="AW361" s="18">
        <f>IF(Z361="TM",(COUNTIFS(Orders!AD:AD,Data!M361,Orders!W:W,0,Orders!X:X,0,Orders!S:S,"*Ray*")+COUNTIFS(Orders!AD:AD,Data!M361,Orders!W:W,1,Orders!X:X,1,Orders!S:S,"*Ray*")+COUNTIFS(Orders!AD:AD,Data!M361,Orders!W:W,0,Orders!X:X,0,Orders!S:S,"*Fabric*")+COUNTIFS(Orders!AD:AD,Data!M361,Orders!W:W,1,Orders!X:X,1,Orders!S:S,"*Fabric*")),IF(Data!Z361="AAM",SUMIFS(Data!AW:AW,Data!Z:Z,"TM",Data!X:X,Data!M361),IF(Data!Z361="AM",SUMIFS(Data!AW:AW,Data!Z:Z,"TM",Data!V:V,Data!M361),IF(Data!Z361="AZM",SUMIFS(Data!AW:AW,Data!Z:Z,"TM",Data!U:U,Data!M361),IF(Data!Z361="Zone",SUMIFS(Data!AW:AW,Data!Z:Z,"TM",Data!T:T,Data!M361),IF(Data!Z361="Region",SUMIFS(Data!AW:AW,Data!Z:Z,"TM",Data!S:S,Data!M361),IF(Data!Z361="Country",SUMIFS(Data!AW:AW,Data!Z:Z,"TM",Data!R:R,Data!M361),0)))))))</f>
        <v>0</v>
      </c>
      <c r="AX361" s="18">
        <f>IF(Z361="TM",(COUNTIFS(Orders!AD:AD,Data!M361,Orders!W:W,0,Orders!X:X,0,Orders!S:S,"*Starter*")+COUNTIFS(Orders!AD:AD,Data!M361,Orders!W:W,1,Orders!X:X,1,Orders!S:S,"*Starter*")),IF(Data!Z361="AAM",SUMIFS(Data!AX:AX,Data!Z:Z,"TM",Data!X:X,Data!M361),IF(Data!Z361="AM",SUMIFS(Data!AX:AX,Data!Z:Z,"TM",Data!V:V,Data!M361),IF(Data!Z361="AZM",SUMIFS(Data!AX:AX,Data!Z:Z,"TM",Data!U:U,Data!M361),IF(Data!Z361="Zone",SUMIFS(Data!AX:AX,Data!Z:Z,"TM",Data!T:T,Data!M361),IF(Data!Z361="Region",SUMIFS(Data!AX:AX,Data!Z:Z,"TM",Data!S:S,Data!M361),IF(Data!Z361="Country",SUMIFS(Data!AX:AX,Data!Z:Z,"TM",Data!R:R,Data!M361),0)))))))</f>
        <v>0</v>
      </c>
      <c r="AY361" s="18">
        <f>IF(Z361="TM",(COUNTIFS(Orders!AD:AD,Data!M361,Orders!W:W,0,Orders!X:X,0,Orders!S:S,"*Pro*")+COUNTIFS(Orders!AD:AD,Data!M361,Orders!W:W,1,Orders!X:X,1,Orders!S:S,"*Pro*")),IF(Data!Z361="AAM",SUMIFS(Data!AY:AY,Data!Z:Z,"TM",Data!X:X,Data!M361),IF(Data!Z361="AM",SUMIFS(Data!AY:AY,Data!Z:Z,"TM",Data!V:V,Data!M361),IF(Data!Z361="AZM",SUMIFS(Data!AY:AY,Data!Z:Z,"TM",Data!U:U,Data!M361),IF(Data!Z361="Zone",SUMIFS(Data!AY:AY,Data!Z:Z,"TM",Data!T:T,Data!M361),IF(Data!Z361="Region",SUMIFS(Data!AY:AY,Data!Z:Z,"TM",Data!S:S,Data!M361),IF(Data!Z361="Country",SUMIFS(Data!AY:AY,Data!Z:Z,"TM",Data!R:R,Data!M361),0)))))))</f>
        <v>0</v>
      </c>
      <c r="AZ361" s="18">
        <f>IF(Z361="TM",(COUNTIFS(Orders!AD:AD,Data!M361,Orders!W:W,0,Orders!X:X,0,Orders!S:S,"*Tab*")+COUNTIFS(Orders!AD:AD,Data!M361,Orders!W:W,1,Orders!X:X,1,Orders!S:S,"*Tab*")),IF(Data!Z361="AAM",SUMIFS(Data!AZ:AZ,Data!Z:Z,"TM",Data!X:X,Data!M361),IF(Data!Z361="AM",SUMIFS(Data!AZ:AZ,Data!Z:Z,"TM",Data!V:V,Data!M361),IF(Data!Z361="AZM",SUMIFS(Data!AZ:AZ,Data!Z:Z,"TM",Data!U:U,Data!M361),IF(Data!Z361="Zone",SUMIFS(Data!AZ:AZ,Data!Z:Z,"TM",Data!T:T,Data!M361),IF(Data!Z361="Region",SUMIFS(Data!AZ:AZ,Data!Z:Z,"TM",Data!S:S,Data!M361),IF(Data!Z361="Country",SUMIFS(Data!AZ:AZ,Data!Z:Z,"TM",Data!R:R,Data!M361),0)))))))</f>
        <v>0</v>
      </c>
      <c r="BA361" s="18">
        <f>IF(Z361="TM",(COUNTIFS(Orders!AD:AD,Data!M361,Orders!W:W,0,Orders!X:X,0,Orders!S:S,"*Dental*")+COUNTIFS(Orders!AD:AD,Data!M361,Orders!W:W,1,Orders!X:X,1,Orders!S:S,"*Dental*")+COUNTIFS(Orders!AD:AD,Data!M361,Orders!W:W,0,Orders!X:X,0,Orders!S:S,"*Pediatric*")+COUNTIFS(Orders!AD:AD,Data!M361,Orders!W:W,1,Orders!X:X,1,Orders!S:S,"*Pediatric*")),IF(Data!Z361="AAM",SUMIFS(Data!BA:BA,Data!Z:Z,"TM",Data!X:X,Data!M361),IF(Data!Z361="AM",SUMIFS(Data!BA:BA,Data!Z:Z,"TM",Data!V:V,Data!M361),IF(Data!Z361="AZM",SUMIFS(Data!BA:BA,Data!Z:Z,"TM",Data!U:U,Data!M361),IF(Data!Z361="Zone",SUMIFS(Data!BA:BA,Data!Z:Z,"TM",Data!T:T,Data!M361),IF(Data!Z361="Region",SUMIFS(Data!BA:BA,Data!Z:Z,"TM",Data!S:S,Data!M361),IF(Data!Z361="Country",SUMIFS(Data!BA:BA,Data!Z:Z,"TM",Data!R:R,Data!M361),0)))))))</f>
        <v>0</v>
      </c>
      <c r="BB361" s="18">
        <f>IF(Z361="TM",(COUNTIFS(Orders!AD:AD,Data!M361,Orders!W:W,0,Orders!X:X,0,Orders!S:S,"*Fabric*")+COUNTIFS(Orders!AD:AD,Data!M361,Orders!W:W,1,Orders!X:X,1,Orders!S:S,"*Fabric*")),IF(Data!Z361="AAM",SUMIFS(Data!BB:BB,Data!Z:Z,"TM",Data!X:X,Data!M361),IF(Data!Z361="AM",SUMIFS(Data!BB:BB,Data!Z:Z,"TM",Data!V:V,Data!M361),IF(Data!Z361="AZM",SUMIFS(Data!BB:BB,Data!Z:Z,"TM",Data!U:U,Data!M361),IF(Data!Z361="Zone",SUMIFS(Data!BB:BB,Data!Z:Z,"TM",Data!T:T,Data!M361),IF(Data!Z361="Region",SUMIFS(Data!BB:BB,Data!Z:Z,"TM",Data!S:S,Data!M361),IF(Data!Z361="Country",SUMIFS(Data!BB:BB,Data!Z:Z,"TM",Data!R:R,Data!M361),0)))))))</f>
        <v>0</v>
      </c>
    </row>
    <row r="362" spans="1:54" ht="15.75" x14ac:dyDescent="0.3">
      <c r="A362" s="33" t="str">
        <f t="shared" si="105"/>
        <v/>
      </c>
      <c r="B362" s="33" t="b">
        <f t="shared" si="106"/>
        <v>1</v>
      </c>
      <c r="C362" s="33" t="e">
        <f>IF(ISERROR(SMALL($D$4:$D$594,E362)),””,SMALL($D$4:$D$594,E362))</f>
        <v>#NAME?</v>
      </c>
      <c r="D362" s="34" t="str">
        <f t="shared" si="107"/>
        <v/>
      </c>
      <c r="E362" s="33">
        <f>ROWS($E$4:E362)</f>
        <v>359</v>
      </c>
      <c r="F362" s="33">
        <f t="shared" si="108"/>
        <v>0</v>
      </c>
      <c r="G362" s="33">
        <f>IF(OR(Report!$C$7="",Report!$C$7="All Levels"),1,IF(Report!$C$7=Data!Z362,1,0))</f>
        <v>0</v>
      </c>
      <c r="H362" s="33">
        <f t="shared" si="109"/>
        <v>1</v>
      </c>
      <c r="I362" s="33">
        <f t="shared" si="110"/>
        <v>3</v>
      </c>
      <c r="J362" s="33">
        <f>IF(OR(Report!$F$7="",Report!$F$7="All AMs"),1,IF(Report!$F$7=Data!W362,1,0))</f>
        <v>1</v>
      </c>
      <c r="K362" s="33">
        <f>IF(OR(Report!$E$7="",Report!$E$7="All Zones"),1,IF(Report!$E$7=Data!P362,1,0))</f>
        <v>1</v>
      </c>
      <c r="L362" s="33">
        <f>IF(OR(Report!$D$7="",Report!$D$7="All Regions"),1,IF(Report!$D$7=Data!O362,1,0))</f>
        <v>1</v>
      </c>
      <c r="M362" s="67" t="s">
        <v>490</v>
      </c>
      <c r="N362" s="67" t="s">
        <v>1193</v>
      </c>
      <c r="O362" s="68" t="s">
        <v>19</v>
      </c>
      <c r="P362" s="68" t="s">
        <v>686</v>
      </c>
      <c r="Q362" s="68" t="s">
        <v>686</v>
      </c>
      <c r="R362" s="67" t="s">
        <v>777</v>
      </c>
      <c r="S362" s="67" t="s">
        <v>753</v>
      </c>
      <c r="T362" s="67" t="s">
        <v>755</v>
      </c>
      <c r="U362" s="67"/>
      <c r="V362" s="67" t="s">
        <v>833</v>
      </c>
      <c r="W362" s="67" t="s">
        <v>721</v>
      </c>
      <c r="X362" s="67"/>
      <c r="Y362" s="68" t="s">
        <v>361</v>
      </c>
      <c r="Z362" s="68" t="s">
        <v>13</v>
      </c>
      <c r="AA362" s="68" t="s">
        <v>70</v>
      </c>
      <c r="AB362" s="18">
        <f>IF(Z362="TM",IF(AA362="H",(COUNTIFS(Orders!AD:AD,Data!M362,Orders!W:W,0,Orders!X:X,0)+COUNTIFS(Orders!AD:AD,Data!M362,Orders!W:W,1,Orders!X:X,1)),0),IF(Data!Z362="AAM",SUMIFS(Data!AB:AB,Data!Z:Z,"TM",Data!X:X,Data!M362,AA:AA,"H"),IF(Data!Z362="AM",SUMIFS(Data!AB:AB,Data!Z:Z,"TM",Data!V:V,Data!M362,AA:AA,"H"),IF(Data!Z362="AZM",SUMIFS(Data!AB:AB,Data!Z:Z,"TM",Data!U:U,Data!M362,AA:AA,"H"),IF(Data!Z362="ZM",SUMIFS(Data!AB:AB,Data!Z:Z,"TM",Data!T:T,Data!M362,AA:AA,"H"),IF(Data!Z362="RM",SUMIFS(Data!AB:AB,Data!Z:Z,"TM",Data!S:S,Data!M362,AA:AA,"H"),IF(Data!Z362="CM",SUMIFS(Data!AB:AB,Data!Z:Z,"TM",Data!R:R,Data!M362,AA:AA,"H"),"")))))))</f>
        <v>0</v>
      </c>
      <c r="AC362" s="28">
        <f>IF(Z362="TM",IF(AA362="H",(SUMIFS(Orders!AG:AG,Orders!AD:AD,Data!M362,Orders!W:W,0,Orders!X:X,0)+SUMIFS(Orders!AG:AG,Orders!AD:AD,Data!M362,Orders!W:W,1,Orders!X:X,1))/12000,0),IF(Data!Z362="AAM",SUMIFS(Data!AC:AC,Data!Z:Z,"TM",Data!X:X,Data!M362,AA:AA,"H"),IF(Data!Z362="AM",SUMIFS(Data!AC:AC,Data!Z:Z,"TM",Data!V:V,Data!M362,AA:AA,"H"),IF(Data!Z362="AZM",SUMIFS(Data!AC:AC,Data!Z:Z,"TM",Data!U:U,Data!M362,AA:AA,"H"),IF(Data!Z362="Zone",SUMIFS(Data!AC:AC,Data!Z:Z,"TM",Data!T:T,Data!M362,AA:AA,"H"),IF(Data!Z362="Region",SUMIFS(Data!AC:AC,Data!Z:Z,"TM",Data!S:S,Data!M362,AA:AA,"H"),IF(Data!Z362="Country",SUMIFS(Data!AC:AC,Data!Z:Z,"TM",Data!R:R,Data!M362,AA:AA,"H"),"")))))))</f>
        <v>0</v>
      </c>
      <c r="AD362" s="18">
        <f>IF(Z362="TM",0,IF(Data!Z362="AAM",SUMIFS(Data!AD:AD,Data!Z:Z,"TM",Data!X:X,Data!M362,AA:AA,"H"),IF(Data!Z362="AM",SUMIFS(Data!AD:AD,Data!Z:Z,"TM",Data!V:V,Data!M362,AA:AA,"H"),IF(Data!Z362="AZM",SUMIFS(Data!AD:AD,Data!Z:Z,"TM",Data!U:U,Data!M362,AA:AA,"H"),IF(Data!Z362="Zone",SUMIFS(Data!AD:AD,Data!Z:Z,"TM",Data!T:T,Data!M362,AA:AA,"H"),IF(Data!Z362="Region",SUMIFS(Data!AD:AD,Data!Z:Z,"TM",Data!S:S,Data!M362,AA:AA,"H"),IF(Data!Z362="Country",SUMIFS(Data!AD:AD,Data!Z:Z,"TM",Data!R:R,Data!M362,AA:AA,"H"),"")))))))</f>
        <v>0</v>
      </c>
      <c r="AE362" s="27">
        <f t="shared" si="94"/>
        <v>0</v>
      </c>
      <c r="AF362" s="26">
        <f t="shared" si="95"/>
        <v>0</v>
      </c>
      <c r="AG362" s="26">
        <f t="shared" si="96"/>
        <v>0</v>
      </c>
      <c r="AH362" s="26">
        <f t="shared" si="97"/>
        <v>0</v>
      </c>
      <c r="AJ362" s="28">
        <f>IF(Z362="TM",IF(AA362="U",(SUMIFS(Orders!AG:AG,Orders!AD:AD,Data!M362,Orders!W:W,0,Orders!X:X,0)+SUMIFS(Orders!AG:AG,Orders!AD:AD,Data!M362,Orders!W:W,1,Orders!X:X,1))/12000,0),IF(Data!Z362="AAM",SUMIFS(Data!AJ:AJ,Data!Z:Z,"TM",Data!X:X,Data!M362,AA:AA,"U"),IF(Data!Z362="AM",SUMIFS(Data!AJ:AJ,Data!Z:Z,"TM",Data!V:V,Data!M362,AA:AA,"U"),IF(Data!Z362="AZM",SUMIFS(Data!AJ:AJ,Data!Z:Z,"TM",Data!U:U,Data!M362,AA:AA,"U"),IF(Data!Z362="Zone",SUMIFS(Data!AJ:AJ,Data!Z:Z,"TM",Data!T:T,Data!M362,AA:AA,"U"),IF(Data!Z362="Region",SUMIFS(Data!AJ:AJ,Data!Z:Z,"TM",Data!S:S,Data!M362,AA:AA,"U"),IF(Data!Z362="Country",SUMIFS(Data!AJ:AJ,Data!Z:Z,"TM",Data!R:R,Data!M362,AA:AA,"U"),"")))))))</f>
        <v>0</v>
      </c>
      <c r="AK362" s="18">
        <f>IF(Z362="TM",IF(AA362="U",(SUMIFS(Orders!AG:AG,Orders!AD:AD,Data!M362,Orders!W:W,0,Orders!X:X,0)+SUMIFS(Orders!AG:AG,Orders!AD:AD,Data!M362,Orders!W:W,1,Orders!X:X,1)),0),IF(Data!Z362="AAM",SUMIFS(Data!AK:AK,Data!Z:Z,"TM",Data!X:X,Data!M362,AA:AA,"U"),IF(Data!Z362="AM",SUMIFS(Data!AK:AK,Data!Z:Z,"TM",Data!V:V,Data!M362,AA:AA,"U"),IF(Data!Z362="AZM",SUMIFS(Data!AK:AK,Data!Z:Z,"TM",Data!U:U,Data!M362,AA:AA,"U"),IF(Data!Z362="Zone",SUMIFS(Data!AK:AK,Data!Z:Z,"TM",Data!T:T,Data!M362,AA:AA,"U"),IF(Data!Z362="Region",SUMIFS(Data!AK:AK,Data!Z:Z,"TM",Data!S:S,Data!M362,AA:AA,"U"),IF(Data!Z362="Country",SUMIFS(Data!AK:AK,Data!Z:Z,"TM",Data!R:R,Data!M362,AA:AA,"U"),"")))))))</f>
        <v>0</v>
      </c>
      <c r="AL362" s="18">
        <f>IF(Z362="TM",12000*0,IF(Data!Z362="AAM",SUMIFS(Data!AL:AL,Data!Z:Z,"TM",Data!X:X,Data!M362,AA:AA,"H"),IF(Data!Z362="AM",SUMIFS(Data!AL:AL,Data!Z:Z,"TM",Data!V:V,Data!M362,AA:AA,"H"),IF(Data!Z362="AZM",SUMIFS(Data!AL:AL,Data!Z:Z,"TM",Data!U:U,Data!M362,AA:AA,"H"),IF(Data!Z362="Zone",SUMIFS(Data!AL:AL,Data!Z:Z,"TM",Data!T:T,Data!M362,AA:AA,"H"),IF(Data!Z362="Region",SUMIFS(Data!AL:AL,Data!Z:Z,"TM",Data!S:S,Data!M362,AA:AA,"H"),IF(Data!Z362="Country",SUMIFS(Data!AL:AL,Data!Z:Z,"TM",Data!R:R,Data!M362,AA:AA,"H"),"")))))))</f>
        <v>0</v>
      </c>
      <c r="AM362" s="27">
        <f t="shared" si="98"/>
        <v>0</v>
      </c>
      <c r="AN362" s="26">
        <f t="shared" si="99"/>
        <v>0</v>
      </c>
      <c r="AO362" s="26">
        <f t="shared" si="100"/>
        <v>0</v>
      </c>
      <c r="AQ362" s="28">
        <f t="shared" si="101"/>
        <v>0</v>
      </c>
      <c r="AR362" s="18">
        <f t="shared" si="102"/>
        <v>0</v>
      </c>
      <c r="AS362" s="18">
        <f t="shared" si="103"/>
        <v>0</v>
      </c>
      <c r="AT362" s="27">
        <f t="shared" si="104"/>
        <v>0</v>
      </c>
      <c r="AU362" s="27"/>
      <c r="AV362" s="27"/>
      <c r="AW362" s="18">
        <f>IF(Z362="TM",(COUNTIFS(Orders!AD:AD,Data!M362,Orders!W:W,0,Orders!X:X,0,Orders!S:S,"*Ray*")+COUNTIFS(Orders!AD:AD,Data!M362,Orders!W:W,1,Orders!X:X,1,Orders!S:S,"*Ray*")+COUNTIFS(Orders!AD:AD,Data!M362,Orders!W:W,0,Orders!X:X,0,Orders!S:S,"*Fabric*")+COUNTIFS(Orders!AD:AD,Data!M362,Orders!W:W,1,Orders!X:X,1,Orders!S:S,"*Fabric*")),IF(Data!Z362="AAM",SUMIFS(Data!AW:AW,Data!Z:Z,"TM",Data!X:X,Data!M362),IF(Data!Z362="AM",SUMIFS(Data!AW:AW,Data!Z:Z,"TM",Data!V:V,Data!M362),IF(Data!Z362="AZM",SUMIFS(Data!AW:AW,Data!Z:Z,"TM",Data!U:U,Data!M362),IF(Data!Z362="Zone",SUMIFS(Data!AW:AW,Data!Z:Z,"TM",Data!T:T,Data!M362),IF(Data!Z362="Region",SUMIFS(Data!AW:AW,Data!Z:Z,"TM",Data!S:S,Data!M362),IF(Data!Z362="Country",SUMIFS(Data!AW:AW,Data!Z:Z,"TM",Data!R:R,Data!M362),0)))))))</f>
        <v>0</v>
      </c>
      <c r="AX362" s="18">
        <f>IF(Z362="TM",(COUNTIFS(Orders!AD:AD,Data!M362,Orders!W:W,0,Orders!X:X,0,Orders!S:S,"*Starter*")+COUNTIFS(Orders!AD:AD,Data!M362,Orders!W:W,1,Orders!X:X,1,Orders!S:S,"*Starter*")),IF(Data!Z362="AAM",SUMIFS(Data!AX:AX,Data!Z:Z,"TM",Data!X:X,Data!M362),IF(Data!Z362="AM",SUMIFS(Data!AX:AX,Data!Z:Z,"TM",Data!V:V,Data!M362),IF(Data!Z362="AZM",SUMIFS(Data!AX:AX,Data!Z:Z,"TM",Data!U:U,Data!M362),IF(Data!Z362="Zone",SUMIFS(Data!AX:AX,Data!Z:Z,"TM",Data!T:T,Data!M362),IF(Data!Z362="Region",SUMIFS(Data!AX:AX,Data!Z:Z,"TM",Data!S:S,Data!M362),IF(Data!Z362="Country",SUMIFS(Data!AX:AX,Data!Z:Z,"TM",Data!R:R,Data!M362),0)))))))</f>
        <v>0</v>
      </c>
      <c r="AY362" s="18">
        <f>IF(Z362="TM",(COUNTIFS(Orders!AD:AD,Data!M362,Orders!W:W,0,Orders!X:X,0,Orders!S:S,"*Pro*")+COUNTIFS(Orders!AD:AD,Data!M362,Orders!W:W,1,Orders!X:X,1,Orders!S:S,"*Pro*")),IF(Data!Z362="AAM",SUMIFS(Data!AY:AY,Data!Z:Z,"TM",Data!X:X,Data!M362),IF(Data!Z362="AM",SUMIFS(Data!AY:AY,Data!Z:Z,"TM",Data!V:V,Data!M362),IF(Data!Z362="AZM",SUMIFS(Data!AY:AY,Data!Z:Z,"TM",Data!U:U,Data!M362),IF(Data!Z362="Zone",SUMIFS(Data!AY:AY,Data!Z:Z,"TM",Data!T:T,Data!M362),IF(Data!Z362="Region",SUMIFS(Data!AY:AY,Data!Z:Z,"TM",Data!S:S,Data!M362),IF(Data!Z362="Country",SUMIFS(Data!AY:AY,Data!Z:Z,"TM",Data!R:R,Data!M362),0)))))))</f>
        <v>0</v>
      </c>
      <c r="AZ362" s="18">
        <f>IF(Z362="TM",(COUNTIFS(Orders!AD:AD,Data!M362,Orders!W:W,0,Orders!X:X,0,Orders!S:S,"*Tab*")+COUNTIFS(Orders!AD:AD,Data!M362,Orders!W:W,1,Orders!X:X,1,Orders!S:S,"*Tab*")),IF(Data!Z362="AAM",SUMIFS(Data!AZ:AZ,Data!Z:Z,"TM",Data!X:X,Data!M362),IF(Data!Z362="AM",SUMIFS(Data!AZ:AZ,Data!Z:Z,"TM",Data!V:V,Data!M362),IF(Data!Z362="AZM",SUMIFS(Data!AZ:AZ,Data!Z:Z,"TM",Data!U:U,Data!M362),IF(Data!Z362="Zone",SUMIFS(Data!AZ:AZ,Data!Z:Z,"TM",Data!T:T,Data!M362),IF(Data!Z362="Region",SUMIFS(Data!AZ:AZ,Data!Z:Z,"TM",Data!S:S,Data!M362),IF(Data!Z362="Country",SUMIFS(Data!AZ:AZ,Data!Z:Z,"TM",Data!R:R,Data!M362),0)))))))</f>
        <v>0</v>
      </c>
      <c r="BA362" s="18">
        <f>IF(Z362="TM",(COUNTIFS(Orders!AD:AD,Data!M362,Orders!W:W,0,Orders!X:X,0,Orders!S:S,"*Dental*")+COUNTIFS(Orders!AD:AD,Data!M362,Orders!W:W,1,Orders!X:X,1,Orders!S:S,"*Dental*")+COUNTIFS(Orders!AD:AD,Data!M362,Orders!W:W,0,Orders!X:X,0,Orders!S:S,"*Pediatric*")+COUNTIFS(Orders!AD:AD,Data!M362,Orders!W:W,1,Orders!X:X,1,Orders!S:S,"*Pediatric*")),IF(Data!Z362="AAM",SUMIFS(Data!BA:BA,Data!Z:Z,"TM",Data!X:X,Data!M362),IF(Data!Z362="AM",SUMIFS(Data!BA:BA,Data!Z:Z,"TM",Data!V:V,Data!M362),IF(Data!Z362="AZM",SUMIFS(Data!BA:BA,Data!Z:Z,"TM",Data!U:U,Data!M362),IF(Data!Z362="Zone",SUMIFS(Data!BA:BA,Data!Z:Z,"TM",Data!T:T,Data!M362),IF(Data!Z362="Region",SUMIFS(Data!BA:BA,Data!Z:Z,"TM",Data!S:S,Data!M362),IF(Data!Z362="Country",SUMIFS(Data!BA:BA,Data!Z:Z,"TM",Data!R:R,Data!M362),0)))))))</f>
        <v>0</v>
      </c>
      <c r="BB362" s="18">
        <f>IF(Z362="TM",(COUNTIFS(Orders!AD:AD,Data!M362,Orders!W:W,0,Orders!X:X,0,Orders!S:S,"*Fabric*")+COUNTIFS(Orders!AD:AD,Data!M362,Orders!W:W,1,Orders!X:X,1,Orders!S:S,"*Fabric*")),IF(Data!Z362="AAM",SUMIFS(Data!BB:BB,Data!Z:Z,"TM",Data!X:X,Data!M362),IF(Data!Z362="AM",SUMIFS(Data!BB:BB,Data!Z:Z,"TM",Data!V:V,Data!M362),IF(Data!Z362="AZM",SUMIFS(Data!BB:BB,Data!Z:Z,"TM",Data!U:U,Data!M362),IF(Data!Z362="Zone",SUMIFS(Data!BB:BB,Data!Z:Z,"TM",Data!T:T,Data!M362),IF(Data!Z362="Region",SUMIFS(Data!BB:BB,Data!Z:Z,"TM",Data!S:S,Data!M362),IF(Data!Z362="Country",SUMIFS(Data!BB:BB,Data!Z:Z,"TM",Data!R:R,Data!M362),0)))))))</f>
        <v>0</v>
      </c>
    </row>
    <row r="363" spans="1:54" ht="15.75" x14ac:dyDescent="0.3">
      <c r="A363" s="33" t="str">
        <f t="shared" si="105"/>
        <v/>
      </c>
      <c r="B363" s="33" t="b">
        <f t="shared" si="106"/>
        <v>1</v>
      </c>
      <c r="C363" s="33" t="e">
        <f>IF(ISERROR(SMALL($D$4:$D$594,E363)),””,SMALL($D$4:$D$594,E363))</f>
        <v>#NAME?</v>
      </c>
      <c r="D363" s="34" t="str">
        <f t="shared" si="107"/>
        <v/>
      </c>
      <c r="E363" s="33">
        <f>ROWS($E$4:E363)</f>
        <v>360</v>
      </c>
      <c r="F363" s="33">
        <f t="shared" si="108"/>
        <v>0</v>
      </c>
      <c r="G363" s="33">
        <f>IF(OR(Report!$C$7="",Report!$C$7="All Levels"),1,IF(Report!$C$7=Data!Z363,1,0))</f>
        <v>0</v>
      </c>
      <c r="H363" s="33">
        <f t="shared" si="109"/>
        <v>1</v>
      </c>
      <c r="I363" s="33">
        <f t="shared" si="110"/>
        <v>3</v>
      </c>
      <c r="J363" s="33">
        <f>IF(OR(Report!$F$7="",Report!$F$7="All AMs"),1,IF(Report!$F$7=Data!W363,1,0))</f>
        <v>1</v>
      </c>
      <c r="K363" s="33">
        <f>IF(OR(Report!$E$7="",Report!$E$7="All Zones"),1,IF(Report!$E$7=Data!P363,1,0))</f>
        <v>1</v>
      </c>
      <c r="L363" s="33">
        <f>IF(OR(Report!$D$7="",Report!$D$7="All Regions"),1,IF(Report!$D$7=Data!O363,1,0))</f>
        <v>1</v>
      </c>
      <c r="M363" s="67" t="s">
        <v>392</v>
      </c>
      <c r="N363" s="67" t="s">
        <v>1194</v>
      </c>
      <c r="O363" s="68" t="s">
        <v>19</v>
      </c>
      <c r="P363" s="68" t="s">
        <v>686</v>
      </c>
      <c r="Q363" s="68" t="s">
        <v>686</v>
      </c>
      <c r="R363" s="67" t="s">
        <v>777</v>
      </c>
      <c r="S363" s="67" t="s">
        <v>753</v>
      </c>
      <c r="T363" s="67" t="s">
        <v>755</v>
      </c>
      <c r="U363" s="67"/>
      <c r="V363" s="67" t="s">
        <v>833</v>
      </c>
      <c r="W363" s="67" t="s">
        <v>721</v>
      </c>
      <c r="X363" s="67"/>
      <c r="Y363" s="68" t="s">
        <v>362</v>
      </c>
      <c r="Z363" s="68" t="s">
        <v>13</v>
      </c>
      <c r="AA363" s="68" t="s">
        <v>70</v>
      </c>
      <c r="AB363" s="18">
        <f>IF(Z363="TM",IF(AA363="H",(COUNTIFS(Orders!AD:AD,Data!M363,Orders!W:W,0,Orders!X:X,0)+COUNTIFS(Orders!AD:AD,Data!M363,Orders!W:W,1,Orders!X:X,1)),0),IF(Data!Z363="AAM",SUMIFS(Data!AB:AB,Data!Z:Z,"TM",Data!X:X,Data!M363,AA:AA,"H"),IF(Data!Z363="AM",SUMIFS(Data!AB:AB,Data!Z:Z,"TM",Data!V:V,Data!M363,AA:AA,"H"),IF(Data!Z363="AZM",SUMIFS(Data!AB:AB,Data!Z:Z,"TM",Data!U:U,Data!M363,AA:AA,"H"),IF(Data!Z363="ZM",SUMIFS(Data!AB:AB,Data!Z:Z,"TM",Data!T:T,Data!M363,AA:AA,"H"),IF(Data!Z363="RM",SUMIFS(Data!AB:AB,Data!Z:Z,"TM",Data!S:S,Data!M363,AA:AA,"H"),IF(Data!Z363="CM",SUMIFS(Data!AB:AB,Data!Z:Z,"TM",Data!R:R,Data!M363,AA:AA,"H"),"")))))))</f>
        <v>0</v>
      </c>
      <c r="AC363" s="28">
        <f>IF(Z363="TM",IF(AA363="H",(SUMIFS(Orders!AG:AG,Orders!AD:AD,Data!M363,Orders!W:W,0,Orders!X:X,0)+SUMIFS(Orders!AG:AG,Orders!AD:AD,Data!M363,Orders!W:W,1,Orders!X:X,1))/12000,0),IF(Data!Z363="AAM",SUMIFS(Data!AC:AC,Data!Z:Z,"TM",Data!X:X,Data!M363,AA:AA,"H"),IF(Data!Z363="AM",SUMIFS(Data!AC:AC,Data!Z:Z,"TM",Data!V:V,Data!M363,AA:AA,"H"),IF(Data!Z363="AZM",SUMIFS(Data!AC:AC,Data!Z:Z,"TM",Data!U:U,Data!M363,AA:AA,"H"),IF(Data!Z363="Zone",SUMIFS(Data!AC:AC,Data!Z:Z,"TM",Data!T:T,Data!M363,AA:AA,"H"),IF(Data!Z363="Region",SUMIFS(Data!AC:AC,Data!Z:Z,"TM",Data!S:S,Data!M363,AA:AA,"H"),IF(Data!Z363="Country",SUMIFS(Data!AC:AC,Data!Z:Z,"TM",Data!R:R,Data!M363,AA:AA,"H"),"")))))))</f>
        <v>0</v>
      </c>
      <c r="AD363" s="18">
        <f>IF(Z363="TM",0,IF(Data!Z363="AAM",SUMIFS(Data!AD:AD,Data!Z:Z,"TM",Data!X:X,Data!M363,AA:AA,"H"),IF(Data!Z363="AM",SUMIFS(Data!AD:AD,Data!Z:Z,"TM",Data!V:V,Data!M363,AA:AA,"H"),IF(Data!Z363="AZM",SUMIFS(Data!AD:AD,Data!Z:Z,"TM",Data!U:U,Data!M363,AA:AA,"H"),IF(Data!Z363="Zone",SUMIFS(Data!AD:AD,Data!Z:Z,"TM",Data!T:T,Data!M363,AA:AA,"H"),IF(Data!Z363="Region",SUMIFS(Data!AD:AD,Data!Z:Z,"TM",Data!S:S,Data!M363,AA:AA,"H"),IF(Data!Z363="Country",SUMIFS(Data!AD:AD,Data!Z:Z,"TM",Data!R:R,Data!M363,AA:AA,"H"),"")))))))</f>
        <v>0</v>
      </c>
      <c r="AE363" s="27">
        <f t="shared" si="94"/>
        <v>0</v>
      </c>
      <c r="AF363" s="26">
        <f t="shared" si="95"/>
        <v>0</v>
      </c>
      <c r="AG363" s="26">
        <f t="shared" si="96"/>
        <v>0</v>
      </c>
      <c r="AH363" s="26">
        <f t="shared" si="97"/>
        <v>0</v>
      </c>
      <c r="AJ363" s="28">
        <f>IF(Z363="TM",IF(AA363="U",(SUMIFS(Orders!AG:AG,Orders!AD:AD,Data!M363,Orders!W:W,0,Orders!X:X,0)+SUMIFS(Orders!AG:AG,Orders!AD:AD,Data!M363,Orders!W:W,1,Orders!X:X,1))/12000,0),IF(Data!Z363="AAM",SUMIFS(Data!AJ:AJ,Data!Z:Z,"TM",Data!X:X,Data!M363,AA:AA,"U"),IF(Data!Z363="AM",SUMIFS(Data!AJ:AJ,Data!Z:Z,"TM",Data!V:V,Data!M363,AA:AA,"U"),IF(Data!Z363="AZM",SUMIFS(Data!AJ:AJ,Data!Z:Z,"TM",Data!U:U,Data!M363,AA:AA,"U"),IF(Data!Z363="Zone",SUMIFS(Data!AJ:AJ,Data!Z:Z,"TM",Data!T:T,Data!M363,AA:AA,"U"),IF(Data!Z363="Region",SUMIFS(Data!AJ:AJ,Data!Z:Z,"TM",Data!S:S,Data!M363,AA:AA,"U"),IF(Data!Z363="Country",SUMIFS(Data!AJ:AJ,Data!Z:Z,"TM",Data!R:R,Data!M363,AA:AA,"U"),"")))))))</f>
        <v>0</v>
      </c>
      <c r="AK363" s="18">
        <f>IF(Z363="TM",IF(AA363="U",(SUMIFS(Orders!AG:AG,Orders!AD:AD,Data!M363,Orders!W:W,0,Orders!X:X,0)+SUMIFS(Orders!AG:AG,Orders!AD:AD,Data!M363,Orders!W:W,1,Orders!X:X,1)),0),IF(Data!Z363="AAM",SUMIFS(Data!AK:AK,Data!Z:Z,"TM",Data!X:X,Data!M363,AA:AA,"U"),IF(Data!Z363="AM",SUMIFS(Data!AK:AK,Data!Z:Z,"TM",Data!V:V,Data!M363,AA:AA,"U"),IF(Data!Z363="AZM",SUMIFS(Data!AK:AK,Data!Z:Z,"TM",Data!U:U,Data!M363,AA:AA,"U"),IF(Data!Z363="Zone",SUMIFS(Data!AK:AK,Data!Z:Z,"TM",Data!T:T,Data!M363,AA:AA,"U"),IF(Data!Z363="Region",SUMIFS(Data!AK:AK,Data!Z:Z,"TM",Data!S:S,Data!M363,AA:AA,"U"),IF(Data!Z363="Country",SUMIFS(Data!AK:AK,Data!Z:Z,"TM",Data!R:R,Data!M363,AA:AA,"U"),"")))))))</f>
        <v>0</v>
      </c>
      <c r="AL363" s="18">
        <f>IF(Z363="TM",12000*0,IF(Data!Z363="AAM",SUMIFS(Data!AL:AL,Data!Z:Z,"TM",Data!X:X,Data!M363,AA:AA,"H"),IF(Data!Z363="AM",SUMIFS(Data!AL:AL,Data!Z:Z,"TM",Data!V:V,Data!M363,AA:AA,"H"),IF(Data!Z363="AZM",SUMIFS(Data!AL:AL,Data!Z:Z,"TM",Data!U:U,Data!M363,AA:AA,"H"),IF(Data!Z363="Zone",SUMIFS(Data!AL:AL,Data!Z:Z,"TM",Data!T:T,Data!M363,AA:AA,"H"),IF(Data!Z363="Region",SUMIFS(Data!AL:AL,Data!Z:Z,"TM",Data!S:S,Data!M363,AA:AA,"H"),IF(Data!Z363="Country",SUMIFS(Data!AL:AL,Data!Z:Z,"TM",Data!R:R,Data!M363,AA:AA,"H"),"")))))))</f>
        <v>0</v>
      </c>
      <c r="AM363" s="27">
        <f t="shared" si="98"/>
        <v>0</v>
      </c>
      <c r="AN363" s="26">
        <f t="shared" si="99"/>
        <v>0</v>
      </c>
      <c r="AO363" s="26">
        <f t="shared" si="100"/>
        <v>0</v>
      </c>
      <c r="AQ363" s="28">
        <f t="shared" si="101"/>
        <v>0</v>
      </c>
      <c r="AR363" s="18">
        <f t="shared" si="102"/>
        <v>0</v>
      </c>
      <c r="AS363" s="18">
        <f t="shared" si="103"/>
        <v>0</v>
      </c>
      <c r="AT363" s="27">
        <f t="shared" si="104"/>
        <v>0</v>
      </c>
      <c r="AU363" s="27"/>
      <c r="AV363" s="27"/>
      <c r="AW363" s="18">
        <f>IF(Z363="TM",(COUNTIFS(Orders!AD:AD,Data!M363,Orders!W:W,0,Orders!X:X,0,Orders!S:S,"*Ray*")+COUNTIFS(Orders!AD:AD,Data!M363,Orders!W:W,1,Orders!X:X,1,Orders!S:S,"*Ray*")+COUNTIFS(Orders!AD:AD,Data!M363,Orders!W:W,0,Orders!X:X,0,Orders!S:S,"*Fabric*")+COUNTIFS(Orders!AD:AD,Data!M363,Orders!W:W,1,Orders!X:X,1,Orders!S:S,"*Fabric*")),IF(Data!Z363="AAM",SUMIFS(Data!AW:AW,Data!Z:Z,"TM",Data!X:X,Data!M363),IF(Data!Z363="AM",SUMIFS(Data!AW:AW,Data!Z:Z,"TM",Data!V:V,Data!M363),IF(Data!Z363="AZM",SUMIFS(Data!AW:AW,Data!Z:Z,"TM",Data!U:U,Data!M363),IF(Data!Z363="Zone",SUMIFS(Data!AW:AW,Data!Z:Z,"TM",Data!T:T,Data!M363),IF(Data!Z363="Region",SUMIFS(Data!AW:AW,Data!Z:Z,"TM",Data!S:S,Data!M363),IF(Data!Z363="Country",SUMIFS(Data!AW:AW,Data!Z:Z,"TM",Data!R:R,Data!M363),0)))))))</f>
        <v>0</v>
      </c>
      <c r="AX363" s="18">
        <f>IF(Z363="TM",(COUNTIFS(Orders!AD:AD,Data!M363,Orders!W:W,0,Orders!X:X,0,Orders!S:S,"*Starter*")+COUNTIFS(Orders!AD:AD,Data!M363,Orders!W:W,1,Orders!X:X,1,Orders!S:S,"*Starter*")),IF(Data!Z363="AAM",SUMIFS(Data!AX:AX,Data!Z:Z,"TM",Data!X:X,Data!M363),IF(Data!Z363="AM",SUMIFS(Data!AX:AX,Data!Z:Z,"TM",Data!V:V,Data!M363),IF(Data!Z363="AZM",SUMIFS(Data!AX:AX,Data!Z:Z,"TM",Data!U:U,Data!M363),IF(Data!Z363="Zone",SUMIFS(Data!AX:AX,Data!Z:Z,"TM",Data!T:T,Data!M363),IF(Data!Z363="Region",SUMIFS(Data!AX:AX,Data!Z:Z,"TM",Data!S:S,Data!M363),IF(Data!Z363="Country",SUMIFS(Data!AX:AX,Data!Z:Z,"TM",Data!R:R,Data!M363),0)))))))</f>
        <v>0</v>
      </c>
      <c r="AY363" s="18">
        <f>IF(Z363="TM",(COUNTIFS(Orders!AD:AD,Data!M363,Orders!W:W,0,Orders!X:X,0,Orders!S:S,"*Pro*")+COUNTIFS(Orders!AD:AD,Data!M363,Orders!W:W,1,Orders!X:X,1,Orders!S:S,"*Pro*")),IF(Data!Z363="AAM",SUMIFS(Data!AY:AY,Data!Z:Z,"TM",Data!X:X,Data!M363),IF(Data!Z363="AM",SUMIFS(Data!AY:AY,Data!Z:Z,"TM",Data!V:V,Data!M363),IF(Data!Z363="AZM",SUMIFS(Data!AY:AY,Data!Z:Z,"TM",Data!U:U,Data!M363),IF(Data!Z363="Zone",SUMIFS(Data!AY:AY,Data!Z:Z,"TM",Data!T:T,Data!M363),IF(Data!Z363="Region",SUMIFS(Data!AY:AY,Data!Z:Z,"TM",Data!S:S,Data!M363),IF(Data!Z363="Country",SUMIFS(Data!AY:AY,Data!Z:Z,"TM",Data!R:R,Data!M363),0)))))))</f>
        <v>0</v>
      </c>
      <c r="AZ363" s="18">
        <f>IF(Z363="TM",(COUNTIFS(Orders!AD:AD,Data!M363,Orders!W:W,0,Orders!X:X,0,Orders!S:S,"*Tab*")+COUNTIFS(Orders!AD:AD,Data!M363,Orders!W:W,1,Orders!X:X,1,Orders!S:S,"*Tab*")),IF(Data!Z363="AAM",SUMIFS(Data!AZ:AZ,Data!Z:Z,"TM",Data!X:X,Data!M363),IF(Data!Z363="AM",SUMIFS(Data!AZ:AZ,Data!Z:Z,"TM",Data!V:V,Data!M363),IF(Data!Z363="AZM",SUMIFS(Data!AZ:AZ,Data!Z:Z,"TM",Data!U:U,Data!M363),IF(Data!Z363="Zone",SUMIFS(Data!AZ:AZ,Data!Z:Z,"TM",Data!T:T,Data!M363),IF(Data!Z363="Region",SUMIFS(Data!AZ:AZ,Data!Z:Z,"TM",Data!S:S,Data!M363),IF(Data!Z363="Country",SUMIFS(Data!AZ:AZ,Data!Z:Z,"TM",Data!R:R,Data!M363),0)))))))</f>
        <v>0</v>
      </c>
      <c r="BA363" s="18">
        <f>IF(Z363="TM",(COUNTIFS(Orders!AD:AD,Data!M363,Orders!W:W,0,Orders!X:X,0,Orders!S:S,"*Dental*")+COUNTIFS(Orders!AD:AD,Data!M363,Orders!W:W,1,Orders!X:X,1,Orders!S:S,"*Dental*")+COUNTIFS(Orders!AD:AD,Data!M363,Orders!W:W,0,Orders!X:X,0,Orders!S:S,"*Pediatric*")+COUNTIFS(Orders!AD:AD,Data!M363,Orders!W:W,1,Orders!X:X,1,Orders!S:S,"*Pediatric*")),IF(Data!Z363="AAM",SUMIFS(Data!BA:BA,Data!Z:Z,"TM",Data!X:X,Data!M363),IF(Data!Z363="AM",SUMIFS(Data!BA:BA,Data!Z:Z,"TM",Data!V:V,Data!M363),IF(Data!Z363="AZM",SUMIFS(Data!BA:BA,Data!Z:Z,"TM",Data!U:U,Data!M363),IF(Data!Z363="Zone",SUMIFS(Data!BA:BA,Data!Z:Z,"TM",Data!T:T,Data!M363),IF(Data!Z363="Region",SUMIFS(Data!BA:BA,Data!Z:Z,"TM",Data!S:S,Data!M363),IF(Data!Z363="Country",SUMIFS(Data!BA:BA,Data!Z:Z,"TM",Data!R:R,Data!M363),0)))))))</f>
        <v>0</v>
      </c>
      <c r="BB363" s="18">
        <f>IF(Z363="TM",(COUNTIFS(Orders!AD:AD,Data!M363,Orders!W:W,0,Orders!X:X,0,Orders!S:S,"*Fabric*")+COUNTIFS(Orders!AD:AD,Data!M363,Orders!W:W,1,Orders!X:X,1,Orders!S:S,"*Fabric*")),IF(Data!Z363="AAM",SUMIFS(Data!BB:BB,Data!Z:Z,"TM",Data!X:X,Data!M363),IF(Data!Z363="AM",SUMIFS(Data!BB:BB,Data!Z:Z,"TM",Data!V:V,Data!M363),IF(Data!Z363="AZM",SUMIFS(Data!BB:BB,Data!Z:Z,"TM",Data!U:U,Data!M363),IF(Data!Z363="Zone",SUMIFS(Data!BB:BB,Data!Z:Z,"TM",Data!T:T,Data!M363),IF(Data!Z363="Region",SUMIFS(Data!BB:BB,Data!Z:Z,"TM",Data!S:S,Data!M363),IF(Data!Z363="Country",SUMIFS(Data!BB:BB,Data!Z:Z,"TM",Data!R:R,Data!M363),0)))))))</f>
        <v>0</v>
      </c>
    </row>
    <row r="364" spans="1:54" ht="15.75" x14ac:dyDescent="0.3">
      <c r="A364" s="33" t="str">
        <f t="shared" si="105"/>
        <v/>
      </c>
      <c r="B364" s="33" t="b">
        <f t="shared" si="106"/>
        <v>1</v>
      </c>
      <c r="C364" s="33" t="e">
        <f>IF(ISERROR(SMALL($D$4:$D$594,E364)),””,SMALL($D$4:$D$594,E364))</f>
        <v>#NAME?</v>
      </c>
      <c r="D364" s="34" t="str">
        <f t="shared" si="107"/>
        <v/>
      </c>
      <c r="E364" s="33">
        <f>ROWS($E$4:E364)</f>
        <v>361</v>
      </c>
      <c r="F364" s="33">
        <f t="shared" si="108"/>
        <v>0</v>
      </c>
      <c r="G364" s="33">
        <f>IF(OR(Report!$C$7="",Report!$C$7="All Levels"),1,IF(Report!$C$7=Data!Z364,1,0))</f>
        <v>0</v>
      </c>
      <c r="H364" s="33">
        <f t="shared" si="109"/>
        <v>1</v>
      </c>
      <c r="I364" s="33">
        <f t="shared" si="110"/>
        <v>3</v>
      </c>
      <c r="J364" s="33">
        <f>IF(OR(Report!$F$7="",Report!$F$7="All AMs"),1,IF(Report!$F$7=Data!W364,1,0))</f>
        <v>1</v>
      </c>
      <c r="K364" s="33">
        <f>IF(OR(Report!$E$7="",Report!$E$7="All Zones"),1,IF(Report!$E$7=Data!P364,1,0))</f>
        <v>1</v>
      </c>
      <c r="L364" s="33">
        <f>IF(OR(Report!$D$7="",Report!$D$7="All Regions"),1,IF(Report!$D$7=Data!O364,1,0))</f>
        <v>1</v>
      </c>
      <c r="M364" s="67" t="s">
        <v>338</v>
      </c>
      <c r="N364" s="67" t="s">
        <v>1195</v>
      </c>
      <c r="O364" s="68" t="s">
        <v>19</v>
      </c>
      <c r="P364" s="68" t="s">
        <v>686</v>
      </c>
      <c r="Q364" s="68" t="s">
        <v>686</v>
      </c>
      <c r="R364" s="67" t="s">
        <v>777</v>
      </c>
      <c r="S364" s="67" t="s">
        <v>753</v>
      </c>
      <c r="T364" s="67" t="s">
        <v>755</v>
      </c>
      <c r="U364" s="67"/>
      <c r="V364" s="67" t="s">
        <v>833</v>
      </c>
      <c r="W364" s="67" t="s">
        <v>721</v>
      </c>
      <c r="X364" s="67"/>
      <c r="Y364" s="68" t="s">
        <v>362</v>
      </c>
      <c r="Z364" s="68" t="s">
        <v>13</v>
      </c>
      <c r="AA364" s="68" t="s">
        <v>70</v>
      </c>
      <c r="AB364" s="18">
        <f>IF(Z364="TM",IF(AA364="H",(COUNTIFS(Orders!AD:AD,Data!M364,Orders!W:W,0,Orders!X:X,0)+COUNTIFS(Orders!AD:AD,Data!M364,Orders!W:W,1,Orders!X:X,1)),0),IF(Data!Z364="AAM",SUMIFS(Data!AB:AB,Data!Z:Z,"TM",Data!X:X,Data!M364,AA:AA,"H"),IF(Data!Z364="AM",SUMIFS(Data!AB:AB,Data!Z:Z,"TM",Data!V:V,Data!M364,AA:AA,"H"),IF(Data!Z364="AZM",SUMIFS(Data!AB:AB,Data!Z:Z,"TM",Data!U:U,Data!M364,AA:AA,"H"),IF(Data!Z364="ZM",SUMIFS(Data!AB:AB,Data!Z:Z,"TM",Data!T:T,Data!M364,AA:AA,"H"),IF(Data!Z364="RM",SUMIFS(Data!AB:AB,Data!Z:Z,"TM",Data!S:S,Data!M364,AA:AA,"H"),IF(Data!Z364="CM",SUMIFS(Data!AB:AB,Data!Z:Z,"TM",Data!R:R,Data!M364,AA:AA,"H"),"")))))))</f>
        <v>0</v>
      </c>
      <c r="AC364" s="28">
        <f>IF(Z364="TM",IF(AA364="H",(SUMIFS(Orders!AG:AG,Orders!AD:AD,Data!M364,Orders!W:W,0,Orders!X:X,0)+SUMIFS(Orders!AG:AG,Orders!AD:AD,Data!M364,Orders!W:W,1,Orders!X:X,1))/12000,0),IF(Data!Z364="AAM",SUMIFS(Data!AC:AC,Data!Z:Z,"TM",Data!X:X,Data!M364,AA:AA,"H"),IF(Data!Z364="AM",SUMIFS(Data!AC:AC,Data!Z:Z,"TM",Data!V:V,Data!M364,AA:AA,"H"),IF(Data!Z364="AZM",SUMIFS(Data!AC:AC,Data!Z:Z,"TM",Data!U:U,Data!M364,AA:AA,"H"),IF(Data!Z364="Zone",SUMIFS(Data!AC:AC,Data!Z:Z,"TM",Data!T:T,Data!M364,AA:AA,"H"),IF(Data!Z364="Region",SUMIFS(Data!AC:AC,Data!Z:Z,"TM",Data!S:S,Data!M364,AA:AA,"H"),IF(Data!Z364="Country",SUMIFS(Data!AC:AC,Data!Z:Z,"TM",Data!R:R,Data!M364,AA:AA,"H"),"")))))))</f>
        <v>0</v>
      </c>
      <c r="AD364" s="18">
        <f>IF(Z364="TM",0,IF(Data!Z364="AAM",SUMIFS(Data!AD:AD,Data!Z:Z,"TM",Data!X:X,Data!M364,AA:AA,"H"),IF(Data!Z364="AM",SUMIFS(Data!AD:AD,Data!Z:Z,"TM",Data!V:V,Data!M364,AA:AA,"H"),IF(Data!Z364="AZM",SUMIFS(Data!AD:AD,Data!Z:Z,"TM",Data!U:U,Data!M364,AA:AA,"H"),IF(Data!Z364="Zone",SUMIFS(Data!AD:AD,Data!Z:Z,"TM",Data!T:T,Data!M364,AA:AA,"H"),IF(Data!Z364="Region",SUMIFS(Data!AD:AD,Data!Z:Z,"TM",Data!S:S,Data!M364,AA:AA,"H"),IF(Data!Z364="Country",SUMIFS(Data!AD:AD,Data!Z:Z,"TM",Data!R:R,Data!M364,AA:AA,"H"),"")))))))</f>
        <v>0</v>
      </c>
      <c r="AE364" s="27">
        <f t="shared" si="94"/>
        <v>0</v>
      </c>
      <c r="AF364" s="26">
        <f t="shared" si="95"/>
        <v>0</v>
      </c>
      <c r="AG364" s="26">
        <f t="shared" si="96"/>
        <v>0</v>
      </c>
      <c r="AH364" s="26">
        <f t="shared" si="97"/>
        <v>0</v>
      </c>
      <c r="AJ364" s="28">
        <f>IF(Z364="TM",IF(AA364="U",(SUMIFS(Orders!AG:AG,Orders!AD:AD,Data!M364,Orders!W:W,0,Orders!X:X,0)+SUMIFS(Orders!AG:AG,Orders!AD:AD,Data!M364,Orders!W:W,1,Orders!X:X,1))/12000,0),IF(Data!Z364="AAM",SUMIFS(Data!AJ:AJ,Data!Z:Z,"TM",Data!X:X,Data!M364,AA:AA,"U"),IF(Data!Z364="AM",SUMIFS(Data!AJ:AJ,Data!Z:Z,"TM",Data!V:V,Data!M364,AA:AA,"U"),IF(Data!Z364="AZM",SUMIFS(Data!AJ:AJ,Data!Z:Z,"TM",Data!U:U,Data!M364,AA:AA,"U"),IF(Data!Z364="Zone",SUMIFS(Data!AJ:AJ,Data!Z:Z,"TM",Data!T:T,Data!M364,AA:AA,"U"),IF(Data!Z364="Region",SUMIFS(Data!AJ:AJ,Data!Z:Z,"TM",Data!S:S,Data!M364,AA:AA,"U"),IF(Data!Z364="Country",SUMIFS(Data!AJ:AJ,Data!Z:Z,"TM",Data!R:R,Data!M364,AA:AA,"U"),"")))))))</f>
        <v>0</v>
      </c>
      <c r="AK364" s="18">
        <f>IF(Z364="TM",IF(AA364="U",(SUMIFS(Orders!AG:AG,Orders!AD:AD,Data!M364,Orders!W:W,0,Orders!X:X,0)+SUMIFS(Orders!AG:AG,Orders!AD:AD,Data!M364,Orders!W:W,1,Orders!X:X,1)),0),IF(Data!Z364="AAM",SUMIFS(Data!AK:AK,Data!Z:Z,"TM",Data!X:X,Data!M364,AA:AA,"U"),IF(Data!Z364="AM",SUMIFS(Data!AK:AK,Data!Z:Z,"TM",Data!V:V,Data!M364,AA:AA,"U"),IF(Data!Z364="AZM",SUMIFS(Data!AK:AK,Data!Z:Z,"TM",Data!U:U,Data!M364,AA:AA,"U"),IF(Data!Z364="Zone",SUMIFS(Data!AK:AK,Data!Z:Z,"TM",Data!T:T,Data!M364,AA:AA,"U"),IF(Data!Z364="Region",SUMIFS(Data!AK:AK,Data!Z:Z,"TM",Data!S:S,Data!M364,AA:AA,"U"),IF(Data!Z364="Country",SUMIFS(Data!AK:AK,Data!Z:Z,"TM",Data!R:R,Data!M364,AA:AA,"U"),"")))))))</f>
        <v>0</v>
      </c>
      <c r="AL364" s="18">
        <f>IF(Z364="TM",12000*0,IF(Data!Z364="AAM",SUMIFS(Data!AL:AL,Data!Z:Z,"TM",Data!X:X,Data!M364,AA:AA,"H"),IF(Data!Z364="AM",SUMIFS(Data!AL:AL,Data!Z:Z,"TM",Data!V:V,Data!M364,AA:AA,"H"),IF(Data!Z364="AZM",SUMIFS(Data!AL:AL,Data!Z:Z,"TM",Data!U:U,Data!M364,AA:AA,"H"),IF(Data!Z364="Zone",SUMIFS(Data!AL:AL,Data!Z:Z,"TM",Data!T:T,Data!M364,AA:AA,"H"),IF(Data!Z364="Region",SUMIFS(Data!AL:AL,Data!Z:Z,"TM",Data!S:S,Data!M364,AA:AA,"H"),IF(Data!Z364="Country",SUMIFS(Data!AL:AL,Data!Z:Z,"TM",Data!R:R,Data!M364,AA:AA,"H"),"")))))))</f>
        <v>0</v>
      </c>
      <c r="AM364" s="27">
        <f t="shared" si="98"/>
        <v>0</v>
      </c>
      <c r="AN364" s="26">
        <f t="shared" si="99"/>
        <v>0</v>
      </c>
      <c r="AO364" s="26">
        <f t="shared" si="100"/>
        <v>0</v>
      </c>
      <c r="AQ364" s="28">
        <f t="shared" si="101"/>
        <v>0</v>
      </c>
      <c r="AR364" s="18">
        <f t="shared" si="102"/>
        <v>0</v>
      </c>
      <c r="AS364" s="18">
        <f t="shared" si="103"/>
        <v>0</v>
      </c>
      <c r="AT364" s="27">
        <f t="shared" si="104"/>
        <v>0</v>
      </c>
      <c r="AU364" s="27"/>
      <c r="AV364" s="27"/>
      <c r="AW364" s="18">
        <f>IF(Z364="TM",(COUNTIFS(Orders!AD:AD,Data!M364,Orders!W:W,0,Orders!X:X,0,Orders!S:S,"*Ray*")+COUNTIFS(Orders!AD:AD,Data!M364,Orders!W:W,1,Orders!X:X,1,Orders!S:S,"*Ray*")+COUNTIFS(Orders!AD:AD,Data!M364,Orders!W:W,0,Orders!X:X,0,Orders!S:S,"*Fabric*")+COUNTIFS(Orders!AD:AD,Data!M364,Orders!W:W,1,Orders!X:X,1,Orders!S:S,"*Fabric*")),IF(Data!Z364="AAM",SUMIFS(Data!AW:AW,Data!Z:Z,"TM",Data!X:X,Data!M364),IF(Data!Z364="AM",SUMIFS(Data!AW:AW,Data!Z:Z,"TM",Data!V:V,Data!M364),IF(Data!Z364="AZM",SUMIFS(Data!AW:AW,Data!Z:Z,"TM",Data!U:U,Data!M364),IF(Data!Z364="Zone",SUMIFS(Data!AW:AW,Data!Z:Z,"TM",Data!T:T,Data!M364),IF(Data!Z364="Region",SUMIFS(Data!AW:AW,Data!Z:Z,"TM",Data!S:S,Data!M364),IF(Data!Z364="Country",SUMIFS(Data!AW:AW,Data!Z:Z,"TM",Data!R:R,Data!M364),0)))))))</f>
        <v>0</v>
      </c>
      <c r="AX364" s="18">
        <f>IF(Z364="TM",(COUNTIFS(Orders!AD:AD,Data!M364,Orders!W:W,0,Orders!X:X,0,Orders!S:S,"*Starter*")+COUNTIFS(Orders!AD:AD,Data!M364,Orders!W:W,1,Orders!X:X,1,Orders!S:S,"*Starter*")),IF(Data!Z364="AAM",SUMIFS(Data!AX:AX,Data!Z:Z,"TM",Data!X:X,Data!M364),IF(Data!Z364="AM",SUMIFS(Data!AX:AX,Data!Z:Z,"TM",Data!V:V,Data!M364),IF(Data!Z364="AZM",SUMIFS(Data!AX:AX,Data!Z:Z,"TM",Data!U:U,Data!M364),IF(Data!Z364="Zone",SUMIFS(Data!AX:AX,Data!Z:Z,"TM",Data!T:T,Data!M364),IF(Data!Z364="Region",SUMIFS(Data!AX:AX,Data!Z:Z,"TM",Data!S:S,Data!M364),IF(Data!Z364="Country",SUMIFS(Data!AX:AX,Data!Z:Z,"TM",Data!R:R,Data!M364),0)))))))</f>
        <v>0</v>
      </c>
      <c r="AY364" s="18">
        <f>IF(Z364="TM",(COUNTIFS(Orders!AD:AD,Data!M364,Orders!W:W,0,Orders!X:X,0,Orders!S:S,"*Pro*")+COUNTIFS(Orders!AD:AD,Data!M364,Orders!W:W,1,Orders!X:X,1,Orders!S:S,"*Pro*")),IF(Data!Z364="AAM",SUMIFS(Data!AY:AY,Data!Z:Z,"TM",Data!X:X,Data!M364),IF(Data!Z364="AM",SUMIFS(Data!AY:AY,Data!Z:Z,"TM",Data!V:V,Data!M364),IF(Data!Z364="AZM",SUMIFS(Data!AY:AY,Data!Z:Z,"TM",Data!U:U,Data!M364),IF(Data!Z364="Zone",SUMIFS(Data!AY:AY,Data!Z:Z,"TM",Data!T:T,Data!M364),IF(Data!Z364="Region",SUMIFS(Data!AY:AY,Data!Z:Z,"TM",Data!S:S,Data!M364),IF(Data!Z364="Country",SUMIFS(Data!AY:AY,Data!Z:Z,"TM",Data!R:R,Data!M364),0)))))))</f>
        <v>0</v>
      </c>
      <c r="AZ364" s="18">
        <f>IF(Z364="TM",(COUNTIFS(Orders!AD:AD,Data!M364,Orders!W:W,0,Orders!X:X,0,Orders!S:S,"*Tab*")+COUNTIFS(Orders!AD:AD,Data!M364,Orders!W:W,1,Orders!X:X,1,Orders!S:S,"*Tab*")),IF(Data!Z364="AAM",SUMIFS(Data!AZ:AZ,Data!Z:Z,"TM",Data!X:X,Data!M364),IF(Data!Z364="AM",SUMIFS(Data!AZ:AZ,Data!Z:Z,"TM",Data!V:V,Data!M364),IF(Data!Z364="AZM",SUMIFS(Data!AZ:AZ,Data!Z:Z,"TM",Data!U:U,Data!M364),IF(Data!Z364="Zone",SUMIFS(Data!AZ:AZ,Data!Z:Z,"TM",Data!T:T,Data!M364),IF(Data!Z364="Region",SUMIFS(Data!AZ:AZ,Data!Z:Z,"TM",Data!S:S,Data!M364),IF(Data!Z364="Country",SUMIFS(Data!AZ:AZ,Data!Z:Z,"TM",Data!R:R,Data!M364),0)))))))</f>
        <v>0</v>
      </c>
      <c r="BA364" s="18">
        <f>IF(Z364="TM",(COUNTIFS(Orders!AD:AD,Data!M364,Orders!W:W,0,Orders!X:X,0,Orders!S:S,"*Dental*")+COUNTIFS(Orders!AD:AD,Data!M364,Orders!W:W,1,Orders!X:X,1,Orders!S:S,"*Dental*")+COUNTIFS(Orders!AD:AD,Data!M364,Orders!W:W,0,Orders!X:X,0,Orders!S:S,"*Pediatric*")+COUNTIFS(Orders!AD:AD,Data!M364,Orders!W:W,1,Orders!X:X,1,Orders!S:S,"*Pediatric*")),IF(Data!Z364="AAM",SUMIFS(Data!BA:BA,Data!Z:Z,"TM",Data!X:X,Data!M364),IF(Data!Z364="AM",SUMIFS(Data!BA:BA,Data!Z:Z,"TM",Data!V:V,Data!M364),IF(Data!Z364="AZM",SUMIFS(Data!BA:BA,Data!Z:Z,"TM",Data!U:U,Data!M364),IF(Data!Z364="Zone",SUMIFS(Data!BA:BA,Data!Z:Z,"TM",Data!T:T,Data!M364),IF(Data!Z364="Region",SUMIFS(Data!BA:BA,Data!Z:Z,"TM",Data!S:S,Data!M364),IF(Data!Z364="Country",SUMIFS(Data!BA:BA,Data!Z:Z,"TM",Data!R:R,Data!M364),0)))))))</f>
        <v>0</v>
      </c>
      <c r="BB364" s="18">
        <f>IF(Z364="TM",(COUNTIFS(Orders!AD:AD,Data!M364,Orders!W:W,0,Orders!X:X,0,Orders!S:S,"*Fabric*")+COUNTIFS(Orders!AD:AD,Data!M364,Orders!W:W,1,Orders!X:X,1,Orders!S:S,"*Fabric*")),IF(Data!Z364="AAM",SUMIFS(Data!BB:BB,Data!Z:Z,"TM",Data!X:X,Data!M364),IF(Data!Z364="AM",SUMIFS(Data!BB:BB,Data!Z:Z,"TM",Data!V:V,Data!M364),IF(Data!Z364="AZM",SUMIFS(Data!BB:BB,Data!Z:Z,"TM",Data!U:U,Data!M364),IF(Data!Z364="Zone",SUMIFS(Data!BB:BB,Data!Z:Z,"TM",Data!T:T,Data!M364),IF(Data!Z364="Region",SUMIFS(Data!BB:BB,Data!Z:Z,"TM",Data!S:S,Data!M364),IF(Data!Z364="Country",SUMIFS(Data!BB:BB,Data!Z:Z,"TM",Data!R:R,Data!M364),0)))))))</f>
        <v>0</v>
      </c>
    </row>
    <row r="365" spans="1:54" ht="15.75" x14ac:dyDescent="0.3">
      <c r="A365" s="33" t="str">
        <f t="shared" si="105"/>
        <v/>
      </c>
      <c r="B365" s="33" t="b">
        <f t="shared" si="106"/>
        <v>1</v>
      </c>
      <c r="C365" s="33" t="e">
        <f>IF(ISERROR(SMALL($D$4:$D$594,E365)),””,SMALL($D$4:$D$594,E365))</f>
        <v>#NAME?</v>
      </c>
      <c r="D365" s="34" t="str">
        <f t="shared" si="107"/>
        <v/>
      </c>
      <c r="E365" s="33">
        <f>ROWS($E$4:E365)</f>
        <v>362</v>
      </c>
      <c r="F365" s="33">
        <f t="shared" si="108"/>
        <v>0</v>
      </c>
      <c r="G365" s="33">
        <f>IF(OR(Report!$C$7="",Report!$C$7="All Levels"),1,IF(Report!$C$7=Data!Z365,1,0))</f>
        <v>0</v>
      </c>
      <c r="H365" s="33">
        <f t="shared" si="109"/>
        <v>1</v>
      </c>
      <c r="I365" s="33">
        <f t="shared" si="110"/>
        <v>3</v>
      </c>
      <c r="J365" s="33">
        <f>IF(OR(Report!$F$7="",Report!$F$7="All AMs"),1,IF(Report!$F$7=Data!W365,1,0))</f>
        <v>1</v>
      </c>
      <c r="K365" s="33">
        <f>IF(OR(Report!$E$7="",Report!$E$7="All Zones"),1,IF(Report!$E$7=Data!P365,1,0))</f>
        <v>1</v>
      </c>
      <c r="L365" s="33">
        <f>IF(OR(Report!$D$7="",Report!$D$7="All Regions"),1,IF(Report!$D$7=Data!O365,1,0))</f>
        <v>1</v>
      </c>
      <c r="M365" s="67" t="s">
        <v>283</v>
      </c>
      <c r="N365" s="67" t="s">
        <v>1196</v>
      </c>
      <c r="O365" s="68" t="s">
        <v>19</v>
      </c>
      <c r="P365" s="68" t="s">
        <v>686</v>
      </c>
      <c r="Q365" s="68" t="s">
        <v>686</v>
      </c>
      <c r="R365" s="67" t="s">
        <v>777</v>
      </c>
      <c r="S365" s="67" t="s">
        <v>753</v>
      </c>
      <c r="T365" s="67" t="s">
        <v>755</v>
      </c>
      <c r="U365" s="67"/>
      <c r="V365" s="67" t="s">
        <v>833</v>
      </c>
      <c r="W365" s="67" t="s">
        <v>721</v>
      </c>
      <c r="X365" s="67"/>
      <c r="Y365" s="68" t="s">
        <v>361</v>
      </c>
      <c r="Z365" s="68" t="s">
        <v>13</v>
      </c>
      <c r="AA365" s="68" t="s">
        <v>925</v>
      </c>
      <c r="AB365" s="18">
        <f>IF(Z365="TM",IF(AA365="H",(COUNTIFS(Orders!AD:AD,Data!M365,Orders!W:W,0,Orders!X:X,0)+COUNTIFS(Orders!AD:AD,Data!M365,Orders!W:W,1,Orders!X:X,1)),0),IF(Data!Z365="AAM",SUMIFS(Data!AB:AB,Data!Z:Z,"TM",Data!X:X,Data!M365,AA:AA,"H"),IF(Data!Z365="AM",SUMIFS(Data!AB:AB,Data!Z:Z,"TM",Data!V:V,Data!M365,AA:AA,"H"),IF(Data!Z365="AZM",SUMIFS(Data!AB:AB,Data!Z:Z,"TM",Data!U:U,Data!M365,AA:AA,"H"),IF(Data!Z365="ZM",SUMIFS(Data!AB:AB,Data!Z:Z,"TM",Data!T:T,Data!M365,AA:AA,"H"),IF(Data!Z365="RM",SUMIFS(Data!AB:AB,Data!Z:Z,"TM",Data!S:S,Data!M365,AA:AA,"H"),IF(Data!Z365="CM",SUMIFS(Data!AB:AB,Data!Z:Z,"TM",Data!R:R,Data!M365,AA:AA,"H"),"")))))))</f>
        <v>0</v>
      </c>
      <c r="AC365" s="28">
        <f>IF(Z365="TM",IF(AA365="H",(SUMIFS(Orders!AG:AG,Orders!AD:AD,Data!M365,Orders!W:W,0,Orders!X:X,0)+SUMIFS(Orders!AG:AG,Orders!AD:AD,Data!M365,Orders!W:W,1,Orders!X:X,1))/12000,0),IF(Data!Z365="AAM",SUMIFS(Data!AC:AC,Data!Z:Z,"TM",Data!X:X,Data!M365,AA:AA,"H"),IF(Data!Z365="AM",SUMIFS(Data!AC:AC,Data!Z:Z,"TM",Data!V:V,Data!M365,AA:AA,"H"),IF(Data!Z365="AZM",SUMIFS(Data!AC:AC,Data!Z:Z,"TM",Data!U:U,Data!M365,AA:AA,"H"),IF(Data!Z365="Zone",SUMIFS(Data!AC:AC,Data!Z:Z,"TM",Data!T:T,Data!M365,AA:AA,"H"),IF(Data!Z365="Region",SUMIFS(Data!AC:AC,Data!Z:Z,"TM",Data!S:S,Data!M365,AA:AA,"H"),IF(Data!Z365="Country",SUMIFS(Data!AC:AC,Data!Z:Z,"TM",Data!R:R,Data!M365,AA:AA,"H"),"")))))))</f>
        <v>0</v>
      </c>
      <c r="AD365" s="18">
        <f>IF(Z365="TM",0,IF(Data!Z365="AAM",SUMIFS(Data!AD:AD,Data!Z:Z,"TM",Data!X:X,Data!M365,AA:AA,"H"),IF(Data!Z365="AM",SUMIFS(Data!AD:AD,Data!Z:Z,"TM",Data!V:V,Data!M365,AA:AA,"H"),IF(Data!Z365="AZM",SUMIFS(Data!AD:AD,Data!Z:Z,"TM",Data!U:U,Data!M365,AA:AA,"H"),IF(Data!Z365="Zone",SUMIFS(Data!AD:AD,Data!Z:Z,"TM",Data!T:T,Data!M365,AA:AA,"H"),IF(Data!Z365="Region",SUMIFS(Data!AD:AD,Data!Z:Z,"TM",Data!S:S,Data!M365,AA:AA,"H"),IF(Data!Z365="Country",SUMIFS(Data!AD:AD,Data!Z:Z,"TM",Data!R:R,Data!M365,AA:AA,"H"),"")))))))</f>
        <v>0</v>
      </c>
      <c r="AE365" s="27">
        <f t="shared" si="94"/>
        <v>0</v>
      </c>
      <c r="AF365" s="26">
        <f t="shared" si="95"/>
        <v>0</v>
      </c>
      <c r="AG365" s="26">
        <f t="shared" si="96"/>
        <v>0</v>
      </c>
      <c r="AH365" s="26">
        <f t="shared" si="97"/>
        <v>0</v>
      </c>
      <c r="AJ365" s="28">
        <f>IF(Z365="TM",IF(AA365="U",(SUMIFS(Orders!AG:AG,Orders!AD:AD,Data!M365,Orders!W:W,0,Orders!X:X,0)+SUMIFS(Orders!AG:AG,Orders!AD:AD,Data!M365,Orders!W:W,1,Orders!X:X,1))/12000,0),IF(Data!Z365="AAM",SUMIFS(Data!AJ:AJ,Data!Z:Z,"TM",Data!X:X,Data!M365,AA:AA,"U"),IF(Data!Z365="AM",SUMIFS(Data!AJ:AJ,Data!Z:Z,"TM",Data!V:V,Data!M365,AA:AA,"U"),IF(Data!Z365="AZM",SUMIFS(Data!AJ:AJ,Data!Z:Z,"TM",Data!U:U,Data!M365,AA:AA,"U"),IF(Data!Z365="Zone",SUMIFS(Data!AJ:AJ,Data!Z:Z,"TM",Data!T:T,Data!M365,AA:AA,"U"),IF(Data!Z365="Region",SUMIFS(Data!AJ:AJ,Data!Z:Z,"TM",Data!S:S,Data!M365,AA:AA,"U"),IF(Data!Z365="Country",SUMIFS(Data!AJ:AJ,Data!Z:Z,"TM",Data!R:R,Data!M365,AA:AA,"U"),"")))))))</f>
        <v>0</v>
      </c>
      <c r="AK365" s="18">
        <f>IF(Z365="TM",IF(AA365="U",(SUMIFS(Orders!AG:AG,Orders!AD:AD,Data!M365,Orders!W:W,0,Orders!X:X,0)+SUMIFS(Orders!AG:AG,Orders!AD:AD,Data!M365,Orders!W:W,1,Orders!X:X,1)),0),IF(Data!Z365="AAM",SUMIFS(Data!AK:AK,Data!Z:Z,"TM",Data!X:X,Data!M365,AA:AA,"U"),IF(Data!Z365="AM",SUMIFS(Data!AK:AK,Data!Z:Z,"TM",Data!V:V,Data!M365,AA:AA,"U"),IF(Data!Z365="AZM",SUMIFS(Data!AK:AK,Data!Z:Z,"TM",Data!U:U,Data!M365,AA:AA,"U"),IF(Data!Z365="Zone",SUMIFS(Data!AK:AK,Data!Z:Z,"TM",Data!T:T,Data!M365,AA:AA,"U"),IF(Data!Z365="Region",SUMIFS(Data!AK:AK,Data!Z:Z,"TM",Data!S:S,Data!M365,AA:AA,"U"),IF(Data!Z365="Country",SUMIFS(Data!AK:AK,Data!Z:Z,"TM",Data!R:R,Data!M365,AA:AA,"U"),"")))))))</f>
        <v>0</v>
      </c>
      <c r="AL365" s="18">
        <f>IF(Z365="TM",12000*0,IF(Data!Z365="AAM",SUMIFS(Data!AL:AL,Data!Z:Z,"TM",Data!X:X,Data!M365,AA:AA,"H"),IF(Data!Z365="AM",SUMIFS(Data!AL:AL,Data!Z:Z,"TM",Data!V:V,Data!M365,AA:AA,"H"),IF(Data!Z365="AZM",SUMIFS(Data!AL:AL,Data!Z:Z,"TM",Data!U:U,Data!M365,AA:AA,"H"),IF(Data!Z365="Zone",SUMIFS(Data!AL:AL,Data!Z:Z,"TM",Data!T:T,Data!M365,AA:AA,"H"),IF(Data!Z365="Region",SUMIFS(Data!AL:AL,Data!Z:Z,"TM",Data!S:S,Data!M365,AA:AA,"H"),IF(Data!Z365="Country",SUMIFS(Data!AL:AL,Data!Z:Z,"TM",Data!R:R,Data!M365,AA:AA,"H"),"")))))))</f>
        <v>0</v>
      </c>
      <c r="AM365" s="27">
        <f t="shared" si="98"/>
        <v>0</v>
      </c>
      <c r="AN365" s="26">
        <f t="shared" si="99"/>
        <v>0</v>
      </c>
      <c r="AO365" s="26">
        <f t="shared" si="100"/>
        <v>0</v>
      </c>
      <c r="AQ365" s="28">
        <f t="shared" si="101"/>
        <v>0</v>
      </c>
      <c r="AR365" s="18">
        <f t="shared" si="102"/>
        <v>0</v>
      </c>
      <c r="AS365" s="18">
        <f t="shared" si="103"/>
        <v>0</v>
      </c>
      <c r="AT365" s="27">
        <f t="shared" si="104"/>
        <v>0</v>
      </c>
      <c r="AU365" s="27"/>
      <c r="AV365" s="27"/>
      <c r="AW365" s="18">
        <f>IF(Z365="TM",(COUNTIFS(Orders!AD:AD,Data!M365,Orders!W:W,0,Orders!X:X,0,Orders!S:S,"*Ray*")+COUNTIFS(Orders!AD:AD,Data!M365,Orders!W:W,1,Orders!X:X,1,Orders!S:S,"*Ray*")+COUNTIFS(Orders!AD:AD,Data!M365,Orders!W:W,0,Orders!X:X,0,Orders!S:S,"*Fabric*")+COUNTIFS(Orders!AD:AD,Data!M365,Orders!W:W,1,Orders!X:X,1,Orders!S:S,"*Fabric*")),IF(Data!Z365="AAM",SUMIFS(Data!AW:AW,Data!Z:Z,"TM",Data!X:X,Data!M365),IF(Data!Z365="AM",SUMIFS(Data!AW:AW,Data!Z:Z,"TM",Data!V:V,Data!M365),IF(Data!Z365="AZM",SUMIFS(Data!AW:AW,Data!Z:Z,"TM",Data!U:U,Data!M365),IF(Data!Z365="Zone",SUMIFS(Data!AW:AW,Data!Z:Z,"TM",Data!T:T,Data!M365),IF(Data!Z365="Region",SUMIFS(Data!AW:AW,Data!Z:Z,"TM",Data!S:S,Data!M365),IF(Data!Z365="Country",SUMIFS(Data!AW:AW,Data!Z:Z,"TM",Data!R:R,Data!M365),0)))))))</f>
        <v>0</v>
      </c>
      <c r="AX365" s="18">
        <f>IF(Z365="TM",(COUNTIFS(Orders!AD:AD,Data!M365,Orders!W:W,0,Orders!X:X,0,Orders!S:S,"*Starter*")+COUNTIFS(Orders!AD:AD,Data!M365,Orders!W:W,1,Orders!X:X,1,Orders!S:S,"*Starter*")),IF(Data!Z365="AAM",SUMIFS(Data!AX:AX,Data!Z:Z,"TM",Data!X:X,Data!M365),IF(Data!Z365="AM",SUMIFS(Data!AX:AX,Data!Z:Z,"TM",Data!V:V,Data!M365),IF(Data!Z365="AZM",SUMIFS(Data!AX:AX,Data!Z:Z,"TM",Data!U:U,Data!M365),IF(Data!Z365="Zone",SUMIFS(Data!AX:AX,Data!Z:Z,"TM",Data!T:T,Data!M365),IF(Data!Z365="Region",SUMIFS(Data!AX:AX,Data!Z:Z,"TM",Data!S:S,Data!M365),IF(Data!Z365="Country",SUMIFS(Data!AX:AX,Data!Z:Z,"TM",Data!R:R,Data!M365),0)))))))</f>
        <v>0</v>
      </c>
      <c r="AY365" s="18">
        <f>IF(Z365="TM",(COUNTIFS(Orders!AD:AD,Data!M365,Orders!W:W,0,Orders!X:X,0,Orders!S:S,"*Pro*")+COUNTIFS(Orders!AD:AD,Data!M365,Orders!W:W,1,Orders!X:X,1,Orders!S:S,"*Pro*")),IF(Data!Z365="AAM",SUMIFS(Data!AY:AY,Data!Z:Z,"TM",Data!X:X,Data!M365),IF(Data!Z365="AM",SUMIFS(Data!AY:AY,Data!Z:Z,"TM",Data!V:V,Data!M365),IF(Data!Z365="AZM",SUMIFS(Data!AY:AY,Data!Z:Z,"TM",Data!U:U,Data!M365),IF(Data!Z365="Zone",SUMIFS(Data!AY:AY,Data!Z:Z,"TM",Data!T:T,Data!M365),IF(Data!Z365="Region",SUMIFS(Data!AY:AY,Data!Z:Z,"TM",Data!S:S,Data!M365),IF(Data!Z365="Country",SUMIFS(Data!AY:AY,Data!Z:Z,"TM",Data!R:R,Data!M365),0)))))))</f>
        <v>0</v>
      </c>
      <c r="AZ365" s="18">
        <f>IF(Z365="TM",(COUNTIFS(Orders!AD:AD,Data!M365,Orders!W:W,0,Orders!X:X,0,Orders!S:S,"*Tab*")+COUNTIFS(Orders!AD:AD,Data!M365,Orders!W:W,1,Orders!X:X,1,Orders!S:S,"*Tab*")),IF(Data!Z365="AAM",SUMIFS(Data!AZ:AZ,Data!Z:Z,"TM",Data!X:X,Data!M365),IF(Data!Z365="AM",SUMIFS(Data!AZ:AZ,Data!Z:Z,"TM",Data!V:V,Data!M365),IF(Data!Z365="AZM",SUMIFS(Data!AZ:AZ,Data!Z:Z,"TM",Data!U:U,Data!M365),IF(Data!Z365="Zone",SUMIFS(Data!AZ:AZ,Data!Z:Z,"TM",Data!T:T,Data!M365),IF(Data!Z365="Region",SUMIFS(Data!AZ:AZ,Data!Z:Z,"TM",Data!S:S,Data!M365),IF(Data!Z365="Country",SUMIFS(Data!AZ:AZ,Data!Z:Z,"TM",Data!R:R,Data!M365),0)))))))</f>
        <v>0</v>
      </c>
      <c r="BA365" s="18">
        <f>IF(Z365="TM",(COUNTIFS(Orders!AD:AD,Data!M365,Orders!W:W,0,Orders!X:X,0,Orders!S:S,"*Dental*")+COUNTIFS(Orders!AD:AD,Data!M365,Orders!W:W,1,Orders!X:X,1,Orders!S:S,"*Dental*")+COUNTIFS(Orders!AD:AD,Data!M365,Orders!W:W,0,Orders!X:X,0,Orders!S:S,"*Pediatric*")+COUNTIFS(Orders!AD:AD,Data!M365,Orders!W:W,1,Orders!X:X,1,Orders!S:S,"*Pediatric*")),IF(Data!Z365="AAM",SUMIFS(Data!BA:BA,Data!Z:Z,"TM",Data!X:X,Data!M365),IF(Data!Z365="AM",SUMIFS(Data!BA:BA,Data!Z:Z,"TM",Data!V:V,Data!M365),IF(Data!Z365="AZM",SUMIFS(Data!BA:BA,Data!Z:Z,"TM",Data!U:U,Data!M365),IF(Data!Z365="Zone",SUMIFS(Data!BA:BA,Data!Z:Z,"TM",Data!T:T,Data!M365),IF(Data!Z365="Region",SUMIFS(Data!BA:BA,Data!Z:Z,"TM",Data!S:S,Data!M365),IF(Data!Z365="Country",SUMIFS(Data!BA:BA,Data!Z:Z,"TM",Data!R:R,Data!M365),0)))))))</f>
        <v>0</v>
      </c>
      <c r="BB365" s="18">
        <f>IF(Z365="TM",(COUNTIFS(Orders!AD:AD,Data!M365,Orders!W:W,0,Orders!X:X,0,Orders!S:S,"*Fabric*")+COUNTIFS(Orders!AD:AD,Data!M365,Orders!W:W,1,Orders!X:X,1,Orders!S:S,"*Fabric*")),IF(Data!Z365="AAM",SUMIFS(Data!BB:BB,Data!Z:Z,"TM",Data!X:X,Data!M365),IF(Data!Z365="AM",SUMIFS(Data!BB:BB,Data!Z:Z,"TM",Data!V:V,Data!M365),IF(Data!Z365="AZM",SUMIFS(Data!BB:BB,Data!Z:Z,"TM",Data!U:U,Data!M365),IF(Data!Z365="Zone",SUMIFS(Data!BB:BB,Data!Z:Z,"TM",Data!T:T,Data!M365),IF(Data!Z365="Region",SUMIFS(Data!BB:BB,Data!Z:Z,"TM",Data!S:S,Data!M365),IF(Data!Z365="Country",SUMIFS(Data!BB:BB,Data!Z:Z,"TM",Data!R:R,Data!M365),0)))))))</f>
        <v>0</v>
      </c>
    </row>
    <row r="366" spans="1:54" ht="15.75" x14ac:dyDescent="0.3">
      <c r="A366" s="33" t="str">
        <f t="shared" si="105"/>
        <v/>
      </c>
      <c r="B366" s="33" t="b">
        <f t="shared" si="106"/>
        <v>1</v>
      </c>
      <c r="C366" s="33" t="e">
        <f>IF(ISERROR(SMALL($D$4:$D$594,E366)),””,SMALL($D$4:$D$594,E366))</f>
        <v>#NAME?</v>
      </c>
      <c r="D366" s="34" t="str">
        <f t="shared" si="107"/>
        <v/>
      </c>
      <c r="E366" s="33">
        <f>ROWS($E$4:E366)</f>
        <v>363</v>
      </c>
      <c r="F366" s="33">
        <f t="shared" si="108"/>
        <v>0</v>
      </c>
      <c r="G366" s="33">
        <f>IF(OR(Report!$C$7="",Report!$C$7="All Levels"),1,IF(Report!$C$7=Data!Z366,1,0))</f>
        <v>0</v>
      </c>
      <c r="H366" s="33">
        <f t="shared" si="109"/>
        <v>1</v>
      </c>
      <c r="I366" s="33">
        <f t="shared" si="110"/>
        <v>3</v>
      </c>
      <c r="J366" s="33">
        <f>IF(OR(Report!$F$7="",Report!$F$7="All AMs"),1,IF(Report!$F$7=Data!W366,1,0))</f>
        <v>1</v>
      </c>
      <c r="K366" s="33">
        <f>IF(OR(Report!$E$7="",Report!$E$7="All Zones"),1,IF(Report!$E$7=Data!P366,1,0))</f>
        <v>1</v>
      </c>
      <c r="L366" s="33">
        <f>IF(OR(Report!$D$7="",Report!$D$7="All Regions"),1,IF(Report!$D$7=Data!O366,1,0))</f>
        <v>1</v>
      </c>
      <c r="M366" s="67" t="s">
        <v>239</v>
      </c>
      <c r="N366" s="67" t="s">
        <v>1197</v>
      </c>
      <c r="O366" s="68" t="s">
        <v>19</v>
      </c>
      <c r="P366" s="68" t="s">
        <v>686</v>
      </c>
      <c r="Q366" s="68" t="s">
        <v>686</v>
      </c>
      <c r="R366" s="67" t="s">
        <v>777</v>
      </c>
      <c r="S366" s="67" t="s">
        <v>753</v>
      </c>
      <c r="T366" s="67" t="s">
        <v>755</v>
      </c>
      <c r="U366" s="67"/>
      <c r="V366" s="67" t="s">
        <v>833</v>
      </c>
      <c r="W366" s="67" t="s">
        <v>721</v>
      </c>
      <c r="X366" s="67"/>
      <c r="Y366" s="68" t="s">
        <v>361</v>
      </c>
      <c r="Z366" s="68" t="s">
        <v>13</v>
      </c>
      <c r="AA366" s="68" t="s">
        <v>70</v>
      </c>
      <c r="AB366" s="18">
        <f>IF(Z366="TM",IF(AA366="H",(COUNTIFS(Orders!AD:AD,Data!M366,Orders!W:W,0,Orders!X:X,0)+COUNTIFS(Orders!AD:AD,Data!M366,Orders!W:W,1,Orders!X:X,1)),0),IF(Data!Z366="AAM",SUMIFS(Data!AB:AB,Data!Z:Z,"TM",Data!X:X,Data!M366,AA:AA,"H"),IF(Data!Z366="AM",SUMIFS(Data!AB:AB,Data!Z:Z,"TM",Data!V:V,Data!M366,AA:AA,"H"),IF(Data!Z366="AZM",SUMIFS(Data!AB:AB,Data!Z:Z,"TM",Data!U:U,Data!M366,AA:AA,"H"),IF(Data!Z366="ZM",SUMIFS(Data!AB:AB,Data!Z:Z,"TM",Data!T:T,Data!M366,AA:AA,"H"),IF(Data!Z366="RM",SUMIFS(Data!AB:AB,Data!Z:Z,"TM",Data!S:S,Data!M366,AA:AA,"H"),IF(Data!Z366="CM",SUMIFS(Data!AB:AB,Data!Z:Z,"TM",Data!R:R,Data!M366,AA:AA,"H"),"")))))))</f>
        <v>0</v>
      </c>
      <c r="AC366" s="28">
        <f>IF(Z366="TM",IF(AA366="H",(SUMIFS(Orders!AG:AG,Orders!AD:AD,Data!M366,Orders!W:W,0,Orders!X:X,0)+SUMIFS(Orders!AG:AG,Orders!AD:AD,Data!M366,Orders!W:W,1,Orders!X:X,1))/12000,0),IF(Data!Z366="AAM",SUMIFS(Data!AC:AC,Data!Z:Z,"TM",Data!X:X,Data!M366,AA:AA,"H"),IF(Data!Z366="AM",SUMIFS(Data!AC:AC,Data!Z:Z,"TM",Data!V:V,Data!M366,AA:AA,"H"),IF(Data!Z366="AZM",SUMIFS(Data!AC:AC,Data!Z:Z,"TM",Data!U:U,Data!M366,AA:AA,"H"),IF(Data!Z366="Zone",SUMIFS(Data!AC:AC,Data!Z:Z,"TM",Data!T:T,Data!M366,AA:AA,"H"),IF(Data!Z366="Region",SUMIFS(Data!AC:AC,Data!Z:Z,"TM",Data!S:S,Data!M366,AA:AA,"H"),IF(Data!Z366="Country",SUMIFS(Data!AC:AC,Data!Z:Z,"TM",Data!R:R,Data!M366,AA:AA,"H"),"")))))))</f>
        <v>0</v>
      </c>
      <c r="AD366" s="18">
        <f>IF(Z366="TM",0,IF(Data!Z366="AAM",SUMIFS(Data!AD:AD,Data!Z:Z,"TM",Data!X:X,Data!M366,AA:AA,"H"),IF(Data!Z366="AM",SUMIFS(Data!AD:AD,Data!Z:Z,"TM",Data!V:V,Data!M366,AA:AA,"H"),IF(Data!Z366="AZM",SUMIFS(Data!AD:AD,Data!Z:Z,"TM",Data!U:U,Data!M366,AA:AA,"H"),IF(Data!Z366="Zone",SUMIFS(Data!AD:AD,Data!Z:Z,"TM",Data!T:T,Data!M366,AA:AA,"H"),IF(Data!Z366="Region",SUMIFS(Data!AD:AD,Data!Z:Z,"TM",Data!S:S,Data!M366,AA:AA,"H"),IF(Data!Z366="Country",SUMIFS(Data!AD:AD,Data!Z:Z,"TM",Data!R:R,Data!M366,AA:AA,"H"),"")))))))</f>
        <v>0</v>
      </c>
      <c r="AE366" s="27">
        <f t="shared" si="94"/>
        <v>0</v>
      </c>
      <c r="AF366" s="26">
        <f t="shared" si="95"/>
        <v>0</v>
      </c>
      <c r="AG366" s="26">
        <f t="shared" si="96"/>
        <v>0</v>
      </c>
      <c r="AH366" s="26">
        <f t="shared" si="97"/>
        <v>0</v>
      </c>
      <c r="AJ366" s="28">
        <f>IF(Z366="TM",IF(AA366="U",(SUMIFS(Orders!AG:AG,Orders!AD:AD,Data!M366,Orders!W:W,0,Orders!X:X,0)+SUMIFS(Orders!AG:AG,Orders!AD:AD,Data!M366,Orders!W:W,1,Orders!X:X,1))/12000,0),IF(Data!Z366="AAM",SUMIFS(Data!AJ:AJ,Data!Z:Z,"TM",Data!X:X,Data!M366,AA:AA,"U"),IF(Data!Z366="AM",SUMIFS(Data!AJ:AJ,Data!Z:Z,"TM",Data!V:V,Data!M366,AA:AA,"U"),IF(Data!Z366="AZM",SUMIFS(Data!AJ:AJ,Data!Z:Z,"TM",Data!U:U,Data!M366,AA:AA,"U"),IF(Data!Z366="Zone",SUMIFS(Data!AJ:AJ,Data!Z:Z,"TM",Data!T:T,Data!M366,AA:AA,"U"),IF(Data!Z366="Region",SUMIFS(Data!AJ:AJ,Data!Z:Z,"TM",Data!S:S,Data!M366,AA:AA,"U"),IF(Data!Z366="Country",SUMIFS(Data!AJ:AJ,Data!Z:Z,"TM",Data!R:R,Data!M366,AA:AA,"U"),"")))))))</f>
        <v>0</v>
      </c>
      <c r="AK366" s="18">
        <f>IF(Z366="TM",IF(AA366="U",(SUMIFS(Orders!AG:AG,Orders!AD:AD,Data!M366,Orders!W:W,0,Orders!X:X,0)+SUMIFS(Orders!AG:AG,Orders!AD:AD,Data!M366,Orders!W:W,1,Orders!X:X,1)),0),IF(Data!Z366="AAM",SUMIFS(Data!AK:AK,Data!Z:Z,"TM",Data!X:X,Data!M366,AA:AA,"U"),IF(Data!Z366="AM",SUMIFS(Data!AK:AK,Data!Z:Z,"TM",Data!V:V,Data!M366,AA:AA,"U"),IF(Data!Z366="AZM",SUMIFS(Data!AK:AK,Data!Z:Z,"TM",Data!U:U,Data!M366,AA:AA,"U"),IF(Data!Z366="Zone",SUMIFS(Data!AK:AK,Data!Z:Z,"TM",Data!T:T,Data!M366,AA:AA,"U"),IF(Data!Z366="Region",SUMIFS(Data!AK:AK,Data!Z:Z,"TM",Data!S:S,Data!M366,AA:AA,"U"),IF(Data!Z366="Country",SUMIFS(Data!AK:AK,Data!Z:Z,"TM",Data!R:R,Data!M366,AA:AA,"U"),"")))))))</f>
        <v>0</v>
      </c>
      <c r="AL366" s="18">
        <f>IF(Z366="TM",12000*0,IF(Data!Z366="AAM",SUMIFS(Data!AL:AL,Data!Z:Z,"TM",Data!X:X,Data!M366,AA:AA,"H"),IF(Data!Z366="AM",SUMIFS(Data!AL:AL,Data!Z:Z,"TM",Data!V:V,Data!M366,AA:AA,"H"),IF(Data!Z366="AZM",SUMIFS(Data!AL:AL,Data!Z:Z,"TM",Data!U:U,Data!M366,AA:AA,"H"),IF(Data!Z366="Zone",SUMIFS(Data!AL:AL,Data!Z:Z,"TM",Data!T:T,Data!M366,AA:AA,"H"),IF(Data!Z366="Region",SUMIFS(Data!AL:AL,Data!Z:Z,"TM",Data!S:S,Data!M366,AA:AA,"H"),IF(Data!Z366="Country",SUMIFS(Data!AL:AL,Data!Z:Z,"TM",Data!R:R,Data!M366,AA:AA,"H"),"")))))))</f>
        <v>0</v>
      </c>
      <c r="AM366" s="27">
        <f t="shared" si="98"/>
        <v>0</v>
      </c>
      <c r="AN366" s="26">
        <f t="shared" si="99"/>
        <v>0</v>
      </c>
      <c r="AO366" s="26">
        <f t="shared" si="100"/>
        <v>0</v>
      </c>
      <c r="AQ366" s="28">
        <f t="shared" si="101"/>
        <v>0</v>
      </c>
      <c r="AR366" s="18">
        <f t="shared" si="102"/>
        <v>0</v>
      </c>
      <c r="AS366" s="18">
        <f t="shared" si="103"/>
        <v>0</v>
      </c>
      <c r="AT366" s="27">
        <f t="shared" si="104"/>
        <v>0</v>
      </c>
      <c r="AU366" s="27"/>
      <c r="AV366" s="27"/>
      <c r="AW366" s="18">
        <f>IF(Z366="TM",(COUNTIFS(Orders!AD:AD,Data!M366,Orders!W:W,0,Orders!X:X,0,Orders!S:S,"*Ray*")+COUNTIFS(Orders!AD:AD,Data!M366,Orders!W:W,1,Orders!X:X,1,Orders!S:S,"*Ray*")+COUNTIFS(Orders!AD:AD,Data!M366,Orders!W:W,0,Orders!X:X,0,Orders!S:S,"*Fabric*")+COUNTIFS(Orders!AD:AD,Data!M366,Orders!W:W,1,Orders!X:X,1,Orders!S:S,"*Fabric*")),IF(Data!Z366="AAM",SUMIFS(Data!AW:AW,Data!Z:Z,"TM",Data!X:X,Data!M366),IF(Data!Z366="AM",SUMIFS(Data!AW:AW,Data!Z:Z,"TM",Data!V:V,Data!M366),IF(Data!Z366="AZM",SUMIFS(Data!AW:AW,Data!Z:Z,"TM",Data!U:U,Data!M366),IF(Data!Z366="Zone",SUMIFS(Data!AW:AW,Data!Z:Z,"TM",Data!T:T,Data!M366),IF(Data!Z366="Region",SUMIFS(Data!AW:AW,Data!Z:Z,"TM",Data!S:S,Data!M366),IF(Data!Z366="Country",SUMIFS(Data!AW:AW,Data!Z:Z,"TM",Data!R:R,Data!M366),0)))))))</f>
        <v>0</v>
      </c>
      <c r="AX366" s="18">
        <f>IF(Z366="TM",(COUNTIFS(Orders!AD:AD,Data!M366,Orders!W:W,0,Orders!X:X,0,Orders!S:S,"*Starter*")+COUNTIFS(Orders!AD:AD,Data!M366,Orders!W:W,1,Orders!X:X,1,Orders!S:S,"*Starter*")),IF(Data!Z366="AAM",SUMIFS(Data!AX:AX,Data!Z:Z,"TM",Data!X:X,Data!M366),IF(Data!Z366="AM",SUMIFS(Data!AX:AX,Data!Z:Z,"TM",Data!V:V,Data!M366),IF(Data!Z366="AZM",SUMIFS(Data!AX:AX,Data!Z:Z,"TM",Data!U:U,Data!M366),IF(Data!Z366="Zone",SUMIFS(Data!AX:AX,Data!Z:Z,"TM",Data!T:T,Data!M366),IF(Data!Z366="Region",SUMIFS(Data!AX:AX,Data!Z:Z,"TM",Data!S:S,Data!M366),IF(Data!Z366="Country",SUMIFS(Data!AX:AX,Data!Z:Z,"TM",Data!R:R,Data!M366),0)))))))</f>
        <v>0</v>
      </c>
      <c r="AY366" s="18">
        <f>IF(Z366="TM",(COUNTIFS(Orders!AD:AD,Data!M366,Orders!W:W,0,Orders!X:X,0,Orders!S:S,"*Pro*")+COUNTIFS(Orders!AD:AD,Data!M366,Orders!W:W,1,Orders!X:X,1,Orders!S:S,"*Pro*")),IF(Data!Z366="AAM",SUMIFS(Data!AY:AY,Data!Z:Z,"TM",Data!X:X,Data!M366),IF(Data!Z366="AM",SUMIFS(Data!AY:AY,Data!Z:Z,"TM",Data!V:V,Data!M366),IF(Data!Z366="AZM",SUMIFS(Data!AY:AY,Data!Z:Z,"TM",Data!U:U,Data!M366),IF(Data!Z366="Zone",SUMIFS(Data!AY:AY,Data!Z:Z,"TM",Data!T:T,Data!M366),IF(Data!Z366="Region",SUMIFS(Data!AY:AY,Data!Z:Z,"TM",Data!S:S,Data!M366),IF(Data!Z366="Country",SUMIFS(Data!AY:AY,Data!Z:Z,"TM",Data!R:R,Data!M366),0)))))))</f>
        <v>0</v>
      </c>
      <c r="AZ366" s="18">
        <f>IF(Z366="TM",(COUNTIFS(Orders!AD:AD,Data!M366,Orders!W:W,0,Orders!X:X,0,Orders!S:S,"*Tab*")+COUNTIFS(Orders!AD:AD,Data!M366,Orders!W:W,1,Orders!X:X,1,Orders!S:S,"*Tab*")),IF(Data!Z366="AAM",SUMIFS(Data!AZ:AZ,Data!Z:Z,"TM",Data!X:X,Data!M366),IF(Data!Z366="AM",SUMIFS(Data!AZ:AZ,Data!Z:Z,"TM",Data!V:V,Data!M366),IF(Data!Z366="AZM",SUMIFS(Data!AZ:AZ,Data!Z:Z,"TM",Data!U:U,Data!M366),IF(Data!Z366="Zone",SUMIFS(Data!AZ:AZ,Data!Z:Z,"TM",Data!T:T,Data!M366),IF(Data!Z366="Region",SUMIFS(Data!AZ:AZ,Data!Z:Z,"TM",Data!S:S,Data!M366),IF(Data!Z366="Country",SUMIFS(Data!AZ:AZ,Data!Z:Z,"TM",Data!R:R,Data!M366),0)))))))</f>
        <v>0</v>
      </c>
      <c r="BA366" s="18">
        <f>IF(Z366="TM",(COUNTIFS(Orders!AD:AD,Data!M366,Orders!W:W,0,Orders!X:X,0,Orders!S:S,"*Dental*")+COUNTIFS(Orders!AD:AD,Data!M366,Orders!W:W,1,Orders!X:X,1,Orders!S:S,"*Dental*")+COUNTIFS(Orders!AD:AD,Data!M366,Orders!W:W,0,Orders!X:X,0,Orders!S:S,"*Pediatric*")+COUNTIFS(Orders!AD:AD,Data!M366,Orders!W:W,1,Orders!X:X,1,Orders!S:S,"*Pediatric*")),IF(Data!Z366="AAM",SUMIFS(Data!BA:BA,Data!Z:Z,"TM",Data!X:X,Data!M366),IF(Data!Z366="AM",SUMIFS(Data!BA:BA,Data!Z:Z,"TM",Data!V:V,Data!M366),IF(Data!Z366="AZM",SUMIFS(Data!BA:BA,Data!Z:Z,"TM",Data!U:U,Data!M366),IF(Data!Z366="Zone",SUMIFS(Data!BA:BA,Data!Z:Z,"TM",Data!T:T,Data!M366),IF(Data!Z366="Region",SUMIFS(Data!BA:BA,Data!Z:Z,"TM",Data!S:S,Data!M366),IF(Data!Z366="Country",SUMIFS(Data!BA:BA,Data!Z:Z,"TM",Data!R:R,Data!M366),0)))))))</f>
        <v>0</v>
      </c>
      <c r="BB366" s="18">
        <f>IF(Z366="TM",(COUNTIFS(Orders!AD:AD,Data!M366,Orders!W:W,0,Orders!X:X,0,Orders!S:S,"*Fabric*")+COUNTIFS(Orders!AD:AD,Data!M366,Orders!W:W,1,Orders!X:X,1,Orders!S:S,"*Fabric*")),IF(Data!Z366="AAM",SUMIFS(Data!BB:BB,Data!Z:Z,"TM",Data!X:X,Data!M366),IF(Data!Z366="AM",SUMIFS(Data!BB:BB,Data!Z:Z,"TM",Data!V:V,Data!M366),IF(Data!Z366="AZM",SUMIFS(Data!BB:BB,Data!Z:Z,"TM",Data!U:U,Data!M366),IF(Data!Z366="Zone",SUMIFS(Data!BB:BB,Data!Z:Z,"TM",Data!T:T,Data!M366),IF(Data!Z366="Region",SUMIFS(Data!BB:BB,Data!Z:Z,"TM",Data!S:S,Data!M366),IF(Data!Z366="Country",SUMIFS(Data!BB:BB,Data!Z:Z,"TM",Data!R:R,Data!M366),0)))))))</f>
        <v>0</v>
      </c>
    </row>
    <row r="367" spans="1:54" ht="15.75" x14ac:dyDescent="0.3">
      <c r="A367" s="33" t="str">
        <f t="shared" si="105"/>
        <v/>
      </c>
      <c r="B367" s="33" t="b">
        <f t="shared" si="106"/>
        <v>1</v>
      </c>
      <c r="C367" s="33" t="e">
        <f>IF(ISERROR(SMALL($D$4:$D$594,E367)),””,SMALL($D$4:$D$594,E367))</f>
        <v>#NAME?</v>
      </c>
      <c r="D367" s="34" t="str">
        <f t="shared" si="107"/>
        <v/>
      </c>
      <c r="E367" s="33">
        <f>ROWS($E$4:E367)</f>
        <v>364</v>
      </c>
      <c r="F367" s="33">
        <f t="shared" si="108"/>
        <v>0</v>
      </c>
      <c r="G367" s="33">
        <f>IF(OR(Report!$C$7="",Report!$C$7="All Levels"),1,IF(Report!$C$7=Data!Z367,1,0))</f>
        <v>0</v>
      </c>
      <c r="H367" s="33">
        <f t="shared" si="109"/>
        <v>1</v>
      </c>
      <c r="I367" s="33">
        <f t="shared" si="110"/>
        <v>3</v>
      </c>
      <c r="J367" s="33">
        <f>IF(OR(Report!$F$7="",Report!$F$7="All AMs"),1,IF(Report!$F$7=Data!W367,1,0))</f>
        <v>1</v>
      </c>
      <c r="K367" s="33">
        <f>IF(OR(Report!$E$7="",Report!$E$7="All Zones"),1,IF(Report!$E$7=Data!P367,1,0))</f>
        <v>1</v>
      </c>
      <c r="L367" s="33">
        <f>IF(OR(Report!$D$7="",Report!$D$7="All Regions"),1,IF(Report!$D$7=Data!O367,1,0))</f>
        <v>1</v>
      </c>
      <c r="M367" s="67" t="s">
        <v>1198</v>
      </c>
      <c r="N367" s="67" t="s">
        <v>1199</v>
      </c>
      <c r="O367" s="68" t="s">
        <v>19</v>
      </c>
      <c r="P367" s="68" t="s">
        <v>686</v>
      </c>
      <c r="Q367" s="68" t="s">
        <v>686</v>
      </c>
      <c r="R367" s="67" t="s">
        <v>777</v>
      </c>
      <c r="S367" s="67" t="s">
        <v>753</v>
      </c>
      <c r="T367" s="67" t="s">
        <v>755</v>
      </c>
      <c r="U367" s="67"/>
      <c r="V367" s="67" t="s">
        <v>833</v>
      </c>
      <c r="W367" s="67" t="s">
        <v>721</v>
      </c>
      <c r="X367" s="67"/>
      <c r="Y367" s="68" t="s">
        <v>362</v>
      </c>
      <c r="Z367" s="68" t="s">
        <v>13</v>
      </c>
      <c r="AA367" s="68" t="s">
        <v>70</v>
      </c>
      <c r="AB367" s="18">
        <f>IF(Z367="TM",IF(AA367="H",(COUNTIFS(Orders!AD:AD,Data!M367,Orders!W:W,0,Orders!X:X,0)+COUNTIFS(Orders!AD:AD,Data!M367,Orders!W:W,1,Orders!X:X,1)),0),IF(Data!Z367="AAM",SUMIFS(Data!AB:AB,Data!Z:Z,"TM",Data!X:X,Data!M367,AA:AA,"H"),IF(Data!Z367="AM",SUMIFS(Data!AB:AB,Data!Z:Z,"TM",Data!V:V,Data!M367,AA:AA,"H"),IF(Data!Z367="AZM",SUMIFS(Data!AB:AB,Data!Z:Z,"TM",Data!U:U,Data!M367,AA:AA,"H"),IF(Data!Z367="ZM",SUMIFS(Data!AB:AB,Data!Z:Z,"TM",Data!T:T,Data!M367,AA:AA,"H"),IF(Data!Z367="RM",SUMIFS(Data!AB:AB,Data!Z:Z,"TM",Data!S:S,Data!M367,AA:AA,"H"),IF(Data!Z367="CM",SUMIFS(Data!AB:AB,Data!Z:Z,"TM",Data!R:R,Data!M367,AA:AA,"H"),"")))))))</f>
        <v>0</v>
      </c>
      <c r="AC367" s="28">
        <f>IF(Z367="TM",IF(AA367="H",(SUMIFS(Orders!AG:AG,Orders!AD:AD,Data!M367,Orders!W:W,0,Orders!X:X,0)+SUMIFS(Orders!AG:AG,Orders!AD:AD,Data!M367,Orders!W:W,1,Orders!X:X,1))/12000,0),IF(Data!Z367="AAM",SUMIFS(Data!AC:AC,Data!Z:Z,"TM",Data!X:X,Data!M367,AA:AA,"H"),IF(Data!Z367="AM",SUMIFS(Data!AC:AC,Data!Z:Z,"TM",Data!V:V,Data!M367,AA:AA,"H"),IF(Data!Z367="AZM",SUMIFS(Data!AC:AC,Data!Z:Z,"TM",Data!U:U,Data!M367,AA:AA,"H"),IF(Data!Z367="Zone",SUMIFS(Data!AC:AC,Data!Z:Z,"TM",Data!T:T,Data!M367,AA:AA,"H"),IF(Data!Z367="Region",SUMIFS(Data!AC:AC,Data!Z:Z,"TM",Data!S:S,Data!M367,AA:AA,"H"),IF(Data!Z367="Country",SUMIFS(Data!AC:AC,Data!Z:Z,"TM",Data!R:R,Data!M367,AA:AA,"H"),"")))))))</f>
        <v>0</v>
      </c>
      <c r="AD367" s="18">
        <f>IF(Z367="TM",0,IF(Data!Z367="AAM",SUMIFS(Data!AD:AD,Data!Z:Z,"TM",Data!X:X,Data!M367,AA:AA,"H"),IF(Data!Z367="AM",SUMIFS(Data!AD:AD,Data!Z:Z,"TM",Data!V:V,Data!M367,AA:AA,"H"),IF(Data!Z367="AZM",SUMIFS(Data!AD:AD,Data!Z:Z,"TM",Data!U:U,Data!M367,AA:AA,"H"),IF(Data!Z367="Zone",SUMIFS(Data!AD:AD,Data!Z:Z,"TM",Data!T:T,Data!M367,AA:AA,"H"),IF(Data!Z367="Region",SUMIFS(Data!AD:AD,Data!Z:Z,"TM",Data!S:S,Data!M367,AA:AA,"H"),IF(Data!Z367="Country",SUMIFS(Data!AD:AD,Data!Z:Z,"TM",Data!R:R,Data!M367,AA:AA,"H"),"")))))))</f>
        <v>0</v>
      </c>
      <c r="AE367" s="27">
        <f t="shared" si="94"/>
        <v>0</v>
      </c>
      <c r="AF367" s="26">
        <f t="shared" si="95"/>
        <v>0</v>
      </c>
      <c r="AG367" s="26">
        <f t="shared" si="96"/>
        <v>0</v>
      </c>
      <c r="AH367" s="26">
        <f t="shared" si="97"/>
        <v>0</v>
      </c>
      <c r="AJ367" s="28">
        <f>IF(Z367="TM",IF(AA367="U",(SUMIFS(Orders!AG:AG,Orders!AD:AD,Data!M367,Orders!W:W,0,Orders!X:X,0)+SUMIFS(Orders!AG:AG,Orders!AD:AD,Data!M367,Orders!W:W,1,Orders!X:X,1))/12000,0),IF(Data!Z367="AAM",SUMIFS(Data!AJ:AJ,Data!Z:Z,"TM",Data!X:X,Data!M367,AA:AA,"U"),IF(Data!Z367="AM",SUMIFS(Data!AJ:AJ,Data!Z:Z,"TM",Data!V:V,Data!M367,AA:AA,"U"),IF(Data!Z367="AZM",SUMIFS(Data!AJ:AJ,Data!Z:Z,"TM",Data!U:U,Data!M367,AA:AA,"U"),IF(Data!Z367="Zone",SUMIFS(Data!AJ:AJ,Data!Z:Z,"TM",Data!T:T,Data!M367,AA:AA,"U"),IF(Data!Z367="Region",SUMIFS(Data!AJ:AJ,Data!Z:Z,"TM",Data!S:S,Data!M367,AA:AA,"U"),IF(Data!Z367="Country",SUMIFS(Data!AJ:AJ,Data!Z:Z,"TM",Data!R:R,Data!M367,AA:AA,"U"),"")))))))</f>
        <v>0</v>
      </c>
      <c r="AK367" s="18">
        <f>IF(Z367="TM",IF(AA367="U",(SUMIFS(Orders!AG:AG,Orders!AD:AD,Data!M367,Orders!W:W,0,Orders!X:X,0)+SUMIFS(Orders!AG:AG,Orders!AD:AD,Data!M367,Orders!W:W,1,Orders!X:X,1)),0),IF(Data!Z367="AAM",SUMIFS(Data!AK:AK,Data!Z:Z,"TM",Data!X:X,Data!M367,AA:AA,"U"),IF(Data!Z367="AM",SUMIFS(Data!AK:AK,Data!Z:Z,"TM",Data!V:V,Data!M367,AA:AA,"U"),IF(Data!Z367="AZM",SUMIFS(Data!AK:AK,Data!Z:Z,"TM",Data!U:U,Data!M367,AA:AA,"U"),IF(Data!Z367="Zone",SUMIFS(Data!AK:AK,Data!Z:Z,"TM",Data!T:T,Data!M367,AA:AA,"U"),IF(Data!Z367="Region",SUMIFS(Data!AK:AK,Data!Z:Z,"TM",Data!S:S,Data!M367,AA:AA,"U"),IF(Data!Z367="Country",SUMIFS(Data!AK:AK,Data!Z:Z,"TM",Data!R:R,Data!M367,AA:AA,"U"),"")))))))</f>
        <v>0</v>
      </c>
      <c r="AL367" s="18">
        <f>IF(Z367="TM",12000*0,IF(Data!Z367="AAM",SUMIFS(Data!AL:AL,Data!Z:Z,"TM",Data!X:X,Data!M367,AA:AA,"H"),IF(Data!Z367="AM",SUMIFS(Data!AL:AL,Data!Z:Z,"TM",Data!V:V,Data!M367,AA:AA,"H"),IF(Data!Z367="AZM",SUMIFS(Data!AL:AL,Data!Z:Z,"TM",Data!U:U,Data!M367,AA:AA,"H"),IF(Data!Z367="Zone",SUMIFS(Data!AL:AL,Data!Z:Z,"TM",Data!T:T,Data!M367,AA:AA,"H"),IF(Data!Z367="Region",SUMIFS(Data!AL:AL,Data!Z:Z,"TM",Data!S:S,Data!M367,AA:AA,"H"),IF(Data!Z367="Country",SUMIFS(Data!AL:AL,Data!Z:Z,"TM",Data!R:R,Data!M367,AA:AA,"H"),"")))))))</f>
        <v>0</v>
      </c>
      <c r="AM367" s="27">
        <f t="shared" si="98"/>
        <v>0</v>
      </c>
      <c r="AN367" s="26">
        <f t="shared" si="99"/>
        <v>0</v>
      </c>
      <c r="AO367" s="26">
        <f t="shared" si="100"/>
        <v>0</v>
      </c>
      <c r="AQ367" s="28">
        <f t="shared" si="101"/>
        <v>0</v>
      </c>
      <c r="AR367" s="18">
        <f t="shared" si="102"/>
        <v>0</v>
      </c>
      <c r="AS367" s="18">
        <f t="shared" si="103"/>
        <v>0</v>
      </c>
      <c r="AT367" s="27">
        <f t="shared" si="104"/>
        <v>0</v>
      </c>
      <c r="AU367" s="27"/>
      <c r="AV367" s="27"/>
      <c r="AW367" s="18">
        <f>IF(Z367="TM",(COUNTIFS(Orders!AD:AD,Data!M367,Orders!W:W,0,Orders!X:X,0,Orders!S:S,"*Ray*")+COUNTIFS(Orders!AD:AD,Data!M367,Orders!W:W,1,Orders!X:X,1,Orders!S:S,"*Ray*")+COUNTIFS(Orders!AD:AD,Data!M367,Orders!W:W,0,Orders!X:X,0,Orders!S:S,"*Fabric*")+COUNTIFS(Orders!AD:AD,Data!M367,Orders!W:W,1,Orders!X:X,1,Orders!S:S,"*Fabric*")),IF(Data!Z367="AAM",SUMIFS(Data!AW:AW,Data!Z:Z,"TM",Data!X:X,Data!M367),IF(Data!Z367="AM",SUMIFS(Data!AW:AW,Data!Z:Z,"TM",Data!V:V,Data!M367),IF(Data!Z367="AZM",SUMIFS(Data!AW:AW,Data!Z:Z,"TM",Data!U:U,Data!M367),IF(Data!Z367="Zone",SUMIFS(Data!AW:AW,Data!Z:Z,"TM",Data!T:T,Data!M367),IF(Data!Z367="Region",SUMIFS(Data!AW:AW,Data!Z:Z,"TM",Data!S:S,Data!M367),IF(Data!Z367="Country",SUMIFS(Data!AW:AW,Data!Z:Z,"TM",Data!R:R,Data!M367),0)))))))</f>
        <v>0</v>
      </c>
      <c r="AX367" s="18">
        <f>IF(Z367="TM",(COUNTIFS(Orders!AD:AD,Data!M367,Orders!W:W,0,Orders!X:X,0,Orders!S:S,"*Starter*")+COUNTIFS(Orders!AD:AD,Data!M367,Orders!W:W,1,Orders!X:X,1,Orders!S:S,"*Starter*")),IF(Data!Z367="AAM",SUMIFS(Data!AX:AX,Data!Z:Z,"TM",Data!X:X,Data!M367),IF(Data!Z367="AM",SUMIFS(Data!AX:AX,Data!Z:Z,"TM",Data!V:V,Data!M367),IF(Data!Z367="AZM",SUMIFS(Data!AX:AX,Data!Z:Z,"TM",Data!U:U,Data!M367),IF(Data!Z367="Zone",SUMIFS(Data!AX:AX,Data!Z:Z,"TM",Data!T:T,Data!M367),IF(Data!Z367="Region",SUMIFS(Data!AX:AX,Data!Z:Z,"TM",Data!S:S,Data!M367),IF(Data!Z367="Country",SUMIFS(Data!AX:AX,Data!Z:Z,"TM",Data!R:R,Data!M367),0)))))))</f>
        <v>0</v>
      </c>
      <c r="AY367" s="18">
        <f>IF(Z367="TM",(COUNTIFS(Orders!AD:AD,Data!M367,Orders!W:W,0,Orders!X:X,0,Orders!S:S,"*Pro*")+COUNTIFS(Orders!AD:AD,Data!M367,Orders!W:W,1,Orders!X:X,1,Orders!S:S,"*Pro*")),IF(Data!Z367="AAM",SUMIFS(Data!AY:AY,Data!Z:Z,"TM",Data!X:X,Data!M367),IF(Data!Z367="AM",SUMIFS(Data!AY:AY,Data!Z:Z,"TM",Data!V:V,Data!M367),IF(Data!Z367="AZM",SUMIFS(Data!AY:AY,Data!Z:Z,"TM",Data!U:U,Data!M367),IF(Data!Z367="Zone",SUMIFS(Data!AY:AY,Data!Z:Z,"TM",Data!T:T,Data!M367),IF(Data!Z367="Region",SUMIFS(Data!AY:AY,Data!Z:Z,"TM",Data!S:S,Data!M367),IF(Data!Z367="Country",SUMIFS(Data!AY:AY,Data!Z:Z,"TM",Data!R:R,Data!M367),0)))))))</f>
        <v>0</v>
      </c>
      <c r="AZ367" s="18">
        <f>IF(Z367="TM",(COUNTIFS(Orders!AD:AD,Data!M367,Orders!W:W,0,Orders!X:X,0,Orders!S:S,"*Tab*")+COUNTIFS(Orders!AD:AD,Data!M367,Orders!W:W,1,Orders!X:X,1,Orders!S:S,"*Tab*")),IF(Data!Z367="AAM",SUMIFS(Data!AZ:AZ,Data!Z:Z,"TM",Data!X:X,Data!M367),IF(Data!Z367="AM",SUMIFS(Data!AZ:AZ,Data!Z:Z,"TM",Data!V:V,Data!M367),IF(Data!Z367="AZM",SUMIFS(Data!AZ:AZ,Data!Z:Z,"TM",Data!U:U,Data!M367),IF(Data!Z367="Zone",SUMIFS(Data!AZ:AZ,Data!Z:Z,"TM",Data!T:T,Data!M367),IF(Data!Z367="Region",SUMIFS(Data!AZ:AZ,Data!Z:Z,"TM",Data!S:S,Data!M367),IF(Data!Z367="Country",SUMIFS(Data!AZ:AZ,Data!Z:Z,"TM",Data!R:R,Data!M367),0)))))))</f>
        <v>0</v>
      </c>
      <c r="BA367" s="18">
        <f>IF(Z367="TM",(COUNTIFS(Orders!AD:AD,Data!M367,Orders!W:W,0,Orders!X:X,0,Orders!S:S,"*Dental*")+COUNTIFS(Orders!AD:AD,Data!M367,Orders!W:W,1,Orders!X:X,1,Orders!S:S,"*Dental*")+COUNTIFS(Orders!AD:AD,Data!M367,Orders!W:W,0,Orders!X:X,0,Orders!S:S,"*Pediatric*")+COUNTIFS(Orders!AD:AD,Data!M367,Orders!W:W,1,Orders!X:X,1,Orders!S:S,"*Pediatric*")),IF(Data!Z367="AAM",SUMIFS(Data!BA:BA,Data!Z:Z,"TM",Data!X:X,Data!M367),IF(Data!Z367="AM",SUMIFS(Data!BA:BA,Data!Z:Z,"TM",Data!V:V,Data!M367),IF(Data!Z367="AZM",SUMIFS(Data!BA:BA,Data!Z:Z,"TM",Data!U:U,Data!M367),IF(Data!Z367="Zone",SUMIFS(Data!BA:BA,Data!Z:Z,"TM",Data!T:T,Data!M367),IF(Data!Z367="Region",SUMIFS(Data!BA:BA,Data!Z:Z,"TM",Data!S:S,Data!M367),IF(Data!Z367="Country",SUMIFS(Data!BA:BA,Data!Z:Z,"TM",Data!R:R,Data!M367),0)))))))</f>
        <v>0</v>
      </c>
      <c r="BB367" s="18">
        <f>IF(Z367="TM",(COUNTIFS(Orders!AD:AD,Data!M367,Orders!W:W,0,Orders!X:X,0,Orders!S:S,"*Fabric*")+COUNTIFS(Orders!AD:AD,Data!M367,Orders!W:W,1,Orders!X:X,1,Orders!S:S,"*Fabric*")),IF(Data!Z367="AAM",SUMIFS(Data!BB:BB,Data!Z:Z,"TM",Data!X:X,Data!M367),IF(Data!Z367="AM",SUMIFS(Data!BB:BB,Data!Z:Z,"TM",Data!V:V,Data!M367),IF(Data!Z367="AZM",SUMIFS(Data!BB:BB,Data!Z:Z,"TM",Data!U:U,Data!M367),IF(Data!Z367="Zone",SUMIFS(Data!BB:BB,Data!Z:Z,"TM",Data!T:T,Data!M367),IF(Data!Z367="Region",SUMIFS(Data!BB:BB,Data!Z:Z,"TM",Data!S:S,Data!M367),IF(Data!Z367="Country",SUMIFS(Data!BB:BB,Data!Z:Z,"TM",Data!R:R,Data!M367),0)))))))</f>
        <v>0</v>
      </c>
    </row>
    <row r="368" spans="1:54" ht="15.75" x14ac:dyDescent="0.3">
      <c r="A368" s="33" t="str">
        <f t="shared" si="105"/>
        <v/>
      </c>
      <c r="B368" s="33" t="b">
        <f t="shared" si="106"/>
        <v>1</v>
      </c>
      <c r="C368" s="33" t="e">
        <f>IF(ISERROR(SMALL($D$4:$D$594,E368)),””,SMALL($D$4:$D$594,E368))</f>
        <v>#NAME?</v>
      </c>
      <c r="D368" s="34" t="str">
        <f t="shared" si="107"/>
        <v/>
      </c>
      <c r="E368" s="33">
        <f>ROWS($E$4:E368)</f>
        <v>365</v>
      </c>
      <c r="F368" s="33">
        <f t="shared" si="108"/>
        <v>0</v>
      </c>
      <c r="G368" s="33">
        <f>IF(OR(Report!$C$7="",Report!$C$7="All Levels"),1,IF(Report!$C$7=Data!Z368,1,0))</f>
        <v>0</v>
      </c>
      <c r="H368" s="33">
        <f t="shared" si="109"/>
        <v>1</v>
      </c>
      <c r="I368" s="33">
        <f t="shared" si="110"/>
        <v>3</v>
      </c>
      <c r="J368" s="33">
        <f>IF(OR(Report!$F$7="",Report!$F$7="All AMs"),1,IF(Report!$F$7=Data!W368,1,0))</f>
        <v>1</v>
      </c>
      <c r="K368" s="33">
        <f>IF(OR(Report!$E$7="",Report!$E$7="All Zones"),1,IF(Report!$E$7=Data!P368,1,0))</f>
        <v>1</v>
      </c>
      <c r="L368" s="33">
        <f>IF(OR(Report!$D$7="",Report!$D$7="All Regions"),1,IF(Report!$D$7=Data!O368,1,0))</f>
        <v>1</v>
      </c>
      <c r="M368" s="67" t="s">
        <v>294</v>
      </c>
      <c r="N368" s="67" t="s">
        <v>1200</v>
      </c>
      <c r="O368" s="68" t="s">
        <v>19</v>
      </c>
      <c r="P368" s="68" t="s">
        <v>687</v>
      </c>
      <c r="Q368" s="68" t="s">
        <v>687</v>
      </c>
      <c r="R368" s="67" t="s">
        <v>777</v>
      </c>
      <c r="S368" s="67" t="s">
        <v>753</v>
      </c>
      <c r="T368" s="67" t="s">
        <v>756</v>
      </c>
      <c r="U368" s="67" t="s">
        <v>787</v>
      </c>
      <c r="V368" s="67" t="s">
        <v>834</v>
      </c>
      <c r="W368" s="67" t="s">
        <v>722</v>
      </c>
      <c r="X368" s="67" t="s">
        <v>891</v>
      </c>
      <c r="Y368" s="68" t="s">
        <v>362</v>
      </c>
      <c r="Z368" s="68" t="s">
        <v>13</v>
      </c>
      <c r="AA368" s="68" t="s">
        <v>70</v>
      </c>
      <c r="AB368" s="18">
        <f>IF(Z368="TM",IF(AA368="H",(COUNTIFS(Orders!AD:AD,Data!M368,Orders!W:W,0,Orders!X:X,0)+COUNTIFS(Orders!AD:AD,Data!M368,Orders!W:W,1,Orders!X:X,1)),0),IF(Data!Z368="AAM",SUMIFS(Data!AB:AB,Data!Z:Z,"TM",Data!X:X,Data!M368,AA:AA,"H"),IF(Data!Z368="AM",SUMIFS(Data!AB:AB,Data!Z:Z,"TM",Data!V:V,Data!M368,AA:AA,"H"),IF(Data!Z368="AZM",SUMIFS(Data!AB:AB,Data!Z:Z,"TM",Data!U:U,Data!M368,AA:AA,"H"),IF(Data!Z368="ZM",SUMIFS(Data!AB:AB,Data!Z:Z,"TM",Data!T:T,Data!M368,AA:AA,"H"),IF(Data!Z368="RM",SUMIFS(Data!AB:AB,Data!Z:Z,"TM",Data!S:S,Data!M368,AA:AA,"H"),IF(Data!Z368="CM",SUMIFS(Data!AB:AB,Data!Z:Z,"TM",Data!R:R,Data!M368,AA:AA,"H"),"")))))))</f>
        <v>0</v>
      </c>
      <c r="AC368" s="28">
        <f>IF(Z368="TM",IF(AA368="H",(SUMIFS(Orders!AG:AG,Orders!AD:AD,Data!M368,Orders!W:W,0,Orders!X:X,0)+SUMIFS(Orders!AG:AG,Orders!AD:AD,Data!M368,Orders!W:W,1,Orders!X:X,1))/12000,0),IF(Data!Z368="AAM",SUMIFS(Data!AC:AC,Data!Z:Z,"TM",Data!X:X,Data!M368,AA:AA,"H"),IF(Data!Z368="AM",SUMIFS(Data!AC:AC,Data!Z:Z,"TM",Data!V:V,Data!M368,AA:AA,"H"),IF(Data!Z368="AZM",SUMIFS(Data!AC:AC,Data!Z:Z,"TM",Data!U:U,Data!M368,AA:AA,"H"),IF(Data!Z368="Zone",SUMIFS(Data!AC:AC,Data!Z:Z,"TM",Data!T:T,Data!M368,AA:AA,"H"),IF(Data!Z368="Region",SUMIFS(Data!AC:AC,Data!Z:Z,"TM",Data!S:S,Data!M368,AA:AA,"H"),IF(Data!Z368="Country",SUMIFS(Data!AC:AC,Data!Z:Z,"TM",Data!R:R,Data!M368,AA:AA,"H"),"")))))))</f>
        <v>0</v>
      </c>
      <c r="AD368" s="18">
        <f>IF(Z368="TM",0,IF(Data!Z368="AAM",SUMIFS(Data!AD:AD,Data!Z:Z,"TM",Data!X:X,Data!M368,AA:AA,"H"),IF(Data!Z368="AM",SUMIFS(Data!AD:AD,Data!Z:Z,"TM",Data!V:V,Data!M368,AA:AA,"H"),IF(Data!Z368="AZM",SUMIFS(Data!AD:AD,Data!Z:Z,"TM",Data!U:U,Data!M368,AA:AA,"H"),IF(Data!Z368="Zone",SUMIFS(Data!AD:AD,Data!Z:Z,"TM",Data!T:T,Data!M368,AA:AA,"H"),IF(Data!Z368="Region",SUMIFS(Data!AD:AD,Data!Z:Z,"TM",Data!S:S,Data!M368,AA:AA,"H"),IF(Data!Z368="Country",SUMIFS(Data!AD:AD,Data!Z:Z,"TM",Data!R:R,Data!M368,AA:AA,"H"),"")))))))</f>
        <v>0</v>
      </c>
      <c r="AE368" s="27">
        <f t="shared" si="94"/>
        <v>0</v>
      </c>
      <c r="AF368" s="26">
        <f t="shared" si="95"/>
        <v>0</v>
      </c>
      <c r="AG368" s="26">
        <f t="shared" si="96"/>
        <v>0</v>
      </c>
      <c r="AH368" s="26">
        <f t="shared" si="97"/>
        <v>0</v>
      </c>
      <c r="AJ368" s="28">
        <f>IF(Z368="TM",IF(AA368="U",(SUMIFS(Orders!AG:AG,Orders!AD:AD,Data!M368,Orders!W:W,0,Orders!X:X,0)+SUMIFS(Orders!AG:AG,Orders!AD:AD,Data!M368,Orders!W:W,1,Orders!X:X,1))/12000,0),IF(Data!Z368="AAM",SUMIFS(Data!AJ:AJ,Data!Z:Z,"TM",Data!X:X,Data!M368,AA:AA,"U"),IF(Data!Z368="AM",SUMIFS(Data!AJ:AJ,Data!Z:Z,"TM",Data!V:V,Data!M368,AA:AA,"U"),IF(Data!Z368="AZM",SUMIFS(Data!AJ:AJ,Data!Z:Z,"TM",Data!U:U,Data!M368,AA:AA,"U"),IF(Data!Z368="Zone",SUMIFS(Data!AJ:AJ,Data!Z:Z,"TM",Data!T:T,Data!M368,AA:AA,"U"),IF(Data!Z368="Region",SUMIFS(Data!AJ:AJ,Data!Z:Z,"TM",Data!S:S,Data!M368,AA:AA,"U"),IF(Data!Z368="Country",SUMIFS(Data!AJ:AJ,Data!Z:Z,"TM",Data!R:R,Data!M368,AA:AA,"U"),"")))))))</f>
        <v>0</v>
      </c>
      <c r="AK368" s="18">
        <f>IF(Z368="TM",IF(AA368="U",(SUMIFS(Orders!AG:AG,Orders!AD:AD,Data!M368,Orders!W:W,0,Orders!X:X,0)+SUMIFS(Orders!AG:AG,Orders!AD:AD,Data!M368,Orders!W:W,1,Orders!X:X,1)),0),IF(Data!Z368="AAM",SUMIFS(Data!AK:AK,Data!Z:Z,"TM",Data!X:X,Data!M368,AA:AA,"U"),IF(Data!Z368="AM",SUMIFS(Data!AK:AK,Data!Z:Z,"TM",Data!V:V,Data!M368,AA:AA,"U"),IF(Data!Z368="AZM",SUMIFS(Data!AK:AK,Data!Z:Z,"TM",Data!U:U,Data!M368,AA:AA,"U"),IF(Data!Z368="Zone",SUMIFS(Data!AK:AK,Data!Z:Z,"TM",Data!T:T,Data!M368,AA:AA,"U"),IF(Data!Z368="Region",SUMIFS(Data!AK:AK,Data!Z:Z,"TM",Data!S:S,Data!M368,AA:AA,"U"),IF(Data!Z368="Country",SUMIFS(Data!AK:AK,Data!Z:Z,"TM",Data!R:R,Data!M368,AA:AA,"U"),"")))))))</f>
        <v>0</v>
      </c>
      <c r="AL368" s="18">
        <f>IF(Z368="TM",12000*0,IF(Data!Z368="AAM",SUMIFS(Data!AL:AL,Data!Z:Z,"TM",Data!X:X,Data!M368,AA:AA,"H"),IF(Data!Z368="AM",SUMIFS(Data!AL:AL,Data!Z:Z,"TM",Data!V:V,Data!M368,AA:AA,"H"),IF(Data!Z368="AZM",SUMIFS(Data!AL:AL,Data!Z:Z,"TM",Data!U:U,Data!M368,AA:AA,"H"),IF(Data!Z368="Zone",SUMIFS(Data!AL:AL,Data!Z:Z,"TM",Data!T:T,Data!M368,AA:AA,"H"),IF(Data!Z368="Region",SUMIFS(Data!AL:AL,Data!Z:Z,"TM",Data!S:S,Data!M368,AA:AA,"H"),IF(Data!Z368="Country",SUMIFS(Data!AL:AL,Data!Z:Z,"TM",Data!R:R,Data!M368,AA:AA,"H"),"")))))))</f>
        <v>0</v>
      </c>
      <c r="AM368" s="27">
        <f t="shared" si="98"/>
        <v>0</v>
      </c>
      <c r="AN368" s="26">
        <f t="shared" si="99"/>
        <v>0</v>
      </c>
      <c r="AO368" s="26">
        <f t="shared" si="100"/>
        <v>0</v>
      </c>
      <c r="AQ368" s="28">
        <f t="shared" si="101"/>
        <v>0</v>
      </c>
      <c r="AR368" s="18">
        <f t="shared" si="102"/>
        <v>0</v>
      </c>
      <c r="AS368" s="18">
        <f t="shared" si="103"/>
        <v>0</v>
      </c>
      <c r="AT368" s="27">
        <f t="shared" si="104"/>
        <v>0</v>
      </c>
      <c r="AU368" s="27"/>
      <c r="AV368" s="27"/>
      <c r="AW368" s="18">
        <f>IF(Z368="TM",(COUNTIFS(Orders!AD:AD,Data!M368,Orders!W:W,0,Orders!X:X,0,Orders!S:S,"*Ray*")+COUNTIFS(Orders!AD:AD,Data!M368,Orders!W:W,1,Orders!X:X,1,Orders!S:S,"*Ray*")+COUNTIFS(Orders!AD:AD,Data!M368,Orders!W:W,0,Orders!X:X,0,Orders!S:S,"*Fabric*")+COUNTIFS(Orders!AD:AD,Data!M368,Orders!W:W,1,Orders!X:X,1,Orders!S:S,"*Fabric*")),IF(Data!Z368="AAM",SUMIFS(Data!AW:AW,Data!Z:Z,"TM",Data!X:X,Data!M368),IF(Data!Z368="AM",SUMIFS(Data!AW:AW,Data!Z:Z,"TM",Data!V:V,Data!M368),IF(Data!Z368="AZM",SUMIFS(Data!AW:AW,Data!Z:Z,"TM",Data!U:U,Data!M368),IF(Data!Z368="Zone",SUMIFS(Data!AW:AW,Data!Z:Z,"TM",Data!T:T,Data!M368),IF(Data!Z368="Region",SUMIFS(Data!AW:AW,Data!Z:Z,"TM",Data!S:S,Data!M368),IF(Data!Z368="Country",SUMIFS(Data!AW:AW,Data!Z:Z,"TM",Data!R:R,Data!M368),0)))))))</f>
        <v>0</v>
      </c>
      <c r="AX368" s="18">
        <f>IF(Z368="TM",(COUNTIFS(Orders!AD:AD,Data!M368,Orders!W:W,0,Orders!X:X,0,Orders!S:S,"*Starter*")+COUNTIFS(Orders!AD:AD,Data!M368,Orders!W:W,1,Orders!X:X,1,Orders!S:S,"*Starter*")),IF(Data!Z368="AAM",SUMIFS(Data!AX:AX,Data!Z:Z,"TM",Data!X:X,Data!M368),IF(Data!Z368="AM",SUMIFS(Data!AX:AX,Data!Z:Z,"TM",Data!V:V,Data!M368),IF(Data!Z368="AZM",SUMIFS(Data!AX:AX,Data!Z:Z,"TM",Data!U:U,Data!M368),IF(Data!Z368="Zone",SUMIFS(Data!AX:AX,Data!Z:Z,"TM",Data!T:T,Data!M368),IF(Data!Z368="Region",SUMIFS(Data!AX:AX,Data!Z:Z,"TM",Data!S:S,Data!M368),IF(Data!Z368="Country",SUMIFS(Data!AX:AX,Data!Z:Z,"TM",Data!R:R,Data!M368),0)))))))</f>
        <v>0</v>
      </c>
      <c r="AY368" s="18">
        <f>IF(Z368="TM",(COUNTIFS(Orders!AD:AD,Data!M368,Orders!W:W,0,Orders!X:X,0,Orders!S:S,"*Pro*")+COUNTIFS(Orders!AD:AD,Data!M368,Orders!W:W,1,Orders!X:X,1,Orders!S:S,"*Pro*")),IF(Data!Z368="AAM",SUMIFS(Data!AY:AY,Data!Z:Z,"TM",Data!X:X,Data!M368),IF(Data!Z368="AM",SUMIFS(Data!AY:AY,Data!Z:Z,"TM",Data!V:V,Data!M368),IF(Data!Z368="AZM",SUMIFS(Data!AY:AY,Data!Z:Z,"TM",Data!U:U,Data!M368),IF(Data!Z368="Zone",SUMIFS(Data!AY:AY,Data!Z:Z,"TM",Data!T:T,Data!M368),IF(Data!Z368="Region",SUMIFS(Data!AY:AY,Data!Z:Z,"TM",Data!S:S,Data!M368),IF(Data!Z368="Country",SUMIFS(Data!AY:AY,Data!Z:Z,"TM",Data!R:R,Data!M368),0)))))))</f>
        <v>0</v>
      </c>
      <c r="AZ368" s="18">
        <f>IF(Z368="TM",(COUNTIFS(Orders!AD:AD,Data!M368,Orders!W:W,0,Orders!X:X,0,Orders!S:S,"*Tab*")+COUNTIFS(Orders!AD:AD,Data!M368,Orders!W:W,1,Orders!X:X,1,Orders!S:S,"*Tab*")),IF(Data!Z368="AAM",SUMIFS(Data!AZ:AZ,Data!Z:Z,"TM",Data!X:X,Data!M368),IF(Data!Z368="AM",SUMIFS(Data!AZ:AZ,Data!Z:Z,"TM",Data!V:V,Data!M368),IF(Data!Z368="AZM",SUMIFS(Data!AZ:AZ,Data!Z:Z,"TM",Data!U:U,Data!M368),IF(Data!Z368="Zone",SUMIFS(Data!AZ:AZ,Data!Z:Z,"TM",Data!T:T,Data!M368),IF(Data!Z368="Region",SUMIFS(Data!AZ:AZ,Data!Z:Z,"TM",Data!S:S,Data!M368),IF(Data!Z368="Country",SUMIFS(Data!AZ:AZ,Data!Z:Z,"TM",Data!R:R,Data!M368),0)))))))</f>
        <v>0</v>
      </c>
      <c r="BA368" s="18">
        <f>IF(Z368="TM",(COUNTIFS(Orders!AD:AD,Data!M368,Orders!W:W,0,Orders!X:X,0,Orders!S:S,"*Dental*")+COUNTIFS(Orders!AD:AD,Data!M368,Orders!W:W,1,Orders!X:X,1,Orders!S:S,"*Dental*")+COUNTIFS(Orders!AD:AD,Data!M368,Orders!W:W,0,Orders!X:X,0,Orders!S:S,"*Pediatric*")+COUNTIFS(Orders!AD:AD,Data!M368,Orders!W:W,1,Orders!X:X,1,Orders!S:S,"*Pediatric*")),IF(Data!Z368="AAM",SUMIFS(Data!BA:BA,Data!Z:Z,"TM",Data!X:X,Data!M368),IF(Data!Z368="AM",SUMIFS(Data!BA:BA,Data!Z:Z,"TM",Data!V:V,Data!M368),IF(Data!Z368="AZM",SUMIFS(Data!BA:BA,Data!Z:Z,"TM",Data!U:U,Data!M368),IF(Data!Z368="Zone",SUMIFS(Data!BA:BA,Data!Z:Z,"TM",Data!T:T,Data!M368),IF(Data!Z368="Region",SUMIFS(Data!BA:BA,Data!Z:Z,"TM",Data!S:S,Data!M368),IF(Data!Z368="Country",SUMIFS(Data!BA:BA,Data!Z:Z,"TM",Data!R:R,Data!M368),0)))))))</f>
        <v>0</v>
      </c>
      <c r="BB368" s="18">
        <f>IF(Z368="TM",(COUNTIFS(Orders!AD:AD,Data!M368,Orders!W:W,0,Orders!X:X,0,Orders!S:S,"*Fabric*")+COUNTIFS(Orders!AD:AD,Data!M368,Orders!W:W,1,Orders!X:X,1,Orders!S:S,"*Fabric*")),IF(Data!Z368="AAM",SUMIFS(Data!BB:BB,Data!Z:Z,"TM",Data!X:X,Data!M368),IF(Data!Z368="AM",SUMIFS(Data!BB:BB,Data!Z:Z,"TM",Data!V:V,Data!M368),IF(Data!Z368="AZM",SUMIFS(Data!BB:BB,Data!Z:Z,"TM",Data!U:U,Data!M368),IF(Data!Z368="Zone",SUMIFS(Data!BB:BB,Data!Z:Z,"TM",Data!T:T,Data!M368),IF(Data!Z368="Region",SUMIFS(Data!BB:BB,Data!Z:Z,"TM",Data!S:S,Data!M368),IF(Data!Z368="Country",SUMIFS(Data!BB:BB,Data!Z:Z,"TM",Data!R:R,Data!M368),0)))))))</f>
        <v>0</v>
      </c>
    </row>
    <row r="369" spans="1:54" ht="15.75" x14ac:dyDescent="0.3">
      <c r="A369" s="33" t="str">
        <f t="shared" si="105"/>
        <v/>
      </c>
      <c r="B369" s="33" t="b">
        <f t="shared" si="106"/>
        <v>1</v>
      </c>
      <c r="C369" s="33" t="e">
        <f>IF(ISERROR(SMALL($D$4:$D$594,E369)),””,SMALL($D$4:$D$594,E369))</f>
        <v>#NAME?</v>
      </c>
      <c r="D369" s="34" t="str">
        <f t="shared" si="107"/>
        <v/>
      </c>
      <c r="E369" s="33">
        <f>ROWS($E$4:E369)</f>
        <v>366</v>
      </c>
      <c r="F369" s="33">
        <f t="shared" si="108"/>
        <v>0</v>
      </c>
      <c r="G369" s="33">
        <f>IF(OR(Report!$C$7="",Report!$C$7="All Levels"),1,IF(Report!$C$7=Data!Z369,1,0))</f>
        <v>0</v>
      </c>
      <c r="H369" s="33">
        <f t="shared" si="109"/>
        <v>1</v>
      </c>
      <c r="I369" s="33">
        <f t="shared" si="110"/>
        <v>3</v>
      </c>
      <c r="J369" s="33">
        <f>IF(OR(Report!$F$7="",Report!$F$7="All AMs"),1,IF(Report!$F$7=Data!W369,1,0))</f>
        <v>1</v>
      </c>
      <c r="K369" s="33">
        <f>IF(OR(Report!$E$7="",Report!$E$7="All Zones"),1,IF(Report!$E$7=Data!P369,1,0))</f>
        <v>1</v>
      </c>
      <c r="L369" s="33">
        <f>IF(OR(Report!$D$7="",Report!$D$7="All Regions"),1,IF(Report!$D$7=Data!O369,1,0))</f>
        <v>1</v>
      </c>
      <c r="M369" s="67" t="s">
        <v>1201</v>
      </c>
      <c r="N369" s="67" t="s">
        <v>1202</v>
      </c>
      <c r="O369" s="68" t="s">
        <v>19</v>
      </c>
      <c r="P369" s="68" t="s">
        <v>687</v>
      </c>
      <c r="Q369" s="68" t="s">
        <v>687</v>
      </c>
      <c r="R369" s="67" t="s">
        <v>777</v>
      </c>
      <c r="S369" s="67" t="s">
        <v>753</v>
      </c>
      <c r="T369" s="67" t="s">
        <v>756</v>
      </c>
      <c r="U369" s="67" t="s">
        <v>787</v>
      </c>
      <c r="V369" s="67" t="s">
        <v>834</v>
      </c>
      <c r="W369" s="67" t="s">
        <v>722</v>
      </c>
      <c r="X369" s="67" t="s">
        <v>891</v>
      </c>
      <c r="Y369" s="68" t="s">
        <v>362</v>
      </c>
      <c r="Z369" s="68" t="s">
        <v>13</v>
      </c>
      <c r="AA369" s="68" t="s">
        <v>70</v>
      </c>
      <c r="AB369" s="18">
        <f>IF(Z369="TM",IF(AA369="H",(COUNTIFS(Orders!AD:AD,Data!M369,Orders!W:W,0,Orders!X:X,0)+COUNTIFS(Orders!AD:AD,Data!M369,Orders!W:W,1,Orders!X:X,1)),0),IF(Data!Z369="AAM",SUMIFS(Data!AB:AB,Data!Z:Z,"TM",Data!X:X,Data!M369,AA:AA,"H"),IF(Data!Z369="AM",SUMIFS(Data!AB:AB,Data!Z:Z,"TM",Data!V:V,Data!M369,AA:AA,"H"),IF(Data!Z369="AZM",SUMIFS(Data!AB:AB,Data!Z:Z,"TM",Data!U:U,Data!M369,AA:AA,"H"),IF(Data!Z369="ZM",SUMIFS(Data!AB:AB,Data!Z:Z,"TM",Data!T:T,Data!M369,AA:AA,"H"),IF(Data!Z369="RM",SUMIFS(Data!AB:AB,Data!Z:Z,"TM",Data!S:S,Data!M369,AA:AA,"H"),IF(Data!Z369="CM",SUMIFS(Data!AB:AB,Data!Z:Z,"TM",Data!R:R,Data!M369,AA:AA,"H"),"")))))))</f>
        <v>0</v>
      </c>
      <c r="AC369" s="28">
        <f>IF(Z369="TM",IF(AA369="H",(SUMIFS(Orders!AG:AG,Orders!AD:AD,Data!M369,Orders!W:W,0,Orders!X:X,0)+SUMIFS(Orders!AG:AG,Orders!AD:AD,Data!M369,Orders!W:W,1,Orders!X:X,1))/12000,0),IF(Data!Z369="AAM",SUMIFS(Data!AC:AC,Data!Z:Z,"TM",Data!X:X,Data!M369,AA:AA,"H"),IF(Data!Z369="AM",SUMIFS(Data!AC:AC,Data!Z:Z,"TM",Data!V:V,Data!M369,AA:AA,"H"),IF(Data!Z369="AZM",SUMIFS(Data!AC:AC,Data!Z:Z,"TM",Data!U:U,Data!M369,AA:AA,"H"),IF(Data!Z369="Zone",SUMIFS(Data!AC:AC,Data!Z:Z,"TM",Data!T:T,Data!M369,AA:AA,"H"),IF(Data!Z369="Region",SUMIFS(Data!AC:AC,Data!Z:Z,"TM",Data!S:S,Data!M369,AA:AA,"H"),IF(Data!Z369="Country",SUMIFS(Data!AC:AC,Data!Z:Z,"TM",Data!R:R,Data!M369,AA:AA,"H"),"")))))))</f>
        <v>0</v>
      </c>
      <c r="AD369" s="18">
        <f>IF(Z369="TM",0,IF(Data!Z369="AAM",SUMIFS(Data!AD:AD,Data!Z:Z,"TM",Data!X:X,Data!M369,AA:AA,"H"),IF(Data!Z369="AM",SUMIFS(Data!AD:AD,Data!Z:Z,"TM",Data!V:V,Data!M369,AA:AA,"H"),IF(Data!Z369="AZM",SUMIFS(Data!AD:AD,Data!Z:Z,"TM",Data!U:U,Data!M369,AA:AA,"H"),IF(Data!Z369="Zone",SUMIFS(Data!AD:AD,Data!Z:Z,"TM",Data!T:T,Data!M369,AA:AA,"H"),IF(Data!Z369="Region",SUMIFS(Data!AD:AD,Data!Z:Z,"TM",Data!S:S,Data!M369,AA:AA,"H"),IF(Data!Z369="Country",SUMIFS(Data!AD:AD,Data!Z:Z,"TM",Data!R:R,Data!M369,AA:AA,"H"),"")))))))</f>
        <v>0</v>
      </c>
      <c r="AE369" s="27">
        <f t="shared" si="94"/>
        <v>0</v>
      </c>
      <c r="AF369" s="26">
        <f t="shared" si="95"/>
        <v>0</v>
      </c>
      <c r="AG369" s="26">
        <f t="shared" si="96"/>
        <v>0</v>
      </c>
      <c r="AH369" s="26">
        <f t="shared" si="97"/>
        <v>0</v>
      </c>
      <c r="AJ369" s="28">
        <f>IF(Z369="TM",IF(AA369="U",(SUMIFS(Orders!AG:AG,Orders!AD:AD,Data!M369,Orders!W:W,0,Orders!X:X,0)+SUMIFS(Orders!AG:AG,Orders!AD:AD,Data!M369,Orders!W:W,1,Orders!X:X,1))/12000,0),IF(Data!Z369="AAM",SUMIFS(Data!AJ:AJ,Data!Z:Z,"TM",Data!X:X,Data!M369,AA:AA,"U"),IF(Data!Z369="AM",SUMIFS(Data!AJ:AJ,Data!Z:Z,"TM",Data!V:V,Data!M369,AA:AA,"U"),IF(Data!Z369="AZM",SUMIFS(Data!AJ:AJ,Data!Z:Z,"TM",Data!U:U,Data!M369,AA:AA,"U"),IF(Data!Z369="Zone",SUMIFS(Data!AJ:AJ,Data!Z:Z,"TM",Data!T:T,Data!M369,AA:AA,"U"),IF(Data!Z369="Region",SUMIFS(Data!AJ:AJ,Data!Z:Z,"TM",Data!S:S,Data!M369,AA:AA,"U"),IF(Data!Z369="Country",SUMIFS(Data!AJ:AJ,Data!Z:Z,"TM",Data!R:R,Data!M369,AA:AA,"U"),"")))))))</f>
        <v>0</v>
      </c>
      <c r="AK369" s="18">
        <f>IF(Z369="TM",IF(AA369="U",(SUMIFS(Orders!AG:AG,Orders!AD:AD,Data!M369,Orders!W:W,0,Orders!X:X,0)+SUMIFS(Orders!AG:AG,Orders!AD:AD,Data!M369,Orders!W:W,1,Orders!X:X,1)),0),IF(Data!Z369="AAM",SUMIFS(Data!AK:AK,Data!Z:Z,"TM",Data!X:X,Data!M369,AA:AA,"U"),IF(Data!Z369="AM",SUMIFS(Data!AK:AK,Data!Z:Z,"TM",Data!V:V,Data!M369,AA:AA,"U"),IF(Data!Z369="AZM",SUMIFS(Data!AK:AK,Data!Z:Z,"TM",Data!U:U,Data!M369,AA:AA,"U"),IF(Data!Z369="Zone",SUMIFS(Data!AK:AK,Data!Z:Z,"TM",Data!T:T,Data!M369,AA:AA,"U"),IF(Data!Z369="Region",SUMIFS(Data!AK:AK,Data!Z:Z,"TM",Data!S:S,Data!M369,AA:AA,"U"),IF(Data!Z369="Country",SUMIFS(Data!AK:AK,Data!Z:Z,"TM",Data!R:R,Data!M369,AA:AA,"U"),"")))))))</f>
        <v>0</v>
      </c>
      <c r="AL369" s="18">
        <f>IF(Z369="TM",12000*0,IF(Data!Z369="AAM",SUMIFS(Data!AL:AL,Data!Z:Z,"TM",Data!X:X,Data!M369,AA:AA,"H"),IF(Data!Z369="AM",SUMIFS(Data!AL:AL,Data!Z:Z,"TM",Data!V:V,Data!M369,AA:AA,"H"),IF(Data!Z369="AZM",SUMIFS(Data!AL:AL,Data!Z:Z,"TM",Data!U:U,Data!M369,AA:AA,"H"),IF(Data!Z369="Zone",SUMIFS(Data!AL:AL,Data!Z:Z,"TM",Data!T:T,Data!M369,AA:AA,"H"),IF(Data!Z369="Region",SUMIFS(Data!AL:AL,Data!Z:Z,"TM",Data!S:S,Data!M369,AA:AA,"H"),IF(Data!Z369="Country",SUMIFS(Data!AL:AL,Data!Z:Z,"TM",Data!R:R,Data!M369,AA:AA,"H"),"")))))))</f>
        <v>0</v>
      </c>
      <c r="AM369" s="27">
        <f t="shared" si="98"/>
        <v>0</v>
      </c>
      <c r="AN369" s="26">
        <f t="shared" si="99"/>
        <v>0</v>
      </c>
      <c r="AO369" s="26">
        <f t="shared" si="100"/>
        <v>0</v>
      </c>
      <c r="AQ369" s="28">
        <f t="shared" si="101"/>
        <v>0</v>
      </c>
      <c r="AR369" s="18">
        <f t="shared" si="102"/>
        <v>0</v>
      </c>
      <c r="AS369" s="18">
        <f t="shared" si="103"/>
        <v>0</v>
      </c>
      <c r="AT369" s="27">
        <f t="shared" si="104"/>
        <v>0</v>
      </c>
      <c r="AU369" s="27"/>
      <c r="AV369" s="27"/>
      <c r="AW369" s="18">
        <f>IF(Z369="TM",(COUNTIFS(Orders!AD:AD,Data!M369,Orders!W:W,0,Orders!X:X,0,Orders!S:S,"*Ray*")+COUNTIFS(Orders!AD:AD,Data!M369,Orders!W:W,1,Orders!X:X,1,Orders!S:S,"*Ray*")+COUNTIFS(Orders!AD:AD,Data!M369,Orders!W:W,0,Orders!X:X,0,Orders!S:S,"*Fabric*")+COUNTIFS(Orders!AD:AD,Data!M369,Orders!W:W,1,Orders!X:X,1,Orders!S:S,"*Fabric*")),IF(Data!Z369="AAM",SUMIFS(Data!AW:AW,Data!Z:Z,"TM",Data!X:X,Data!M369),IF(Data!Z369="AM",SUMIFS(Data!AW:AW,Data!Z:Z,"TM",Data!V:V,Data!M369),IF(Data!Z369="AZM",SUMIFS(Data!AW:AW,Data!Z:Z,"TM",Data!U:U,Data!M369),IF(Data!Z369="Zone",SUMIFS(Data!AW:AW,Data!Z:Z,"TM",Data!T:T,Data!M369),IF(Data!Z369="Region",SUMIFS(Data!AW:AW,Data!Z:Z,"TM",Data!S:S,Data!M369),IF(Data!Z369="Country",SUMIFS(Data!AW:AW,Data!Z:Z,"TM",Data!R:R,Data!M369),0)))))))</f>
        <v>0</v>
      </c>
      <c r="AX369" s="18">
        <f>IF(Z369="TM",(COUNTIFS(Orders!AD:AD,Data!M369,Orders!W:W,0,Orders!X:X,0,Orders!S:S,"*Starter*")+COUNTIFS(Orders!AD:AD,Data!M369,Orders!W:W,1,Orders!X:X,1,Orders!S:S,"*Starter*")),IF(Data!Z369="AAM",SUMIFS(Data!AX:AX,Data!Z:Z,"TM",Data!X:X,Data!M369),IF(Data!Z369="AM",SUMIFS(Data!AX:AX,Data!Z:Z,"TM",Data!V:V,Data!M369),IF(Data!Z369="AZM",SUMIFS(Data!AX:AX,Data!Z:Z,"TM",Data!U:U,Data!M369),IF(Data!Z369="Zone",SUMIFS(Data!AX:AX,Data!Z:Z,"TM",Data!T:T,Data!M369),IF(Data!Z369="Region",SUMIFS(Data!AX:AX,Data!Z:Z,"TM",Data!S:S,Data!M369),IF(Data!Z369="Country",SUMIFS(Data!AX:AX,Data!Z:Z,"TM",Data!R:R,Data!M369),0)))))))</f>
        <v>0</v>
      </c>
      <c r="AY369" s="18">
        <f>IF(Z369="TM",(COUNTIFS(Orders!AD:AD,Data!M369,Orders!W:W,0,Orders!X:X,0,Orders!S:S,"*Pro*")+COUNTIFS(Orders!AD:AD,Data!M369,Orders!W:W,1,Orders!X:X,1,Orders!S:S,"*Pro*")),IF(Data!Z369="AAM",SUMIFS(Data!AY:AY,Data!Z:Z,"TM",Data!X:X,Data!M369),IF(Data!Z369="AM",SUMIFS(Data!AY:AY,Data!Z:Z,"TM",Data!V:V,Data!M369),IF(Data!Z369="AZM",SUMIFS(Data!AY:AY,Data!Z:Z,"TM",Data!U:U,Data!M369),IF(Data!Z369="Zone",SUMIFS(Data!AY:AY,Data!Z:Z,"TM",Data!T:T,Data!M369),IF(Data!Z369="Region",SUMIFS(Data!AY:AY,Data!Z:Z,"TM",Data!S:S,Data!M369),IF(Data!Z369="Country",SUMIFS(Data!AY:AY,Data!Z:Z,"TM",Data!R:R,Data!M369),0)))))))</f>
        <v>0</v>
      </c>
      <c r="AZ369" s="18">
        <f>IF(Z369="TM",(COUNTIFS(Orders!AD:AD,Data!M369,Orders!W:W,0,Orders!X:X,0,Orders!S:S,"*Tab*")+COUNTIFS(Orders!AD:AD,Data!M369,Orders!W:W,1,Orders!X:X,1,Orders!S:S,"*Tab*")),IF(Data!Z369="AAM",SUMIFS(Data!AZ:AZ,Data!Z:Z,"TM",Data!X:X,Data!M369),IF(Data!Z369="AM",SUMIFS(Data!AZ:AZ,Data!Z:Z,"TM",Data!V:V,Data!M369),IF(Data!Z369="AZM",SUMIFS(Data!AZ:AZ,Data!Z:Z,"TM",Data!U:U,Data!M369),IF(Data!Z369="Zone",SUMIFS(Data!AZ:AZ,Data!Z:Z,"TM",Data!T:T,Data!M369),IF(Data!Z369="Region",SUMIFS(Data!AZ:AZ,Data!Z:Z,"TM",Data!S:S,Data!M369),IF(Data!Z369="Country",SUMIFS(Data!AZ:AZ,Data!Z:Z,"TM",Data!R:R,Data!M369),0)))))))</f>
        <v>0</v>
      </c>
      <c r="BA369" s="18">
        <f>IF(Z369="TM",(COUNTIFS(Orders!AD:AD,Data!M369,Orders!W:W,0,Orders!X:X,0,Orders!S:S,"*Dental*")+COUNTIFS(Orders!AD:AD,Data!M369,Orders!W:W,1,Orders!X:X,1,Orders!S:S,"*Dental*")+COUNTIFS(Orders!AD:AD,Data!M369,Orders!W:W,0,Orders!X:X,0,Orders!S:S,"*Pediatric*")+COUNTIFS(Orders!AD:AD,Data!M369,Orders!W:W,1,Orders!X:X,1,Orders!S:S,"*Pediatric*")),IF(Data!Z369="AAM",SUMIFS(Data!BA:BA,Data!Z:Z,"TM",Data!X:X,Data!M369),IF(Data!Z369="AM",SUMIFS(Data!BA:BA,Data!Z:Z,"TM",Data!V:V,Data!M369),IF(Data!Z369="AZM",SUMIFS(Data!BA:BA,Data!Z:Z,"TM",Data!U:U,Data!M369),IF(Data!Z369="Zone",SUMIFS(Data!BA:BA,Data!Z:Z,"TM",Data!T:T,Data!M369),IF(Data!Z369="Region",SUMIFS(Data!BA:BA,Data!Z:Z,"TM",Data!S:S,Data!M369),IF(Data!Z369="Country",SUMIFS(Data!BA:BA,Data!Z:Z,"TM",Data!R:R,Data!M369),0)))))))</f>
        <v>0</v>
      </c>
      <c r="BB369" s="18">
        <f>IF(Z369="TM",(COUNTIFS(Orders!AD:AD,Data!M369,Orders!W:W,0,Orders!X:X,0,Orders!S:S,"*Fabric*")+COUNTIFS(Orders!AD:AD,Data!M369,Orders!W:W,1,Orders!X:X,1,Orders!S:S,"*Fabric*")),IF(Data!Z369="AAM",SUMIFS(Data!BB:BB,Data!Z:Z,"TM",Data!X:X,Data!M369),IF(Data!Z369="AM",SUMIFS(Data!BB:BB,Data!Z:Z,"TM",Data!V:V,Data!M369),IF(Data!Z369="AZM",SUMIFS(Data!BB:BB,Data!Z:Z,"TM",Data!U:U,Data!M369),IF(Data!Z369="Zone",SUMIFS(Data!BB:BB,Data!Z:Z,"TM",Data!T:T,Data!M369),IF(Data!Z369="Region",SUMIFS(Data!BB:BB,Data!Z:Z,"TM",Data!S:S,Data!M369),IF(Data!Z369="Country",SUMIFS(Data!BB:BB,Data!Z:Z,"TM",Data!R:R,Data!M369),0)))))))</f>
        <v>0</v>
      </c>
    </row>
    <row r="370" spans="1:54" ht="15.75" x14ac:dyDescent="0.3">
      <c r="A370" s="33" t="str">
        <f t="shared" si="105"/>
        <v/>
      </c>
      <c r="B370" s="33" t="b">
        <f t="shared" si="106"/>
        <v>1</v>
      </c>
      <c r="C370" s="33" t="e">
        <f>IF(ISERROR(SMALL($D$4:$D$594,E370)),””,SMALL($D$4:$D$594,E370))</f>
        <v>#NAME?</v>
      </c>
      <c r="D370" s="34" t="str">
        <f t="shared" si="107"/>
        <v/>
      </c>
      <c r="E370" s="33">
        <f>ROWS($E$4:E370)</f>
        <v>367</v>
      </c>
      <c r="F370" s="33">
        <f t="shared" si="108"/>
        <v>0</v>
      </c>
      <c r="G370" s="33">
        <f>IF(OR(Report!$C$7="",Report!$C$7="All Levels"),1,IF(Report!$C$7=Data!Z370,1,0))</f>
        <v>0</v>
      </c>
      <c r="H370" s="33">
        <f t="shared" si="109"/>
        <v>1</v>
      </c>
      <c r="I370" s="33">
        <f t="shared" si="110"/>
        <v>3</v>
      </c>
      <c r="J370" s="33">
        <f>IF(OR(Report!$F$7="",Report!$F$7="All AMs"),1,IF(Report!$F$7=Data!W370,1,0))</f>
        <v>1</v>
      </c>
      <c r="K370" s="33">
        <f>IF(OR(Report!$E$7="",Report!$E$7="All Zones"),1,IF(Report!$E$7=Data!P370,1,0))</f>
        <v>1</v>
      </c>
      <c r="L370" s="33">
        <f>IF(OR(Report!$D$7="",Report!$D$7="All Regions"),1,IF(Report!$D$7=Data!O370,1,0))</f>
        <v>1</v>
      </c>
      <c r="M370" s="67" t="s">
        <v>1203</v>
      </c>
      <c r="N370" s="67" t="s">
        <v>1204</v>
      </c>
      <c r="O370" s="68" t="s">
        <v>19</v>
      </c>
      <c r="P370" s="68" t="s">
        <v>687</v>
      </c>
      <c r="Q370" s="68" t="s">
        <v>687</v>
      </c>
      <c r="R370" s="67" t="s">
        <v>777</v>
      </c>
      <c r="S370" s="67" t="s">
        <v>753</v>
      </c>
      <c r="T370" s="67" t="s">
        <v>756</v>
      </c>
      <c r="U370" s="67" t="s">
        <v>787</v>
      </c>
      <c r="V370" s="67" t="s">
        <v>834</v>
      </c>
      <c r="W370" s="67" t="s">
        <v>722</v>
      </c>
      <c r="X370" s="67" t="s">
        <v>891</v>
      </c>
      <c r="Y370" s="68" t="s">
        <v>361</v>
      </c>
      <c r="Z370" s="68" t="s">
        <v>13</v>
      </c>
      <c r="AA370" s="68" t="s">
        <v>70</v>
      </c>
      <c r="AB370" s="18">
        <f>IF(Z370="TM",IF(AA370="H",(COUNTIFS(Orders!AD:AD,Data!M370,Orders!W:W,0,Orders!X:X,0)+COUNTIFS(Orders!AD:AD,Data!M370,Orders!W:W,1,Orders!X:X,1)),0),IF(Data!Z370="AAM",SUMIFS(Data!AB:AB,Data!Z:Z,"TM",Data!X:X,Data!M370,AA:AA,"H"),IF(Data!Z370="AM",SUMIFS(Data!AB:AB,Data!Z:Z,"TM",Data!V:V,Data!M370,AA:AA,"H"),IF(Data!Z370="AZM",SUMIFS(Data!AB:AB,Data!Z:Z,"TM",Data!U:U,Data!M370,AA:AA,"H"),IF(Data!Z370="ZM",SUMIFS(Data!AB:AB,Data!Z:Z,"TM",Data!T:T,Data!M370,AA:AA,"H"),IF(Data!Z370="RM",SUMIFS(Data!AB:AB,Data!Z:Z,"TM",Data!S:S,Data!M370,AA:AA,"H"),IF(Data!Z370="CM",SUMIFS(Data!AB:AB,Data!Z:Z,"TM",Data!R:R,Data!M370,AA:AA,"H"),"")))))))</f>
        <v>0</v>
      </c>
      <c r="AC370" s="28">
        <f>IF(Z370="TM",IF(AA370="H",(SUMIFS(Orders!AG:AG,Orders!AD:AD,Data!M370,Orders!W:W,0,Orders!X:X,0)+SUMIFS(Orders!AG:AG,Orders!AD:AD,Data!M370,Orders!W:W,1,Orders!X:X,1))/12000,0),IF(Data!Z370="AAM",SUMIFS(Data!AC:AC,Data!Z:Z,"TM",Data!X:X,Data!M370,AA:AA,"H"),IF(Data!Z370="AM",SUMIFS(Data!AC:AC,Data!Z:Z,"TM",Data!V:V,Data!M370,AA:AA,"H"),IF(Data!Z370="AZM",SUMIFS(Data!AC:AC,Data!Z:Z,"TM",Data!U:U,Data!M370,AA:AA,"H"),IF(Data!Z370="Zone",SUMIFS(Data!AC:AC,Data!Z:Z,"TM",Data!T:T,Data!M370,AA:AA,"H"),IF(Data!Z370="Region",SUMIFS(Data!AC:AC,Data!Z:Z,"TM",Data!S:S,Data!M370,AA:AA,"H"),IF(Data!Z370="Country",SUMIFS(Data!AC:AC,Data!Z:Z,"TM",Data!R:R,Data!M370,AA:AA,"H"),"")))))))</f>
        <v>0</v>
      </c>
      <c r="AD370" s="18">
        <f>IF(Z370="TM",0,IF(Data!Z370="AAM",SUMIFS(Data!AD:AD,Data!Z:Z,"TM",Data!X:X,Data!M370,AA:AA,"H"),IF(Data!Z370="AM",SUMIFS(Data!AD:AD,Data!Z:Z,"TM",Data!V:V,Data!M370,AA:AA,"H"),IF(Data!Z370="AZM",SUMIFS(Data!AD:AD,Data!Z:Z,"TM",Data!U:U,Data!M370,AA:AA,"H"),IF(Data!Z370="Zone",SUMIFS(Data!AD:AD,Data!Z:Z,"TM",Data!T:T,Data!M370,AA:AA,"H"),IF(Data!Z370="Region",SUMIFS(Data!AD:AD,Data!Z:Z,"TM",Data!S:S,Data!M370,AA:AA,"H"),IF(Data!Z370="Country",SUMIFS(Data!AD:AD,Data!Z:Z,"TM",Data!R:R,Data!M370,AA:AA,"H"),"")))))))</f>
        <v>0</v>
      </c>
      <c r="AE370" s="27">
        <f t="shared" si="94"/>
        <v>0</v>
      </c>
      <c r="AF370" s="26">
        <f t="shared" si="95"/>
        <v>0</v>
      </c>
      <c r="AG370" s="26">
        <f t="shared" si="96"/>
        <v>0</v>
      </c>
      <c r="AH370" s="26">
        <f t="shared" si="97"/>
        <v>0</v>
      </c>
      <c r="AJ370" s="28">
        <f>IF(Z370="TM",IF(AA370="U",(SUMIFS(Orders!AG:AG,Orders!AD:AD,Data!M370,Orders!W:W,0,Orders!X:X,0)+SUMIFS(Orders!AG:AG,Orders!AD:AD,Data!M370,Orders!W:W,1,Orders!X:X,1))/12000,0),IF(Data!Z370="AAM",SUMIFS(Data!AJ:AJ,Data!Z:Z,"TM",Data!X:X,Data!M370,AA:AA,"U"),IF(Data!Z370="AM",SUMIFS(Data!AJ:AJ,Data!Z:Z,"TM",Data!V:V,Data!M370,AA:AA,"U"),IF(Data!Z370="AZM",SUMIFS(Data!AJ:AJ,Data!Z:Z,"TM",Data!U:U,Data!M370,AA:AA,"U"),IF(Data!Z370="Zone",SUMIFS(Data!AJ:AJ,Data!Z:Z,"TM",Data!T:T,Data!M370,AA:AA,"U"),IF(Data!Z370="Region",SUMIFS(Data!AJ:AJ,Data!Z:Z,"TM",Data!S:S,Data!M370,AA:AA,"U"),IF(Data!Z370="Country",SUMIFS(Data!AJ:AJ,Data!Z:Z,"TM",Data!R:R,Data!M370,AA:AA,"U"),"")))))))</f>
        <v>0</v>
      </c>
      <c r="AK370" s="18">
        <f>IF(Z370="TM",IF(AA370="U",(SUMIFS(Orders!AG:AG,Orders!AD:AD,Data!M370,Orders!W:W,0,Orders!X:X,0)+SUMIFS(Orders!AG:AG,Orders!AD:AD,Data!M370,Orders!W:W,1,Orders!X:X,1)),0),IF(Data!Z370="AAM",SUMIFS(Data!AK:AK,Data!Z:Z,"TM",Data!X:X,Data!M370,AA:AA,"U"),IF(Data!Z370="AM",SUMIFS(Data!AK:AK,Data!Z:Z,"TM",Data!V:V,Data!M370,AA:AA,"U"),IF(Data!Z370="AZM",SUMIFS(Data!AK:AK,Data!Z:Z,"TM",Data!U:U,Data!M370,AA:AA,"U"),IF(Data!Z370="Zone",SUMIFS(Data!AK:AK,Data!Z:Z,"TM",Data!T:T,Data!M370,AA:AA,"U"),IF(Data!Z370="Region",SUMIFS(Data!AK:AK,Data!Z:Z,"TM",Data!S:S,Data!M370,AA:AA,"U"),IF(Data!Z370="Country",SUMIFS(Data!AK:AK,Data!Z:Z,"TM",Data!R:R,Data!M370,AA:AA,"U"),"")))))))</f>
        <v>0</v>
      </c>
      <c r="AL370" s="18">
        <f>IF(Z370="TM",12000*0,IF(Data!Z370="AAM",SUMIFS(Data!AL:AL,Data!Z:Z,"TM",Data!X:X,Data!M370,AA:AA,"H"),IF(Data!Z370="AM",SUMIFS(Data!AL:AL,Data!Z:Z,"TM",Data!V:V,Data!M370,AA:AA,"H"),IF(Data!Z370="AZM",SUMIFS(Data!AL:AL,Data!Z:Z,"TM",Data!U:U,Data!M370,AA:AA,"H"),IF(Data!Z370="Zone",SUMIFS(Data!AL:AL,Data!Z:Z,"TM",Data!T:T,Data!M370,AA:AA,"H"),IF(Data!Z370="Region",SUMIFS(Data!AL:AL,Data!Z:Z,"TM",Data!S:S,Data!M370,AA:AA,"H"),IF(Data!Z370="Country",SUMIFS(Data!AL:AL,Data!Z:Z,"TM",Data!R:R,Data!M370,AA:AA,"H"),"")))))))</f>
        <v>0</v>
      </c>
      <c r="AM370" s="27">
        <f t="shared" si="98"/>
        <v>0</v>
      </c>
      <c r="AN370" s="26">
        <f t="shared" si="99"/>
        <v>0</v>
      </c>
      <c r="AO370" s="26">
        <f t="shared" si="100"/>
        <v>0</v>
      </c>
      <c r="AQ370" s="28">
        <f t="shared" si="101"/>
        <v>0</v>
      </c>
      <c r="AR370" s="18">
        <f t="shared" si="102"/>
        <v>0</v>
      </c>
      <c r="AS370" s="18">
        <f t="shared" si="103"/>
        <v>0</v>
      </c>
      <c r="AT370" s="27">
        <f t="shared" si="104"/>
        <v>0</v>
      </c>
      <c r="AU370" s="27"/>
      <c r="AV370" s="27"/>
      <c r="AW370" s="18">
        <f>IF(Z370="TM",(COUNTIFS(Orders!AD:AD,Data!M370,Orders!W:W,0,Orders!X:X,0,Orders!S:S,"*Ray*")+COUNTIFS(Orders!AD:AD,Data!M370,Orders!W:W,1,Orders!X:X,1,Orders!S:S,"*Ray*")+COUNTIFS(Orders!AD:AD,Data!M370,Orders!W:W,0,Orders!X:X,0,Orders!S:S,"*Fabric*")+COUNTIFS(Orders!AD:AD,Data!M370,Orders!W:W,1,Orders!X:X,1,Orders!S:S,"*Fabric*")),IF(Data!Z370="AAM",SUMIFS(Data!AW:AW,Data!Z:Z,"TM",Data!X:X,Data!M370),IF(Data!Z370="AM",SUMIFS(Data!AW:AW,Data!Z:Z,"TM",Data!V:V,Data!M370),IF(Data!Z370="AZM",SUMIFS(Data!AW:AW,Data!Z:Z,"TM",Data!U:U,Data!M370),IF(Data!Z370="Zone",SUMIFS(Data!AW:AW,Data!Z:Z,"TM",Data!T:T,Data!M370),IF(Data!Z370="Region",SUMIFS(Data!AW:AW,Data!Z:Z,"TM",Data!S:S,Data!M370),IF(Data!Z370="Country",SUMIFS(Data!AW:AW,Data!Z:Z,"TM",Data!R:R,Data!M370),0)))))))</f>
        <v>0</v>
      </c>
      <c r="AX370" s="18">
        <f>IF(Z370="TM",(COUNTIFS(Orders!AD:AD,Data!M370,Orders!W:W,0,Orders!X:X,0,Orders!S:S,"*Starter*")+COUNTIFS(Orders!AD:AD,Data!M370,Orders!W:W,1,Orders!X:X,1,Orders!S:S,"*Starter*")),IF(Data!Z370="AAM",SUMIFS(Data!AX:AX,Data!Z:Z,"TM",Data!X:X,Data!M370),IF(Data!Z370="AM",SUMIFS(Data!AX:AX,Data!Z:Z,"TM",Data!V:V,Data!M370),IF(Data!Z370="AZM",SUMIFS(Data!AX:AX,Data!Z:Z,"TM",Data!U:U,Data!M370),IF(Data!Z370="Zone",SUMIFS(Data!AX:AX,Data!Z:Z,"TM",Data!T:T,Data!M370),IF(Data!Z370="Region",SUMIFS(Data!AX:AX,Data!Z:Z,"TM",Data!S:S,Data!M370),IF(Data!Z370="Country",SUMIFS(Data!AX:AX,Data!Z:Z,"TM",Data!R:R,Data!M370),0)))))))</f>
        <v>0</v>
      </c>
      <c r="AY370" s="18">
        <f>IF(Z370="TM",(COUNTIFS(Orders!AD:AD,Data!M370,Orders!W:W,0,Orders!X:X,0,Orders!S:S,"*Pro*")+COUNTIFS(Orders!AD:AD,Data!M370,Orders!W:W,1,Orders!X:X,1,Orders!S:S,"*Pro*")),IF(Data!Z370="AAM",SUMIFS(Data!AY:AY,Data!Z:Z,"TM",Data!X:X,Data!M370),IF(Data!Z370="AM",SUMIFS(Data!AY:AY,Data!Z:Z,"TM",Data!V:V,Data!M370),IF(Data!Z370="AZM",SUMIFS(Data!AY:AY,Data!Z:Z,"TM",Data!U:U,Data!M370),IF(Data!Z370="Zone",SUMIFS(Data!AY:AY,Data!Z:Z,"TM",Data!T:T,Data!M370),IF(Data!Z370="Region",SUMIFS(Data!AY:AY,Data!Z:Z,"TM",Data!S:S,Data!M370),IF(Data!Z370="Country",SUMIFS(Data!AY:AY,Data!Z:Z,"TM",Data!R:R,Data!M370),0)))))))</f>
        <v>0</v>
      </c>
      <c r="AZ370" s="18">
        <f>IF(Z370="TM",(COUNTIFS(Orders!AD:AD,Data!M370,Orders!W:W,0,Orders!X:X,0,Orders!S:S,"*Tab*")+COUNTIFS(Orders!AD:AD,Data!M370,Orders!W:W,1,Orders!X:X,1,Orders!S:S,"*Tab*")),IF(Data!Z370="AAM",SUMIFS(Data!AZ:AZ,Data!Z:Z,"TM",Data!X:X,Data!M370),IF(Data!Z370="AM",SUMIFS(Data!AZ:AZ,Data!Z:Z,"TM",Data!V:V,Data!M370),IF(Data!Z370="AZM",SUMIFS(Data!AZ:AZ,Data!Z:Z,"TM",Data!U:U,Data!M370),IF(Data!Z370="Zone",SUMIFS(Data!AZ:AZ,Data!Z:Z,"TM",Data!T:T,Data!M370),IF(Data!Z370="Region",SUMIFS(Data!AZ:AZ,Data!Z:Z,"TM",Data!S:S,Data!M370),IF(Data!Z370="Country",SUMIFS(Data!AZ:AZ,Data!Z:Z,"TM",Data!R:R,Data!M370),0)))))))</f>
        <v>0</v>
      </c>
      <c r="BA370" s="18">
        <f>IF(Z370="TM",(COUNTIFS(Orders!AD:AD,Data!M370,Orders!W:W,0,Orders!X:X,0,Orders!S:S,"*Dental*")+COUNTIFS(Orders!AD:AD,Data!M370,Orders!W:W,1,Orders!X:X,1,Orders!S:S,"*Dental*")+COUNTIFS(Orders!AD:AD,Data!M370,Orders!W:W,0,Orders!X:X,0,Orders!S:S,"*Pediatric*")+COUNTIFS(Orders!AD:AD,Data!M370,Orders!W:W,1,Orders!X:X,1,Orders!S:S,"*Pediatric*")),IF(Data!Z370="AAM",SUMIFS(Data!BA:BA,Data!Z:Z,"TM",Data!X:X,Data!M370),IF(Data!Z370="AM",SUMIFS(Data!BA:BA,Data!Z:Z,"TM",Data!V:V,Data!M370),IF(Data!Z370="AZM",SUMIFS(Data!BA:BA,Data!Z:Z,"TM",Data!U:U,Data!M370),IF(Data!Z370="Zone",SUMIFS(Data!BA:BA,Data!Z:Z,"TM",Data!T:T,Data!M370),IF(Data!Z370="Region",SUMIFS(Data!BA:BA,Data!Z:Z,"TM",Data!S:S,Data!M370),IF(Data!Z370="Country",SUMIFS(Data!BA:BA,Data!Z:Z,"TM",Data!R:R,Data!M370),0)))))))</f>
        <v>0</v>
      </c>
      <c r="BB370" s="18">
        <f>IF(Z370="TM",(COUNTIFS(Orders!AD:AD,Data!M370,Orders!W:W,0,Orders!X:X,0,Orders!S:S,"*Fabric*")+COUNTIFS(Orders!AD:AD,Data!M370,Orders!W:W,1,Orders!X:X,1,Orders!S:S,"*Fabric*")),IF(Data!Z370="AAM",SUMIFS(Data!BB:BB,Data!Z:Z,"TM",Data!X:X,Data!M370),IF(Data!Z370="AM",SUMIFS(Data!BB:BB,Data!Z:Z,"TM",Data!V:V,Data!M370),IF(Data!Z370="AZM",SUMIFS(Data!BB:BB,Data!Z:Z,"TM",Data!U:U,Data!M370),IF(Data!Z370="Zone",SUMIFS(Data!BB:BB,Data!Z:Z,"TM",Data!T:T,Data!M370),IF(Data!Z370="Region",SUMIFS(Data!BB:BB,Data!Z:Z,"TM",Data!S:S,Data!M370),IF(Data!Z370="Country",SUMIFS(Data!BB:BB,Data!Z:Z,"TM",Data!R:R,Data!M370),0)))))))</f>
        <v>0</v>
      </c>
    </row>
    <row r="371" spans="1:54" ht="15.75" x14ac:dyDescent="0.3">
      <c r="A371" s="33" t="str">
        <f t="shared" si="105"/>
        <v/>
      </c>
      <c r="B371" s="33" t="b">
        <f t="shared" si="106"/>
        <v>1</v>
      </c>
      <c r="C371" s="33" t="e">
        <f>IF(ISERROR(SMALL($D$4:$D$594,E371)),””,SMALL($D$4:$D$594,E371))</f>
        <v>#NAME?</v>
      </c>
      <c r="D371" s="34" t="str">
        <f t="shared" si="107"/>
        <v/>
      </c>
      <c r="E371" s="33">
        <f>ROWS($E$4:E371)</f>
        <v>368</v>
      </c>
      <c r="F371" s="33">
        <f t="shared" si="108"/>
        <v>0</v>
      </c>
      <c r="G371" s="33">
        <f>IF(OR(Report!$C$7="",Report!$C$7="All Levels"),1,IF(Report!$C$7=Data!Z371,1,0))</f>
        <v>0</v>
      </c>
      <c r="H371" s="33">
        <f t="shared" si="109"/>
        <v>1</v>
      </c>
      <c r="I371" s="33">
        <f t="shared" si="110"/>
        <v>3</v>
      </c>
      <c r="J371" s="33">
        <f>IF(OR(Report!$F$7="",Report!$F$7="All AMs"),1,IF(Report!$F$7=Data!W371,1,0))</f>
        <v>1</v>
      </c>
      <c r="K371" s="33">
        <f>IF(OR(Report!$E$7="",Report!$E$7="All Zones"),1,IF(Report!$E$7=Data!P371,1,0))</f>
        <v>1</v>
      </c>
      <c r="L371" s="33">
        <f>IF(OR(Report!$D$7="",Report!$D$7="All Regions"),1,IF(Report!$D$7=Data!O371,1,0))</f>
        <v>1</v>
      </c>
      <c r="M371" s="67" t="s">
        <v>1205</v>
      </c>
      <c r="N371" s="67" t="s">
        <v>1206</v>
      </c>
      <c r="O371" s="68" t="s">
        <v>19</v>
      </c>
      <c r="P371" s="68" t="s">
        <v>687</v>
      </c>
      <c r="Q371" s="68" t="s">
        <v>687</v>
      </c>
      <c r="R371" s="67" t="s">
        <v>777</v>
      </c>
      <c r="S371" s="67" t="s">
        <v>753</v>
      </c>
      <c r="T371" s="67" t="s">
        <v>756</v>
      </c>
      <c r="U371" s="67" t="s">
        <v>787</v>
      </c>
      <c r="V371" s="67" t="s">
        <v>834</v>
      </c>
      <c r="W371" s="67" t="s">
        <v>722</v>
      </c>
      <c r="X371" s="67" t="s">
        <v>891</v>
      </c>
      <c r="Y371" s="68" t="s">
        <v>361</v>
      </c>
      <c r="Z371" s="68" t="s">
        <v>13</v>
      </c>
      <c r="AA371" s="68" t="s">
        <v>70</v>
      </c>
      <c r="AB371" s="18">
        <f>IF(Z371="TM",IF(AA371="H",(COUNTIFS(Orders!AD:AD,Data!M371,Orders!W:W,0,Orders!X:X,0)+COUNTIFS(Orders!AD:AD,Data!M371,Orders!W:W,1,Orders!X:X,1)),0),IF(Data!Z371="AAM",SUMIFS(Data!AB:AB,Data!Z:Z,"TM",Data!X:X,Data!M371,AA:AA,"H"),IF(Data!Z371="AM",SUMIFS(Data!AB:AB,Data!Z:Z,"TM",Data!V:V,Data!M371,AA:AA,"H"),IF(Data!Z371="AZM",SUMIFS(Data!AB:AB,Data!Z:Z,"TM",Data!U:U,Data!M371,AA:AA,"H"),IF(Data!Z371="ZM",SUMIFS(Data!AB:AB,Data!Z:Z,"TM",Data!T:T,Data!M371,AA:AA,"H"),IF(Data!Z371="RM",SUMIFS(Data!AB:AB,Data!Z:Z,"TM",Data!S:S,Data!M371,AA:AA,"H"),IF(Data!Z371="CM",SUMIFS(Data!AB:AB,Data!Z:Z,"TM",Data!R:R,Data!M371,AA:AA,"H"),"")))))))</f>
        <v>0</v>
      </c>
      <c r="AC371" s="28">
        <f>IF(Z371="TM",IF(AA371="H",(SUMIFS(Orders!AG:AG,Orders!AD:AD,Data!M371,Orders!W:W,0,Orders!X:X,0)+SUMIFS(Orders!AG:AG,Orders!AD:AD,Data!M371,Orders!W:W,1,Orders!X:X,1))/12000,0),IF(Data!Z371="AAM",SUMIFS(Data!AC:AC,Data!Z:Z,"TM",Data!X:X,Data!M371,AA:AA,"H"),IF(Data!Z371="AM",SUMIFS(Data!AC:AC,Data!Z:Z,"TM",Data!V:V,Data!M371,AA:AA,"H"),IF(Data!Z371="AZM",SUMIFS(Data!AC:AC,Data!Z:Z,"TM",Data!U:U,Data!M371,AA:AA,"H"),IF(Data!Z371="Zone",SUMIFS(Data!AC:AC,Data!Z:Z,"TM",Data!T:T,Data!M371,AA:AA,"H"),IF(Data!Z371="Region",SUMIFS(Data!AC:AC,Data!Z:Z,"TM",Data!S:S,Data!M371,AA:AA,"H"),IF(Data!Z371="Country",SUMIFS(Data!AC:AC,Data!Z:Z,"TM",Data!R:R,Data!M371,AA:AA,"H"),"")))))))</f>
        <v>0</v>
      </c>
      <c r="AD371" s="18">
        <f>IF(Z371="TM",0,IF(Data!Z371="AAM",SUMIFS(Data!AD:AD,Data!Z:Z,"TM",Data!X:X,Data!M371,AA:AA,"H"),IF(Data!Z371="AM",SUMIFS(Data!AD:AD,Data!Z:Z,"TM",Data!V:V,Data!M371,AA:AA,"H"),IF(Data!Z371="AZM",SUMIFS(Data!AD:AD,Data!Z:Z,"TM",Data!U:U,Data!M371,AA:AA,"H"),IF(Data!Z371="Zone",SUMIFS(Data!AD:AD,Data!Z:Z,"TM",Data!T:T,Data!M371,AA:AA,"H"),IF(Data!Z371="Region",SUMIFS(Data!AD:AD,Data!Z:Z,"TM",Data!S:S,Data!M371,AA:AA,"H"),IF(Data!Z371="Country",SUMIFS(Data!AD:AD,Data!Z:Z,"TM",Data!R:R,Data!M371,AA:AA,"H"),"")))))))</f>
        <v>0</v>
      </c>
      <c r="AE371" s="27">
        <f t="shared" si="94"/>
        <v>0</v>
      </c>
      <c r="AF371" s="26">
        <f t="shared" si="95"/>
        <v>0</v>
      </c>
      <c r="AG371" s="26">
        <f t="shared" si="96"/>
        <v>0</v>
      </c>
      <c r="AH371" s="26">
        <f t="shared" si="97"/>
        <v>0</v>
      </c>
      <c r="AJ371" s="28">
        <f>IF(Z371="TM",IF(AA371="U",(SUMIFS(Orders!AG:AG,Orders!AD:AD,Data!M371,Orders!W:W,0,Orders!X:X,0)+SUMIFS(Orders!AG:AG,Orders!AD:AD,Data!M371,Orders!W:W,1,Orders!X:X,1))/12000,0),IF(Data!Z371="AAM",SUMIFS(Data!AJ:AJ,Data!Z:Z,"TM",Data!X:X,Data!M371,AA:AA,"U"),IF(Data!Z371="AM",SUMIFS(Data!AJ:AJ,Data!Z:Z,"TM",Data!V:V,Data!M371,AA:AA,"U"),IF(Data!Z371="AZM",SUMIFS(Data!AJ:AJ,Data!Z:Z,"TM",Data!U:U,Data!M371,AA:AA,"U"),IF(Data!Z371="Zone",SUMIFS(Data!AJ:AJ,Data!Z:Z,"TM",Data!T:T,Data!M371,AA:AA,"U"),IF(Data!Z371="Region",SUMIFS(Data!AJ:AJ,Data!Z:Z,"TM",Data!S:S,Data!M371,AA:AA,"U"),IF(Data!Z371="Country",SUMIFS(Data!AJ:AJ,Data!Z:Z,"TM",Data!R:R,Data!M371,AA:AA,"U"),"")))))))</f>
        <v>0</v>
      </c>
      <c r="AK371" s="18">
        <f>IF(Z371="TM",IF(AA371="U",(SUMIFS(Orders!AG:AG,Orders!AD:AD,Data!M371,Orders!W:W,0,Orders!X:X,0)+SUMIFS(Orders!AG:AG,Orders!AD:AD,Data!M371,Orders!W:W,1,Orders!X:X,1)),0),IF(Data!Z371="AAM",SUMIFS(Data!AK:AK,Data!Z:Z,"TM",Data!X:X,Data!M371,AA:AA,"U"),IF(Data!Z371="AM",SUMIFS(Data!AK:AK,Data!Z:Z,"TM",Data!V:V,Data!M371,AA:AA,"U"),IF(Data!Z371="AZM",SUMIFS(Data!AK:AK,Data!Z:Z,"TM",Data!U:U,Data!M371,AA:AA,"U"),IF(Data!Z371="Zone",SUMIFS(Data!AK:AK,Data!Z:Z,"TM",Data!T:T,Data!M371,AA:AA,"U"),IF(Data!Z371="Region",SUMIFS(Data!AK:AK,Data!Z:Z,"TM",Data!S:S,Data!M371,AA:AA,"U"),IF(Data!Z371="Country",SUMIFS(Data!AK:AK,Data!Z:Z,"TM",Data!R:R,Data!M371,AA:AA,"U"),"")))))))</f>
        <v>0</v>
      </c>
      <c r="AL371" s="18">
        <f>IF(Z371="TM",12000*0,IF(Data!Z371="AAM",SUMIFS(Data!AL:AL,Data!Z:Z,"TM",Data!X:X,Data!M371,AA:AA,"H"),IF(Data!Z371="AM",SUMIFS(Data!AL:AL,Data!Z:Z,"TM",Data!V:V,Data!M371,AA:AA,"H"),IF(Data!Z371="AZM",SUMIFS(Data!AL:AL,Data!Z:Z,"TM",Data!U:U,Data!M371,AA:AA,"H"),IF(Data!Z371="Zone",SUMIFS(Data!AL:AL,Data!Z:Z,"TM",Data!T:T,Data!M371,AA:AA,"H"),IF(Data!Z371="Region",SUMIFS(Data!AL:AL,Data!Z:Z,"TM",Data!S:S,Data!M371,AA:AA,"H"),IF(Data!Z371="Country",SUMIFS(Data!AL:AL,Data!Z:Z,"TM",Data!R:R,Data!M371,AA:AA,"H"),"")))))))</f>
        <v>0</v>
      </c>
      <c r="AM371" s="27">
        <f t="shared" si="98"/>
        <v>0</v>
      </c>
      <c r="AN371" s="26">
        <f t="shared" si="99"/>
        <v>0</v>
      </c>
      <c r="AO371" s="26">
        <f t="shared" si="100"/>
        <v>0</v>
      </c>
      <c r="AQ371" s="28">
        <f t="shared" si="101"/>
        <v>0</v>
      </c>
      <c r="AR371" s="18">
        <f t="shared" si="102"/>
        <v>0</v>
      </c>
      <c r="AS371" s="18">
        <f t="shared" si="103"/>
        <v>0</v>
      </c>
      <c r="AT371" s="27">
        <f t="shared" si="104"/>
        <v>0</v>
      </c>
      <c r="AU371" s="27"/>
      <c r="AV371" s="27"/>
      <c r="AW371" s="18">
        <f>IF(Z371="TM",(COUNTIFS(Orders!AD:AD,Data!M371,Orders!W:W,0,Orders!X:X,0,Orders!S:S,"*Ray*")+COUNTIFS(Orders!AD:AD,Data!M371,Orders!W:W,1,Orders!X:X,1,Orders!S:S,"*Ray*")+COUNTIFS(Orders!AD:AD,Data!M371,Orders!W:W,0,Orders!X:X,0,Orders!S:S,"*Fabric*")+COUNTIFS(Orders!AD:AD,Data!M371,Orders!W:W,1,Orders!X:X,1,Orders!S:S,"*Fabric*")),IF(Data!Z371="AAM",SUMIFS(Data!AW:AW,Data!Z:Z,"TM",Data!X:X,Data!M371),IF(Data!Z371="AM",SUMIFS(Data!AW:AW,Data!Z:Z,"TM",Data!V:V,Data!M371),IF(Data!Z371="AZM",SUMIFS(Data!AW:AW,Data!Z:Z,"TM",Data!U:U,Data!M371),IF(Data!Z371="Zone",SUMIFS(Data!AW:AW,Data!Z:Z,"TM",Data!T:T,Data!M371),IF(Data!Z371="Region",SUMIFS(Data!AW:AW,Data!Z:Z,"TM",Data!S:S,Data!M371),IF(Data!Z371="Country",SUMIFS(Data!AW:AW,Data!Z:Z,"TM",Data!R:R,Data!M371),0)))))))</f>
        <v>0</v>
      </c>
      <c r="AX371" s="18">
        <f>IF(Z371="TM",(COUNTIFS(Orders!AD:AD,Data!M371,Orders!W:W,0,Orders!X:X,0,Orders!S:S,"*Starter*")+COUNTIFS(Orders!AD:AD,Data!M371,Orders!W:W,1,Orders!X:X,1,Orders!S:S,"*Starter*")),IF(Data!Z371="AAM",SUMIFS(Data!AX:AX,Data!Z:Z,"TM",Data!X:X,Data!M371),IF(Data!Z371="AM",SUMIFS(Data!AX:AX,Data!Z:Z,"TM",Data!V:V,Data!M371),IF(Data!Z371="AZM",SUMIFS(Data!AX:AX,Data!Z:Z,"TM",Data!U:U,Data!M371),IF(Data!Z371="Zone",SUMIFS(Data!AX:AX,Data!Z:Z,"TM",Data!T:T,Data!M371),IF(Data!Z371="Region",SUMIFS(Data!AX:AX,Data!Z:Z,"TM",Data!S:S,Data!M371),IF(Data!Z371="Country",SUMIFS(Data!AX:AX,Data!Z:Z,"TM",Data!R:R,Data!M371),0)))))))</f>
        <v>0</v>
      </c>
      <c r="AY371" s="18">
        <f>IF(Z371="TM",(COUNTIFS(Orders!AD:AD,Data!M371,Orders!W:W,0,Orders!X:X,0,Orders!S:S,"*Pro*")+COUNTIFS(Orders!AD:AD,Data!M371,Orders!W:W,1,Orders!X:X,1,Orders!S:S,"*Pro*")),IF(Data!Z371="AAM",SUMIFS(Data!AY:AY,Data!Z:Z,"TM",Data!X:X,Data!M371),IF(Data!Z371="AM",SUMIFS(Data!AY:AY,Data!Z:Z,"TM",Data!V:V,Data!M371),IF(Data!Z371="AZM",SUMIFS(Data!AY:AY,Data!Z:Z,"TM",Data!U:U,Data!M371),IF(Data!Z371="Zone",SUMIFS(Data!AY:AY,Data!Z:Z,"TM",Data!T:T,Data!M371),IF(Data!Z371="Region",SUMIFS(Data!AY:AY,Data!Z:Z,"TM",Data!S:S,Data!M371),IF(Data!Z371="Country",SUMIFS(Data!AY:AY,Data!Z:Z,"TM",Data!R:R,Data!M371),0)))))))</f>
        <v>0</v>
      </c>
      <c r="AZ371" s="18">
        <f>IF(Z371="TM",(COUNTIFS(Orders!AD:AD,Data!M371,Orders!W:W,0,Orders!X:X,0,Orders!S:S,"*Tab*")+COUNTIFS(Orders!AD:AD,Data!M371,Orders!W:W,1,Orders!X:X,1,Orders!S:S,"*Tab*")),IF(Data!Z371="AAM",SUMIFS(Data!AZ:AZ,Data!Z:Z,"TM",Data!X:X,Data!M371),IF(Data!Z371="AM",SUMIFS(Data!AZ:AZ,Data!Z:Z,"TM",Data!V:V,Data!M371),IF(Data!Z371="AZM",SUMIFS(Data!AZ:AZ,Data!Z:Z,"TM",Data!U:U,Data!M371),IF(Data!Z371="Zone",SUMIFS(Data!AZ:AZ,Data!Z:Z,"TM",Data!T:T,Data!M371),IF(Data!Z371="Region",SUMIFS(Data!AZ:AZ,Data!Z:Z,"TM",Data!S:S,Data!M371),IF(Data!Z371="Country",SUMIFS(Data!AZ:AZ,Data!Z:Z,"TM",Data!R:R,Data!M371),0)))))))</f>
        <v>0</v>
      </c>
      <c r="BA371" s="18">
        <f>IF(Z371="TM",(COUNTIFS(Orders!AD:AD,Data!M371,Orders!W:W,0,Orders!X:X,0,Orders!S:S,"*Dental*")+COUNTIFS(Orders!AD:AD,Data!M371,Orders!W:W,1,Orders!X:X,1,Orders!S:S,"*Dental*")+COUNTIFS(Orders!AD:AD,Data!M371,Orders!W:W,0,Orders!X:X,0,Orders!S:S,"*Pediatric*")+COUNTIFS(Orders!AD:AD,Data!M371,Orders!W:W,1,Orders!X:X,1,Orders!S:S,"*Pediatric*")),IF(Data!Z371="AAM",SUMIFS(Data!BA:BA,Data!Z:Z,"TM",Data!X:X,Data!M371),IF(Data!Z371="AM",SUMIFS(Data!BA:BA,Data!Z:Z,"TM",Data!V:V,Data!M371),IF(Data!Z371="AZM",SUMIFS(Data!BA:BA,Data!Z:Z,"TM",Data!U:U,Data!M371),IF(Data!Z371="Zone",SUMIFS(Data!BA:BA,Data!Z:Z,"TM",Data!T:T,Data!M371),IF(Data!Z371="Region",SUMIFS(Data!BA:BA,Data!Z:Z,"TM",Data!S:S,Data!M371),IF(Data!Z371="Country",SUMIFS(Data!BA:BA,Data!Z:Z,"TM",Data!R:R,Data!M371),0)))))))</f>
        <v>0</v>
      </c>
      <c r="BB371" s="18">
        <f>IF(Z371="TM",(COUNTIFS(Orders!AD:AD,Data!M371,Orders!W:W,0,Orders!X:X,0,Orders!S:S,"*Fabric*")+COUNTIFS(Orders!AD:AD,Data!M371,Orders!W:W,1,Orders!X:X,1,Orders!S:S,"*Fabric*")),IF(Data!Z371="AAM",SUMIFS(Data!BB:BB,Data!Z:Z,"TM",Data!X:X,Data!M371),IF(Data!Z371="AM",SUMIFS(Data!BB:BB,Data!Z:Z,"TM",Data!V:V,Data!M371),IF(Data!Z371="AZM",SUMIFS(Data!BB:BB,Data!Z:Z,"TM",Data!U:U,Data!M371),IF(Data!Z371="Zone",SUMIFS(Data!BB:BB,Data!Z:Z,"TM",Data!T:T,Data!M371),IF(Data!Z371="Region",SUMIFS(Data!BB:BB,Data!Z:Z,"TM",Data!S:S,Data!M371),IF(Data!Z371="Country",SUMIFS(Data!BB:BB,Data!Z:Z,"TM",Data!R:R,Data!M371),0)))))))</f>
        <v>0</v>
      </c>
    </row>
    <row r="372" spans="1:54" ht="15.75" x14ac:dyDescent="0.3">
      <c r="A372" s="33" t="str">
        <f t="shared" si="105"/>
        <v/>
      </c>
      <c r="B372" s="33" t="b">
        <f t="shared" si="106"/>
        <v>1</v>
      </c>
      <c r="C372" s="33" t="e">
        <f>IF(ISERROR(SMALL($D$4:$D$594,E372)),””,SMALL($D$4:$D$594,E372))</f>
        <v>#NAME?</v>
      </c>
      <c r="D372" s="34" t="str">
        <f t="shared" si="107"/>
        <v/>
      </c>
      <c r="E372" s="33">
        <f>ROWS($E$4:E372)</f>
        <v>369</v>
      </c>
      <c r="F372" s="33">
        <f t="shared" si="108"/>
        <v>0</v>
      </c>
      <c r="G372" s="33">
        <f>IF(OR(Report!$C$7="",Report!$C$7="All Levels"),1,IF(Report!$C$7=Data!Z372,1,0))</f>
        <v>0</v>
      </c>
      <c r="H372" s="33">
        <f t="shared" si="109"/>
        <v>1</v>
      </c>
      <c r="I372" s="33">
        <f t="shared" si="110"/>
        <v>3</v>
      </c>
      <c r="J372" s="33">
        <f>IF(OR(Report!$F$7="",Report!$F$7="All AMs"),1,IF(Report!$F$7=Data!W372,1,0))</f>
        <v>1</v>
      </c>
      <c r="K372" s="33">
        <f>IF(OR(Report!$E$7="",Report!$E$7="All Zones"),1,IF(Report!$E$7=Data!P372,1,0))</f>
        <v>1</v>
      </c>
      <c r="L372" s="33">
        <f>IF(OR(Report!$D$7="",Report!$D$7="All Regions"),1,IF(Report!$D$7=Data!O372,1,0))</f>
        <v>1</v>
      </c>
      <c r="M372" s="67" t="s">
        <v>290</v>
      </c>
      <c r="N372" s="67" t="s">
        <v>1207</v>
      </c>
      <c r="O372" s="68" t="s">
        <v>19</v>
      </c>
      <c r="P372" s="68" t="s">
        <v>687</v>
      </c>
      <c r="Q372" s="68" t="s">
        <v>687</v>
      </c>
      <c r="R372" s="67" t="s">
        <v>777</v>
      </c>
      <c r="S372" s="67" t="s">
        <v>753</v>
      </c>
      <c r="T372" s="67" t="s">
        <v>756</v>
      </c>
      <c r="U372" s="67" t="s">
        <v>787</v>
      </c>
      <c r="V372" s="67" t="s">
        <v>834</v>
      </c>
      <c r="W372" s="67" t="s">
        <v>722</v>
      </c>
      <c r="X372" s="67" t="s">
        <v>236</v>
      </c>
      <c r="Y372" s="68" t="s">
        <v>361</v>
      </c>
      <c r="Z372" s="68" t="s">
        <v>13</v>
      </c>
      <c r="AA372" s="68" t="s">
        <v>70</v>
      </c>
      <c r="AB372" s="18">
        <f>IF(Z372="TM",IF(AA372="H",(COUNTIFS(Orders!AD:AD,Data!M372,Orders!W:W,0,Orders!X:X,0)+COUNTIFS(Orders!AD:AD,Data!M372,Orders!W:W,1,Orders!X:X,1)),0),IF(Data!Z372="AAM",SUMIFS(Data!AB:AB,Data!Z:Z,"TM",Data!X:X,Data!M372,AA:AA,"H"),IF(Data!Z372="AM",SUMIFS(Data!AB:AB,Data!Z:Z,"TM",Data!V:V,Data!M372,AA:AA,"H"),IF(Data!Z372="AZM",SUMIFS(Data!AB:AB,Data!Z:Z,"TM",Data!U:U,Data!M372,AA:AA,"H"),IF(Data!Z372="ZM",SUMIFS(Data!AB:AB,Data!Z:Z,"TM",Data!T:T,Data!M372,AA:AA,"H"),IF(Data!Z372="RM",SUMIFS(Data!AB:AB,Data!Z:Z,"TM",Data!S:S,Data!M372,AA:AA,"H"),IF(Data!Z372="CM",SUMIFS(Data!AB:AB,Data!Z:Z,"TM",Data!R:R,Data!M372,AA:AA,"H"),"")))))))</f>
        <v>0</v>
      </c>
      <c r="AC372" s="28">
        <f>IF(Z372="TM",IF(AA372="H",(SUMIFS(Orders!AG:AG,Orders!AD:AD,Data!M372,Orders!W:W,0,Orders!X:X,0)+SUMIFS(Orders!AG:AG,Orders!AD:AD,Data!M372,Orders!W:W,1,Orders!X:X,1))/12000,0),IF(Data!Z372="AAM",SUMIFS(Data!AC:AC,Data!Z:Z,"TM",Data!X:X,Data!M372,AA:AA,"H"),IF(Data!Z372="AM",SUMIFS(Data!AC:AC,Data!Z:Z,"TM",Data!V:V,Data!M372,AA:AA,"H"),IF(Data!Z372="AZM",SUMIFS(Data!AC:AC,Data!Z:Z,"TM",Data!U:U,Data!M372,AA:AA,"H"),IF(Data!Z372="Zone",SUMIFS(Data!AC:AC,Data!Z:Z,"TM",Data!T:T,Data!M372,AA:AA,"H"),IF(Data!Z372="Region",SUMIFS(Data!AC:AC,Data!Z:Z,"TM",Data!S:S,Data!M372,AA:AA,"H"),IF(Data!Z372="Country",SUMIFS(Data!AC:AC,Data!Z:Z,"TM",Data!R:R,Data!M372,AA:AA,"H"),"")))))))</f>
        <v>0</v>
      </c>
      <c r="AD372" s="18">
        <f>IF(Z372="TM",0,IF(Data!Z372="AAM",SUMIFS(Data!AD:AD,Data!Z:Z,"TM",Data!X:X,Data!M372,AA:AA,"H"),IF(Data!Z372="AM",SUMIFS(Data!AD:AD,Data!Z:Z,"TM",Data!V:V,Data!M372,AA:AA,"H"),IF(Data!Z372="AZM",SUMIFS(Data!AD:AD,Data!Z:Z,"TM",Data!U:U,Data!M372,AA:AA,"H"),IF(Data!Z372="Zone",SUMIFS(Data!AD:AD,Data!Z:Z,"TM",Data!T:T,Data!M372,AA:AA,"H"),IF(Data!Z372="Region",SUMIFS(Data!AD:AD,Data!Z:Z,"TM",Data!S:S,Data!M372,AA:AA,"H"),IF(Data!Z372="Country",SUMIFS(Data!AD:AD,Data!Z:Z,"TM",Data!R:R,Data!M372,AA:AA,"H"),"")))))))</f>
        <v>0</v>
      </c>
      <c r="AE372" s="27">
        <f t="shared" si="94"/>
        <v>0</v>
      </c>
      <c r="AF372" s="26">
        <f t="shared" si="95"/>
        <v>0</v>
      </c>
      <c r="AG372" s="26">
        <f t="shared" si="96"/>
        <v>0</v>
      </c>
      <c r="AH372" s="26">
        <f t="shared" si="97"/>
        <v>0</v>
      </c>
      <c r="AJ372" s="28">
        <f>IF(Z372="TM",IF(AA372="U",(SUMIFS(Orders!AG:AG,Orders!AD:AD,Data!M372,Orders!W:W,0,Orders!X:X,0)+SUMIFS(Orders!AG:AG,Orders!AD:AD,Data!M372,Orders!W:W,1,Orders!X:X,1))/12000,0),IF(Data!Z372="AAM",SUMIFS(Data!AJ:AJ,Data!Z:Z,"TM",Data!X:X,Data!M372,AA:AA,"U"),IF(Data!Z372="AM",SUMIFS(Data!AJ:AJ,Data!Z:Z,"TM",Data!V:V,Data!M372,AA:AA,"U"),IF(Data!Z372="AZM",SUMIFS(Data!AJ:AJ,Data!Z:Z,"TM",Data!U:U,Data!M372,AA:AA,"U"),IF(Data!Z372="Zone",SUMIFS(Data!AJ:AJ,Data!Z:Z,"TM",Data!T:T,Data!M372,AA:AA,"U"),IF(Data!Z372="Region",SUMIFS(Data!AJ:AJ,Data!Z:Z,"TM",Data!S:S,Data!M372,AA:AA,"U"),IF(Data!Z372="Country",SUMIFS(Data!AJ:AJ,Data!Z:Z,"TM",Data!R:R,Data!M372,AA:AA,"U"),"")))))))</f>
        <v>0</v>
      </c>
      <c r="AK372" s="18">
        <f>IF(Z372="TM",IF(AA372="U",(SUMIFS(Orders!AG:AG,Orders!AD:AD,Data!M372,Orders!W:W,0,Orders!X:X,0)+SUMIFS(Orders!AG:AG,Orders!AD:AD,Data!M372,Orders!W:W,1,Orders!X:X,1)),0),IF(Data!Z372="AAM",SUMIFS(Data!AK:AK,Data!Z:Z,"TM",Data!X:X,Data!M372,AA:AA,"U"),IF(Data!Z372="AM",SUMIFS(Data!AK:AK,Data!Z:Z,"TM",Data!V:V,Data!M372,AA:AA,"U"),IF(Data!Z372="AZM",SUMIFS(Data!AK:AK,Data!Z:Z,"TM",Data!U:U,Data!M372,AA:AA,"U"),IF(Data!Z372="Zone",SUMIFS(Data!AK:AK,Data!Z:Z,"TM",Data!T:T,Data!M372,AA:AA,"U"),IF(Data!Z372="Region",SUMIFS(Data!AK:AK,Data!Z:Z,"TM",Data!S:S,Data!M372,AA:AA,"U"),IF(Data!Z372="Country",SUMIFS(Data!AK:AK,Data!Z:Z,"TM",Data!R:R,Data!M372,AA:AA,"U"),"")))))))</f>
        <v>0</v>
      </c>
      <c r="AL372" s="18">
        <f>IF(Z372="TM",12000*0,IF(Data!Z372="AAM",SUMIFS(Data!AL:AL,Data!Z:Z,"TM",Data!X:X,Data!M372,AA:AA,"H"),IF(Data!Z372="AM",SUMIFS(Data!AL:AL,Data!Z:Z,"TM",Data!V:V,Data!M372,AA:AA,"H"),IF(Data!Z372="AZM",SUMIFS(Data!AL:AL,Data!Z:Z,"TM",Data!U:U,Data!M372,AA:AA,"H"),IF(Data!Z372="Zone",SUMIFS(Data!AL:AL,Data!Z:Z,"TM",Data!T:T,Data!M372,AA:AA,"H"),IF(Data!Z372="Region",SUMIFS(Data!AL:AL,Data!Z:Z,"TM",Data!S:S,Data!M372,AA:AA,"H"),IF(Data!Z372="Country",SUMIFS(Data!AL:AL,Data!Z:Z,"TM",Data!R:R,Data!M372,AA:AA,"H"),"")))))))</f>
        <v>0</v>
      </c>
      <c r="AM372" s="27">
        <f t="shared" si="98"/>
        <v>0</v>
      </c>
      <c r="AN372" s="26">
        <f t="shared" si="99"/>
        <v>0</v>
      </c>
      <c r="AO372" s="26">
        <f t="shared" si="100"/>
        <v>0</v>
      </c>
      <c r="AQ372" s="28">
        <f t="shared" si="101"/>
        <v>0</v>
      </c>
      <c r="AR372" s="18">
        <f t="shared" si="102"/>
        <v>0</v>
      </c>
      <c r="AS372" s="18">
        <f t="shared" si="103"/>
        <v>0</v>
      </c>
      <c r="AT372" s="27">
        <f t="shared" si="104"/>
        <v>0</v>
      </c>
      <c r="AU372" s="27"/>
      <c r="AV372" s="27"/>
      <c r="AW372" s="18">
        <f>IF(Z372="TM",(COUNTIFS(Orders!AD:AD,Data!M372,Orders!W:W,0,Orders!X:X,0,Orders!S:S,"*Ray*")+COUNTIFS(Orders!AD:AD,Data!M372,Orders!W:W,1,Orders!X:X,1,Orders!S:S,"*Ray*")+COUNTIFS(Orders!AD:AD,Data!M372,Orders!W:W,0,Orders!X:X,0,Orders!S:S,"*Fabric*")+COUNTIFS(Orders!AD:AD,Data!M372,Orders!W:W,1,Orders!X:X,1,Orders!S:S,"*Fabric*")),IF(Data!Z372="AAM",SUMIFS(Data!AW:AW,Data!Z:Z,"TM",Data!X:X,Data!M372),IF(Data!Z372="AM",SUMIFS(Data!AW:AW,Data!Z:Z,"TM",Data!V:V,Data!M372),IF(Data!Z372="AZM",SUMIFS(Data!AW:AW,Data!Z:Z,"TM",Data!U:U,Data!M372),IF(Data!Z372="Zone",SUMIFS(Data!AW:AW,Data!Z:Z,"TM",Data!T:T,Data!M372),IF(Data!Z372="Region",SUMIFS(Data!AW:AW,Data!Z:Z,"TM",Data!S:S,Data!M372),IF(Data!Z372="Country",SUMIFS(Data!AW:AW,Data!Z:Z,"TM",Data!R:R,Data!M372),0)))))))</f>
        <v>0</v>
      </c>
      <c r="AX372" s="18">
        <f>IF(Z372="TM",(COUNTIFS(Orders!AD:AD,Data!M372,Orders!W:W,0,Orders!X:X,0,Orders!S:S,"*Starter*")+COUNTIFS(Orders!AD:AD,Data!M372,Orders!W:W,1,Orders!X:X,1,Orders!S:S,"*Starter*")),IF(Data!Z372="AAM",SUMIFS(Data!AX:AX,Data!Z:Z,"TM",Data!X:X,Data!M372),IF(Data!Z372="AM",SUMIFS(Data!AX:AX,Data!Z:Z,"TM",Data!V:V,Data!M372),IF(Data!Z372="AZM",SUMIFS(Data!AX:AX,Data!Z:Z,"TM",Data!U:U,Data!M372),IF(Data!Z372="Zone",SUMIFS(Data!AX:AX,Data!Z:Z,"TM",Data!T:T,Data!M372),IF(Data!Z372="Region",SUMIFS(Data!AX:AX,Data!Z:Z,"TM",Data!S:S,Data!M372),IF(Data!Z372="Country",SUMIFS(Data!AX:AX,Data!Z:Z,"TM",Data!R:R,Data!M372),0)))))))</f>
        <v>0</v>
      </c>
      <c r="AY372" s="18">
        <f>IF(Z372="TM",(COUNTIFS(Orders!AD:AD,Data!M372,Orders!W:W,0,Orders!X:X,0,Orders!S:S,"*Pro*")+COUNTIFS(Orders!AD:AD,Data!M372,Orders!W:W,1,Orders!X:X,1,Orders!S:S,"*Pro*")),IF(Data!Z372="AAM",SUMIFS(Data!AY:AY,Data!Z:Z,"TM",Data!X:X,Data!M372),IF(Data!Z372="AM",SUMIFS(Data!AY:AY,Data!Z:Z,"TM",Data!V:V,Data!M372),IF(Data!Z372="AZM",SUMIFS(Data!AY:AY,Data!Z:Z,"TM",Data!U:U,Data!M372),IF(Data!Z372="Zone",SUMIFS(Data!AY:AY,Data!Z:Z,"TM",Data!T:T,Data!M372),IF(Data!Z372="Region",SUMIFS(Data!AY:AY,Data!Z:Z,"TM",Data!S:S,Data!M372),IF(Data!Z372="Country",SUMIFS(Data!AY:AY,Data!Z:Z,"TM",Data!R:R,Data!M372),0)))))))</f>
        <v>0</v>
      </c>
      <c r="AZ372" s="18">
        <f>IF(Z372="TM",(COUNTIFS(Orders!AD:AD,Data!M372,Orders!W:W,0,Orders!X:X,0,Orders!S:S,"*Tab*")+COUNTIFS(Orders!AD:AD,Data!M372,Orders!W:W,1,Orders!X:X,1,Orders!S:S,"*Tab*")),IF(Data!Z372="AAM",SUMIFS(Data!AZ:AZ,Data!Z:Z,"TM",Data!X:X,Data!M372),IF(Data!Z372="AM",SUMIFS(Data!AZ:AZ,Data!Z:Z,"TM",Data!V:V,Data!M372),IF(Data!Z372="AZM",SUMIFS(Data!AZ:AZ,Data!Z:Z,"TM",Data!U:U,Data!M372),IF(Data!Z372="Zone",SUMIFS(Data!AZ:AZ,Data!Z:Z,"TM",Data!T:T,Data!M372),IF(Data!Z372="Region",SUMIFS(Data!AZ:AZ,Data!Z:Z,"TM",Data!S:S,Data!M372),IF(Data!Z372="Country",SUMIFS(Data!AZ:AZ,Data!Z:Z,"TM",Data!R:R,Data!M372),0)))))))</f>
        <v>0</v>
      </c>
      <c r="BA372" s="18">
        <f>IF(Z372="TM",(COUNTIFS(Orders!AD:AD,Data!M372,Orders!W:W,0,Orders!X:X,0,Orders!S:S,"*Dental*")+COUNTIFS(Orders!AD:AD,Data!M372,Orders!W:W,1,Orders!X:X,1,Orders!S:S,"*Dental*")+COUNTIFS(Orders!AD:AD,Data!M372,Orders!W:W,0,Orders!X:X,0,Orders!S:S,"*Pediatric*")+COUNTIFS(Orders!AD:AD,Data!M372,Orders!W:W,1,Orders!X:X,1,Orders!S:S,"*Pediatric*")),IF(Data!Z372="AAM",SUMIFS(Data!BA:BA,Data!Z:Z,"TM",Data!X:X,Data!M372),IF(Data!Z372="AM",SUMIFS(Data!BA:BA,Data!Z:Z,"TM",Data!V:V,Data!M372),IF(Data!Z372="AZM",SUMIFS(Data!BA:BA,Data!Z:Z,"TM",Data!U:U,Data!M372),IF(Data!Z372="Zone",SUMIFS(Data!BA:BA,Data!Z:Z,"TM",Data!T:T,Data!M372),IF(Data!Z372="Region",SUMIFS(Data!BA:BA,Data!Z:Z,"TM",Data!S:S,Data!M372),IF(Data!Z372="Country",SUMIFS(Data!BA:BA,Data!Z:Z,"TM",Data!R:R,Data!M372),0)))))))</f>
        <v>0</v>
      </c>
      <c r="BB372" s="18">
        <f>IF(Z372="TM",(COUNTIFS(Orders!AD:AD,Data!M372,Orders!W:W,0,Orders!X:X,0,Orders!S:S,"*Fabric*")+COUNTIFS(Orders!AD:AD,Data!M372,Orders!W:W,1,Orders!X:X,1,Orders!S:S,"*Fabric*")),IF(Data!Z372="AAM",SUMIFS(Data!BB:BB,Data!Z:Z,"TM",Data!X:X,Data!M372),IF(Data!Z372="AM",SUMIFS(Data!BB:BB,Data!Z:Z,"TM",Data!V:V,Data!M372),IF(Data!Z372="AZM",SUMIFS(Data!BB:BB,Data!Z:Z,"TM",Data!U:U,Data!M372),IF(Data!Z372="Zone",SUMIFS(Data!BB:BB,Data!Z:Z,"TM",Data!T:T,Data!M372),IF(Data!Z372="Region",SUMIFS(Data!BB:BB,Data!Z:Z,"TM",Data!S:S,Data!M372),IF(Data!Z372="Country",SUMIFS(Data!BB:BB,Data!Z:Z,"TM",Data!R:R,Data!M372),0)))))))</f>
        <v>0</v>
      </c>
    </row>
    <row r="373" spans="1:54" ht="15.75" x14ac:dyDescent="0.3">
      <c r="A373" s="33" t="str">
        <f t="shared" si="105"/>
        <v/>
      </c>
      <c r="B373" s="33" t="b">
        <f t="shared" si="106"/>
        <v>1</v>
      </c>
      <c r="C373" s="33" t="e">
        <f>IF(ISERROR(SMALL($D$4:$D$594,E373)),””,SMALL($D$4:$D$594,E373))</f>
        <v>#NAME?</v>
      </c>
      <c r="D373" s="34" t="str">
        <f t="shared" si="107"/>
        <v/>
      </c>
      <c r="E373" s="33">
        <f>ROWS($E$4:E373)</f>
        <v>370</v>
      </c>
      <c r="F373" s="33">
        <f t="shared" si="108"/>
        <v>0</v>
      </c>
      <c r="G373" s="33">
        <f>IF(OR(Report!$C$7="",Report!$C$7="All Levels"),1,IF(Report!$C$7=Data!Z373,1,0))</f>
        <v>0</v>
      </c>
      <c r="H373" s="33">
        <f t="shared" si="109"/>
        <v>1</v>
      </c>
      <c r="I373" s="33">
        <f t="shared" si="110"/>
        <v>3</v>
      </c>
      <c r="J373" s="33">
        <f>IF(OR(Report!$F$7="",Report!$F$7="All AMs"),1,IF(Report!$F$7=Data!W373,1,0))</f>
        <v>1</v>
      </c>
      <c r="K373" s="33">
        <f>IF(OR(Report!$E$7="",Report!$E$7="All Zones"),1,IF(Report!$E$7=Data!P373,1,0))</f>
        <v>1</v>
      </c>
      <c r="L373" s="33">
        <f>IF(OR(Report!$D$7="",Report!$D$7="All Regions"),1,IF(Report!$D$7=Data!O373,1,0))</f>
        <v>1</v>
      </c>
      <c r="M373" s="67" t="s">
        <v>340</v>
      </c>
      <c r="N373" s="67" t="s">
        <v>894</v>
      </c>
      <c r="O373" s="68" t="s">
        <v>19</v>
      </c>
      <c r="P373" s="68" t="s">
        <v>687</v>
      </c>
      <c r="Q373" s="68" t="s">
        <v>687</v>
      </c>
      <c r="R373" s="67" t="s">
        <v>777</v>
      </c>
      <c r="S373" s="67" t="s">
        <v>753</v>
      </c>
      <c r="T373" s="67" t="s">
        <v>756</v>
      </c>
      <c r="U373" s="67" t="s">
        <v>787</v>
      </c>
      <c r="V373" s="67" t="s">
        <v>834</v>
      </c>
      <c r="W373" s="67" t="s">
        <v>722</v>
      </c>
      <c r="X373" s="67" t="s">
        <v>340</v>
      </c>
      <c r="Y373" s="68" t="s">
        <v>361</v>
      </c>
      <c r="Z373" s="68" t="s">
        <v>13</v>
      </c>
      <c r="AA373" s="68" t="s">
        <v>925</v>
      </c>
      <c r="AB373" s="18">
        <f>IF(Z373="TM",IF(AA373="H",(COUNTIFS(Orders!AD:AD,Data!M373,Orders!W:W,0,Orders!X:X,0)+COUNTIFS(Orders!AD:AD,Data!M373,Orders!W:W,1,Orders!X:X,1)),0),IF(Data!Z373="AAM",SUMIFS(Data!AB:AB,Data!Z:Z,"TM",Data!X:X,Data!M373,AA:AA,"H"),IF(Data!Z373="AM",SUMIFS(Data!AB:AB,Data!Z:Z,"TM",Data!V:V,Data!M373,AA:AA,"H"),IF(Data!Z373="AZM",SUMIFS(Data!AB:AB,Data!Z:Z,"TM",Data!U:U,Data!M373,AA:AA,"H"),IF(Data!Z373="ZM",SUMIFS(Data!AB:AB,Data!Z:Z,"TM",Data!T:T,Data!M373,AA:AA,"H"),IF(Data!Z373="RM",SUMIFS(Data!AB:AB,Data!Z:Z,"TM",Data!S:S,Data!M373,AA:AA,"H"),IF(Data!Z373="CM",SUMIFS(Data!AB:AB,Data!Z:Z,"TM",Data!R:R,Data!M373,AA:AA,"H"),"")))))))</f>
        <v>0</v>
      </c>
      <c r="AC373" s="28">
        <f>IF(Z373="TM",IF(AA373="H",(SUMIFS(Orders!AG:AG,Orders!AD:AD,Data!M373,Orders!W:W,0,Orders!X:X,0)+SUMIFS(Orders!AG:AG,Orders!AD:AD,Data!M373,Orders!W:W,1,Orders!X:X,1))/12000,0),IF(Data!Z373="AAM",SUMIFS(Data!AC:AC,Data!Z:Z,"TM",Data!X:X,Data!M373,AA:AA,"H"),IF(Data!Z373="AM",SUMIFS(Data!AC:AC,Data!Z:Z,"TM",Data!V:V,Data!M373,AA:AA,"H"),IF(Data!Z373="AZM",SUMIFS(Data!AC:AC,Data!Z:Z,"TM",Data!U:U,Data!M373,AA:AA,"H"),IF(Data!Z373="Zone",SUMIFS(Data!AC:AC,Data!Z:Z,"TM",Data!T:T,Data!M373,AA:AA,"H"),IF(Data!Z373="Region",SUMIFS(Data!AC:AC,Data!Z:Z,"TM",Data!S:S,Data!M373,AA:AA,"H"),IF(Data!Z373="Country",SUMIFS(Data!AC:AC,Data!Z:Z,"TM",Data!R:R,Data!M373,AA:AA,"H"),"")))))))</f>
        <v>0</v>
      </c>
      <c r="AD373" s="18">
        <f>IF(Z373="TM",0,IF(Data!Z373="AAM",SUMIFS(Data!AD:AD,Data!Z:Z,"TM",Data!X:X,Data!M373,AA:AA,"H"),IF(Data!Z373="AM",SUMIFS(Data!AD:AD,Data!Z:Z,"TM",Data!V:V,Data!M373,AA:AA,"H"),IF(Data!Z373="AZM",SUMIFS(Data!AD:AD,Data!Z:Z,"TM",Data!U:U,Data!M373,AA:AA,"H"),IF(Data!Z373="Zone",SUMIFS(Data!AD:AD,Data!Z:Z,"TM",Data!T:T,Data!M373,AA:AA,"H"),IF(Data!Z373="Region",SUMIFS(Data!AD:AD,Data!Z:Z,"TM",Data!S:S,Data!M373,AA:AA,"H"),IF(Data!Z373="Country",SUMIFS(Data!AD:AD,Data!Z:Z,"TM",Data!R:R,Data!M373,AA:AA,"H"),"")))))))</f>
        <v>0</v>
      </c>
      <c r="AE373" s="27">
        <f t="shared" si="94"/>
        <v>0</v>
      </c>
      <c r="AF373" s="26">
        <f t="shared" si="95"/>
        <v>0</v>
      </c>
      <c r="AG373" s="26">
        <f t="shared" si="96"/>
        <v>0</v>
      </c>
      <c r="AH373" s="26">
        <f t="shared" si="97"/>
        <v>0</v>
      </c>
      <c r="AJ373" s="28">
        <f>IF(Z373="TM",IF(AA373="U",(SUMIFS(Orders!AG:AG,Orders!AD:AD,Data!M373,Orders!W:W,0,Orders!X:X,0)+SUMIFS(Orders!AG:AG,Orders!AD:AD,Data!M373,Orders!W:W,1,Orders!X:X,1))/12000,0),IF(Data!Z373="AAM",SUMIFS(Data!AJ:AJ,Data!Z:Z,"TM",Data!X:X,Data!M373,AA:AA,"U"),IF(Data!Z373="AM",SUMIFS(Data!AJ:AJ,Data!Z:Z,"TM",Data!V:V,Data!M373,AA:AA,"U"),IF(Data!Z373="AZM",SUMIFS(Data!AJ:AJ,Data!Z:Z,"TM",Data!U:U,Data!M373,AA:AA,"U"),IF(Data!Z373="Zone",SUMIFS(Data!AJ:AJ,Data!Z:Z,"TM",Data!T:T,Data!M373,AA:AA,"U"),IF(Data!Z373="Region",SUMIFS(Data!AJ:AJ,Data!Z:Z,"TM",Data!S:S,Data!M373,AA:AA,"U"),IF(Data!Z373="Country",SUMIFS(Data!AJ:AJ,Data!Z:Z,"TM",Data!R:R,Data!M373,AA:AA,"U"),"")))))))</f>
        <v>2.5249999999999999</v>
      </c>
      <c r="AK373" s="18">
        <f>IF(Z373="TM",IF(AA373="U",(SUMIFS(Orders!AG:AG,Orders!AD:AD,Data!M373,Orders!W:W,0,Orders!X:X,0)+SUMIFS(Orders!AG:AG,Orders!AD:AD,Data!M373,Orders!W:W,1,Orders!X:X,1)),0),IF(Data!Z373="AAM",SUMIFS(Data!AK:AK,Data!Z:Z,"TM",Data!X:X,Data!M373,AA:AA,"U"),IF(Data!Z373="AM",SUMIFS(Data!AK:AK,Data!Z:Z,"TM",Data!V:V,Data!M373,AA:AA,"U"),IF(Data!Z373="AZM",SUMIFS(Data!AK:AK,Data!Z:Z,"TM",Data!U:U,Data!M373,AA:AA,"U"),IF(Data!Z373="Zone",SUMIFS(Data!AK:AK,Data!Z:Z,"TM",Data!T:T,Data!M373,AA:AA,"U"),IF(Data!Z373="Region",SUMIFS(Data!AK:AK,Data!Z:Z,"TM",Data!S:S,Data!M373,AA:AA,"U"),IF(Data!Z373="Country",SUMIFS(Data!AK:AK,Data!Z:Z,"TM",Data!R:R,Data!M373,AA:AA,"U"),"")))))))</f>
        <v>30300</v>
      </c>
      <c r="AL373" s="18">
        <f>IF(Z373="TM",12000*0,IF(Data!Z373="AAM",SUMIFS(Data!AL:AL,Data!Z:Z,"TM",Data!X:X,Data!M373,AA:AA,"H"),IF(Data!Z373="AM",SUMIFS(Data!AL:AL,Data!Z:Z,"TM",Data!V:V,Data!M373,AA:AA,"H"),IF(Data!Z373="AZM",SUMIFS(Data!AL:AL,Data!Z:Z,"TM",Data!U:U,Data!M373,AA:AA,"H"),IF(Data!Z373="Zone",SUMIFS(Data!AL:AL,Data!Z:Z,"TM",Data!T:T,Data!M373,AA:AA,"H"),IF(Data!Z373="Region",SUMIFS(Data!AL:AL,Data!Z:Z,"TM",Data!S:S,Data!M373,AA:AA,"H"),IF(Data!Z373="Country",SUMIFS(Data!AL:AL,Data!Z:Z,"TM",Data!R:R,Data!M373,AA:AA,"H"),"")))))))</f>
        <v>0</v>
      </c>
      <c r="AM373" s="27">
        <f t="shared" si="98"/>
        <v>0</v>
      </c>
      <c r="AN373" s="26">
        <f t="shared" si="99"/>
        <v>0</v>
      </c>
      <c r="AO373" s="26">
        <f t="shared" si="100"/>
        <v>0</v>
      </c>
      <c r="AQ373" s="28">
        <f t="shared" si="101"/>
        <v>2.5249999999999999</v>
      </c>
      <c r="AR373" s="18">
        <f t="shared" si="102"/>
        <v>30300</v>
      </c>
      <c r="AS373" s="18">
        <f t="shared" si="103"/>
        <v>0</v>
      </c>
      <c r="AT373" s="27">
        <f t="shared" si="104"/>
        <v>0</v>
      </c>
      <c r="AU373" s="27"/>
      <c r="AV373" s="27"/>
      <c r="AW373" s="18">
        <f>IF(Z373="TM",(COUNTIFS(Orders!AD:AD,Data!M373,Orders!W:W,0,Orders!X:X,0,Orders!S:S,"*Ray*")+COUNTIFS(Orders!AD:AD,Data!M373,Orders!W:W,1,Orders!X:X,1,Orders!S:S,"*Ray*")+COUNTIFS(Orders!AD:AD,Data!M373,Orders!W:W,0,Orders!X:X,0,Orders!S:S,"*Fabric*")+COUNTIFS(Orders!AD:AD,Data!M373,Orders!W:W,1,Orders!X:X,1,Orders!S:S,"*Fabric*")),IF(Data!Z373="AAM",SUMIFS(Data!AW:AW,Data!Z:Z,"TM",Data!X:X,Data!M373),IF(Data!Z373="AM",SUMIFS(Data!AW:AW,Data!Z:Z,"TM",Data!V:V,Data!M373),IF(Data!Z373="AZM",SUMIFS(Data!AW:AW,Data!Z:Z,"TM",Data!U:U,Data!M373),IF(Data!Z373="Zone",SUMIFS(Data!AW:AW,Data!Z:Z,"TM",Data!T:T,Data!M373),IF(Data!Z373="Region",SUMIFS(Data!AW:AW,Data!Z:Z,"TM",Data!S:S,Data!M373),IF(Data!Z373="Country",SUMIFS(Data!AW:AW,Data!Z:Z,"TM",Data!R:R,Data!M373),0)))))))</f>
        <v>1</v>
      </c>
      <c r="AX373" s="18">
        <f>IF(Z373="TM",(COUNTIFS(Orders!AD:AD,Data!M373,Orders!W:W,0,Orders!X:X,0,Orders!S:S,"*Starter*")+COUNTIFS(Orders!AD:AD,Data!M373,Orders!W:W,1,Orders!X:X,1,Orders!S:S,"*Starter*")),IF(Data!Z373="AAM",SUMIFS(Data!AX:AX,Data!Z:Z,"TM",Data!X:X,Data!M373),IF(Data!Z373="AM",SUMIFS(Data!AX:AX,Data!Z:Z,"TM",Data!V:V,Data!M373),IF(Data!Z373="AZM",SUMIFS(Data!AX:AX,Data!Z:Z,"TM",Data!U:U,Data!M373),IF(Data!Z373="Zone",SUMIFS(Data!AX:AX,Data!Z:Z,"TM",Data!T:T,Data!M373),IF(Data!Z373="Region",SUMIFS(Data!AX:AX,Data!Z:Z,"TM",Data!S:S,Data!M373),IF(Data!Z373="Country",SUMIFS(Data!AX:AX,Data!Z:Z,"TM",Data!R:R,Data!M373),0)))))))</f>
        <v>0</v>
      </c>
      <c r="AY373" s="18">
        <f>IF(Z373="TM",(COUNTIFS(Orders!AD:AD,Data!M373,Orders!W:W,0,Orders!X:X,0,Orders!S:S,"*Pro*")+COUNTIFS(Orders!AD:AD,Data!M373,Orders!W:W,1,Orders!X:X,1,Orders!S:S,"*Pro*")),IF(Data!Z373="AAM",SUMIFS(Data!AY:AY,Data!Z:Z,"TM",Data!X:X,Data!M373),IF(Data!Z373="AM",SUMIFS(Data!AY:AY,Data!Z:Z,"TM",Data!V:V,Data!M373),IF(Data!Z373="AZM",SUMIFS(Data!AY:AY,Data!Z:Z,"TM",Data!U:U,Data!M373),IF(Data!Z373="Zone",SUMIFS(Data!AY:AY,Data!Z:Z,"TM",Data!T:T,Data!M373),IF(Data!Z373="Region",SUMIFS(Data!AY:AY,Data!Z:Z,"TM",Data!S:S,Data!M373),IF(Data!Z373="Country",SUMIFS(Data!AY:AY,Data!Z:Z,"TM",Data!R:R,Data!M373),0)))))))</f>
        <v>0</v>
      </c>
      <c r="AZ373" s="18">
        <f>IF(Z373="TM",(COUNTIFS(Orders!AD:AD,Data!M373,Orders!W:W,0,Orders!X:X,0,Orders!S:S,"*Tab*")+COUNTIFS(Orders!AD:AD,Data!M373,Orders!W:W,1,Orders!X:X,1,Orders!S:S,"*Tab*")),IF(Data!Z373="AAM",SUMIFS(Data!AZ:AZ,Data!Z:Z,"TM",Data!X:X,Data!M373),IF(Data!Z373="AM",SUMIFS(Data!AZ:AZ,Data!Z:Z,"TM",Data!V:V,Data!M373),IF(Data!Z373="AZM",SUMIFS(Data!AZ:AZ,Data!Z:Z,"TM",Data!U:U,Data!M373),IF(Data!Z373="Zone",SUMIFS(Data!AZ:AZ,Data!Z:Z,"TM",Data!T:T,Data!M373),IF(Data!Z373="Region",SUMIFS(Data!AZ:AZ,Data!Z:Z,"TM",Data!S:S,Data!M373),IF(Data!Z373="Country",SUMIFS(Data!AZ:AZ,Data!Z:Z,"TM",Data!R:R,Data!M373),0)))))))</f>
        <v>0</v>
      </c>
      <c r="BA373" s="18">
        <f>IF(Z373="TM",(COUNTIFS(Orders!AD:AD,Data!M373,Orders!W:W,0,Orders!X:X,0,Orders!S:S,"*Dental*")+COUNTIFS(Orders!AD:AD,Data!M373,Orders!W:W,1,Orders!X:X,1,Orders!S:S,"*Dental*")+COUNTIFS(Orders!AD:AD,Data!M373,Orders!W:W,0,Orders!X:X,0,Orders!S:S,"*Pediatric*")+COUNTIFS(Orders!AD:AD,Data!M373,Orders!W:W,1,Orders!X:X,1,Orders!S:S,"*Pediatric*")),IF(Data!Z373="AAM",SUMIFS(Data!BA:BA,Data!Z:Z,"TM",Data!X:X,Data!M373),IF(Data!Z373="AM",SUMIFS(Data!BA:BA,Data!Z:Z,"TM",Data!V:V,Data!M373),IF(Data!Z373="AZM",SUMIFS(Data!BA:BA,Data!Z:Z,"TM",Data!U:U,Data!M373),IF(Data!Z373="Zone",SUMIFS(Data!BA:BA,Data!Z:Z,"TM",Data!T:T,Data!M373),IF(Data!Z373="Region",SUMIFS(Data!BA:BA,Data!Z:Z,"TM",Data!S:S,Data!M373),IF(Data!Z373="Country",SUMIFS(Data!BA:BA,Data!Z:Z,"TM",Data!R:R,Data!M373),0)))))))</f>
        <v>0</v>
      </c>
      <c r="BB373" s="18">
        <f>IF(Z373="TM",(COUNTIFS(Orders!AD:AD,Data!M373,Orders!W:W,0,Orders!X:X,0,Orders!S:S,"*Fabric*")+COUNTIFS(Orders!AD:AD,Data!M373,Orders!W:W,1,Orders!X:X,1,Orders!S:S,"*Fabric*")),IF(Data!Z373="AAM",SUMIFS(Data!BB:BB,Data!Z:Z,"TM",Data!X:X,Data!M373),IF(Data!Z373="AM",SUMIFS(Data!BB:BB,Data!Z:Z,"TM",Data!V:V,Data!M373),IF(Data!Z373="AZM",SUMIFS(Data!BB:BB,Data!Z:Z,"TM",Data!U:U,Data!M373),IF(Data!Z373="Zone",SUMIFS(Data!BB:BB,Data!Z:Z,"TM",Data!T:T,Data!M373),IF(Data!Z373="Region",SUMIFS(Data!BB:BB,Data!Z:Z,"TM",Data!S:S,Data!M373),IF(Data!Z373="Country",SUMIFS(Data!BB:BB,Data!Z:Z,"TM",Data!R:R,Data!M373),0)))))))</f>
        <v>1</v>
      </c>
    </row>
    <row r="374" spans="1:54" ht="15.75" x14ac:dyDescent="0.3">
      <c r="A374" s="33" t="str">
        <f t="shared" si="105"/>
        <v/>
      </c>
      <c r="B374" s="33" t="b">
        <f t="shared" si="106"/>
        <v>1</v>
      </c>
      <c r="C374" s="33" t="e">
        <f>IF(ISERROR(SMALL($D$4:$D$594,E374)),””,SMALL($D$4:$D$594,E374))</f>
        <v>#NAME?</v>
      </c>
      <c r="D374" s="34" t="str">
        <f t="shared" si="107"/>
        <v/>
      </c>
      <c r="E374" s="33">
        <f>ROWS($E$4:E374)</f>
        <v>371</v>
      </c>
      <c r="F374" s="33">
        <f t="shared" si="108"/>
        <v>0</v>
      </c>
      <c r="G374" s="33">
        <f>IF(OR(Report!$C$7="",Report!$C$7="All Levels"),1,IF(Report!$C$7=Data!Z374,1,0))</f>
        <v>0</v>
      </c>
      <c r="H374" s="33">
        <f t="shared" si="109"/>
        <v>1</v>
      </c>
      <c r="I374" s="33">
        <f t="shared" si="110"/>
        <v>3</v>
      </c>
      <c r="J374" s="33">
        <f>IF(OR(Report!$F$7="",Report!$F$7="All AMs"),1,IF(Report!$F$7=Data!W374,1,0))</f>
        <v>1</v>
      </c>
      <c r="K374" s="33">
        <f>IF(OR(Report!$E$7="",Report!$E$7="All Zones"),1,IF(Report!$E$7=Data!P374,1,0))</f>
        <v>1</v>
      </c>
      <c r="L374" s="33">
        <f>IF(OR(Report!$D$7="",Report!$D$7="All Regions"),1,IF(Report!$D$7=Data!O374,1,0))</f>
        <v>1</v>
      </c>
      <c r="M374" s="67" t="s">
        <v>366</v>
      </c>
      <c r="N374" s="67" t="s">
        <v>1208</v>
      </c>
      <c r="O374" s="68" t="s">
        <v>19</v>
      </c>
      <c r="P374" s="68" t="s">
        <v>687</v>
      </c>
      <c r="Q374" s="68" t="s">
        <v>687</v>
      </c>
      <c r="R374" s="67" t="s">
        <v>777</v>
      </c>
      <c r="S374" s="67" t="s">
        <v>753</v>
      </c>
      <c r="T374" s="67" t="s">
        <v>756</v>
      </c>
      <c r="U374" s="67" t="s">
        <v>787</v>
      </c>
      <c r="V374" s="67" t="s">
        <v>834</v>
      </c>
      <c r="W374" s="67" t="s">
        <v>722</v>
      </c>
      <c r="X374" s="67"/>
      <c r="Y374" s="68" t="s">
        <v>361</v>
      </c>
      <c r="Z374" s="68" t="s">
        <v>13</v>
      </c>
      <c r="AA374" s="68" t="s">
        <v>925</v>
      </c>
      <c r="AB374" s="18">
        <f>IF(Z374="TM",IF(AA374="H",(COUNTIFS(Orders!AD:AD,Data!M374,Orders!W:W,0,Orders!X:X,0)+COUNTIFS(Orders!AD:AD,Data!M374,Orders!W:W,1,Orders!X:X,1)),0),IF(Data!Z374="AAM",SUMIFS(Data!AB:AB,Data!Z:Z,"TM",Data!X:X,Data!M374,AA:AA,"H"),IF(Data!Z374="AM",SUMIFS(Data!AB:AB,Data!Z:Z,"TM",Data!V:V,Data!M374,AA:AA,"H"),IF(Data!Z374="AZM",SUMIFS(Data!AB:AB,Data!Z:Z,"TM",Data!U:U,Data!M374,AA:AA,"H"),IF(Data!Z374="ZM",SUMIFS(Data!AB:AB,Data!Z:Z,"TM",Data!T:T,Data!M374,AA:AA,"H"),IF(Data!Z374="RM",SUMIFS(Data!AB:AB,Data!Z:Z,"TM",Data!S:S,Data!M374,AA:AA,"H"),IF(Data!Z374="CM",SUMIFS(Data!AB:AB,Data!Z:Z,"TM",Data!R:R,Data!M374,AA:AA,"H"),"")))))))</f>
        <v>0</v>
      </c>
      <c r="AC374" s="28">
        <f>IF(Z374="TM",IF(AA374="H",(SUMIFS(Orders!AG:AG,Orders!AD:AD,Data!M374,Orders!W:W,0,Orders!X:X,0)+SUMIFS(Orders!AG:AG,Orders!AD:AD,Data!M374,Orders!W:W,1,Orders!X:X,1))/12000,0),IF(Data!Z374="AAM",SUMIFS(Data!AC:AC,Data!Z:Z,"TM",Data!X:X,Data!M374,AA:AA,"H"),IF(Data!Z374="AM",SUMIFS(Data!AC:AC,Data!Z:Z,"TM",Data!V:V,Data!M374,AA:AA,"H"),IF(Data!Z374="AZM",SUMIFS(Data!AC:AC,Data!Z:Z,"TM",Data!U:U,Data!M374,AA:AA,"H"),IF(Data!Z374="Zone",SUMIFS(Data!AC:AC,Data!Z:Z,"TM",Data!T:T,Data!M374,AA:AA,"H"),IF(Data!Z374="Region",SUMIFS(Data!AC:AC,Data!Z:Z,"TM",Data!S:S,Data!M374,AA:AA,"H"),IF(Data!Z374="Country",SUMIFS(Data!AC:AC,Data!Z:Z,"TM",Data!R:R,Data!M374,AA:AA,"H"),"")))))))</f>
        <v>0</v>
      </c>
      <c r="AD374" s="18">
        <f>IF(Z374="TM",0,IF(Data!Z374="AAM",SUMIFS(Data!AD:AD,Data!Z:Z,"TM",Data!X:X,Data!M374,AA:AA,"H"),IF(Data!Z374="AM",SUMIFS(Data!AD:AD,Data!Z:Z,"TM",Data!V:V,Data!M374,AA:AA,"H"),IF(Data!Z374="AZM",SUMIFS(Data!AD:AD,Data!Z:Z,"TM",Data!U:U,Data!M374,AA:AA,"H"),IF(Data!Z374="Zone",SUMIFS(Data!AD:AD,Data!Z:Z,"TM",Data!T:T,Data!M374,AA:AA,"H"),IF(Data!Z374="Region",SUMIFS(Data!AD:AD,Data!Z:Z,"TM",Data!S:S,Data!M374,AA:AA,"H"),IF(Data!Z374="Country",SUMIFS(Data!AD:AD,Data!Z:Z,"TM",Data!R:R,Data!M374,AA:AA,"H"),"")))))))</f>
        <v>0</v>
      </c>
      <c r="AE374" s="27">
        <f t="shared" si="94"/>
        <v>0</v>
      </c>
      <c r="AF374" s="26">
        <f t="shared" si="95"/>
        <v>0</v>
      </c>
      <c r="AG374" s="26">
        <f t="shared" si="96"/>
        <v>0</v>
      </c>
      <c r="AH374" s="26">
        <f t="shared" si="97"/>
        <v>0</v>
      </c>
      <c r="AJ374" s="28">
        <f>IF(Z374="TM",IF(AA374="U",(SUMIFS(Orders!AG:AG,Orders!AD:AD,Data!M374,Orders!W:W,0,Orders!X:X,0)+SUMIFS(Orders!AG:AG,Orders!AD:AD,Data!M374,Orders!W:W,1,Orders!X:X,1))/12000,0),IF(Data!Z374="AAM",SUMIFS(Data!AJ:AJ,Data!Z:Z,"TM",Data!X:X,Data!M374,AA:AA,"U"),IF(Data!Z374="AM",SUMIFS(Data!AJ:AJ,Data!Z:Z,"TM",Data!V:V,Data!M374,AA:AA,"U"),IF(Data!Z374="AZM",SUMIFS(Data!AJ:AJ,Data!Z:Z,"TM",Data!U:U,Data!M374,AA:AA,"U"),IF(Data!Z374="Zone",SUMIFS(Data!AJ:AJ,Data!Z:Z,"TM",Data!T:T,Data!M374,AA:AA,"U"),IF(Data!Z374="Region",SUMIFS(Data!AJ:AJ,Data!Z:Z,"TM",Data!S:S,Data!M374,AA:AA,"U"),IF(Data!Z374="Country",SUMIFS(Data!AJ:AJ,Data!Z:Z,"TM",Data!R:R,Data!M374,AA:AA,"U"),"")))))))</f>
        <v>0</v>
      </c>
      <c r="AK374" s="18">
        <f>IF(Z374="TM",IF(AA374="U",(SUMIFS(Orders!AG:AG,Orders!AD:AD,Data!M374,Orders!W:W,0,Orders!X:X,0)+SUMIFS(Orders!AG:AG,Orders!AD:AD,Data!M374,Orders!W:W,1,Orders!X:X,1)),0),IF(Data!Z374="AAM",SUMIFS(Data!AK:AK,Data!Z:Z,"TM",Data!X:X,Data!M374,AA:AA,"U"),IF(Data!Z374="AM",SUMIFS(Data!AK:AK,Data!Z:Z,"TM",Data!V:V,Data!M374,AA:AA,"U"),IF(Data!Z374="AZM",SUMIFS(Data!AK:AK,Data!Z:Z,"TM",Data!U:U,Data!M374,AA:AA,"U"),IF(Data!Z374="Zone",SUMIFS(Data!AK:AK,Data!Z:Z,"TM",Data!T:T,Data!M374,AA:AA,"U"),IF(Data!Z374="Region",SUMIFS(Data!AK:AK,Data!Z:Z,"TM",Data!S:S,Data!M374,AA:AA,"U"),IF(Data!Z374="Country",SUMIFS(Data!AK:AK,Data!Z:Z,"TM",Data!R:R,Data!M374,AA:AA,"U"),"")))))))</f>
        <v>0</v>
      </c>
      <c r="AL374" s="18">
        <f>IF(Z374="TM",12000*0,IF(Data!Z374="AAM",SUMIFS(Data!AL:AL,Data!Z:Z,"TM",Data!X:X,Data!M374,AA:AA,"H"),IF(Data!Z374="AM",SUMIFS(Data!AL:AL,Data!Z:Z,"TM",Data!V:V,Data!M374,AA:AA,"H"),IF(Data!Z374="AZM",SUMIFS(Data!AL:AL,Data!Z:Z,"TM",Data!U:U,Data!M374,AA:AA,"H"),IF(Data!Z374="Zone",SUMIFS(Data!AL:AL,Data!Z:Z,"TM",Data!T:T,Data!M374,AA:AA,"H"),IF(Data!Z374="Region",SUMIFS(Data!AL:AL,Data!Z:Z,"TM",Data!S:S,Data!M374,AA:AA,"H"),IF(Data!Z374="Country",SUMIFS(Data!AL:AL,Data!Z:Z,"TM",Data!R:R,Data!M374,AA:AA,"H"),"")))))))</f>
        <v>0</v>
      </c>
      <c r="AM374" s="27">
        <f t="shared" si="98"/>
        <v>0</v>
      </c>
      <c r="AN374" s="26">
        <f t="shared" si="99"/>
        <v>0</v>
      </c>
      <c r="AO374" s="26">
        <f t="shared" si="100"/>
        <v>0</v>
      </c>
      <c r="AQ374" s="28">
        <f t="shared" si="101"/>
        <v>0</v>
      </c>
      <c r="AR374" s="18">
        <f t="shared" si="102"/>
        <v>0</v>
      </c>
      <c r="AS374" s="18">
        <f t="shared" si="103"/>
        <v>0</v>
      </c>
      <c r="AT374" s="27">
        <f t="shared" si="104"/>
        <v>0</v>
      </c>
      <c r="AU374" s="27"/>
      <c r="AV374" s="27"/>
      <c r="AW374" s="18">
        <f>IF(Z374="TM",(COUNTIFS(Orders!AD:AD,Data!M374,Orders!W:W,0,Orders!X:X,0,Orders!S:S,"*Ray*")+COUNTIFS(Orders!AD:AD,Data!M374,Orders!W:W,1,Orders!X:X,1,Orders!S:S,"*Ray*")+COUNTIFS(Orders!AD:AD,Data!M374,Orders!W:W,0,Orders!X:X,0,Orders!S:S,"*Fabric*")+COUNTIFS(Orders!AD:AD,Data!M374,Orders!W:W,1,Orders!X:X,1,Orders!S:S,"*Fabric*")),IF(Data!Z374="AAM",SUMIFS(Data!AW:AW,Data!Z:Z,"TM",Data!X:X,Data!M374),IF(Data!Z374="AM",SUMIFS(Data!AW:AW,Data!Z:Z,"TM",Data!V:V,Data!M374),IF(Data!Z374="AZM",SUMIFS(Data!AW:AW,Data!Z:Z,"TM",Data!U:U,Data!M374),IF(Data!Z374="Zone",SUMIFS(Data!AW:AW,Data!Z:Z,"TM",Data!T:T,Data!M374),IF(Data!Z374="Region",SUMIFS(Data!AW:AW,Data!Z:Z,"TM",Data!S:S,Data!M374),IF(Data!Z374="Country",SUMIFS(Data!AW:AW,Data!Z:Z,"TM",Data!R:R,Data!M374),0)))))))</f>
        <v>0</v>
      </c>
      <c r="AX374" s="18">
        <f>IF(Z374="TM",(COUNTIFS(Orders!AD:AD,Data!M374,Orders!W:W,0,Orders!X:X,0,Orders!S:S,"*Starter*")+COUNTIFS(Orders!AD:AD,Data!M374,Orders!W:W,1,Orders!X:X,1,Orders!S:S,"*Starter*")),IF(Data!Z374="AAM",SUMIFS(Data!AX:AX,Data!Z:Z,"TM",Data!X:X,Data!M374),IF(Data!Z374="AM",SUMIFS(Data!AX:AX,Data!Z:Z,"TM",Data!V:V,Data!M374),IF(Data!Z374="AZM",SUMIFS(Data!AX:AX,Data!Z:Z,"TM",Data!U:U,Data!M374),IF(Data!Z374="Zone",SUMIFS(Data!AX:AX,Data!Z:Z,"TM",Data!T:T,Data!M374),IF(Data!Z374="Region",SUMIFS(Data!AX:AX,Data!Z:Z,"TM",Data!S:S,Data!M374),IF(Data!Z374="Country",SUMIFS(Data!AX:AX,Data!Z:Z,"TM",Data!R:R,Data!M374),0)))))))</f>
        <v>0</v>
      </c>
      <c r="AY374" s="18">
        <f>IF(Z374="TM",(COUNTIFS(Orders!AD:AD,Data!M374,Orders!W:W,0,Orders!X:X,0,Orders!S:S,"*Pro*")+COUNTIFS(Orders!AD:AD,Data!M374,Orders!W:W,1,Orders!X:X,1,Orders!S:S,"*Pro*")),IF(Data!Z374="AAM",SUMIFS(Data!AY:AY,Data!Z:Z,"TM",Data!X:X,Data!M374),IF(Data!Z374="AM",SUMIFS(Data!AY:AY,Data!Z:Z,"TM",Data!V:V,Data!M374),IF(Data!Z374="AZM",SUMIFS(Data!AY:AY,Data!Z:Z,"TM",Data!U:U,Data!M374),IF(Data!Z374="Zone",SUMIFS(Data!AY:AY,Data!Z:Z,"TM",Data!T:T,Data!M374),IF(Data!Z374="Region",SUMIFS(Data!AY:AY,Data!Z:Z,"TM",Data!S:S,Data!M374),IF(Data!Z374="Country",SUMIFS(Data!AY:AY,Data!Z:Z,"TM",Data!R:R,Data!M374),0)))))))</f>
        <v>0</v>
      </c>
      <c r="AZ374" s="18">
        <f>IF(Z374="TM",(COUNTIFS(Orders!AD:AD,Data!M374,Orders!W:W,0,Orders!X:X,0,Orders!S:S,"*Tab*")+COUNTIFS(Orders!AD:AD,Data!M374,Orders!W:W,1,Orders!X:X,1,Orders!S:S,"*Tab*")),IF(Data!Z374="AAM",SUMIFS(Data!AZ:AZ,Data!Z:Z,"TM",Data!X:X,Data!M374),IF(Data!Z374="AM",SUMIFS(Data!AZ:AZ,Data!Z:Z,"TM",Data!V:V,Data!M374),IF(Data!Z374="AZM",SUMIFS(Data!AZ:AZ,Data!Z:Z,"TM",Data!U:U,Data!M374),IF(Data!Z374="Zone",SUMIFS(Data!AZ:AZ,Data!Z:Z,"TM",Data!T:T,Data!M374),IF(Data!Z374="Region",SUMIFS(Data!AZ:AZ,Data!Z:Z,"TM",Data!S:S,Data!M374),IF(Data!Z374="Country",SUMIFS(Data!AZ:AZ,Data!Z:Z,"TM",Data!R:R,Data!M374),0)))))))</f>
        <v>0</v>
      </c>
      <c r="BA374" s="18">
        <f>IF(Z374="TM",(COUNTIFS(Orders!AD:AD,Data!M374,Orders!W:W,0,Orders!X:X,0,Orders!S:S,"*Dental*")+COUNTIFS(Orders!AD:AD,Data!M374,Orders!W:W,1,Orders!X:X,1,Orders!S:S,"*Dental*")+COUNTIFS(Orders!AD:AD,Data!M374,Orders!W:W,0,Orders!X:X,0,Orders!S:S,"*Pediatric*")+COUNTIFS(Orders!AD:AD,Data!M374,Orders!W:W,1,Orders!X:X,1,Orders!S:S,"*Pediatric*")),IF(Data!Z374="AAM",SUMIFS(Data!BA:BA,Data!Z:Z,"TM",Data!X:X,Data!M374),IF(Data!Z374="AM",SUMIFS(Data!BA:BA,Data!Z:Z,"TM",Data!V:V,Data!M374),IF(Data!Z374="AZM",SUMIFS(Data!BA:BA,Data!Z:Z,"TM",Data!U:U,Data!M374),IF(Data!Z374="Zone",SUMIFS(Data!BA:BA,Data!Z:Z,"TM",Data!T:T,Data!M374),IF(Data!Z374="Region",SUMIFS(Data!BA:BA,Data!Z:Z,"TM",Data!S:S,Data!M374),IF(Data!Z374="Country",SUMIFS(Data!BA:BA,Data!Z:Z,"TM",Data!R:R,Data!M374),0)))))))</f>
        <v>0</v>
      </c>
      <c r="BB374" s="18">
        <f>IF(Z374="TM",(COUNTIFS(Orders!AD:AD,Data!M374,Orders!W:W,0,Orders!X:X,0,Orders!S:S,"*Fabric*")+COUNTIFS(Orders!AD:AD,Data!M374,Orders!W:W,1,Orders!X:X,1,Orders!S:S,"*Fabric*")),IF(Data!Z374="AAM",SUMIFS(Data!BB:BB,Data!Z:Z,"TM",Data!X:X,Data!M374),IF(Data!Z374="AM",SUMIFS(Data!BB:BB,Data!Z:Z,"TM",Data!V:V,Data!M374),IF(Data!Z374="AZM",SUMIFS(Data!BB:BB,Data!Z:Z,"TM",Data!U:U,Data!M374),IF(Data!Z374="Zone",SUMIFS(Data!BB:BB,Data!Z:Z,"TM",Data!T:T,Data!M374),IF(Data!Z374="Region",SUMIFS(Data!BB:BB,Data!Z:Z,"TM",Data!S:S,Data!M374),IF(Data!Z374="Country",SUMIFS(Data!BB:BB,Data!Z:Z,"TM",Data!R:R,Data!M374),0)))))))</f>
        <v>0</v>
      </c>
    </row>
    <row r="375" spans="1:54" ht="15.75" x14ac:dyDescent="0.3">
      <c r="A375" s="33" t="str">
        <f t="shared" si="105"/>
        <v/>
      </c>
      <c r="B375" s="33" t="b">
        <f t="shared" si="106"/>
        <v>1</v>
      </c>
      <c r="C375" s="33" t="e">
        <f>IF(ISERROR(SMALL($D$4:$D$594,E375)),””,SMALL($D$4:$D$594,E375))</f>
        <v>#NAME?</v>
      </c>
      <c r="D375" s="34" t="str">
        <f t="shared" si="107"/>
        <v/>
      </c>
      <c r="E375" s="33">
        <f>ROWS($E$4:E375)</f>
        <v>372</v>
      </c>
      <c r="F375" s="33">
        <f t="shared" si="108"/>
        <v>0</v>
      </c>
      <c r="G375" s="33">
        <f>IF(OR(Report!$C$7="",Report!$C$7="All Levels"),1,IF(Report!$C$7=Data!Z375,1,0))</f>
        <v>0</v>
      </c>
      <c r="H375" s="33">
        <f t="shared" si="109"/>
        <v>1</v>
      </c>
      <c r="I375" s="33">
        <f t="shared" si="110"/>
        <v>3</v>
      </c>
      <c r="J375" s="33">
        <f>IF(OR(Report!$F$7="",Report!$F$7="All AMs"),1,IF(Report!$F$7=Data!W375,1,0))</f>
        <v>1</v>
      </c>
      <c r="K375" s="33">
        <f>IF(OR(Report!$E$7="",Report!$E$7="All Zones"),1,IF(Report!$E$7=Data!P375,1,0))</f>
        <v>1</v>
      </c>
      <c r="L375" s="33">
        <f>IF(OR(Report!$D$7="",Report!$D$7="All Regions"),1,IF(Report!$D$7=Data!O375,1,0))</f>
        <v>1</v>
      </c>
      <c r="M375" s="67" t="s">
        <v>212</v>
      </c>
      <c r="N375" s="67" t="s">
        <v>1209</v>
      </c>
      <c r="O375" s="68" t="s">
        <v>19</v>
      </c>
      <c r="P375" s="68" t="s">
        <v>687</v>
      </c>
      <c r="Q375" s="68" t="s">
        <v>687</v>
      </c>
      <c r="R375" s="67" t="s">
        <v>777</v>
      </c>
      <c r="S375" s="67" t="s">
        <v>753</v>
      </c>
      <c r="T375" s="67" t="s">
        <v>756</v>
      </c>
      <c r="U375" s="67" t="s">
        <v>787</v>
      </c>
      <c r="V375" s="67" t="s">
        <v>834</v>
      </c>
      <c r="W375" s="67" t="s">
        <v>722</v>
      </c>
      <c r="X375" s="67"/>
      <c r="Y375" s="68" t="s">
        <v>361</v>
      </c>
      <c r="Z375" s="68" t="s">
        <v>13</v>
      </c>
      <c r="AA375" s="68" t="s">
        <v>925</v>
      </c>
      <c r="AB375" s="18">
        <f>IF(Z375="TM",IF(AA375="H",(COUNTIFS(Orders!AD:AD,Data!M375,Orders!W:W,0,Orders!X:X,0)+COUNTIFS(Orders!AD:AD,Data!M375,Orders!W:W,1,Orders!X:X,1)),0),IF(Data!Z375="AAM",SUMIFS(Data!AB:AB,Data!Z:Z,"TM",Data!X:X,Data!M375,AA:AA,"H"),IF(Data!Z375="AM",SUMIFS(Data!AB:AB,Data!Z:Z,"TM",Data!V:V,Data!M375,AA:AA,"H"),IF(Data!Z375="AZM",SUMIFS(Data!AB:AB,Data!Z:Z,"TM",Data!U:U,Data!M375,AA:AA,"H"),IF(Data!Z375="ZM",SUMIFS(Data!AB:AB,Data!Z:Z,"TM",Data!T:T,Data!M375,AA:AA,"H"),IF(Data!Z375="RM",SUMIFS(Data!AB:AB,Data!Z:Z,"TM",Data!S:S,Data!M375,AA:AA,"H"),IF(Data!Z375="CM",SUMIFS(Data!AB:AB,Data!Z:Z,"TM",Data!R:R,Data!M375,AA:AA,"H"),"")))))))</f>
        <v>0</v>
      </c>
      <c r="AC375" s="28">
        <f>IF(Z375="TM",IF(AA375="H",(SUMIFS(Orders!AG:AG,Orders!AD:AD,Data!M375,Orders!W:W,0,Orders!X:X,0)+SUMIFS(Orders!AG:AG,Orders!AD:AD,Data!M375,Orders!W:W,1,Orders!X:X,1))/12000,0),IF(Data!Z375="AAM",SUMIFS(Data!AC:AC,Data!Z:Z,"TM",Data!X:X,Data!M375,AA:AA,"H"),IF(Data!Z375="AM",SUMIFS(Data!AC:AC,Data!Z:Z,"TM",Data!V:V,Data!M375,AA:AA,"H"),IF(Data!Z375="AZM",SUMIFS(Data!AC:AC,Data!Z:Z,"TM",Data!U:U,Data!M375,AA:AA,"H"),IF(Data!Z375="Zone",SUMIFS(Data!AC:AC,Data!Z:Z,"TM",Data!T:T,Data!M375,AA:AA,"H"),IF(Data!Z375="Region",SUMIFS(Data!AC:AC,Data!Z:Z,"TM",Data!S:S,Data!M375,AA:AA,"H"),IF(Data!Z375="Country",SUMIFS(Data!AC:AC,Data!Z:Z,"TM",Data!R:R,Data!M375,AA:AA,"H"),"")))))))</f>
        <v>0</v>
      </c>
      <c r="AD375" s="18">
        <f>IF(Z375="TM",0,IF(Data!Z375="AAM",SUMIFS(Data!AD:AD,Data!Z:Z,"TM",Data!X:X,Data!M375,AA:AA,"H"),IF(Data!Z375="AM",SUMIFS(Data!AD:AD,Data!Z:Z,"TM",Data!V:V,Data!M375,AA:AA,"H"),IF(Data!Z375="AZM",SUMIFS(Data!AD:AD,Data!Z:Z,"TM",Data!U:U,Data!M375,AA:AA,"H"),IF(Data!Z375="Zone",SUMIFS(Data!AD:AD,Data!Z:Z,"TM",Data!T:T,Data!M375,AA:AA,"H"),IF(Data!Z375="Region",SUMIFS(Data!AD:AD,Data!Z:Z,"TM",Data!S:S,Data!M375,AA:AA,"H"),IF(Data!Z375="Country",SUMIFS(Data!AD:AD,Data!Z:Z,"TM",Data!R:R,Data!M375,AA:AA,"H"),"")))))))</f>
        <v>0</v>
      </c>
      <c r="AE375" s="27">
        <f t="shared" si="94"/>
        <v>0</v>
      </c>
      <c r="AF375" s="26">
        <f t="shared" si="95"/>
        <v>0</v>
      </c>
      <c r="AG375" s="26">
        <f t="shared" si="96"/>
        <v>0</v>
      </c>
      <c r="AH375" s="26">
        <f t="shared" si="97"/>
        <v>0</v>
      </c>
      <c r="AJ375" s="28">
        <f>IF(Z375="TM",IF(AA375="U",(SUMIFS(Orders!AG:AG,Orders!AD:AD,Data!M375,Orders!W:W,0,Orders!X:X,0)+SUMIFS(Orders!AG:AG,Orders!AD:AD,Data!M375,Orders!W:W,1,Orders!X:X,1))/12000,0),IF(Data!Z375="AAM",SUMIFS(Data!AJ:AJ,Data!Z:Z,"TM",Data!X:X,Data!M375,AA:AA,"U"),IF(Data!Z375="AM",SUMIFS(Data!AJ:AJ,Data!Z:Z,"TM",Data!V:V,Data!M375,AA:AA,"U"),IF(Data!Z375="AZM",SUMIFS(Data!AJ:AJ,Data!Z:Z,"TM",Data!U:U,Data!M375,AA:AA,"U"),IF(Data!Z375="Zone",SUMIFS(Data!AJ:AJ,Data!Z:Z,"TM",Data!T:T,Data!M375,AA:AA,"U"),IF(Data!Z375="Region",SUMIFS(Data!AJ:AJ,Data!Z:Z,"TM",Data!S:S,Data!M375,AA:AA,"U"),IF(Data!Z375="Country",SUMIFS(Data!AJ:AJ,Data!Z:Z,"TM",Data!R:R,Data!M375,AA:AA,"U"),"")))))))</f>
        <v>0</v>
      </c>
      <c r="AK375" s="18">
        <f>IF(Z375="TM",IF(AA375="U",(SUMIFS(Orders!AG:AG,Orders!AD:AD,Data!M375,Orders!W:W,0,Orders!X:X,0)+SUMIFS(Orders!AG:AG,Orders!AD:AD,Data!M375,Orders!W:W,1,Orders!X:X,1)),0),IF(Data!Z375="AAM",SUMIFS(Data!AK:AK,Data!Z:Z,"TM",Data!X:X,Data!M375,AA:AA,"U"),IF(Data!Z375="AM",SUMIFS(Data!AK:AK,Data!Z:Z,"TM",Data!V:V,Data!M375,AA:AA,"U"),IF(Data!Z375="AZM",SUMIFS(Data!AK:AK,Data!Z:Z,"TM",Data!U:U,Data!M375,AA:AA,"U"),IF(Data!Z375="Zone",SUMIFS(Data!AK:AK,Data!Z:Z,"TM",Data!T:T,Data!M375,AA:AA,"U"),IF(Data!Z375="Region",SUMIFS(Data!AK:AK,Data!Z:Z,"TM",Data!S:S,Data!M375,AA:AA,"U"),IF(Data!Z375="Country",SUMIFS(Data!AK:AK,Data!Z:Z,"TM",Data!R:R,Data!M375,AA:AA,"U"),"")))))))</f>
        <v>0</v>
      </c>
      <c r="AL375" s="18">
        <f>IF(Z375="TM",12000*0,IF(Data!Z375="AAM",SUMIFS(Data!AL:AL,Data!Z:Z,"TM",Data!X:X,Data!M375,AA:AA,"H"),IF(Data!Z375="AM",SUMIFS(Data!AL:AL,Data!Z:Z,"TM",Data!V:V,Data!M375,AA:AA,"H"),IF(Data!Z375="AZM",SUMIFS(Data!AL:AL,Data!Z:Z,"TM",Data!U:U,Data!M375,AA:AA,"H"),IF(Data!Z375="Zone",SUMIFS(Data!AL:AL,Data!Z:Z,"TM",Data!T:T,Data!M375,AA:AA,"H"),IF(Data!Z375="Region",SUMIFS(Data!AL:AL,Data!Z:Z,"TM",Data!S:S,Data!M375,AA:AA,"H"),IF(Data!Z375="Country",SUMIFS(Data!AL:AL,Data!Z:Z,"TM",Data!R:R,Data!M375,AA:AA,"H"),"")))))))</f>
        <v>0</v>
      </c>
      <c r="AM375" s="27">
        <f t="shared" si="98"/>
        <v>0</v>
      </c>
      <c r="AN375" s="26">
        <f t="shared" si="99"/>
        <v>0</v>
      </c>
      <c r="AO375" s="26">
        <f t="shared" si="100"/>
        <v>0</v>
      </c>
      <c r="AQ375" s="28">
        <f t="shared" si="101"/>
        <v>0</v>
      </c>
      <c r="AR375" s="18">
        <f t="shared" si="102"/>
        <v>0</v>
      </c>
      <c r="AS375" s="18">
        <f t="shared" si="103"/>
        <v>0</v>
      </c>
      <c r="AT375" s="27">
        <f t="shared" si="104"/>
        <v>0</v>
      </c>
      <c r="AU375" s="27"/>
      <c r="AV375" s="27"/>
      <c r="AW375" s="18">
        <f>IF(Z375="TM",(COUNTIFS(Orders!AD:AD,Data!M375,Orders!W:W,0,Orders!X:X,0,Orders!S:S,"*Ray*")+COUNTIFS(Orders!AD:AD,Data!M375,Orders!W:W,1,Orders!X:X,1,Orders!S:S,"*Ray*")+COUNTIFS(Orders!AD:AD,Data!M375,Orders!W:W,0,Orders!X:X,0,Orders!S:S,"*Fabric*")+COUNTIFS(Orders!AD:AD,Data!M375,Orders!W:W,1,Orders!X:X,1,Orders!S:S,"*Fabric*")),IF(Data!Z375="AAM",SUMIFS(Data!AW:AW,Data!Z:Z,"TM",Data!X:X,Data!M375),IF(Data!Z375="AM",SUMIFS(Data!AW:AW,Data!Z:Z,"TM",Data!V:V,Data!M375),IF(Data!Z375="AZM",SUMIFS(Data!AW:AW,Data!Z:Z,"TM",Data!U:U,Data!M375),IF(Data!Z375="Zone",SUMIFS(Data!AW:AW,Data!Z:Z,"TM",Data!T:T,Data!M375),IF(Data!Z375="Region",SUMIFS(Data!AW:AW,Data!Z:Z,"TM",Data!S:S,Data!M375),IF(Data!Z375="Country",SUMIFS(Data!AW:AW,Data!Z:Z,"TM",Data!R:R,Data!M375),0)))))))</f>
        <v>0</v>
      </c>
      <c r="AX375" s="18">
        <f>IF(Z375="TM",(COUNTIFS(Orders!AD:AD,Data!M375,Orders!W:W,0,Orders!X:X,0,Orders!S:S,"*Starter*")+COUNTIFS(Orders!AD:AD,Data!M375,Orders!W:W,1,Orders!X:X,1,Orders!S:S,"*Starter*")),IF(Data!Z375="AAM",SUMIFS(Data!AX:AX,Data!Z:Z,"TM",Data!X:X,Data!M375),IF(Data!Z375="AM",SUMIFS(Data!AX:AX,Data!Z:Z,"TM",Data!V:V,Data!M375),IF(Data!Z375="AZM",SUMIFS(Data!AX:AX,Data!Z:Z,"TM",Data!U:U,Data!M375),IF(Data!Z375="Zone",SUMIFS(Data!AX:AX,Data!Z:Z,"TM",Data!T:T,Data!M375),IF(Data!Z375="Region",SUMIFS(Data!AX:AX,Data!Z:Z,"TM",Data!S:S,Data!M375),IF(Data!Z375="Country",SUMIFS(Data!AX:AX,Data!Z:Z,"TM",Data!R:R,Data!M375),0)))))))</f>
        <v>0</v>
      </c>
      <c r="AY375" s="18">
        <f>IF(Z375="TM",(COUNTIFS(Orders!AD:AD,Data!M375,Orders!W:W,0,Orders!X:X,0,Orders!S:S,"*Pro*")+COUNTIFS(Orders!AD:AD,Data!M375,Orders!W:W,1,Orders!X:X,1,Orders!S:S,"*Pro*")),IF(Data!Z375="AAM",SUMIFS(Data!AY:AY,Data!Z:Z,"TM",Data!X:X,Data!M375),IF(Data!Z375="AM",SUMIFS(Data!AY:AY,Data!Z:Z,"TM",Data!V:V,Data!M375),IF(Data!Z375="AZM",SUMIFS(Data!AY:AY,Data!Z:Z,"TM",Data!U:U,Data!M375),IF(Data!Z375="Zone",SUMIFS(Data!AY:AY,Data!Z:Z,"TM",Data!T:T,Data!M375),IF(Data!Z375="Region",SUMIFS(Data!AY:AY,Data!Z:Z,"TM",Data!S:S,Data!M375),IF(Data!Z375="Country",SUMIFS(Data!AY:AY,Data!Z:Z,"TM",Data!R:R,Data!M375),0)))))))</f>
        <v>0</v>
      </c>
      <c r="AZ375" s="18">
        <f>IF(Z375="TM",(COUNTIFS(Orders!AD:AD,Data!M375,Orders!W:W,0,Orders!X:X,0,Orders!S:S,"*Tab*")+COUNTIFS(Orders!AD:AD,Data!M375,Orders!W:W,1,Orders!X:X,1,Orders!S:S,"*Tab*")),IF(Data!Z375="AAM",SUMIFS(Data!AZ:AZ,Data!Z:Z,"TM",Data!X:X,Data!M375),IF(Data!Z375="AM",SUMIFS(Data!AZ:AZ,Data!Z:Z,"TM",Data!V:V,Data!M375),IF(Data!Z375="AZM",SUMIFS(Data!AZ:AZ,Data!Z:Z,"TM",Data!U:U,Data!M375),IF(Data!Z375="Zone",SUMIFS(Data!AZ:AZ,Data!Z:Z,"TM",Data!T:T,Data!M375),IF(Data!Z375="Region",SUMIFS(Data!AZ:AZ,Data!Z:Z,"TM",Data!S:S,Data!M375),IF(Data!Z375="Country",SUMIFS(Data!AZ:AZ,Data!Z:Z,"TM",Data!R:R,Data!M375),0)))))))</f>
        <v>0</v>
      </c>
      <c r="BA375" s="18">
        <f>IF(Z375="TM",(COUNTIFS(Orders!AD:AD,Data!M375,Orders!W:W,0,Orders!X:X,0,Orders!S:S,"*Dental*")+COUNTIFS(Orders!AD:AD,Data!M375,Orders!W:W,1,Orders!X:X,1,Orders!S:S,"*Dental*")+COUNTIFS(Orders!AD:AD,Data!M375,Orders!W:W,0,Orders!X:X,0,Orders!S:S,"*Pediatric*")+COUNTIFS(Orders!AD:AD,Data!M375,Orders!W:W,1,Orders!X:X,1,Orders!S:S,"*Pediatric*")),IF(Data!Z375="AAM",SUMIFS(Data!BA:BA,Data!Z:Z,"TM",Data!X:X,Data!M375),IF(Data!Z375="AM",SUMIFS(Data!BA:BA,Data!Z:Z,"TM",Data!V:V,Data!M375),IF(Data!Z375="AZM",SUMIFS(Data!BA:BA,Data!Z:Z,"TM",Data!U:U,Data!M375),IF(Data!Z375="Zone",SUMIFS(Data!BA:BA,Data!Z:Z,"TM",Data!T:T,Data!M375),IF(Data!Z375="Region",SUMIFS(Data!BA:BA,Data!Z:Z,"TM",Data!S:S,Data!M375),IF(Data!Z375="Country",SUMIFS(Data!BA:BA,Data!Z:Z,"TM",Data!R:R,Data!M375),0)))))))</f>
        <v>0</v>
      </c>
      <c r="BB375" s="18">
        <f>IF(Z375="TM",(COUNTIFS(Orders!AD:AD,Data!M375,Orders!W:W,0,Orders!X:X,0,Orders!S:S,"*Fabric*")+COUNTIFS(Orders!AD:AD,Data!M375,Orders!W:W,1,Orders!X:X,1,Orders!S:S,"*Fabric*")),IF(Data!Z375="AAM",SUMIFS(Data!BB:BB,Data!Z:Z,"TM",Data!X:X,Data!M375),IF(Data!Z375="AM",SUMIFS(Data!BB:BB,Data!Z:Z,"TM",Data!V:V,Data!M375),IF(Data!Z375="AZM",SUMIFS(Data!BB:BB,Data!Z:Z,"TM",Data!U:U,Data!M375),IF(Data!Z375="Zone",SUMIFS(Data!BB:BB,Data!Z:Z,"TM",Data!T:T,Data!M375),IF(Data!Z375="Region",SUMIFS(Data!BB:BB,Data!Z:Z,"TM",Data!S:S,Data!M375),IF(Data!Z375="Country",SUMIFS(Data!BB:BB,Data!Z:Z,"TM",Data!R:R,Data!M375),0)))))))</f>
        <v>0</v>
      </c>
    </row>
    <row r="376" spans="1:54" ht="15.75" x14ac:dyDescent="0.3">
      <c r="A376" s="33" t="str">
        <f t="shared" si="105"/>
        <v/>
      </c>
      <c r="B376" s="33" t="b">
        <f t="shared" si="106"/>
        <v>1</v>
      </c>
      <c r="C376" s="33" t="e">
        <f>IF(ISERROR(SMALL($D$4:$D$594,E376)),””,SMALL($D$4:$D$594,E376))</f>
        <v>#NAME?</v>
      </c>
      <c r="D376" s="34" t="str">
        <f t="shared" si="107"/>
        <v/>
      </c>
      <c r="E376" s="33">
        <f>ROWS($E$4:E376)</f>
        <v>373</v>
      </c>
      <c r="F376" s="33">
        <f t="shared" si="108"/>
        <v>0</v>
      </c>
      <c r="G376" s="33">
        <f>IF(OR(Report!$C$7="",Report!$C$7="All Levels"),1,IF(Report!$C$7=Data!Z376,1,0))</f>
        <v>0</v>
      </c>
      <c r="H376" s="33">
        <f t="shared" si="109"/>
        <v>1</v>
      </c>
      <c r="I376" s="33">
        <f t="shared" si="110"/>
        <v>3</v>
      </c>
      <c r="J376" s="33">
        <f>IF(OR(Report!$F$7="",Report!$F$7="All AMs"),1,IF(Report!$F$7=Data!W376,1,0))</f>
        <v>1</v>
      </c>
      <c r="K376" s="33">
        <f>IF(OR(Report!$E$7="",Report!$E$7="All Zones"),1,IF(Report!$E$7=Data!P376,1,0))</f>
        <v>1</v>
      </c>
      <c r="L376" s="33">
        <f>IF(OR(Report!$D$7="",Report!$D$7="All Regions"),1,IF(Report!$D$7=Data!O376,1,0))</f>
        <v>1</v>
      </c>
      <c r="M376" s="67" t="s">
        <v>1210</v>
      </c>
      <c r="N376" s="67" t="s">
        <v>1211</v>
      </c>
      <c r="O376" s="68" t="s">
        <v>19</v>
      </c>
      <c r="P376" s="68" t="s">
        <v>687</v>
      </c>
      <c r="Q376" s="68" t="s">
        <v>687</v>
      </c>
      <c r="R376" s="67" t="s">
        <v>777</v>
      </c>
      <c r="S376" s="67" t="s">
        <v>753</v>
      </c>
      <c r="T376" s="67" t="s">
        <v>756</v>
      </c>
      <c r="U376" s="67" t="s">
        <v>787</v>
      </c>
      <c r="V376" s="67" t="s">
        <v>834</v>
      </c>
      <c r="W376" s="67" t="s">
        <v>722</v>
      </c>
      <c r="X376" s="67"/>
      <c r="Y376" s="68" t="s">
        <v>361</v>
      </c>
      <c r="Z376" s="68" t="s">
        <v>13</v>
      </c>
      <c r="AA376" s="68" t="s">
        <v>925</v>
      </c>
      <c r="AB376" s="18">
        <f>IF(Z376="TM",IF(AA376="H",(COUNTIFS(Orders!AD:AD,Data!M376,Orders!W:W,0,Orders!X:X,0)+COUNTIFS(Orders!AD:AD,Data!M376,Orders!W:W,1,Orders!X:X,1)),0),IF(Data!Z376="AAM",SUMIFS(Data!AB:AB,Data!Z:Z,"TM",Data!X:X,Data!M376,AA:AA,"H"),IF(Data!Z376="AM",SUMIFS(Data!AB:AB,Data!Z:Z,"TM",Data!V:V,Data!M376,AA:AA,"H"),IF(Data!Z376="AZM",SUMIFS(Data!AB:AB,Data!Z:Z,"TM",Data!U:U,Data!M376,AA:AA,"H"),IF(Data!Z376="ZM",SUMIFS(Data!AB:AB,Data!Z:Z,"TM",Data!T:T,Data!M376,AA:AA,"H"),IF(Data!Z376="RM",SUMIFS(Data!AB:AB,Data!Z:Z,"TM",Data!S:S,Data!M376,AA:AA,"H"),IF(Data!Z376="CM",SUMIFS(Data!AB:AB,Data!Z:Z,"TM",Data!R:R,Data!M376,AA:AA,"H"),"")))))))</f>
        <v>0</v>
      </c>
      <c r="AC376" s="28">
        <f>IF(Z376="TM",IF(AA376="H",(SUMIFS(Orders!AG:AG,Orders!AD:AD,Data!M376,Orders!W:W,0,Orders!X:X,0)+SUMIFS(Orders!AG:AG,Orders!AD:AD,Data!M376,Orders!W:W,1,Orders!X:X,1))/12000,0),IF(Data!Z376="AAM",SUMIFS(Data!AC:AC,Data!Z:Z,"TM",Data!X:X,Data!M376,AA:AA,"H"),IF(Data!Z376="AM",SUMIFS(Data!AC:AC,Data!Z:Z,"TM",Data!V:V,Data!M376,AA:AA,"H"),IF(Data!Z376="AZM",SUMIFS(Data!AC:AC,Data!Z:Z,"TM",Data!U:U,Data!M376,AA:AA,"H"),IF(Data!Z376="Zone",SUMIFS(Data!AC:AC,Data!Z:Z,"TM",Data!T:T,Data!M376,AA:AA,"H"),IF(Data!Z376="Region",SUMIFS(Data!AC:AC,Data!Z:Z,"TM",Data!S:S,Data!M376,AA:AA,"H"),IF(Data!Z376="Country",SUMIFS(Data!AC:AC,Data!Z:Z,"TM",Data!R:R,Data!M376,AA:AA,"H"),"")))))))</f>
        <v>0</v>
      </c>
      <c r="AD376" s="18">
        <f>IF(Z376="TM",0,IF(Data!Z376="AAM",SUMIFS(Data!AD:AD,Data!Z:Z,"TM",Data!X:X,Data!M376,AA:AA,"H"),IF(Data!Z376="AM",SUMIFS(Data!AD:AD,Data!Z:Z,"TM",Data!V:V,Data!M376,AA:AA,"H"),IF(Data!Z376="AZM",SUMIFS(Data!AD:AD,Data!Z:Z,"TM",Data!U:U,Data!M376,AA:AA,"H"),IF(Data!Z376="Zone",SUMIFS(Data!AD:AD,Data!Z:Z,"TM",Data!T:T,Data!M376,AA:AA,"H"),IF(Data!Z376="Region",SUMIFS(Data!AD:AD,Data!Z:Z,"TM",Data!S:S,Data!M376,AA:AA,"H"),IF(Data!Z376="Country",SUMIFS(Data!AD:AD,Data!Z:Z,"TM",Data!R:R,Data!M376,AA:AA,"H"),"")))))))</f>
        <v>0</v>
      </c>
      <c r="AE376" s="27">
        <f t="shared" si="94"/>
        <v>0</v>
      </c>
      <c r="AF376" s="26">
        <f t="shared" si="95"/>
        <v>0</v>
      </c>
      <c r="AG376" s="26">
        <f t="shared" si="96"/>
        <v>0</v>
      </c>
      <c r="AH376" s="26">
        <f t="shared" si="97"/>
        <v>0</v>
      </c>
      <c r="AJ376" s="28">
        <f>IF(Z376="TM",IF(AA376="U",(SUMIFS(Orders!AG:AG,Orders!AD:AD,Data!M376,Orders!W:W,0,Orders!X:X,0)+SUMIFS(Orders!AG:AG,Orders!AD:AD,Data!M376,Orders!W:W,1,Orders!X:X,1))/12000,0),IF(Data!Z376="AAM",SUMIFS(Data!AJ:AJ,Data!Z:Z,"TM",Data!X:X,Data!M376,AA:AA,"U"),IF(Data!Z376="AM",SUMIFS(Data!AJ:AJ,Data!Z:Z,"TM",Data!V:V,Data!M376,AA:AA,"U"),IF(Data!Z376="AZM",SUMIFS(Data!AJ:AJ,Data!Z:Z,"TM",Data!U:U,Data!M376,AA:AA,"U"),IF(Data!Z376="Zone",SUMIFS(Data!AJ:AJ,Data!Z:Z,"TM",Data!T:T,Data!M376,AA:AA,"U"),IF(Data!Z376="Region",SUMIFS(Data!AJ:AJ,Data!Z:Z,"TM",Data!S:S,Data!M376,AA:AA,"U"),IF(Data!Z376="Country",SUMIFS(Data!AJ:AJ,Data!Z:Z,"TM",Data!R:R,Data!M376,AA:AA,"U"),"")))))))</f>
        <v>0</v>
      </c>
      <c r="AK376" s="18">
        <f>IF(Z376="TM",IF(AA376="U",(SUMIFS(Orders!AG:AG,Orders!AD:AD,Data!M376,Orders!W:W,0,Orders!X:X,0)+SUMIFS(Orders!AG:AG,Orders!AD:AD,Data!M376,Orders!W:W,1,Orders!X:X,1)),0),IF(Data!Z376="AAM",SUMIFS(Data!AK:AK,Data!Z:Z,"TM",Data!X:X,Data!M376,AA:AA,"U"),IF(Data!Z376="AM",SUMIFS(Data!AK:AK,Data!Z:Z,"TM",Data!V:V,Data!M376,AA:AA,"U"),IF(Data!Z376="AZM",SUMIFS(Data!AK:AK,Data!Z:Z,"TM",Data!U:U,Data!M376,AA:AA,"U"),IF(Data!Z376="Zone",SUMIFS(Data!AK:AK,Data!Z:Z,"TM",Data!T:T,Data!M376,AA:AA,"U"),IF(Data!Z376="Region",SUMIFS(Data!AK:AK,Data!Z:Z,"TM",Data!S:S,Data!M376,AA:AA,"U"),IF(Data!Z376="Country",SUMIFS(Data!AK:AK,Data!Z:Z,"TM",Data!R:R,Data!M376,AA:AA,"U"),"")))))))</f>
        <v>0</v>
      </c>
      <c r="AL376" s="18">
        <f>IF(Z376="TM",12000*0,IF(Data!Z376="AAM",SUMIFS(Data!AL:AL,Data!Z:Z,"TM",Data!X:X,Data!M376,AA:AA,"H"),IF(Data!Z376="AM",SUMIFS(Data!AL:AL,Data!Z:Z,"TM",Data!V:V,Data!M376,AA:AA,"H"),IF(Data!Z376="AZM",SUMIFS(Data!AL:AL,Data!Z:Z,"TM",Data!U:U,Data!M376,AA:AA,"H"),IF(Data!Z376="Zone",SUMIFS(Data!AL:AL,Data!Z:Z,"TM",Data!T:T,Data!M376,AA:AA,"H"),IF(Data!Z376="Region",SUMIFS(Data!AL:AL,Data!Z:Z,"TM",Data!S:S,Data!M376,AA:AA,"H"),IF(Data!Z376="Country",SUMIFS(Data!AL:AL,Data!Z:Z,"TM",Data!R:R,Data!M376,AA:AA,"H"),"")))))))</f>
        <v>0</v>
      </c>
      <c r="AM376" s="27">
        <f t="shared" si="98"/>
        <v>0</v>
      </c>
      <c r="AN376" s="26">
        <f t="shared" si="99"/>
        <v>0</v>
      </c>
      <c r="AO376" s="26">
        <f t="shared" si="100"/>
        <v>0</v>
      </c>
      <c r="AQ376" s="28">
        <f t="shared" si="101"/>
        <v>0</v>
      </c>
      <c r="AR376" s="18">
        <f t="shared" si="102"/>
        <v>0</v>
      </c>
      <c r="AS376" s="18">
        <f t="shared" si="103"/>
        <v>0</v>
      </c>
      <c r="AT376" s="27">
        <f t="shared" si="104"/>
        <v>0</v>
      </c>
      <c r="AU376" s="27"/>
      <c r="AV376" s="27"/>
      <c r="AW376" s="18">
        <f>IF(Z376="TM",(COUNTIFS(Orders!AD:AD,Data!M376,Orders!W:W,0,Orders!X:X,0,Orders!S:S,"*Ray*")+COUNTIFS(Orders!AD:AD,Data!M376,Orders!W:W,1,Orders!X:X,1,Orders!S:S,"*Ray*")+COUNTIFS(Orders!AD:AD,Data!M376,Orders!W:W,0,Orders!X:X,0,Orders!S:S,"*Fabric*")+COUNTIFS(Orders!AD:AD,Data!M376,Orders!W:W,1,Orders!X:X,1,Orders!S:S,"*Fabric*")),IF(Data!Z376="AAM",SUMIFS(Data!AW:AW,Data!Z:Z,"TM",Data!X:X,Data!M376),IF(Data!Z376="AM",SUMIFS(Data!AW:AW,Data!Z:Z,"TM",Data!V:V,Data!M376),IF(Data!Z376="AZM",SUMIFS(Data!AW:AW,Data!Z:Z,"TM",Data!U:U,Data!M376),IF(Data!Z376="Zone",SUMIFS(Data!AW:AW,Data!Z:Z,"TM",Data!T:T,Data!M376),IF(Data!Z376="Region",SUMIFS(Data!AW:AW,Data!Z:Z,"TM",Data!S:S,Data!M376),IF(Data!Z376="Country",SUMIFS(Data!AW:AW,Data!Z:Z,"TM",Data!R:R,Data!M376),0)))))))</f>
        <v>0</v>
      </c>
      <c r="AX376" s="18">
        <f>IF(Z376="TM",(COUNTIFS(Orders!AD:AD,Data!M376,Orders!W:W,0,Orders!X:X,0,Orders!S:S,"*Starter*")+COUNTIFS(Orders!AD:AD,Data!M376,Orders!W:W,1,Orders!X:X,1,Orders!S:S,"*Starter*")),IF(Data!Z376="AAM",SUMIFS(Data!AX:AX,Data!Z:Z,"TM",Data!X:X,Data!M376),IF(Data!Z376="AM",SUMIFS(Data!AX:AX,Data!Z:Z,"TM",Data!V:V,Data!M376),IF(Data!Z376="AZM",SUMIFS(Data!AX:AX,Data!Z:Z,"TM",Data!U:U,Data!M376),IF(Data!Z376="Zone",SUMIFS(Data!AX:AX,Data!Z:Z,"TM",Data!T:T,Data!M376),IF(Data!Z376="Region",SUMIFS(Data!AX:AX,Data!Z:Z,"TM",Data!S:S,Data!M376),IF(Data!Z376="Country",SUMIFS(Data!AX:AX,Data!Z:Z,"TM",Data!R:R,Data!M376),0)))))))</f>
        <v>0</v>
      </c>
      <c r="AY376" s="18">
        <f>IF(Z376="TM",(COUNTIFS(Orders!AD:AD,Data!M376,Orders!W:W,0,Orders!X:X,0,Orders!S:S,"*Pro*")+COUNTIFS(Orders!AD:AD,Data!M376,Orders!W:W,1,Orders!X:X,1,Orders!S:S,"*Pro*")),IF(Data!Z376="AAM",SUMIFS(Data!AY:AY,Data!Z:Z,"TM",Data!X:X,Data!M376),IF(Data!Z376="AM",SUMIFS(Data!AY:AY,Data!Z:Z,"TM",Data!V:V,Data!M376),IF(Data!Z376="AZM",SUMIFS(Data!AY:AY,Data!Z:Z,"TM",Data!U:U,Data!M376),IF(Data!Z376="Zone",SUMIFS(Data!AY:AY,Data!Z:Z,"TM",Data!T:T,Data!M376),IF(Data!Z376="Region",SUMIFS(Data!AY:AY,Data!Z:Z,"TM",Data!S:S,Data!M376),IF(Data!Z376="Country",SUMIFS(Data!AY:AY,Data!Z:Z,"TM",Data!R:R,Data!M376),0)))))))</f>
        <v>0</v>
      </c>
      <c r="AZ376" s="18">
        <f>IF(Z376="TM",(COUNTIFS(Orders!AD:AD,Data!M376,Orders!W:W,0,Orders!X:X,0,Orders!S:S,"*Tab*")+COUNTIFS(Orders!AD:AD,Data!M376,Orders!W:W,1,Orders!X:X,1,Orders!S:S,"*Tab*")),IF(Data!Z376="AAM",SUMIFS(Data!AZ:AZ,Data!Z:Z,"TM",Data!X:X,Data!M376),IF(Data!Z376="AM",SUMIFS(Data!AZ:AZ,Data!Z:Z,"TM",Data!V:V,Data!M376),IF(Data!Z376="AZM",SUMIFS(Data!AZ:AZ,Data!Z:Z,"TM",Data!U:U,Data!M376),IF(Data!Z376="Zone",SUMIFS(Data!AZ:AZ,Data!Z:Z,"TM",Data!T:T,Data!M376),IF(Data!Z376="Region",SUMIFS(Data!AZ:AZ,Data!Z:Z,"TM",Data!S:S,Data!M376),IF(Data!Z376="Country",SUMIFS(Data!AZ:AZ,Data!Z:Z,"TM",Data!R:R,Data!M376),0)))))))</f>
        <v>0</v>
      </c>
      <c r="BA376" s="18">
        <f>IF(Z376="TM",(COUNTIFS(Orders!AD:AD,Data!M376,Orders!W:W,0,Orders!X:X,0,Orders!S:S,"*Dental*")+COUNTIFS(Orders!AD:AD,Data!M376,Orders!W:W,1,Orders!X:X,1,Orders!S:S,"*Dental*")+COUNTIFS(Orders!AD:AD,Data!M376,Orders!W:W,0,Orders!X:X,0,Orders!S:S,"*Pediatric*")+COUNTIFS(Orders!AD:AD,Data!M376,Orders!W:W,1,Orders!X:X,1,Orders!S:S,"*Pediatric*")),IF(Data!Z376="AAM",SUMIFS(Data!BA:BA,Data!Z:Z,"TM",Data!X:X,Data!M376),IF(Data!Z376="AM",SUMIFS(Data!BA:BA,Data!Z:Z,"TM",Data!V:V,Data!M376),IF(Data!Z376="AZM",SUMIFS(Data!BA:BA,Data!Z:Z,"TM",Data!U:U,Data!M376),IF(Data!Z376="Zone",SUMIFS(Data!BA:BA,Data!Z:Z,"TM",Data!T:T,Data!M376),IF(Data!Z376="Region",SUMIFS(Data!BA:BA,Data!Z:Z,"TM",Data!S:S,Data!M376),IF(Data!Z376="Country",SUMIFS(Data!BA:BA,Data!Z:Z,"TM",Data!R:R,Data!M376),0)))))))</f>
        <v>0</v>
      </c>
      <c r="BB376" s="18">
        <f>IF(Z376="TM",(COUNTIFS(Orders!AD:AD,Data!M376,Orders!W:W,0,Orders!X:X,0,Orders!S:S,"*Fabric*")+COUNTIFS(Orders!AD:AD,Data!M376,Orders!W:W,1,Orders!X:X,1,Orders!S:S,"*Fabric*")),IF(Data!Z376="AAM",SUMIFS(Data!BB:BB,Data!Z:Z,"TM",Data!X:X,Data!M376),IF(Data!Z376="AM",SUMIFS(Data!BB:BB,Data!Z:Z,"TM",Data!V:V,Data!M376),IF(Data!Z376="AZM",SUMIFS(Data!BB:BB,Data!Z:Z,"TM",Data!U:U,Data!M376),IF(Data!Z376="Zone",SUMIFS(Data!BB:BB,Data!Z:Z,"TM",Data!T:T,Data!M376),IF(Data!Z376="Region",SUMIFS(Data!BB:BB,Data!Z:Z,"TM",Data!S:S,Data!M376),IF(Data!Z376="Country",SUMIFS(Data!BB:BB,Data!Z:Z,"TM",Data!R:R,Data!M376),0)))))))</f>
        <v>0</v>
      </c>
    </row>
    <row r="377" spans="1:54" ht="15.75" x14ac:dyDescent="0.3">
      <c r="A377" s="33" t="str">
        <f t="shared" si="105"/>
        <v/>
      </c>
      <c r="B377" s="33" t="b">
        <f t="shared" si="106"/>
        <v>1</v>
      </c>
      <c r="C377" s="33" t="e">
        <f>IF(ISERROR(SMALL($D$4:$D$594,E377)),””,SMALL($D$4:$D$594,E377))</f>
        <v>#NAME?</v>
      </c>
      <c r="D377" s="34" t="str">
        <f t="shared" si="107"/>
        <v/>
      </c>
      <c r="E377" s="33">
        <f>ROWS($E$4:E377)</f>
        <v>374</v>
      </c>
      <c r="F377" s="33">
        <f t="shared" si="108"/>
        <v>0</v>
      </c>
      <c r="G377" s="33">
        <f>IF(OR(Report!$C$7="",Report!$C$7="All Levels"),1,IF(Report!$C$7=Data!Z377,1,0))</f>
        <v>0</v>
      </c>
      <c r="H377" s="33">
        <f t="shared" si="109"/>
        <v>1</v>
      </c>
      <c r="I377" s="33">
        <f t="shared" si="110"/>
        <v>3</v>
      </c>
      <c r="J377" s="33">
        <f>IF(OR(Report!$F$7="",Report!$F$7="All AMs"),1,IF(Report!$F$7=Data!W377,1,0))</f>
        <v>1</v>
      </c>
      <c r="K377" s="33">
        <f>IF(OR(Report!$E$7="",Report!$E$7="All Zones"),1,IF(Report!$E$7=Data!P377,1,0))</f>
        <v>1</v>
      </c>
      <c r="L377" s="33">
        <f>IF(OR(Report!$D$7="",Report!$D$7="All Regions"),1,IF(Report!$D$7=Data!O377,1,0))</f>
        <v>1</v>
      </c>
      <c r="M377" s="67" t="s">
        <v>202</v>
      </c>
      <c r="N377" s="67" t="s">
        <v>1204</v>
      </c>
      <c r="O377" s="68" t="s">
        <v>19</v>
      </c>
      <c r="P377" s="68" t="s">
        <v>687</v>
      </c>
      <c r="Q377" s="68" t="s">
        <v>687</v>
      </c>
      <c r="R377" s="67" t="s">
        <v>777</v>
      </c>
      <c r="S377" s="67" t="s">
        <v>753</v>
      </c>
      <c r="T377" s="67" t="s">
        <v>756</v>
      </c>
      <c r="U377" s="67" t="s">
        <v>787</v>
      </c>
      <c r="V377" s="67" t="s">
        <v>834</v>
      </c>
      <c r="W377" s="67" t="s">
        <v>722</v>
      </c>
      <c r="X377" s="67"/>
      <c r="Y377" s="68" t="s">
        <v>361</v>
      </c>
      <c r="Z377" s="68" t="s">
        <v>13</v>
      </c>
      <c r="AA377" s="68" t="s">
        <v>70</v>
      </c>
      <c r="AB377" s="18">
        <f>IF(Z377="TM",IF(AA377="H",(COUNTIFS(Orders!AD:AD,Data!M377,Orders!W:W,0,Orders!X:X,0)+COUNTIFS(Orders!AD:AD,Data!M377,Orders!W:W,1,Orders!X:X,1)),0),IF(Data!Z377="AAM",SUMIFS(Data!AB:AB,Data!Z:Z,"TM",Data!X:X,Data!M377,AA:AA,"H"),IF(Data!Z377="AM",SUMIFS(Data!AB:AB,Data!Z:Z,"TM",Data!V:V,Data!M377,AA:AA,"H"),IF(Data!Z377="AZM",SUMIFS(Data!AB:AB,Data!Z:Z,"TM",Data!U:U,Data!M377,AA:AA,"H"),IF(Data!Z377="ZM",SUMIFS(Data!AB:AB,Data!Z:Z,"TM",Data!T:T,Data!M377,AA:AA,"H"),IF(Data!Z377="RM",SUMIFS(Data!AB:AB,Data!Z:Z,"TM",Data!S:S,Data!M377,AA:AA,"H"),IF(Data!Z377="CM",SUMIFS(Data!AB:AB,Data!Z:Z,"TM",Data!R:R,Data!M377,AA:AA,"H"),"")))))))</f>
        <v>0</v>
      </c>
      <c r="AC377" s="28">
        <f>IF(Z377="TM",IF(AA377="H",(SUMIFS(Orders!AG:AG,Orders!AD:AD,Data!M377,Orders!W:W,0,Orders!X:X,0)+SUMIFS(Orders!AG:AG,Orders!AD:AD,Data!M377,Orders!W:W,1,Orders!X:X,1))/12000,0),IF(Data!Z377="AAM",SUMIFS(Data!AC:AC,Data!Z:Z,"TM",Data!X:X,Data!M377,AA:AA,"H"),IF(Data!Z377="AM",SUMIFS(Data!AC:AC,Data!Z:Z,"TM",Data!V:V,Data!M377,AA:AA,"H"),IF(Data!Z377="AZM",SUMIFS(Data!AC:AC,Data!Z:Z,"TM",Data!U:U,Data!M377,AA:AA,"H"),IF(Data!Z377="Zone",SUMIFS(Data!AC:AC,Data!Z:Z,"TM",Data!T:T,Data!M377,AA:AA,"H"),IF(Data!Z377="Region",SUMIFS(Data!AC:AC,Data!Z:Z,"TM",Data!S:S,Data!M377,AA:AA,"H"),IF(Data!Z377="Country",SUMIFS(Data!AC:AC,Data!Z:Z,"TM",Data!R:R,Data!M377,AA:AA,"H"),"")))))))</f>
        <v>0</v>
      </c>
      <c r="AD377" s="18">
        <f>IF(Z377="TM",0,IF(Data!Z377="AAM",SUMIFS(Data!AD:AD,Data!Z:Z,"TM",Data!X:X,Data!M377,AA:AA,"H"),IF(Data!Z377="AM",SUMIFS(Data!AD:AD,Data!Z:Z,"TM",Data!V:V,Data!M377,AA:AA,"H"),IF(Data!Z377="AZM",SUMIFS(Data!AD:AD,Data!Z:Z,"TM",Data!U:U,Data!M377,AA:AA,"H"),IF(Data!Z377="Zone",SUMIFS(Data!AD:AD,Data!Z:Z,"TM",Data!T:T,Data!M377,AA:AA,"H"),IF(Data!Z377="Region",SUMIFS(Data!AD:AD,Data!Z:Z,"TM",Data!S:S,Data!M377,AA:AA,"H"),IF(Data!Z377="Country",SUMIFS(Data!AD:AD,Data!Z:Z,"TM",Data!R:R,Data!M377,AA:AA,"H"),"")))))))</f>
        <v>0</v>
      </c>
      <c r="AE377" s="27">
        <f t="shared" si="94"/>
        <v>0</v>
      </c>
      <c r="AF377" s="26">
        <f t="shared" si="95"/>
        <v>0</v>
      </c>
      <c r="AG377" s="26">
        <f t="shared" si="96"/>
        <v>0</v>
      </c>
      <c r="AH377" s="26">
        <f t="shared" si="97"/>
        <v>0</v>
      </c>
      <c r="AJ377" s="28">
        <f>IF(Z377="TM",IF(AA377="U",(SUMIFS(Orders!AG:AG,Orders!AD:AD,Data!M377,Orders!W:W,0,Orders!X:X,0)+SUMIFS(Orders!AG:AG,Orders!AD:AD,Data!M377,Orders!W:W,1,Orders!X:X,1))/12000,0),IF(Data!Z377="AAM",SUMIFS(Data!AJ:AJ,Data!Z:Z,"TM",Data!X:X,Data!M377,AA:AA,"U"),IF(Data!Z377="AM",SUMIFS(Data!AJ:AJ,Data!Z:Z,"TM",Data!V:V,Data!M377,AA:AA,"U"),IF(Data!Z377="AZM",SUMIFS(Data!AJ:AJ,Data!Z:Z,"TM",Data!U:U,Data!M377,AA:AA,"U"),IF(Data!Z377="Zone",SUMIFS(Data!AJ:AJ,Data!Z:Z,"TM",Data!T:T,Data!M377,AA:AA,"U"),IF(Data!Z377="Region",SUMIFS(Data!AJ:AJ,Data!Z:Z,"TM",Data!S:S,Data!M377,AA:AA,"U"),IF(Data!Z377="Country",SUMIFS(Data!AJ:AJ,Data!Z:Z,"TM",Data!R:R,Data!M377,AA:AA,"U"),"")))))))</f>
        <v>0</v>
      </c>
      <c r="AK377" s="18">
        <f>IF(Z377="TM",IF(AA377="U",(SUMIFS(Orders!AG:AG,Orders!AD:AD,Data!M377,Orders!W:W,0,Orders!X:X,0)+SUMIFS(Orders!AG:AG,Orders!AD:AD,Data!M377,Orders!W:W,1,Orders!X:X,1)),0),IF(Data!Z377="AAM",SUMIFS(Data!AK:AK,Data!Z:Z,"TM",Data!X:X,Data!M377,AA:AA,"U"),IF(Data!Z377="AM",SUMIFS(Data!AK:AK,Data!Z:Z,"TM",Data!V:V,Data!M377,AA:AA,"U"),IF(Data!Z377="AZM",SUMIFS(Data!AK:AK,Data!Z:Z,"TM",Data!U:U,Data!M377,AA:AA,"U"),IF(Data!Z377="Zone",SUMIFS(Data!AK:AK,Data!Z:Z,"TM",Data!T:T,Data!M377,AA:AA,"U"),IF(Data!Z377="Region",SUMIFS(Data!AK:AK,Data!Z:Z,"TM",Data!S:S,Data!M377,AA:AA,"U"),IF(Data!Z377="Country",SUMIFS(Data!AK:AK,Data!Z:Z,"TM",Data!R:R,Data!M377,AA:AA,"U"),"")))))))</f>
        <v>0</v>
      </c>
      <c r="AL377" s="18">
        <f>IF(Z377="TM",12000*0,IF(Data!Z377="AAM",SUMIFS(Data!AL:AL,Data!Z:Z,"TM",Data!X:X,Data!M377,AA:AA,"H"),IF(Data!Z377="AM",SUMIFS(Data!AL:AL,Data!Z:Z,"TM",Data!V:V,Data!M377,AA:AA,"H"),IF(Data!Z377="AZM",SUMIFS(Data!AL:AL,Data!Z:Z,"TM",Data!U:U,Data!M377,AA:AA,"H"),IF(Data!Z377="Zone",SUMIFS(Data!AL:AL,Data!Z:Z,"TM",Data!T:T,Data!M377,AA:AA,"H"),IF(Data!Z377="Region",SUMIFS(Data!AL:AL,Data!Z:Z,"TM",Data!S:S,Data!M377,AA:AA,"H"),IF(Data!Z377="Country",SUMIFS(Data!AL:AL,Data!Z:Z,"TM",Data!R:R,Data!M377,AA:AA,"H"),"")))))))</f>
        <v>0</v>
      </c>
      <c r="AM377" s="27">
        <f t="shared" si="98"/>
        <v>0</v>
      </c>
      <c r="AN377" s="26">
        <f t="shared" si="99"/>
        <v>0</v>
      </c>
      <c r="AO377" s="26">
        <f t="shared" si="100"/>
        <v>0</v>
      </c>
      <c r="AQ377" s="28">
        <f t="shared" si="101"/>
        <v>0</v>
      </c>
      <c r="AR377" s="18">
        <f t="shared" si="102"/>
        <v>0</v>
      </c>
      <c r="AS377" s="18">
        <f t="shared" si="103"/>
        <v>0</v>
      </c>
      <c r="AT377" s="27">
        <f t="shared" si="104"/>
        <v>0</v>
      </c>
      <c r="AU377" s="27"/>
      <c r="AV377" s="27"/>
      <c r="AW377" s="18">
        <f>IF(Z377="TM",(COUNTIFS(Orders!AD:AD,Data!M377,Orders!W:W,0,Orders!X:X,0,Orders!S:S,"*Ray*")+COUNTIFS(Orders!AD:AD,Data!M377,Orders!W:W,1,Orders!X:X,1,Orders!S:S,"*Ray*")+COUNTIFS(Orders!AD:AD,Data!M377,Orders!W:W,0,Orders!X:X,0,Orders!S:S,"*Fabric*")+COUNTIFS(Orders!AD:AD,Data!M377,Orders!W:W,1,Orders!X:X,1,Orders!S:S,"*Fabric*")),IF(Data!Z377="AAM",SUMIFS(Data!AW:AW,Data!Z:Z,"TM",Data!X:X,Data!M377),IF(Data!Z377="AM",SUMIFS(Data!AW:AW,Data!Z:Z,"TM",Data!V:V,Data!M377),IF(Data!Z377="AZM",SUMIFS(Data!AW:AW,Data!Z:Z,"TM",Data!U:U,Data!M377),IF(Data!Z377="Zone",SUMIFS(Data!AW:AW,Data!Z:Z,"TM",Data!T:T,Data!M377),IF(Data!Z377="Region",SUMIFS(Data!AW:AW,Data!Z:Z,"TM",Data!S:S,Data!M377),IF(Data!Z377="Country",SUMIFS(Data!AW:AW,Data!Z:Z,"TM",Data!R:R,Data!M377),0)))))))</f>
        <v>0</v>
      </c>
      <c r="AX377" s="18">
        <f>IF(Z377="TM",(COUNTIFS(Orders!AD:AD,Data!M377,Orders!W:W,0,Orders!X:X,0,Orders!S:S,"*Starter*")+COUNTIFS(Orders!AD:AD,Data!M377,Orders!W:W,1,Orders!X:X,1,Orders!S:S,"*Starter*")),IF(Data!Z377="AAM",SUMIFS(Data!AX:AX,Data!Z:Z,"TM",Data!X:X,Data!M377),IF(Data!Z377="AM",SUMIFS(Data!AX:AX,Data!Z:Z,"TM",Data!V:V,Data!M377),IF(Data!Z377="AZM",SUMIFS(Data!AX:AX,Data!Z:Z,"TM",Data!U:U,Data!M377),IF(Data!Z377="Zone",SUMIFS(Data!AX:AX,Data!Z:Z,"TM",Data!T:T,Data!M377),IF(Data!Z377="Region",SUMIFS(Data!AX:AX,Data!Z:Z,"TM",Data!S:S,Data!M377),IF(Data!Z377="Country",SUMIFS(Data!AX:AX,Data!Z:Z,"TM",Data!R:R,Data!M377),0)))))))</f>
        <v>0</v>
      </c>
      <c r="AY377" s="18">
        <f>IF(Z377="TM",(COUNTIFS(Orders!AD:AD,Data!M377,Orders!W:W,0,Orders!X:X,0,Orders!S:S,"*Pro*")+COUNTIFS(Orders!AD:AD,Data!M377,Orders!W:W,1,Orders!X:X,1,Orders!S:S,"*Pro*")),IF(Data!Z377="AAM",SUMIFS(Data!AY:AY,Data!Z:Z,"TM",Data!X:X,Data!M377),IF(Data!Z377="AM",SUMIFS(Data!AY:AY,Data!Z:Z,"TM",Data!V:V,Data!M377),IF(Data!Z377="AZM",SUMIFS(Data!AY:AY,Data!Z:Z,"TM",Data!U:U,Data!M377),IF(Data!Z377="Zone",SUMIFS(Data!AY:AY,Data!Z:Z,"TM",Data!T:T,Data!M377),IF(Data!Z377="Region",SUMIFS(Data!AY:AY,Data!Z:Z,"TM",Data!S:S,Data!M377),IF(Data!Z377="Country",SUMIFS(Data!AY:AY,Data!Z:Z,"TM",Data!R:R,Data!M377),0)))))))</f>
        <v>0</v>
      </c>
      <c r="AZ377" s="18">
        <f>IF(Z377="TM",(COUNTIFS(Orders!AD:AD,Data!M377,Orders!W:W,0,Orders!X:X,0,Orders!S:S,"*Tab*")+COUNTIFS(Orders!AD:AD,Data!M377,Orders!W:W,1,Orders!X:X,1,Orders!S:S,"*Tab*")),IF(Data!Z377="AAM",SUMIFS(Data!AZ:AZ,Data!Z:Z,"TM",Data!X:X,Data!M377),IF(Data!Z377="AM",SUMIFS(Data!AZ:AZ,Data!Z:Z,"TM",Data!V:V,Data!M377),IF(Data!Z377="AZM",SUMIFS(Data!AZ:AZ,Data!Z:Z,"TM",Data!U:U,Data!M377),IF(Data!Z377="Zone",SUMIFS(Data!AZ:AZ,Data!Z:Z,"TM",Data!T:T,Data!M377),IF(Data!Z377="Region",SUMIFS(Data!AZ:AZ,Data!Z:Z,"TM",Data!S:S,Data!M377),IF(Data!Z377="Country",SUMIFS(Data!AZ:AZ,Data!Z:Z,"TM",Data!R:R,Data!M377),0)))))))</f>
        <v>0</v>
      </c>
      <c r="BA377" s="18">
        <f>IF(Z377="TM",(COUNTIFS(Orders!AD:AD,Data!M377,Orders!W:W,0,Orders!X:X,0,Orders!S:S,"*Dental*")+COUNTIFS(Orders!AD:AD,Data!M377,Orders!W:W,1,Orders!X:X,1,Orders!S:S,"*Dental*")+COUNTIFS(Orders!AD:AD,Data!M377,Orders!W:W,0,Orders!X:X,0,Orders!S:S,"*Pediatric*")+COUNTIFS(Orders!AD:AD,Data!M377,Orders!W:W,1,Orders!X:X,1,Orders!S:S,"*Pediatric*")),IF(Data!Z377="AAM",SUMIFS(Data!BA:BA,Data!Z:Z,"TM",Data!X:X,Data!M377),IF(Data!Z377="AM",SUMIFS(Data!BA:BA,Data!Z:Z,"TM",Data!V:V,Data!M377),IF(Data!Z377="AZM",SUMIFS(Data!BA:BA,Data!Z:Z,"TM",Data!U:U,Data!M377),IF(Data!Z377="Zone",SUMIFS(Data!BA:BA,Data!Z:Z,"TM",Data!T:T,Data!M377),IF(Data!Z377="Region",SUMIFS(Data!BA:BA,Data!Z:Z,"TM",Data!S:S,Data!M377),IF(Data!Z377="Country",SUMIFS(Data!BA:BA,Data!Z:Z,"TM",Data!R:R,Data!M377),0)))))))</f>
        <v>0</v>
      </c>
      <c r="BB377" s="18">
        <f>IF(Z377="TM",(COUNTIFS(Orders!AD:AD,Data!M377,Orders!W:W,0,Orders!X:X,0,Orders!S:S,"*Fabric*")+COUNTIFS(Orders!AD:AD,Data!M377,Orders!W:W,1,Orders!X:X,1,Orders!S:S,"*Fabric*")),IF(Data!Z377="AAM",SUMIFS(Data!BB:BB,Data!Z:Z,"TM",Data!X:X,Data!M377),IF(Data!Z377="AM",SUMIFS(Data!BB:BB,Data!Z:Z,"TM",Data!V:V,Data!M377),IF(Data!Z377="AZM",SUMIFS(Data!BB:BB,Data!Z:Z,"TM",Data!U:U,Data!M377),IF(Data!Z377="Zone",SUMIFS(Data!BB:BB,Data!Z:Z,"TM",Data!T:T,Data!M377),IF(Data!Z377="Region",SUMIFS(Data!BB:BB,Data!Z:Z,"TM",Data!S:S,Data!M377),IF(Data!Z377="Country",SUMIFS(Data!BB:BB,Data!Z:Z,"TM",Data!R:R,Data!M377),0)))))))</f>
        <v>0</v>
      </c>
    </row>
    <row r="378" spans="1:54" ht="15.75" x14ac:dyDescent="0.3">
      <c r="A378" s="33" t="str">
        <f t="shared" si="105"/>
        <v/>
      </c>
      <c r="B378" s="33" t="b">
        <f t="shared" si="106"/>
        <v>1</v>
      </c>
      <c r="C378" s="33" t="e">
        <f>IF(ISERROR(SMALL($D$4:$D$594,E378)),””,SMALL($D$4:$D$594,E378))</f>
        <v>#NAME?</v>
      </c>
      <c r="D378" s="34" t="str">
        <f t="shared" si="107"/>
        <v/>
      </c>
      <c r="E378" s="33">
        <f>ROWS($E$4:E378)</f>
        <v>375</v>
      </c>
      <c r="F378" s="33">
        <f t="shared" si="108"/>
        <v>0</v>
      </c>
      <c r="G378" s="33">
        <f>IF(OR(Report!$C$7="",Report!$C$7="All Levels"),1,IF(Report!$C$7=Data!Z378,1,0))</f>
        <v>0</v>
      </c>
      <c r="H378" s="33">
        <f t="shared" si="109"/>
        <v>1</v>
      </c>
      <c r="I378" s="33">
        <f t="shared" si="110"/>
        <v>3</v>
      </c>
      <c r="J378" s="33">
        <f>IF(OR(Report!$F$7="",Report!$F$7="All AMs"),1,IF(Report!$F$7=Data!W378,1,0))</f>
        <v>1</v>
      </c>
      <c r="K378" s="33">
        <f>IF(OR(Report!$E$7="",Report!$E$7="All Zones"),1,IF(Report!$E$7=Data!P378,1,0))</f>
        <v>1</v>
      </c>
      <c r="L378" s="33">
        <f>IF(OR(Report!$D$7="",Report!$D$7="All Regions"),1,IF(Report!$D$7=Data!O378,1,0))</f>
        <v>1</v>
      </c>
      <c r="M378" s="67" t="s">
        <v>488</v>
      </c>
      <c r="N378" s="67" t="s">
        <v>1212</v>
      </c>
      <c r="O378" s="68" t="s">
        <v>19</v>
      </c>
      <c r="P378" s="68" t="s">
        <v>687</v>
      </c>
      <c r="Q378" s="68" t="s">
        <v>687</v>
      </c>
      <c r="R378" s="67" t="s">
        <v>777</v>
      </c>
      <c r="S378" s="67" t="s">
        <v>753</v>
      </c>
      <c r="T378" s="67" t="s">
        <v>756</v>
      </c>
      <c r="U378" s="67" t="s">
        <v>787</v>
      </c>
      <c r="V378" s="67" t="s">
        <v>834</v>
      </c>
      <c r="W378" s="67" t="s">
        <v>722</v>
      </c>
      <c r="X378" s="67"/>
      <c r="Y378" s="68" t="s">
        <v>362</v>
      </c>
      <c r="Z378" s="68" t="s">
        <v>13</v>
      </c>
      <c r="AA378" s="68" t="s">
        <v>70</v>
      </c>
      <c r="AB378" s="18">
        <f>IF(Z378="TM",IF(AA378="H",(COUNTIFS(Orders!AD:AD,Data!M378,Orders!W:W,0,Orders!X:X,0)+COUNTIFS(Orders!AD:AD,Data!M378,Orders!W:W,1,Orders!X:X,1)),0),IF(Data!Z378="AAM",SUMIFS(Data!AB:AB,Data!Z:Z,"TM",Data!X:X,Data!M378,AA:AA,"H"),IF(Data!Z378="AM",SUMIFS(Data!AB:AB,Data!Z:Z,"TM",Data!V:V,Data!M378,AA:AA,"H"),IF(Data!Z378="AZM",SUMIFS(Data!AB:AB,Data!Z:Z,"TM",Data!U:U,Data!M378,AA:AA,"H"),IF(Data!Z378="ZM",SUMIFS(Data!AB:AB,Data!Z:Z,"TM",Data!T:T,Data!M378,AA:AA,"H"),IF(Data!Z378="RM",SUMIFS(Data!AB:AB,Data!Z:Z,"TM",Data!S:S,Data!M378,AA:AA,"H"),IF(Data!Z378="CM",SUMIFS(Data!AB:AB,Data!Z:Z,"TM",Data!R:R,Data!M378,AA:AA,"H"),"")))))))</f>
        <v>0</v>
      </c>
      <c r="AC378" s="28">
        <f>IF(Z378="TM",IF(AA378="H",(SUMIFS(Orders!AG:AG,Orders!AD:AD,Data!M378,Orders!W:W,0,Orders!X:X,0)+SUMIFS(Orders!AG:AG,Orders!AD:AD,Data!M378,Orders!W:W,1,Orders!X:X,1))/12000,0),IF(Data!Z378="AAM",SUMIFS(Data!AC:AC,Data!Z:Z,"TM",Data!X:X,Data!M378,AA:AA,"H"),IF(Data!Z378="AM",SUMIFS(Data!AC:AC,Data!Z:Z,"TM",Data!V:V,Data!M378,AA:AA,"H"),IF(Data!Z378="AZM",SUMIFS(Data!AC:AC,Data!Z:Z,"TM",Data!U:U,Data!M378,AA:AA,"H"),IF(Data!Z378="Zone",SUMIFS(Data!AC:AC,Data!Z:Z,"TM",Data!T:T,Data!M378,AA:AA,"H"),IF(Data!Z378="Region",SUMIFS(Data!AC:AC,Data!Z:Z,"TM",Data!S:S,Data!M378,AA:AA,"H"),IF(Data!Z378="Country",SUMIFS(Data!AC:AC,Data!Z:Z,"TM",Data!R:R,Data!M378,AA:AA,"H"),"")))))))</f>
        <v>0</v>
      </c>
      <c r="AD378" s="18">
        <f>IF(Z378="TM",0,IF(Data!Z378="AAM",SUMIFS(Data!AD:AD,Data!Z:Z,"TM",Data!X:X,Data!M378,AA:AA,"H"),IF(Data!Z378="AM",SUMIFS(Data!AD:AD,Data!Z:Z,"TM",Data!V:V,Data!M378,AA:AA,"H"),IF(Data!Z378="AZM",SUMIFS(Data!AD:AD,Data!Z:Z,"TM",Data!U:U,Data!M378,AA:AA,"H"),IF(Data!Z378="Zone",SUMIFS(Data!AD:AD,Data!Z:Z,"TM",Data!T:T,Data!M378,AA:AA,"H"),IF(Data!Z378="Region",SUMIFS(Data!AD:AD,Data!Z:Z,"TM",Data!S:S,Data!M378,AA:AA,"H"),IF(Data!Z378="Country",SUMIFS(Data!AD:AD,Data!Z:Z,"TM",Data!R:R,Data!M378,AA:AA,"H"),"")))))))</f>
        <v>0</v>
      </c>
      <c r="AE378" s="27">
        <f t="shared" si="94"/>
        <v>0</v>
      </c>
      <c r="AF378" s="26">
        <f t="shared" si="95"/>
        <v>0</v>
      </c>
      <c r="AG378" s="26">
        <f t="shared" si="96"/>
        <v>0</v>
      </c>
      <c r="AH378" s="26">
        <f t="shared" si="97"/>
        <v>0</v>
      </c>
      <c r="AJ378" s="28">
        <f>IF(Z378="TM",IF(AA378="U",(SUMIFS(Orders!AG:AG,Orders!AD:AD,Data!M378,Orders!W:W,0,Orders!X:X,0)+SUMIFS(Orders!AG:AG,Orders!AD:AD,Data!M378,Orders!W:W,1,Orders!X:X,1))/12000,0),IF(Data!Z378="AAM",SUMIFS(Data!AJ:AJ,Data!Z:Z,"TM",Data!X:X,Data!M378,AA:AA,"U"),IF(Data!Z378="AM",SUMIFS(Data!AJ:AJ,Data!Z:Z,"TM",Data!V:V,Data!M378,AA:AA,"U"),IF(Data!Z378="AZM",SUMIFS(Data!AJ:AJ,Data!Z:Z,"TM",Data!U:U,Data!M378,AA:AA,"U"),IF(Data!Z378="Zone",SUMIFS(Data!AJ:AJ,Data!Z:Z,"TM",Data!T:T,Data!M378,AA:AA,"U"),IF(Data!Z378="Region",SUMIFS(Data!AJ:AJ,Data!Z:Z,"TM",Data!S:S,Data!M378,AA:AA,"U"),IF(Data!Z378="Country",SUMIFS(Data!AJ:AJ,Data!Z:Z,"TM",Data!R:R,Data!M378,AA:AA,"U"),"")))))))</f>
        <v>0</v>
      </c>
      <c r="AK378" s="18">
        <f>IF(Z378="TM",IF(AA378="U",(SUMIFS(Orders!AG:AG,Orders!AD:AD,Data!M378,Orders!W:W,0,Orders!X:X,0)+SUMIFS(Orders!AG:AG,Orders!AD:AD,Data!M378,Orders!W:W,1,Orders!X:X,1)),0),IF(Data!Z378="AAM",SUMIFS(Data!AK:AK,Data!Z:Z,"TM",Data!X:X,Data!M378,AA:AA,"U"),IF(Data!Z378="AM",SUMIFS(Data!AK:AK,Data!Z:Z,"TM",Data!V:V,Data!M378,AA:AA,"U"),IF(Data!Z378="AZM",SUMIFS(Data!AK:AK,Data!Z:Z,"TM",Data!U:U,Data!M378,AA:AA,"U"),IF(Data!Z378="Zone",SUMIFS(Data!AK:AK,Data!Z:Z,"TM",Data!T:T,Data!M378,AA:AA,"U"),IF(Data!Z378="Region",SUMIFS(Data!AK:AK,Data!Z:Z,"TM",Data!S:S,Data!M378,AA:AA,"U"),IF(Data!Z378="Country",SUMIFS(Data!AK:AK,Data!Z:Z,"TM",Data!R:R,Data!M378,AA:AA,"U"),"")))))))</f>
        <v>0</v>
      </c>
      <c r="AL378" s="18">
        <f>IF(Z378="TM",12000*0,IF(Data!Z378="AAM",SUMIFS(Data!AL:AL,Data!Z:Z,"TM",Data!X:X,Data!M378,AA:AA,"H"),IF(Data!Z378="AM",SUMIFS(Data!AL:AL,Data!Z:Z,"TM",Data!V:V,Data!M378,AA:AA,"H"),IF(Data!Z378="AZM",SUMIFS(Data!AL:AL,Data!Z:Z,"TM",Data!U:U,Data!M378,AA:AA,"H"),IF(Data!Z378="Zone",SUMIFS(Data!AL:AL,Data!Z:Z,"TM",Data!T:T,Data!M378,AA:AA,"H"),IF(Data!Z378="Region",SUMIFS(Data!AL:AL,Data!Z:Z,"TM",Data!S:S,Data!M378,AA:AA,"H"),IF(Data!Z378="Country",SUMIFS(Data!AL:AL,Data!Z:Z,"TM",Data!R:R,Data!M378,AA:AA,"H"),"")))))))</f>
        <v>0</v>
      </c>
      <c r="AM378" s="27">
        <f t="shared" si="98"/>
        <v>0</v>
      </c>
      <c r="AN378" s="26">
        <f t="shared" si="99"/>
        <v>0</v>
      </c>
      <c r="AO378" s="26">
        <f t="shared" si="100"/>
        <v>0</v>
      </c>
      <c r="AQ378" s="28">
        <f t="shared" si="101"/>
        <v>0</v>
      </c>
      <c r="AR378" s="18">
        <f t="shared" si="102"/>
        <v>0</v>
      </c>
      <c r="AS378" s="18">
        <f t="shared" si="103"/>
        <v>0</v>
      </c>
      <c r="AT378" s="27">
        <f t="shared" si="104"/>
        <v>0</v>
      </c>
      <c r="AU378" s="27"/>
      <c r="AV378" s="27"/>
      <c r="AW378" s="18">
        <f>IF(Z378="TM",(COUNTIFS(Orders!AD:AD,Data!M378,Orders!W:W,0,Orders!X:X,0,Orders!S:S,"*Ray*")+COUNTIFS(Orders!AD:AD,Data!M378,Orders!W:W,1,Orders!X:X,1,Orders!S:S,"*Ray*")+COUNTIFS(Orders!AD:AD,Data!M378,Orders!W:W,0,Orders!X:X,0,Orders!S:S,"*Fabric*")+COUNTIFS(Orders!AD:AD,Data!M378,Orders!W:W,1,Orders!X:X,1,Orders!S:S,"*Fabric*")),IF(Data!Z378="AAM",SUMIFS(Data!AW:AW,Data!Z:Z,"TM",Data!X:X,Data!M378),IF(Data!Z378="AM",SUMIFS(Data!AW:AW,Data!Z:Z,"TM",Data!V:V,Data!M378),IF(Data!Z378="AZM",SUMIFS(Data!AW:AW,Data!Z:Z,"TM",Data!U:U,Data!M378),IF(Data!Z378="Zone",SUMIFS(Data!AW:AW,Data!Z:Z,"TM",Data!T:T,Data!M378),IF(Data!Z378="Region",SUMIFS(Data!AW:AW,Data!Z:Z,"TM",Data!S:S,Data!M378),IF(Data!Z378="Country",SUMIFS(Data!AW:AW,Data!Z:Z,"TM",Data!R:R,Data!M378),0)))))))</f>
        <v>0</v>
      </c>
      <c r="AX378" s="18">
        <f>IF(Z378="TM",(COUNTIFS(Orders!AD:AD,Data!M378,Orders!W:W,0,Orders!X:X,0,Orders!S:S,"*Starter*")+COUNTIFS(Orders!AD:AD,Data!M378,Orders!W:W,1,Orders!X:X,1,Orders!S:S,"*Starter*")),IF(Data!Z378="AAM",SUMIFS(Data!AX:AX,Data!Z:Z,"TM",Data!X:X,Data!M378),IF(Data!Z378="AM",SUMIFS(Data!AX:AX,Data!Z:Z,"TM",Data!V:V,Data!M378),IF(Data!Z378="AZM",SUMIFS(Data!AX:AX,Data!Z:Z,"TM",Data!U:U,Data!M378),IF(Data!Z378="Zone",SUMIFS(Data!AX:AX,Data!Z:Z,"TM",Data!T:T,Data!M378),IF(Data!Z378="Region",SUMIFS(Data!AX:AX,Data!Z:Z,"TM",Data!S:S,Data!M378),IF(Data!Z378="Country",SUMIFS(Data!AX:AX,Data!Z:Z,"TM",Data!R:R,Data!M378),0)))))))</f>
        <v>0</v>
      </c>
      <c r="AY378" s="18">
        <f>IF(Z378="TM",(COUNTIFS(Orders!AD:AD,Data!M378,Orders!W:W,0,Orders!X:X,0,Orders!S:S,"*Pro*")+COUNTIFS(Orders!AD:AD,Data!M378,Orders!W:W,1,Orders!X:X,1,Orders!S:S,"*Pro*")),IF(Data!Z378="AAM",SUMIFS(Data!AY:AY,Data!Z:Z,"TM",Data!X:X,Data!M378),IF(Data!Z378="AM",SUMIFS(Data!AY:AY,Data!Z:Z,"TM",Data!V:V,Data!M378),IF(Data!Z378="AZM",SUMIFS(Data!AY:AY,Data!Z:Z,"TM",Data!U:U,Data!M378),IF(Data!Z378="Zone",SUMIFS(Data!AY:AY,Data!Z:Z,"TM",Data!T:T,Data!M378),IF(Data!Z378="Region",SUMIFS(Data!AY:AY,Data!Z:Z,"TM",Data!S:S,Data!M378),IF(Data!Z378="Country",SUMIFS(Data!AY:AY,Data!Z:Z,"TM",Data!R:R,Data!M378),0)))))))</f>
        <v>0</v>
      </c>
      <c r="AZ378" s="18">
        <f>IF(Z378="TM",(COUNTIFS(Orders!AD:AD,Data!M378,Orders!W:W,0,Orders!X:X,0,Orders!S:S,"*Tab*")+COUNTIFS(Orders!AD:AD,Data!M378,Orders!W:W,1,Orders!X:X,1,Orders!S:S,"*Tab*")),IF(Data!Z378="AAM",SUMIFS(Data!AZ:AZ,Data!Z:Z,"TM",Data!X:X,Data!M378),IF(Data!Z378="AM",SUMIFS(Data!AZ:AZ,Data!Z:Z,"TM",Data!V:V,Data!M378),IF(Data!Z378="AZM",SUMIFS(Data!AZ:AZ,Data!Z:Z,"TM",Data!U:U,Data!M378),IF(Data!Z378="Zone",SUMIFS(Data!AZ:AZ,Data!Z:Z,"TM",Data!T:T,Data!M378),IF(Data!Z378="Region",SUMIFS(Data!AZ:AZ,Data!Z:Z,"TM",Data!S:S,Data!M378),IF(Data!Z378="Country",SUMIFS(Data!AZ:AZ,Data!Z:Z,"TM",Data!R:R,Data!M378),0)))))))</f>
        <v>0</v>
      </c>
      <c r="BA378" s="18">
        <f>IF(Z378="TM",(COUNTIFS(Orders!AD:AD,Data!M378,Orders!W:W,0,Orders!X:X,0,Orders!S:S,"*Dental*")+COUNTIFS(Orders!AD:AD,Data!M378,Orders!W:W,1,Orders!X:X,1,Orders!S:S,"*Dental*")+COUNTIFS(Orders!AD:AD,Data!M378,Orders!W:W,0,Orders!X:X,0,Orders!S:S,"*Pediatric*")+COUNTIFS(Orders!AD:AD,Data!M378,Orders!W:W,1,Orders!X:X,1,Orders!S:S,"*Pediatric*")),IF(Data!Z378="AAM",SUMIFS(Data!BA:BA,Data!Z:Z,"TM",Data!X:X,Data!M378),IF(Data!Z378="AM",SUMIFS(Data!BA:BA,Data!Z:Z,"TM",Data!V:V,Data!M378),IF(Data!Z378="AZM",SUMIFS(Data!BA:BA,Data!Z:Z,"TM",Data!U:U,Data!M378),IF(Data!Z378="Zone",SUMIFS(Data!BA:BA,Data!Z:Z,"TM",Data!T:T,Data!M378),IF(Data!Z378="Region",SUMIFS(Data!BA:BA,Data!Z:Z,"TM",Data!S:S,Data!M378),IF(Data!Z378="Country",SUMIFS(Data!BA:BA,Data!Z:Z,"TM",Data!R:R,Data!M378),0)))))))</f>
        <v>0</v>
      </c>
      <c r="BB378" s="18">
        <f>IF(Z378="TM",(COUNTIFS(Orders!AD:AD,Data!M378,Orders!W:W,0,Orders!X:X,0,Orders!S:S,"*Fabric*")+COUNTIFS(Orders!AD:AD,Data!M378,Orders!W:W,1,Orders!X:X,1,Orders!S:S,"*Fabric*")),IF(Data!Z378="AAM",SUMIFS(Data!BB:BB,Data!Z:Z,"TM",Data!X:X,Data!M378),IF(Data!Z378="AM",SUMIFS(Data!BB:BB,Data!Z:Z,"TM",Data!V:V,Data!M378),IF(Data!Z378="AZM",SUMIFS(Data!BB:BB,Data!Z:Z,"TM",Data!U:U,Data!M378),IF(Data!Z378="Zone",SUMIFS(Data!BB:BB,Data!Z:Z,"TM",Data!T:T,Data!M378),IF(Data!Z378="Region",SUMIFS(Data!BB:BB,Data!Z:Z,"TM",Data!S:S,Data!M378),IF(Data!Z378="Country",SUMIFS(Data!BB:BB,Data!Z:Z,"TM",Data!R:R,Data!M378),0)))))))</f>
        <v>0</v>
      </c>
    </row>
    <row r="379" spans="1:54" ht="15.75" x14ac:dyDescent="0.3">
      <c r="A379" s="33" t="str">
        <f t="shared" si="105"/>
        <v/>
      </c>
      <c r="B379" s="33" t="b">
        <f t="shared" si="106"/>
        <v>1</v>
      </c>
      <c r="C379" s="33" t="e">
        <f>IF(ISERROR(SMALL($D$4:$D$594,E379)),””,SMALL($D$4:$D$594,E379))</f>
        <v>#NAME?</v>
      </c>
      <c r="D379" s="34" t="str">
        <f t="shared" si="107"/>
        <v/>
      </c>
      <c r="E379" s="33">
        <f>ROWS($E$4:E379)</f>
        <v>376</v>
      </c>
      <c r="F379" s="33">
        <f t="shared" si="108"/>
        <v>0</v>
      </c>
      <c r="G379" s="33">
        <f>IF(OR(Report!$C$7="",Report!$C$7="All Levels"),1,IF(Report!$C$7=Data!Z379,1,0))</f>
        <v>0</v>
      </c>
      <c r="H379" s="33">
        <f t="shared" si="109"/>
        <v>1</v>
      </c>
      <c r="I379" s="33">
        <f t="shared" si="110"/>
        <v>3</v>
      </c>
      <c r="J379" s="33">
        <f>IF(OR(Report!$F$7="",Report!$F$7="All AMs"),1,IF(Report!$F$7=Data!W379,1,0))</f>
        <v>1</v>
      </c>
      <c r="K379" s="33">
        <f>IF(OR(Report!$E$7="",Report!$E$7="All Zones"),1,IF(Report!$E$7=Data!P379,1,0))</f>
        <v>1</v>
      </c>
      <c r="L379" s="33">
        <f>IF(OR(Report!$D$7="",Report!$D$7="All Regions"),1,IF(Report!$D$7=Data!O379,1,0))</f>
        <v>1</v>
      </c>
      <c r="M379" s="67" t="s">
        <v>663</v>
      </c>
      <c r="N379" s="67" t="s">
        <v>1213</v>
      </c>
      <c r="O379" s="68" t="s">
        <v>19</v>
      </c>
      <c r="P379" s="68" t="s">
        <v>687</v>
      </c>
      <c r="Q379" s="68" t="s">
        <v>687</v>
      </c>
      <c r="R379" s="67" t="s">
        <v>777</v>
      </c>
      <c r="S379" s="67" t="s">
        <v>753</v>
      </c>
      <c r="T379" s="67" t="s">
        <v>756</v>
      </c>
      <c r="U379" s="67" t="s">
        <v>787</v>
      </c>
      <c r="V379" s="67" t="s">
        <v>835</v>
      </c>
      <c r="W379" s="67" t="s">
        <v>723</v>
      </c>
      <c r="X379" s="67" t="s">
        <v>236</v>
      </c>
      <c r="Y379" s="68" t="s">
        <v>361</v>
      </c>
      <c r="Z379" s="68" t="s">
        <v>13</v>
      </c>
      <c r="AA379" s="68" t="s">
        <v>70</v>
      </c>
      <c r="AB379" s="18">
        <f>IF(Z379="TM",IF(AA379="H",(COUNTIFS(Orders!AD:AD,Data!M379,Orders!W:W,0,Orders!X:X,0)+COUNTIFS(Orders!AD:AD,Data!M379,Orders!W:W,1,Orders!X:X,1)),0),IF(Data!Z379="AAM",SUMIFS(Data!AB:AB,Data!Z:Z,"TM",Data!X:X,Data!M379,AA:AA,"H"),IF(Data!Z379="AM",SUMIFS(Data!AB:AB,Data!Z:Z,"TM",Data!V:V,Data!M379,AA:AA,"H"),IF(Data!Z379="AZM",SUMIFS(Data!AB:AB,Data!Z:Z,"TM",Data!U:U,Data!M379,AA:AA,"H"),IF(Data!Z379="ZM",SUMIFS(Data!AB:AB,Data!Z:Z,"TM",Data!T:T,Data!M379,AA:AA,"H"),IF(Data!Z379="RM",SUMIFS(Data!AB:AB,Data!Z:Z,"TM",Data!S:S,Data!M379,AA:AA,"H"),IF(Data!Z379="CM",SUMIFS(Data!AB:AB,Data!Z:Z,"TM",Data!R:R,Data!M379,AA:AA,"H"),"")))))))</f>
        <v>0</v>
      </c>
      <c r="AC379" s="28">
        <f>IF(Z379="TM",IF(AA379="H",(SUMIFS(Orders!AG:AG,Orders!AD:AD,Data!M379,Orders!W:W,0,Orders!X:X,0)+SUMIFS(Orders!AG:AG,Orders!AD:AD,Data!M379,Orders!W:W,1,Orders!X:X,1))/12000,0),IF(Data!Z379="AAM",SUMIFS(Data!AC:AC,Data!Z:Z,"TM",Data!X:X,Data!M379,AA:AA,"H"),IF(Data!Z379="AM",SUMIFS(Data!AC:AC,Data!Z:Z,"TM",Data!V:V,Data!M379,AA:AA,"H"),IF(Data!Z379="AZM",SUMIFS(Data!AC:AC,Data!Z:Z,"TM",Data!U:U,Data!M379,AA:AA,"H"),IF(Data!Z379="Zone",SUMIFS(Data!AC:AC,Data!Z:Z,"TM",Data!T:T,Data!M379,AA:AA,"H"),IF(Data!Z379="Region",SUMIFS(Data!AC:AC,Data!Z:Z,"TM",Data!S:S,Data!M379,AA:AA,"H"),IF(Data!Z379="Country",SUMIFS(Data!AC:AC,Data!Z:Z,"TM",Data!R:R,Data!M379,AA:AA,"H"),"")))))))</f>
        <v>0</v>
      </c>
      <c r="AD379" s="18">
        <f>IF(Z379="TM",0,IF(Data!Z379="AAM",SUMIFS(Data!AD:AD,Data!Z:Z,"TM",Data!X:X,Data!M379,AA:AA,"H"),IF(Data!Z379="AM",SUMIFS(Data!AD:AD,Data!Z:Z,"TM",Data!V:V,Data!M379,AA:AA,"H"),IF(Data!Z379="AZM",SUMIFS(Data!AD:AD,Data!Z:Z,"TM",Data!U:U,Data!M379,AA:AA,"H"),IF(Data!Z379="Zone",SUMIFS(Data!AD:AD,Data!Z:Z,"TM",Data!T:T,Data!M379,AA:AA,"H"),IF(Data!Z379="Region",SUMIFS(Data!AD:AD,Data!Z:Z,"TM",Data!S:S,Data!M379,AA:AA,"H"),IF(Data!Z379="Country",SUMIFS(Data!AD:AD,Data!Z:Z,"TM",Data!R:R,Data!M379,AA:AA,"H"),"")))))))</f>
        <v>0</v>
      </c>
      <c r="AE379" s="27">
        <f t="shared" si="94"/>
        <v>0</v>
      </c>
      <c r="AF379" s="26">
        <f t="shared" si="95"/>
        <v>0</v>
      </c>
      <c r="AG379" s="26">
        <f t="shared" si="96"/>
        <v>0</v>
      </c>
      <c r="AH379" s="26">
        <f t="shared" si="97"/>
        <v>0</v>
      </c>
      <c r="AJ379" s="28">
        <f>IF(Z379="TM",IF(AA379="U",(SUMIFS(Orders!AG:AG,Orders!AD:AD,Data!M379,Orders!W:W,0,Orders!X:X,0)+SUMIFS(Orders!AG:AG,Orders!AD:AD,Data!M379,Orders!W:W,1,Orders!X:X,1))/12000,0),IF(Data!Z379="AAM",SUMIFS(Data!AJ:AJ,Data!Z:Z,"TM",Data!X:X,Data!M379,AA:AA,"U"),IF(Data!Z379="AM",SUMIFS(Data!AJ:AJ,Data!Z:Z,"TM",Data!V:V,Data!M379,AA:AA,"U"),IF(Data!Z379="AZM",SUMIFS(Data!AJ:AJ,Data!Z:Z,"TM",Data!U:U,Data!M379,AA:AA,"U"),IF(Data!Z379="Zone",SUMIFS(Data!AJ:AJ,Data!Z:Z,"TM",Data!T:T,Data!M379,AA:AA,"U"),IF(Data!Z379="Region",SUMIFS(Data!AJ:AJ,Data!Z:Z,"TM",Data!S:S,Data!M379,AA:AA,"U"),IF(Data!Z379="Country",SUMIFS(Data!AJ:AJ,Data!Z:Z,"TM",Data!R:R,Data!M379,AA:AA,"U"),"")))))))</f>
        <v>0</v>
      </c>
      <c r="AK379" s="18">
        <f>IF(Z379="TM",IF(AA379="U",(SUMIFS(Orders!AG:AG,Orders!AD:AD,Data!M379,Orders!W:W,0,Orders!X:X,0)+SUMIFS(Orders!AG:AG,Orders!AD:AD,Data!M379,Orders!W:W,1,Orders!X:X,1)),0),IF(Data!Z379="AAM",SUMIFS(Data!AK:AK,Data!Z:Z,"TM",Data!X:X,Data!M379,AA:AA,"U"),IF(Data!Z379="AM",SUMIFS(Data!AK:AK,Data!Z:Z,"TM",Data!V:V,Data!M379,AA:AA,"U"),IF(Data!Z379="AZM",SUMIFS(Data!AK:AK,Data!Z:Z,"TM",Data!U:U,Data!M379,AA:AA,"U"),IF(Data!Z379="Zone",SUMIFS(Data!AK:AK,Data!Z:Z,"TM",Data!T:T,Data!M379,AA:AA,"U"),IF(Data!Z379="Region",SUMIFS(Data!AK:AK,Data!Z:Z,"TM",Data!S:S,Data!M379,AA:AA,"U"),IF(Data!Z379="Country",SUMIFS(Data!AK:AK,Data!Z:Z,"TM",Data!R:R,Data!M379,AA:AA,"U"),"")))))))</f>
        <v>0</v>
      </c>
      <c r="AL379" s="18">
        <f>IF(Z379="TM",12000*0,IF(Data!Z379="AAM",SUMIFS(Data!AL:AL,Data!Z:Z,"TM",Data!X:X,Data!M379,AA:AA,"H"),IF(Data!Z379="AM",SUMIFS(Data!AL:AL,Data!Z:Z,"TM",Data!V:V,Data!M379,AA:AA,"H"),IF(Data!Z379="AZM",SUMIFS(Data!AL:AL,Data!Z:Z,"TM",Data!U:U,Data!M379,AA:AA,"H"),IF(Data!Z379="Zone",SUMIFS(Data!AL:AL,Data!Z:Z,"TM",Data!T:T,Data!M379,AA:AA,"H"),IF(Data!Z379="Region",SUMIFS(Data!AL:AL,Data!Z:Z,"TM",Data!S:S,Data!M379,AA:AA,"H"),IF(Data!Z379="Country",SUMIFS(Data!AL:AL,Data!Z:Z,"TM",Data!R:R,Data!M379,AA:AA,"H"),"")))))))</f>
        <v>0</v>
      </c>
      <c r="AM379" s="27">
        <f t="shared" si="98"/>
        <v>0</v>
      </c>
      <c r="AN379" s="26">
        <f t="shared" si="99"/>
        <v>0</v>
      </c>
      <c r="AO379" s="26">
        <f t="shared" si="100"/>
        <v>0</v>
      </c>
      <c r="AQ379" s="28">
        <f t="shared" si="101"/>
        <v>0</v>
      </c>
      <c r="AR379" s="18">
        <f t="shared" si="102"/>
        <v>0</v>
      </c>
      <c r="AS379" s="18">
        <f t="shared" si="103"/>
        <v>0</v>
      </c>
      <c r="AT379" s="27">
        <f t="shared" si="104"/>
        <v>0</v>
      </c>
      <c r="AU379" s="27"/>
      <c r="AV379" s="27"/>
      <c r="AW379" s="18">
        <f>IF(Z379="TM",(COUNTIFS(Orders!AD:AD,Data!M379,Orders!W:W,0,Orders!X:X,0,Orders!S:S,"*Ray*")+COUNTIFS(Orders!AD:AD,Data!M379,Orders!W:W,1,Orders!X:X,1,Orders!S:S,"*Ray*")+COUNTIFS(Orders!AD:AD,Data!M379,Orders!W:W,0,Orders!X:X,0,Orders!S:S,"*Fabric*")+COUNTIFS(Orders!AD:AD,Data!M379,Orders!W:W,1,Orders!X:X,1,Orders!S:S,"*Fabric*")),IF(Data!Z379="AAM",SUMIFS(Data!AW:AW,Data!Z:Z,"TM",Data!X:X,Data!M379),IF(Data!Z379="AM",SUMIFS(Data!AW:AW,Data!Z:Z,"TM",Data!V:V,Data!M379),IF(Data!Z379="AZM",SUMIFS(Data!AW:AW,Data!Z:Z,"TM",Data!U:U,Data!M379),IF(Data!Z379="Zone",SUMIFS(Data!AW:AW,Data!Z:Z,"TM",Data!T:T,Data!M379),IF(Data!Z379="Region",SUMIFS(Data!AW:AW,Data!Z:Z,"TM",Data!S:S,Data!M379),IF(Data!Z379="Country",SUMIFS(Data!AW:AW,Data!Z:Z,"TM",Data!R:R,Data!M379),0)))))))</f>
        <v>0</v>
      </c>
      <c r="AX379" s="18">
        <f>IF(Z379="TM",(COUNTIFS(Orders!AD:AD,Data!M379,Orders!W:W,0,Orders!X:X,0,Orders!S:S,"*Starter*")+COUNTIFS(Orders!AD:AD,Data!M379,Orders!W:W,1,Orders!X:X,1,Orders!S:S,"*Starter*")),IF(Data!Z379="AAM",SUMIFS(Data!AX:AX,Data!Z:Z,"TM",Data!X:X,Data!M379),IF(Data!Z379="AM",SUMIFS(Data!AX:AX,Data!Z:Z,"TM",Data!V:V,Data!M379),IF(Data!Z379="AZM",SUMIFS(Data!AX:AX,Data!Z:Z,"TM",Data!U:U,Data!M379),IF(Data!Z379="Zone",SUMIFS(Data!AX:AX,Data!Z:Z,"TM",Data!T:T,Data!M379),IF(Data!Z379="Region",SUMIFS(Data!AX:AX,Data!Z:Z,"TM",Data!S:S,Data!M379),IF(Data!Z379="Country",SUMIFS(Data!AX:AX,Data!Z:Z,"TM",Data!R:R,Data!M379),0)))))))</f>
        <v>0</v>
      </c>
      <c r="AY379" s="18">
        <f>IF(Z379="TM",(COUNTIFS(Orders!AD:AD,Data!M379,Orders!W:W,0,Orders!X:X,0,Orders!S:S,"*Pro*")+COUNTIFS(Orders!AD:AD,Data!M379,Orders!W:W,1,Orders!X:X,1,Orders!S:S,"*Pro*")),IF(Data!Z379="AAM",SUMIFS(Data!AY:AY,Data!Z:Z,"TM",Data!X:X,Data!M379),IF(Data!Z379="AM",SUMIFS(Data!AY:AY,Data!Z:Z,"TM",Data!V:V,Data!M379),IF(Data!Z379="AZM",SUMIFS(Data!AY:AY,Data!Z:Z,"TM",Data!U:U,Data!M379),IF(Data!Z379="Zone",SUMIFS(Data!AY:AY,Data!Z:Z,"TM",Data!T:T,Data!M379),IF(Data!Z379="Region",SUMIFS(Data!AY:AY,Data!Z:Z,"TM",Data!S:S,Data!M379),IF(Data!Z379="Country",SUMIFS(Data!AY:AY,Data!Z:Z,"TM",Data!R:R,Data!M379),0)))))))</f>
        <v>0</v>
      </c>
      <c r="AZ379" s="18">
        <f>IF(Z379="TM",(COUNTIFS(Orders!AD:AD,Data!M379,Orders!W:W,0,Orders!X:X,0,Orders!S:S,"*Tab*")+COUNTIFS(Orders!AD:AD,Data!M379,Orders!W:W,1,Orders!X:X,1,Orders!S:S,"*Tab*")),IF(Data!Z379="AAM",SUMIFS(Data!AZ:AZ,Data!Z:Z,"TM",Data!X:X,Data!M379),IF(Data!Z379="AM",SUMIFS(Data!AZ:AZ,Data!Z:Z,"TM",Data!V:V,Data!M379),IF(Data!Z379="AZM",SUMIFS(Data!AZ:AZ,Data!Z:Z,"TM",Data!U:U,Data!M379),IF(Data!Z379="Zone",SUMIFS(Data!AZ:AZ,Data!Z:Z,"TM",Data!T:T,Data!M379),IF(Data!Z379="Region",SUMIFS(Data!AZ:AZ,Data!Z:Z,"TM",Data!S:S,Data!M379),IF(Data!Z379="Country",SUMIFS(Data!AZ:AZ,Data!Z:Z,"TM",Data!R:R,Data!M379),0)))))))</f>
        <v>0</v>
      </c>
      <c r="BA379" s="18">
        <f>IF(Z379="TM",(COUNTIFS(Orders!AD:AD,Data!M379,Orders!W:W,0,Orders!X:X,0,Orders!S:S,"*Dental*")+COUNTIFS(Orders!AD:AD,Data!M379,Orders!W:W,1,Orders!X:X,1,Orders!S:S,"*Dental*")+COUNTIFS(Orders!AD:AD,Data!M379,Orders!W:W,0,Orders!X:X,0,Orders!S:S,"*Pediatric*")+COUNTIFS(Orders!AD:AD,Data!M379,Orders!W:W,1,Orders!X:X,1,Orders!S:S,"*Pediatric*")),IF(Data!Z379="AAM",SUMIFS(Data!BA:BA,Data!Z:Z,"TM",Data!X:X,Data!M379),IF(Data!Z379="AM",SUMIFS(Data!BA:BA,Data!Z:Z,"TM",Data!V:V,Data!M379),IF(Data!Z379="AZM",SUMIFS(Data!BA:BA,Data!Z:Z,"TM",Data!U:U,Data!M379),IF(Data!Z379="Zone",SUMIFS(Data!BA:BA,Data!Z:Z,"TM",Data!T:T,Data!M379),IF(Data!Z379="Region",SUMIFS(Data!BA:BA,Data!Z:Z,"TM",Data!S:S,Data!M379),IF(Data!Z379="Country",SUMIFS(Data!BA:BA,Data!Z:Z,"TM",Data!R:R,Data!M379),0)))))))</f>
        <v>0</v>
      </c>
      <c r="BB379" s="18">
        <f>IF(Z379="TM",(COUNTIFS(Orders!AD:AD,Data!M379,Orders!W:W,0,Orders!X:X,0,Orders!S:S,"*Fabric*")+COUNTIFS(Orders!AD:AD,Data!M379,Orders!W:W,1,Orders!X:X,1,Orders!S:S,"*Fabric*")),IF(Data!Z379="AAM",SUMIFS(Data!BB:BB,Data!Z:Z,"TM",Data!X:X,Data!M379),IF(Data!Z379="AM",SUMIFS(Data!BB:BB,Data!Z:Z,"TM",Data!V:V,Data!M379),IF(Data!Z379="AZM",SUMIFS(Data!BB:BB,Data!Z:Z,"TM",Data!U:U,Data!M379),IF(Data!Z379="Zone",SUMIFS(Data!BB:BB,Data!Z:Z,"TM",Data!T:T,Data!M379),IF(Data!Z379="Region",SUMIFS(Data!BB:BB,Data!Z:Z,"TM",Data!S:S,Data!M379),IF(Data!Z379="Country",SUMIFS(Data!BB:BB,Data!Z:Z,"TM",Data!R:R,Data!M379),0)))))))</f>
        <v>0</v>
      </c>
    </row>
    <row r="380" spans="1:54" ht="15.75" x14ac:dyDescent="0.3">
      <c r="A380" s="33" t="str">
        <f t="shared" si="105"/>
        <v/>
      </c>
      <c r="B380" s="33" t="b">
        <f t="shared" si="106"/>
        <v>1</v>
      </c>
      <c r="C380" s="33" t="e">
        <f>IF(ISERROR(SMALL($D$4:$D$594,E380)),””,SMALL($D$4:$D$594,E380))</f>
        <v>#NAME?</v>
      </c>
      <c r="D380" s="34" t="str">
        <f t="shared" si="107"/>
        <v/>
      </c>
      <c r="E380" s="33">
        <f>ROWS($E$4:E380)</f>
        <v>377</v>
      </c>
      <c r="F380" s="33">
        <f t="shared" si="108"/>
        <v>0</v>
      </c>
      <c r="G380" s="33">
        <f>IF(OR(Report!$C$7="",Report!$C$7="All Levels"),1,IF(Report!$C$7=Data!Z380,1,0))</f>
        <v>0</v>
      </c>
      <c r="H380" s="33">
        <f t="shared" si="109"/>
        <v>1</v>
      </c>
      <c r="I380" s="33">
        <f t="shared" si="110"/>
        <v>3</v>
      </c>
      <c r="J380" s="33">
        <f>IF(OR(Report!$F$7="",Report!$F$7="All AMs"),1,IF(Report!$F$7=Data!W380,1,0))</f>
        <v>1</v>
      </c>
      <c r="K380" s="33">
        <f>IF(OR(Report!$E$7="",Report!$E$7="All Zones"),1,IF(Report!$E$7=Data!P380,1,0))</f>
        <v>1</v>
      </c>
      <c r="L380" s="33">
        <f>IF(OR(Report!$D$7="",Report!$D$7="All Regions"),1,IF(Report!$D$7=Data!O380,1,0))</f>
        <v>1</v>
      </c>
      <c r="M380" s="67" t="s">
        <v>236</v>
      </c>
      <c r="N380" s="67" t="s">
        <v>893</v>
      </c>
      <c r="O380" s="68" t="s">
        <v>19</v>
      </c>
      <c r="P380" s="68" t="s">
        <v>687</v>
      </c>
      <c r="Q380" s="68" t="s">
        <v>687</v>
      </c>
      <c r="R380" s="67" t="s">
        <v>777</v>
      </c>
      <c r="S380" s="67" t="s">
        <v>753</v>
      </c>
      <c r="T380" s="67" t="s">
        <v>756</v>
      </c>
      <c r="U380" s="67" t="s">
        <v>787</v>
      </c>
      <c r="V380" s="67" t="s">
        <v>835</v>
      </c>
      <c r="W380" s="67" t="s">
        <v>723</v>
      </c>
      <c r="X380" s="67" t="s">
        <v>236</v>
      </c>
      <c r="Y380" s="68" t="s">
        <v>361</v>
      </c>
      <c r="Z380" s="68" t="s">
        <v>13</v>
      </c>
      <c r="AA380" s="68" t="s">
        <v>70</v>
      </c>
      <c r="AB380" s="18">
        <f>IF(Z380="TM",IF(AA380="H",(COUNTIFS(Orders!AD:AD,Data!M380,Orders!W:W,0,Orders!X:X,0)+COUNTIFS(Orders!AD:AD,Data!M380,Orders!W:W,1,Orders!X:X,1)),0),IF(Data!Z380="AAM",SUMIFS(Data!AB:AB,Data!Z:Z,"TM",Data!X:X,Data!M380,AA:AA,"H"),IF(Data!Z380="AM",SUMIFS(Data!AB:AB,Data!Z:Z,"TM",Data!V:V,Data!M380,AA:AA,"H"),IF(Data!Z380="AZM",SUMIFS(Data!AB:AB,Data!Z:Z,"TM",Data!U:U,Data!M380,AA:AA,"H"),IF(Data!Z380="ZM",SUMIFS(Data!AB:AB,Data!Z:Z,"TM",Data!T:T,Data!M380,AA:AA,"H"),IF(Data!Z380="RM",SUMIFS(Data!AB:AB,Data!Z:Z,"TM",Data!S:S,Data!M380,AA:AA,"H"),IF(Data!Z380="CM",SUMIFS(Data!AB:AB,Data!Z:Z,"TM",Data!R:R,Data!M380,AA:AA,"H"),"")))))))</f>
        <v>0</v>
      </c>
      <c r="AC380" s="28">
        <f>IF(Z380="TM",IF(AA380="H",(SUMIFS(Orders!AG:AG,Orders!AD:AD,Data!M380,Orders!W:W,0,Orders!X:X,0)+SUMIFS(Orders!AG:AG,Orders!AD:AD,Data!M380,Orders!W:W,1,Orders!X:X,1))/12000,0),IF(Data!Z380="AAM",SUMIFS(Data!AC:AC,Data!Z:Z,"TM",Data!X:X,Data!M380,AA:AA,"H"),IF(Data!Z380="AM",SUMIFS(Data!AC:AC,Data!Z:Z,"TM",Data!V:V,Data!M380,AA:AA,"H"),IF(Data!Z380="AZM",SUMIFS(Data!AC:AC,Data!Z:Z,"TM",Data!U:U,Data!M380,AA:AA,"H"),IF(Data!Z380="Zone",SUMIFS(Data!AC:AC,Data!Z:Z,"TM",Data!T:T,Data!M380,AA:AA,"H"),IF(Data!Z380="Region",SUMIFS(Data!AC:AC,Data!Z:Z,"TM",Data!S:S,Data!M380,AA:AA,"H"),IF(Data!Z380="Country",SUMIFS(Data!AC:AC,Data!Z:Z,"TM",Data!R:R,Data!M380,AA:AA,"H"),"")))))))</f>
        <v>0</v>
      </c>
      <c r="AD380" s="18">
        <f>IF(Z380="TM",0,IF(Data!Z380="AAM",SUMIFS(Data!AD:AD,Data!Z:Z,"TM",Data!X:X,Data!M380,AA:AA,"H"),IF(Data!Z380="AM",SUMIFS(Data!AD:AD,Data!Z:Z,"TM",Data!V:V,Data!M380,AA:AA,"H"),IF(Data!Z380="AZM",SUMIFS(Data!AD:AD,Data!Z:Z,"TM",Data!U:U,Data!M380,AA:AA,"H"),IF(Data!Z380="Zone",SUMIFS(Data!AD:AD,Data!Z:Z,"TM",Data!T:T,Data!M380,AA:AA,"H"),IF(Data!Z380="Region",SUMIFS(Data!AD:AD,Data!Z:Z,"TM",Data!S:S,Data!M380,AA:AA,"H"),IF(Data!Z380="Country",SUMIFS(Data!AD:AD,Data!Z:Z,"TM",Data!R:R,Data!M380,AA:AA,"H"),"")))))))</f>
        <v>0</v>
      </c>
      <c r="AE380" s="27">
        <f t="shared" si="94"/>
        <v>0</v>
      </c>
      <c r="AF380" s="26">
        <f t="shared" si="95"/>
        <v>0</v>
      </c>
      <c r="AG380" s="26">
        <f t="shared" si="96"/>
        <v>0</v>
      </c>
      <c r="AH380" s="26">
        <f t="shared" si="97"/>
        <v>0</v>
      </c>
      <c r="AJ380" s="28">
        <f>IF(Z380="TM",IF(AA380="U",(SUMIFS(Orders!AG:AG,Orders!AD:AD,Data!M380,Orders!W:W,0,Orders!X:X,0)+SUMIFS(Orders!AG:AG,Orders!AD:AD,Data!M380,Orders!W:W,1,Orders!X:X,1))/12000,0),IF(Data!Z380="AAM",SUMIFS(Data!AJ:AJ,Data!Z:Z,"TM",Data!X:X,Data!M380,AA:AA,"U"),IF(Data!Z380="AM",SUMIFS(Data!AJ:AJ,Data!Z:Z,"TM",Data!V:V,Data!M380,AA:AA,"U"),IF(Data!Z380="AZM",SUMIFS(Data!AJ:AJ,Data!Z:Z,"TM",Data!U:U,Data!M380,AA:AA,"U"),IF(Data!Z380="Zone",SUMIFS(Data!AJ:AJ,Data!Z:Z,"TM",Data!T:T,Data!M380,AA:AA,"U"),IF(Data!Z380="Region",SUMIFS(Data!AJ:AJ,Data!Z:Z,"TM",Data!S:S,Data!M380,AA:AA,"U"),IF(Data!Z380="Country",SUMIFS(Data!AJ:AJ,Data!Z:Z,"TM",Data!R:R,Data!M380,AA:AA,"U"),"")))))))</f>
        <v>0</v>
      </c>
      <c r="AK380" s="18">
        <f>IF(Z380="TM",IF(AA380="U",(SUMIFS(Orders!AG:AG,Orders!AD:AD,Data!M380,Orders!W:W,0,Orders!X:X,0)+SUMIFS(Orders!AG:AG,Orders!AD:AD,Data!M380,Orders!W:W,1,Orders!X:X,1)),0),IF(Data!Z380="AAM",SUMIFS(Data!AK:AK,Data!Z:Z,"TM",Data!X:X,Data!M380,AA:AA,"U"),IF(Data!Z380="AM",SUMIFS(Data!AK:AK,Data!Z:Z,"TM",Data!V:V,Data!M380,AA:AA,"U"),IF(Data!Z380="AZM",SUMIFS(Data!AK:AK,Data!Z:Z,"TM",Data!U:U,Data!M380,AA:AA,"U"),IF(Data!Z380="Zone",SUMIFS(Data!AK:AK,Data!Z:Z,"TM",Data!T:T,Data!M380,AA:AA,"U"),IF(Data!Z380="Region",SUMIFS(Data!AK:AK,Data!Z:Z,"TM",Data!S:S,Data!M380,AA:AA,"U"),IF(Data!Z380="Country",SUMIFS(Data!AK:AK,Data!Z:Z,"TM",Data!R:R,Data!M380,AA:AA,"U"),"")))))))</f>
        <v>0</v>
      </c>
      <c r="AL380" s="18">
        <f>IF(Z380="TM",12000*0,IF(Data!Z380="AAM",SUMIFS(Data!AL:AL,Data!Z:Z,"TM",Data!X:X,Data!M380,AA:AA,"H"),IF(Data!Z380="AM",SUMIFS(Data!AL:AL,Data!Z:Z,"TM",Data!V:V,Data!M380,AA:AA,"H"),IF(Data!Z380="AZM",SUMIFS(Data!AL:AL,Data!Z:Z,"TM",Data!U:U,Data!M380,AA:AA,"H"),IF(Data!Z380="Zone",SUMIFS(Data!AL:AL,Data!Z:Z,"TM",Data!T:T,Data!M380,AA:AA,"H"),IF(Data!Z380="Region",SUMIFS(Data!AL:AL,Data!Z:Z,"TM",Data!S:S,Data!M380,AA:AA,"H"),IF(Data!Z380="Country",SUMIFS(Data!AL:AL,Data!Z:Z,"TM",Data!R:R,Data!M380,AA:AA,"H"),"")))))))</f>
        <v>0</v>
      </c>
      <c r="AM380" s="27">
        <f t="shared" si="98"/>
        <v>0</v>
      </c>
      <c r="AN380" s="26">
        <f t="shared" si="99"/>
        <v>0</v>
      </c>
      <c r="AO380" s="26">
        <f t="shared" si="100"/>
        <v>0</v>
      </c>
      <c r="AQ380" s="28">
        <f t="shared" si="101"/>
        <v>0</v>
      </c>
      <c r="AR380" s="18">
        <f t="shared" si="102"/>
        <v>0</v>
      </c>
      <c r="AS380" s="18">
        <f t="shared" si="103"/>
        <v>0</v>
      </c>
      <c r="AT380" s="27">
        <f t="shared" si="104"/>
        <v>0</v>
      </c>
      <c r="AU380" s="27"/>
      <c r="AV380" s="27"/>
      <c r="AW380" s="18">
        <f>IF(Z380="TM",(COUNTIFS(Orders!AD:AD,Data!M380,Orders!W:W,0,Orders!X:X,0,Orders!S:S,"*Ray*")+COUNTIFS(Orders!AD:AD,Data!M380,Orders!W:W,1,Orders!X:X,1,Orders!S:S,"*Ray*")+COUNTIFS(Orders!AD:AD,Data!M380,Orders!W:W,0,Orders!X:X,0,Orders!S:S,"*Fabric*")+COUNTIFS(Orders!AD:AD,Data!M380,Orders!W:W,1,Orders!X:X,1,Orders!S:S,"*Fabric*")),IF(Data!Z380="AAM",SUMIFS(Data!AW:AW,Data!Z:Z,"TM",Data!X:X,Data!M380),IF(Data!Z380="AM",SUMIFS(Data!AW:AW,Data!Z:Z,"TM",Data!V:V,Data!M380),IF(Data!Z380="AZM",SUMIFS(Data!AW:AW,Data!Z:Z,"TM",Data!U:U,Data!M380),IF(Data!Z380="Zone",SUMIFS(Data!AW:AW,Data!Z:Z,"TM",Data!T:T,Data!M380),IF(Data!Z380="Region",SUMIFS(Data!AW:AW,Data!Z:Z,"TM",Data!S:S,Data!M380),IF(Data!Z380="Country",SUMIFS(Data!AW:AW,Data!Z:Z,"TM",Data!R:R,Data!M380),0)))))))</f>
        <v>0</v>
      </c>
      <c r="AX380" s="18">
        <f>IF(Z380="TM",(COUNTIFS(Orders!AD:AD,Data!M380,Orders!W:W,0,Orders!X:X,0,Orders!S:S,"*Starter*")+COUNTIFS(Orders!AD:AD,Data!M380,Orders!W:W,1,Orders!X:X,1,Orders!S:S,"*Starter*")),IF(Data!Z380="AAM",SUMIFS(Data!AX:AX,Data!Z:Z,"TM",Data!X:X,Data!M380),IF(Data!Z380="AM",SUMIFS(Data!AX:AX,Data!Z:Z,"TM",Data!V:V,Data!M380),IF(Data!Z380="AZM",SUMIFS(Data!AX:AX,Data!Z:Z,"TM",Data!U:U,Data!M380),IF(Data!Z380="Zone",SUMIFS(Data!AX:AX,Data!Z:Z,"TM",Data!T:T,Data!M380),IF(Data!Z380="Region",SUMIFS(Data!AX:AX,Data!Z:Z,"TM",Data!S:S,Data!M380),IF(Data!Z380="Country",SUMIFS(Data!AX:AX,Data!Z:Z,"TM",Data!R:R,Data!M380),0)))))))</f>
        <v>0</v>
      </c>
      <c r="AY380" s="18">
        <f>IF(Z380="TM",(COUNTIFS(Orders!AD:AD,Data!M380,Orders!W:W,0,Orders!X:X,0,Orders!S:S,"*Pro*")+COUNTIFS(Orders!AD:AD,Data!M380,Orders!W:W,1,Orders!X:X,1,Orders!S:S,"*Pro*")),IF(Data!Z380="AAM",SUMIFS(Data!AY:AY,Data!Z:Z,"TM",Data!X:X,Data!M380),IF(Data!Z380="AM",SUMIFS(Data!AY:AY,Data!Z:Z,"TM",Data!V:V,Data!M380),IF(Data!Z380="AZM",SUMIFS(Data!AY:AY,Data!Z:Z,"TM",Data!U:U,Data!M380),IF(Data!Z380="Zone",SUMIFS(Data!AY:AY,Data!Z:Z,"TM",Data!T:T,Data!M380),IF(Data!Z380="Region",SUMIFS(Data!AY:AY,Data!Z:Z,"TM",Data!S:S,Data!M380),IF(Data!Z380="Country",SUMIFS(Data!AY:AY,Data!Z:Z,"TM",Data!R:R,Data!M380),0)))))))</f>
        <v>0</v>
      </c>
      <c r="AZ380" s="18">
        <f>IF(Z380="TM",(COUNTIFS(Orders!AD:AD,Data!M380,Orders!W:W,0,Orders!X:X,0,Orders!S:S,"*Tab*")+COUNTIFS(Orders!AD:AD,Data!M380,Orders!W:W,1,Orders!X:X,1,Orders!S:S,"*Tab*")),IF(Data!Z380="AAM",SUMIFS(Data!AZ:AZ,Data!Z:Z,"TM",Data!X:X,Data!M380),IF(Data!Z380="AM",SUMIFS(Data!AZ:AZ,Data!Z:Z,"TM",Data!V:V,Data!M380),IF(Data!Z380="AZM",SUMIFS(Data!AZ:AZ,Data!Z:Z,"TM",Data!U:U,Data!M380),IF(Data!Z380="Zone",SUMIFS(Data!AZ:AZ,Data!Z:Z,"TM",Data!T:T,Data!M380),IF(Data!Z380="Region",SUMIFS(Data!AZ:AZ,Data!Z:Z,"TM",Data!S:S,Data!M380),IF(Data!Z380="Country",SUMIFS(Data!AZ:AZ,Data!Z:Z,"TM",Data!R:R,Data!M380),0)))))))</f>
        <v>0</v>
      </c>
      <c r="BA380" s="18">
        <f>IF(Z380="TM",(COUNTIFS(Orders!AD:AD,Data!M380,Orders!W:W,0,Orders!X:X,0,Orders!S:S,"*Dental*")+COUNTIFS(Orders!AD:AD,Data!M380,Orders!W:W,1,Orders!X:X,1,Orders!S:S,"*Dental*")+COUNTIFS(Orders!AD:AD,Data!M380,Orders!W:W,0,Orders!X:X,0,Orders!S:S,"*Pediatric*")+COUNTIFS(Orders!AD:AD,Data!M380,Orders!W:W,1,Orders!X:X,1,Orders!S:S,"*Pediatric*")),IF(Data!Z380="AAM",SUMIFS(Data!BA:BA,Data!Z:Z,"TM",Data!X:X,Data!M380),IF(Data!Z380="AM",SUMIFS(Data!BA:BA,Data!Z:Z,"TM",Data!V:V,Data!M380),IF(Data!Z380="AZM",SUMIFS(Data!BA:BA,Data!Z:Z,"TM",Data!U:U,Data!M380),IF(Data!Z380="Zone",SUMIFS(Data!BA:BA,Data!Z:Z,"TM",Data!T:T,Data!M380),IF(Data!Z380="Region",SUMIFS(Data!BA:BA,Data!Z:Z,"TM",Data!S:S,Data!M380),IF(Data!Z380="Country",SUMIFS(Data!BA:BA,Data!Z:Z,"TM",Data!R:R,Data!M380),0)))))))</f>
        <v>0</v>
      </c>
      <c r="BB380" s="18">
        <f>IF(Z380="TM",(COUNTIFS(Orders!AD:AD,Data!M380,Orders!W:W,0,Orders!X:X,0,Orders!S:S,"*Fabric*")+COUNTIFS(Orders!AD:AD,Data!M380,Orders!W:W,1,Orders!X:X,1,Orders!S:S,"*Fabric*")),IF(Data!Z380="AAM",SUMIFS(Data!BB:BB,Data!Z:Z,"TM",Data!X:X,Data!M380),IF(Data!Z380="AM",SUMIFS(Data!BB:BB,Data!Z:Z,"TM",Data!V:V,Data!M380),IF(Data!Z380="AZM",SUMIFS(Data!BB:BB,Data!Z:Z,"TM",Data!U:U,Data!M380),IF(Data!Z380="Zone",SUMIFS(Data!BB:BB,Data!Z:Z,"TM",Data!T:T,Data!M380),IF(Data!Z380="Region",SUMIFS(Data!BB:BB,Data!Z:Z,"TM",Data!S:S,Data!M380),IF(Data!Z380="Country",SUMIFS(Data!BB:BB,Data!Z:Z,"TM",Data!R:R,Data!M380),0)))))))</f>
        <v>0</v>
      </c>
    </row>
    <row r="381" spans="1:54" ht="15.75" x14ac:dyDescent="0.3">
      <c r="A381" s="33" t="str">
        <f t="shared" si="105"/>
        <v/>
      </c>
      <c r="B381" s="33" t="b">
        <f t="shared" si="106"/>
        <v>1</v>
      </c>
      <c r="C381" s="33" t="e">
        <f>IF(ISERROR(SMALL($D$4:$D$594,E381)),””,SMALL($D$4:$D$594,E381))</f>
        <v>#NAME?</v>
      </c>
      <c r="D381" s="34" t="str">
        <f t="shared" si="107"/>
        <v/>
      </c>
      <c r="E381" s="33">
        <f>ROWS($E$4:E381)</f>
        <v>378</v>
      </c>
      <c r="F381" s="33">
        <f t="shared" si="108"/>
        <v>0</v>
      </c>
      <c r="G381" s="33">
        <f>IF(OR(Report!$C$7="",Report!$C$7="All Levels"),1,IF(Report!$C$7=Data!Z381,1,0))</f>
        <v>0</v>
      </c>
      <c r="H381" s="33">
        <f t="shared" si="109"/>
        <v>1</v>
      </c>
      <c r="I381" s="33">
        <f t="shared" si="110"/>
        <v>3</v>
      </c>
      <c r="J381" s="33">
        <f>IF(OR(Report!$F$7="",Report!$F$7="All AMs"),1,IF(Report!$F$7=Data!W381,1,0))</f>
        <v>1</v>
      </c>
      <c r="K381" s="33">
        <f>IF(OR(Report!$E$7="",Report!$E$7="All Zones"),1,IF(Report!$E$7=Data!P381,1,0))</f>
        <v>1</v>
      </c>
      <c r="L381" s="33">
        <f>IF(OR(Report!$D$7="",Report!$D$7="All Regions"),1,IF(Report!$D$7=Data!O381,1,0))</f>
        <v>1</v>
      </c>
      <c r="M381" s="67" t="s">
        <v>596</v>
      </c>
      <c r="N381" s="67" t="s">
        <v>1214</v>
      </c>
      <c r="O381" s="68" t="s">
        <v>19</v>
      </c>
      <c r="P381" s="68" t="s">
        <v>687</v>
      </c>
      <c r="Q381" s="68" t="s">
        <v>687</v>
      </c>
      <c r="R381" s="67" t="s">
        <v>777</v>
      </c>
      <c r="S381" s="67" t="s">
        <v>753</v>
      </c>
      <c r="T381" s="67" t="s">
        <v>756</v>
      </c>
      <c r="U381" s="67" t="s">
        <v>787</v>
      </c>
      <c r="V381" s="67" t="s">
        <v>835</v>
      </c>
      <c r="W381" s="67" t="s">
        <v>723</v>
      </c>
      <c r="X381" s="67" t="s">
        <v>236</v>
      </c>
      <c r="Y381" s="68" t="s">
        <v>362</v>
      </c>
      <c r="Z381" s="68" t="s">
        <v>13</v>
      </c>
      <c r="AA381" s="68" t="s">
        <v>70</v>
      </c>
      <c r="AB381" s="18">
        <f>IF(Z381="TM",IF(AA381="H",(COUNTIFS(Orders!AD:AD,Data!M381,Orders!W:W,0,Orders!X:X,0)+COUNTIFS(Orders!AD:AD,Data!M381,Orders!W:W,1,Orders!X:X,1)),0),IF(Data!Z381="AAM",SUMIFS(Data!AB:AB,Data!Z:Z,"TM",Data!X:X,Data!M381,AA:AA,"H"),IF(Data!Z381="AM",SUMIFS(Data!AB:AB,Data!Z:Z,"TM",Data!V:V,Data!M381,AA:AA,"H"),IF(Data!Z381="AZM",SUMIFS(Data!AB:AB,Data!Z:Z,"TM",Data!U:U,Data!M381,AA:AA,"H"),IF(Data!Z381="ZM",SUMIFS(Data!AB:AB,Data!Z:Z,"TM",Data!T:T,Data!M381,AA:AA,"H"),IF(Data!Z381="RM",SUMIFS(Data!AB:AB,Data!Z:Z,"TM",Data!S:S,Data!M381,AA:AA,"H"),IF(Data!Z381="CM",SUMIFS(Data!AB:AB,Data!Z:Z,"TM",Data!R:R,Data!M381,AA:AA,"H"),"")))))))</f>
        <v>0</v>
      </c>
      <c r="AC381" s="28">
        <f>IF(Z381="TM",IF(AA381="H",(SUMIFS(Orders!AG:AG,Orders!AD:AD,Data!M381,Orders!W:W,0,Orders!X:X,0)+SUMIFS(Orders!AG:AG,Orders!AD:AD,Data!M381,Orders!W:W,1,Orders!X:X,1))/12000,0),IF(Data!Z381="AAM",SUMIFS(Data!AC:AC,Data!Z:Z,"TM",Data!X:X,Data!M381,AA:AA,"H"),IF(Data!Z381="AM",SUMIFS(Data!AC:AC,Data!Z:Z,"TM",Data!V:V,Data!M381,AA:AA,"H"),IF(Data!Z381="AZM",SUMIFS(Data!AC:AC,Data!Z:Z,"TM",Data!U:U,Data!M381,AA:AA,"H"),IF(Data!Z381="Zone",SUMIFS(Data!AC:AC,Data!Z:Z,"TM",Data!T:T,Data!M381,AA:AA,"H"),IF(Data!Z381="Region",SUMIFS(Data!AC:AC,Data!Z:Z,"TM",Data!S:S,Data!M381,AA:AA,"H"),IF(Data!Z381="Country",SUMIFS(Data!AC:AC,Data!Z:Z,"TM",Data!R:R,Data!M381,AA:AA,"H"),"")))))))</f>
        <v>0</v>
      </c>
      <c r="AD381" s="18">
        <f>IF(Z381="TM",0,IF(Data!Z381="AAM",SUMIFS(Data!AD:AD,Data!Z:Z,"TM",Data!X:X,Data!M381,AA:AA,"H"),IF(Data!Z381="AM",SUMIFS(Data!AD:AD,Data!Z:Z,"TM",Data!V:V,Data!M381,AA:AA,"H"),IF(Data!Z381="AZM",SUMIFS(Data!AD:AD,Data!Z:Z,"TM",Data!U:U,Data!M381,AA:AA,"H"),IF(Data!Z381="Zone",SUMIFS(Data!AD:AD,Data!Z:Z,"TM",Data!T:T,Data!M381,AA:AA,"H"),IF(Data!Z381="Region",SUMIFS(Data!AD:AD,Data!Z:Z,"TM",Data!S:S,Data!M381,AA:AA,"H"),IF(Data!Z381="Country",SUMIFS(Data!AD:AD,Data!Z:Z,"TM",Data!R:R,Data!M381,AA:AA,"H"),"")))))))</f>
        <v>0</v>
      </c>
      <c r="AE381" s="27">
        <f t="shared" si="94"/>
        <v>0</v>
      </c>
      <c r="AF381" s="26">
        <f t="shared" si="95"/>
        <v>0</v>
      </c>
      <c r="AG381" s="26">
        <f t="shared" si="96"/>
        <v>0</v>
      </c>
      <c r="AH381" s="26">
        <f t="shared" si="97"/>
        <v>0</v>
      </c>
      <c r="AJ381" s="28">
        <f>IF(Z381="TM",IF(AA381="U",(SUMIFS(Orders!AG:AG,Orders!AD:AD,Data!M381,Orders!W:W,0,Orders!X:X,0)+SUMIFS(Orders!AG:AG,Orders!AD:AD,Data!M381,Orders!W:W,1,Orders!X:X,1))/12000,0),IF(Data!Z381="AAM",SUMIFS(Data!AJ:AJ,Data!Z:Z,"TM",Data!X:X,Data!M381,AA:AA,"U"),IF(Data!Z381="AM",SUMIFS(Data!AJ:AJ,Data!Z:Z,"TM",Data!V:V,Data!M381,AA:AA,"U"),IF(Data!Z381="AZM",SUMIFS(Data!AJ:AJ,Data!Z:Z,"TM",Data!U:U,Data!M381,AA:AA,"U"),IF(Data!Z381="Zone",SUMIFS(Data!AJ:AJ,Data!Z:Z,"TM",Data!T:T,Data!M381,AA:AA,"U"),IF(Data!Z381="Region",SUMIFS(Data!AJ:AJ,Data!Z:Z,"TM",Data!S:S,Data!M381,AA:AA,"U"),IF(Data!Z381="Country",SUMIFS(Data!AJ:AJ,Data!Z:Z,"TM",Data!R:R,Data!M381,AA:AA,"U"),"")))))))</f>
        <v>0</v>
      </c>
      <c r="AK381" s="18">
        <f>IF(Z381="TM",IF(AA381="U",(SUMIFS(Orders!AG:AG,Orders!AD:AD,Data!M381,Orders!W:W,0,Orders!X:X,0)+SUMIFS(Orders!AG:AG,Orders!AD:AD,Data!M381,Orders!W:W,1,Orders!X:X,1)),0),IF(Data!Z381="AAM",SUMIFS(Data!AK:AK,Data!Z:Z,"TM",Data!X:X,Data!M381,AA:AA,"U"),IF(Data!Z381="AM",SUMIFS(Data!AK:AK,Data!Z:Z,"TM",Data!V:V,Data!M381,AA:AA,"U"),IF(Data!Z381="AZM",SUMIFS(Data!AK:AK,Data!Z:Z,"TM",Data!U:U,Data!M381,AA:AA,"U"),IF(Data!Z381="Zone",SUMIFS(Data!AK:AK,Data!Z:Z,"TM",Data!T:T,Data!M381,AA:AA,"U"),IF(Data!Z381="Region",SUMIFS(Data!AK:AK,Data!Z:Z,"TM",Data!S:S,Data!M381,AA:AA,"U"),IF(Data!Z381="Country",SUMIFS(Data!AK:AK,Data!Z:Z,"TM",Data!R:R,Data!M381,AA:AA,"U"),"")))))))</f>
        <v>0</v>
      </c>
      <c r="AL381" s="18">
        <f>IF(Z381="TM",12000*0,IF(Data!Z381="AAM",SUMIFS(Data!AL:AL,Data!Z:Z,"TM",Data!X:X,Data!M381,AA:AA,"H"),IF(Data!Z381="AM",SUMIFS(Data!AL:AL,Data!Z:Z,"TM",Data!V:V,Data!M381,AA:AA,"H"),IF(Data!Z381="AZM",SUMIFS(Data!AL:AL,Data!Z:Z,"TM",Data!U:U,Data!M381,AA:AA,"H"),IF(Data!Z381="Zone",SUMIFS(Data!AL:AL,Data!Z:Z,"TM",Data!T:T,Data!M381,AA:AA,"H"),IF(Data!Z381="Region",SUMIFS(Data!AL:AL,Data!Z:Z,"TM",Data!S:S,Data!M381,AA:AA,"H"),IF(Data!Z381="Country",SUMIFS(Data!AL:AL,Data!Z:Z,"TM",Data!R:R,Data!M381,AA:AA,"H"),"")))))))</f>
        <v>0</v>
      </c>
      <c r="AM381" s="27">
        <f t="shared" si="98"/>
        <v>0</v>
      </c>
      <c r="AN381" s="26">
        <f t="shared" si="99"/>
        <v>0</v>
      </c>
      <c r="AO381" s="26">
        <f t="shared" si="100"/>
        <v>0</v>
      </c>
      <c r="AQ381" s="28">
        <f t="shared" si="101"/>
        <v>0</v>
      </c>
      <c r="AR381" s="18">
        <f t="shared" si="102"/>
        <v>0</v>
      </c>
      <c r="AS381" s="18">
        <f t="shared" si="103"/>
        <v>0</v>
      </c>
      <c r="AT381" s="27">
        <f t="shared" si="104"/>
        <v>0</v>
      </c>
      <c r="AU381" s="27"/>
      <c r="AV381" s="27"/>
      <c r="AW381" s="18">
        <f>IF(Z381="TM",(COUNTIFS(Orders!AD:AD,Data!M381,Orders!W:W,0,Orders!X:X,0,Orders!S:S,"*Ray*")+COUNTIFS(Orders!AD:AD,Data!M381,Orders!W:W,1,Orders!X:X,1,Orders!S:S,"*Ray*")+COUNTIFS(Orders!AD:AD,Data!M381,Orders!W:W,0,Orders!X:X,0,Orders!S:S,"*Fabric*")+COUNTIFS(Orders!AD:AD,Data!M381,Orders!W:W,1,Orders!X:X,1,Orders!S:S,"*Fabric*")),IF(Data!Z381="AAM",SUMIFS(Data!AW:AW,Data!Z:Z,"TM",Data!X:X,Data!M381),IF(Data!Z381="AM",SUMIFS(Data!AW:AW,Data!Z:Z,"TM",Data!V:V,Data!M381),IF(Data!Z381="AZM",SUMIFS(Data!AW:AW,Data!Z:Z,"TM",Data!U:U,Data!M381),IF(Data!Z381="Zone",SUMIFS(Data!AW:AW,Data!Z:Z,"TM",Data!T:T,Data!M381),IF(Data!Z381="Region",SUMIFS(Data!AW:AW,Data!Z:Z,"TM",Data!S:S,Data!M381),IF(Data!Z381="Country",SUMIFS(Data!AW:AW,Data!Z:Z,"TM",Data!R:R,Data!M381),0)))))))</f>
        <v>0</v>
      </c>
      <c r="AX381" s="18">
        <f>IF(Z381="TM",(COUNTIFS(Orders!AD:AD,Data!M381,Orders!W:W,0,Orders!X:X,0,Orders!S:S,"*Starter*")+COUNTIFS(Orders!AD:AD,Data!M381,Orders!W:W,1,Orders!X:X,1,Orders!S:S,"*Starter*")),IF(Data!Z381="AAM",SUMIFS(Data!AX:AX,Data!Z:Z,"TM",Data!X:X,Data!M381),IF(Data!Z381="AM",SUMIFS(Data!AX:AX,Data!Z:Z,"TM",Data!V:V,Data!M381),IF(Data!Z381="AZM",SUMIFS(Data!AX:AX,Data!Z:Z,"TM",Data!U:U,Data!M381),IF(Data!Z381="Zone",SUMIFS(Data!AX:AX,Data!Z:Z,"TM",Data!T:T,Data!M381),IF(Data!Z381="Region",SUMIFS(Data!AX:AX,Data!Z:Z,"TM",Data!S:S,Data!M381),IF(Data!Z381="Country",SUMIFS(Data!AX:AX,Data!Z:Z,"TM",Data!R:R,Data!M381),0)))))))</f>
        <v>0</v>
      </c>
      <c r="AY381" s="18">
        <f>IF(Z381="TM",(COUNTIFS(Orders!AD:AD,Data!M381,Orders!W:W,0,Orders!X:X,0,Orders!S:S,"*Pro*")+COUNTIFS(Orders!AD:AD,Data!M381,Orders!W:W,1,Orders!X:X,1,Orders!S:S,"*Pro*")),IF(Data!Z381="AAM",SUMIFS(Data!AY:AY,Data!Z:Z,"TM",Data!X:X,Data!M381),IF(Data!Z381="AM",SUMIFS(Data!AY:AY,Data!Z:Z,"TM",Data!V:V,Data!M381),IF(Data!Z381="AZM",SUMIFS(Data!AY:AY,Data!Z:Z,"TM",Data!U:U,Data!M381),IF(Data!Z381="Zone",SUMIFS(Data!AY:AY,Data!Z:Z,"TM",Data!T:T,Data!M381),IF(Data!Z381="Region",SUMIFS(Data!AY:AY,Data!Z:Z,"TM",Data!S:S,Data!M381),IF(Data!Z381="Country",SUMIFS(Data!AY:AY,Data!Z:Z,"TM",Data!R:R,Data!M381),0)))))))</f>
        <v>0</v>
      </c>
      <c r="AZ381" s="18">
        <f>IF(Z381="TM",(COUNTIFS(Orders!AD:AD,Data!M381,Orders!W:W,0,Orders!X:X,0,Orders!S:S,"*Tab*")+COUNTIFS(Orders!AD:AD,Data!M381,Orders!W:W,1,Orders!X:X,1,Orders!S:S,"*Tab*")),IF(Data!Z381="AAM",SUMIFS(Data!AZ:AZ,Data!Z:Z,"TM",Data!X:X,Data!M381),IF(Data!Z381="AM",SUMIFS(Data!AZ:AZ,Data!Z:Z,"TM",Data!V:V,Data!M381),IF(Data!Z381="AZM",SUMIFS(Data!AZ:AZ,Data!Z:Z,"TM",Data!U:U,Data!M381),IF(Data!Z381="Zone",SUMIFS(Data!AZ:AZ,Data!Z:Z,"TM",Data!T:T,Data!M381),IF(Data!Z381="Region",SUMIFS(Data!AZ:AZ,Data!Z:Z,"TM",Data!S:S,Data!M381),IF(Data!Z381="Country",SUMIFS(Data!AZ:AZ,Data!Z:Z,"TM",Data!R:R,Data!M381),0)))))))</f>
        <v>0</v>
      </c>
      <c r="BA381" s="18">
        <f>IF(Z381="TM",(COUNTIFS(Orders!AD:AD,Data!M381,Orders!W:W,0,Orders!X:X,0,Orders!S:S,"*Dental*")+COUNTIFS(Orders!AD:AD,Data!M381,Orders!W:W,1,Orders!X:X,1,Orders!S:S,"*Dental*")+COUNTIFS(Orders!AD:AD,Data!M381,Orders!W:W,0,Orders!X:X,0,Orders!S:S,"*Pediatric*")+COUNTIFS(Orders!AD:AD,Data!M381,Orders!W:W,1,Orders!X:X,1,Orders!S:S,"*Pediatric*")),IF(Data!Z381="AAM",SUMIFS(Data!BA:BA,Data!Z:Z,"TM",Data!X:X,Data!M381),IF(Data!Z381="AM",SUMIFS(Data!BA:BA,Data!Z:Z,"TM",Data!V:V,Data!M381),IF(Data!Z381="AZM",SUMIFS(Data!BA:BA,Data!Z:Z,"TM",Data!U:U,Data!M381),IF(Data!Z381="Zone",SUMIFS(Data!BA:BA,Data!Z:Z,"TM",Data!T:T,Data!M381),IF(Data!Z381="Region",SUMIFS(Data!BA:BA,Data!Z:Z,"TM",Data!S:S,Data!M381),IF(Data!Z381="Country",SUMIFS(Data!BA:BA,Data!Z:Z,"TM",Data!R:R,Data!M381),0)))))))</f>
        <v>0</v>
      </c>
      <c r="BB381" s="18">
        <f>IF(Z381="TM",(COUNTIFS(Orders!AD:AD,Data!M381,Orders!W:W,0,Orders!X:X,0,Orders!S:S,"*Fabric*")+COUNTIFS(Orders!AD:AD,Data!M381,Orders!W:W,1,Orders!X:X,1,Orders!S:S,"*Fabric*")),IF(Data!Z381="AAM",SUMIFS(Data!BB:BB,Data!Z:Z,"TM",Data!X:X,Data!M381),IF(Data!Z381="AM",SUMIFS(Data!BB:BB,Data!Z:Z,"TM",Data!V:V,Data!M381),IF(Data!Z381="AZM",SUMIFS(Data!BB:BB,Data!Z:Z,"TM",Data!U:U,Data!M381),IF(Data!Z381="Zone",SUMIFS(Data!BB:BB,Data!Z:Z,"TM",Data!T:T,Data!M381),IF(Data!Z381="Region",SUMIFS(Data!BB:BB,Data!Z:Z,"TM",Data!S:S,Data!M381),IF(Data!Z381="Country",SUMIFS(Data!BB:BB,Data!Z:Z,"TM",Data!R:R,Data!M381),0)))))))</f>
        <v>0</v>
      </c>
    </row>
    <row r="382" spans="1:54" ht="15.75" x14ac:dyDescent="0.3">
      <c r="A382" s="33" t="str">
        <f t="shared" si="105"/>
        <v/>
      </c>
      <c r="B382" s="33" t="b">
        <f t="shared" si="106"/>
        <v>1</v>
      </c>
      <c r="C382" s="33" t="e">
        <f>IF(ISERROR(SMALL($D$4:$D$594,E382)),””,SMALL($D$4:$D$594,E382))</f>
        <v>#NAME?</v>
      </c>
      <c r="D382" s="34" t="str">
        <f t="shared" si="107"/>
        <v/>
      </c>
      <c r="E382" s="33">
        <f>ROWS($E$4:E382)</f>
        <v>379</v>
      </c>
      <c r="F382" s="33">
        <f t="shared" si="108"/>
        <v>0</v>
      </c>
      <c r="G382" s="33">
        <f>IF(OR(Report!$C$7="",Report!$C$7="All Levels"),1,IF(Report!$C$7=Data!Z382,1,0))</f>
        <v>0</v>
      </c>
      <c r="H382" s="33">
        <f t="shared" si="109"/>
        <v>1</v>
      </c>
      <c r="I382" s="33">
        <f t="shared" si="110"/>
        <v>3</v>
      </c>
      <c r="J382" s="33">
        <f>IF(OR(Report!$F$7="",Report!$F$7="All AMs"),1,IF(Report!$F$7=Data!W382,1,0))</f>
        <v>1</v>
      </c>
      <c r="K382" s="33">
        <f>IF(OR(Report!$E$7="",Report!$E$7="All Zones"),1,IF(Report!$E$7=Data!P382,1,0))</f>
        <v>1</v>
      </c>
      <c r="L382" s="33">
        <f>IF(OR(Report!$D$7="",Report!$D$7="All Regions"),1,IF(Report!$D$7=Data!O382,1,0))</f>
        <v>1</v>
      </c>
      <c r="M382" s="67" t="s">
        <v>400</v>
      </c>
      <c r="N382" s="67" t="s">
        <v>1215</v>
      </c>
      <c r="O382" s="68" t="s">
        <v>19</v>
      </c>
      <c r="P382" s="68" t="s">
        <v>687</v>
      </c>
      <c r="Q382" s="68" t="s">
        <v>687</v>
      </c>
      <c r="R382" s="67" t="s">
        <v>777</v>
      </c>
      <c r="S382" s="67" t="s">
        <v>753</v>
      </c>
      <c r="T382" s="67" t="s">
        <v>756</v>
      </c>
      <c r="U382" s="67" t="s">
        <v>787</v>
      </c>
      <c r="V382" s="67" t="s">
        <v>835</v>
      </c>
      <c r="W382" s="67" t="s">
        <v>723</v>
      </c>
      <c r="X382" s="67" t="s">
        <v>236</v>
      </c>
      <c r="Y382" s="68" t="s">
        <v>361</v>
      </c>
      <c r="Z382" s="68" t="s">
        <v>13</v>
      </c>
      <c r="AA382" s="68" t="s">
        <v>70</v>
      </c>
      <c r="AB382" s="18">
        <f>IF(Z382="TM",IF(AA382="H",(COUNTIFS(Orders!AD:AD,Data!M382,Orders!W:W,0,Orders!X:X,0)+COUNTIFS(Orders!AD:AD,Data!M382,Orders!W:W,1,Orders!X:X,1)),0),IF(Data!Z382="AAM",SUMIFS(Data!AB:AB,Data!Z:Z,"TM",Data!X:X,Data!M382,AA:AA,"H"),IF(Data!Z382="AM",SUMIFS(Data!AB:AB,Data!Z:Z,"TM",Data!V:V,Data!M382,AA:AA,"H"),IF(Data!Z382="AZM",SUMIFS(Data!AB:AB,Data!Z:Z,"TM",Data!U:U,Data!M382,AA:AA,"H"),IF(Data!Z382="ZM",SUMIFS(Data!AB:AB,Data!Z:Z,"TM",Data!T:T,Data!M382,AA:AA,"H"),IF(Data!Z382="RM",SUMIFS(Data!AB:AB,Data!Z:Z,"TM",Data!S:S,Data!M382,AA:AA,"H"),IF(Data!Z382="CM",SUMIFS(Data!AB:AB,Data!Z:Z,"TM",Data!R:R,Data!M382,AA:AA,"H"),"")))))))</f>
        <v>0</v>
      </c>
      <c r="AC382" s="28">
        <f>IF(Z382="TM",IF(AA382="H",(SUMIFS(Orders!AG:AG,Orders!AD:AD,Data!M382,Orders!W:W,0,Orders!X:X,0)+SUMIFS(Orders!AG:AG,Orders!AD:AD,Data!M382,Orders!W:W,1,Orders!X:X,1))/12000,0),IF(Data!Z382="AAM",SUMIFS(Data!AC:AC,Data!Z:Z,"TM",Data!X:X,Data!M382,AA:AA,"H"),IF(Data!Z382="AM",SUMIFS(Data!AC:AC,Data!Z:Z,"TM",Data!V:V,Data!M382,AA:AA,"H"),IF(Data!Z382="AZM",SUMIFS(Data!AC:AC,Data!Z:Z,"TM",Data!U:U,Data!M382,AA:AA,"H"),IF(Data!Z382="Zone",SUMIFS(Data!AC:AC,Data!Z:Z,"TM",Data!T:T,Data!M382,AA:AA,"H"),IF(Data!Z382="Region",SUMIFS(Data!AC:AC,Data!Z:Z,"TM",Data!S:S,Data!M382,AA:AA,"H"),IF(Data!Z382="Country",SUMIFS(Data!AC:AC,Data!Z:Z,"TM",Data!R:R,Data!M382,AA:AA,"H"),"")))))))</f>
        <v>0</v>
      </c>
      <c r="AD382" s="18">
        <f>IF(Z382="TM",0,IF(Data!Z382="AAM",SUMIFS(Data!AD:AD,Data!Z:Z,"TM",Data!X:X,Data!M382,AA:AA,"H"),IF(Data!Z382="AM",SUMIFS(Data!AD:AD,Data!Z:Z,"TM",Data!V:V,Data!M382,AA:AA,"H"),IF(Data!Z382="AZM",SUMIFS(Data!AD:AD,Data!Z:Z,"TM",Data!U:U,Data!M382,AA:AA,"H"),IF(Data!Z382="Zone",SUMIFS(Data!AD:AD,Data!Z:Z,"TM",Data!T:T,Data!M382,AA:AA,"H"),IF(Data!Z382="Region",SUMIFS(Data!AD:AD,Data!Z:Z,"TM",Data!S:S,Data!M382,AA:AA,"H"),IF(Data!Z382="Country",SUMIFS(Data!AD:AD,Data!Z:Z,"TM",Data!R:R,Data!M382,AA:AA,"H"),"")))))))</f>
        <v>0</v>
      </c>
      <c r="AE382" s="27">
        <f t="shared" si="94"/>
        <v>0</v>
      </c>
      <c r="AF382" s="26">
        <f t="shared" si="95"/>
        <v>0</v>
      </c>
      <c r="AG382" s="26">
        <f t="shared" si="96"/>
        <v>0</v>
      </c>
      <c r="AH382" s="26">
        <f t="shared" si="97"/>
        <v>0</v>
      </c>
      <c r="AJ382" s="28">
        <f>IF(Z382="TM",IF(AA382="U",(SUMIFS(Orders!AG:AG,Orders!AD:AD,Data!M382,Orders!W:W,0,Orders!X:X,0)+SUMIFS(Orders!AG:AG,Orders!AD:AD,Data!M382,Orders!W:W,1,Orders!X:X,1))/12000,0),IF(Data!Z382="AAM",SUMIFS(Data!AJ:AJ,Data!Z:Z,"TM",Data!X:X,Data!M382,AA:AA,"U"),IF(Data!Z382="AM",SUMIFS(Data!AJ:AJ,Data!Z:Z,"TM",Data!V:V,Data!M382,AA:AA,"U"),IF(Data!Z382="AZM",SUMIFS(Data!AJ:AJ,Data!Z:Z,"TM",Data!U:U,Data!M382,AA:AA,"U"),IF(Data!Z382="Zone",SUMIFS(Data!AJ:AJ,Data!Z:Z,"TM",Data!T:T,Data!M382,AA:AA,"U"),IF(Data!Z382="Region",SUMIFS(Data!AJ:AJ,Data!Z:Z,"TM",Data!S:S,Data!M382,AA:AA,"U"),IF(Data!Z382="Country",SUMIFS(Data!AJ:AJ,Data!Z:Z,"TM",Data!R:R,Data!M382,AA:AA,"U"),"")))))))</f>
        <v>0</v>
      </c>
      <c r="AK382" s="18">
        <f>IF(Z382="TM",IF(AA382="U",(SUMIFS(Orders!AG:AG,Orders!AD:AD,Data!M382,Orders!W:W,0,Orders!X:X,0)+SUMIFS(Orders!AG:AG,Orders!AD:AD,Data!M382,Orders!W:W,1,Orders!X:X,1)),0),IF(Data!Z382="AAM",SUMIFS(Data!AK:AK,Data!Z:Z,"TM",Data!X:X,Data!M382,AA:AA,"U"),IF(Data!Z382="AM",SUMIFS(Data!AK:AK,Data!Z:Z,"TM",Data!V:V,Data!M382,AA:AA,"U"),IF(Data!Z382="AZM",SUMIFS(Data!AK:AK,Data!Z:Z,"TM",Data!U:U,Data!M382,AA:AA,"U"),IF(Data!Z382="Zone",SUMIFS(Data!AK:AK,Data!Z:Z,"TM",Data!T:T,Data!M382,AA:AA,"U"),IF(Data!Z382="Region",SUMIFS(Data!AK:AK,Data!Z:Z,"TM",Data!S:S,Data!M382,AA:AA,"U"),IF(Data!Z382="Country",SUMIFS(Data!AK:AK,Data!Z:Z,"TM",Data!R:R,Data!M382,AA:AA,"U"),"")))))))</f>
        <v>0</v>
      </c>
      <c r="AL382" s="18">
        <f>IF(Z382="TM",12000*0,IF(Data!Z382="AAM",SUMIFS(Data!AL:AL,Data!Z:Z,"TM",Data!X:X,Data!M382,AA:AA,"H"),IF(Data!Z382="AM",SUMIFS(Data!AL:AL,Data!Z:Z,"TM",Data!V:V,Data!M382,AA:AA,"H"),IF(Data!Z382="AZM",SUMIFS(Data!AL:AL,Data!Z:Z,"TM",Data!U:U,Data!M382,AA:AA,"H"),IF(Data!Z382="Zone",SUMIFS(Data!AL:AL,Data!Z:Z,"TM",Data!T:T,Data!M382,AA:AA,"H"),IF(Data!Z382="Region",SUMIFS(Data!AL:AL,Data!Z:Z,"TM",Data!S:S,Data!M382,AA:AA,"H"),IF(Data!Z382="Country",SUMIFS(Data!AL:AL,Data!Z:Z,"TM",Data!R:R,Data!M382,AA:AA,"H"),"")))))))</f>
        <v>0</v>
      </c>
      <c r="AM382" s="27">
        <f t="shared" si="98"/>
        <v>0</v>
      </c>
      <c r="AN382" s="26">
        <f t="shared" si="99"/>
        <v>0</v>
      </c>
      <c r="AO382" s="26">
        <f t="shared" si="100"/>
        <v>0</v>
      </c>
      <c r="AQ382" s="28">
        <f t="shared" si="101"/>
        <v>0</v>
      </c>
      <c r="AR382" s="18">
        <f t="shared" si="102"/>
        <v>0</v>
      </c>
      <c r="AS382" s="18">
        <f t="shared" si="103"/>
        <v>0</v>
      </c>
      <c r="AT382" s="27">
        <f t="shared" si="104"/>
        <v>0</v>
      </c>
      <c r="AU382" s="27"/>
      <c r="AV382" s="27"/>
      <c r="AW382" s="18">
        <f>IF(Z382="TM",(COUNTIFS(Orders!AD:AD,Data!M382,Orders!W:W,0,Orders!X:X,0,Orders!S:S,"*Ray*")+COUNTIFS(Orders!AD:AD,Data!M382,Orders!W:W,1,Orders!X:X,1,Orders!S:S,"*Ray*")+COUNTIFS(Orders!AD:AD,Data!M382,Orders!W:W,0,Orders!X:X,0,Orders!S:S,"*Fabric*")+COUNTIFS(Orders!AD:AD,Data!M382,Orders!W:W,1,Orders!X:X,1,Orders!S:S,"*Fabric*")),IF(Data!Z382="AAM",SUMIFS(Data!AW:AW,Data!Z:Z,"TM",Data!X:X,Data!M382),IF(Data!Z382="AM",SUMIFS(Data!AW:AW,Data!Z:Z,"TM",Data!V:V,Data!M382),IF(Data!Z382="AZM",SUMIFS(Data!AW:AW,Data!Z:Z,"TM",Data!U:U,Data!M382),IF(Data!Z382="Zone",SUMIFS(Data!AW:AW,Data!Z:Z,"TM",Data!T:T,Data!M382),IF(Data!Z382="Region",SUMIFS(Data!AW:AW,Data!Z:Z,"TM",Data!S:S,Data!M382),IF(Data!Z382="Country",SUMIFS(Data!AW:AW,Data!Z:Z,"TM",Data!R:R,Data!M382),0)))))))</f>
        <v>0</v>
      </c>
      <c r="AX382" s="18">
        <f>IF(Z382="TM",(COUNTIFS(Orders!AD:AD,Data!M382,Orders!W:W,0,Orders!X:X,0,Orders!S:S,"*Starter*")+COUNTIFS(Orders!AD:AD,Data!M382,Orders!W:W,1,Orders!X:X,1,Orders!S:S,"*Starter*")),IF(Data!Z382="AAM",SUMIFS(Data!AX:AX,Data!Z:Z,"TM",Data!X:X,Data!M382),IF(Data!Z382="AM",SUMIFS(Data!AX:AX,Data!Z:Z,"TM",Data!V:V,Data!M382),IF(Data!Z382="AZM",SUMIFS(Data!AX:AX,Data!Z:Z,"TM",Data!U:U,Data!M382),IF(Data!Z382="Zone",SUMIFS(Data!AX:AX,Data!Z:Z,"TM",Data!T:T,Data!M382),IF(Data!Z382="Region",SUMIFS(Data!AX:AX,Data!Z:Z,"TM",Data!S:S,Data!M382),IF(Data!Z382="Country",SUMIFS(Data!AX:AX,Data!Z:Z,"TM",Data!R:R,Data!M382),0)))))))</f>
        <v>0</v>
      </c>
      <c r="AY382" s="18">
        <f>IF(Z382="TM",(COUNTIFS(Orders!AD:AD,Data!M382,Orders!W:W,0,Orders!X:X,0,Orders!S:S,"*Pro*")+COUNTIFS(Orders!AD:AD,Data!M382,Orders!W:W,1,Orders!X:X,1,Orders!S:S,"*Pro*")),IF(Data!Z382="AAM",SUMIFS(Data!AY:AY,Data!Z:Z,"TM",Data!X:X,Data!M382),IF(Data!Z382="AM",SUMIFS(Data!AY:AY,Data!Z:Z,"TM",Data!V:V,Data!M382),IF(Data!Z382="AZM",SUMIFS(Data!AY:AY,Data!Z:Z,"TM",Data!U:U,Data!M382),IF(Data!Z382="Zone",SUMIFS(Data!AY:AY,Data!Z:Z,"TM",Data!T:T,Data!M382),IF(Data!Z382="Region",SUMIFS(Data!AY:AY,Data!Z:Z,"TM",Data!S:S,Data!M382),IF(Data!Z382="Country",SUMIFS(Data!AY:AY,Data!Z:Z,"TM",Data!R:R,Data!M382),0)))))))</f>
        <v>0</v>
      </c>
      <c r="AZ382" s="18">
        <f>IF(Z382="TM",(COUNTIFS(Orders!AD:AD,Data!M382,Orders!W:W,0,Orders!X:X,0,Orders!S:S,"*Tab*")+COUNTIFS(Orders!AD:AD,Data!M382,Orders!W:W,1,Orders!X:X,1,Orders!S:S,"*Tab*")),IF(Data!Z382="AAM",SUMIFS(Data!AZ:AZ,Data!Z:Z,"TM",Data!X:X,Data!M382),IF(Data!Z382="AM",SUMIFS(Data!AZ:AZ,Data!Z:Z,"TM",Data!V:V,Data!M382),IF(Data!Z382="AZM",SUMIFS(Data!AZ:AZ,Data!Z:Z,"TM",Data!U:U,Data!M382),IF(Data!Z382="Zone",SUMIFS(Data!AZ:AZ,Data!Z:Z,"TM",Data!T:T,Data!M382),IF(Data!Z382="Region",SUMIFS(Data!AZ:AZ,Data!Z:Z,"TM",Data!S:S,Data!M382),IF(Data!Z382="Country",SUMIFS(Data!AZ:AZ,Data!Z:Z,"TM",Data!R:R,Data!M382),0)))))))</f>
        <v>0</v>
      </c>
      <c r="BA382" s="18">
        <f>IF(Z382="TM",(COUNTIFS(Orders!AD:AD,Data!M382,Orders!W:W,0,Orders!X:X,0,Orders!S:S,"*Dental*")+COUNTIFS(Orders!AD:AD,Data!M382,Orders!W:W,1,Orders!X:X,1,Orders!S:S,"*Dental*")+COUNTIFS(Orders!AD:AD,Data!M382,Orders!W:W,0,Orders!X:X,0,Orders!S:S,"*Pediatric*")+COUNTIFS(Orders!AD:AD,Data!M382,Orders!W:W,1,Orders!X:X,1,Orders!S:S,"*Pediatric*")),IF(Data!Z382="AAM",SUMIFS(Data!BA:BA,Data!Z:Z,"TM",Data!X:X,Data!M382),IF(Data!Z382="AM",SUMIFS(Data!BA:BA,Data!Z:Z,"TM",Data!V:V,Data!M382),IF(Data!Z382="AZM",SUMIFS(Data!BA:BA,Data!Z:Z,"TM",Data!U:U,Data!M382),IF(Data!Z382="Zone",SUMIFS(Data!BA:BA,Data!Z:Z,"TM",Data!T:T,Data!M382),IF(Data!Z382="Region",SUMIFS(Data!BA:BA,Data!Z:Z,"TM",Data!S:S,Data!M382),IF(Data!Z382="Country",SUMIFS(Data!BA:BA,Data!Z:Z,"TM",Data!R:R,Data!M382),0)))))))</f>
        <v>0</v>
      </c>
      <c r="BB382" s="18">
        <f>IF(Z382="TM",(COUNTIFS(Orders!AD:AD,Data!M382,Orders!W:W,0,Orders!X:X,0,Orders!S:S,"*Fabric*")+COUNTIFS(Orders!AD:AD,Data!M382,Orders!W:W,1,Orders!X:X,1,Orders!S:S,"*Fabric*")),IF(Data!Z382="AAM",SUMIFS(Data!BB:BB,Data!Z:Z,"TM",Data!X:X,Data!M382),IF(Data!Z382="AM",SUMIFS(Data!BB:BB,Data!Z:Z,"TM",Data!V:V,Data!M382),IF(Data!Z382="AZM",SUMIFS(Data!BB:BB,Data!Z:Z,"TM",Data!U:U,Data!M382),IF(Data!Z382="Zone",SUMIFS(Data!BB:BB,Data!Z:Z,"TM",Data!T:T,Data!M382),IF(Data!Z382="Region",SUMIFS(Data!BB:BB,Data!Z:Z,"TM",Data!S:S,Data!M382),IF(Data!Z382="Country",SUMIFS(Data!BB:BB,Data!Z:Z,"TM",Data!R:R,Data!M382),0)))))))</f>
        <v>0</v>
      </c>
    </row>
    <row r="383" spans="1:54" ht="15.75" x14ac:dyDescent="0.3">
      <c r="A383" s="33" t="str">
        <f t="shared" si="105"/>
        <v/>
      </c>
      <c r="B383" s="33" t="b">
        <f t="shared" si="106"/>
        <v>1</v>
      </c>
      <c r="C383" s="33" t="e">
        <f>IF(ISERROR(SMALL($D$4:$D$594,E383)),””,SMALL($D$4:$D$594,E383))</f>
        <v>#NAME?</v>
      </c>
      <c r="D383" s="34" t="str">
        <f t="shared" si="107"/>
        <v/>
      </c>
      <c r="E383" s="33">
        <f>ROWS($E$4:E383)</f>
        <v>380</v>
      </c>
      <c r="F383" s="33">
        <f t="shared" si="108"/>
        <v>0</v>
      </c>
      <c r="G383" s="33">
        <f>IF(OR(Report!$C$7="",Report!$C$7="All Levels"),1,IF(Report!$C$7=Data!Z383,1,0))</f>
        <v>0</v>
      </c>
      <c r="H383" s="33">
        <f t="shared" si="109"/>
        <v>1</v>
      </c>
      <c r="I383" s="33">
        <f t="shared" si="110"/>
        <v>3</v>
      </c>
      <c r="J383" s="33">
        <f>IF(OR(Report!$F$7="",Report!$F$7="All AMs"),1,IF(Report!$F$7=Data!W383,1,0))</f>
        <v>1</v>
      </c>
      <c r="K383" s="33">
        <f>IF(OR(Report!$E$7="",Report!$E$7="All Zones"),1,IF(Report!$E$7=Data!P383,1,0))</f>
        <v>1</v>
      </c>
      <c r="L383" s="33">
        <f>IF(OR(Report!$D$7="",Report!$D$7="All Regions"),1,IF(Report!$D$7=Data!O383,1,0))</f>
        <v>1</v>
      </c>
      <c r="M383" s="67" t="s">
        <v>116</v>
      </c>
      <c r="N383" s="67" t="s">
        <v>1216</v>
      </c>
      <c r="O383" s="68" t="s">
        <v>19</v>
      </c>
      <c r="P383" s="68" t="s">
        <v>687</v>
      </c>
      <c r="Q383" s="68" t="s">
        <v>687</v>
      </c>
      <c r="R383" s="67" t="s">
        <v>777</v>
      </c>
      <c r="S383" s="67" t="s">
        <v>753</v>
      </c>
      <c r="T383" s="67" t="s">
        <v>756</v>
      </c>
      <c r="U383" s="67" t="s">
        <v>787</v>
      </c>
      <c r="V383" s="67" t="s">
        <v>835</v>
      </c>
      <c r="W383" s="67" t="s">
        <v>723</v>
      </c>
      <c r="X383" s="67" t="s">
        <v>236</v>
      </c>
      <c r="Y383" s="68" t="s">
        <v>362</v>
      </c>
      <c r="Z383" s="68" t="s">
        <v>13</v>
      </c>
      <c r="AA383" s="68" t="s">
        <v>70</v>
      </c>
      <c r="AB383" s="18">
        <f>IF(Z383="TM",IF(AA383="H",(COUNTIFS(Orders!AD:AD,Data!M383,Orders!W:W,0,Orders!X:X,0)+COUNTIFS(Orders!AD:AD,Data!M383,Orders!W:W,1,Orders!X:X,1)),0),IF(Data!Z383="AAM",SUMIFS(Data!AB:AB,Data!Z:Z,"TM",Data!X:X,Data!M383,AA:AA,"H"),IF(Data!Z383="AM",SUMIFS(Data!AB:AB,Data!Z:Z,"TM",Data!V:V,Data!M383,AA:AA,"H"),IF(Data!Z383="AZM",SUMIFS(Data!AB:AB,Data!Z:Z,"TM",Data!U:U,Data!M383,AA:AA,"H"),IF(Data!Z383="ZM",SUMIFS(Data!AB:AB,Data!Z:Z,"TM",Data!T:T,Data!M383,AA:AA,"H"),IF(Data!Z383="RM",SUMIFS(Data!AB:AB,Data!Z:Z,"TM",Data!S:S,Data!M383,AA:AA,"H"),IF(Data!Z383="CM",SUMIFS(Data!AB:AB,Data!Z:Z,"TM",Data!R:R,Data!M383,AA:AA,"H"),"")))))))</f>
        <v>0</v>
      </c>
      <c r="AC383" s="28">
        <f>IF(Z383="TM",IF(AA383="H",(SUMIFS(Orders!AG:AG,Orders!AD:AD,Data!M383,Orders!W:W,0,Orders!X:X,0)+SUMIFS(Orders!AG:AG,Orders!AD:AD,Data!M383,Orders!W:W,1,Orders!X:X,1))/12000,0),IF(Data!Z383="AAM",SUMIFS(Data!AC:AC,Data!Z:Z,"TM",Data!X:X,Data!M383,AA:AA,"H"),IF(Data!Z383="AM",SUMIFS(Data!AC:AC,Data!Z:Z,"TM",Data!V:V,Data!M383,AA:AA,"H"),IF(Data!Z383="AZM",SUMIFS(Data!AC:AC,Data!Z:Z,"TM",Data!U:U,Data!M383,AA:AA,"H"),IF(Data!Z383="Zone",SUMIFS(Data!AC:AC,Data!Z:Z,"TM",Data!T:T,Data!M383,AA:AA,"H"),IF(Data!Z383="Region",SUMIFS(Data!AC:AC,Data!Z:Z,"TM",Data!S:S,Data!M383,AA:AA,"H"),IF(Data!Z383="Country",SUMIFS(Data!AC:AC,Data!Z:Z,"TM",Data!R:R,Data!M383,AA:AA,"H"),"")))))))</f>
        <v>0</v>
      </c>
      <c r="AD383" s="18">
        <f>IF(Z383="TM",0,IF(Data!Z383="AAM",SUMIFS(Data!AD:AD,Data!Z:Z,"TM",Data!X:X,Data!M383,AA:AA,"H"),IF(Data!Z383="AM",SUMIFS(Data!AD:AD,Data!Z:Z,"TM",Data!V:V,Data!M383,AA:AA,"H"),IF(Data!Z383="AZM",SUMIFS(Data!AD:AD,Data!Z:Z,"TM",Data!U:U,Data!M383,AA:AA,"H"),IF(Data!Z383="Zone",SUMIFS(Data!AD:AD,Data!Z:Z,"TM",Data!T:T,Data!M383,AA:AA,"H"),IF(Data!Z383="Region",SUMIFS(Data!AD:AD,Data!Z:Z,"TM",Data!S:S,Data!M383,AA:AA,"H"),IF(Data!Z383="Country",SUMIFS(Data!AD:AD,Data!Z:Z,"TM",Data!R:R,Data!M383,AA:AA,"H"),"")))))))</f>
        <v>0</v>
      </c>
      <c r="AE383" s="27">
        <f t="shared" si="94"/>
        <v>0</v>
      </c>
      <c r="AF383" s="26">
        <f t="shared" si="95"/>
        <v>0</v>
      </c>
      <c r="AG383" s="26">
        <f t="shared" si="96"/>
        <v>0</v>
      </c>
      <c r="AH383" s="26">
        <f t="shared" si="97"/>
        <v>0</v>
      </c>
      <c r="AJ383" s="28">
        <f>IF(Z383="TM",IF(AA383="U",(SUMIFS(Orders!AG:AG,Orders!AD:AD,Data!M383,Orders!W:W,0,Orders!X:X,0)+SUMIFS(Orders!AG:AG,Orders!AD:AD,Data!M383,Orders!W:W,1,Orders!X:X,1))/12000,0),IF(Data!Z383="AAM",SUMIFS(Data!AJ:AJ,Data!Z:Z,"TM",Data!X:X,Data!M383,AA:AA,"U"),IF(Data!Z383="AM",SUMIFS(Data!AJ:AJ,Data!Z:Z,"TM",Data!V:V,Data!M383,AA:AA,"U"),IF(Data!Z383="AZM",SUMIFS(Data!AJ:AJ,Data!Z:Z,"TM",Data!U:U,Data!M383,AA:AA,"U"),IF(Data!Z383="Zone",SUMIFS(Data!AJ:AJ,Data!Z:Z,"TM",Data!T:T,Data!M383,AA:AA,"U"),IF(Data!Z383="Region",SUMIFS(Data!AJ:AJ,Data!Z:Z,"TM",Data!S:S,Data!M383,AA:AA,"U"),IF(Data!Z383="Country",SUMIFS(Data!AJ:AJ,Data!Z:Z,"TM",Data!R:R,Data!M383,AA:AA,"U"),"")))))))</f>
        <v>0</v>
      </c>
      <c r="AK383" s="18">
        <f>IF(Z383="TM",IF(AA383="U",(SUMIFS(Orders!AG:AG,Orders!AD:AD,Data!M383,Orders!W:W,0,Orders!X:X,0)+SUMIFS(Orders!AG:AG,Orders!AD:AD,Data!M383,Orders!W:W,1,Orders!X:X,1)),0),IF(Data!Z383="AAM",SUMIFS(Data!AK:AK,Data!Z:Z,"TM",Data!X:X,Data!M383,AA:AA,"U"),IF(Data!Z383="AM",SUMIFS(Data!AK:AK,Data!Z:Z,"TM",Data!V:V,Data!M383,AA:AA,"U"),IF(Data!Z383="AZM",SUMIFS(Data!AK:AK,Data!Z:Z,"TM",Data!U:U,Data!M383,AA:AA,"U"),IF(Data!Z383="Zone",SUMIFS(Data!AK:AK,Data!Z:Z,"TM",Data!T:T,Data!M383,AA:AA,"U"),IF(Data!Z383="Region",SUMIFS(Data!AK:AK,Data!Z:Z,"TM",Data!S:S,Data!M383,AA:AA,"U"),IF(Data!Z383="Country",SUMIFS(Data!AK:AK,Data!Z:Z,"TM",Data!R:R,Data!M383,AA:AA,"U"),"")))))))</f>
        <v>0</v>
      </c>
      <c r="AL383" s="18">
        <f>IF(Z383="TM",12000*0,IF(Data!Z383="AAM",SUMIFS(Data!AL:AL,Data!Z:Z,"TM",Data!X:X,Data!M383,AA:AA,"H"),IF(Data!Z383="AM",SUMIFS(Data!AL:AL,Data!Z:Z,"TM",Data!V:V,Data!M383,AA:AA,"H"),IF(Data!Z383="AZM",SUMIFS(Data!AL:AL,Data!Z:Z,"TM",Data!U:U,Data!M383,AA:AA,"H"),IF(Data!Z383="Zone",SUMIFS(Data!AL:AL,Data!Z:Z,"TM",Data!T:T,Data!M383,AA:AA,"H"),IF(Data!Z383="Region",SUMIFS(Data!AL:AL,Data!Z:Z,"TM",Data!S:S,Data!M383,AA:AA,"H"),IF(Data!Z383="Country",SUMIFS(Data!AL:AL,Data!Z:Z,"TM",Data!R:R,Data!M383,AA:AA,"H"),"")))))))</f>
        <v>0</v>
      </c>
      <c r="AM383" s="27">
        <f t="shared" si="98"/>
        <v>0</v>
      </c>
      <c r="AN383" s="26">
        <f t="shared" si="99"/>
        <v>0</v>
      </c>
      <c r="AO383" s="26">
        <f t="shared" si="100"/>
        <v>0</v>
      </c>
      <c r="AQ383" s="28">
        <f t="shared" si="101"/>
        <v>0</v>
      </c>
      <c r="AR383" s="18">
        <f t="shared" si="102"/>
        <v>0</v>
      </c>
      <c r="AS383" s="18">
        <f t="shared" si="103"/>
        <v>0</v>
      </c>
      <c r="AT383" s="27">
        <f t="shared" si="104"/>
        <v>0</v>
      </c>
      <c r="AU383" s="27"/>
      <c r="AV383" s="27"/>
      <c r="AW383" s="18">
        <f>IF(Z383="TM",(COUNTIFS(Orders!AD:AD,Data!M383,Orders!W:W,0,Orders!X:X,0,Orders!S:S,"*Ray*")+COUNTIFS(Orders!AD:AD,Data!M383,Orders!W:W,1,Orders!X:X,1,Orders!S:S,"*Ray*")+COUNTIFS(Orders!AD:AD,Data!M383,Orders!W:W,0,Orders!X:X,0,Orders!S:S,"*Fabric*")+COUNTIFS(Orders!AD:AD,Data!M383,Orders!W:W,1,Orders!X:X,1,Orders!S:S,"*Fabric*")),IF(Data!Z383="AAM",SUMIFS(Data!AW:AW,Data!Z:Z,"TM",Data!X:X,Data!M383),IF(Data!Z383="AM",SUMIFS(Data!AW:AW,Data!Z:Z,"TM",Data!V:V,Data!M383),IF(Data!Z383="AZM",SUMIFS(Data!AW:AW,Data!Z:Z,"TM",Data!U:U,Data!M383),IF(Data!Z383="Zone",SUMIFS(Data!AW:AW,Data!Z:Z,"TM",Data!T:T,Data!M383),IF(Data!Z383="Region",SUMIFS(Data!AW:AW,Data!Z:Z,"TM",Data!S:S,Data!M383),IF(Data!Z383="Country",SUMIFS(Data!AW:AW,Data!Z:Z,"TM",Data!R:R,Data!M383),0)))))))</f>
        <v>0</v>
      </c>
      <c r="AX383" s="18">
        <f>IF(Z383="TM",(COUNTIFS(Orders!AD:AD,Data!M383,Orders!W:W,0,Orders!X:X,0,Orders!S:S,"*Starter*")+COUNTIFS(Orders!AD:AD,Data!M383,Orders!W:W,1,Orders!X:X,1,Orders!S:S,"*Starter*")),IF(Data!Z383="AAM",SUMIFS(Data!AX:AX,Data!Z:Z,"TM",Data!X:X,Data!M383),IF(Data!Z383="AM",SUMIFS(Data!AX:AX,Data!Z:Z,"TM",Data!V:V,Data!M383),IF(Data!Z383="AZM",SUMIFS(Data!AX:AX,Data!Z:Z,"TM",Data!U:U,Data!M383),IF(Data!Z383="Zone",SUMIFS(Data!AX:AX,Data!Z:Z,"TM",Data!T:T,Data!M383),IF(Data!Z383="Region",SUMIFS(Data!AX:AX,Data!Z:Z,"TM",Data!S:S,Data!M383),IF(Data!Z383="Country",SUMIFS(Data!AX:AX,Data!Z:Z,"TM",Data!R:R,Data!M383),0)))))))</f>
        <v>0</v>
      </c>
      <c r="AY383" s="18">
        <f>IF(Z383="TM",(COUNTIFS(Orders!AD:AD,Data!M383,Orders!W:W,0,Orders!X:X,0,Orders!S:S,"*Pro*")+COUNTIFS(Orders!AD:AD,Data!M383,Orders!W:W,1,Orders!X:X,1,Orders!S:S,"*Pro*")),IF(Data!Z383="AAM",SUMIFS(Data!AY:AY,Data!Z:Z,"TM",Data!X:X,Data!M383),IF(Data!Z383="AM",SUMIFS(Data!AY:AY,Data!Z:Z,"TM",Data!V:V,Data!M383),IF(Data!Z383="AZM",SUMIFS(Data!AY:AY,Data!Z:Z,"TM",Data!U:U,Data!M383),IF(Data!Z383="Zone",SUMIFS(Data!AY:AY,Data!Z:Z,"TM",Data!T:T,Data!M383),IF(Data!Z383="Region",SUMIFS(Data!AY:AY,Data!Z:Z,"TM",Data!S:S,Data!M383),IF(Data!Z383="Country",SUMIFS(Data!AY:AY,Data!Z:Z,"TM",Data!R:R,Data!M383),0)))))))</f>
        <v>0</v>
      </c>
      <c r="AZ383" s="18">
        <f>IF(Z383="TM",(COUNTIFS(Orders!AD:AD,Data!M383,Orders!W:W,0,Orders!X:X,0,Orders!S:S,"*Tab*")+COUNTIFS(Orders!AD:AD,Data!M383,Orders!W:W,1,Orders!X:X,1,Orders!S:S,"*Tab*")),IF(Data!Z383="AAM",SUMIFS(Data!AZ:AZ,Data!Z:Z,"TM",Data!X:X,Data!M383),IF(Data!Z383="AM",SUMIFS(Data!AZ:AZ,Data!Z:Z,"TM",Data!V:V,Data!M383),IF(Data!Z383="AZM",SUMIFS(Data!AZ:AZ,Data!Z:Z,"TM",Data!U:U,Data!M383),IF(Data!Z383="Zone",SUMIFS(Data!AZ:AZ,Data!Z:Z,"TM",Data!T:T,Data!M383),IF(Data!Z383="Region",SUMIFS(Data!AZ:AZ,Data!Z:Z,"TM",Data!S:S,Data!M383),IF(Data!Z383="Country",SUMIFS(Data!AZ:AZ,Data!Z:Z,"TM",Data!R:R,Data!M383),0)))))))</f>
        <v>0</v>
      </c>
      <c r="BA383" s="18">
        <f>IF(Z383="TM",(COUNTIFS(Orders!AD:AD,Data!M383,Orders!W:W,0,Orders!X:X,0,Orders!S:S,"*Dental*")+COUNTIFS(Orders!AD:AD,Data!M383,Orders!W:W,1,Orders!X:X,1,Orders!S:S,"*Dental*")+COUNTIFS(Orders!AD:AD,Data!M383,Orders!W:W,0,Orders!X:X,0,Orders!S:S,"*Pediatric*")+COUNTIFS(Orders!AD:AD,Data!M383,Orders!W:W,1,Orders!X:X,1,Orders!S:S,"*Pediatric*")),IF(Data!Z383="AAM",SUMIFS(Data!BA:BA,Data!Z:Z,"TM",Data!X:X,Data!M383),IF(Data!Z383="AM",SUMIFS(Data!BA:BA,Data!Z:Z,"TM",Data!V:V,Data!M383),IF(Data!Z383="AZM",SUMIFS(Data!BA:BA,Data!Z:Z,"TM",Data!U:U,Data!M383),IF(Data!Z383="Zone",SUMIFS(Data!BA:BA,Data!Z:Z,"TM",Data!T:T,Data!M383),IF(Data!Z383="Region",SUMIFS(Data!BA:BA,Data!Z:Z,"TM",Data!S:S,Data!M383),IF(Data!Z383="Country",SUMIFS(Data!BA:BA,Data!Z:Z,"TM",Data!R:R,Data!M383),0)))))))</f>
        <v>0</v>
      </c>
      <c r="BB383" s="18">
        <f>IF(Z383="TM",(COUNTIFS(Orders!AD:AD,Data!M383,Orders!W:W,0,Orders!X:X,0,Orders!S:S,"*Fabric*")+COUNTIFS(Orders!AD:AD,Data!M383,Orders!W:W,1,Orders!X:X,1,Orders!S:S,"*Fabric*")),IF(Data!Z383="AAM",SUMIFS(Data!BB:BB,Data!Z:Z,"TM",Data!X:X,Data!M383),IF(Data!Z383="AM",SUMIFS(Data!BB:BB,Data!Z:Z,"TM",Data!V:V,Data!M383),IF(Data!Z383="AZM",SUMIFS(Data!BB:BB,Data!Z:Z,"TM",Data!U:U,Data!M383),IF(Data!Z383="Zone",SUMIFS(Data!BB:BB,Data!Z:Z,"TM",Data!T:T,Data!M383),IF(Data!Z383="Region",SUMIFS(Data!BB:BB,Data!Z:Z,"TM",Data!S:S,Data!M383),IF(Data!Z383="Country",SUMIFS(Data!BB:BB,Data!Z:Z,"TM",Data!R:R,Data!M383),0)))))))</f>
        <v>0</v>
      </c>
    </row>
    <row r="384" spans="1:54" ht="15.75" x14ac:dyDescent="0.3">
      <c r="A384" s="33" t="str">
        <f t="shared" si="105"/>
        <v/>
      </c>
      <c r="B384" s="33" t="b">
        <f t="shared" si="106"/>
        <v>1</v>
      </c>
      <c r="C384" s="33" t="e">
        <f>IF(ISERROR(SMALL($D$4:$D$594,E384)),””,SMALL($D$4:$D$594,E384))</f>
        <v>#NAME?</v>
      </c>
      <c r="D384" s="34" t="str">
        <f t="shared" si="107"/>
        <v/>
      </c>
      <c r="E384" s="33">
        <f>ROWS($E$4:E384)</f>
        <v>381</v>
      </c>
      <c r="F384" s="33">
        <f t="shared" si="108"/>
        <v>0</v>
      </c>
      <c r="G384" s="33">
        <f>IF(OR(Report!$C$7="",Report!$C$7="All Levels"),1,IF(Report!$C$7=Data!Z384,1,0))</f>
        <v>0</v>
      </c>
      <c r="H384" s="33">
        <f t="shared" si="109"/>
        <v>1</v>
      </c>
      <c r="I384" s="33">
        <f t="shared" si="110"/>
        <v>3</v>
      </c>
      <c r="J384" s="33">
        <f>IF(OR(Report!$F$7="",Report!$F$7="All AMs"),1,IF(Report!$F$7=Data!W384,1,0))</f>
        <v>1</v>
      </c>
      <c r="K384" s="33">
        <f>IF(OR(Report!$E$7="",Report!$E$7="All Zones"),1,IF(Report!$E$7=Data!P384,1,0))</f>
        <v>1</v>
      </c>
      <c r="L384" s="33">
        <f>IF(OR(Report!$D$7="",Report!$D$7="All Regions"),1,IF(Report!$D$7=Data!O384,1,0))</f>
        <v>1</v>
      </c>
      <c r="M384" s="67" t="s">
        <v>146</v>
      </c>
      <c r="N384" s="67" t="s">
        <v>1217</v>
      </c>
      <c r="O384" s="68" t="s">
        <v>19</v>
      </c>
      <c r="P384" s="68" t="s">
        <v>687</v>
      </c>
      <c r="Q384" s="68" t="s">
        <v>687</v>
      </c>
      <c r="R384" s="67" t="s">
        <v>777</v>
      </c>
      <c r="S384" s="67" t="s">
        <v>753</v>
      </c>
      <c r="T384" s="67" t="s">
        <v>756</v>
      </c>
      <c r="U384" s="67" t="s">
        <v>787</v>
      </c>
      <c r="V384" s="67" t="s">
        <v>835</v>
      </c>
      <c r="W384" s="67" t="s">
        <v>723</v>
      </c>
      <c r="X384" s="67"/>
      <c r="Y384" s="68" t="s">
        <v>361</v>
      </c>
      <c r="Z384" s="68" t="s">
        <v>13</v>
      </c>
      <c r="AA384" s="68" t="s">
        <v>925</v>
      </c>
      <c r="AB384" s="18">
        <f>IF(Z384="TM",IF(AA384="H",(COUNTIFS(Orders!AD:AD,Data!M384,Orders!W:W,0,Orders!X:X,0)+COUNTIFS(Orders!AD:AD,Data!M384,Orders!W:W,1,Orders!X:X,1)),0),IF(Data!Z384="AAM",SUMIFS(Data!AB:AB,Data!Z:Z,"TM",Data!X:X,Data!M384,AA:AA,"H"),IF(Data!Z384="AM",SUMIFS(Data!AB:AB,Data!Z:Z,"TM",Data!V:V,Data!M384,AA:AA,"H"),IF(Data!Z384="AZM",SUMIFS(Data!AB:AB,Data!Z:Z,"TM",Data!U:U,Data!M384,AA:AA,"H"),IF(Data!Z384="ZM",SUMIFS(Data!AB:AB,Data!Z:Z,"TM",Data!T:T,Data!M384,AA:AA,"H"),IF(Data!Z384="RM",SUMIFS(Data!AB:AB,Data!Z:Z,"TM",Data!S:S,Data!M384,AA:AA,"H"),IF(Data!Z384="CM",SUMIFS(Data!AB:AB,Data!Z:Z,"TM",Data!R:R,Data!M384,AA:AA,"H"),"")))))))</f>
        <v>0</v>
      </c>
      <c r="AC384" s="28">
        <f>IF(Z384="TM",IF(AA384="H",(SUMIFS(Orders!AG:AG,Orders!AD:AD,Data!M384,Orders!W:W,0,Orders!X:X,0)+SUMIFS(Orders!AG:AG,Orders!AD:AD,Data!M384,Orders!W:W,1,Orders!X:X,1))/12000,0),IF(Data!Z384="AAM",SUMIFS(Data!AC:AC,Data!Z:Z,"TM",Data!X:X,Data!M384,AA:AA,"H"),IF(Data!Z384="AM",SUMIFS(Data!AC:AC,Data!Z:Z,"TM",Data!V:V,Data!M384,AA:AA,"H"),IF(Data!Z384="AZM",SUMIFS(Data!AC:AC,Data!Z:Z,"TM",Data!U:U,Data!M384,AA:AA,"H"),IF(Data!Z384="Zone",SUMIFS(Data!AC:AC,Data!Z:Z,"TM",Data!T:T,Data!M384,AA:AA,"H"),IF(Data!Z384="Region",SUMIFS(Data!AC:AC,Data!Z:Z,"TM",Data!S:S,Data!M384,AA:AA,"H"),IF(Data!Z384="Country",SUMIFS(Data!AC:AC,Data!Z:Z,"TM",Data!R:R,Data!M384,AA:AA,"H"),"")))))))</f>
        <v>0</v>
      </c>
      <c r="AD384" s="18">
        <f>IF(Z384="TM",0,IF(Data!Z384="AAM",SUMIFS(Data!AD:AD,Data!Z:Z,"TM",Data!X:X,Data!M384,AA:AA,"H"),IF(Data!Z384="AM",SUMIFS(Data!AD:AD,Data!Z:Z,"TM",Data!V:V,Data!M384,AA:AA,"H"),IF(Data!Z384="AZM",SUMIFS(Data!AD:AD,Data!Z:Z,"TM",Data!U:U,Data!M384,AA:AA,"H"),IF(Data!Z384="Zone",SUMIFS(Data!AD:AD,Data!Z:Z,"TM",Data!T:T,Data!M384,AA:AA,"H"),IF(Data!Z384="Region",SUMIFS(Data!AD:AD,Data!Z:Z,"TM",Data!S:S,Data!M384,AA:AA,"H"),IF(Data!Z384="Country",SUMIFS(Data!AD:AD,Data!Z:Z,"TM",Data!R:R,Data!M384,AA:AA,"H"),"")))))))</f>
        <v>0</v>
      </c>
      <c r="AE384" s="27">
        <f t="shared" si="94"/>
        <v>0</v>
      </c>
      <c r="AF384" s="26">
        <f t="shared" si="95"/>
        <v>0</v>
      </c>
      <c r="AG384" s="26">
        <f t="shared" si="96"/>
        <v>0</v>
      </c>
      <c r="AH384" s="26">
        <f t="shared" si="97"/>
        <v>0</v>
      </c>
      <c r="AJ384" s="28">
        <f>IF(Z384="TM",IF(AA384="U",(SUMIFS(Orders!AG:AG,Orders!AD:AD,Data!M384,Orders!W:W,0,Orders!X:X,0)+SUMIFS(Orders!AG:AG,Orders!AD:AD,Data!M384,Orders!W:W,1,Orders!X:X,1))/12000,0),IF(Data!Z384="AAM",SUMIFS(Data!AJ:AJ,Data!Z:Z,"TM",Data!X:X,Data!M384,AA:AA,"U"),IF(Data!Z384="AM",SUMIFS(Data!AJ:AJ,Data!Z:Z,"TM",Data!V:V,Data!M384,AA:AA,"U"),IF(Data!Z384="AZM",SUMIFS(Data!AJ:AJ,Data!Z:Z,"TM",Data!U:U,Data!M384,AA:AA,"U"),IF(Data!Z384="Zone",SUMIFS(Data!AJ:AJ,Data!Z:Z,"TM",Data!T:T,Data!M384,AA:AA,"U"),IF(Data!Z384="Region",SUMIFS(Data!AJ:AJ,Data!Z:Z,"TM",Data!S:S,Data!M384,AA:AA,"U"),IF(Data!Z384="Country",SUMIFS(Data!AJ:AJ,Data!Z:Z,"TM",Data!R:R,Data!M384,AA:AA,"U"),"")))))))</f>
        <v>0</v>
      </c>
      <c r="AK384" s="18">
        <f>IF(Z384="TM",IF(AA384="U",(SUMIFS(Orders!AG:AG,Orders!AD:AD,Data!M384,Orders!W:W,0,Orders!X:X,0)+SUMIFS(Orders!AG:AG,Orders!AD:AD,Data!M384,Orders!W:W,1,Orders!X:X,1)),0),IF(Data!Z384="AAM",SUMIFS(Data!AK:AK,Data!Z:Z,"TM",Data!X:X,Data!M384,AA:AA,"U"),IF(Data!Z384="AM",SUMIFS(Data!AK:AK,Data!Z:Z,"TM",Data!V:V,Data!M384,AA:AA,"U"),IF(Data!Z384="AZM",SUMIFS(Data!AK:AK,Data!Z:Z,"TM",Data!U:U,Data!M384,AA:AA,"U"),IF(Data!Z384="Zone",SUMIFS(Data!AK:AK,Data!Z:Z,"TM",Data!T:T,Data!M384,AA:AA,"U"),IF(Data!Z384="Region",SUMIFS(Data!AK:AK,Data!Z:Z,"TM",Data!S:S,Data!M384,AA:AA,"U"),IF(Data!Z384="Country",SUMIFS(Data!AK:AK,Data!Z:Z,"TM",Data!R:R,Data!M384,AA:AA,"U"),"")))))))</f>
        <v>0</v>
      </c>
      <c r="AL384" s="18">
        <f>IF(Z384="TM",12000*0,IF(Data!Z384="AAM",SUMIFS(Data!AL:AL,Data!Z:Z,"TM",Data!X:X,Data!M384,AA:AA,"H"),IF(Data!Z384="AM",SUMIFS(Data!AL:AL,Data!Z:Z,"TM",Data!V:V,Data!M384,AA:AA,"H"),IF(Data!Z384="AZM",SUMIFS(Data!AL:AL,Data!Z:Z,"TM",Data!U:U,Data!M384,AA:AA,"H"),IF(Data!Z384="Zone",SUMIFS(Data!AL:AL,Data!Z:Z,"TM",Data!T:T,Data!M384,AA:AA,"H"),IF(Data!Z384="Region",SUMIFS(Data!AL:AL,Data!Z:Z,"TM",Data!S:S,Data!M384,AA:AA,"H"),IF(Data!Z384="Country",SUMIFS(Data!AL:AL,Data!Z:Z,"TM",Data!R:R,Data!M384,AA:AA,"H"),"")))))))</f>
        <v>0</v>
      </c>
      <c r="AM384" s="27">
        <f t="shared" si="98"/>
        <v>0</v>
      </c>
      <c r="AN384" s="26">
        <f t="shared" si="99"/>
        <v>0</v>
      </c>
      <c r="AO384" s="26">
        <f t="shared" si="100"/>
        <v>0</v>
      </c>
      <c r="AQ384" s="28">
        <f t="shared" si="101"/>
        <v>0</v>
      </c>
      <c r="AR384" s="18">
        <f t="shared" si="102"/>
        <v>0</v>
      </c>
      <c r="AS384" s="18">
        <f t="shared" si="103"/>
        <v>0</v>
      </c>
      <c r="AT384" s="27">
        <f t="shared" si="104"/>
        <v>0</v>
      </c>
      <c r="AU384" s="27"/>
      <c r="AV384" s="27"/>
      <c r="AW384" s="18">
        <f>IF(Z384="TM",(COUNTIFS(Orders!AD:AD,Data!M384,Orders!W:W,0,Orders!X:X,0,Orders!S:S,"*Ray*")+COUNTIFS(Orders!AD:AD,Data!M384,Orders!W:W,1,Orders!X:X,1,Orders!S:S,"*Ray*")+COUNTIFS(Orders!AD:AD,Data!M384,Orders!W:W,0,Orders!X:X,0,Orders!S:S,"*Fabric*")+COUNTIFS(Orders!AD:AD,Data!M384,Orders!W:W,1,Orders!X:X,1,Orders!S:S,"*Fabric*")),IF(Data!Z384="AAM",SUMIFS(Data!AW:AW,Data!Z:Z,"TM",Data!X:X,Data!M384),IF(Data!Z384="AM",SUMIFS(Data!AW:AW,Data!Z:Z,"TM",Data!V:V,Data!M384),IF(Data!Z384="AZM",SUMIFS(Data!AW:AW,Data!Z:Z,"TM",Data!U:U,Data!M384),IF(Data!Z384="Zone",SUMIFS(Data!AW:AW,Data!Z:Z,"TM",Data!T:T,Data!M384),IF(Data!Z384="Region",SUMIFS(Data!AW:AW,Data!Z:Z,"TM",Data!S:S,Data!M384),IF(Data!Z384="Country",SUMIFS(Data!AW:AW,Data!Z:Z,"TM",Data!R:R,Data!M384),0)))))))</f>
        <v>0</v>
      </c>
      <c r="AX384" s="18">
        <f>IF(Z384="TM",(COUNTIFS(Orders!AD:AD,Data!M384,Orders!W:W,0,Orders!X:X,0,Orders!S:S,"*Starter*")+COUNTIFS(Orders!AD:AD,Data!M384,Orders!W:W,1,Orders!X:X,1,Orders!S:S,"*Starter*")),IF(Data!Z384="AAM",SUMIFS(Data!AX:AX,Data!Z:Z,"TM",Data!X:X,Data!M384),IF(Data!Z384="AM",SUMIFS(Data!AX:AX,Data!Z:Z,"TM",Data!V:V,Data!M384),IF(Data!Z384="AZM",SUMIFS(Data!AX:AX,Data!Z:Z,"TM",Data!U:U,Data!M384),IF(Data!Z384="Zone",SUMIFS(Data!AX:AX,Data!Z:Z,"TM",Data!T:T,Data!M384),IF(Data!Z384="Region",SUMIFS(Data!AX:AX,Data!Z:Z,"TM",Data!S:S,Data!M384),IF(Data!Z384="Country",SUMIFS(Data!AX:AX,Data!Z:Z,"TM",Data!R:R,Data!M384),0)))))))</f>
        <v>0</v>
      </c>
      <c r="AY384" s="18">
        <f>IF(Z384="TM",(COUNTIFS(Orders!AD:AD,Data!M384,Orders!W:W,0,Orders!X:X,0,Orders!S:S,"*Pro*")+COUNTIFS(Orders!AD:AD,Data!M384,Orders!W:W,1,Orders!X:X,1,Orders!S:S,"*Pro*")),IF(Data!Z384="AAM",SUMIFS(Data!AY:AY,Data!Z:Z,"TM",Data!X:X,Data!M384),IF(Data!Z384="AM",SUMIFS(Data!AY:AY,Data!Z:Z,"TM",Data!V:V,Data!M384),IF(Data!Z384="AZM",SUMIFS(Data!AY:AY,Data!Z:Z,"TM",Data!U:U,Data!M384),IF(Data!Z384="Zone",SUMIFS(Data!AY:AY,Data!Z:Z,"TM",Data!T:T,Data!M384),IF(Data!Z384="Region",SUMIFS(Data!AY:AY,Data!Z:Z,"TM",Data!S:S,Data!M384),IF(Data!Z384="Country",SUMIFS(Data!AY:AY,Data!Z:Z,"TM",Data!R:R,Data!M384),0)))))))</f>
        <v>0</v>
      </c>
      <c r="AZ384" s="18">
        <f>IF(Z384="TM",(COUNTIFS(Orders!AD:AD,Data!M384,Orders!W:W,0,Orders!X:X,0,Orders!S:S,"*Tab*")+COUNTIFS(Orders!AD:AD,Data!M384,Orders!W:W,1,Orders!X:X,1,Orders!S:S,"*Tab*")),IF(Data!Z384="AAM",SUMIFS(Data!AZ:AZ,Data!Z:Z,"TM",Data!X:X,Data!M384),IF(Data!Z384="AM",SUMIFS(Data!AZ:AZ,Data!Z:Z,"TM",Data!V:V,Data!M384),IF(Data!Z384="AZM",SUMIFS(Data!AZ:AZ,Data!Z:Z,"TM",Data!U:U,Data!M384),IF(Data!Z384="Zone",SUMIFS(Data!AZ:AZ,Data!Z:Z,"TM",Data!T:T,Data!M384),IF(Data!Z384="Region",SUMIFS(Data!AZ:AZ,Data!Z:Z,"TM",Data!S:S,Data!M384),IF(Data!Z384="Country",SUMIFS(Data!AZ:AZ,Data!Z:Z,"TM",Data!R:R,Data!M384),0)))))))</f>
        <v>0</v>
      </c>
      <c r="BA384" s="18">
        <f>IF(Z384="TM",(COUNTIFS(Orders!AD:AD,Data!M384,Orders!W:W,0,Orders!X:X,0,Orders!S:S,"*Dental*")+COUNTIFS(Orders!AD:AD,Data!M384,Orders!W:W,1,Orders!X:X,1,Orders!S:S,"*Dental*")+COUNTIFS(Orders!AD:AD,Data!M384,Orders!W:W,0,Orders!X:X,0,Orders!S:S,"*Pediatric*")+COUNTIFS(Orders!AD:AD,Data!M384,Orders!W:W,1,Orders!X:X,1,Orders!S:S,"*Pediatric*")),IF(Data!Z384="AAM",SUMIFS(Data!BA:BA,Data!Z:Z,"TM",Data!X:X,Data!M384),IF(Data!Z384="AM",SUMIFS(Data!BA:BA,Data!Z:Z,"TM",Data!V:V,Data!M384),IF(Data!Z384="AZM",SUMIFS(Data!BA:BA,Data!Z:Z,"TM",Data!U:U,Data!M384),IF(Data!Z384="Zone",SUMIFS(Data!BA:BA,Data!Z:Z,"TM",Data!T:T,Data!M384),IF(Data!Z384="Region",SUMIFS(Data!BA:BA,Data!Z:Z,"TM",Data!S:S,Data!M384),IF(Data!Z384="Country",SUMIFS(Data!BA:BA,Data!Z:Z,"TM",Data!R:R,Data!M384),0)))))))</f>
        <v>0</v>
      </c>
      <c r="BB384" s="18">
        <f>IF(Z384="TM",(COUNTIFS(Orders!AD:AD,Data!M384,Orders!W:W,0,Orders!X:X,0,Orders!S:S,"*Fabric*")+COUNTIFS(Orders!AD:AD,Data!M384,Orders!W:W,1,Orders!X:X,1,Orders!S:S,"*Fabric*")),IF(Data!Z384="AAM",SUMIFS(Data!BB:BB,Data!Z:Z,"TM",Data!X:X,Data!M384),IF(Data!Z384="AM",SUMIFS(Data!BB:BB,Data!Z:Z,"TM",Data!V:V,Data!M384),IF(Data!Z384="AZM",SUMIFS(Data!BB:BB,Data!Z:Z,"TM",Data!U:U,Data!M384),IF(Data!Z384="Zone",SUMIFS(Data!BB:BB,Data!Z:Z,"TM",Data!T:T,Data!M384),IF(Data!Z384="Region",SUMIFS(Data!BB:BB,Data!Z:Z,"TM",Data!S:S,Data!M384),IF(Data!Z384="Country",SUMIFS(Data!BB:BB,Data!Z:Z,"TM",Data!R:R,Data!M384),0)))))))</f>
        <v>0</v>
      </c>
    </row>
    <row r="385" spans="1:54" ht="15.75" x14ac:dyDescent="0.3">
      <c r="A385" s="33" t="str">
        <f t="shared" si="105"/>
        <v/>
      </c>
      <c r="B385" s="33" t="b">
        <f t="shared" si="106"/>
        <v>1</v>
      </c>
      <c r="C385" s="33" t="e">
        <f>IF(ISERROR(SMALL($D$4:$D$594,E385)),””,SMALL($D$4:$D$594,E385))</f>
        <v>#NAME?</v>
      </c>
      <c r="D385" s="34" t="str">
        <f t="shared" si="107"/>
        <v/>
      </c>
      <c r="E385" s="33">
        <f>ROWS($E$4:E385)</f>
        <v>382</v>
      </c>
      <c r="F385" s="33">
        <f t="shared" si="108"/>
        <v>0</v>
      </c>
      <c r="G385" s="33">
        <f>IF(OR(Report!$C$7="",Report!$C$7="All Levels"),1,IF(Report!$C$7=Data!Z385,1,0))</f>
        <v>0</v>
      </c>
      <c r="H385" s="33">
        <f t="shared" si="109"/>
        <v>1</v>
      </c>
      <c r="I385" s="33">
        <f t="shared" si="110"/>
        <v>3</v>
      </c>
      <c r="J385" s="33">
        <f>IF(OR(Report!$F$7="",Report!$F$7="All AMs"),1,IF(Report!$F$7=Data!W385,1,0))</f>
        <v>1</v>
      </c>
      <c r="K385" s="33">
        <f>IF(OR(Report!$E$7="",Report!$E$7="All Zones"),1,IF(Report!$E$7=Data!P385,1,0))</f>
        <v>1</v>
      </c>
      <c r="L385" s="33">
        <f>IF(OR(Report!$D$7="",Report!$D$7="All Regions"),1,IF(Report!$D$7=Data!O385,1,0))</f>
        <v>1</v>
      </c>
      <c r="M385" s="67" t="s">
        <v>310</v>
      </c>
      <c r="N385" s="67" t="s">
        <v>1218</v>
      </c>
      <c r="O385" s="68" t="s">
        <v>19</v>
      </c>
      <c r="P385" s="68" t="s">
        <v>687</v>
      </c>
      <c r="Q385" s="68" t="s">
        <v>687</v>
      </c>
      <c r="R385" s="67" t="s">
        <v>777</v>
      </c>
      <c r="S385" s="67" t="s">
        <v>753</v>
      </c>
      <c r="T385" s="67" t="s">
        <v>756</v>
      </c>
      <c r="U385" s="67" t="s">
        <v>787</v>
      </c>
      <c r="V385" s="67" t="s">
        <v>835</v>
      </c>
      <c r="W385" s="67" t="s">
        <v>723</v>
      </c>
      <c r="X385" s="67"/>
      <c r="Y385" s="68" t="s">
        <v>361</v>
      </c>
      <c r="Z385" s="68" t="s">
        <v>13</v>
      </c>
      <c r="AA385" s="68" t="s">
        <v>925</v>
      </c>
      <c r="AB385" s="18">
        <f>IF(Z385="TM",IF(AA385="H",(COUNTIFS(Orders!AD:AD,Data!M385,Orders!W:W,0,Orders!X:X,0)+COUNTIFS(Orders!AD:AD,Data!M385,Orders!W:W,1,Orders!X:X,1)),0),IF(Data!Z385="AAM",SUMIFS(Data!AB:AB,Data!Z:Z,"TM",Data!X:X,Data!M385,AA:AA,"H"),IF(Data!Z385="AM",SUMIFS(Data!AB:AB,Data!Z:Z,"TM",Data!V:V,Data!M385,AA:AA,"H"),IF(Data!Z385="AZM",SUMIFS(Data!AB:AB,Data!Z:Z,"TM",Data!U:U,Data!M385,AA:AA,"H"),IF(Data!Z385="ZM",SUMIFS(Data!AB:AB,Data!Z:Z,"TM",Data!T:T,Data!M385,AA:AA,"H"),IF(Data!Z385="RM",SUMIFS(Data!AB:AB,Data!Z:Z,"TM",Data!S:S,Data!M385,AA:AA,"H"),IF(Data!Z385="CM",SUMIFS(Data!AB:AB,Data!Z:Z,"TM",Data!R:R,Data!M385,AA:AA,"H"),"")))))))</f>
        <v>0</v>
      </c>
      <c r="AC385" s="28">
        <f>IF(Z385="TM",IF(AA385="H",(SUMIFS(Orders!AG:AG,Orders!AD:AD,Data!M385,Orders!W:W,0,Orders!X:X,0)+SUMIFS(Orders!AG:AG,Orders!AD:AD,Data!M385,Orders!W:W,1,Orders!X:X,1))/12000,0),IF(Data!Z385="AAM",SUMIFS(Data!AC:AC,Data!Z:Z,"TM",Data!X:X,Data!M385,AA:AA,"H"),IF(Data!Z385="AM",SUMIFS(Data!AC:AC,Data!Z:Z,"TM",Data!V:V,Data!M385,AA:AA,"H"),IF(Data!Z385="AZM",SUMIFS(Data!AC:AC,Data!Z:Z,"TM",Data!U:U,Data!M385,AA:AA,"H"),IF(Data!Z385="Zone",SUMIFS(Data!AC:AC,Data!Z:Z,"TM",Data!T:T,Data!M385,AA:AA,"H"),IF(Data!Z385="Region",SUMIFS(Data!AC:AC,Data!Z:Z,"TM",Data!S:S,Data!M385,AA:AA,"H"),IF(Data!Z385="Country",SUMIFS(Data!AC:AC,Data!Z:Z,"TM",Data!R:R,Data!M385,AA:AA,"H"),"")))))))</f>
        <v>0</v>
      </c>
      <c r="AD385" s="18">
        <f>IF(Z385="TM",0,IF(Data!Z385="AAM",SUMIFS(Data!AD:AD,Data!Z:Z,"TM",Data!X:X,Data!M385,AA:AA,"H"),IF(Data!Z385="AM",SUMIFS(Data!AD:AD,Data!Z:Z,"TM",Data!V:V,Data!M385,AA:AA,"H"),IF(Data!Z385="AZM",SUMIFS(Data!AD:AD,Data!Z:Z,"TM",Data!U:U,Data!M385,AA:AA,"H"),IF(Data!Z385="Zone",SUMIFS(Data!AD:AD,Data!Z:Z,"TM",Data!T:T,Data!M385,AA:AA,"H"),IF(Data!Z385="Region",SUMIFS(Data!AD:AD,Data!Z:Z,"TM",Data!S:S,Data!M385,AA:AA,"H"),IF(Data!Z385="Country",SUMIFS(Data!AD:AD,Data!Z:Z,"TM",Data!R:R,Data!M385,AA:AA,"H"),"")))))))</f>
        <v>0</v>
      </c>
      <c r="AE385" s="27">
        <f t="shared" si="94"/>
        <v>0</v>
      </c>
      <c r="AF385" s="26">
        <f t="shared" si="95"/>
        <v>0</v>
      </c>
      <c r="AG385" s="26">
        <f t="shared" si="96"/>
        <v>0</v>
      </c>
      <c r="AH385" s="26">
        <f t="shared" si="97"/>
        <v>0</v>
      </c>
      <c r="AJ385" s="28">
        <f>IF(Z385="TM",IF(AA385="U",(SUMIFS(Orders!AG:AG,Orders!AD:AD,Data!M385,Orders!W:W,0,Orders!X:X,0)+SUMIFS(Orders!AG:AG,Orders!AD:AD,Data!M385,Orders!W:W,1,Orders!X:X,1))/12000,0),IF(Data!Z385="AAM",SUMIFS(Data!AJ:AJ,Data!Z:Z,"TM",Data!X:X,Data!M385,AA:AA,"U"),IF(Data!Z385="AM",SUMIFS(Data!AJ:AJ,Data!Z:Z,"TM",Data!V:V,Data!M385,AA:AA,"U"),IF(Data!Z385="AZM",SUMIFS(Data!AJ:AJ,Data!Z:Z,"TM",Data!U:U,Data!M385,AA:AA,"U"),IF(Data!Z385="Zone",SUMIFS(Data!AJ:AJ,Data!Z:Z,"TM",Data!T:T,Data!M385,AA:AA,"U"),IF(Data!Z385="Region",SUMIFS(Data!AJ:AJ,Data!Z:Z,"TM",Data!S:S,Data!M385,AA:AA,"U"),IF(Data!Z385="Country",SUMIFS(Data!AJ:AJ,Data!Z:Z,"TM",Data!R:R,Data!M385,AA:AA,"U"),"")))))))</f>
        <v>0.58250000000000002</v>
      </c>
      <c r="AK385" s="18">
        <f>IF(Z385="TM",IF(AA385="U",(SUMIFS(Orders!AG:AG,Orders!AD:AD,Data!M385,Orders!W:W,0,Orders!X:X,0)+SUMIFS(Orders!AG:AG,Orders!AD:AD,Data!M385,Orders!W:W,1,Orders!X:X,1)),0),IF(Data!Z385="AAM",SUMIFS(Data!AK:AK,Data!Z:Z,"TM",Data!X:X,Data!M385,AA:AA,"U"),IF(Data!Z385="AM",SUMIFS(Data!AK:AK,Data!Z:Z,"TM",Data!V:V,Data!M385,AA:AA,"U"),IF(Data!Z385="AZM",SUMIFS(Data!AK:AK,Data!Z:Z,"TM",Data!U:U,Data!M385,AA:AA,"U"),IF(Data!Z385="Zone",SUMIFS(Data!AK:AK,Data!Z:Z,"TM",Data!T:T,Data!M385,AA:AA,"U"),IF(Data!Z385="Region",SUMIFS(Data!AK:AK,Data!Z:Z,"TM",Data!S:S,Data!M385,AA:AA,"U"),IF(Data!Z385="Country",SUMIFS(Data!AK:AK,Data!Z:Z,"TM",Data!R:R,Data!M385,AA:AA,"U"),"")))))))</f>
        <v>6990</v>
      </c>
      <c r="AL385" s="18">
        <f>IF(Z385="TM",12000*0,IF(Data!Z385="AAM",SUMIFS(Data!AL:AL,Data!Z:Z,"TM",Data!X:X,Data!M385,AA:AA,"H"),IF(Data!Z385="AM",SUMIFS(Data!AL:AL,Data!Z:Z,"TM",Data!V:V,Data!M385,AA:AA,"H"),IF(Data!Z385="AZM",SUMIFS(Data!AL:AL,Data!Z:Z,"TM",Data!U:U,Data!M385,AA:AA,"H"),IF(Data!Z385="Zone",SUMIFS(Data!AL:AL,Data!Z:Z,"TM",Data!T:T,Data!M385,AA:AA,"H"),IF(Data!Z385="Region",SUMIFS(Data!AL:AL,Data!Z:Z,"TM",Data!S:S,Data!M385,AA:AA,"H"),IF(Data!Z385="Country",SUMIFS(Data!AL:AL,Data!Z:Z,"TM",Data!R:R,Data!M385,AA:AA,"H"),"")))))))</f>
        <v>0</v>
      </c>
      <c r="AM385" s="27">
        <f t="shared" si="98"/>
        <v>0</v>
      </c>
      <c r="AN385" s="26">
        <f t="shared" si="99"/>
        <v>0</v>
      </c>
      <c r="AO385" s="26">
        <f t="shared" si="100"/>
        <v>0</v>
      </c>
      <c r="AQ385" s="28">
        <f t="shared" si="101"/>
        <v>0.58250000000000002</v>
      </c>
      <c r="AR385" s="18">
        <f t="shared" si="102"/>
        <v>6990</v>
      </c>
      <c r="AS385" s="18">
        <f t="shared" si="103"/>
        <v>0</v>
      </c>
      <c r="AT385" s="27">
        <f t="shared" si="104"/>
        <v>0</v>
      </c>
      <c r="AU385" s="27"/>
      <c r="AV385" s="27"/>
      <c r="AW385" s="18">
        <f>IF(Z385="TM",(COUNTIFS(Orders!AD:AD,Data!M385,Orders!W:W,0,Orders!X:X,0,Orders!S:S,"*Ray*")+COUNTIFS(Orders!AD:AD,Data!M385,Orders!W:W,1,Orders!X:X,1,Orders!S:S,"*Ray*")+COUNTIFS(Orders!AD:AD,Data!M385,Orders!W:W,0,Orders!X:X,0,Orders!S:S,"*Fabric*")+COUNTIFS(Orders!AD:AD,Data!M385,Orders!W:W,1,Orders!X:X,1,Orders!S:S,"*Fabric*")),IF(Data!Z385="AAM",SUMIFS(Data!AW:AW,Data!Z:Z,"TM",Data!X:X,Data!M385),IF(Data!Z385="AM",SUMIFS(Data!AW:AW,Data!Z:Z,"TM",Data!V:V,Data!M385),IF(Data!Z385="AZM",SUMIFS(Data!AW:AW,Data!Z:Z,"TM",Data!U:U,Data!M385),IF(Data!Z385="Zone",SUMIFS(Data!AW:AW,Data!Z:Z,"TM",Data!T:T,Data!M385),IF(Data!Z385="Region",SUMIFS(Data!AW:AW,Data!Z:Z,"TM",Data!S:S,Data!M385),IF(Data!Z385="Country",SUMIFS(Data!AW:AW,Data!Z:Z,"TM",Data!R:R,Data!M385),0)))))))</f>
        <v>1</v>
      </c>
      <c r="AX385" s="18">
        <f>IF(Z385="TM",(COUNTIFS(Orders!AD:AD,Data!M385,Orders!W:W,0,Orders!X:X,0,Orders!S:S,"*Starter*")+COUNTIFS(Orders!AD:AD,Data!M385,Orders!W:W,1,Orders!X:X,1,Orders!S:S,"*Starter*")),IF(Data!Z385="AAM",SUMIFS(Data!AX:AX,Data!Z:Z,"TM",Data!X:X,Data!M385),IF(Data!Z385="AM",SUMIFS(Data!AX:AX,Data!Z:Z,"TM",Data!V:V,Data!M385),IF(Data!Z385="AZM",SUMIFS(Data!AX:AX,Data!Z:Z,"TM",Data!U:U,Data!M385),IF(Data!Z385="Zone",SUMIFS(Data!AX:AX,Data!Z:Z,"TM",Data!T:T,Data!M385),IF(Data!Z385="Region",SUMIFS(Data!AX:AX,Data!Z:Z,"TM",Data!S:S,Data!M385),IF(Data!Z385="Country",SUMIFS(Data!AX:AX,Data!Z:Z,"TM",Data!R:R,Data!M385),0)))))))</f>
        <v>0</v>
      </c>
      <c r="AY385" s="18">
        <f>IF(Z385="TM",(COUNTIFS(Orders!AD:AD,Data!M385,Orders!W:W,0,Orders!X:X,0,Orders!S:S,"*Pro*")+COUNTIFS(Orders!AD:AD,Data!M385,Orders!W:W,1,Orders!X:X,1,Orders!S:S,"*Pro*")),IF(Data!Z385="AAM",SUMIFS(Data!AY:AY,Data!Z:Z,"TM",Data!X:X,Data!M385),IF(Data!Z385="AM",SUMIFS(Data!AY:AY,Data!Z:Z,"TM",Data!V:V,Data!M385),IF(Data!Z385="AZM",SUMIFS(Data!AY:AY,Data!Z:Z,"TM",Data!U:U,Data!M385),IF(Data!Z385="Zone",SUMIFS(Data!AY:AY,Data!Z:Z,"TM",Data!T:T,Data!M385),IF(Data!Z385="Region",SUMIFS(Data!AY:AY,Data!Z:Z,"TM",Data!S:S,Data!M385),IF(Data!Z385="Country",SUMIFS(Data!AY:AY,Data!Z:Z,"TM",Data!R:R,Data!M385),0)))))))</f>
        <v>0</v>
      </c>
      <c r="AZ385" s="18">
        <f>IF(Z385="TM",(COUNTIFS(Orders!AD:AD,Data!M385,Orders!W:W,0,Orders!X:X,0,Orders!S:S,"*Tab*")+COUNTIFS(Orders!AD:AD,Data!M385,Orders!W:W,1,Orders!X:X,1,Orders!S:S,"*Tab*")),IF(Data!Z385="AAM",SUMIFS(Data!AZ:AZ,Data!Z:Z,"TM",Data!X:X,Data!M385),IF(Data!Z385="AM",SUMIFS(Data!AZ:AZ,Data!Z:Z,"TM",Data!V:V,Data!M385),IF(Data!Z385="AZM",SUMIFS(Data!AZ:AZ,Data!Z:Z,"TM",Data!U:U,Data!M385),IF(Data!Z385="Zone",SUMIFS(Data!AZ:AZ,Data!Z:Z,"TM",Data!T:T,Data!M385),IF(Data!Z385="Region",SUMIFS(Data!AZ:AZ,Data!Z:Z,"TM",Data!S:S,Data!M385),IF(Data!Z385="Country",SUMIFS(Data!AZ:AZ,Data!Z:Z,"TM",Data!R:R,Data!M385),0)))))))</f>
        <v>0</v>
      </c>
      <c r="BA385" s="18">
        <f>IF(Z385="TM",(COUNTIFS(Orders!AD:AD,Data!M385,Orders!W:W,0,Orders!X:X,0,Orders!S:S,"*Dental*")+COUNTIFS(Orders!AD:AD,Data!M385,Orders!W:W,1,Orders!X:X,1,Orders!S:S,"*Dental*")+COUNTIFS(Orders!AD:AD,Data!M385,Orders!W:W,0,Orders!X:X,0,Orders!S:S,"*Pediatric*")+COUNTIFS(Orders!AD:AD,Data!M385,Orders!W:W,1,Orders!X:X,1,Orders!S:S,"*Pediatric*")),IF(Data!Z385="AAM",SUMIFS(Data!BA:BA,Data!Z:Z,"TM",Data!X:X,Data!M385),IF(Data!Z385="AM",SUMIFS(Data!BA:BA,Data!Z:Z,"TM",Data!V:V,Data!M385),IF(Data!Z385="AZM",SUMIFS(Data!BA:BA,Data!Z:Z,"TM",Data!U:U,Data!M385),IF(Data!Z385="Zone",SUMIFS(Data!BA:BA,Data!Z:Z,"TM",Data!T:T,Data!M385),IF(Data!Z385="Region",SUMIFS(Data!BA:BA,Data!Z:Z,"TM",Data!S:S,Data!M385),IF(Data!Z385="Country",SUMIFS(Data!BA:BA,Data!Z:Z,"TM",Data!R:R,Data!M385),0)))))))</f>
        <v>0</v>
      </c>
      <c r="BB385" s="18">
        <f>IF(Z385="TM",(COUNTIFS(Orders!AD:AD,Data!M385,Orders!W:W,0,Orders!X:X,0,Orders!S:S,"*Fabric*")+COUNTIFS(Orders!AD:AD,Data!M385,Orders!W:W,1,Orders!X:X,1,Orders!S:S,"*Fabric*")),IF(Data!Z385="AAM",SUMIFS(Data!BB:BB,Data!Z:Z,"TM",Data!X:X,Data!M385),IF(Data!Z385="AM",SUMIFS(Data!BB:BB,Data!Z:Z,"TM",Data!V:V,Data!M385),IF(Data!Z385="AZM",SUMIFS(Data!BB:BB,Data!Z:Z,"TM",Data!U:U,Data!M385),IF(Data!Z385="Zone",SUMIFS(Data!BB:BB,Data!Z:Z,"TM",Data!T:T,Data!M385),IF(Data!Z385="Region",SUMIFS(Data!BB:BB,Data!Z:Z,"TM",Data!S:S,Data!M385),IF(Data!Z385="Country",SUMIFS(Data!BB:BB,Data!Z:Z,"TM",Data!R:R,Data!M385),0)))))))</f>
        <v>0</v>
      </c>
    </row>
    <row r="386" spans="1:54" ht="15.75" x14ac:dyDescent="0.3">
      <c r="A386" s="33" t="str">
        <f t="shared" si="105"/>
        <v/>
      </c>
      <c r="B386" s="33" t="b">
        <f t="shared" si="106"/>
        <v>1</v>
      </c>
      <c r="C386" s="33" t="e">
        <f>IF(ISERROR(SMALL($D$4:$D$594,E386)),””,SMALL($D$4:$D$594,E386))</f>
        <v>#NAME?</v>
      </c>
      <c r="D386" s="34" t="str">
        <f t="shared" si="107"/>
        <v/>
      </c>
      <c r="E386" s="33">
        <f>ROWS($E$4:E386)</f>
        <v>383</v>
      </c>
      <c r="F386" s="33">
        <f t="shared" si="108"/>
        <v>0</v>
      </c>
      <c r="G386" s="33">
        <f>IF(OR(Report!$C$7="",Report!$C$7="All Levels"),1,IF(Report!$C$7=Data!Z386,1,0))</f>
        <v>0</v>
      </c>
      <c r="H386" s="33">
        <f t="shared" si="109"/>
        <v>1</v>
      </c>
      <c r="I386" s="33">
        <f t="shared" si="110"/>
        <v>3</v>
      </c>
      <c r="J386" s="33">
        <f>IF(OR(Report!$F$7="",Report!$F$7="All AMs"),1,IF(Report!$F$7=Data!W386,1,0))</f>
        <v>1</v>
      </c>
      <c r="K386" s="33">
        <f>IF(OR(Report!$E$7="",Report!$E$7="All Zones"),1,IF(Report!$E$7=Data!P386,1,0))</f>
        <v>1</v>
      </c>
      <c r="L386" s="33">
        <f>IF(OR(Report!$D$7="",Report!$D$7="All Regions"),1,IF(Report!$D$7=Data!O386,1,0))</f>
        <v>1</v>
      </c>
      <c r="M386" s="67" t="s">
        <v>136</v>
      </c>
      <c r="N386" s="67" t="s">
        <v>1219</v>
      </c>
      <c r="O386" s="68" t="s">
        <v>19</v>
      </c>
      <c r="P386" s="68" t="s">
        <v>687</v>
      </c>
      <c r="Q386" s="68" t="s">
        <v>687</v>
      </c>
      <c r="R386" s="67" t="s">
        <v>777</v>
      </c>
      <c r="S386" s="67" t="s">
        <v>753</v>
      </c>
      <c r="T386" s="67" t="s">
        <v>756</v>
      </c>
      <c r="U386" s="67" t="s">
        <v>787</v>
      </c>
      <c r="V386" s="67" t="s">
        <v>835</v>
      </c>
      <c r="W386" s="67" t="s">
        <v>723</v>
      </c>
      <c r="X386" s="67"/>
      <c r="Y386" s="68" t="s">
        <v>361</v>
      </c>
      <c r="Z386" s="68" t="s">
        <v>13</v>
      </c>
      <c r="AA386" s="68" t="s">
        <v>925</v>
      </c>
      <c r="AB386" s="18">
        <f>IF(Z386="TM",IF(AA386="H",(COUNTIFS(Orders!AD:AD,Data!M386,Orders!W:W,0,Orders!X:X,0)+COUNTIFS(Orders!AD:AD,Data!M386,Orders!W:W,1,Orders!X:X,1)),0),IF(Data!Z386="AAM",SUMIFS(Data!AB:AB,Data!Z:Z,"TM",Data!X:X,Data!M386,AA:AA,"H"),IF(Data!Z386="AM",SUMIFS(Data!AB:AB,Data!Z:Z,"TM",Data!V:V,Data!M386,AA:AA,"H"),IF(Data!Z386="AZM",SUMIFS(Data!AB:AB,Data!Z:Z,"TM",Data!U:U,Data!M386,AA:AA,"H"),IF(Data!Z386="ZM",SUMIFS(Data!AB:AB,Data!Z:Z,"TM",Data!T:T,Data!M386,AA:AA,"H"),IF(Data!Z386="RM",SUMIFS(Data!AB:AB,Data!Z:Z,"TM",Data!S:S,Data!M386,AA:AA,"H"),IF(Data!Z386="CM",SUMIFS(Data!AB:AB,Data!Z:Z,"TM",Data!R:R,Data!M386,AA:AA,"H"),"")))))))</f>
        <v>0</v>
      </c>
      <c r="AC386" s="28">
        <f>IF(Z386="TM",IF(AA386="H",(SUMIFS(Orders!AG:AG,Orders!AD:AD,Data!M386,Orders!W:W,0,Orders!X:X,0)+SUMIFS(Orders!AG:AG,Orders!AD:AD,Data!M386,Orders!W:W,1,Orders!X:X,1))/12000,0),IF(Data!Z386="AAM",SUMIFS(Data!AC:AC,Data!Z:Z,"TM",Data!X:X,Data!M386,AA:AA,"H"),IF(Data!Z386="AM",SUMIFS(Data!AC:AC,Data!Z:Z,"TM",Data!V:V,Data!M386,AA:AA,"H"),IF(Data!Z386="AZM",SUMIFS(Data!AC:AC,Data!Z:Z,"TM",Data!U:U,Data!M386,AA:AA,"H"),IF(Data!Z386="Zone",SUMIFS(Data!AC:AC,Data!Z:Z,"TM",Data!T:T,Data!M386,AA:AA,"H"),IF(Data!Z386="Region",SUMIFS(Data!AC:AC,Data!Z:Z,"TM",Data!S:S,Data!M386,AA:AA,"H"),IF(Data!Z386="Country",SUMIFS(Data!AC:AC,Data!Z:Z,"TM",Data!R:R,Data!M386,AA:AA,"H"),"")))))))</f>
        <v>0</v>
      </c>
      <c r="AD386" s="18">
        <f>IF(Z386="TM",0,IF(Data!Z386="AAM",SUMIFS(Data!AD:AD,Data!Z:Z,"TM",Data!X:X,Data!M386,AA:AA,"H"),IF(Data!Z386="AM",SUMIFS(Data!AD:AD,Data!Z:Z,"TM",Data!V:V,Data!M386,AA:AA,"H"),IF(Data!Z386="AZM",SUMIFS(Data!AD:AD,Data!Z:Z,"TM",Data!U:U,Data!M386,AA:AA,"H"),IF(Data!Z386="Zone",SUMIFS(Data!AD:AD,Data!Z:Z,"TM",Data!T:T,Data!M386,AA:AA,"H"),IF(Data!Z386="Region",SUMIFS(Data!AD:AD,Data!Z:Z,"TM",Data!S:S,Data!M386,AA:AA,"H"),IF(Data!Z386="Country",SUMIFS(Data!AD:AD,Data!Z:Z,"TM",Data!R:R,Data!M386,AA:AA,"H"),"")))))))</f>
        <v>0</v>
      </c>
      <c r="AE386" s="27">
        <f t="shared" si="94"/>
        <v>0</v>
      </c>
      <c r="AF386" s="26">
        <f t="shared" si="95"/>
        <v>0</v>
      </c>
      <c r="AG386" s="26">
        <f t="shared" si="96"/>
        <v>0</v>
      </c>
      <c r="AH386" s="26">
        <f t="shared" si="97"/>
        <v>0</v>
      </c>
      <c r="AJ386" s="28">
        <f>IF(Z386="TM",IF(AA386="U",(SUMIFS(Orders!AG:AG,Orders!AD:AD,Data!M386,Orders!W:W,0,Orders!X:X,0)+SUMIFS(Orders!AG:AG,Orders!AD:AD,Data!M386,Orders!W:W,1,Orders!X:X,1))/12000,0),IF(Data!Z386="AAM",SUMIFS(Data!AJ:AJ,Data!Z:Z,"TM",Data!X:X,Data!M386,AA:AA,"U"),IF(Data!Z386="AM",SUMIFS(Data!AJ:AJ,Data!Z:Z,"TM",Data!V:V,Data!M386,AA:AA,"U"),IF(Data!Z386="AZM",SUMIFS(Data!AJ:AJ,Data!Z:Z,"TM",Data!U:U,Data!M386,AA:AA,"U"),IF(Data!Z386="Zone",SUMIFS(Data!AJ:AJ,Data!Z:Z,"TM",Data!T:T,Data!M386,AA:AA,"U"),IF(Data!Z386="Region",SUMIFS(Data!AJ:AJ,Data!Z:Z,"TM",Data!S:S,Data!M386,AA:AA,"U"),IF(Data!Z386="Country",SUMIFS(Data!AJ:AJ,Data!Z:Z,"TM",Data!R:R,Data!M386,AA:AA,"U"),"")))))))</f>
        <v>0</v>
      </c>
      <c r="AK386" s="18">
        <f>IF(Z386="TM",IF(AA386="U",(SUMIFS(Orders!AG:AG,Orders!AD:AD,Data!M386,Orders!W:W,0,Orders!X:X,0)+SUMIFS(Orders!AG:AG,Orders!AD:AD,Data!M386,Orders!W:W,1,Orders!X:X,1)),0),IF(Data!Z386="AAM",SUMIFS(Data!AK:AK,Data!Z:Z,"TM",Data!X:X,Data!M386,AA:AA,"U"),IF(Data!Z386="AM",SUMIFS(Data!AK:AK,Data!Z:Z,"TM",Data!V:V,Data!M386,AA:AA,"U"),IF(Data!Z386="AZM",SUMIFS(Data!AK:AK,Data!Z:Z,"TM",Data!U:U,Data!M386,AA:AA,"U"),IF(Data!Z386="Zone",SUMIFS(Data!AK:AK,Data!Z:Z,"TM",Data!T:T,Data!M386,AA:AA,"U"),IF(Data!Z386="Region",SUMIFS(Data!AK:AK,Data!Z:Z,"TM",Data!S:S,Data!M386,AA:AA,"U"),IF(Data!Z386="Country",SUMIFS(Data!AK:AK,Data!Z:Z,"TM",Data!R:R,Data!M386,AA:AA,"U"),"")))))))</f>
        <v>0</v>
      </c>
      <c r="AL386" s="18">
        <f>IF(Z386="TM",12000*0,IF(Data!Z386="AAM",SUMIFS(Data!AL:AL,Data!Z:Z,"TM",Data!X:X,Data!M386,AA:AA,"H"),IF(Data!Z386="AM",SUMIFS(Data!AL:AL,Data!Z:Z,"TM",Data!V:V,Data!M386,AA:AA,"H"),IF(Data!Z386="AZM",SUMIFS(Data!AL:AL,Data!Z:Z,"TM",Data!U:U,Data!M386,AA:AA,"H"),IF(Data!Z386="Zone",SUMIFS(Data!AL:AL,Data!Z:Z,"TM",Data!T:T,Data!M386,AA:AA,"H"),IF(Data!Z386="Region",SUMIFS(Data!AL:AL,Data!Z:Z,"TM",Data!S:S,Data!M386,AA:AA,"H"),IF(Data!Z386="Country",SUMIFS(Data!AL:AL,Data!Z:Z,"TM",Data!R:R,Data!M386,AA:AA,"H"),"")))))))</f>
        <v>0</v>
      </c>
      <c r="AM386" s="27">
        <f t="shared" si="98"/>
        <v>0</v>
      </c>
      <c r="AN386" s="26">
        <f t="shared" si="99"/>
        <v>0</v>
      </c>
      <c r="AO386" s="26">
        <f t="shared" si="100"/>
        <v>0</v>
      </c>
      <c r="AQ386" s="28">
        <f t="shared" si="101"/>
        <v>0</v>
      </c>
      <c r="AR386" s="18">
        <f t="shared" si="102"/>
        <v>0</v>
      </c>
      <c r="AS386" s="18">
        <f t="shared" si="103"/>
        <v>0</v>
      </c>
      <c r="AT386" s="27">
        <f t="shared" si="104"/>
        <v>0</v>
      </c>
      <c r="AU386" s="27"/>
      <c r="AV386" s="27"/>
      <c r="AW386" s="18">
        <f>IF(Z386="TM",(COUNTIFS(Orders!AD:AD,Data!M386,Orders!W:W,0,Orders!X:X,0,Orders!S:S,"*Ray*")+COUNTIFS(Orders!AD:AD,Data!M386,Orders!W:W,1,Orders!X:X,1,Orders!S:S,"*Ray*")+COUNTIFS(Orders!AD:AD,Data!M386,Orders!W:W,0,Orders!X:X,0,Orders!S:S,"*Fabric*")+COUNTIFS(Orders!AD:AD,Data!M386,Orders!W:W,1,Orders!X:X,1,Orders!S:S,"*Fabric*")),IF(Data!Z386="AAM",SUMIFS(Data!AW:AW,Data!Z:Z,"TM",Data!X:X,Data!M386),IF(Data!Z386="AM",SUMIFS(Data!AW:AW,Data!Z:Z,"TM",Data!V:V,Data!M386),IF(Data!Z386="AZM",SUMIFS(Data!AW:AW,Data!Z:Z,"TM",Data!U:U,Data!M386),IF(Data!Z386="Zone",SUMIFS(Data!AW:AW,Data!Z:Z,"TM",Data!T:T,Data!M386),IF(Data!Z386="Region",SUMIFS(Data!AW:AW,Data!Z:Z,"TM",Data!S:S,Data!M386),IF(Data!Z386="Country",SUMIFS(Data!AW:AW,Data!Z:Z,"TM",Data!R:R,Data!M386),0)))))))</f>
        <v>0</v>
      </c>
      <c r="AX386" s="18">
        <f>IF(Z386="TM",(COUNTIFS(Orders!AD:AD,Data!M386,Orders!W:W,0,Orders!X:X,0,Orders!S:S,"*Starter*")+COUNTIFS(Orders!AD:AD,Data!M386,Orders!W:W,1,Orders!X:X,1,Orders!S:S,"*Starter*")),IF(Data!Z386="AAM",SUMIFS(Data!AX:AX,Data!Z:Z,"TM",Data!X:X,Data!M386),IF(Data!Z386="AM",SUMIFS(Data!AX:AX,Data!Z:Z,"TM",Data!V:V,Data!M386),IF(Data!Z386="AZM",SUMIFS(Data!AX:AX,Data!Z:Z,"TM",Data!U:U,Data!M386),IF(Data!Z386="Zone",SUMIFS(Data!AX:AX,Data!Z:Z,"TM",Data!T:T,Data!M386),IF(Data!Z386="Region",SUMIFS(Data!AX:AX,Data!Z:Z,"TM",Data!S:S,Data!M386),IF(Data!Z386="Country",SUMIFS(Data!AX:AX,Data!Z:Z,"TM",Data!R:R,Data!M386),0)))))))</f>
        <v>0</v>
      </c>
      <c r="AY386" s="18">
        <f>IF(Z386="TM",(COUNTIFS(Orders!AD:AD,Data!M386,Orders!W:W,0,Orders!X:X,0,Orders!S:S,"*Pro*")+COUNTIFS(Orders!AD:AD,Data!M386,Orders!W:W,1,Orders!X:X,1,Orders!S:S,"*Pro*")),IF(Data!Z386="AAM",SUMIFS(Data!AY:AY,Data!Z:Z,"TM",Data!X:X,Data!M386),IF(Data!Z386="AM",SUMIFS(Data!AY:AY,Data!Z:Z,"TM",Data!V:V,Data!M386),IF(Data!Z386="AZM",SUMIFS(Data!AY:AY,Data!Z:Z,"TM",Data!U:U,Data!M386),IF(Data!Z386="Zone",SUMIFS(Data!AY:AY,Data!Z:Z,"TM",Data!T:T,Data!M386),IF(Data!Z386="Region",SUMIFS(Data!AY:AY,Data!Z:Z,"TM",Data!S:S,Data!M386),IF(Data!Z386="Country",SUMIFS(Data!AY:AY,Data!Z:Z,"TM",Data!R:R,Data!M386),0)))))))</f>
        <v>0</v>
      </c>
      <c r="AZ386" s="18">
        <f>IF(Z386="TM",(COUNTIFS(Orders!AD:AD,Data!M386,Orders!W:W,0,Orders!X:X,0,Orders!S:S,"*Tab*")+COUNTIFS(Orders!AD:AD,Data!M386,Orders!W:W,1,Orders!X:X,1,Orders!S:S,"*Tab*")),IF(Data!Z386="AAM",SUMIFS(Data!AZ:AZ,Data!Z:Z,"TM",Data!X:X,Data!M386),IF(Data!Z386="AM",SUMIFS(Data!AZ:AZ,Data!Z:Z,"TM",Data!V:V,Data!M386),IF(Data!Z386="AZM",SUMIFS(Data!AZ:AZ,Data!Z:Z,"TM",Data!U:U,Data!M386),IF(Data!Z386="Zone",SUMIFS(Data!AZ:AZ,Data!Z:Z,"TM",Data!T:T,Data!M386),IF(Data!Z386="Region",SUMIFS(Data!AZ:AZ,Data!Z:Z,"TM",Data!S:S,Data!M386),IF(Data!Z386="Country",SUMIFS(Data!AZ:AZ,Data!Z:Z,"TM",Data!R:R,Data!M386),0)))))))</f>
        <v>0</v>
      </c>
      <c r="BA386" s="18">
        <f>IF(Z386="TM",(COUNTIFS(Orders!AD:AD,Data!M386,Orders!W:W,0,Orders!X:X,0,Orders!S:S,"*Dental*")+COUNTIFS(Orders!AD:AD,Data!M386,Orders!W:W,1,Orders!X:X,1,Orders!S:S,"*Dental*")+COUNTIFS(Orders!AD:AD,Data!M386,Orders!W:W,0,Orders!X:X,0,Orders!S:S,"*Pediatric*")+COUNTIFS(Orders!AD:AD,Data!M386,Orders!W:W,1,Orders!X:X,1,Orders!S:S,"*Pediatric*")),IF(Data!Z386="AAM",SUMIFS(Data!BA:BA,Data!Z:Z,"TM",Data!X:X,Data!M386),IF(Data!Z386="AM",SUMIFS(Data!BA:BA,Data!Z:Z,"TM",Data!V:V,Data!M386),IF(Data!Z386="AZM",SUMIFS(Data!BA:BA,Data!Z:Z,"TM",Data!U:U,Data!M386),IF(Data!Z386="Zone",SUMIFS(Data!BA:BA,Data!Z:Z,"TM",Data!T:T,Data!M386),IF(Data!Z386="Region",SUMIFS(Data!BA:BA,Data!Z:Z,"TM",Data!S:S,Data!M386),IF(Data!Z386="Country",SUMIFS(Data!BA:BA,Data!Z:Z,"TM",Data!R:R,Data!M386),0)))))))</f>
        <v>0</v>
      </c>
      <c r="BB386" s="18">
        <f>IF(Z386="TM",(COUNTIFS(Orders!AD:AD,Data!M386,Orders!W:W,0,Orders!X:X,0,Orders!S:S,"*Fabric*")+COUNTIFS(Orders!AD:AD,Data!M386,Orders!W:W,1,Orders!X:X,1,Orders!S:S,"*Fabric*")),IF(Data!Z386="AAM",SUMIFS(Data!BB:BB,Data!Z:Z,"TM",Data!X:X,Data!M386),IF(Data!Z386="AM",SUMIFS(Data!BB:BB,Data!Z:Z,"TM",Data!V:V,Data!M386),IF(Data!Z386="AZM",SUMIFS(Data!BB:BB,Data!Z:Z,"TM",Data!U:U,Data!M386),IF(Data!Z386="Zone",SUMIFS(Data!BB:BB,Data!Z:Z,"TM",Data!T:T,Data!M386),IF(Data!Z386="Region",SUMIFS(Data!BB:BB,Data!Z:Z,"TM",Data!S:S,Data!M386),IF(Data!Z386="Country",SUMIFS(Data!BB:BB,Data!Z:Z,"TM",Data!R:R,Data!M386),0)))))))</f>
        <v>0</v>
      </c>
    </row>
    <row r="387" spans="1:54" ht="15.75" x14ac:dyDescent="0.3">
      <c r="A387" s="33" t="str">
        <f t="shared" si="105"/>
        <v/>
      </c>
      <c r="B387" s="33" t="b">
        <f t="shared" si="106"/>
        <v>1</v>
      </c>
      <c r="C387" s="33" t="e">
        <f>IF(ISERROR(SMALL($D$4:$D$594,E387)),””,SMALL($D$4:$D$594,E387))</f>
        <v>#NAME?</v>
      </c>
      <c r="D387" s="34" t="str">
        <f t="shared" si="107"/>
        <v/>
      </c>
      <c r="E387" s="33">
        <f>ROWS($E$4:E387)</f>
        <v>384</v>
      </c>
      <c r="F387" s="33">
        <f t="shared" si="108"/>
        <v>0</v>
      </c>
      <c r="G387" s="33">
        <f>IF(OR(Report!$C$7="",Report!$C$7="All Levels"),1,IF(Report!$C$7=Data!Z387,1,0))</f>
        <v>0</v>
      </c>
      <c r="H387" s="33">
        <f t="shared" si="109"/>
        <v>1</v>
      </c>
      <c r="I387" s="33">
        <f t="shared" si="110"/>
        <v>3</v>
      </c>
      <c r="J387" s="33">
        <f>IF(OR(Report!$F$7="",Report!$F$7="All AMs"),1,IF(Report!$F$7=Data!W387,1,0))</f>
        <v>1</v>
      </c>
      <c r="K387" s="33">
        <f>IF(OR(Report!$E$7="",Report!$E$7="All Zones"),1,IF(Report!$E$7=Data!P387,1,0))</f>
        <v>1</v>
      </c>
      <c r="L387" s="33">
        <f>IF(OR(Report!$D$7="",Report!$D$7="All Regions"),1,IF(Report!$D$7=Data!O387,1,0))</f>
        <v>1</v>
      </c>
      <c r="M387" s="67" t="s">
        <v>254</v>
      </c>
      <c r="N387" s="67" t="s">
        <v>1220</v>
      </c>
      <c r="O387" s="68" t="s">
        <v>19</v>
      </c>
      <c r="P387" s="68" t="s">
        <v>687</v>
      </c>
      <c r="Q387" s="68" t="s">
        <v>687</v>
      </c>
      <c r="R387" s="67" t="s">
        <v>777</v>
      </c>
      <c r="S387" s="67" t="s">
        <v>753</v>
      </c>
      <c r="T387" s="67" t="s">
        <v>756</v>
      </c>
      <c r="U387" s="67" t="s">
        <v>787</v>
      </c>
      <c r="V387" s="67" t="s">
        <v>835</v>
      </c>
      <c r="W387" s="67" t="s">
        <v>723</v>
      </c>
      <c r="X387" s="67"/>
      <c r="Y387" s="68" t="s">
        <v>361</v>
      </c>
      <c r="Z387" s="68" t="s">
        <v>13</v>
      </c>
      <c r="AA387" s="68" t="s">
        <v>925</v>
      </c>
      <c r="AB387" s="18">
        <f>IF(Z387="TM",IF(AA387="H",(COUNTIFS(Orders!AD:AD,Data!M387,Orders!W:W,0,Orders!X:X,0)+COUNTIFS(Orders!AD:AD,Data!M387,Orders!W:W,1,Orders!X:X,1)),0),IF(Data!Z387="AAM",SUMIFS(Data!AB:AB,Data!Z:Z,"TM",Data!X:X,Data!M387,AA:AA,"H"),IF(Data!Z387="AM",SUMIFS(Data!AB:AB,Data!Z:Z,"TM",Data!V:V,Data!M387,AA:AA,"H"),IF(Data!Z387="AZM",SUMIFS(Data!AB:AB,Data!Z:Z,"TM",Data!U:U,Data!M387,AA:AA,"H"),IF(Data!Z387="ZM",SUMIFS(Data!AB:AB,Data!Z:Z,"TM",Data!T:T,Data!M387,AA:AA,"H"),IF(Data!Z387="RM",SUMIFS(Data!AB:AB,Data!Z:Z,"TM",Data!S:S,Data!M387,AA:AA,"H"),IF(Data!Z387="CM",SUMIFS(Data!AB:AB,Data!Z:Z,"TM",Data!R:R,Data!M387,AA:AA,"H"),"")))))))</f>
        <v>0</v>
      </c>
      <c r="AC387" s="28">
        <f>IF(Z387="TM",IF(AA387="H",(SUMIFS(Orders!AG:AG,Orders!AD:AD,Data!M387,Orders!W:W,0,Orders!X:X,0)+SUMIFS(Orders!AG:AG,Orders!AD:AD,Data!M387,Orders!W:W,1,Orders!X:X,1))/12000,0),IF(Data!Z387="AAM",SUMIFS(Data!AC:AC,Data!Z:Z,"TM",Data!X:X,Data!M387,AA:AA,"H"),IF(Data!Z387="AM",SUMIFS(Data!AC:AC,Data!Z:Z,"TM",Data!V:V,Data!M387,AA:AA,"H"),IF(Data!Z387="AZM",SUMIFS(Data!AC:AC,Data!Z:Z,"TM",Data!U:U,Data!M387,AA:AA,"H"),IF(Data!Z387="Zone",SUMIFS(Data!AC:AC,Data!Z:Z,"TM",Data!T:T,Data!M387,AA:AA,"H"),IF(Data!Z387="Region",SUMIFS(Data!AC:AC,Data!Z:Z,"TM",Data!S:S,Data!M387,AA:AA,"H"),IF(Data!Z387="Country",SUMIFS(Data!AC:AC,Data!Z:Z,"TM",Data!R:R,Data!M387,AA:AA,"H"),"")))))))</f>
        <v>0</v>
      </c>
      <c r="AD387" s="18">
        <f>IF(Z387="TM",0,IF(Data!Z387="AAM",SUMIFS(Data!AD:AD,Data!Z:Z,"TM",Data!X:X,Data!M387,AA:AA,"H"),IF(Data!Z387="AM",SUMIFS(Data!AD:AD,Data!Z:Z,"TM",Data!V:V,Data!M387,AA:AA,"H"),IF(Data!Z387="AZM",SUMIFS(Data!AD:AD,Data!Z:Z,"TM",Data!U:U,Data!M387,AA:AA,"H"),IF(Data!Z387="Zone",SUMIFS(Data!AD:AD,Data!Z:Z,"TM",Data!T:T,Data!M387,AA:AA,"H"),IF(Data!Z387="Region",SUMIFS(Data!AD:AD,Data!Z:Z,"TM",Data!S:S,Data!M387,AA:AA,"H"),IF(Data!Z387="Country",SUMIFS(Data!AD:AD,Data!Z:Z,"TM",Data!R:R,Data!M387,AA:AA,"H"),"")))))))</f>
        <v>0</v>
      </c>
      <c r="AE387" s="27">
        <f t="shared" si="94"/>
        <v>0</v>
      </c>
      <c r="AF387" s="26">
        <f t="shared" si="95"/>
        <v>0</v>
      </c>
      <c r="AG387" s="26">
        <f t="shared" si="96"/>
        <v>0</v>
      </c>
      <c r="AH387" s="26">
        <f t="shared" si="97"/>
        <v>0</v>
      </c>
      <c r="AJ387" s="28">
        <f>IF(Z387="TM",IF(AA387="U",(SUMIFS(Orders!AG:AG,Orders!AD:AD,Data!M387,Orders!W:W,0,Orders!X:X,0)+SUMIFS(Orders!AG:AG,Orders!AD:AD,Data!M387,Orders!W:W,1,Orders!X:X,1))/12000,0),IF(Data!Z387="AAM",SUMIFS(Data!AJ:AJ,Data!Z:Z,"TM",Data!X:X,Data!M387,AA:AA,"U"),IF(Data!Z387="AM",SUMIFS(Data!AJ:AJ,Data!Z:Z,"TM",Data!V:V,Data!M387,AA:AA,"U"),IF(Data!Z387="AZM",SUMIFS(Data!AJ:AJ,Data!Z:Z,"TM",Data!U:U,Data!M387,AA:AA,"U"),IF(Data!Z387="Zone",SUMIFS(Data!AJ:AJ,Data!Z:Z,"TM",Data!T:T,Data!M387,AA:AA,"U"),IF(Data!Z387="Region",SUMIFS(Data!AJ:AJ,Data!Z:Z,"TM",Data!S:S,Data!M387,AA:AA,"U"),IF(Data!Z387="Country",SUMIFS(Data!AJ:AJ,Data!Z:Z,"TM",Data!R:R,Data!M387,AA:AA,"U"),"")))))))</f>
        <v>0</v>
      </c>
      <c r="AK387" s="18">
        <f>IF(Z387="TM",IF(AA387="U",(SUMIFS(Orders!AG:AG,Orders!AD:AD,Data!M387,Orders!W:W,0,Orders!X:X,0)+SUMIFS(Orders!AG:AG,Orders!AD:AD,Data!M387,Orders!W:W,1,Orders!X:X,1)),0),IF(Data!Z387="AAM",SUMIFS(Data!AK:AK,Data!Z:Z,"TM",Data!X:X,Data!M387,AA:AA,"U"),IF(Data!Z387="AM",SUMIFS(Data!AK:AK,Data!Z:Z,"TM",Data!V:V,Data!M387,AA:AA,"U"),IF(Data!Z387="AZM",SUMIFS(Data!AK:AK,Data!Z:Z,"TM",Data!U:U,Data!M387,AA:AA,"U"),IF(Data!Z387="Zone",SUMIFS(Data!AK:AK,Data!Z:Z,"TM",Data!T:T,Data!M387,AA:AA,"U"),IF(Data!Z387="Region",SUMIFS(Data!AK:AK,Data!Z:Z,"TM",Data!S:S,Data!M387,AA:AA,"U"),IF(Data!Z387="Country",SUMIFS(Data!AK:AK,Data!Z:Z,"TM",Data!R:R,Data!M387,AA:AA,"U"),"")))))))</f>
        <v>0</v>
      </c>
      <c r="AL387" s="18">
        <f>IF(Z387="TM",12000*0,IF(Data!Z387="AAM",SUMIFS(Data!AL:AL,Data!Z:Z,"TM",Data!X:X,Data!M387,AA:AA,"H"),IF(Data!Z387="AM",SUMIFS(Data!AL:AL,Data!Z:Z,"TM",Data!V:V,Data!M387,AA:AA,"H"),IF(Data!Z387="AZM",SUMIFS(Data!AL:AL,Data!Z:Z,"TM",Data!U:U,Data!M387,AA:AA,"H"),IF(Data!Z387="Zone",SUMIFS(Data!AL:AL,Data!Z:Z,"TM",Data!T:T,Data!M387,AA:AA,"H"),IF(Data!Z387="Region",SUMIFS(Data!AL:AL,Data!Z:Z,"TM",Data!S:S,Data!M387,AA:AA,"H"),IF(Data!Z387="Country",SUMIFS(Data!AL:AL,Data!Z:Z,"TM",Data!R:R,Data!M387,AA:AA,"H"),"")))))))</f>
        <v>0</v>
      </c>
      <c r="AM387" s="27">
        <f t="shared" si="98"/>
        <v>0</v>
      </c>
      <c r="AN387" s="26">
        <f t="shared" si="99"/>
        <v>0</v>
      </c>
      <c r="AO387" s="26">
        <f t="shared" si="100"/>
        <v>0</v>
      </c>
      <c r="AQ387" s="28">
        <f t="shared" si="101"/>
        <v>0</v>
      </c>
      <c r="AR387" s="18">
        <f t="shared" si="102"/>
        <v>0</v>
      </c>
      <c r="AS387" s="18">
        <f t="shared" si="103"/>
        <v>0</v>
      </c>
      <c r="AT387" s="27">
        <f t="shared" si="104"/>
        <v>0</v>
      </c>
      <c r="AU387" s="27"/>
      <c r="AV387" s="27"/>
      <c r="AW387" s="18">
        <f>IF(Z387="TM",(COUNTIFS(Orders!AD:AD,Data!M387,Orders!W:W,0,Orders!X:X,0,Orders!S:S,"*Ray*")+COUNTIFS(Orders!AD:AD,Data!M387,Orders!W:W,1,Orders!X:X,1,Orders!S:S,"*Ray*")+COUNTIFS(Orders!AD:AD,Data!M387,Orders!W:W,0,Orders!X:X,0,Orders!S:S,"*Fabric*")+COUNTIFS(Orders!AD:AD,Data!M387,Orders!W:W,1,Orders!X:X,1,Orders!S:S,"*Fabric*")),IF(Data!Z387="AAM",SUMIFS(Data!AW:AW,Data!Z:Z,"TM",Data!X:X,Data!M387),IF(Data!Z387="AM",SUMIFS(Data!AW:AW,Data!Z:Z,"TM",Data!V:V,Data!M387),IF(Data!Z387="AZM",SUMIFS(Data!AW:AW,Data!Z:Z,"TM",Data!U:U,Data!M387),IF(Data!Z387="Zone",SUMIFS(Data!AW:AW,Data!Z:Z,"TM",Data!T:T,Data!M387),IF(Data!Z387="Region",SUMIFS(Data!AW:AW,Data!Z:Z,"TM",Data!S:S,Data!M387),IF(Data!Z387="Country",SUMIFS(Data!AW:AW,Data!Z:Z,"TM",Data!R:R,Data!M387),0)))))))</f>
        <v>0</v>
      </c>
      <c r="AX387" s="18">
        <f>IF(Z387="TM",(COUNTIFS(Orders!AD:AD,Data!M387,Orders!W:W,0,Orders!X:X,0,Orders!S:S,"*Starter*")+COUNTIFS(Orders!AD:AD,Data!M387,Orders!W:W,1,Orders!X:X,1,Orders!S:S,"*Starter*")),IF(Data!Z387="AAM",SUMIFS(Data!AX:AX,Data!Z:Z,"TM",Data!X:X,Data!M387),IF(Data!Z387="AM",SUMIFS(Data!AX:AX,Data!Z:Z,"TM",Data!V:V,Data!M387),IF(Data!Z387="AZM",SUMIFS(Data!AX:AX,Data!Z:Z,"TM",Data!U:U,Data!M387),IF(Data!Z387="Zone",SUMIFS(Data!AX:AX,Data!Z:Z,"TM",Data!T:T,Data!M387),IF(Data!Z387="Region",SUMIFS(Data!AX:AX,Data!Z:Z,"TM",Data!S:S,Data!M387),IF(Data!Z387="Country",SUMIFS(Data!AX:AX,Data!Z:Z,"TM",Data!R:R,Data!M387),0)))))))</f>
        <v>0</v>
      </c>
      <c r="AY387" s="18">
        <f>IF(Z387="TM",(COUNTIFS(Orders!AD:AD,Data!M387,Orders!W:W,0,Orders!X:X,0,Orders!S:S,"*Pro*")+COUNTIFS(Orders!AD:AD,Data!M387,Orders!W:W,1,Orders!X:X,1,Orders!S:S,"*Pro*")),IF(Data!Z387="AAM",SUMIFS(Data!AY:AY,Data!Z:Z,"TM",Data!X:X,Data!M387),IF(Data!Z387="AM",SUMIFS(Data!AY:AY,Data!Z:Z,"TM",Data!V:V,Data!M387),IF(Data!Z387="AZM",SUMIFS(Data!AY:AY,Data!Z:Z,"TM",Data!U:U,Data!M387),IF(Data!Z387="Zone",SUMIFS(Data!AY:AY,Data!Z:Z,"TM",Data!T:T,Data!M387),IF(Data!Z387="Region",SUMIFS(Data!AY:AY,Data!Z:Z,"TM",Data!S:S,Data!M387),IF(Data!Z387="Country",SUMIFS(Data!AY:AY,Data!Z:Z,"TM",Data!R:R,Data!M387),0)))))))</f>
        <v>0</v>
      </c>
      <c r="AZ387" s="18">
        <f>IF(Z387="TM",(COUNTIFS(Orders!AD:AD,Data!M387,Orders!W:W,0,Orders!X:X,0,Orders!S:S,"*Tab*")+COUNTIFS(Orders!AD:AD,Data!M387,Orders!W:W,1,Orders!X:X,1,Orders!S:S,"*Tab*")),IF(Data!Z387="AAM",SUMIFS(Data!AZ:AZ,Data!Z:Z,"TM",Data!X:X,Data!M387),IF(Data!Z387="AM",SUMIFS(Data!AZ:AZ,Data!Z:Z,"TM",Data!V:V,Data!M387),IF(Data!Z387="AZM",SUMIFS(Data!AZ:AZ,Data!Z:Z,"TM",Data!U:U,Data!M387),IF(Data!Z387="Zone",SUMIFS(Data!AZ:AZ,Data!Z:Z,"TM",Data!T:T,Data!M387),IF(Data!Z387="Region",SUMIFS(Data!AZ:AZ,Data!Z:Z,"TM",Data!S:S,Data!M387),IF(Data!Z387="Country",SUMIFS(Data!AZ:AZ,Data!Z:Z,"TM",Data!R:R,Data!M387),0)))))))</f>
        <v>0</v>
      </c>
      <c r="BA387" s="18">
        <f>IF(Z387="TM",(COUNTIFS(Orders!AD:AD,Data!M387,Orders!W:W,0,Orders!X:X,0,Orders!S:S,"*Dental*")+COUNTIFS(Orders!AD:AD,Data!M387,Orders!W:W,1,Orders!X:X,1,Orders!S:S,"*Dental*")+COUNTIFS(Orders!AD:AD,Data!M387,Orders!W:W,0,Orders!X:X,0,Orders!S:S,"*Pediatric*")+COUNTIFS(Orders!AD:AD,Data!M387,Orders!W:W,1,Orders!X:X,1,Orders!S:S,"*Pediatric*")),IF(Data!Z387="AAM",SUMIFS(Data!BA:BA,Data!Z:Z,"TM",Data!X:X,Data!M387),IF(Data!Z387="AM",SUMIFS(Data!BA:BA,Data!Z:Z,"TM",Data!V:V,Data!M387),IF(Data!Z387="AZM",SUMIFS(Data!BA:BA,Data!Z:Z,"TM",Data!U:U,Data!M387),IF(Data!Z387="Zone",SUMIFS(Data!BA:BA,Data!Z:Z,"TM",Data!T:T,Data!M387),IF(Data!Z387="Region",SUMIFS(Data!BA:BA,Data!Z:Z,"TM",Data!S:S,Data!M387),IF(Data!Z387="Country",SUMIFS(Data!BA:BA,Data!Z:Z,"TM",Data!R:R,Data!M387),0)))))))</f>
        <v>0</v>
      </c>
      <c r="BB387" s="18">
        <f>IF(Z387="TM",(COUNTIFS(Orders!AD:AD,Data!M387,Orders!W:W,0,Orders!X:X,0,Orders!S:S,"*Fabric*")+COUNTIFS(Orders!AD:AD,Data!M387,Orders!W:W,1,Orders!X:X,1,Orders!S:S,"*Fabric*")),IF(Data!Z387="AAM",SUMIFS(Data!BB:BB,Data!Z:Z,"TM",Data!X:X,Data!M387),IF(Data!Z387="AM",SUMIFS(Data!BB:BB,Data!Z:Z,"TM",Data!V:V,Data!M387),IF(Data!Z387="AZM",SUMIFS(Data!BB:BB,Data!Z:Z,"TM",Data!U:U,Data!M387),IF(Data!Z387="Zone",SUMIFS(Data!BB:BB,Data!Z:Z,"TM",Data!T:T,Data!M387),IF(Data!Z387="Region",SUMIFS(Data!BB:BB,Data!Z:Z,"TM",Data!S:S,Data!M387),IF(Data!Z387="Country",SUMIFS(Data!BB:BB,Data!Z:Z,"TM",Data!R:R,Data!M387),0)))))))</f>
        <v>0</v>
      </c>
    </row>
    <row r="388" spans="1:54" ht="15.75" x14ac:dyDescent="0.3">
      <c r="A388" s="33" t="str">
        <f t="shared" si="105"/>
        <v/>
      </c>
      <c r="B388" s="33" t="b">
        <f t="shared" si="106"/>
        <v>1</v>
      </c>
      <c r="C388" s="33" t="e">
        <f>IF(ISERROR(SMALL($D$4:$D$594,E388)),””,SMALL($D$4:$D$594,E388))</f>
        <v>#NAME?</v>
      </c>
      <c r="D388" s="34" t="str">
        <f t="shared" si="107"/>
        <v/>
      </c>
      <c r="E388" s="33">
        <f>ROWS($E$4:E388)</f>
        <v>385</v>
      </c>
      <c r="F388" s="33">
        <f t="shared" si="108"/>
        <v>0</v>
      </c>
      <c r="G388" s="33">
        <f>IF(OR(Report!$C$7="",Report!$C$7="All Levels"),1,IF(Report!$C$7=Data!Z388,1,0))</f>
        <v>0</v>
      </c>
      <c r="H388" s="33">
        <f t="shared" si="109"/>
        <v>1</v>
      </c>
      <c r="I388" s="33">
        <f t="shared" si="110"/>
        <v>3</v>
      </c>
      <c r="J388" s="33">
        <f>IF(OR(Report!$F$7="",Report!$F$7="All AMs"),1,IF(Report!$F$7=Data!W388,1,0))</f>
        <v>1</v>
      </c>
      <c r="K388" s="33">
        <f>IF(OR(Report!$E$7="",Report!$E$7="All Zones"),1,IF(Report!$E$7=Data!P388,1,0))</f>
        <v>1</v>
      </c>
      <c r="L388" s="33">
        <f>IF(OR(Report!$D$7="",Report!$D$7="All Regions"),1,IF(Report!$D$7=Data!O388,1,0))</f>
        <v>1</v>
      </c>
      <c r="M388" s="67" t="s">
        <v>363</v>
      </c>
      <c r="N388" s="67" t="s">
        <v>895</v>
      </c>
      <c r="O388" s="68" t="s">
        <v>19</v>
      </c>
      <c r="P388" s="68" t="s">
        <v>687</v>
      </c>
      <c r="Q388" s="68" t="s">
        <v>687</v>
      </c>
      <c r="R388" s="67" t="s">
        <v>777</v>
      </c>
      <c r="S388" s="67" t="s">
        <v>753</v>
      </c>
      <c r="T388" s="67" t="s">
        <v>756</v>
      </c>
      <c r="U388" s="67" t="s">
        <v>787</v>
      </c>
      <c r="V388" s="67" t="s">
        <v>836</v>
      </c>
      <c r="W388" s="67" t="s">
        <v>724</v>
      </c>
      <c r="X388" s="67" t="s">
        <v>363</v>
      </c>
      <c r="Y388" s="68" t="s">
        <v>361</v>
      </c>
      <c r="Z388" s="68" t="s">
        <v>13</v>
      </c>
      <c r="AA388" s="68" t="s">
        <v>925</v>
      </c>
      <c r="AB388" s="18">
        <f>IF(Z388="TM",IF(AA388="H",(COUNTIFS(Orders!AD:AD,Data!M388,Orders!W:W,0,Orders!X:X,0)+COUNTIFS(Orders!AD:AD,Data!M388,Orders!W:W,1,Orders!X:X,1)),0),IF(Data!Z388="AAM",SUMIFS(Data!AB:AB,Data!Z:Z,"TM",Data!X:X,Data!M388,AA:AA,"H"),IF(Data!Z388="AM",SUMIFS(Data!AB:AB,Data!Z:Z,"TM",Data!V:V,Data!M388,AA:AA,"H"),IF(Data!Z388="AZM",SUMIFS(Data!AB:AB,Data!Z:Z,"TM",Data!U:U,Data!M388,AA:AA,"H"),IF(Data!Z388="ZM",SUMIFS(Data!AB:AB,Data!Z:Z,"TM",Data!T:T,Data!M388,AA:AA,"H"),IF(Data!Z388="RM",SUMIFS(Data!AB:AB,Data!Z:Z,"TM",Data!S:S,Data!M388,AA:AA,"H"),IF(Data!Z388="CM",SUMIFS(Data!AB:AB,Data!Z:Z,"TM",Data!R:R,Data!M388,AA:AA,"H"),"")))))))</f>
        <v>0</v>
      </c>
      <c r="AC388" s="28">
        <f>IF(Z388="TM",IF(AA388="H",(SUMIFS(Orders!AG:AG,Orders!AD:AD,Data!M388,Orders!W:W,0,Orders!X:X,0)+SUMIFS(Orders!AG:AG,Orders!AD:AD,Data!M388,Orders!W:W,1,Orders!X:X,1))/12000,0),IF(Data!Z388="AAM",SUMIFS(Data!AC:AC,Data!Z:Z,"TM",Data!X:X,Data!M388,AA:AA,"H"),IF(Data!Z388="AM",SUMIFS(Data!AC:AC,Data!Z:Z,"TM",Data!V:V,Data!M388,AA:AA,"H"),IF(Data!Z388="AZM",SUMIFS(Data!AC:AC,Data!Z:Z,"TM",Data!U:U,Data!M388,AA:AA,"H"),IF(Data!Z388="Zone",SUMIFS(Data!AC:AC,Data!Z:Z,"TM",Data!T:T,Data!M388,AA:AA,"H"),IF(Data!Z388="Region",SUMIFS(Data!AC:AC,Data!Z:Z,"TM",Data!S:S,Data!M388,AA:AA,"H"),IF(Data!Z388="Country",SUMIFS(Data!AC:AC,Data!Z:Z,"TM",Data!R:R,Data!M388,AA:AA,"H"),"")))))))</f>
        <v>0</v>
      </c>
      <c r="AD388" s="18">
        <f>IF(Z388="TM",0,IF(Data!Z388="AAM",SUMIFS(Data!AD:AD,Data!Z:Z,"TM",Data!X:X,Data!M388,AA:AA,"H"),IF(Data!Z388="AM",SUMIFS(Data!AD:AD,Data!Z:Z,"TM",Data!V:V,Data!M388,AA:AA,"H"),IF(Data!Z388="AZM",SUMIFS(Data!AD:AD,Data!Z:Z,"TM",Data!U:U,Data!M388,AA:AA,"H"),IF(Data!Z388="Zone",SUMIFS(Data!AD:AD,Data!Z:Z,"TM",Data!T:T,Data!M388,AA:AA,"H"),IF(Data!Z388="Region",SUMIFS(Data!AD:AD,Data!Z:Z,"TM",Data!S:S,Data!M388,AA:AA,"H"),IF(Data!Z388="Country",SUMIFS(Data!AD:AD,Data!Z:Z,"TM",Data!R:R,Data!M388,AA:AA,"H"),"")))))))</f>
        <v>0</v>
      </c>
      <c r="AE388" s="27">
        <f t="shared" si="94"/>
        <v>0</v>
      </c>
      <c r="AF388" s="26">
        <f t="shared" si="95"/>
        <v>0</v>
      </c>
      <c r="AG388" s="26">
        <f t="shared" si="96"/>
        <v>0</v>
      </c>
      <c r="AH388" s="26">
        <f t="shared" si="97"/>
        <v>0</v>
      </c>
      <c r="AJ388" s="28">
        <f>IF(Z388="TM",IF(AA388="U",(SUMIFS(Orders!AG:AG,Orders!AD:AD,Data!M388,Orders!W:W,0,Orders!X:X,0)+SUMIFS(Orders!AG:AG,Orders!AD:AD,Data!M388,Orders!W:W,1,Orders!X:X,1))/12000,0),IF(Data!Z388="AAM",SUMIFS(Data!AJ:AJ,Data!Z:Z,"TM",Data!X:X,Data!M388,AA:AA,"U"),IF(Data!Z388="AM",SUMIFS(Data!AJ:AJ,Data!Z:Z,"TM",Data!V:V,Data!M388,AA:AA,"U"),IF(Data!Z388="AZM",SUMIFS(Data!AJ:AJ,Data!Z:Z,"TM",Data!U:U,Data!M388,AA:AA,"U"),IF(Data!Z388="Zone",SUMIFS(Data!AJ:AJ,Data!Z:Z,"TM",Data!T:T,Data!M388,AA:AA,"U"),IF(Data!Z388="Region",SUMIFS(Data!AJ:AJ,Data!Z:Z,"TM",Data!S:S,Data!M388,AA:AA,"U"),IF(Data!Z388="Country",SUMIFS(Data!AJ:AJ,Data!Z:Z,"TM",Data!R:R,Data!M388,AA:AA,"U"),"")))))))</f>
        <v>3</v>
      </c>
      <c r="AK388" s="18">
        <f>IF(Z388="TM",IF(AA388="U",(SUMIFS(Orders!AG:AG,Orders!AD:AD,Data!M388,Orders!W:W,0,Orders!X:X,0)+SUMIFS(Orders!AG:AG,Orders!AD:AD,Data!M388,Orders!W:W,1,Orders!X:X,1)),0),IF(Data!Z388="AAM",SUMIFS(Data!AK:AK,Data!Z:Z,"TM",Data!X:X,Data!M388,AA:AA,"U"),IF(Data!Z388="AM",SUMIFS(Data!AK:AK,Data!Z:Z,"TM",Data!V:V,Data!M388,AA:AA,"U"),IF(Data!Z388="AZM",SUMIFS(Data!AK:AK,Data!Z:Z,"TM",Data!U:U,Data!M388,AA:AA,"U"),IF(Data!Z388="Zone",SUMIFS(Data!AK:AK,Data!Z:Z,"TM",Data!T:T,Data!M388,AA:AA,"U"),IF(Data!Z388="Region",SUMIFS(Data!AK:AK,Data!Z:Z,"TM",Data!S:S,Data!M388,AA:AA,"U"),IF(Data!Z388="Country",SUMIFS(Data!AK:AK,Data!Z:Z,"TM",Data!R:R,Data!M388,AA:AA,"U"),"")))))))</f>
        <v>36000</v>
      </c>
      <c r="AL388" s="18">
        <f>IF(Z388="TM",12000*0,IF(Data!Z388="AAM",SUMIFS(Data!AL:AL,Data!Z:Z,"TM",Data!X:X,Data!M388,AA:AA,"H"),IF(Data!Z388="AM",SUMIFS(Data!AL:AL,Data!Z:Z,"TM",Data!V:V,Data!M388,AA:AA,"H"),IF(Data!Z388="AZM",SUMIFS(Data!AL:AL,Data!Z:Z,"TM",Data!U:U,Data!M388,AA:AA,"H"),IF(Data!Z388="Zone",SUMIFS(Data!AL:AL,Data!Z:Z,"TM",Data!T:T,Data!M388,AA:AA,"H"),IF(Data!Z388="Region",SUMIFS(Data!AL:AL,Data!Z:Z,"TM",Data!S:S,Data!M388,AA:AA,"H"),IF(Data!Z388="Country",SUMIFS(Data!AL:AL,Data!Z:Z,"TM",Data!R:R,Data!M388,AA:AA,"H"),"")))))))</f>
        <v>0</v>
      </c>
      <c r="AM388" s="27">
        <f t="shared" si="98"/>
        <v>0</v>
      </c>
      <c r="AN388" s="26">
        <f t="shared" si="99"/>
        <v>0</v>
      </c>
      <c r="AO388" s="26">
        <f t="shared" si="100"/>
        <v>0</v>
      </c>
      <c r="AQ388" s="28">
        <f t="shared" si="101"/>
        <v>3</v>
      </c>
      <c r="AR388" s="18">
        <f t="shared" si="102"/>
        <v>36000</v>
      </c>
      <c r="AS388" s="18">
        <f t="shared" si="103"/>
        <v>0</v>
      </c>
      <c r="AT388" s="27">
        <f t="shared" si="104"/>
        <v>0</v>
      </c>
      <c r="AU388" s="27"/>
      <c r="AV388" s="27"/>
      <c r="AW388" s="18">
        <f>IF(Z388="TM",(COUNTIFS(Orders!AD:AD,Data!M388,Orders!W:W,0,Orders!X:X,0,Orders!S:S,"*Ray*")+COUNTIFS(Orders!AD:AD,Data!M388,Orders!W:W,1,Orders!X:X,1,Orders!S:S,"*Ray*")+COUNTIFS(Orders!AD:AD,Data!M388,Orders!W:W,0,Orders!X:X,0,Orders!S:S,"*Fabric*")+COUNTIFS(Orders!AD:AD,Data!M388,Orders!W:W,1,Orders!X:X,1,Orders!S:S,"*Fabric*")),IF(Data!Z388="AAM",SUMIFS(Data!AW:AW,Data!Z:Z,"TM",Data!X:X,Data!M388),IF(Data!Z388="AM",SUMIFS(Data!AW:AW,Data!Z:Z,"TM",Data!V:V,Data!M388),IF(Data!Z388="AZM",SUMIFS(Data!AW:AW,Data!Z:Z,"TM",Data!U:U,Data!M388),IF(Data!Z388="Zone",SUMIFS(Data!AW:AW,Data!Z:Z,"TM",Data!T:T,Data!M388),IF(Data!Z388="Region",SUMIFS(Data!AW:AW,Data!Z:Z,"TM",Data!S:S,Data!M388),IF(Data!Z388="Country",SUMIFS(Data!AW:AW,Data!Z:Z,"TM",Data!R:R,Data!M388),0)))))))</f>
        <v>2</v>
      </c>
      <c r="AX388" s="18">
        <f>IF(Z388="TM",(COUNTIFS(Orders!AD:AD,Data!M388,Orders!W:W,0,Orders!X:X,0,Orders!S:S,"*Starter*")+COUNTIFS(Orders!AD:AD,Data!M388,Orders!W:W,1,Orders!X:X,1,Orders!S:S,"*Starter*")),IF(Data!Z388="AAM",SUMIFS(Data!AX:AX,Data!Z:Z,"TM",Data!X:X,Data!M388),IF(Data!Z388="AM",SUMIFS(Data!AX:AX,Data!Z:Z,"TM",Data!V:V,Data!M388),IF(Data!Z388="AZM",SUMIFS(Data!AX:AX,Data!Z:Z,"TM",Data!U:U,Data!M388),IF(Data!Z388="Zone",SUMIFS(Data!AX:AX,Data!Z:Z,"TM",Data!T:T,Data!M388),IF(Data!Z388="Region",SUMIFS(Data!AX:AX,Data!Z:Z,"TM",Data!S:S,Data!M388),IF(Data!Z388="Country",SUMIFS(Data!AX:AX,Data!Z:Z,"TM",Data!R:R,Data!M388),0)))))))</f>
        <v>0</v>
      </c>
      <c r="AY388" s="18">
        <f>IF(Z388="TM",(COUNTIFS(Orders!AD:AD,Data!M388,Orders!W:W,0,Orders!X:X,0,Orders!S:S,"*Pro*")+COUNTIFS(Orders!AD:AD,Data!M388,Orders!W:W,1,Orders!X:X,1,Orders!S:S,"*Pro*")),IF(Data!Z388="AAM",SUMIFS(Data!AY:AY,Data!Z:Z,"TM",Data!X:X,Data!M388),IF(Data!Z388="AM",SUMIFS(Data!AY:AY,Data!Z:Z,"TM",Data!V:V,Data!M388),IF(Data!Z388="AZM",SUMIFS(Data!AY:AY,Data!Z:Z,"TM",Data!U:U,Data!M388),IF(Data!Z388="Zone",SUMIFS(Data!AY:AY,Data!Z:Z,"TM",Data!T:T,Data!M388),IF(Data!Z388="Region",SUMIFS(Data!AY:AY,Data!Z:Z,"TM",Data!S:S,Data!M388),IF(Data!Z388="Country",SUMIFS(Data!AY:AY,Data!Z:Z,"TM",Data!R:R,Data!M388),0)))))))</f>
        <v>0</v>
      </c>
      <c r="AZ388" s="18">
        <f>IF(Z388="TM",(COUNTIFS(Orders!AD:AD,Data!M388,Orders!W:W,0,Orders!X:X,0,Orders!S:S,"*Tab*")+COUNTIFS(Orders!AD:AD,Data!M388,Orders!W:W,1,Orders!X:X,1,Orders!S:S,"*Tab*")),IF(Data!Z388="AAM",SUMIFS(Data!AZ:AZ,Data!Z:Z,"TM",Data!X:X,Data!M388),IF(Data!Z388="AM",SUMIFS(Data!AZ:AZ,Data!Z:Z,"TM",Data!V:V,Data!M388),IF(Data!Z388="AZM",SUMIFS(Data!AZ:AZ,Data!Z:Z,"TM",Data!U:U,Data!M388),IF(Data!Z388="Zone",SUMIFS(Data!AZ:AZ,Data!Z:Z,"TM",Data!T:T,Data!M388),IF(Data!Z388="Region",SUMIFS(Data!AZ:AZ,Data!Z:Z,"TM",Data!S:S,Data!M388),IF(Data!Z388="Country",SUMIFS(Data!AZ:AZ,Data!Z:Z,"TM",Data!R:R,Data!M388),0)))))))</f>
        <v>0</v>
      </c>
      <c r="BA388" s="18">
        <f>IF(Z388="TM",(COUNTIFS(Orders!AD:AD,Data!M388,Orders!W:W,0,Orders!X:X,0,Orders!S:S,"*Dental*")+COUNTIFS(Orders!AD:AD,Data!M388,Orders!W:W,1,Orders!X:X,1,Orders!S:S,"*Dental*")+COUNTIFS(Orders!AD:AD,Data!M388,Orders!W:W,0,Orders!X:X,0,Orders!S:S,"*Pediatric*")+COUNTIFS(Orders!AD:AD,Data!M388,Orders!W:W,1,Orders!X:X,1,Orders!S:S,"*Pediatric*")),IF(Data!Z388="AAM",SUMIFS(Data!BA:BA,Data!Z:Z,"TM",Data!X:X,Data!M388),IF(Data!Z388="AM",SUMIFS(Data!BA:BA,Data!Z:Z,"TM",Data!V:V,Data!M388),IF(Data!Z388="AZM",SUMIFS(Data!BA:BA,Data!Z:Z,"TM",Data!U:U,Data!M388),IF(Data!Z388="Zone",SUMIFS(Data!BA:BA,Data!Z:Z,"TM",Data!T:T,Data!M388),IF(Data!Z388="Region",SUMIFS(Data!BA:BA,Data!Z:Z,"TM",Data!S:S,Data!M388),IF(Data!Z388="Country",SUMIFS(Data!BA:BA,Data!Z:Z,"TM",Data!R:R,Data!M388),0)))))))</f>
        <v>0</v>
      </c>
      <c r="BB388" s="18">
        <f>IF(Z388="TM",(COUNTIFS(Orders!AD:AD,Data!M388,Orders!W:W,0,Orders!X:X,0,Orders!S:S,"*Fabric*")+COUNTIFS(Orders!AD:AD,Data!M388,Orders!W:W,1,Orders!X:X,1,Orders!S:S,"*Fabric*")),IF(Data!Z388="AAM",SUMIFS(Data!BB:BB,Data!Z:Z,"TM",Data!X:X,Data!M388),IF(Data!Z388="AM",SUMIFS(Data!BB:BB,Data!Z:Z,"TM",Data!V:V,Data!M388),IF(Data!Z388="AZM",SUMIFS(Data!BB:BB,Data!Z:Z,"TM",Data!U:U,Data!M388),IF(Data!Z388="Zone",SUMIFS(Data!BB:BB,Data!Z:Z,"TM",Data!T:T,Data!M388),IF(Data!Z388="Region",SUMIFS(Data!BB:BB,Data!Z:Z,"TM",Data!S:S,Data!M388),IF(Data!Z388="Country",SUMIFS(Data!BB:BB,Data!Z:Z,"TM",Data!R:R,Data!M388),0)))))))</f>
        <v>2</v>
      </c>
    </row>
    <row r="389" spans="1:54" ht="15.75" x14ac:dyDescent="0.3">
      <c r="A389" s="33" t="str">
        <f t="shared" si="105"/>
        <v/>
      </c>
      <c r="B389" s="33" t="b">
        <f t="shared" si="106"/>
        <v>1</v>
      </c>
      <c r="C389" s="33" t="e">
        <f>IF(ISERROR(SMALL($D$4:$D$594,E389)),””,SMALL($D$4:$D$594,E389))</f>
        <v>#NAME?</v>
      </c>
      <c r="D389" s="34" t="str">
        <f t="shared" si="107"/>
        <v/>
      </c>
      <c r="E389" s="33">
        <f>ROWS($E$4:E389)</f>
        <v>386</v>
      </c>
      <c r="F389" s="33">
        <f t="shared" si="108"/>
        <v>0</v>
      </c>
      <c r="G389" s="33">
        <f>IF(OR(Report!$C$7="",Report!$C$7="All Levels"),1,IF(Report!$C$7=Data!Z389,1,0))</f>
        <v>0</v>
      </c>
      <c r="H389" s="33">
        <f t="shared" si="109"/>
        <v>1</v>
      </c>
      <c r="I389" s="33">
        <f t="shared" si="110"/>
        <v>3</v>
      </c>
      <c r="J389" s="33">
        <f>IF(OR(Report!$F$7="",Report!$F$7="All AMs"),1,IF(Report!$F$7=Data!W389,1,0))</f>
        <v>1</v>
      </c>
      <c r="K389" s="33">
        <f>IF(OR(Report!$E$7="",Report!$E$7="All Zones"),1,IF(Report!$E$7=Data!P389,1,0))</f>
        <v>1</v>
      </c>
      <c r="L389" s="33">
        <f>IF(OR(Report!$D$7="",Report!$D$7="All Regions"),1,IF(Report!$D$7=Data!O389,1,0))</f>
        <v>1</v>
      </c>
      <c r="M389" s="67" t="s">
        <v>467</v>
      </c>
      <c r="N389" s="67" t="s">
        <v>1221</v>
      </c>
      <c r="O389" s="68" t="s">
        <v>19</v>
      </c>
      <c r="P389" s="68" t="s">
        <v>687</v>
      </c>
      <c r="Q389" s="68" t="s">
        <v>687</v>
      </c>
      <c r="R389" s="67" t="s">
        <v>777</v>
      </c>
      <c r="S389" s="67" t="s">
        <v>753</v>
      </c>
      <c r="T389" s="67" t="s">
        <v>756</v>
      </c>
      <c r="U389" s="67" t="s">
        <v>787</v>
      </c>
      <c r="V389" s="67" t="s">
        <v>836</v>
      </c>
      <c r="W389" s="67" t="s">
        <v>724</v>
      </c>
      <c r="X389" s="67" t="s">
        <v>363</v>
      </c>
      <c r="Y389" s="68" t="s">
        <v>361</v>
      </c>
      <c r="Z389" s="68" t="s">
        <v>13</v>
      </c>
      <c r="AA389" s="68" t="s">
        <v>925</v>
      </c>
      <c r="AB389" s="18">
        <f>IF(Z389="TM",IF(AA389="H",(COUNTIFS(Orders!AD:AD,Data!M389,Orders!W:W,0,Orders!X:X,0)+COUNTIFS(Orders!AD:AD,Data!M389,Orders!W:W,1,Orders!X:X,1)),0),IF(Data!Z389="AAM",SUMIFS(Data!AB:AB,Data!Z:Z,"TM",Data!X:X,Data!M389,AA:AA,"H"),IF(Data!Z389="AM",SUMIFS(Data!AB:AB,Data!Z:Z,"TM",Data!V:V,Data!M389,AA:AA,"H"),IF(Data!Z389="AZM",SUMIFS(Data!AB:AB,Data!Z:Z,"TM",Data!U:U,Data!M389,AA:AA,"H"),IF(Data!Z389="ZM",SUMIFS(Data!AB:AB,Data!Z:Z,"TM",Data!T:T,Data!M389,AA:AA,"H"),IF(Data!Z389="RM",SUMIFS(Data!AB:AB,Data!Z:Z,"TM",Data!S:S,Data!M389,AA:AA,"H"),IF(Data!Z389="CM",SUMIFS(Data!AB:AB,Data!Z:Z,"TM",Data!R:R,Data!M389,AA:AA,"H"),"")))))))</f>
        <v>0</v>
      </c>
      <c r="AC389" s="28">
        <f>IF(Z389="TM",IF(AA389="H",(SUMIFS(Orders!AG:AG,Orders!AD:AD,Data!M389,Orders!W:W,0,Orders!X:X,0)+SUMIFS(Orders!AG:AG,Orders!AD:AD,Data!M389,Orders!W:W,1,Orders!X:X,1))/12000,0),IF(Data!Z389="AAM",SUMIFS(Data!AC:AC,Data!Z:Z,"TM",Data!X:X,Data!M389,AA:AA,"H"),IF(Data!Z389="AM",SUMIFS(Data!AC:AC,Data!Z:Z,"TM",Data!V:V,Data!M389,AA:AA,"H"),IF(Data!Z389="AZM",SUMIFS(Data!AC:AC,Data!Z:Z,"TM",Data!U:U,Data!M389,AA:AA,"H"),IF(Data!Z389="Zone",SUMIFS(Data!AC:AC,Data!Z:Z,"TM",Data!T:T,Data!M389,AA:AA,"H"),IF(Data!Z389="Region",SUMIFS(Data!AC:AC,Data!Z:Z,"TM",Data!S:S,Data!M389,AA:AA,"H"),IF(Data!Z389="Country",SUMIFS(Data!AC:AC,Data!Z:Z,"TM",Data!R:R,Data!M389,AA:AA,"H"),"")))))))</f>
        <v>0</v>
      </c>
      <c r="AD389" s="18">
        <f>IF(Z389="TM",0,IF(Data!Z389="AAM",SUMIFS(Data!AD:AD,Data!Z:Z,"TM",Data!X:X,Data!M389,AA:AA,"H"),IF(Data!Z389="AM",SUMIFS(Data!AD:AD,Data!Z:Z,"TM",Data!V:V,Data!M389,AA:AA,"H"),IF(Data!Z389="AZM",SUMIFS(Data!AD:AD,Data!Z:Z,"TM",Data!U:U,Data!M389,AA:AA,"H"),IF(Data!Z389="Zone",SUMIFS(Data!AD:AD,Data!Z:Z,"TM",Data!T:T,Data!M389,AA:AA,"H"),IF(Data!Z389="Region",SUMIFS(Data!AD:AD,Data!Z:Z,"TM",Data!S:S,Data!M389,AA:AA,"H"),IF(Data!Z389="Country",SUMIFS(Data!AD:AD,Data!Z:Z,"TM",Data!R:R,Data!M389,AA:AA,"H"),"")))))))</f>
        <v>0</v>
      </c>
      <c r="AE389" s="27">
        <f t="shared" ref="AE389:AE452" si="111">IFERROR(AC389/AD389,0)</f>
        <v>0</v>
      </c>
      <c r="AF389" s="26">
        <f t="shared" ref="AF389:AF452" si="112">IFERROR(AC389*1000/AB389,0)</f>
        <v>0</v>
      </c>
      <c r="AG389" s="26">
        <f t="shared" ref="AG389:AG452" si="113">IFERROR(IF(AND(Z389="TM",Y389="Exp"),AC389,IF(Z389="AAM",AVERAGEIFS(AC:AC,X:X,M389,Z:Z,"TM",Y:Y,"Exp",AA:AA,"H"),IF(Z389="AM",AVERAGEIFS(AC:AC,V:V,M389,Z:Z,"TM",Y:Y,"Exp",AA:AA,"H"),IF(Z389="AZM",AVERAGEIFS(AC:AC,U:U,M389,Z:Z,"TM",Y:Y,"Exp",AA:AA,"H"),IF(Z389="Zone",AVERAGEIFS(AC:AC,T:T,M389,Z:Z,"TM",Y:Y,"Exp",AA:AA,"H"),IF(Z389="Region",AVERAGEIFS(AC:AC,S:S,M389,Z:Z,"TM",Y:Y,"Exp",AA:AA,"H"),IF(Z389="Country",AVERAGEIFS(AC:AC,R:R,M389,Z:Z,"TM",Y:Y,"Exp",AA:AA,"H"),0))))))),0)</f>
        <v>0</v>
      </c>
      <c r="AH389" s="26">
        <f t="shared" ref="AH389:AH452" si="114">IFERROR(IF(AND(Z389="TM",Y389="New"),AC389,IF(Z389="AAM",AVERAGEIFS(AC:AC,X:X,M389,Z:Z,"TM",Y:Y,"New",AA:AA,"H"),IF(Z389="AM",AVERAGEIFS(AC:AC,V:V,M389,Z:Z,"TM",Y:Y,"New",AA:AA,"H"),IF(Z389="AZM",AVERAGEIFS(AC:AC,U:U,M389,Z:Z,"TM",Y:Y,"New",AA:AA,"H"),IF(Z389="Zone",AVERAGEIFS(AC:AC,T:T,M389,Z:Z,"TM",Y:Y,"New",AA:AA,"H"),IF(Z389="Region",AVERAGEIFS(AC:AC,S:S,M389,Z:Z,"TM",Y:Y,"New",AA:AA,"H"),IF(Z389="Country",AVERAGEIFS(AC:AC,R:R,M389,Z:Z,"TM",Y:Y,"New",AA:AA,"H"),0))))))),0)</f>
        <v>0</v>
      </c>
      <c r="AJ389" s="28">
        <f>IF(Z389="TM",IF(AA389="U",(SUMIFS(Orders!AG:AG,Orders!AD:AD,Data!M389,Orders!W:W,0,Orders!X:X,0)+SUMIFS(Orders!AG:AG,Orders!AD:AD,Data!M389,Orders!W:W,1,Orders!X:X,1))/12000,0),IF(Data!Z389="AAM",SUMIFS(Data!AJ:AJ,Data!Z:Z,"TM",Data!X:X,Data!M389,AA:AA,"U"),IF(Data!Z389="AM",SUMIFS(Data!AJ:AJ,Data!Z:Z,"TM",Data!V:V,Data!M389,AA:AA,"U"),IF(Data!Z389="AZM",SUMIFS(Data!AJ:AJ,Data!Z:Z,"TM",Data!U:U,Data!M389,AA:AA,"U"),IF(Data!Z389="Zone",SUMIFS(Data!AJ:AJ,Data!Z:Z,"TM",Data!T:T,Data!M389,AA:AA,"U"),IF(Data!Z389="Region",SUMIFS(Data!AJ:AJ,Data!Z:Z,"TM",Data!S:S,Data!M389,AA:AA,"U"),IF(Data!Z389="Country",SUMIFS(Data!AJ:AJ,Data!Z:Z,"TM",Data!R:R,Data!M389,AA:AA,"U"),"")))))))</f>
        <v>0</v>
      </c>
      <c r="AK389" s="18">
        <f>IF(Z389="TM",IF(AA389="U",(SUMIFS(Orders!AG:AG,Orders!AD:AD,Data!M389,Orders!W:W,0,Orders!X:X,0)+SUMIFS(Orders!AG:AG,Orders!AD:AD,Data!M389,Orders!W:W,1,Orders!X:X,1)),0),IF(Data!Z389="AAM",SUMIFS(Data!AK:AK,Data!Z:Z,"TM",Data!X:X,Data!M389,AA:AA,"U"),IF(Data!Z389="AM",SUMIFS(Data!AK:AK,Data!Z:Z,"TM",Data!V:V,Data!M389,AA:AA,"U"),IF(Data!Z389="AZM",SUMIFS(Data!AK:AK,Data!Z:Z,"TM",Data!U:U,Data!M389,AA:AA,"U"),IF(Data!Z389="Zone",SUMIFS(Data!AK:AK,Data!Z:Z,"TM",Data!T:T,Data!M389,AA:AA,"U"),IF(Data!Z389="Region",SUMIFS(Data!AK:AK,Data!Z:Z,"TM",Data!S:S,Data!M389,AA:AA,"U"),IF(Data!Z389="Country",SUMIFS(Data!AK:AK,Data!Z:Z,"TM",Data!R:R,Data!M389,AA:AA,"U"),"")))))))</f>
        <v>0</v>
      </c>
      <c r="AL389" s="18">
        <f>IF(Z389="TM",12000*0,IF(Data!Z389="AAM",SUMIFS(Data!AL:AL,Data!Z:Z,"TM",Data!X:X,Data!M389,AA:AA,"H"),IF(Data!Z389="AM",SUMIFS(Data!AL:AL,Data!Z:Z,"TM",Data!V:V,Data!M389,AA:AA,"H"),IF(Data!Z389="AZM",SUMIFS(Data!AL:AL,Data!Z:Z,"TM",Data!U:U,Data!M389,AA:AA,"H"),IF(Data!Z389="Zone",SUMIFS(Data!AL:AL,Data!Z:Z,"TM",Data!T:T,Data!M389,AA:AA,"H"),IF(Data!Z389="Region",SUMIFS(Data!AL:AL,Data!Z:Z,"TM",Data!S:S,Data!M389,AA:AA,"H"),IF(Data!Z389="Country",SUMIFS(Data!AL:AL,Data!Z:Z,"TM",Data!R:R,Data!M389,AA:AA,"H"),"")))))))</f>
        <v>0</v>
      </c>
      <c r="AM389" s="27">
        <f t="shared" ref="AM389:AM452" si="115">IFERROR(AK389/AL389,0)</f>
        <v>0</v>
      </c>
      <c r="AN389" s="26">
        <f t="shared" ref="AN389:AN452" si="116">IFERROR(IF(AND(Z389="TM",Y389="Exp"),AC389,IF(Z389="AAM",AVERAGEIFS(AJ:AJ,X:X,M389,Z:Z,"TM",Y:Y,"Exp",AA:AA,"U"),IF(Z389="AM",AVERAGEIFS(AJ:AJ,V:V,M389,Z:Z,"TM",Y:Y,"Exp",AA:AA,"U"),IF(Z389="AZM",AVERAGEIFS(AJ:AJ,U:U,M389,Z:Z,"TM",Y:Y,"Exp",AA:AA,"U"),IF(Z389="Zone",AVERAGEIFS(AJ:AJ,T:T,M389,Z:Z,"TM",Y:Y,"Exp",AA:AA,"U"),IF(Z389="Region",AVERAGEIFS(AJ:AJ,S:S,M389,Z:Z,"TM",Y:Y,"Exp",AA:AA,"U"),IF(Z389="Country",AVERAGEIFS(AJ:AJ,R:R,M389,Z:Z,"TM",Y:Y,"Exp",AA:AA,"U"),0))))))),0)</f>
        <v>0</v>
      </c>
      <c r="AO389" s="26">
        <f t="shared" ref="AO389:AO452" si="117">IFERROR(IF(AND(Z389="TM",Y389="New"),AC389,IF(Z389="AAM",AVERAGEIFS(AJ:AJ,X:X,M389,Z:Z,"TM",Y:Y,"New",AA:AA,"U"),IF(Z389="AM",AVERAGEIFS(AJ:AJ,V:V,M389,Z:Z,"TM",Y:Y,"New",AA:AA,"U"),IF(Z389="AZM",AVERAGEIFS(AJ:AJ,U:U,M389,Z:Z,"TM",Y:Y,"New",AA:AA,"U"),IF(Z389="Zone",AVERAGEIFS(AJ:AJ,T:T,M389,Z:Z,"TM",Y:Y,"New",AA:AA,"U"),IF(Z389="Region",AVERAGEIFS(AJ:AJ,S:S,M389,Z:Z,"TM",Y:Y,"New",AA:AA,"U"),IF(Z389="Country",AVERAGEIFS(AJ:AJ,R:R,M389,Z:Z,"TM",Y:Y,"New",AA:AA,"U"),0))))))),0)</f>
        <v>0</v>
      </c>
      <c r="AQ389" s="28">
        <f t="shared" ref="AQ389:AQ452" si="118">SUM(AC389,AJ389)</f>
        <v>0</v>
      </c>
      <c r="AR389" s="18">
        <f t="shared" ref="AR389:AR452" si="119">AK389+AC389*12000</f>
        <v>0</v>
      </c>
      <c r="AS389" s="18">
        <f t="shared" ref="AS389:AS452" si="120">AL389+AD389*12000</f>
        <v>0</v>
      </c>
      <c r="AT389" s="27">
        <f t="shared" ref="AT389:AT452" si="121">IFERROR(AR389/AS389,0)</f>
        <v>0</v>
      </c>
      <c r="AU389" s="27"/>
      <c r="AV389" s="27"/>
      <c r="AW389" s="18">
        <f>IF(Z389="TM",(COUNTIFS(Orders!AD:AD,Data!M389,Orders!W:W,0,Orders!X:X,0,Orders!S:S,"*Ray*")+COUNTIFS(Orders!AD:AD,Data!M389,Orders!W:W,1,Orders!X:X,1,Orders!S:S,"*Ray*")+COUNTIFS(Orders!AD:AD,Data!M389,Orders!W:W,0,Orders!X:X,0,Orders!S:S,"*Fabric*")+COUNTIFS(Orders!AD:AD,Data!M389,Orders!W:W,1,Orders!X:X,1,Orders!S:S,"*Fabric*")),IF(Data!Z389="AAM",SUMIFS(Data!AW:AW,Data!Z:Z,"TM",Data!X:X,Data!M389),IF(Data!Z389="AM",SUMIFS(Data!AW:AW,Data!Z:Z,"TM",Data!V:V,Data!M389),IF(Data!Z389="AZM",SUMIFS(Data!AW:AW,Data!Z:Z,"TM",Data!U:U,Data!M389),IF(Data!Z389="Zone",SUMIFS(Data!AW:AW,Data!Z:Z,"TM",Data!T:T,Data!M389),IF(Data!Z389="Region",SUMIFS(Data!AW:AW,Data!Z:Z,"TM",Data!S:S,Data!M389),IF(Data!Z389="Country",SUMIFS(Data!AW:AW,Data!Z:Z,"TM",Data!R:R,Data!M389),0)))))))</f>
        <v>0</v>
      </c>
      <c r="AX389" s="18">
        <f>IF(Z389="TM",(COUNTIFS(Orders!AD:AD,Data!M389,Orders!W:W,0,Orders!X:X,0,Orders!S:S,"*Starter*")+COUNTIFS(Orders!AD:AD,Data!M389,Orders!W:W,1,Orders!X:X,1,Orders!S:S,"*Starter*")),IF(Data!Z389="AAM",SUMIFS(Data!AX:AX,Data!Z:Z,"TM",Data!X:X,Data!M389),IF(Data!Z389="AM",SUMIFS(Data!AX:AX,Data!Z:Z,"TM",Data!V:V,Data!M389),IF(Data!Z389="AZM",SUMIFS(Data!AX:AX,Data!Z:Z,"TM",Data!U:U,Data!M389),IF(Data!Z389="Zone",SUMIFS(Data!AX:AX,Data!Z:Z,"TM",Data!T:T,Data!M389),IF(Data!Z389="Region",SUMIFS(Data!AX:AX,Data!Z:Z,"TM",Data!S:S,Data!M389),IF(Data!Z389="Country",SUMIFS(Data!AX:AX,Data!Z:Z,"TM",Data!R:R,Data!M389),0)))))))</f>
        <v>0</v>
      </c>
      <c r="AY389" s="18">
        <f>IF(Z389="TM",(COUNTIFS(Orders!AD:AD,Data!M389,Orders!W:W,0,Orders!X:X,0,Orders!S:S,"*Pro*")+COUNTIFS(Orders!AD:AD,Data!M389,Orders!W:W,1,Orders!X:X,1,Orders!S:S,"*Pro*")),IF(Data!Z389="AAM",SUMIFS(Data!AY:AY,Data!Z:Z,"TM",Data!X:X,Data!M389),IF(Data!Z389="AM",SUMIFS(Data!AY:AY,Data!Z:Z,"TM",Data!V:V,Data!M389),IF(Data!Z389="AZM",SUMIFS(Data!AY:AY,Data!Z:Z,"TM",Data!U:U,Data!M389),IF(Data!Z389="Zone",SUMIFS(Data!AY:AY,Data!Z:Z,"TM",Data!T:T,Data!M389),IF(Data!Z389="Region",SUMIFS(Data!AY:AY,Data!Z:Z,"TM",Data!S:S,Data!M389),IF(Data!Z389="Country",SUMIFS(Data!AY:AY,Data!Z:Z,"TM",Data!R:R,Data!M389),0)))))))</f>
        <v>0</v>
      </c>
      <c r="AZ389" s="18">
        <f>IF(Z389="TM",(COUNTIFS(Orders!AD:AD,Data!M389,Orders!W:W,0,Orders!X:X,0,Orders!S:S,"*Tab*")+COUNTIFS(Orders!AD:AD,Data!M389,Orders!W:W,1,Orders!X:X,1,Orders!S:S,"*Tab*")),IF(Data!Z389="AAM",SUMIFS(Data!AZ:AZ,Data!Z:Z,"TM",Data!X:X,Data!M389),IF(Data!Z389="AM",SUMIFS(Data!AZ:AZ,Data!Z:Z,"TM",Data!V:V,Data!M389),IF(Data!Z389="AZM",SUMIFS(Data!AZ:AZ,Data!Z:Z,"TM",Data!U:U,Data!M389),IF(Data!Z389="Zone",SUMIFS(Data!AZ:AZ,Data!Z:Z,"TM",Data!T:T,Data!M389),IF(Data!Z389="Region",SUMIFS(Data!AZ:AZ,Data!Z:Z,"TM",Data!S:S,Data!M389),IF(Data!Z389="Country",SUMIFS(Data!AZ:AZ,Data!Z:Z,"TM",Data!R:R,Data!M389),0)))))))</f>
        <v>0</v>
      </c>
      <c r="BA389" s="18">
        <f>IF(Z389="TM",(COUNTIFS(Orders!AD:AD,Data!M389,Orders!W:W,0,Orders!X:X,0,Orders!S:S,"*Dental*")+COUNTIFS(Orders!AD:AD,Data!M389,Orders!W:W,1,Orders!X:X,1,Orders!S:S,"*Dental*")+COUNTIFS(Orders!AD:AD,Data!M389,Orders!W:W,0,Orders!X:X,0,Orders!S:S,"*Pediatric*")+COUNTIFS(Orders!AD:AD,Data!M389,Orders!W:W,1,Orders!X:X,1,Orders!S:S,"*Pediatric*")),IF(Data!Z389="AAM",SUMIFS(Data!BA:BA,Data!Z:Z,"TM",Data!X:X,Data!M389),IF(Data!Z389="AM",SUMIFS(Data!BA:BA,Data!Z:Z,"TM",Data!V:V,Data!M389),IF(Data!Z389="AZM",SUMIFS(Data!BA:BA,Data!Z:Z,"TM",Data!U:U,Data!M389),IF(Data!Z389="Zone",SUMIFS(Data!BA:BA,Data!Z:Z,"TM",Data!T:T,Data!M389),IF(Data!Z389="Region",SUMIFS(Data!BA:BA,Data!Z:Z,"TM",Data!S:S,Data!M389),IF(Data!Z389="Country",SUMIFS(Data!BA:BA,Data!Z:Z,"TM",Data!R:R,Data!M389),0)))))))</f>
        <v>0</v>
      </c>
      <c r="BB389" s="18">
        <f>IF(Z389="TM",(COUNTIFS(Orders!AD:AD,Data!M389,Orders!W:W,0,Orders!X:X,0,Orders!S:S,"*Fabric*")+COUNTIFS(Orders!AD:AD,Data!M389,Orders!W:W,1,Orders!X:X,1,Orders!S:S,"*Fabric*")),IF(Data!Z389="AAM",SUMIFS(Data!BB:BB,Data!Z:Z,"TM",Data!X:X,Data!M389),IF(Data!Z389="AM",SUMIFS(Data!BB:BB,Data!Z:Z,"TM",Data!V:V,Data!M389),IF(Data!Z389="AZM",SUMIFS(Data!BB:BB,Data!Z:Z,"TM",Data!U:U,Data!M389),IF(Data!Z389="Zone",SUMIFS(Data!BB:BB,Data!Z:Z,"TM",Data!T:T,Data!M389),IF(Data!Z389="Region",SUMIFS(Data!BB:BB,Data!Z:Z,"TM",Data!S:S,Data!M389),IF(Data!Z389="Country",SUMIFS(Data!BB:BB,Data!Z:Z,"TM",Data!R:R,Data!M389),0)))))))</f>
        <v>0</v>
      </c>
    </row>
    <row r="390" spans="1:54" ht="15.75" x14ac:dyDescent="0.3">
      <c r="A390" s="33" t="str">
        <f t="shared" si="105"/>
        <v/>
      </c>
      <c r="B390" s="33" t="b">
        <f t="shared" si="106"/>
        <v>1</v>
      </c>
      <c r="C390" s="33" t="e">
        <f>IF(ISERROR(SMALL($D$4:$D$594,E390)),””,SMALL($D$4:$D$594,E390))</f>
        <v>#NAME?</v>
      </c>
      <c r="D390" s="34" t="str">
        <f t="shared" si="107"/>
        <v/>
      </c>
      <c r="E390" s="33">
        <f>ROWS($E$4:E390)</f>
        <v>387</v>
      </c>
      <c r="F390" s="33">
        <f t="shared" si="108"/>
        <v>0</v>
      </c>
      <c r="G390" s="33">
        <f>IF(OR(Report!$C$7="",Report!$C$7="All Levels"),1,IF(Report!$C$7=Data!Z390,1,0))</f>
        <v>0</v>
      </c>
      <c r="H390" s="33">
        <f t="shared" si="109"/>
        <v>1</v>
      </c>
      <c r="I390" s="33">
        <f t="shared" si="110"/>
        <v>3</v>
      </c>
      <c r="J390" s="33">
        <f>IF(OR(Report!$F$7="",Report!$F$7="All AMs"),1,IF(Report!$F$7=Data!W390,1,0))</f>
        <v>1</v>
      </c>
      <c r="K390" s="33">
        <f>IF(OR(Report!$E$7="",Report!$E$7="All Zones"),1,IF(Report!$E$7=Data!P390,1,0))</f>
        <v>1</v>
      </c>
      <c r="L390" s="33">
        <f>IF(OR(Report!$D$7="",Report!$D$7="All Regions"),1,IF(Report!$D$7=Data!O390,1,0))</f>
        <v>1</v>
      </c>
      <c r="M390" s="67" t="s">
        <v>173</v>
      </c>
      <c r="N390" s="67" t="s">
        <v>1222</v>
      </c>
      <c r="O390" s="68" t="s">
        <v>19</v>
      </c>
      <c r="P390" s="68" t="s">
        <v>687</v>
      </c>
      <c r="Q390" s="68" t="s">
        <v>687</v>
      </c>
      <c r="R390" s="67" t="s">
        <v>777</v>
      </c>
      <c r="S390" s="67" t="s">
        <v>753</v>
      </c>
      <c r="T390" s="67" t="s">
        <v>756</v>
      </c>
      <c r="U390" s="67" t="s">
        <v>787</v>
      </c>
      <c r="V390" s="67" t="s">
        <v>836</v>
      </c>
      <c r="W390" s="67" t="s">
        <v>724</v>
      </c>
      <c r="X390" s="67" t="s">
        <v>363</v>
      </c>
      <c r="Y390" s="68" t="s">
        <v>361</v>
      </c>
      <c r="Z390" s="68" t="s">
        <v>13</v>
      </c>
      <c r="AA390" s="68" t="s">
        <v>925</v>
      </c>
      <c r="AB390" s="18">
        <f>IF(Z390="TM",IF(AA390="H",(COUNTIFS(Orders!AD:AD,Data!M390,Orders!W:W,0,Orders!X:X,0)+COUNTIFS(Orders!AD:AD,Data!M390,Orders!W:W,1,Orders!X:X,1)),0),IF(Data!Z390="AAM",SUMIFS(Data!AB:AB,Data!Z:Z,"TM",Data!X:X,Data!M390,AA:AA,"H"),IF(Data!Z390="AM",SUMIFS(Data!AB:AB,Data!Z:Z,"TM",Data!V:V,Data!M390,AA:AA,"H"),IF(Data!Z390="AZM",SUMIFS(Data!AB:AB,Data!Z:Z,"TM",Data!U:U,Data!M390,AA:AA,"H"),IF(Data!Z390="ZM",SUMIFS(Data!AB:AB,Data!Z:Z,"TM",Data!T:T,Data!M390,AA:AA,"H"),IF(Data!Z390="RM",SUMIFS(Data!AB:AB,Data!Z:Z,"TM",Data!S:S,Data!M390,AA:AA,"H"),IF(Data!Z390="CM",SUMIFS(Data!AB:AB,Data!Z:Z,"TM",Data!R:R,Data!M390,AA:AA,"H"),"")))))))</f>
        <v>0</v>
      </c>
      <c r="AC390" s="28">
        <f>IF(Z390="TM",IF(AA390="H",(SUMIFS(Orders!AG:AG,Orders!AD:AD,Data!M390,Orders!W:W,0,Orders!X:X,0)+SUMIFS(Orders!AG:AG,Orders!AD:AD,Data!M390,Orders!W:W,1,Orders!X:X,1))/12000,0),IF(Data!Z390="AAM",SUMIFS(Data!AC:AC,Data!Z:Z,"TM",Data!X:X,Data!M390,AA:AA,"H"),IF(Data!Z390="AM",SUMIFS(Data!AC:AC,Data!Z:Z,"TM",Data!V:V,Data!M390,AA:AA,"H"),IF(Data!Z390="AZM",SUMIFS(Data!AC:AC,Data!Z:Z,"TM",Data!U:U,Data!M390,AA:AA,"H"),IF(Data!Z390="Zone",SUMIFS(Data!AC:AC,Data!Z:Z,"TM",Data!T:T,Data!M390,AA:AA,"H"),IF(Data!Z390="Region",SUMIFS(Data!AC:AC,Data!Z:Z,"TM",Data!S:S,Data!M390,AA:AA,"H"),IF(Data!Z390="Country",SUMIFS(Data!AC:AC,Data!Z:Z,"TM",Data!R:R,Data!M390,AA:AA,"H"),"")))))))</f>
        <v>0</v>
      </c>
      <c r="AD390" s="18">
        <f>IF(Z390="TM",0,IF(Data!Z390="AAM",SUMIFS(Data!AD:AD,Data!Z:Z,"TM",Data!X:X,Data!M390,AA:AA,"H"),IF(Data!Z390="AM",SUMIFS(Data!AD:AD,Data!Z:Z,"TM",Data!V:V,Data!M390,AA:AA,"H"),IF(Data!Z390="AZM",SUMIFS(Data!AD:AD,Data!Z:Z,"TM",Data!U:U,Data!M390,AA:AA,"H"),IF(Data!Z390="Zone",SUMIFS(Data!AD:AD,Data!Z:Z,"TM",Data!T:T,Data!M390,AA:AA,"H"),IF(Data!Z390="Region",SUMIFS(Data!AD:AD,Data!Z:Z,"TM",Data!S:S,Data!M390,AA:AA,"H"),IF(Data!Z390="Country",SUMIFS(Data!AD:AD,Data!Z:Z,"TM",Data!R:R,Data!M390,AA:AA,"H"),"")))))))</f>
        <v>0</v>
      </c>
      <c r="AE390" s="27">
        <f t="shared" si="111"/>
        <v>0</v>
      </c>
      <c r="AF390" s="26">
        <f t="shared" si="112"/>
        <v>0</v>
      </c>
      <c r="AG390" s="26">
        <f t="shared" si="113"/>
        <v>0</v>
      </c>
      <c r="AH390" s="26">
        <f t="shared" si="114"/>
        <v>0</v>
      </c>
      <c r="AJ390" s="28">
        <f>IF(Z390="TM",IF(AA390="U",(SUMIFS(Orders!AG:AG,Orders!AD:AD,Data!M390,Orders!W:W,0,Orders!X:X,0)+SUMIFS(Orders!AG:AG,Orders!AD:AD,Data!M390,Orders!W:W,1,Orders!X:X,1))/12000,0),IF(Data!Z390="AAM",SUMIFS(Data!AJ:AJ,Data!Z:Z,"TM",Data!X:X,Data!M390,AA:AA,"U"),IF(Data!Z390="AM",SUMIFS(Data!AJ:AJ,Data!Z:Z,"TM",Data!V:V,Data!M390,AA:AA,"U"),IF(Data!Z390="AZM",SUMIFS(Data!AJ:AJ,Data!Z:Z,"TM",Data!U:U,Data!M390,AA:AA,"U"),IF(Data!Z390="Zone",SUMIFS(Data!AJ:AJ,Data!Z:Z,"TM",Data!T:T,Data!M390,AA:AA,"U"),IF(Data!Z390="Region",SUMIFS(Data!AJ:AJ,Data!Z:Z,"TM",Data!S:S,Data!M390,AA:AA,"U"),IF(Data!Z390="Country",SUMIFS(Data!AJ:AJ,Data!Z:Z,"TM",Data!R:R,Data!M390,AA:AA,"U"),"")))))))</f>
        <v>0</v>
      </c>
      <c r="AK390" s="18">
        <f>IF(Z390="TM",IF(AA390="U",(SUMIFS(Orders!AG:AG,Orders!AD:AD,Data!M390,Orders!W:W,0,Orders!X:X,0)+SUMIFS(Orders!AG:AG,Orders!AD:AD,Data!M390,Orders!W:W,1,Orders!X:X,1)),0),IF(Data!Z390="AAM",SUMIFS(Data!AK:AK,Data!Z:Z,"TM",Data!X:X,Data!M390,AA:AA,"U"),IF(Data!Z390="AM",SUMIFS(Data!AK:AK,Data!Z:Z,"TM",Data!V:V,Data!M390,AA:AA,"U"),IF(Data!Z390="AZM",SUMIFS(Data!AK:AK,Data!Z:Z,"TM",Data!U:U,Data!M390,AA:AA,"U"),IF(Data!Z390="Zone",SUMIFS(Data!AK:AK,Data!Z:Z,"TM",Data!T:T,Data!M390,AA:AA,"U"),IF(Data!Z390="Region",SUMIFS(Data!AK:AK,Data!Z:Z,"TM",Data!S:S,Data!M390,AA:AA,"U"),IF(Data!Z390="Country",SUMIFS(Data!AK:AK,Data!Z:Z,"TM",Data!R:R,Data!M390,AA:AA,"U"),"")))))))</f>
        <v>0</v>
      </c>
      <c r="AL390" s="18">
        <f>IF(Z390="TM",12000*0,IF(Data!Z390="AAM",SUMIFS(Data!AL:AL,Data!Z:Z,"TM",Data!X:X,Data!M390,AA:AA,"H"),IF(Data!Z390="AM",SUMIFS(Data!AL:AL,Data!Z:Z,"TM",Data!V:V,Data!M390,AA:AA,"H"),IF(Data!Z390="AZM",SUMIFS(Data!AL:AL,Data!Z:Z,"TM",Data!U:U,Data!M390,AA:AA,"H"),IF(Data!Z390="Zone",SUMIFS(Data!AL:AL,Data!Z:Z,"TM",Data!T:T,Data!M390,AA:AA,"H"),IF(Data!Z390="Region",SUMIFS(Data!AL:AL,Data!Z:Z,"TM",Data!S:S,Data!M390,AA:AA,"H"),IF(Data!Z390="Country",SUMIFS(Data!AL:AL,Data!Z:Z,"TM",Data!R:R,Data!M390,AA:AA,"H"),"")))))))</f>
        <v>0</v>
      </c>
      <c r="AM390" s="27">
        <f t="shared" si="115"/>
        <v>0</v>
      </c>
      <c r="AN390" s="26">
        <f t="shared" si="116"/>
        <v>0</v>
      </c>
      <c r="AO390" s="26">
        <f t="shared" si="117"/>
        <v>0</v>
      </c>
      <c r="AQ390" s="28">
        <f t="shared" si="118"/>
        <v>0</v>
      </c>
      <c r="AR390" s="18">
        <f t="shared" si="119"/>
        <v>0</v>
      </c>
      <c r="AS390" s="18">
        <f t="shared" si="120"/>
        <v>0</v>
      </c>
      <c r="AT390" s="27">
        <f t="shared" si="121"/>
        <v>0</v>
      </c>
      <c r="AU390" s="27"/>
      <c r="AV390" s="27"/>
      <c r="AW390" s="18">
        <f>IF(Z390="TM",(COUNTIFS(Orders!AD:AD,Data!M390,Orders!W:W,0,Orders!X:X,0,Orders!S:S,"*Ray*")+COUNTIFS(Orders!AD:AD,Data!M390,Orders!W:W,1,Orders!X:X,1,Orders!S:S,"*Ray*")+COUNTIFS(Orders!AD:AD,Data!M390,Orders!W:W,0,Orders!X:X,0,Orders!S:S,"*Fabric*")+COUNTIFS(Orders!AD:AD,Data!M390,Orders!W:W,1,Orders!X:X,1,Orders!S:S,"*Fabric*")),IF(Data!Z390="AAM",SUMIFS(Data!AW:AW,Data!Z:Z,"TM",Data!X:X,Data!M390),IF(Data!Z390="AM",SUMIFS(Data!AW:AW,Data!Z:Z,"TM",Data!V:V,Data!M390),IF(Data!Z390="AZM",SUMIFS(Data!AW:AW,Data!Z:Z,"TM",Data!U:U,Data!M390),IF(Data!Z390="Zone",SUMIFS(Data!AW:AW,Data!Z:Z,"TM",Data!T:T,Data!M390),IF(Data!Z390="Region",SUMIFS(Data!AW:AW,Data!Z:Z,"TM",Data!S:S,Data!M390),IF(Data!Z390="Country",SUMIFS(Data!AW:AW,Data!Z:Z,"TM",Data!R:R,Data!M390),0)))))))</f>
        <v>0</v>
      </c>
      <c r="AX390" s="18">
        <f>IF(Z390="TM",(COUNTIFS(Orders!AD:AD,Data!M390,Orders!W:W,0,Orders!X:X,0,Orders!S:S,"*Starter*")+COUNTIFS(Orders!AD:AD,Data!M390,Orders!W:W,1,Orders!X:X,1,Orders!S:S,"*Starter*")),IF(Data!Z390="AAM",SUMIFS(Data!AX:AX,Data!Z:Z,"TM",Data!X:X,Data!M390),IF(Data!Z390="AM",SUMIFS(Data!AX:AX,Data!Z:Z,"TM",Data!V:V,Data!M390),IF(Data!Z390="AZM",SUMIFS(Data!AX:AX,Data!Z:Z,"TM",Data!U:U,Data!M390),IF(Data!Z390="Zone",SUMIFS(Data!AX:AX,Data!Z:Z,"TM",Data!T:T,Data!M390),IF(Data!Z390="Region",SUMIFS(Data!AX:AX,Data!Z:Z,"TM",Data!S:S,Data!M390),IF(Data!Z390="Country",SUMIFS(Data!AX:AX,Data!Z:Z,"TM",Data!R:R,Data!M390),0)))))))</f>
        <v>0</v>
      </c>
      <c r="AY390" s="18">
        <f>IF(Z390="TM",(COUNTIFS(Orders!AD:AD,Data!M390,Orders!W:W,0,Orders!X:X,0,Orders!S:S,"*Pro*")+COUNTIFS(Orders!AD:AD,Data!M390,Orders!W:W,1,Orders!X:X,1,Orders!S:S,"*Pro*")),IF(Data!Z390="AAM",SUMIFS(Data!AY:AY,Data!Z:Z,"TM",Data!X:X,Data!M390),IF(Data!Z390="AM",SUMIFS(Data!AY:AY,Data!Z:Z,"TM",Data!V:V,Data!M390),IF(Data!Z390="AZM",SUMIFS(Data!AY:AY,Data!Z:Z,"TM",Data!U:U,Data!M390),IF(Data!Z390="Zone",SUMIFS(Data!AY:AY,Data!Z:Z,"TM",Data!T:T,Data!M390),IF(Data!Z390="Region",SUMIFS(Data!AY:AY,Data!Z:Z,"TM",Data!S:S,Data!M390),IF(Data!Z390="Country",SUMIFS(Data!AY:AY,Data!Z:Z,"TM",Data!R:R,Data!M390),0)))))))</f>
        <v>0</v>
      </c>
      <c r="AZ390" s="18">
        <f>IF(Z390="TM",(COUNTIFS(Orders!AD:AD,Data!M390,Orders!W:W,0,Orders!X:X,0,Orders!S:S,"*Tab*")+COUNTIFS(Orders!AD:AD,Data!M390,Orders!W:W,1,Orders!X:X,1,Orders!S:S,"*Tab*")),IF(Data!Z390="AAM",SUMIFS(Data!AZ:AZ,Data!Z:Z,"TM",Data!X:X,Data!M390),IF(Data!Z390="AM",SUMIFS(Data!AZ:AZ,Data!Z:Z,"TM",Data!V:V,Data!M390),IF(Data!Z390="AZM",SUMIFS(Data!AZ:AZ,Data!Z:Z,"TM",Data!U:U,Data!M390),IF(Data!Z390="Zone",SUMIFS(Data!AZ:AZ,Data!Z:Z,"TM",Data!T:T,Data!M390),IF(Data!Z390="Region",SUMIFS(Data!AZ:AZ,Data!Z:Z,"TM",Data!S:S,Data!M390),IF(Data!Z390="Country",SUMIFS(Data!AZ:AZ,Data!Z:Z,"TM",Data!R:R,Data!M390),0)))))))</f>
        <v>0</v>
      </c>
      <c r="BA390" s="18">
        <f>IF(Z390="TM",(COUNTIFS(Orders!AD:AD,Data!M390,Orders!W:W,0,Orders!X:X,0,Orders!S:S,"*Dental*")+COUNTIFS(Orders!AD:AD,Data!M390,Orders!W:W,1,Orders!X:X,1,Orders!S:S,"*Dental*")+COUNTIFS(Orders!AD:AD,Data!M390,Orders!W:W,0,Orders!X:X,0,Orders!S:S,"*Pediatric*")+COUNTIFS(Orders!AD:AD,Data!M390,Orders!W:W,1,Orders!X:X,1,Orders!S:S,"*Pediatric*")),IF(Data!Z390="AAM",SUMIFS(Data!BA:BA,Data!Z:Z,"TM",Data!X:X,Data!M390),IF(Data!Z390="AM",SUMIFS(Data!BA:BA,Data!Z:Z,"TM",Data!V:V,Data!M390),IF(Data!Z390="AZM",SUMIFS(Data!BA:BA,Data!Z:Z,"TM",Data!U:U,Data!M390),IF(Data!Z390="Zone",SUMIFS(Data!BA:BA,Data!Z:Z,"TM",Data!T:T,Data!M390),IF(Data!Z390="Region",SUMIFS(Data!BA:BA,Data!Z:Z,"TM",Data!S:S,Data!M390),IF(Data!Z390="Country",SUMIFS(Data!BA:BA,Data!Z:Z,"TM",Data!R:R,Data!M390),0)))))))</f>
        <v>0</v>
      </c>
      <c r="BB390" s="18">
        <f>IF(Z390="TM",(COUNTIFS(Orders!AD:AD,Data!M390,Orders!W:W,0,Orders!X:X,0,Orders!S:S,"*Fabric*")+COUNTIFS(Orders!AD:AD,Data!M390,Orders!W:W,1,Orders!X:X,1,Orders!S:S,"*Fabric*")),IF(Data!Z390="AAM",SUMIFS(Data!BB:BB,Data!Z:Z,"TM",Data!X:X,Data!M390),IF(Data!Z390="AM",SUMIFS(Data!BB:BB,Data!Z:Z,"TM",Data!V:V,Data!M390),IF(Data!Z390="AZM",SUMIFS(Data!BB:BB,Data!Z:Z,"TM",Data!U:U,Data!M390),IF(Data!Z390="Zone",SUMIFS(Data!BB:BB,Data!Z:Z,"TM",Data!T:T,Data!M390),IF(Data!Z390="Region",SUMIFS(Data!BB:BB,Data!Z:Z,"TM",Data!S:S,Data!M390),IF(Data!Z390="Country",SUMIFS(Data!BB:BB,Data!Z:Z,"TM",Data!R:R,Data!M390),0)))))))</f>
        <v>0</v>
      </c>
    </row>
    <row r="391" spans="1:54" ht="15.75" x14ac:dyDescent="0.3">
      <c r="A391" s="33" t="str">
        <f t="shared" si="105"/>
        <v/>
      </c>
      <c r="B391" s="33" t="b">
        <f t="shared" si="106"/>
        <v>1</v>
      </c>
      <c r="C391" s="33" t="e">
        <f>IF(ISERROR(SMALL($D$4:$D$594,E391)),””,SMALL($D$4:$D$594,E391))</f>
        <v>#NAME?</v>
      </c>
      <c r="D391" s="34" t="str">
        <f t="shared" si="107"/>
        <v/>
      </c>
      <c r="E391" s="33">
        <f>ROWS($E$4:E391)</f>
        <v>388</v>
      </c>
      <c r="F391" s="33">
        <f t="shared" si="108"/>
        <v>0</v>
      </c>
      <c r="G391" s="33">
        <f>IF(OR(Report!$C$7="",Report!$C$7="All Levels"),1,IF(Report!$C$7=Data!Z391,1,0))</f>
        <v>0</v>
      </c>
      <c r="H391" s="33">
        <f t="shared" si="109"/>
        <v>1</v>
      </c>
      <c r="I391" s="33">
        <f t="shared" si="110"/>
        <v>3</v>
      </c>
      <c r="J391" s="33">
        <f>IF(OR(Report!$F$7="",Report!$F$7="All AMs"),1,IF(Report!$F$7=Data!W391,1,0))</f>
        <v>1</v>
      </c>
      <c r="K391" s="33">
        <f>IF(OR(Report!$E$7="",Report!$E$7="All Zones"),1,IF(Report!$E$7=Data!P391,1,0))</f>
        <v>1</v>
      </c>
      <c r="L391" s="33">
        <f>IF(OR(Report!$D$7="",Report!$D$7="All Regions"),1,IF(Report!$D$7=Data!O391,1,0))</f>
        <v>1</v>
      </c>
      <c r="M391" s="67" t="s">
        <v>247</v>
      </c>
      <c r="N391" s="67" t="s">
        <v>1223</v>
      </c>
      <c r="O391" s="68" t="s">
        <v>19</v>
      </c>
      <c r="P391" s="68" t="s">
        <v>687</v>
      </c>
      <c r="Q391" s="68" t="s">
        <v>687</v>
      </c>
      <c r="R391" s="67" t="s">
        <v>777</v>
      </c>
      <c r="S391" s="67" t="s">
        <v>753</v>
      </c>
      <c r="T391" s="67" t="s">
        <v>756</v>
      </c>
      <c r="U391" s="67" t="s">
        <v>787</v>
      </c>
      <c r="V391" s="67" t="s">
        <v>836</v>
      </c>
      <c r="W391" s="67" t="s">
        <v>724</v>
      </c>
      <c r="X391" s="67" t="s">
        <v>363</v>
      </c>
      <c r="Y391" s="68" t="s">
        <v>361</v>
      </c>
      <c r="Z391" s="68" t="s">
        <v>13</v>
      </c>
      <c r="AA391" s="68" t="s">
        <v>925</v>
      </c>
      <c r="AB391" s="18">
        <f>IF(Z391="TM",IF(AA391="H",(COUNTIFS(Orders!AD:AD,Data!M391,Orders!W:W,0,Orders!X:X,0)+COUNTIFS(Orders!AD:AD,Data!M391,Orders!W:W,1,Orders!X:X,1)),0),IF(Data!Z391="AAM",SUMIFS(Data!AB:AB,Data!Z:Z,"TM",Data!X:X,Data!M391,AA:AA,"H"),IF(Data!Z391="AM",SUMIFS(Data!AB:AB,Data!Z:Z,"TM",Data!V:V,Data!M391,AA:AA,"H"),IF(Data!Z391="AZM",SUMIFS(Data!AB:AB,Data!Z:Z,"TM",Data!U:U,Data!M391,AA:AA,"H"),IF(Data!Z391="ZM",SUMIFS(Data!AB:AB,Data!Z:Z,"TM",Data!T:T,Data!M391,AA:AA,"H"),IF(Data!Z391="RM",SUMIFS(Data!AB:AB,Data!Z:Z,"TM",Data!S:S,Data!M391,AA:AA,"H"),IF(Data!Z391="CM",SUMIFS(Data!AB:AB,Data!Z:Z,"TM",Data!R:R,Data!M391,AA:AA,"H"),"")))))))</f>
        <v>0</v>
      </c>
      <c r="AC391" s="28">
        <f>IF(Z391="TM",IF(AA391="H",(SUMIFS(Orders!AG:AG,Orders!AD:AD,Data!M391,Orders!W:W,0,Orders!X:X,0)+SUMIFS(Orders!AG:AG,Orders!AD:AD,Data!M391,Orders!W:W,1,Orders!X:X,1))/12000,0),IF(Data!Z391="AAM",SUMIFS(Data!AC:AC,Data!Z:Z,"TM",Data!X:X,Data!M391,AA:AA,"H"),IF(Data!Z391="AM",SUMIFS(Data!AC:AC,Data!Z:Z,"TM",Data!V:V,Data!M391,AA:AA,"H"),IF(Data!Z391="AZM",SUMIFS(Data!AC:AC,Data!Z:Z,"TM",Data!U:U,Data!M391,AA:AA,"H"),IF(Data!Z391="Zone",SUMIFS(Data!AC:AC,Data!Z:Z,"TM",Data!T:T,Data!M391,AA:AA,"H"),IF(Data!Z391="Region",SUMIFS(Data!AC:AC,Data!Z:Z,"TM",Data!S:S,Data!M391,AA:AA,"H"),IF(Data!Z391="Country",SUMIFS(Data!AC:AC,Data!Z:Z,"TM",Data!R:R,Data!M391,AA:AA,"H"),"")))))))</f>
        <v>0</v>
      </c>
      <c r="AD391" s="18">
        <f>IF(Z391="TM",0,IF(Data!Z391="AAM",SUMIFS(Data!AD:AD,Data!Z:Z,"TM",Data!X:X,Data!M391,AA:AA,"H"),IF(Data!Z391="AM",SUMIFS(Data!AD:AD,Data!Z:Z,"TM",Data!V:V,Data!M391,AA:AA,"H"),IF(Data!Z391="AZM",SUMIFS(Data!AD:AD,Data!Z:Z,"TM",Data!U:U,Data!M391,AA:AA,"H"),IF(Data!Z391="Zone",SUMIFS(Data!AD:AD,Data!Z:Z,"TM",Data!T:T,Data!M391,AA:AA,"H"),IF(Data!Z391="Region",SUMIFS(Data!AD:AD,Data!Z:Z,"TM",Data!S:S,Data!M391,AA:AA,"H"),IF(Data!Z391="Country",SUMIFS(Data!AD:AD,Data!Z:Z,"TM",Data!R:R,Data!M391,AA:AA,"H"),"")))))))</f>
        <v>0</v>
      </c>
      <c r="AE391" s="27">
        <f t="shared" si="111"/>
        <v>0</v>
      </c>
      <c r="AF391" s="26">
        <f t="shared" si="112"/>
        <v>0</v>
      </c>
      <c r="AG391" s="26">
        <f t="shared" si="113"/>
        <v>0</v>
      </c>
      <c r="AH391" s="26">
        <f t="shared" si="114"/>
        <v>0</v>
      </c>
      <c r="AJ391" s="28">
        <f>IF(Z391="TM",IF(AA391="U",(SUMIFS(Orders!AG:AG,Orders!AD:AD,Data!M391,Orders!W:W,0,Orders!X:X,0)+SUMIFS(Orders!AG:AG,Orders!AD:AD,Data!M391,Orders!W:W,1,Orders!X:X,1))/12000,0),IF(Data!Z391="AAM",SUMIFS(Data!AJ:AJ,Data!Z:Z,"TM",Data!X:X,Data!M391,AA:AA,"U"),IF(Data!Z391="AM",SUMIFS(Data!AJ:AJ,Data!Z:Z,"TM",Data!V:V,Data!M391,AA:AA,"U"),IF(Data!Z391="AZM",SUMIFS(Data!AJ:AJ,Data!Z:Z,"TM",Data!U:U,Data!M391,AA:AA,"U"),IF(Data!Z391="Zone",SUMIFS(Data!AJ:AJ,Data!Z:Z,"TM",Data!T:T,Data!M391,AA:AA,"U"),IF(Data!Z391="Region",SUMIFS(Data!AJ:AJ,Data!Z:Z,"TM",Data!S:S,Data!M391,AA:AA,"U"),IF(Data!Z391="Country",SUMIFS(Data!AJ:AJ,Data!Z:Z,"TM",Data!R:R,Data!M391,AA:AA,"U"),"")))))))</f>
        <v>0</v>
      </c>
      <c r="AK391" s="18">
        <f>IF(Z391="TM",IF(AA391="U",(SUMIFS(Orders!AG:AG,Orders!AD:AD,Data!M391,Orders!W:W,0,Orders!X:X,0)+SUMIFS(Orders!AG:AG,Orders!AD:AD,Data!M391,Orders!W:W,1,Orders!X:X,1)),0),IF(Data!Z391="AAM",SUMIFS(Data!AK:AK,Data!Z:Z,"TM",Data!X:X,Data!M391,AA:AA,"U"),IF(Data!Z391="AM",SUMIFS(Data!AK:AK,Data!Z:Z,"TM",Data!V:V,Data!M391,AA:AA,"U"),IF(Data!Z391="AZM",SUMIFS(Data!AK:AK,Data!Z:Z,"TM",Data!U:U,Data!M391,AA:AA,"U"),IF(Data!Z391="Zone",SUMIFS(Data!AK:AK,Data!Z:Z,"TM",Data!T:T,Data!M391,AA:AA,"U"),IF(Data!Z391="Region",SUMIFS(Data!AK:AK,Data!Z:Z,"TM",Data!S:S,Data!M391,AA:AA,"U"),IF(Data!Z391="Country",SUMIFS(Data!AK:AK,Data!Z:Z,"TM",Data!R:R,Data!M391,AA:AA,"U"),"")))))))</f>
        <v>0</v>
      </c>
      <c r="AL391" s="18">
        <f>IF(Z391="TM",12000*0,IF(Data!Z391="AAM",SUMIFS(Data!AL:AL,Data!Z:Z,"TM",Data!X:X,Data!M391,AA:AA,"H"),IF(Data!Z391="AM",SUMIFS(Data!AL:AL,Data!Z:Z,"TM",Data!V:V,Data!M391,AA:AA,"H"),IF(Data!Z391="AZM",SUMIFS(Data!AL:AL,Data!Z:Z,"TM",Data!U:U,Data!M391,AA:AA,"H"),IF(Data!Z391="Zone",SUMIFS(Data!AL:AL,Data!Z:Z,"TM",Data!T:T,Data!M391,AA:AA,"H"),IF(Data!Z391="Region",SUMIFS(Data!AL:AL,Data!Z:Z,"TM",Data!S:S,Data!M391,AA:AA,"H"),IF(Data!Z391="Country",SUMIFS(Data!AL:AL,Data!Z:Z,"TM",Data!R:R,Data!M391,AA:AA,"H"),"")))))))</f>
        <v>0</v>
      </c>
      <c r="AM391" s="27">
        <f t="shared" si="115"/>
        <v>0</v>
      </c>
      <c r="AN391" s="26">
        <f t="shared" si="116"/>
        <v>0</v>
      </c>
      <c r="AO391" s="26">
        <f t="shared" si="117"/>
        <v>0</v>
      </c>
      <c r="AQ391" s="28">
        <f t="shared" si="118"/>
        <v>0</v>
      </c>
      <c r="AR391" s="18">
        <f t="shared" si="119"/>
        <v>0</v>
      </c>
      <c r="AS391" s="18">
        <f t="shared" si="120"/>
        <v>0</v>
      </c>
      <c r="AT391" s="27">
        <f t="shared" si="121"/>
        <v>0</v>
      </c>
      <c r="AU391" s="27"/>
      <c r="AV391" s="27"/>
      <c r="AW391" s="18">
        <f>IF(Z391="TM",(COUNTIFS(Orders!AD:AD,Data!M391,Orders!W:W,0,Orders!X:X,0,Orders!S:S,"*Ray*")+COUNTIFS(Orders!AD:AD,Data!M391,Orders!W:W,1,Orders!X:X,1,Orders!S:S,"*Ray*")+COUNTIFS(Orders!AD:AD,Data!M391,Orders!W:W,0,Orders!X:X,0,Orders!S:S,"*Fabric*")+COUNTIFS(Orders!AD:AD,Data!M391,Orders!W:W,1,Orders!X:X,1,Orders!S:S,"*Fabric*")),IF(Data!Z391="AAM",SUMIFS(Data!AW:AW,Data!Z:Z,"TM",Data!X:X,Data!M391),IF(Data!Z391="AM",SUMIFS(Data!AW:AW,Data!Z:Z,"TM",Data!V:V,Data!M391),IF(Data!Z391="AZM",SUMIFS(Data!AW:AW,Data!Z:Z,"TM",Data!U:U,Data!M391),IF(Data!Z391="Zone",SUMIFS(Data!AW:AW,Data!Z:Z,"TM",Data!T:T,Data!M391),IF(Data!Z391="Region",SUMIFS(Data!AW:AW,Data!Z:Z,"TM",Data!S:S,Data!M391),IF(Data!Z391="Country",SUMIFS(Data!AW:AW,Data!Z:Z,"TM",Data!R:R,Data!M391),0)))))))</f>
        <v>0</v>
      </c>
      <c r="AX391" s="18">
        <f>IF(Z391="TM",(COUNTIFS(Orders!AD:AD,Data!M391,Orders!W:W,0,Orders!X:X,0,Orders!S:S,"*Starter*")+COUNTIFS(Orders!AD:AD,Data!M391,Orders!W:W,1,Orders!X:X,1,Orders!S:S,"*Starter*")),IF(Data!Z391="AAM",SUMIFS(Data!AX:AX,Data!Z:Z,"TM",Data!X:X,Data!M391),IF(Data!Z391="AM",SUMIFS(Data!AX:AX,Data!Z:Z,"TM",Data!V:V,Data!M391),IF(Data!Z391="AZM",SUMIFS(Data!AX:AX,Data!Z:Z,"TM",Data!U:U,Data!M391),IF(Data!Z391="Zone",SUMIFS(Data!AX:AX,Data!Z:Z,"TM",Data!T:T,Data!M391),IF(Data!Z391="Region",SUMIFS(Data!AX:AX,Data!Z:Z,"TM",Data!S:S,Data!M391),IF(Data!Z391="Country",SUMIFS(Data!AX:AX,Data!Z:Z,"TM",Data!R:R,Data!M391),0)))))))</f>
        <v>0</v>
      </c>
      <c r="AY391" s="18">
        <f>IF(Z391="TM",(COUNTIFS(Orders!AD:AD,Data!M391,Orders!W:W,0,Orders!X:X,0,Orders!S:S,"*Pro*")+COUNTIFS(Orders!AD:AD,Data!M391,Orders!W:W,1,Orders!X:X,1,Orders!S:S,"*Pro*")),IF(Data!Z391="AAM",SUMIFS(Data!AY:AY,Data!Z:Z,"TM",Data!X:X,Data!M391),IF(Data!Z391="AM",SUMIFS(Data!AY:AY,Data!Z:Z,"TM",Data!V:V,Data!M391),IF(Data!Z391="AZM",SUMIFS(Data!AY:AY,Data!Z:Z,"TM",Data!U:U,Data!M391),IF(Data!Z391="Zone",SUMIFS(Data!AY:AY,Data!Z:Z,"TM",Data!T:T,Data!M391),IF(Data!Z391="Region",SUMIFS(Data!AY:AY,Data!Z:Z,"TM",Data!S:S,Data!M391),IF(Data!Z391="Country",SUMIFS(Data!AY:AY,Data!Z:Z,"TM",Data!R:R,Data!M391),0)))))))</f>
        <v>0</v>
      </c>
      <c r="AZ391" s="18">
        <f>IF(Z391="TM",(COUNTIFS(Orders!AD:AD,Data!M391,Orders!W:W,0,Orders!X:X,0,Orders!S:S,"*Tab*")+COUNTIFS(Orders!AD:AD,Data!M391,Orders!W:W,1,Orders!X:X,1,Orders!S:S,"*Tab*")),IF(Data!Z391="AAM",SUMIFS(Data!AZ:AZ,Data!Z:Z,"TM",Data!X:X,Data!M391),IF(Data!Z391="AM",SUMIFS(Data!AZ:AZ,Data!Z:Z,"TM",Data!V:V,Data!M391),IF(Data!Z391="AZM",SUMIFS(Data!AZ:AZ,Data!Z:Z,"TM",Data!U:U,Data!M391),IF(Data!Z391="Zone",SUMIFS(Data!AZ:AZ,Data!Z:Z,"TM",Data!T:T,Data!M391),IF(Data!Z391="Region",SUMIFS(Data!AZ:AZ,Data!Z:Z,"TM",Data!S:S,Data!M391),IF(Data!Z391="Country",SUMIFS(Data!AZ:AZ,Data!Z:Z,"TM",Data!R:R,Data!M391),0)))))))</f>
        <v>0</v>
      </c>
      <c r="BA391" s="18">
        <f>IF(Z391="TM",(COUNTIFS(Orders!AD:AD,Data!M391,Orders!W:W,0,Orders!X:X,0,Orders!S:S,"*Dental*")+COUNTIFS(Orders!AD:AD,Data!M391,Orders!W:W,1,Orders!X:X,1,Orders!S:S,"*Dental*")+COUNTIFS(Orders!AD:AD,Data!M391,Orders!W:W,0,Orders!X:X,0,Orders!S:S,"*Pediatric*")+COUNTIFS(Orders!AD:AD,Data!M391,Orders!W:W,1,Orders!X:X,1,Orders!S:S,"*Pediatric*")),IF(Data!Z391="AAM",SUMIFS(Data!BA:BA,Data!Z:Z,"TM",Data!X:X,Data!M391),IF(Data!Z391="AM",SUMIFS(Data!BA:BA,Data!Z:Z,"TM",Data!V:V,Data!M391),IF(Data!Z391="AZM",SUMIFS(Data!BA:BA,Data!Z:Z,"TM",Data!U:U,Data!M391),IF(Data!Z391="Zone",SUMIFS(Data!BA:BA,Data!Z:Z,"TM",Data!T:T,Data!M391),IF(Data!Z391="Region",SUMIFS(Data!BA:BA,Data!Z:Z,"TM",Data!S:S,Data!M391),IF(Data!Z391="Country",SUMIFS(Data!BA:BA,Data!Z:Z,"TM",Data!R:R,Data!M391),0)))))))</f>
        <v>0</v>
      </c>
      <c r="BB391" s="18">
        <f>IF(Z391="TM",(COUNTIFS(Orders!AD:AD,Data!M391,Orders!W:W,0,Orders!X:X,0,Orders!S:S,"*Fabric*")+COUNTIFS(Orders!AD:AD,Data!M391,Orders!W:W,1,Orders!X:X,1,Orders!S:S,"*Fabric*")),IF(Data!Z391="AAM",SUMIFS(Data!BB:BB,Data!Z:Z,"TM",Data!X:X,Data!M391),IF(Data!Z391="AM",SUMIFS(Data!BB:BB,Data!Z:Z,"TM",Data!V:V,Data!M391),IF(Data!Z391="AZM",SUMIFS(Data!BB:BB,Data!Z:Z,"TM",Data!U:U,Data!M391),IF(Data!Z391="Zone",SUMIFS(Data!BB:BB,Data!Z:Z,"TM",Data!T:T,Data!M391),IF(Data!Z391="Region",SUMIFS(Data!BB:BB,Data!Z:Z,"TM",Data!S:S,Data!M391),IF(Data!Z391="Country",SUMIFS(Data!BB:BB,Data!Z:Z,"TM",Data!R:R,Data!M391),0)))))))</f>
        <v>0</v>
      </c>
    </row>
    <row r="392" spans="1:54" ht="15.75" x14ac:dyDescent="0.3">
      <c r="A392" s="33" t="str">
        <f t="shared" si="105"/>
        <v/>
      </c>
      <c r="B392" s="33" t="b">
        <f t="shared" si="106"/>
        <v>1</v>
      </c>
      <c r="C392" s="33" t="e">
        <f>IF(ISERROR(SMALL($D$4:$D$594,E392)),””,SMALL($D$4:$D$594,E392))</f>
        <v>#NAME?</v>
      </c>
      <c r="D392" s="34" t="str">
        <f t="shared" si="107"/>
        <v/>
      </c>
      <c r="E392" s="33">
        <f>ROWS($E$4:E392)</f>
        <v>389</v>
      </c>
      <c r="F392" s="33">
        <f t="shared" si="108"/>
        <v>0</v>
      </c>
      <c r="G392" s="33">
        <f>IF(OR(Report!$C$7="",Report!$C$7="All Levels"),1,IF(Report!$C$7=Data!Z392,1,0))</f>
        <v>0</v>
      </c>
      <c r="H392" s="33">
        <f t="shared" si="109"/>
        <v>1</v>
      </c>
      <c r="I392" s="33">
        <f t="shared" si="110"/>
        <v>3</v>
      </c>
      <c r="J392" s="33">
        <f>IF(OR(Report!$F$7="",Report!$F$7="All AMs"),1,IF(Report!$F$7=Data!W392,1,0))</f>
        <v>1</v>
      </c>
      <c r="K392" s="33">
        <f>IF(OR(Report!$E$7="",Report!$E$7="All Zones"),1,IF(Report!$E$7=Data!P392,1,0))</f>
        <v>1</v>
      </c>
      <c r="L392" s="33">
        <f>IF(OR(Report!$D$7="",Report!$D$7="All Regions"),1,IF(Report!$D$7=Data!O392,1,0))</f>
        <v>1</v>
      </c>
      <c r="M392" s="67" t="s">
        <v>537</v>
      </c>
      <c r="N392" s="67" t="s">
        <v>1224</v>
      </c>
      <c r="O392" s="68" t="s">
        <v>19</v>
      </c>
      <c r="P392" s="68" t="s">
        <v>687</v>
      </c>
      <c r="Q392" s="68" t="s">
        <v>687</v>
      </c>
      <c r="R392" s="67" t="s">
        <v>777</v>
      </c>
      <c r="S392" s="67" t="s">
        <v>753</v>
      </c>
      <c r="T392" s="67" t="s">
        <v>756</v>
      </c>
      <c r="U392" s="67" t="s">
        <v>787</v>
      </c>
      <c r="V392" s="67" t="s">
        <v>836</v>
      </c>
      <c r="W392" s="67" t="s">
        <v>724</v>
      </c>
      <c r="X392" s="67" t="s">
        <v>363</v>
      </c>
      <c r="Y392" s="68" t="s">
        <v>362</v>
      </c>
      <c r="Z392" s="68" t="s">
        <v>13</v>
      </c>
      <c r="AA392" s="68" t="s">
        <v>925</v>
      </c>
      <c r="AB392" s="18">
        <f>IF(Z392="TM",IF(AA392="H",(COUNTIFS(Orders!AD:AD,Data!M392,Orders!W:W,0,Orders!X:X,0)+COUNTIFS(Orders!AD:AD,Data!M392,Orders!W:W,1,Orders!X:X,1)),0),IF(Data!Z392="AAM",SUMIFS(Data!AB:AB,Data!Z:Z,"TM",Data!X:X,Data!M392,AA:AA,"H"),IF(Data!Z392="AM",SUMIFS(Data!AB:AB,Data!Z:Z,"TM",Data!V:V,Data!M392,AA:AA,"H"),IF(Data!Z392="AZM",SUMIFS(Data!AB:AB,Data!Z:Z,"TM",Data!U:U,Data!M392,AA:AA,"H"),IF(Data!Z392="ZM",SUMIFS(Data!AB:AB,Data!Z:Z,"TM",Data!T:T,Data!M392,AA:AA,"H"),IF(Data!Z392="RM",SUMIFS(Data!AB:AB,Data!Z:Z,"TM",Data!S:S,Data!M392,AA:AA,"H"),IF(Data!Z392="CM",SUMIFS(Data!AB:AB,Data!Z:Z,"TM",Data!R:R,Data!M392,AA:AA,"H"),"")))))))</f>
        <v>0</v>
      </c>
      <c r="AC392" s="28">
        <f>IF(Z392="TM",IF(AA392="H",(SUMIFS(Orders!AG:AG,Orders!AD:AD,Data!M392,Orders!W:W,0,Orders!X:X,0)+SUMIFS(Orders!AG:AG,Orders!AD:AD,Data!M392,Orders!W:W,1,Orders!X:X,1))/12000,0),IF(Data!Z392="AAM",SUMIFS(Data!AC:AC,Data!Z:Z,"TM",Data!X:X,Data!M392,AA:AA,"H"),IF(Data!Z392="AM",SUMIFS(Data!AC:AC,Data!Z:Z,"TM",Data!V:V,Data!M392,AA:AA,"H"),IF(Data!Z392="AZM",SUMIFS(Data!AC:AC,Data!Z:Z,"TM",Data!U:U,Data!M392,AA:AA,"H"),IF(Data!Z392="Zone",SUMIFS(Data!AC:AC,Data!Z:Z,"TM",Data!T:T,Data!M392,AA:AA,"H"),IF(Data!Z392="Region",SUMIFS(Data!AC:AC,Data!Z:Z,"TM",Data!S:S,Data!M392,AA:AA,"H"),IF(Data!Z392="Country",SUMIFS(Data!AC:AC,Data!Z:Z,"TM",Data!R:R,Data!M392,AA:AA,"H"),"")))))))</f>
        <v>0</v>
      </c>
      <c r="AD392" s="18">
        <f>IF(Z392="TM",0,IF(Data!Z392="AAM",SUMIFS(Data!AD:AD,Data!Z:Z,"TM",Data!X:X,Data!M392,AA:AA,"H"),IF(Data!Z392="AM",SUMIFS(Data!AD:AD,Data!Z:Z,"TM",Data!V:V,Data!M392,AA:AA,"H"),IF(Data!Z392="AZM",SUMIFS(Data!AD:AD,Data!Z:Z,"TM",Data!U:U,Data!M392,AA:AA,"H"),IF(Data!Z392="Zone",SUMIFS(Data!AD:AD,Data!Z:Z,"TM",Data!T:T,Data!M392,AA:AA,"H"),IF(Data!Z392="Region",SUMIFS(Data!AD:AD,Data!Z:Z,"TM",Data!S:S,Data!M392,AA:AA,"H"),IF(Data!Z392="Country",SUMIFS(Data!AD:AD,Data!Z:Z,"TM",Data!R:R,Data!M392,AA:AA,"H"),"")))))))</f>
        <v>0</v>
      </c>
      <c r="AE392" s="27">
        <f t="shared" si="111"/>
        <v>0</v>
      </c>
      <c r="AF392" s="26">
        <f t="shared" si="112"/>
        <v>0</v>
      </c>
      <c r="AG392" s="26">
        <f t="shared" si="113"/>
        <v>0</v>
      </c>
      <c r="AH392" s="26">
        <f t="shared" si="114"/>
        <v>0</v>
      </c>
      <c r="AJ392" s="28">
        <f>IF(Z392="TM",IF(AA392="U",(SUMIFS(Orders!AG:AG,Orders!AD:AD,Data!M392,Orders!W:W,0,Orders!X:X,0)+SUMIFS(Orders!AG:AG,Orders!AD:AD,Data!M392,Orders!W:W,1,Orders!X:X,1))/12000,0),IF(Data!Z392="AAM",SUMIFS(Data!AJ:AJ,Data!Z:Z,"TM",Data!X:X,Data!M392,AA:AA,"U"),IF(Data!Z392="AM",SUMIFS(Data!AJ:AJ,Data!Z:Z,"TM",Data!V:V,Data!M392,AA:AA,"U"),IF(Data!Z392="AZM",SUMIFS(Data!AJ:AJ,Data!Z:Z,"TM",Data!U:U,Data!M392,AA:AA,"U"),IF(Data!Z392="Zone",SUMIFS(Data!AJ:AJ,Data!Z:Z,"TM",Data!T:T,Data!M392,AA:AA,"U"),IF(Data!Z392="Region",SUMIFS(Data!AJ:AJ,Data!Z:Z,"TM",Data!S:S,Data!M392,AA:AA,"U"),IF(Data!Z392="Country",SUMIFS(Data!AJ:AJ,Data!Z:Z,"TM",Data!R:R,Data!M392,AA:AA,"U"),"")))))))</f>
        <v>0</v>
      </c>
      <c r="AK392" s="18">
        <f>IF(Z392="TM",IF(AA392="U",(SUMIFS(Orders!AG:AG,Orders!AD:AD,Data!M392,Orders!W:W,0,Orders!X:X,0)+SUMIFS(Orders!AG:AG,Orders!AD:AD,Data!M392,Orders!W:W,1,Orders!X:X,1)),0),IF(Data!Z392="AAM",SUMIFS(Data!AK:AK,Data!Z:Z,"TM",Data!X:X,Data!M392,AA:AA,"U"),IF(Data!Z392="AM",SUMIFS(Data!AK:AK,Data!Z:Z,"TM",Data!V:V,Data!M392,AA:AA,"U"),IF(Data!Z392="AZM",SUMIFS(Data!AK:AK,Data!Z:Z,"TM",Data!U:U,Data!M392,AA:AA,"U"),IF(Data!Z392="Zone",SUMIFS(Data!AK:AK,Data!Z:Z,"TM",Data!T:T,Data!M392,AA:AA,"U"),IF(Data!Z392="Region",SUMIFS(Data!AK:AK,Data!Z:Z,"TM",Data!S:S,Data!M392,AA:AA,"U"),IF(Data!Z392="Country",SUMIFS(Data!AK:AK,Data!Z:Z,"TM",Data!R:R,Data!M392,AA:AA,"U"),"")))))))</f>
        <v>0</v>
      </c>
      <c r="AL392" s="18">
        <f>IF(Z392="TM",12000*0,IF(Data!Z392="AAM",SUMIFS(Data!AL:AL,Data!Z:Z,"TM",Data!X:X,Data!M392,AA:AA,"H"),IF(Data!Z392="AM",SUMIFS(Data!AL:AL,Data!Z:Z,"TM",Data!V:V,Data!M392,AA:AA,"H"),IF(Data!Z392="AZM",SUMIFS(Data!AL:AL,Data!Z:Z,"TM",Data!U:U,Data!M392,AA:AA,"H"),IF(Data!Z392="Zone",SUMIFS(Data!AL:AL,Data!Z:Z,"TM",Data!T:T,Data!M392,AA:AA,"H"),IF(Data!Z392="Region",SUMIFS(Data!AL:AL,Data!Z:Z,"TM",Data!S:S,Data!M392,AA:AA,"H"),IF(Data!Z392="Country",SUMIFS(Data!AL:AL,Data!Z:Z,"TM",Data!R:R,Data!M392,AA:AA,"H"),"")))))))</f>
        <v>0</v>
      </c>
      <c r="AM392" s="27">
        <f t="shared" si="115"/>
        <v>0</v>
      </c>
      <c r="AN392" s="26">
        <f t="shared" si="116"/>
        <v>0</v>
      </c>
      <c r="AO392" s="26">
        <f t="shared" si="117"/>
        <v>0</v>
      </c>
      <c r="AQ392" s="28">
        <f t="shared" si="118"/>
        <v>0</v>
      </c>
      <c r="AR392" s="18">
        <f t="shared" si="119"/>
        <v>0</v>
      </c>
      <c r="AS392" s="18">
        <f t="shared" si="120"/>
        <v>0</v>
      </c>
      <c r="AT392" s="27">
        <f t="shared" si="121"/>
        <v>0</v>
      </c>
      <c r="AU392" s="27"/>
      <c r="AV392" s="27"/>
      <c r="AW392" s="18">
        <f>IF(Z392="TM",(COUNTIFS(Orders!AD:AD,Data!M392,Orders!W:W,0,Orders!X:X,0,Orders!S:S,"*Ray*")+COUNTIFS(Orders!AD:AD,Data!M392,Orders!W:W,1,Orders!X:X,1,Orders!S:S,"*Ray*")+COUNTIFS(Orders!AD:AD,Data!M392,Orders!W:W,0,Orders!X:X,0,Orders!S:S,"*Fabric*")+COUNTIFS(Orders!AD:AD,Data!M392,Orders!W:W,1,Orders!X:X,1,Orders!S:S,"*Fabric*")),IF(Data!Z392="AAM",SUMIFS(Data!AW:AW,Data!Z:Z,"TM",Data!X:X,Data!M392),IF(Data!Z392="AM",SUMIFS(Data!AW:AW,Data!Z:Z,"TM",Data!V:V,Data!M392),IF(Data!Z392="AZM",SUMIFS(Data!AW:AW,Data!Z:Z,"TM",Data!U:U,Data!M392),IF(Data!Z392="Zone",SUMIFS(Data!AW:AW,Data!Z:Z,"TM",Data!T:T,Data!M392),IF(Data!Z392="Region",SUMIFS(Data!AW:AW,Data!Z:Z,"TM",Data!S:S,Data!M392),IF(Data!Z392="Country",SUMIFS(Data!AW:AW,Data!Z:Z,"TM",Data!R:R,Data!M392),0)))))))</f>
        <v>0</v>
      </c>
      <c r="AX392" s="18">
        <f>IF(Z392="TM",(COUNTIFS(Orders!AD:AD,Data!M392,Orders!W:W,0,Orders!X:X,0,Orders!S:S,"*Starter*")+COUNTIFS(Orders!AD:AD,Data!M392,Orders!W:W,1,Orders!X:X,1,Orders!S:S,"*Starter*")),IF(Data!Z392="AAM",SUMIFS(Data!AX:AX,Data!Z:Z,"TM",Data!X:X,Data!M392),IF(Data!Z392="AM",SUMIFS(Data!AX:AX,Data!Z:Z,"TM",Data!V:V,Data!M392),IF(Data!Z392="AZM",SUMIFS(Data!AX:AX,Data!Z:Z,"TM",Data!U:U,Data!M392),IF(Data!Z392="Zone",SUMIFS(Data!AX:AX,Data!Z:Z,"TM",Data!T:T,Data!M392),IF(Data!Z392="Region",SUMIFS(Data!AX:AX,Data!Z:Z,"TM",Data!S:S,Data!M392),IF(Data!Z392="Country",SUMIFS(Data!AX:AX,Data!Z:Z,"TM",Data!R:R,Data!M392),0)))))))</f>
        <v>0</v>
      </c>
      <c r="AY392" s="18">
        <f>IF(Z392="TM",(COUNTIFS(Orders!AD:AD,Data!M392,Orders!W:W,0,Orders!X:X,0,Orders!S:S,"*Pro*")+COUNTIFS(Orders!AD:AD,Data!M392,Orders!W:W,1,Orders!X:X,1,Orders!S:S,"*Pro*")),IF(Data!Z392="AAM",SUMIFS(Data!AY:AY,Data!Z:Z,"TM",Data!X:X,Data!M392),IF(Data!Z392="AM",SUMIFS(Data!AY:AY,Data!Z:Z,"TM",Data!V:V,Data!M392),IF(Data!Z392="AZM",SUMIFS(Data!AY:AY,Data!Z:Z,"TM",Data!U:U,Data!M392),IF(Data!Z392="Zone",SUMIFS(Data!AY:AY,Data!Z:Z,"TM",Data!T:T,Data!M392),IF(Data!Z392="Region",SUMIFS(Data!AY:AY,Data!Z:Z,"TM",Data!S:S,Data!M392),IF(Data!Z392="Country",SUMIFS(Data!AY:AY,Data!Z:Z,"TM",Data!R:R,Data!M392),0)))))))</f>
        <v>0</v>
      </c>
      <c r="AZ392" s="18">
        <f>IF(Z392="TM",(COUNTIFS(Orders!AD:AD,Data!M392,Orders!W:W,0,Orders!X:X,0,Orders!S:S,"*Tab*")+COUNTIFS(Orders!AD:AD,Data!M392,Orders!W:W,1,Orders!X:X,1,Orders!S:S,"*Tab*")),IF(Data!Z392="AAM",SUMIFS(Data!AZ:AZ,Data!Z:Z,"TM",Data!X:X,Data!M392),IF(Data!Z392="AM",SUMIFS(Data!AZ:AZ,Data!Z:Z,"TM",Data!V:V,Data!M392),IF(Data!Z392="AZM",SUMIFS(Data!AZ:AZ,Data!Z:Z,"TM",Data!U:U,Data!M392),IF(Data!Z392="Zone",SUMIFS(Data!AZ:AZ,Data!Z:Z,"TM",Data!T:T,Data!M392),IF(Data!Z392="Region",SUMIFS(Data!AZ:AZ,Data!Z:Z,"TM",Data!S:S,Data!M392),IF(Data!Z392="Country",SUMIFS(Data!AZ:AZ,Data!Z:Z,"TM",Data!R:R,Data!M392),0)))))))</f>
        <v>0</v>
      </c>
      <c r="BA392" s="18">
        <f>IF(Z392="TM",(COUNTIFS(Orders!AD:AD,Data!M392,Orders!W:W,0,Orders!X:X,0,Orders!S:S,"*Dental*")+COUNTIFS(Orders!AD:AD,Data!M392,Orders!W:W,1,Orders!X:X,1,Orders!S:S,"*Dental*")+COUNTIFS(Orders!AD:AD,Data!M392,Orders!W:W,0,Orders!X:X,0,Orders!S:S,"*Pediatric*")+COUNTIFS(Orders!AD:AD,Data!M392,Orders!W:W,1,Orders!X:X,1,Orders!S:S,"*Pediatric*")),IF(Data!Z392="AAM",SUMIFS(Data!BA:BA,Data!Z:Z,"TM",Data!X:X,Data!M392),IF(Data!Z392="AM",SUMIFS(Data!BA:BA,Data!Z:Z,"TM",Data!V:V,Data!M392),IF(Data!Z392="AZM",SUMIFS(Data!BA:BA,Data!Z:Z,"TM",Data!U:U,Data!M392),IF(Data!Z392="Zone",SUMIFS(Data!BA:BA,Data!Z:Z,"TM",Data!T:T,Data!M392),IF(Data!Z392="Region",SUMIFS(Data!BA:BA,Data!Z:Z,"TM",Data!S:S,Data!M392),IF(Data!Z392="Country",SUMIFS(Data!BA:BA,Data!Z:Z,"TM",Data!R:R,Data!M392),0)))))))</f>
        <v>0</v>
      </c>
      <c r="BB392" s="18">
        <f>IF(Z392="TM",(COUNTIFS(Orders!AD:AD,Data!M392,Orders!W:W,0,Orders!X:X,0,Orders!S:S,"*Fabric*")+COUNTIFS(Orders!AD:AD,Data!M392,Orders!W:W,1,Orders!X:X,1,Orders!S:S,"*Fabric*")),IF(Data!Z392="AAM",SUMIFS(Data!BB:BB,Data!Z:Z,"TM",Data!X:X,Data!M392),IF(Data!Z392="AM",SUMIFS(Data!BB:BB,Data!Z:Z,"TM",Data!V:V,Data!M392),IF(Data!Z392="AZM",SUMIFS(Data!BB:BB,Data!Z:Z,"TM",Data!U:U,Data!M392),IF(Data!Z392="Zone",SUMIFS(Data!BB:BB,Data!Z:Z,"TM",Data!T:T,Data!M392),IF(Data!Z392="Region",SUMIFS(Data!BB:BB,Data!Z:Z,"TM",Data!S:S,Data!M392),IF(Data!Z392="Country",SUMIFS(Data!BB:BB,Data!Z:Z,"TM",Data!R:R,Data!M392),0)))))))</f>
        <v>0</v>
      </c>
    </row>
    <row r="393" spans="1:54" ht="15.75" x14ac:dyDescent="0.3">
      <c r="A393" s="33" t="str">
        <f t="shared" si="105"/>
        <v/>
      </c>
      <c r="B393" s="33" t="b">
        <f t="shared" si="106"/>
        <v>1</v>
      </c>
      <c r="C393" s="33" t="e">
        <f>IF(ISERROR(SMALL($D$4:$D$594,E393)),””,SMALL($D$4:$D$594,E393))</f>
        <v>#NAME?</v>
      </c>
      <c r="D393" s="34" t="str">
        <f t="shared" si="107"/>
        <v/>
      </c>
      <c r="E393" s="33">
        <f>ROWS($E$4:E393)</f>
        <v>390</v>
      </c>
      <c r="F393" s="33">
        <f t="shared" si="108"/>
        <v>0</v>
      </c>
      <c r="G393" s="33">
        <f>IF(OR(Report!$C$7="",Report!$C$7="All Levels"),1,IF(Report!$C$7=Data!Z393,1,0))</f>
        <v>0</v>
      </c>
      <c r="H393" s="33">
        <f t="shared" si="109"/>
        <v>1</v>
      </c>
      <c r="I393" s="33">
        <f t="shared" si="110"/>
        <v>3</v>
      </c>
      <c r="J393" s="33">
        <f>IF(OR(Report!$F$7="",Report!$F$7="All AMs"),1,IF(Report!$F$7=Data!W393,1,0))</f>
        <v>1</v>
      </c>
      <c r="K393" s="33">
        <f>IF(OR(Report!$E$7="",Report!$E$7="All Zones"),1,IF(Report!$E$7=Data!P393,1,0))</f>
        <v>1</v>
      </c>
      <c r="L393" s="33">
        <f>IF(OR(Report!$D$7="",Report!$D$7="All Regions"),1,IF(Report!$D$7=Data!O393,1,0))</f>
        <v>1</v>
      </c>
      <c r="M393" s="67" t="s">
        <v>667</v>
      </c>
      <c r="N393" s="67" t="s">
        <v>1225</v>
      </c>
      <c r="O393" s="68" t="s">
        <v>19</v>
      </c>
      <c r="P393" s="68" t="s">
        <v>687</v>
      </c>
      <c r="Q393" s="68" t="s">
        <v>687</v>
      </c>
      <c r="R393" s="67" t="s">
        <v>777</v>
      </c>
      <c r="S393" s="67" t="s">
        <v>753</v>
      </c>
      <c r="T393" s="67" t="s">
        <v>756</v>
      </c>
      <c r="U393" s="67" t="s">
        <v>787</v>
      </c>
      <c r="V393" s="67" t="s">
        <v>836</v>
      </c>
      <c r="W393" s="67" t="s">
        <v>724</v>
      </c>
      <c r="X393" s="67"/>
      <c r="Y393" s="68" t="s">
        <v>361</v>
      </c>
      <c r="Z393" s="68" t="s">
        <v>13</v>
      </c>
      <c r="AA393" s="68" t="s">
        <v>70</v>
      </c>
      <c r="AB393" s="18">
        <f>IF(Z393="TM",IF(AA393="H",(COUNTIFS(Orders!AD:AD,Data!M393,Orders!W:W,0,Orders!X:X,0)+COUNTIFS(Orders!AD:AD,Data!M393,Orders!W:W,1,Orders!X:X,1)),0),IF(Data!Z393="AAM",SUMIFS(Data!AB:AB,Data!Z:Z,"TM",Data!X:X,Data!M393,AA:AA,"H"),IF(Data!Z393="AM",SUMIFS(Data!AB:AB,Data!Z:Z,"TM",Data!V:V,Data!M393,AA:AA,"H"),IF(Data!Z393="AZM",SUMIFS(Data!AB:AB,Data!Z:Z,"TM",Data!U:U,Data!M393,AA:AA,"H"),IF(Data!Z393="ZM",SUMIFS(Data!AB:AB,Data!Z:Z,"TM",Data!T:T,Data!M393,AA:AA,"H"),IF(Data!Z393="RM",SUMIFS(Data!AB:AB,Data!Z:Z,"TM",Data!S:S,Data!M393,AA:AA,"H"),IF(Data!Z393="CM",SUMIFS(Data!AB:AB,Data!Z:Z,"TM",Data!R:R,Data!M393,AA:AA,"H"),"")))))))</f>
        <v>0</v>
      </c>
      <c r="AC393" s="28">
        <f>IF(Z393="TM",IF(AA393="H",(SUMIFS(Orders!AG:AG,Orders!AD:AD,Data!M393,Orders!W:W,0,Orders!X:X,0)+SUMIFS(Orders!AG:AG,Orders!AD:AD,Data!M393,Orders!W:W,1,Orders!X:X,1))/12000,0),IF(Data!Z393="AAM",SUMIFS(Data!AC:AC,Data!Z:Z,"TM",Data!X:X,Data!M393,AA:AA,"H"),IF(Data!Z393="AM",SUMIFS(Data!AC:AC,Data!Z:Z,"TM",Data!V:V,Data!M393,AA:AA,"H"),IF(Data!Z393="AZM",SUMIFS(Data!AC:AC,Data!Z:Z,"TM",Data!U:U,Data!M393,AA:AA,"H"),IF(Data!Z393="Zone",SUMIFS(Data!AC:AC,Data!Z:Z,"TM",Data!T:T,Data!M393,AA:AA,"H"),IF(Data!Z393="Region",SUMIFS(Data!AC:AC,Data!Z:Z,"TM",Data!S:S,Data!M393,AA:AA,"H"),IF(Data!Z393="Country",SUMIFS(Data!AC:AC,Data!Z:Z,"TM",Data!R:R,Data!M393,AA:AA,"H"),"")))))))</f>
        <v>0</v>
      </c>
      <c r="AD393" s="18">
        <f>IF(Z393="TM",0,IF(Data!Z393="AAM",SUMIFS(Data!AD:AD,Data!Z:Z,"TM",Data!X:X,Data!M393,AA:AA,"H"),IF(Data!Z393="AM",SUMIFS(Data!AD:AD,Data!Z:Z,"TM",Data!V:V,Data!M393,AA:AA,"H"),IF(Data!Z393="AZM",SUMIFS(Data!AD:AD,Data!Z:Z,"TM",Data!U:U,Data!M393,AA:AA,"H"),IF(Data!Z393="Zone",SUMIFS(Data!AD:AD,Data!Z:Z,"TM",Data!T:T,Data!M393,AA:AA,"H"),IF(Data!Z393="Region",SUMIFS(Data!AD:AD,Data!Z:Z,"TM",Data!S:S,Data!M393,AA:AA,"H"),IF(Data!Z393="Country",SUMIFS(Data!AD:AD,Data!Z:Z,"TM",Data!R:R,Data!M393,AA:AA,"H"),"")))))))</f>
        <v>0</v>
      </c>
      <c r="AE393" s="27">
        <f t="shared" si="111"/>
        <v>0</v>
      </c>
      <c r="AF393" s="26">
        <f t="shared" si="112"/>
        <v>0</v>
      </c>
      <c r="AG393" s="26">
        <f t="shared" si="113"/>
        <v>0</v>
      </c>
      <c r="AH393" s="26">
        <f t="shared" si="114"/>
        <v>0</v>
      </c>
      <c r="AJ393" s="28">
        <f>IF(Z393="TM",IF(AA393="U",(SUMIFS(Orders!AG:AG,Orders!AD:AD,Data!M393,Orders!W:W,0,Orders!X:X,0)+SUMIFS(Orders!AG:AG,Orders!AD:AD,Data!M393,Orders!W:W,1,Orders!X:X,1))/12000,0),IF(Data!Z393="AAM",SUMIFS(Data!AJ:AJ,Data!Z:Z,"TM",Data!X:X,Data!M393,AA:AA,"U"),IF(Data!Z393="AM",SUMIFS(Data!AJ:AJ,Data!Z:Z,"TM",Data!V:V,Data!M393,AA:AA,"U"),IF(Data!Z393="AZM",SUMIFS(Data!AJ:AJ,Data!Z:Z,"TM",Data!U:U,Data!M393,AA:AA,"U"),IF(Data!Z393="Zone",SUMIFS(Data!AJ:AJ,Data!Z:Z,"TM",Data!T:T,Data!M393,AA:AA,"U"),IF(Data!Z393="Region",SUMIFS(Data!AJ:AJ,Data!Z:Z,"TM",Data!S:S,Data!M393,AA:AA,"U"),IF(Data!Z393="Country",SUMIFS(Data!AJ:AJ,Data!Z:Z,"TM",Data!R:R,Data!M393,AA:AA,"U"),"")))))))</f>
        <v>0</v>
      </c>
      <c r="AK393" s="18">
        <f>IF(Z393="TM",IF(AA393="U",(SUMIFS(Orders!AG:AG,Orders!AD:AD,Data!M393,Orders!W:W,0,Orders!X:X,0)+SUMIFS(Orders!AG:AG,Orders!AD:AD,Data!M393,Orders!W:W,1,Orders!X:X,1)),0),IF(Data!Z393="AAM",SUMIFS(Data!AK:AK,Data!Z:Z,"TM",Data!X:X,Data!M393,AA:AA,"U"),IF(Data!Z393="AM",SUMIFS(Data!AK:AK,Data!Z:Z,"TM",Data!V:V,Data!M393,AA:AA,"U"),IF(Data!Z393="AZM",SUMIFS(Data!AK:AK,Data!Z:Z,"TM",Data!U:U,Data!M393,AA:AA,"U"),IF(Data!Z393="Zone",SUMIFS(Data!AK:AK,Data!Z:Z,"TM",Data!T:T,Data!M393,AA:AA,"U"),IF(Data!Z393="Region",SUMIFS(Data!AK:AK,Data!Z:Z,"TM",Data!S:S,Data!M393,AA:AA,"U"),IF(Data!Z393="Country",SUMIFS(Data!AK:AK,Data!Z:Z,"TM",Data!R:R,Data!M393,AA:AA,"U"),"")))))))</f>
        <v>0</v>
      </c>
      <c r="AL393" s="18">
        <f>IF(Z393="TM",12000*0,IF(Data!Z393="AAM",SUMIFS(Data!AL:AL,Data!Z:Z,"TM",Data!X:X,Data!M393,AA:AA,"H"),IF(Data!Z393="AM",SUMIFS(Data!AL:AL,Data!Z:Z,"TM",Data!V:V,Data!M393,AA:AA,"H"),IF(Data!Z393="AZM",SUMIFS(Data!AL:AL,Data!Z:Z,"TM",Data!U:U,Data!M393,AA:AA,"H"),IF(Data!Z393="Zone",SUMIFS(Data!AL:AL,Data!Z:Z,"TM",Data!T:T,Data!M393,AA:AA,"H"),IF(Data!Z393="Region",SUMIFS(Data!AL:AL,Data!Z:Z,"TM",Data!S:S,Data!M393,AA:AA,"H"),IF(Data!Z393="Country",SUMIFS(Data!AL:AL,Data!Z:Z,"TM",Data!R:R,Data!M393,AA:AA,"H"),"")))))))</f>
        <v>0</v>
      </c>
      <c r="AM393" s="27">
        <f t="shared" si="115"/>
        <v>0</v>
      </c>
      <c r="AN393" s="26">
        <f t="shared" si="116"/>
        <v>0</v>
      </c>
      <c r="AO393" s="26">
        <f t="shared" si="117"/>
        <v>0</v>
      </c>
      <c r="AQ393" s="28">
        <f t="shared" si="118"/>
        <v>0</v>
      </c>
      <c r="AR393" s="18">
        <f t="shared" si="119"/>
        <v>0</v>
      </c>
      <c r="AS393" s="18">
        <f t="shared" si="120"/>
        <v>0</v>
      </c>
      <c r="AT393" s="27">
        <f t="shared" si="121"/>
        <v>0</v>
      </c>
      <c r="AU393" s="27"/>
      <c r="AV393" s="27"/>
      <c r="AW393" s="18">
        <f>IF(Z393="TM",(COUNTIFS(Orders!AD:AD,Data!M393,Orders!W:W,0,Orders!X:X,0,Orders!S:S,"*Ray*")+COUNTIFS(Orders!AD:AD,Data!M393,Orders!W:W,1,Orders!X:X,1,Orders!S:S,"*Ray*")+COUNTIFS(Orders!AD:AD,Data!M393,Orders!W:W,0,Orders!X:X,0,Orders!S:S,"*Fabric*")+COUNTIFS(Orders!AD:AD,Data!M393,Orders!W:W,1,Orders!X:X,1,Orders!S:S,"*Fabric*")),IF(Data!Z393="AAM",SUMIFS(Data!AW:AW,Data!Z:Z,"TM",Data!X:X,Data!M393),IF(Data!Z393="AM",SUMIFS(Data!AW:AW,Data!Z:Z,"TM",Data!V:V,Data!M393),IF(Data!Z393="AZM",SUMIFS(Data!AW:AW,Data!Z:Z,"TM",Data!U:U,Data!M393),IF(Data!Z393="Zone",SUMIFS(Data!AW:AW,Data!Z:Z,"TM",Data!T:T,Data!M393),IF(Data!Z393="Region",SUMIFS(Data!AW:AW,Data!Z:Z,"TM",Data!S:S,Data!M393),IF(Data!Z393="Country",SUMIFS(Data!AW:AW,Data!Z:Z,"TM",Data!R:R,Data!M393),0)))))))</f>
        <v>0</v>
      </c>
      <c r="AX393" s="18">
        <f>IF(Z393="TM",(COUNTIFS(Orders!AD:AD,Data!M393,Orders!W:W,0,Orders!X:X,0,Orders!S:S,"*Starter*")+COUNTIFS(Orders!AD:AD,Data!M393,Orders!W:W,1,Orders!X:X,1,Orders!S:S,"*Starter*")),IF(Data!Z393="AAM",SUMIFS(Data!AX:AX,Data!Z:Z,"TM",Data!X:X,Data!M393),IF(Data!Z393="AM",SUMIFS(Data!AX:AX,Data!Z:Z,"TM",Data!V:V,Data!M393),IF(Data!Z393="AZM",SUMIFS(Data!AX:AX,Data!Z:Z,"TM",Data!U:U,Data!M393),IF(Data!Z393="Zone",SUMIFS(Data!AX:AX,Data!Z:Z,"TM",Data!T:T,Data!M393),IF(Data!Z393="Region",SUMIFS(Data!AX:AX,Data!Z:Z,"TM",Data!S:S,Data!M393),IF(Data!Z393="Country",SUMIFS(Data!AX:AX,Data!Z:Z,"TM",Data!R:R,Data!M393),0)))))))</f>
        <v>0</v>
      </c>
      <c r="AY393" s="18">
        <f>IF(Z393="TM",(COUNTIFS(Orders!AD:AD,Data!M393,Orders!W:W,0,Orders!X:X,0,Orders!S:S,"*Pro*")+COUNTIFS(Orders!AD:AD,Data!M393,Orders!W:W,1,Orders!X:X,1,Orders!S:S,"*Pro*")),IF(Data!Z393="AAM",SUMIFS(Data!AY:AY,Data!Z:Z,"TM",Data!X:X,Data!M393),IF(Data!Z393="AM",SUMIFS(Data!AY:AY,Data!Z:Z,"TM",Data!V:V,Data!M393),IF(Data!Z393="AZM",SUMIFS(Data!AY:AY,Data!Z:Z,"TM",Data!U:U,Data!M393),IF(Data!Z393="Zone",SUMIFS(Data!AY:AY,Data!Z:Z,"TM",Data!T:T,Data!M393),IF(Data!Z393="Region",SUMIFS(Data!AY:AY,Data!Z:Z,"TM",Data!S:S,Data!M393),IF(Data!Z393="Country",SUMIFS(Data!AY:AY,Data!Z:Z,"TM",Data!R:R,Data!M393),0)))))))</f>
        <v>0</v>
      </c>
      <c r="AZ393" s="18">
        <f>IF(Z393="TM",(COUNTIFS(Orders!AD:AD,Data!M393,Orders!W:W,0,Orders!X:X,0,Orders!S:S,"*Tab*")+COUNTIFS(Orders!AD:AD,Data!M393,Orders!W:W,1,Orders!X:X,1,Orders!S:S,"*Tab*")),IF(Data!Z393="AAM",SUMIFS(Data!AZ:AZ,Data!Z:Z,"TM",Data!X:X,Data!M393),IF(Data!Z393="AM",SUMIFS(Data!AZ:AZ,Data!Z:Z,"TM",Data!V:V,Data!M393),IF(Data!Z393="AZM",SUMIFS(Data!AZ:AZ,Data!Z:Z,"TM",Data!U:U,Data!M393),IF(Data!Z393="Zone",SUMIFS(Data!AZ:AZ,Data!Z:Z,"TM",Data!T:T,Data!M393),IF(Data!Z393="Region",SUMIFS(Data!AZ:AZ,Data!Z:Z,"TM",Data!S:S,Data!M393),IF(Data!Z393="Country",SUMIFS(Data!AZ:AZ,Data!Z:Z,"TM",Data!R:R,Data!M393),0)))))))</f>
        <v>0</v>
      </c>
      <c r="BA393" s="18">
        <f>IF(Z393="TM",(COUNTIFS(Orders!AD:AD,Data!M393,Orders!W:W,0,Orders!X:X,0,Orders!S:S,"*Dental*")+COUNTIFS(Orders!AD:AD,Data!M393,Orders!W:W,1,Orders!X:X,1,Orders!S:S,"*Dental*")+COUNTIFS(Orders!AD:AD,Data!M393,Orders!W:W,0,Orders!X:X,0,Orders!S:S,"*Pediatric*")+COUNTIFS(Orders!AD:AD,Data!M393,Orders!W:W,1,Orders!X:X,1,Orders!S:S,"*Pediatric*")),IF(Data!Z393="AAM",SUMIFS(Data!BA:BA,Data!Z:Z,"TM",Data!X:X,Data!M393),IF(Data!Z393="AM",SUMIFS(Data!BA:BA,Data!Z:Z,"TM",Data!V:V,Data!M393),IF(Data!Z393="AZM",SUMIFS(Data!BA:BA,Data!Z:Z,"TM",Data!U:U,Data!M393),IF(Data!Z393="Zone",SUMIFS(Data!BA:BA,Data!Z:Z,"TM",Data!T:T,Data!M393),IF(Data!Z393="Region",SUMIFS(Data!BA:BA,Data!Z:Z,"TM",Data!S:S,Data!M393),IF(Data!Z393="Country",SUMIFS(Data!BA:BA,Data!Z:Z,"TM",Data!R:R,Data!M393),0)))))))</f>
        <v>0</v>
      </c>
      <c r="BB393" s="18">
        <f>IF(Z393="TM",(COUNTIFS(Orders!AD:AD,Data!M393,Orders!W:W,0,Orders!X:X,0,Orders!S:S,"*Fabric*")+COUNTIFS(Orders!AD:AD,Data!M393,Orders!W:W,1,Orders!X:X,1,Orders!S:S,"*Fabric*")),IF(Data!Z393="AAM",SUMIFS(Data!BB:BB,Data!Z:Z,"TM",Data!X:X,Data!M393),IF(Data!Z393="AM",SUMIFS(Data!BB:BB,Data!Z:Z,"TM",Data!V:V,Data!M393),IF(Data!Z393="AZM",SUMIFS(Data!BB:BB,Data!Z:Z,"TM",Data!U:U,Data!M393),IF(Data!Z393="Zone",SUMIFS(Data!BB:BB,Data!Z:Z,"TM",Data!T:T,Data!M393),IF(Data!Z393="Region",SUMIFS(Data!BB:BB,Data!Z:Z,"TM",Data!S:S,Data!M393),IF(Data!Z393="Country",SUMIFS(Data!BB:BB,Data!Z:Z,"TM",Data!R:R,Data!M393),0)))))))</f>
        <v>0</v>
      </c>
    </row>
    <row r="394" spans="1:54" ht="15.75" x14ac:dyDescent="0.3">
      <c r="A394" s="33" t="str">
        <f t="shared" si="105"/>
        <v/>
      </c>
      <c r="B394" s="33" t="b">
        <f t="shared" si="106"/>
        <v>1</v>
      </c>
      <c r="C394" s="33" t="e">
        <f>IF(ISERROR(SMALL($D$4:$D$594,E394)),””,SMALL($D$4:$D$594,E394))</f>
        <v>#NAME?</v>
      </c>
      <c r="D394" s="34" t="str">
        <f t="shared" si="107"/>
        <v/>
      </c>
      <c r="E394" s="33">
        <f>ROWS($E$4:E394)</f>
        <v>391</v>
      </c>
      <c r="F394" s="33">
        <f t="shared" si="108"/>
        <v>0</v>
      </c>
      <c r="G394" s="33">
        <f>IF(OR(Report!$C$7="",Report!$C$7="All Levels"),1,IF(Report!$C$7=Data!Z394,1,0))</f>
        <v>0</v>
      </c>
      <c r="H394" s="33">
        <f t="shared" si="109"/>
        <v>1</v>
      </c>
      <c r="I394" s="33">
        <f t="shared" si="110"/>
        <v>3</v>
      </c>
      <c r="J394" s="33">
        <f>IF(OR(Report!$F$7="",Report!$F$7="All AMs"),1,IF(Report!$F$7=Data!W394,1,0))</f>
        <v>1</v>
      </c>
      <c r="K394" s="33">
        <f>IF(OR(Report!$E$7="",Report!$E$7="All Zones"),1,IF(Report!$E$7=Data!P394,1,0))</f>
        <v>1</v>
      </c>
      <c r="L394" s="33">
        <f>IF(OR(Report!$D$7="",Report!$D$7="All Regions"),1,IF(Report!$D$7=Data!O394,1,0))</f>
        <v>1</v>
      </c>
      <c r="M394" s="67" t="s">
        <v>163</v>
      </c>
      <c r="N394" s="67" t="s">
        <v>1226</v>
      </c>
      <c r="O394" s="68" t="s">
        <v>19</v>
      </c>
      <c r="P394" s="68" t="s">
        <v>687</v>
      </c>
      <c r="Q394" s="68" t="s">
        <v>687</v>
      </c>
      <c r="R394" s="67" t="s">
        <v>777</v>
      </c>
      <c r="S394" s="67" t="s">
        <v>753</v>
      </c>
      <c r="T394" s="67" t="s">
        <v>756</v>
      </c>
      <c r="U394" s="67" t="s">
        <v>787</v>
      </c>
      <c r="V394" s="67" t="s">
        <v>836</v>
      </c>
      <c r="W394" s="67" t="s">
        <v>724</v>
      </c>
      <c r="X394" s="67"/>
      <c r="Y394" s="68" t="s">
        <v>361</v>
      </c>
      <c r="Z394" s="68" t="s">
        <v>13</v>
      </c>
      <c r="AA394" s="68" t="s">
        <v>70</v>
      </c>
      <c r="AB394" s="18">
        <f>IF(Z394="TM",IF(AA394="H",(COUNTIFS(Orders!AD:AD,Data!M394,Orders!W:W,0,Orders!X:X,0)+COUNTIFS(Orders!AD:AD,Data!M394,Orders!W:W,1,Orders!X:X,1)),0),IF(Data!Z394="AAM",SUMIFS(Data!AB:AB,Data!Z:Z,"TM",Data!X:X,Data!M394,AA:AA,"H"),IF(Data!Z394="AM",SUMIFS(Data!AB:AB,Data!Z:Z,"TM",Data!V:V,Data!M394,AA:AA,"H"),IF(Data!Z394="AZM",SUMIFS(Data!AB:AB,Data!Z:Z,"TM",Data!U:U,Data!M394,AA:AA,"H"),IF(Data!Z394="ZM",SUMIFS(Data!AB:AB,Data!Z:Z,"TM",Data!T:T,Data!M394,AA:AA,"H"),IF(Data!Z394="RM",SUMIFS(Data!AB:AB,Data!Z:Z,"TM",Data!S:S,Data!M394,AA:AA,"H"),IF(Data!Z394="CM",SUMIFS(Data!AB:AB,Data!Z:Z,"TM",Data!R:R,Data!M394,AA:AA,"H"),"")))))))</f>
        <v>0</v>
      </c>
      <c r="AC394" s="28">
        <f>IF(Z394="TM",IF(AA394="H",(SUMIFS(Orders!AG:AG,Orders!AD:AD,Data!M394,Orders!W:W,0,Orders!X:X,0)+SUMIFS(Orders!AG:AG,Orders!AD:AD,Data!M394,Orders!W:W,1,Orders!X:X,1))/12000,0),IF(Data!Z394="AAM",SUMIFS(Data!AC:AC,Data!Z:Z,"TM",Data!X:X,Data!M394,AA:AA,"H"),IF(Data!Z394="AM",SUMIFS(Data!AC:AC,Data!Z:Z,"TM",Data!V:V,Data!M394,AA:AA,"H"),IF(Data!Z394="AZM",SUMIFS(Data!AC:AC,Data!Z:Z,"TM",Data!U:U,Data!M394,AA:AA,"H"),IF(Data!Z394="Zone",SUMIFS(Data!AC:AC,Data!Z:Z,"TM",Data!T:T,Data!M394,AA:AA,"H"),IF(Data!Z394="Region",SUMIFS(Data!AC:AC,Data!Z:Z,"TM",Data!S:S,Data!M394,AA:AA,"H"),IF(Data!Z394="Country",SUMIFS(Data!AC:AC,Data!Z:Z,"TM",Data!R:R,Data!M394,AA:AA,"H"),"")))))))</f>
        <v>0</v>
      </c>
      <c r="AD394" s="18">
        <f>IF(Z394="TM",0,IF(Data!Z394="AAM",SUMIFS(Data!AD:AD,Data!Z:Z,"TM",Data!X:X,Data!M394,AA:AA,"H"),IF(Data!Z394="AM",SUMIFS(Data!AD:AD,Data!Z:Z,"TM",Data!V:V,Data!M394,AA:AA,"H"),IF(Data!Z394="AZM",SUMIFS(Data!AD:AD,Data!Z:Z,"TM",Data!U:U,Data!M394,AA:AA,"H"),IF(Data!Z394="Zone",SUMIFS(Data!AD:AD,Data!Z:Z,"TM",Data!T:T,Data!M394,AA:AA,"H"),IF(Data!Z394="Region",SUMIFS(Data!AD:AD,Data!Z:Z,"TM",Data!S:S,Data!M394,AA:AA,"H"),IF(Data!Z394="Country",SUMIFS(Data!AD:AD,Data!Z:Z,"TM",Data!R:R,Data!M394,AA:AA,"H"),"")))))))</f>
        <v>0</v>
      </c>
      <c r="AE394" s="27">
        <f t="shared" si="111"/>
        <v>0</v>
      </c>
      <c r="AF394" s="26">
        <f t="shared" si="112"/>
        <v>0</v>
      </c>
      <c r="AG394" s="26">
        <f t="shared" si="113"/>
        <v>0</v>
      </c>
      <c r="AH394" s="26">
        <f t="shared" si="114"/>
        <v>0</v>
      </c>
      <c r="AJ394" s="28">
        <f>IF(Z394="TM",IF(AA394="U",(SUMIFS(Orders!AG:AG,Orders!AD:AD,Data!M394,Orders!W:W,0,Orders!X:X,0)+SUMIFS(Orders!AG:AG,Orders!AD:AD,Data!M394,Orders!W:W,1,Orders!X:X,1))/12000,0),IF(Data!Z394="AAM",SUMIFS(Data!AJ:AJ,Data!Z:Z,"TM",Data!X:X,Data!M394,AA:AA,"U"),IF(Data!Z394="AM",SUMIFS(Data!AJ:AJ,Data!Z:Z,"TM",Data!V:V,Data!M394,AA:AA,"U"),IF(Data!Z394="AZM",SUMIFS(Data!AJ:AJ,Data!Z:Z,"TM",Data!U:U,Data!M394,AA:AA,"U"),IF(Data!Z394="Zone",SUMIFS(Data!AJ:AJ,Data!Z:Z,"TM",Data!T:T,Data!M394,AA:AA,"U"),IF(Data!Z394="Region",SUMIFS(Data!AJ:AJ,Data!Z:Z,"TM",Data!S:S,Data!M394,AA:AA,"U"),IF(Data!Z394="Country",SUMIFS(Data!AJ:AJ,Data!Z:Z,"TM",Data!R:R,Data!M394,AA:AA,"U"),"")))))))</f>
        <v>0</v>
      </c>
      <c r="AK394" s="18">
        <f>IF(Z394="TM",IF(AA394="U",(SUMIFS(Orders!AG:AG,Orders!AD:AD,Data!M394,Orders!W:W,0,Orders!X:X,0)+SUMIFS(Orders!AG:AG,Orders!AD:AD,Data!M394,Orders!W:W,1,Orders!X:X,1)),0),IF(Data!Z394="AAM",SUMIFS(Data!AK:AK,Data!Z:Z,"TM",Data!X:X,Data!M394,AA:AA,"U"),IF(Data!Z394="AM",SUMIFS(Data!AK:AK,Data!Z:Z,"TM",Data!V:V,Data!M394,AA:AA,"U"),IF(Data!Z394="AZM",SUMIFS(Data!AK:AK,Data!Z:Z,"TM",Data!U:U,Data!M394,AA:AA,"U"),IF(Data!Z394="Zone",SUMIFS(Data!AK:AK,Data!Z:Z,"TM",Data!T:T,Data!M394,AA:AA,"U"),IF(Data!Z394="Region",SUMIFS(Data!AK:AK,Data!Z:Z,"TM",Data!S:S,Data!M394,AA:AA,"U"),IF(Data!Z394="Country",SUMIFS(Data!AK:AK,Data!Z:Z,"TM",Data!R:R,Data!M394,AA:AA,"U"),"")))))))</f>
        <v>0</v>
      </c>
      <c r="AL394" s="18">
        <f>IF(Z394="TM",12000*0,IF(Data!Z394="AAM",SUMIFS(Data!AL:AL,Data!Z:Z,"TM",Data!X:X,Data!M394,AA:AA,"H"),IF(Data!Z394="AM",SUMIFS(Data!AL:AL,Data!Z:Z,"TM",Data!V:V,Data!M394,AA:AA,"H"),IF(Data!Z394="AZM",SUMIFS(Data!AL:AL,Data!Z:Z,"TM",Data!U:U,Data!M394,AA:AA,"H"),IF(Data!Z394="Zone",SUMIFS(Data!AL:AL,Data!Z:Z,"TM",Data!T:T,Data!M394,AA:AA,"H"),IF(Data!Z394="Region",SUMIFS(Data!AL:AL,Data!Z:Z,"TM",Data!S:S,Data!M394,AA:AA,"H"),IF(Data!Z394="Country",SUMIFS(Data!AL:AL,Data!Z:Z,"TM",Data!R:R,Data!M394,AA:AA,"H"),"")))))))</f>
        <v>0</v>
      </c>
      <c r="AM394" s="27">
        <f t="shared" si="115"/>
        <v>0</v>
      </c>
      <c r="AN394" s="26">
        <f t="shared" si="116"/>
        <v>0</v>
      </c>
      <c r="AO394" s="26">
        <f t="shared" si="117"/>
        <v>0</v>
      </c>
      <c r="AQ394" s="28">
        <f t="shared" si="118"/>
        <v>0</v>
      </c>
      <c r="AR394" s="18">
        <f t="shared" si="119"/>
        <v>0</v>
      </c>
      <c r="AS394" s="18">
        <f t="shared" si="120"/>
        <v>0</v>
      </c>
      <c r="AT394" s="27">
        <f t="shared" si="121"/>
        <v>0</v>
      </c>
      <c r="AU394" s="27"/>
      <c r="AV394" s="27"/>
      <c r="AW394" s="18">
        <f>IF(Z394="TM",(COUNTIFS(Orders!AD:AD,Data!M394,Orders!W:W,0,Orders!X:X,0,Orders!S:S,"*Ray*")+COUNTIFS(Orders!AD:AD,Data!M394,Orders!W:W,1,Orders!X:X,1,Orders!S:S,"*Ray*")+COUNTIFS(Orders!AD:AD,Data!M394,Orders!W:W,0,Orders!X:X,0,Orders!S:S,"*Fabric*")+COUNTIFS(Orders!AD:AD,Data!M394,Orders!W:W,1,Orders!X:X,1,Orders!S:S,"*Fabric*")),IF(Data!Z394="AAM",SUMIFS(Data!AW:AW,Data!Z:Z,"TM",Data!X:X,Data!M394),IF(Data!Z394="AM",SUMIFS(Data!AW:AW,Data!Z:Z,"TM",Data!V:V,Data!M394),IF(Data!Z394="AZM",SUMIFS(Data!AW:AW,Data!Z:Z,"TM",Data!U:U,Data!M394),IF(Data!Z394="Zone",SUMIFS(Data!AW:AW,Data!Z:Z,"TM",Data!T:T,Data!M394),IF(Data!Z394="Region",SUMIFS(Data!AW:AW,Data!Z:Z,"TM",Data!S:S,Data!M394),IF(Data!Z394="Country",SUMIFS(Data!AW:AW,Data!Z:Z,"TM",Data!R:R,Data!M394),0)))))))</f>
        <v>0</v>
      </c>
      <c r="AX394" s="18">
        <f>IF(Z394="TM",(COUNTIFS(Orders!AD:AD,Data!M394,Orders!W:W,0,Orders!X:X,0,Orders!S:S,"*Starter*")+COUNTIFS(Orders!AD:AD,Data!M394,Orders!W:W,1,Orders!X:X,1,Orders!S:S,"*Starter*")),IF(Data!Z394="AAM",SUMIFS(Data!AX:AX,Data!Z:Z,"TM",Data!X:X,Data!M394),IF(Data!Z394="AM",SUMIFS(Data!AX:AX,Data!Z:Z,"TM",Data!V:V,Data!M394),IF(Data!Z394="AZM",SUMIFS(Data!AX:AX,Data!Z:Z,"TM",Data!U:U,Data!M394),IF(Data!Z394="Zone",SUMIFS(Data!AX:AX,Data!Z:Z,"TM",Data!T:T,Data!M394),IF(Data!Z394="Region",SUMIFS(Data!AX:AX,Data!Z:Z,"TM",Data!S:S,Data!M394),IF(Data!Z394="Country",SUMIFS(Data!AX:AX,Data!Z:Z,"TM",Data!R:R,Data!M394),0)))))))</f>
        <v>0</v>
      </c>
      <c r="AY394" s="18">
        <f>IF(Z394="TM",(COUNTIFS(Orders!AD:AD,Data!M394,Orders!W:W,0,Orders!X:X,0,Orders!S:S,"*Pro*")+COUNTIFS(Orders!AD:AD,Data!M394,Orders!W:W,1,Orders!X:X,1,Orders!S:S,"*Pro*")),IF(Data!Z394="AAM",SUMIFS(Data!AY:AY,Data!Z:Z,"TM",Data!X:X,Data!M394),IF(Data!Z394="AM",SUMIFS(Data!AY:AY,Data!Z:Z,"TM",Data!V:V,Data!M394),IF(Data!Z394="AZM",SUMIFS(Data!AY:AY,Data!Z:Z,"TM",Data!U:U,Data!M394),IF(Data!Z394="Zone",SUMIFS(Data!AY:AY,Data!Z:Z,"TM",Data!T:T,Data!M394),IF(Data!Z394="Region",SUMIFS(Data!AY:AY,Data!Z:Z,"TM",Data!S:S,Data!M394),IF(Data!Z394="Country",SUMIFS(Data!AY:AY,Data!Z:Z,"TM",Data!R:R,Data!M394),0)))))))</f>
        <v>0</v>
      </c>
      <c r="AZ394" s="18">
        <f>IF(Z394="TM",(COUNTIFS(Orders!AD:AD,Data!M394,Orders!W:W,0,Orders!X:X,0,Orders!S:S,"*Tab*")+COUNTIFS(Orders!AD:AD,Data!M394,Orders!W:W,1,Orders!X:X,1,Orders!S:S,"*Tab*")),IF(Data!Z394="AAM",SUMIFS(Data!AZ:AZ,Data!Z:Z,"TM",Data!X:X,Data!M394),IF(Data!Z394="AM",SUMIFS(Data!AZ:AZ,Data!Z:Z,"TM",Data!V:V,Data!M394),IF(Data!Z394="AZM",SUMIFS(Data!AZ:AZ,Data!Z:Z,"TM",Data!U:U,Data!M394),IF(Data!Z394="Zone",SUMIFS(Data!AZ:AZ,Data!Z:Z,"TM",Data!T:T,Data!M394),IF(Data!Z394="Region",SUMIFS(Data!AZ:AZ,Data!Z:Z,"TM",Data!S:S,Data!M394),IF(Data!Z394="Country",SUMIFS(Data!AZ:AZ,Data!Z:Z,"TM",Data!R:R,Data!M394),0)))))))</f>
        <v>0</v>
      </c>
      <c r="BA394" s="18">
        <f>IF(Z394="TM",(COUNTIFS(Orders!AD:AD,Data!M394,Orders!W:W,0,Orders!X:X,0,Orders!S:S,"*Dental*")+COUNTIFS(Orders!AD:AD,Data!M394,Orders!W:W,1,Orders!X:X,1,Orders!S:S,"*Dental*")+COUNTIFS(Orders!AD:AD,Data!M394,Orders!W:W,0,Orders!X:X,0,Orders!S:S,"*Pediatric*")+COUNTIFS(Orders!AD:AD,Data!M394,Orders!W:W,1,Orders!X:X,1,Orders!S:S,"*Pediatric*")),IF(Data!Z394="AAM",SUMIFS(Data!BA:BA,Data!Z:Z,"TM",Data!X:X,Data!M394),IF(Data!Z394="AM",SUMIFS(Data!BA:BA,Data!Z:Z,"TM",Data!V:V,Data!M394),IF(Data!Z394="AZM",SUMIFS(Data!BA:BA,Data!Z:Z,"TM",Data!U:U,Data!M394),IF(Data!Z394="Zone",SUMIFS(Data!BA:BA,Data!Z:Z,"TM",Data!T:T,Data!M394),IF(Data!Z394="Region",SUMIFS(Data!BA:BA,Data!Z:Z,"TM",Data!S:S,Data!M394),IF(Data!Z394="Country",SUMIFS(Data!BA:BA,Data!Z:Z,"TM",Data!R:R,Data!M394),0)))))))</f>
        <v>0</v>
      </c>
      <c r="BB394" s="18">
        <f>IF(Z394="TM",(COUNTIFS(Orders!AD:AD,Data!M394,Orders!W:W,0,Orders!X:X,0,Orders!S:S,"*Fabric*")+COUNTIFS(Orders!AD:AD,Data!M394,Orders!W:W,1,Orders!X:X,1,Orders!S:S,"*Fabric*")),IF(Data!Z394="AAM",SUMIFS(Data!BB:BB,Data!Z:Z,"TM",Data!X:X,Data!M394),IF(Data!Z394="AM",SUMIFS(Data!BB:BB,Data!Z:Z,"TM",Data!V:V,Data!M394),IF(Data!Z394="AZM",SUMIFS(Data!BB:BB,Data!Z:Z,"TM",Data!U:U,Data!M394),IF(Data!Z394="Zone",SUMIFS(Data!BB:BB,Data!Z:Z,"TM",Data!T:T,Data!M394),IF(Data!Z394="Region",SUMIFS(Data!BB:BB,Data!Z:Z,"TM",Data!S:S,Data!M394),IF(Data!Z394="Country",SUMIFS(Data!BB:BB,Data!Z:Z,"TM",Data!R:R,Data!M394),0)))))))</f>
        <v>0</v>
      </c>
    </row>
    <row r="395" spans="1:54" ht="15.75" x14ac:dyDescent="0.3">
      <c r="A395" s="33" t="str">
        <f t="shared" si="105"/>
        <v/>
      </c>
      <c r="B395" s="33" t="b">
        <f t="shared" si="106"/>
        <v>1</v>
      </c>
      <c r="C395" s="33" t="e">
        <f>IF(ISERROR(SMALL($D$4:$D$594,E395)),””,SMALL($D$4:$D$594,E395))</f>
        <v>#NAME?</v>
      </c>
      <c r="D395" s="34" t="str">
        <f t="shared" si="107"/>
        <v/>
      </c>
      <c r="E395" s="33">
        <f>ROWS($E$4:E395)</f>
        <v>392</v>
      </c>
      <c r="F395" s="33">
        <f t="shared" si="108"/>
        <v>0</v>
      </c>
      <c r="G395" s="33">
        <f>IF(OR(Report!$C$7="",Report!$C$7="All Levels"),1,IF(Report!$C$7=Data!Z395,1,0))</f>
        <v>0</v>
      </c>
      <c r="H395" s="33">
        <f t="shared" si="109"/>
        <v>1</v>
      </c>
      <c r="I395" s="33">
        <f t="shared" si="110"/>
        <v>3</v>
      </c>
      <c r="J395" s="33">
        <f>IF(OR(Report!$F$7="",Report!$F$7="All AMs"),1,IF(Report!$F$7=Data!W395,1,0))</f>
        <v>1</v>
      </c>
      <c r="K395" s="33">
        <f>IF(OR(Report!$E$7="",Report!$E$7="All Zones"),1,IF(Report!$E$7=Data!P395,1,0))</f>
        <v>1</v>
      </c>
      <c r="L395" s="33">
        <f>IF(OR(Report!$D$7="",Report!$D$7="All Regions"),1,IF(Report!$D$7=Data!O395,1,0))</f>
        <v>1</v>
      </c>
      <c r="M395" s="67" t="s">
        <v>1227</v>
      </c>
      <c r="N395" s="67" t="s">
        <v>1228</v>
      </c>
      <c r="O395" s="68" t="s">
        <v>19</v>
      </c>
      <c r="P395" s="68" t="s">
        <v>687</v>
      </c>
      <c r="Q395" s="68" t="s">
        <v>687</v>
      </c>
      <c r="R395" s="67" t="s">
        <v>777</v>
      </c>
      <c r="S395" s="67" t="s">
        <v>753</v>
      </c>
      <c r="T395" s="67" t="s">
        <v>756</v>
      </c>
      <c r="U395" s="67" t="s">
        <v>787</v>
      </c>
      <c r="V395" s="67" t="s">
        <v>836</v>
      </c>
      <c r="W395" s="67" t="s">
        <v>724</v>
      </c>
      <c r="X395" s="67"/>
      <c r="Y395" s="68" t="s">
        <v>361</v>
      </c>
      <c r="Z395" s="68" t="s">
        <v>13</v>
      </c>
      <c r="AA395" s="68" t="s">
        <v>70</v>
      </c>
      <c r="AB395" s="18">
        <f>IF(Z395="TM",IF(AA395="H",(COUNTIFS(Orders!AD:AD,Data!M395,Orders!W:W,0,Orders!X:X,0)+COUNTIFS(Orders!AD:AD,Data!M395,Orders!W:W,1,Orders!X:X,1)),0),IF(Data!Z395="AAM",SUMIFS(Data!AB:AB,Data!Z:Z,"TM",Data!X:X,Data!M395,AA:AA,"H"),IF(Data!Z395="AM",SUMIFS(Data!AB:AB,Data!Z:Z,"TM",Data!V:V,Data!M395,AA:AA,"H"),IF(Data!Z395="AZM",SUMIFS(Data!AB:AB,Data!Z:Z,"TM",Data!U:U,Data!M395,AA:AA,"H"),IF(Data!Z395="ZM",SUMIFS(Data!AB:AB,Data!Z:Z,"TM",Data!T:T,Data!M395,AA:AA,"H"),IF(Data!Z395="RM",SUMIFS(Data!AB:AB,Data!Z:Z,"TM",Data!S:S,Data!M395,AA:AA,"H"),IF(Data!Z395="CM",SUMIFS(Data!AB:AB,Data!Z:Z,"TM",Data!R:R,Data!M395,AA:AA,"H"),"")))))))</f>
        <v>0</v>
      </c>
      <c r="AC395" s="28">
        <f>IF(Z395="TM",IF(AA395="H",(SUMIFS(Orders!AG:AG,Orders!AD:AD,Data!M395,Orders!W:W,0,Orders!X:X,0)+SUMIFS(Orders!AG:AG,Orders!AD:AD,Data!M395,Orders!W:W,1,Orders!X:X,1))/12000,0),IF(Data!Z395="AAM",SUMIFS(Data!AC:AC,Data!Z:Z,"TM",Data!X:X,Data!M395,AA:AA,"H"),IF(Data!Z395="AM",SUMIFS(Data!AC:AC,Data!Z:Z,"TM",Data!V:V,Data!M395,AA:AA,"H"),IF(Data!Z395="AZM",SUMIFS(Data!AC:AC,Data!Z:Z,"TM",Data!U:U,Data!M395,AA:AA,"H"),IF(Data!Z395="Zone",SUMIFS(Data!AC:AC,Data!Z:Z,"TM",Data!T:T,Data!M395,AA:AA,"H"),IF(Data!Z395="Region",SUMIFS(Data!AC:AC,Data!Z:Z,"TM",Data!S:S,Data!M395,AA:AA,"H"),IF(Data!Z395="Country",SUMIFS(Data!AC:AC,Data!Z:Z,"TM",Data!R:R,Data!M395,AA:AA,"H"),"")))))))</f>
        <v>0</v>
      </c>
      <c r="AD395" s="18">
        <f>IF(Z395="TM",0,IF(Data!Z395="AAM",SUMIFS(Data!AD:AD,Data!Z:Z,"TM",Data!X:X,Data!M395,AA:AA,"H"),IF(Data!Z395="AM",SUMIFS(Data!AD:AD,Data!Z:Z,"TM",Data!V:V,Data!M395,AA:AA,"H"),IF(Data!Z395="AZM",SUMIFS(Data!AD:AD,Data!Z:Z,"TM",Data!U:U,Data!M395,AA:AA,"H"),IF(Data!Z395="Zone",SUMIFS(Data!AD:AD,Data!Z:Z,"TM",Data!T:T,Data!M395,AA:AA,"H"),IF(Data!Z395="Region",SUMIFS(Data!AD:AD,Data!Z:Z,"TM",Data!S:S,Data!M395,AA:AA,"H"),IF(Data!Z395="Country",SUMIFS(Data!AD:AD,Data!Z:Z,"TM",Data!R:R,Data!M395,AA:AA,"H"),"")))))))</f>
        <v>0</v>
      </c>
      <c r="AE395" s="27">
        <f t="shared" si="111"/>
        <v>0</v>
      </c>
      <c r="AF395" s="26">
        <f t="shared" si="112"/>
        <v>0</v>
      </c>
      <c r="AG395" s="26">
        <f t="shared" si="113"/>
        <v>0</v>
      </c>
      <c r="AH395" s="26">
        <f t="shared" si="114"/>
        <v>0</v>
      </c>
      <c r="AJ395" s="28">
        <f>IF(Z395="TM",IF(AA395="U",(SUMIFS(Orders!AG:AG,Orders!AD:AD,Data!M395,Orders!W:W,0,Orders!X:X,0)+SUMIFS(Orders!AG:AG,Orders!AD:AD,Data!M395,Orders!W:W,1,Orders!X:X,1))/12000,0),IF(Data!Z395="AAM",SUMIFS(Data!AJ:AJ,Data!Z:Z,"TM",Data!X:X,Data!M395,AA:AA,"U"),IF(Data!Z395="AM",SUMIFS(Data!AJ:AJ,Data!Z:Z,"TM",Data!V:V,Data!M395,AA:AA,"U"),IF(Data!Z395="AZM",SUMIFS(Data!AJ:AJ,Data!Z:Z,"TM",Data!U:U,Data!M395,AA:AA,"U"),IF(Data!Z395="Zone",SUMIFS(Data!AJ:AJ,Data!Z:Z,"TM",Data!T:T,Data!M395,AA:AA,"U"),IF(Data!Z395="Region",SUMIFS(Data!AJ:AJ,Data!Z:Z,"TM",Data!S:S,Data!M395,AA:AA,"U"),IF(Data!Z395="Country",SUMIFS(Data!AJ:AJ,Data!Z:Z,"TM",Data!R:R,Data!M395,AA:AA,"U"),"")))))))</f>
        <v>0</v>
      </c>
      <c r="AK395" s="18">
        <f>IF(Z395="TM",IF(AA395="U",(SUMIFS(Orders!AG:AG,Orders!AD:AD,Data!M395,Orders!W:W,0,Orders!X:X,0)+SUMIFS(Orders!AG:AG,Orders!AD:AD,Data!M395,Orders!W:W,1,Orders!X:X,1)),0),IF(Data!Z395="AAM",SUMIFS(Data!AK:AK,Data!Z:Z,"TM",Data!X:X,Data!M395,AA:AA,"U"),IF(Data!Z395="AM",SUMIFS(Data!AK:AK,Data!Z:Z,"TM",Data!V:V,Data!M395,AA:AA,"U"),IF(Data!Z395="AZM",SUMIFS(Data!AK:AK,Data!Z:Z,"TM",Data!U:U,Data!M395,AA:AA,"U"),IF(Data!Z395="Zone",SUMIFS(Data!AK:AK,Data!Z:Z,"TM",Data!T:T,Data!M395,AA:AA,"U"),IF(Data!Z395="Region",SUMIFS(Data!AK:AK,Data!Z:Z,"TM",Data!S:S,Data!M395,AA:AA,"U"),IF(Data!Z395="Country",SUMIFS(Data!AK:AK,Data!Z:Z,"TM",Data!R:R,Data!M395,AA:AA,"U"),"")))))))</f>
        <v>0</v>
      </c>
      <c r="AL395" s="18">
        <f>IF(Z395="TM",12000*0,IF(Data!Z395="AAM",SUMIFS(Data!AL:AL,Data!Z:Z,"TM",Data!X:X,Data!M395,AA:AA,"H"),IF(Data!Z395="AM",SUMIFS(Data!AL:AL,Data!Z:Z,"TM",Data!V:V,Data!M395,AA:AA,"H"),IF(Data!Z395="AZM",SUMIFS(Data!AL:AL,Data!Z:Z,"TM",Data!U:U,Data!M395,AA:AA,"H"),IF(Data!Z395="Zone",SUMIFS(Data!AL:AL,Data!Z:Z,"TM",Data!T:T,Data!M395,AA:AA,"H"),IF(Data!Z395="Region",SUMIFS(Data!AL:AL,Data!Z:Z,"TM",Data!S:S,Data!M395,AA:AA,"H"),IF(Data!Z395="Country",SUMIFS(Data!AL:AL,Data!Z:Z,"TM",Data!R:R,Data!M395,AA:AA,"H"),"")))))))</f>
        <v>0</v>
      </c>
      <c r="AM395" s="27">
        <f t="shared" si="115"/>
        <v>0</v>
      </c>
      <c r="AN395" s="26">
        <f t="shared" si="116"/>
        <v>0</v>
      </c>
      <c r="AO395" s="26">
        <f t="shared" si="117"/>
        <v>0</v>
      </c>
      <c r="AQ395" s="28">
        <f t="shared" si="118"/>
        <v>0</v>
      </c>
      <c r="AR395" s="18">
        <f t="shared" si="119"/>
        <v>0</v>
      </c>
      <c r="AS395" s="18">
        <f t="shared" si="120"/>
        <v>0</v>
      </c>
      <c r="AT395" s="27">
        <f t="shared" si="121"/>
        <v>0</v>
      </c>
      <c r="AU395" s="27"/>
      <c r="AV395" s="27"/>
      <c r="AW395" s="18">
        <f>IF(Z395="TM",(COUNTIFS(Orders!AD:AD,Data!M395,Orders!W:W,0,Orders!X:X,0,Orders!S:S,"*Ray*")+COUNTIFS(Orders!AD:AD,Data!M395,Orders!W:W,1,Orders!X:X,1,Orders!S:S,"*Ray*")+COUNTIFS(Orders!AD:AD,Data!M395,Orders!W:W,0,Orders!X:X,0,Orders!S:S,"*Fabric*")+COUNTIFS(Orders!AD:AD,Data!M395,Orders!W:W,1,Orders!X:X,1,Orders!S:S,"*Fabric*")),IF(Data!Z395="AAM",SUMIFS(Data!AW:AW,Data!Z:Z,"TM",Data!X:X,Data!M395),IF(Data!Z395="AM",SUMIFS(Data!AW:AW,Data!Z:Z,"TM",Data!V:V,Data!M395),IF(Data!Z395="AZM",SUMIFS(Data!AW:AW,Data!Z:Z,"TM",Data!U:U,Data!M395),IF(Data!Z395="Zone",SUMIFS(Data!AW:AW,Data!Z:Z,"TM",Data!T:T,Data!M395),IF(Data!Z395="Region",SUMIFS(Data!AW:AW,Data!Z:Z,"TM",Data!S:S,Data!M395),IF(Data!Z395="Country",SUMIFS(Data!AW:AW,Data!Z:Z,"TM",Data!R:R,Data!M395),0)))))))</f>
        <v>0</v>
      </c>
      <c r="AX395" s="18">
        <f>IF(Z395="TM",(COUNTIFS(Orders!AD:AD,Data!M395,Orders!W:W,0,Orders!X:X,0,Orders!S:S,"*Starter*")+COUNTIFS(Orders!AD:AD,Data!M395,Orders!W:W,1,Orders!X:X,1,Orders!S:S,"*Starter*")),IF(Data!Z395="AAM",SUMIFS(Data!AX:AX,Data!Z:Z,"TM",Data!X:X,Data!M395),IF(Data!Z395="AM",SUMIFS(Data!AX:AX,Data!Z:Z,"TM",Data!V:V,Data!M395),IF(Data!Z395="AZM",SUMIFS(Data!AX:AX,Data!Z:Z,"TM",Data!U:U,Data!M395),IF(Data!Z395="Zone",SUMIFS(Data!AX:AX,Data!Z:Z,"TM",Data!T:T,Data!M395),IF(Data!Z395="Region",SUMIFS(Data!AX:AX,Data!Z:Z,"TM",Data!S:S,Data!M395),IF(Data!Z395="Country",SUMIFS(Data!AX:AX,Data!Z:Z,"TM",Data!R:R,Data!M395),0)))))))</f>
        <v>0</v>
      </c>
      <c r="AY395" s="18">
        <f>IF(Z395="TM",(COUNTIFS(Orders!AD:AD,Data!M395,Orders!W:W,0,Orders!X:X,0,Orders!S:S,"*Pro*")+COUNTIFS(Orders!AD:AD,Data!M395,Orders!W:W,1,Orders!X:X,1,Orders!S:S,"*Pro*")),IF(Data!Z395="AAM",SUMIFS(Data!AY:AY,Data!Z:Z,"TM",Data!X:X,Data!M395),IF(Data!Z395="AM",SUMIFS(Data!AY:AY,Data!Z:Z,"TM",Data!V:V,Data!M395),IF(Data!Z395="AZM",SUMIFS(Data!AY:AY,Data!Z:Z,"TM",Data!U:U,Data!M395),IF(Data!Z395="Zone",SUMIFS(Data!AY:AY,Data!Z:Z,"TM",Data!T:T,Data!M395),IF(Data!Z395="Region",SUMIFS(Data!AY:AY,Data!Z:Z,"TM",Data!S:S,Data!M395),IF(Data!Z395="Country",SUMIFS(Data!AY:AY,Data!Z:Z,"TM",Data!R:R,Data!M395),0)))))))</f>
        <v>0</v>
      </c>
      <c r="AZ395" s="18">
        <f>IF(Z395="TM",(COUNTIFS(Orders!AD:AD,Data!M395,Orders!W:W,0,Orders!X:X,0,Orders!S:S,"*Tab*")+COUNTIFS(Orders!AD:AD,Data!M395,Orders!W:W,1,Orders!X:X,1,Orders!S:S,"*Tab*")),IF(Data!Z395="AAM",SUMIFS(Data!AZ:AZ,Data!Z:Z,"TM",Data!X:X,Data!M395),IF(Data!Z395="AM",SUMIFS(Data!AZ:AZ,Data!Z:Z,"TM",Data!V:V,Data!M395),IF(Data!Z395="AZM",SUMIFS(Data!AZ:AZ,Data!Z:Z,"TM",Data!U:U,Data!M395),IF(Data!Z395="Zone",SUMIFS(Data!AZ:AZ,Data!Z:Z,"TM",Data!T:T,Data!M395),IF(Data!Z395="Region",SUMIFS(Data!AZ:AZ,Data!Z:Z,"TM",Data!S:S,Data!M395),IF(Data!Z395="Country",SUMIFS(Data!AZ:AZ,Data!Z:Z,"TM",Data!R:R,Data!M395),0)))))))</f>
        <v>0</v>
      </c>
      <c r="BA395" s="18">
        <f>IF(Z395="TM",(COUNTIFS(Orders!AD:AD,Data!M395,Orders!W:W,0,Orders!X:X,0,Orders!S:S,"*Dental*")+COUNTIFS(Orders!AD:AD,Data!M395,Orders!W:W,1,Orders!X:X,1,Orders!S:S,"*Dental*")+COUNTIFS(Orders!AD:AD,Data!M395,Orders!W:W,0,Orders!X:X,0,Orders!S:S,"*Pediatric*")+COUNTIFS(Orders!AD:AD,Data!M395,Orders!W:W,1,Orders!X:X,1,Orders!S:S,"*Pediatric*")),IF(Data!Z395="AAM",SUMIFS(Data!BA:BA,Data!Z:Z,"TM",Data!X:X,Data!M395),IF(Data!Z395="AM",SUMIFS(Data!BA:BA,Data!Z:Z,"TM",Data!V:V,Data!M395),IF(Data!Z395="AZM",SUMIFS(Data!BA:BA,Data!Z:Z,"TM",Data!U:U,Data!M395),IF(Data!Z395="Zone",SUMIFS(Data!BA:BA,Data!Z:Z,"TM",Data!T:T,Data!M395),IF(Data!Z395="Region",SUMIFS(Data!BA:BA,Data!Z:Z,"TM",Data!S:S,Data!M395),IF(Data!Z395="Country",SUMIFS(Data!BA:BA,Data!Z:Z,"TM",Data!R:R,Data!M395),0)))))))</f>
        <v>0</v>
      </c>
      <c r="BB395" s="18">
        <f>IF(Z395="TM",(COUNTIFS(Orders!AD:AD,Data!M395,Orders!W:W,0,Orders!X:X,0,Orders!S:S,"*Fabric*")+COUNTIFS(Orders!AD:AD,Data!M395,Orders!W:W,1,Orders!X:X,1,Orders!S:S,"*Fabric*")),IF(Data!Z395="AAM",SUMIFS(Data!BB:BB,Data!Z:Z,"TM",Data!X:X,Data!M395),IF(Data!Z395="AM",SUMIFS(Data!BB:BB,Data!Z:Z,"TM",Data!V:V,Data!M395),IF(Data!Z395="AZM",SUMIFS(Data!BB:BB,Data!Z:Z,"TM",Data!U:U,Data!M395),IF(Data!Z395="Zone",SUMIFS(Data!BB:BB,Data!Z:Z,"TM",Data!T:T,Data!M395),IF(Data!Z395="Region",SUMIFS(Data!BB:BB,Data!Z:Z,"TM",Data!S:S,Data!M395),IF(Data!Z395="Country",SUMIFS(Data!BB:BB,Data!Z:Z,"TM",Data!R:R,Data!M395),0)))))))</f>
        <v>0</v>
      </c>
    </row>
    <row r="396" spans="1:54" ht="15.75" x14ac:dyDescent="0.3">
      <c r="A396" s="33" t="str">
        <f t="shared" ref="A396:A459" si="122">IF(B396=FALSE,C396,"")</f>
        <v/>
      </c>
      <c r="B396" s="33" t="b">
        <f t="shared" ref="B396:B459" si="123">ISERROR(C396)</f>
        <v>1</v>
      </c>
      <c r="C396" s="33" t="e">
        <f>IF(ISERROR(SMALL($D$4:$D$594,E396)),””,SMALL($D$4:$D$594,E396))</f>
        <v>#NAME?</v>
      </c>
      <c r="D396" s="34" t="str">
        <f t="shared" ref="D396:D459" si="124">IF(F396=0,"",E396)</f>
        <v/>
      </c>
      <c r="E396" s="33">
        <f>ROWS($E$4:E396)</f>
        <v>393</v>
      </c>
      <c r="F396" s="33">
        <f t="shared" ref="F396:F459" si="125">IF(G396=0,0,IF(H396=0,0,1))</f>
        <v>0</v>
      </c>
      <c r="G396" s="33">
        <f>IF(OR(Report!$C$7="",Report!$C$7="All Levels"),1,IF(Report!$C$7=Data!Z396,1,0))</f>
        <v>0</v>
      </c>
      <c r="H396" s="33">
        <f t="shared" ref="H396:H459" si="126">IF(I396=3,1,0)</f>
        <v>1</v>
      </c>
      <c r="I396" s="33">
        <f t="shared" ref="I396:I459" si="127">SUM(J396:L396)</f>
        <v>3</v>
      </c>
      <c r="J396" s="33">
        <f>IF(OR(Report!$F$7="",Report!$F$7="All AMs"),1,IF(Report!$F$7=Data!W396,1,0))</f>
        <v>1</v>
      </c>
      <c r="K396" s="33">
        <f>IF(OR(Report!$E$7="",Report!$E$7="All Zones"),1,IF(Report!$E$7=Data!P396,1,0))</f>
        <v>1</v>
      </c>
      <c r="L396" s="33">
        <f>IF(OR(Report!$D$7="",Report!$D$7="All Regions"),1,IF(Report!$D$7=Data!O396,1,0))</f>
        <v>1</v>
      </c>
      <c r="M396" s="67" t="s">
        <v>263</v>
      </c>
      <c r="N396" s="67" t="s">
        <v>1229</v>
      </c>
      <c r="O396" s="68" t="s">
        <v>19</v>
      </c>
      <c r="P396" s="68" t="s">
        <v>687</v>
      </c>
      <c r="Q396" s="68" t="s">
        <v>687</v>
      </c>
      <c r="R396" s="67" t="s">
        <v>777</v>
      </c>
      <c r="S396" s="67" t="s">
        <v>753</v>
      </c>
      <c r="T396" s="67" t="s">
        <v>756</v>
      </c>
      <c r="U396" s="67" t="s">
        <v>787</v>
      </c>
      <c r="V396" s="67" t="s">
        <v>836</v>
      </c>
      <c r="W396" s="67" t="s">
        <v>724</v>
      </c>
      <c r="X396" s="67"/>
      <c r="Y396" s="68" t="s">
        <v>361</v>
      </c>
      <c r="Z396" s="68" t="s">
        <v>13</v>
      </c>
      <c r="AA396" s="68" t="s">
        <v>70</v>
      </c>
      <c r="AB396" s="18">
        <f>IF(Z396="TM",IF(AA396="H",(COUNTIFS(Orders!AD:AD,Data!M396,Orders!W:W,0,Orders!X:X,0)+COUNTIFS(Orders!AD:AD,Data!M396,Orders!W:W,1,Orders!X:X,1)),0),IF(Data!Z396="AAM",SUMIFS(Data!AB:AB,Data!Z:Z,"TM",Data!X:X,Data!M396,AA:AA,"H"),IF(Data!Z396="AM",SUMIFS(Data!AB:AB,Data!Z:Z,"TM",Data!V:V,Data!M396,AA:AA,"H"),IF(Data!Z396="AZM",SUMIFS(Data!AB:AB,Data!Z:Z,"TM",Data!U:U,Data!M396,AA:AA,"H"),IF(Data!Z396="ZM",SUMIFS(Data!AB:AB,Data!Z:Z,"TM",Data!T:T,Data!M396,AA:AA,"H"),IF(Data!Z396="RM",SUMIFS(Data!AB:AB,Data!Z:Z,"TM",Data!S:S,Data!M396,AA:AA,"H"),IF(Data!Z396="CM",SUMIFS(Data!AB:AB,Data!Z:Z,"TM",Data!R:R,Data!M396,AA:AA,"H"),"")))))))</f>
        <v>0</v>
      </c>
      <c r="AC396" s="28">
        <f>IF(Z396="TM",IF(AA396="H",(SUMIFS(Orders!AG:AG,Orders!AD:AD,Data!M396,Orders!W:W,0,Orders!X:X,0)+SUMIFS(Orders!AG:AG,Orders!AD:AD,Data!M396,Orders!W:W,1,Orders!X:X,1))/12000,0),IF(Data!Z396="AAM",SUMIFS(Data!AC:AC,Data!Z:Z,"TM",Data!X:X,Data!M396,AA:AA,"H"),IF(Data!Z396="AM",SUMIFS(Data!AC:AC,Data!Z:Z,"TM",Data!V:V,Data!M396,AA:AA,"H"),IF(Data!Z396="AZM",SUMIFS(Data!AC:AC,Data!Z:Z,"TM",Data!U:U,Data!M396,AA:AA,"H"),IF(Data!Z396="Zone",SUMIFS(Data!AC:AC,Data!Z:Z,"TM",Data!T:T,Data!M396,AA:AA,"H"),IF(Data!Z396="Region",SUMIFS(Data!AC:AC,Data!Z:Z,"TM",Data!S:S,Data!M396,AA:AA,"H"),IF(Data!Z396="Country",SUMIFS(Data!AC:AC,Data!Z:Z,"TM",Data!R:R,Data!M396,AA:AA,"H"),"")))))))</f>
        <v>0</v>
      </c>
      <c r="AD396" s="18">
        <f>IF(Z396="TM",0,IF(Data!Z396="AAM",SUMIFS(Data!AD:AD,Data!Z:Z,"TM",Data!X:X,Data!M396,AA:AA,"H"),IF(Data!Z396="AM",SUMIFS(Data!AD:AD,Data!Z:Z,"TM",Data!V:V,Data!M396,AA:AA,"H"),IF(Data!Z396="AZM",SUMIFS(Data!AD:AD,Data!Z:Z,"TM",Data!U:U,Data!M396,AA:AA,"H"),IF(Data!Z396="Zone",SUMIFS(Data!AD:AD,Data!Z:Z,"TM",Data!T:T,Data!M396,AA:AA,"H"),IF(Data!Z396="Region",SUMIFS(Data!AD:AD,Data!Z:Z,"TM",Data!S:S,Data!M396,AA:AA,"H"),IF(Data!Z396="Country",SUMIFS(Data!AD:AD,Data!Z:Z,"TM",Data!R:R,Data!M396,AA:AA,"H"),"")))))))</f>
        <v>0</v>
      </c>
      <c r="AE396" s="27">
        <f t="shared" si="111"/>
        <v>0</v>
      </c>
      <c r="AF396" s="26">
        <f t="shared" si="112"/>
        <v>0</v>
      </c>
      <c r="AG396" s="26">
        <f t="shared" si="113"/>
        <v>0</v>
      </c>
      <c r="AH396" s="26">
        <f t="shared" si="114"/>
        <v>0</v>
      </c>
      <c r="AJ396" s="28">
        <f>IF(Z396="TM",IF(AA396="U",(SUMIFS(Orders!AG:AG,Orders!AD:AD,Data!M396,Orders!W:W,0,Orders!X:X,0)+SUMIFS(Orders!AG:AG,Orders!AD:AD,Data!M396,Orders!W:W,1,Orders!X:X,1))/12000,0),IF(Data!Z396="AAM",SUMIFS(Data!AJ:AJ,Data!Z:Z,"TM",Data!X:X,Data!M396,AA:AA,"U"),IF(Data!Z396="AM",SUMIFS(Data!AJ:AJ,Data!Z:Z,"TM",Data!V:V,Data!M396,AA:AA,"U"),IF(Data!Z396="AZM",SUMIFS(Data!AJ:AJ,Data!Z:Z,"TM",Data!U:U,Data!M396,AA:AA,"U"),IF(Data!Z396="Zone",SUMIFS(Data!AJ:AJ,Data!Z:Z,"TM",Data!T:T,Data!M396,AA:AA,"U"),IF(Data!Z396="Region",SUMIFS(Data!AJ:AJ,Data!Z:Z,"TM",Data!S:S,Data!M396,AA:AA,"U"),IF(Data!Z396="Country",SUMIFS(Data!AJ:AJ,Data!Z:Z,"TM",Data!R:R,Data!M396,AA:AA,"U"),"")))))))</f>
        <v>0</v>
      </c>
      <c r="AK396" s="18">
        <f>IF(Z396="TM",IF(AA396="U",(SUMIFS(Orders!AG:AG,Orders!AD:AD,Data!M396,Orders!W:W,0,Orders!X:X,0)+SUMIFS(Orders!AG:AG,Orders!AD:AD,Data!M396,Orders!W:W,1,Orders!X:X,1)),0),IF(Data!Z396="AAM",SUMIFS(Data!AK:AK,Data!Z:Z,"TM",Data!X:X,Data!M396,AA:AA,"U"),IF(Data!Z396="AM",SUMIFS(Data!AK:AK,Data!Z:Z,"TM",Data!V:V,Data!M396,AA:AA,"U"),IF(Data!Z396="AZM",SUMIFS(Data!AK:AK,Data!Z:Z,"TM",Data!U:U,Data!M396,AA:AA,"U"),IF(Data!Z396="Zone",SUMIFS(Data!AK:AK,Data!Z:Z,"TM",Data!T:T,Data!M396,AA:AA,"U"),IF(Data!Z396="Region",SUMIFS(Data!AK:AK,Data!Z:Z,"TM",Data!S:S,Data!M396,AA:AA,"U"),IF(Data!Z396="Country",SUMIFS(Data!AK:AK,Data!Z:Z,"TM",Data!R:R,Data!M396,AA:AA,"U"),"")))))))</f>
        <v>0</v>
      </c>
      <c r="AL396" s="18">
        <f>IF(Z396="TM",12000*0,IF(Data!Z396="AAM",SUMIFS(Data!AL:AL,Data!Z:Z,"TM",Data!X:X,Data!M396,AA:AA,"H"),IF(Data!Z396="AM",SUMIFS(Data!AL:AL,Data!Z:Z,"TM",Data!V:V,Data!M396,AA:AA,"H"),IF(Data!Z396="AZM",SUMIFS(Data!AL:AL,Data!Z:Z,"TM",Data!U:U,Data!M396,AA:AA,"H"),IF(Data!Z396="Zone",SUMIFS(Data!AL:AL,Data!Z:Z,"TM",Data!T:T,Data!M396,AA:AA,"H"),IF(Data!Z396="Region",SUMIFS(Data!AL:AL,Data!Z:Z,"TM",Data!S:S,Data!M396,AA:AA,"H"),IF(Data!Z396="Country",SUMIFS(Data!AL:AL,Data!Z:Z,"TM",Data!R:R,Data!M396,AA:AA,"H"),"")))))))</f>
        <v>0</v>
      </c>
      <c r="AM396" s="27">
        <f t="shared" si="115"/>
        <v>0</v>
      </c>
      <c r="AN396" s="26">
        <f t="shared" si="116"/>
        <v>0</v>
      </c>
      <c r="AO396" s="26">
        <f t="shared" si="117"/>
        <v>0</v>
      </c>
      <c r="AQ396" s="28">
        <f t="shared" si="118"/>
        <v>0</v>
      </c>
      <c r="AR396" s="18">
        <f t="shared" si="119"/>
        <v>0</v>
      </c>
      <c r="AS396" s="18">
        <f t="shared" si="120"/>
        <v>0</v>
      </c>
      <c r="AT396" s="27">
        <f t="shared" si="121"/>
        <v>0</v>
      </c>
      <c r="AU396" s="27"/>
      <c r="AV396" s="27"/>
      <c r="AW396" s="18">
        <f>IF(Z396="TM",(COUNTIFS(Orders!AD:AD,Data!M396,Orders!W:W,0,Orders!X:X,0,Orders!S:S,"*Ray*")+COUNTIFS(Orders!AD:AD,Data!M396,Orders!W:W,1,Orders!X:X,1,Orders!S:S,"*Ray*")+COUNTIFS(Orders!AD:AD,Data!M396,Orders!W:W,0,Orders!X:X,0,Orders!S:S,"*Fabric*")+COUNTIFS(Orders!AD:AD,Data!M396,Orders!W:W,1,Orders!X:X,1,Orders!S:S,"*Fabric*")),IF(Data!Z396="AAM",SUMIFS(Data!AW:AW,Data!Z:Z,"TM",Data!X:X,Data!M396),IF(Data!Z396="AM",SUMIFS(Data!AW:AW,Data!Z:Z,"TM",Data!V:V,Data!M396),IF(Data!Z396="AZM",SUMIFS(Data!AW:AW,Data!Z:Z,"TM",Data!U:U,Data!M396),IF(Data!Z396="Zone",SUMIFS(Data!AW:AW,Data!Z:Z,"TM",Data!T:T,Data!M396),IF(Data!Z396="Region",SUMIFS(Data!AW:AW,Data!Z:Z,"TM",Data!S:S,Data!M396),IF(Data!Z396="Country",SUMIFS(Data!AW:AW,Data!Z:Z,"TM",Data!R:R,Data!M396),0)))))))</f>
        <v>0</v>
      </c>
      <c r="AX396" s="18">
        <f>IF(Z396="TM",(COUNTIFS(Orders!AD:AD,Data!M396,Orders!W:W,0,Orders!X:X,0,Orders!S:S,"*Starter*")+COUNTIFS(Orders!AD:AD,Data!M396,Orders!W:W,1,Orders!X:X,1,Orders!S:S,"*Starter*")),IF(Data!Z396="AAM",SUMIFS(Data!AX:AX,Data!Z:Z,"TM",Data!X:X,Data!M396),IF(Data!Z396="AM",SUMIFS(Data!AX:AX,Data!Z:Z,"TM",Data!V:V,Data!M396),IF(Data!Z396="AZM",SUMIFS(Data!AX:AX,Data!Z:Z,"TM",Data!U:U,Data!M396),IF(Data!Z396="Zone",SUMIFS(Data!AX:AX,Data!Z:Z,"TM",Data!T:T,Data!M396),IF(Data!Z396="Region",SUMIFS(Data!AX:AX,Data!Z:Z,"TM",Data!S:S,Data!M396),IF(Data!Z396="Country",SUMIFS(Data!AX:AX,Data!Z:Z,"TM",Data!R:R,Data!M396),0)))))))</f>
        <v>0</v>
      </c>
      <c r="AY396" s="18">
        <f>IF(Z396="TM",(COUNTIFS(Orders!AD:AD,Data!M396,Orders!W:W,0,Orders!X:X,0,Orders!S:S,"*Pro*")+COUNTIFS(Orders!AD:AD,Data!M396,Orders!W:W,1,Orders!X:X,1,Orders!S:S,"*Pro*")),IF(Data!Z396="AAM",SUMIFS(Data!AY:AY,Data!Z:Z,"TM",Data!X:X,Data!M396),IF(Data!Z396="AM",SUMIFS(Data!AY:AY,Data!Z:Z,"TM",Data!V:V,Data!M396),IF(Data!Z396="AZM",SUMIFS(Data!AY:AY,Data!Z:Z,"TM",Data!U:U,Data!M396),IF(Data!Z396="Zone",SUMIFS(Data!AY:AY,Data!Z:Z,"TM",Data!T:T,Data!M396),IF(Data!Z396="Region",SUMIFS(Data!AY:AY,Data!Z:Z,"TM",Data!S:S,Data!M396),IF(Data!Z396="Country",SUMIFS(Data!AY:AY,Data!Z:Z,"TM",Data!R:R,Data!M396),0)))))))</f>
        <v>0</v>
      </c>
      <c r="AZ396" s="18">
        <f>IF(Z396="TM",(COUNTIFS(Orders!AD:AD,Data!M396,Orders!W:W,0,Orders!X:X,0,Orders!S:S,"*Tab*")+COUNTIFS(Orders!AD:AD,Data!M396,Orders!W:W,1,Orders!X:X,1,Orders!S:S,"*Tab*")),IF(Data!Z396="AAM",SUMIFS(Data!AZ:AZ,Data!Z:Z,"TM",Data!X:X,Data!M396),IF(Data!Z396="AM",SUMIFS(Data!AZ:AZ,Data!Z:Z,"TM",Data!V:V,Data!M396),IF(Data!Z396="AZM",SUMIFS(Data!AZ:AZ,Data!Z:Z,"TM",Data!U:U,Data!M396),IF(Data!Z396="Zone",SUMIFS(Data!AZ:AZ,Data!Z:Z,"TM",Data!T:T,Data!M396),IF(Data!Z396="Region",SUMIFS(Data!AZ:AZ,Data!Z:Z,"TM",Data!S:S,Data!M396),IF(Data!Z396="Country",SUMIFS(Data!AZ:AZ,Data!Z:Z,"TM",Data!R:R,Data!M396),0)))))))</f>
        <v>0</v>
      </c>
      <c r="BA396" s="18">
        <f>IF(Z396="TM",(COUNTIFS(Orders!AD:AD,Data!M396,Orders!W:W,0,Orders!X:X,0,Orders!S:S,"*Dental*")+COUNTIFS(Orders!AD:AD,Data!M396,Orders!W:W,1,Orders!X:X,1,Orders!S:S,"*Dental*")+COUNTIFS(Orders!AD:AD,Data!M396,Orders!W:W,0,Orders!X:X,0,Orders!S:S,"*Pediatric*")+COUNTIFS(Orders!AD:AD,Data!M396,Orders!W:W,1,Orders!X:X,1,Orders!S:S,"*Pediatric*")),IF(Data!Z396="AAM",SUMIFS(Data!BA:BA,Data!Z:Z,"TM",Data!X:X,Data!M396),IF(Data!Z396="AM",SUMIFS(Data!BA:BA,Data!Z:Z,"TM",Data!V:V,Data!M396),IF(Data!Z396="AZM",SUMIFS(Data!BA:BA,Data!Z:Z,"TM",Data!U:U,Data!M396),IF(Data!Z396="Zone",SUMIFS(Data!BA:BA,Data!Z:Z,"TM",Data!T:T,Data!M396),IF(Data!Z396="Region",SUMIFS(Data!BA:BA,Data!Z:Z,"TM",Data!S:S,Data!M396),IF(Data!Z396="Country",SUMIFS(Data!BA:BA,Data!Z:Z,"TM",Data!R:R,Data!M396),0)))))))</f>
        <v>0</v>
      </c>
      <c r="BB396" s="18">
        <f>IF(Z396="TM",(COUNTIFS(Orders!AD:AD,Data!M396,Orders!W:W,0,Orders!X:X,0,Orders!S:S,"*Fabric*")+COUNTIFS(Orders!AD:AD,Data!M396,Orders!W:W,1,Orders!X:X,1,Orders!S:S,"*Fabric*")),IF(Data!Z396="AAM",SUMIFS(Data!BB:BB,Data!Z:Z,"TM",Data!X:X,Data!M396),IF(Data!Z396="AM",SUMIFS(Data!BB:BB,Data!Z:Z,"TM",Data!V:V,Data!M396),IF(Data!Z396="AZM",SUMIFS(Data!BB:BB,Data!Z:Z,"TM",Data!U:U,Data!M396),IF(Data!Z396="Zone",SUMIFS(Data!BB:BB,Data!Z:Z,"TM",Data!T:T,Data!M396),IF(Data!Z396="Region",SUMIFS(Data!BB:BB,Data!Z:Z,"TM",Data!S:S,Data!M396),IF(Data!Z396="Country",SUMIFS(Data!BB:BB,Data!Z:Z,"TM",Data!R:R,Data!M396),0)))))))</f>
        <v>0</v>
      </c>
    </row>
    <row r="397" spans="1:54" ht="15.75" x14ac:dyDescent="0.3">
      <c r="A397" s="33" t="str">
        <f t="shared" si="122"/>
        <v/>
      </c>
      <c r="B397" s="33" t="b">
        <f t="shared" si="123"/>
        <v>1</v>
      </c>
      <c r="C397" s="33" t="e">
        <f>IF(ISERROR(SMALL($D$4:$D$594,E397)),””,SMALL($D$4:$D$594,E397))</f>
        <v>#NAME?</v>
      </c>
      <c r="D397" s="34" t="str">
        <f t="shared" si="124"/>
        <v/>
      </c>
      <c r="E397" s="33">
        <f>ROWS($E$4:E397)</f>
        <v>394</v>
      </c>
      <c r="F397" s="33">
        <f t="shared" si="125"/>
        <v>0</v>
      </c>
      <c r="G397" s="33">
        <f>IF(OR(Report!$C$7="",Report!$C$7="All Levels"),1,IF(Report!$C$7=Data!Z397,1,0))</f>
        <v>0</v>
      </c>
      <c r="H397" s="33">
        <f t="shared" si="126"/>
        <v>1</v>
      </c>
      <c r="I397" s="33">
        <f t="shared" si="127"/>
        <v>3</v>
      </c>
      <c r="J397" s="33">
        <f>IF(OR(Report!$F$7="",Report!$F$7="All AMs"),1,IF(Report!$F$7=Data!W397,1,0))</f>
        <v>1</v>
      </c>
      <c r="K397" s="33">
        <f>IF(OR(Report!$E$7="",Report!$E$7="All Zones"),1,IF(Report!$E$7=Data!P397,1,0))</f>
        <v>1</v>
      </c>
      <c r="L397" s="33">
        <f>IF(OR(Report!$D$7="",Report!$D$7="All Regions"),1,IF(Report!$D$7=Data!O397,1,0))</f>
        <v>1</v>
      </c>
      <c r="M397" s="67" t="s">
        <v>147</v>
      </c>
      <c r="N397" s="67" t="s">
        <v>896</v>
      </c>
      <c r="O397" s="68" t="s">
        <v>19</v>
      </c>
      <c r="P397" s="68" t="s">
        <v>687</v>
      </c>
      <c r="Q397" s="68" t="s">
        <v>687</v>
      </c>
      <c r="R397" s="67" t="s">
        <v>777</v>
      </c>
      <c r="S397" s="67" t="s">
        <v>753</v>
      </c>
      <c r="T397" s="67" t="s">
        <v>756</v>
      </c>
      <c r="U397" s="67" t="s">
        <v>787</v>
      </c>
      <c r="V397" s="67"/>
      <c r="W397" s="67" t="s">
        <v>884</v>
      </c>
      <c r="X397" s="67" t="s">
        <v>147</v>
      </c>
      <c r="Y397" s="68" t="s">
        <v>361</v>
      </c>
      <c r="Z397" s="68" t="s">
        <v>13</v>
      </c>
      <c r="AA397" s="68" t="s">
        <v>925</v>
      </c>
      <c r="AB397" s="18">
        <f>IF(Z397="TM",IF(AA397="H",(COUNTIFS(Orders!AD:AD,Data!M397,Orders!W:W,0,Orders!X:X,0)+COUNTIFS(Orders!AD:AD,Data!M397,Orders!W:W,1,Orders!X:X,1)),0),IF(Data!Z397="AAM",SUMIFS(Data!AB:AB,Data!Z:Z,"TM",Data!X:X,Data!M397,AA:AA,"H"),IF(Data!Z397="AM",SUMIFS(Data!AB:AB,Data!Z:Z,"TM",Data!V:V,Data!M397,AA:AA,"H"),IF(Data!Z397="AZM",SUMIFS(Data!AB:AB,Data!Z:Z,"TM",Data!U:U,Data!M397,AA:AA,"H"),IF(Data!Z397="ZM",SUMIFS(Data!AB:AB,Data!Z:Z,"TM",Data!T:T,Data!M397,AA:AA,"H"),IF(Data!Z397="RM",SUMIFS(Data!AB:AB,Data!Z:Z,"TM",Data!S:S,Data!M397,AA:AA,"H"),IF(Data!Z397="CM",SUMIFS(Data!AB:AB,Data!Z:Z,"TM",Data!R:R,Data!M397,AA:AA,"H"),"")))))))</f>
        <v>0</v>
      </c>
      <c r="AC397" s="28">
        <f>IF(Z397="TM",IF(AA397="H",(SUMIFS(Orders!AG:AG,Orders!AD:AD,Data!M397,Orders!W:W,0,Orders!X:X,0)+SUMIFS(Orders!AG:AG,Orders!AD:AD,Data!M397,Orders!W:W,1,Orders!X:X,1))/12000,0),IF(Data!Z397="AAM",SUMIFS(Data!AC:AC,Data!Z:Z,"TM",Data!X:X,Data!M397,AA:AA,"H"),IF(Data!Z397="AM",SUMIFS(Data!AC:AC,Data!Z:Z,"TM",Data!V:V,Data!M397,AA:AA,"H"),IF(Data!Z397="AZM",SUMIFS(Data!AC:AC,Data!Z:Z,"TM",Data!U:U,Data!M397,AA:AA,"H"),IF(Data!Z397="Zone",SUMIFS(Data!AC:AC,Data!Z:Z,"TM",Data!T:T,Data!M397,AA:AA,"H"),IF(Data!Z397="Region",SUMIFS(Data!AC:AC,Data!Z:Z,"TM",Data!S:S,Data!M397,AA:AA,"H"),IF(Data!Z397="Country",SUMIFS(Data!AC:AC,Data!Z:Z,"TM",Data!R:R,Data!M397,AA:AA,"H"),"")))))))</f>
        <v>0</v>
      </c>
      <c r="AD397" s="18">
        <f>IF(Z397="TM",0,IF(Data!Z397="AAM",SUMIFS(Data!AD:AD,Data!Z:Z,"TM",Data!X:X,Data!M397,AA:AA,"H"),IF(Data!Z397="AM",SUMIFS(Data!AD:AD,Data!Z:Z,"TM",Data!V:V,Data!M397,AA:AA,"H"),IF(Data!Z397="AZM",SUMIFS(Data!AD:AD,Data!Z:Z,"TM",Data!U:U,Data!M397,AA:AA,"H"),IF(Data!Z397="Zone",SUMIFS(Data!AD:AD,Data!Z:Z,"TM",Data!T:T,Data!M397,AA:AA,"H"),IF(Data!Z397="Region",SUMIFS(Data!AD:AD,Data!Z:Z,"TM",Data!S:S,Data!M397,AA:AA,"H"),IF(Data!Z397="Country",SUMIFS(Data!AD:AD,Data!Z:Z,"TM",Data!R:R,Data!M397,AA:AA,"H"),"")))))))</f>
        <v>0</v>
      </c>
      <c r="AE397" s="27">
        <f t="shared" si="111"/>
        <v>0</v>
      </c>
      <c r="AF397" s="26">
        <f t="shared" si="112"/>
        <v>0</v>
      </c>
      <c r="AG397" s="26">
        <f t="shared" si="113"/>
        <v>0</v>
      </c>
      <c r="AH397" s="26">
        <f t="shared" si="114"/>
        <v>0</v>
      </c>
      <c r="AJ397" s="28">
        <f>IF(Z397="TM",IF(AA397="U",(SUMIFS(Orders!AG:AG,Orders!AD:AD,Data!M397,Orders!W:W,0,Orders!X:X,0)+SUMIFS(Orders!AG:AG,Orders!AD:AD,Data!M397,Orders!W:W,1,Orders!X:X,1))/12000,0),IF(Data!Z397="AAM",SUMIFS(Data!AJ:AJ,Data!Z:Z,"TM",Data!X:X,Data!M397,AA:AA,"U"),IF(Data!Z397="AM",SUMIFS(Data!AJ:AJ,Data!Z:Z,"TM",Data!V:V,Data!M397,AA:AA,"U"),IF(Data!Z397="AZM",SUMIFS(Data!AJ:AJ,Data!Z:Z,"TM",Data!U:U,Data!M397,AA:AA,"U"),IF(Data!Z397="Zone",SUMIFS(Data!AJ:AJ,Data!Z:Z,"TM",Data!T:T,Data!M397,AA:AA,"U"),IF(Data!Z397="Region",SUMIFS(Data!AJ:AJ,Data!Z:Z,"TM",Data!S:S,Data!M397,AA:AA,"U"),IF(Data!Z397="Country",SUMIFS(Data!AJ:AJ,Data!Z:Z,"TM",Data!R:R,Data!M397,AA:AA,"U"),"")))))))</f>
        <v>0</v>
      </c>
      <c r="AK397" s="18">
        <f>IF(Z397="TM",IF(AA397="U",(SUMIFS(Orders!AG:AG,Orders!AD:AD,Data!M397,Orders!W:W,0,Orders!X:X,0)+SUMIFS(Orders!AG:AG,Orders!AD:AD,Data!M397,Orders!W:W,1,Orders!X:X,1)),0),IF(Data!Z397="AAM",SUMIFS(Data!AK:AK,Data!Z:Z,"TM",Data!X:X,Data!M397,AA:AA,"U"),IF(Data!Z397="AM",SUMIFS(Data!AK:AK,Data!Z:Z,"TM",Data!V:V,Data!M397,AA:AA,"U"),IF(Data!Z397="AZM",SUMIFS(Data!AK:AK,Data!Z:Z,"TM",Data!U:U,Data!M397,AA:AA,"U"),IF(Data!Z397="Zone",SUMIFS(Data!AK:AK,Data!Z:Z,"TM",Data!T:T,Data!M397,AA:AA,"U"),IF(Data!Z397="Region",SUMIFS(Data!AK:AK,Data!Z:Z,"TM",Data!S:S,Data!M397,AA:AA,"U"),IF(Data!Z397="Country",SUMIFS(Data!AK:AK,Data!Z:Z,"TM",Data!R:R,Data!M397,AA:AA,"U"),"")))))))</f>
        <v>0</v>
      </c>
      <c r="AL397" s="18">
        <f>IF(Z397="TM",12000*0,IF(Data!Z397="AAM",SUMIFS(Data!AL:AL,Data!Z:Z,"TM",Data!X:X,Data!M397,AA:AA,"H"),IF(Data!Z397="AM",SUMIFS(Data!AL:AL,Data!Z:Z,"TM",Data!V:V,Data!M397,AA:AA,"H"),IF(Data!Z397="AZM",SUMIFS(Data!AL:AL,Data!Z:Z,"TM",Data!U:U,Data!M397,AA:AA,"H"),IF(Data!Z397="Zone",SUMIFS(Data!AL:AL,Data!Z:Z,"TM",Data!T:T,Data!M397,AA:AA,"H"),IF(Data!Z397="Region",SUMIFS(Data!AL:AL,Data!Z:Z,"TM",Data!S:S,Data!M397,AA:AA,"H"),IF(Data!Z397="Country",SUMIFS(Data!AL:AL,Data!Z:Z,"TM",Data!R:R,Data!M397,AA:AA,"H"),"")))))))</f>
        <v>0</v>
      </c>
      <c r="AM397" s="27">
        <f t="shared" si="115"/>
        <v>0</v>
      </c>
      <c r="AN397" s="26">
        <f t="shared" si="116"/>
        <v>0</v>
      </c>
      <c r="AO397" s="26">
        <f t="shared" si="117"/>
        <v>0</v>
      </c>
      <c r="AQ397" s="28">
        <f t="shared" si="118"/>
        <v>0</v>
      </c>
      <c r="AR397" s="18">
        <f t="shared" si="119"/>
        <v>0</v>
      </c>
      <c r="AS397" s="18">
        <f t="shared" si="120"/>
        <v>0</v>
      </c>
      <c r="AT397" s="27">
        <f t="shared" si="121"/>
        <v>0</v>
      </c>
      <c r="AU397" s="27"/>
      <c r="AV397" s="27"/>
      <c r="AW397" s="18">
        <f>IF(Z397="TM",(COUNTIFS(Orders!AD:AD,Data!M397,Orders!W:W,0,Orders!X:X,0,Orders!S:S,"*Ray*")+COUNTIFS(Orders!AD:AD,Data!M397,Orders!W:W,1,Orders!X:X,1,Orders!S:S,"*Ray*")+COUNTIFS(Orders!AD:AD,Data!M397,Orders!W:W,0,Orders!X:X,0,Orders!S:S,"*Fabric*")+COUNTIFS(Orders!AD:AD,Data!M397,Orders!W:W,1,Orders!X:X,1,Orders!S:S,"*Fabric*")),IF(Data!Z397="AAM",SUMIFS(Data!AW:AW,Data!Z:Z,"TM",Data!X:X,Data!M397),IF(Data!Z397="AM",SUMIFS(Data!AW:AW,Data!Z:Z,"TM",Data!V:V,Data!M397),IF(Data!Z397="AZM",SUMIFS(Data!AW:AW,Data!Z:Z,"TM",Data!U:U,Data!M397),IF(Data!Z397="Zone",SUMIFS(Data!AW:AW,Data!Z:Z,"TM",Data!T:T,Data!M397),IF(Data!Z397="Region",SUMIFS(Data!AW:AW,Data!Z:Z,"TM",Data!S:S,Data!M397),IF(Data!Z397="Country",SUMIFS(Data!AW:AW,Data!Z:Z,"TM",Data!R:R,Data!M397),0)))))))</f>
        <v>0</v>
      </c>
      <c r="AX397" s="18">
        <f>IF(Z397="TM",(COUNTIFS(Orders!AD:AD,Data!M397,Orders!W:W,0,Orders!X:X,0,Orders!S:S,"*Starter*")+COUNTIFS(Orders!AD:AD,Data!M397,Orders!W:W,1,Orders!X:X,1,Orders!S:S,"*Starter*")),IF(Data!Z397="AAM",SUMIFS(Data!AX:AX,Data!Z:Z,"TM",Data!X:X,Data!M397),IF(Data!Z397="AM",SUMIFS(Data!AX:AX,Data!Z:Z,"TM",Data!V:V,Data!M397),IF(Data!Z397="AZM",SUMIFS(Data!AX:AX,Data!Z:Z,"TM",Data!U:U,Data!M397),IF(Data!Z397="Zone",SUMIFS(Data!AX:AX,Data!Z:Z,"TM",Data!T:T,Data!M397),IF(Data!Z397="Region",SUMIFS(Data!AX:AX,Data!Z:Z,"TM",Data!S:S,Data!M397),IF(Data!Z397="Country",SUMIFS(Data!AX:AX,Data!Z:Z,"TM",Data!R:R,Data!M397),0)))))))</f>
        <v>0</v>
      </c>
      <c r="AY397" s="18">
        <f>IF(Z397="TM",(COUNTIFS(Orders!AD:AD,Data!M397,Orders!W:W,0,Orders!X:X,0,Orders!S:S,"*Pro*")+COUNTIFS(Orders!AD:AD,Data!M397,Orders!W:W,1,Orders!X:X,1,Orders!S:S,"*Pro*")),IF(Data!Z397="AAM",SUMIFS(Data!AY:AY,Data!Z:Z,"TM",Data!X:X,Data!M397),IF(Data!Z397="AM",SUMIFS(Data!AY:AY,Data!Z:Z,"TM",Data!V:V,Data!M397),IF(Data!Z397="AZM",SUMIFS(Data!AY:AY,Data!Z:Z,"TM",Data!U:U,Data!M397),IF(Data!Z397="Zone",SUMIFS(Data!AY:AY,Data!Z:Z,"TM",Data!T:T,Data!M397),IF(Data!Z397="Region",SUMIFS(Data!AY:AY,Data!Z:Z,"TM",Data!S:S,Data!M397),IF(Data!Z397="Country",SUMIFS(Data!AY:AY,Data!Z:Z,"TM",Data!R:R,Data!M397),0)))))))</f>
        <v>0</v>
      </c>
      <c r="AZ397" s="18">
        <f>IF(Z397="TM",(COUNTIFS(Orders!AD:AD,Data!M397,Orders!W:W,0,Orders!X:X,0,Orders!S:S,"*Tab*")+COUNTIFS(Orders!AD:AD,Data!M397,Orders!W:W,1,Orders!X:X,1,Orders!S:S,"*Tab*")),IF(Data!Z397="AAM",SUMIFS(Data!AZ:AZ,Data!Z:Z,"TM",Data!X:X,Data!M397),IF(Data!Z397="AM",SUMIFS(Data!AZ:AZ,Data!Z:Z,"TM",Data!V:V,Data!M397),IF(Data!Z397="AZM",SUMIFS(Data!AZ:AZ,Data!Z:Z,"TM",Data!U:U,Data!M397),IF(Data!Z397="Zone",SUMIFS(Data!AZ:AZ,Data!Z:Z,"TM",Data!T:T,Data!M397),IF(Data!Z397="Region",SUMIFS(Data!AZ:AZ,Data!Z:Z,"TM",Data!S:S,Data!M397),IF(Data!Z397="Country",SUMIFS(Data!AZ:AZ,Data!Z:Z,"TM",Data!R:R,Data!M397),0)))))))</f>
        <v>0</v>
      </c>
      <c r="BA397" s="18">
        <f>IF(Z397="TM",(COUNTIFS(Orders!AD:AD,Data!M397,Orders!W:W,0,Orders!X:X,0,Orders!S:S,"*Dental*")+COUNTIFS(Orders!AD:AD,Data!M397,Orders!W:W,1,Orders!X:X,1,Orders!S:S,"*Dental*")+COUNTIFS(Orders!AD:AD,Data!M397,Orders!W:W,0,Orders!X:X,0,Orders!S:S,"*Pediatric*")+COUNTIFS(Orders!AD:AD,Data!M397,Orders!W:W,1,Orders!X:X,1,Orders!S:S,"*Pediatric*")),IF(Data!Z397="AAM",SUMIFS(Data!BA:BA,Data!Z:Z,"TM",Data!X:X,Data!M397),IF(Data!Z397="AM",SUMIFS(Data!BA:BA,Data!Z:Z,"TM",Data!V:V,Data!M397),IF(Data!Z397="AZM",SUMIFS(Data!BA:BA,Data!Z:Z,"TM",Data!U:U,Data!M397),IF(Data!Z397="Zone",SUMIFS(Data!BA:BA,Data!Z:Z,"TM",Data!T:T,Data!M397),IF(Data!Z397="Region",SUMIFS(Data!BA:BA,Data!Z:Z,"TM",Data!S:S,Data!M397),IF(Data!Z397="Country",SUMIFS(Data!BA:BA,Data!Z:Z,"TM",Data!R:R,Data!M397),0)))))))</f>
        <v>0</v>
      </c>
      <c r="BB397" s="18">
        <f>IF(Z397="TM",(COUNTIFS(Orders!AD:AD,Data!M397,Orders!W:W,0,Orders!X:X,0,Orders!S:S,"*Fabric*")+COUNTIFS(Orders!AD:AD,Data!M397,Orders!W:W,1,Orders!X:X,1,Orders!S:S,"*Fabric*")),IF(Data!Z397="AAM",SUMIFS(Data!BB:BB,Data!Z:Z,"TM",Data!X:X,Data!M397),IF(Data!Z397="AM",SUMIFS(Data!BB:BB,Data!Z:Z,"TM",Data!V:V,Data!M397),IF(Data!Z397="AZM",SUMIFS(Data!BB:BB,Data!Z:Z,"TM",Data!U:U,Data!M397),IF(Data!Z397="Zone",SUMIFS(Data!BB:BB,Data!Z:Z,"TM",Data!T:T,Data!M397),IF(Data!Z397="Region",SUMIFS(Data!BB:BB,Data!Z:Z,"TM",Data!S:S,Data!M397),IF(Data!Z397="Country",SUMIFS(Data!BB:BB,Data!Z:Z,"TM",Data!R:R,Data!M397),0)))))))</f>
        <v>0</v>
      </c>
    </row>
    <row r="398" spans="1:54" ht="15.75" x14ac:dyDescent="0.3">
      <c r="A398" s="33" t="str">
        <f t="shared" si="122"/>
        <v/>
      </c>
      <c r="B398" s="33" t="b">
        <f t="shared" si="123"/>
        <v>1</v>
      </c>
      <c r="C398" s="33" t="e">
        <f>IF(ISERROR(SMALL($D$4:$D$594,E398)),””,SMALL($D$4:$D$594,E398))</f>
        <v>#NAME?</v>
      </c>
      <c r="D398" s="34" t="str">
        <f t="shared" si="124"/>
        <v/>
      </c>
      <c r="E398" s="33">
        <f>ROWS($E$4:E398)</f>
        <v>395</v>
      </c>
      <c r="F398" s="33">
        <f t="shared" si="125"/>
        <v>0</v>
      </c>
      <c r="G398" s="33">
        <f>IF(OR(Report!$C$7="",Report!$C$7="All Levels"),1,IF(Report!$C$7=Data!Z398,1,0))</f>
        <v>0</v>
      </c>
      <c r="H398" s="33">
        <f t="shared" si="126"/>
        <v>1</v>
      </c>
      <c r="I398" s="33">
        <f t="shared" si="127"/>
        <v>3</v>
      </c>
      <c r="J398" s="33">
        <f>IF(OR(Report!$F$7="",Report!$F$7="All AMs"),1,IF(Report!$F$7=Data!W398,1,0))</f>
        <v>1</v>
      </c>
      <c r="K398" s="33">
        <f>IF(OR(Report!$E$7="",Report!$E$7="All Zones"),1,IF(Report!$E$7=Data!P398,1,0))</f>
        <v>1</v>
      </c>
      <c r="L398" s="33">
        <f>IF(OR(Report!$D$7="",Report!$D$7="All Regions"),1,IF(Report!$D$7=Data!O398,1,0))</f>
        <v>1</v>
      </c>
      <c r="M398" s="67" t="s">
        <v>149</v>
      </c>
      <c r="N398" s="67" t="s">
        <v>1230</v>
      </c>
      <c r="O398" s="68" t="s">
        <v>19</v>
      </c>
      <c r="P398" s="68" t="s">
        <v>687</v>
      </c>
      <c r="Q398" s="68" t="s">
        <v>687</v>
      </c>
      <c r="R398" s="67" t="s">
        <v>777</v>
      </c>
      <c r="S398" s="67" t="s">
        <v>753</v>
      </c>
      <c r="T398" s="67" t="s">
        <v>756</v>
      </c>
      <c r="U398" s="67" t="s">
        <v>787</v>
      </c>
      <c r="V398" s="67"/>
      <c r="W398" s="67" t="s">
        <v>884</v>
      </c>
      <c r="X398" s="67" t="s">
        <v>147</v>
      </c>
      <c r="Y398" s="68" t="s">
        <v>361</v>
      </c>
      <c r="Z398" s="68" t="s">
        <v>13</v>
      </c>
      <c r="AA398" s="68" t="s">
        <v>925</v>
      </c>
      <c r="AB398" s="18">
        <f>IF(Z398="TM",IF(AA398="H",(COUNTIFS(Orders!AD:AD,Data!M398,Orders!W:W,0,Orders!X:X,0)+COUNTIFS(Orders!AD:AD,Data!M398,Orders!W:W,1,Orders!X:X,1)),0),IF(Data!Z398="AAM",SUMIFS(Data!AB:AB,Data!Z:Z,"TM",Data!X:X,Data!M398,AA:AA,"H"),IF(Data!Z398="AM",SUMIFS(Data!AB:AB,Data!Z:Z,"TM",Data!V:V,Data!M398,AA:AA,"H"),IF(Data!Z398="AZM",SUMIFS(Data!AB:AB,Data!Z:Z,"TM",Data!U:U,Data!M398,AA:AA,"H"),IF(Data!Z398="ZM",SUMIFS(Data!AB:AB,Data!Z:Z,"TM",Data!T:T,Data!M398,AA:AA,"H"),IF(Data!Z398="RM",SUMIFS(Data!AB:AB,Data!Z:Z,"TM",Data!S:S,Data!M398,AA:AA,"H"),IF(Data!Z398="CM",SUMIFS(Data!AB:AB,Data!Z:Z,"TM",Data!R:R,Data!M398,AA:AA,"H"),"")))))))</f>
        <v>0</v>
      </c>
      <c r="AC398" s="28">
        <f>IF(Z398="TM",IF(AA398="H",(SUMIFS(Orders!AG:AG,Orders!AD:AD,Data!M398,Orders!W:W,0,Orders!X:X,0)+SUMIFS(Orders!AG:AG,Orders!AD:AD,Data!M398,Orders!W:W,1,Orders!X:X,1))/12000,0),IF(Data!Z398="AAM",SUMIFS(Data!AC:AC,Data!Z:Z,"TM",Data!X:X,Data!M398,AA:AA,"H"),IF(Data!Z398="AM",SUMIFS(Data!AC:AC,Data!Z:Z,"TM",Data!V:V,Data!M398,AA:AA,"H"),IF(Data!Z398="AZM",SUMIFS(Data!AC:AC,Data!Z:Z,"TM",Data!U:U,Data!M398,AA:AA,"H"),IF(Data!Z398="Zone",SUMIFS(Data!AC:AC,Data!Z:Z,"TM",Data!T:T,Data!M398,AA:AA,"H"),IF(Data!Z398="Region",SUMIFS(Data!AC:AC,Data!Z:Z,"TM",Data!S:S,Data!M398,AA:AA,"H"),IF(Data!Z398="Country",SUMIFS(Data!AC:AC,Data!Z:Z,"TM",Data!R:R,Data!M398,AA:AA,"H"),"")))))))</f>
        <v>0</v>
      </c>
      <c r="AD398" s="18">
        <f>IF(Z398="TM",0,IF(Data!Z398="AAM",SUMIFS(Data!AD:AD,Data!Z:Z,"TM",Data!X:X,Data!M398,AA:AA,"H"),IF(Data!Z398="AM",SUMIFS(Data!AD:AD,Data!Z:Z,"TM",Data!V:V,Data!M398,AA:AA,"H"),IF(Data!Z398="AZM",SUMIFS(Data!AD:AD,Data!Z:Z,"TM",Data!U:U,Data!M398,AA:AA,"H"),IF(Data!Z398="Zone",SUMIFS(Data!AD:AD,Data!Z:Z,"TM",Data!T:T,Data!M398,AA:AA,"H"),IF(Data!Z398="Region",SUMIFS(Data!AD:AD,Data!Z:Z,"TM",Data!S:S,Data!M398,AA:AA,"H"),IF(Data!Z398="Country",SUMIFS(Data!AD:AD,Data!Z:Z,"TM",Data!R:R,Data!M398,AA:AA,"H"),"")))))))</f>
        <v>0</v>
      </c>
      <c r="AE398" s="27">
        <f t="shared" si="111"/>
        <v>0</v>
      </c>
      <c r="AF398" s="26">
        <f t="shared" si="112"/>
        <v>0</v>
      </c>
      <c r="AG398" s="26">
        <f t="shared" si="113"/>
        <v>0</v>
      </c>
      <c r="AH398" s="26">
        <f t="shared" si="114"/>
        <v>0</v>
      </c>
      <c r="AJ398" s="28">
        <f>IF(Z398="TM",IF(AA398="U",(SUMIFS(Orders!AG:AG,Orders!AD:AD,Data!M398,Orders!W:W,0,Orders!X:X,0)+SUMIFS(Orders!AG:AG,Orders!AD:AD,Data!M398,Orders!W:W,1,Orders!X:X,1))/12000,0),IF(Data!Z398="AAM",SUMIFS(Data!AJ:AJ,Data!Z:Z,"TM",Data!X:X,Data!M398,AA:AA,"U"),IF(Data!Z398="AM",SUMIFS(Data!AJ:AJ,Data!Z:Z,"TM",Data!V:V,Data!M398,AA:AA,"U"),IF(Data!Z398="AZM",SUMIFS(Data!AJ:AJ,Data!Z:Z,"TM",Data!U:U,Data!M398,AA:AA,"U"),IF(Data!Z398="Zone",SUMIFS(Data!AJ:AJ,Data!Z:Z,"TM",Data!T:T,Data!M398,AA:AA,"U"),IF(Data!Z398="Region",SUMIFS(Data!AJ:AJ,Data!Z:Z,"TM",Data!S:S,Data!M398,AA:AA,"U"),IF(Data!Z398="Country",SUMIFS(Data!AJ:AJ,Data!Z:Z,"TM",Data!R:R,Data!M398,AA:AA,"U"),"")))))))</f>
        <v>0</v>
      </c>
      <c r="AK398" s="18">
        <f>IF(Z398="TM",IF(AA398="U",(SUMIFS(Orders!AG:AG,Orders!AD:AD,Data!M398,Orders!W:W,0,Orders!X:X,0)+SUMIFS(Orders!AG:AG,Orders!AD:AD,Data!M398,Orders!W:W,1,Orders!X:X,1)),0),IF(Data!Z398="AAM",SUMIFS(Data!AK:AK,Data!Z:Z,"TM",Data!X:X,Data!M398,AA:AA,"U"),IF(Data!Z398="AM",SUMIFS(Data!AK:AK,Data!Z:Z,"TM",Data!V:V,Data!M398,AA:AA,"U"),IF(Data!Z398="AZM",SUMIFS(Data!AK:AK,Data!Z:Z,"TM",Data!U:U,Data!M398,AA:AA,"U"),IF(Data!Z398="Zone",SUMIFS(Data!AK:AK,Data!Z:Z,"TM",Data!T:T,Data!M398,AA:AA,"U"),IF(Data!Z398="Region",SUMIFS(Data!AK:AK,Data!Z:Z,"TM",Data!S:S,Data!M398,AA:AA,"U"),IF(Data!Z398="Country",SUMIFS(Data!AK:AK,Data!Z:Z,"TM",Data!R:R,Data!M398,AA:AA,"U"),"")))))))</f>
        <v>0</v>
      </c>
      <c r="AL398" s="18">
        <f>IF(Z398="TM",12000*0,IF(Data!Z398="AAM",SUMIFS(Data!AL:AL,Data!Z:Z,"TM",Data!X:X,Data!M398,AA:AA,"H"),IF(Data!Z398="AM",SUMIFS(Data!AL:AL,Data!Z:Z,"TM",Data!V:V,Data!M398,AA:AA,"H"),IF(Data!Z398="AZM",SUMIFS(Data!AL:AL,Data!Z:Z,"TM",Data!U:U,Data!M398,AA:AA,"H"),IF(Data!Z398="Zone",SUMIFS(Data!AL:AL,Data!Z:Z,"TM",Data!T:T,Data!M398,AA:AA,"H"),IF(Data!Z398="Region",SUMIFS(Data!AL:AL,Data!Z:Z,"TM",Data!S:S,Data!M398,AA:AA,"H"),IF(Data!Z398="Country",SUMIFS(Data!AL:AL,Data!Z:Z,"TM",Data!R:R,Data!M398,AA:AA,"H"),"")))))))</f>
        <v>0</v>
      </c>
      <c r="AM398" s="27">
        <f t="shared" si="115"/>
        <v>0</v>
      </c>
      <c r="AN398" s="26">
        <f t="shared" si="116"/>
        <v>0</v>
      </c>
      <c r="AO398" s="26">
        <f t="shared" si="117"/>
        <v>0</v>
      </c>
      <c r="AQ398" s="28">
        <f t="shared" si="118"/>
        <v>0</v>
      </c>
      <c r="AR398" s="18">
        <f t="shared" si="119"/>
        <v>0</v>
      </c>
      <c r="AS398" s="18">
        <f t="shared" si="120"/>
        <v>0</v>
      </c>
      <c r="AT398" s="27">
        <f t="shared" si="121"/>
        <v>0</v>
      </c>
      <c r="AU398" s="27"/>
      <c r="AV398" s="27"/>
      <c r="AW398" s="18">
        <f>IF(Z398="TM",(COUNTIFS(Orders!AD:AD,Data!M398,Orders!W:W,0,Orders!X:X,0,Orders!S:S,"*Ray*")+COUNTIFS(Orders!AD:AD,Data!M398,Orders!W:W,1,Orders!X:X,1,Orders!S:S,"*Ray*")+COUNTIFS(Orders!AD:AD,Data!M398,Orders!W:W,0,Orders!X:X,0,Orders!S:S,"*Fabric*")+COUNTIFS(Orders!AD:AD,Data!M398,Orders!W:W,1,Orders!X:X,1,Orders!S:S,"*Fabric*")),IF(Data!Z398="AAM",SUMIFS(Data!AW:AW,Data!Z:Z,"TM",Data!X:X,Data!M398),IF(Data!Z398="AM",SUMIFS(Data!AW:AW,Data!Z:Z,"TM",Data!V:V,Data!M398),IF(Data!Z398="AZM",SUMIFS(Data!AW:AW,Data!Z:Z,"TM",Data!U:U,Data!M398),IF(Data!Z398="Zone",SUMIFS(Data!AW:AW,Data!Z:Z,"TM",Data!T:T,Data!M398),IF(Data!Z398="Region",SUMIFS(Data!AW:AW,Data!Z:Z,"TM",Data!S:S,Data!M398),IF(Data!Z398="Country",SUMIFS(Data!AW:AW,Data!Z:Z,"TM",Data!R:R,Data!M398),0)))))))</f>
        <v>0</v>
      </c>
      <c r="AX398" s="18">
        <f>IF(Z398="TM",(COUNTIFS(Orders!AD:AD,Data!M398,Orders!W:W,0,Orders!X:X,0,Orders!S:S,"*Starter*")+COUNTIFS(Orders!AD:AD,Data!M398,Orders!W:W,1,Orders!X:X,1,Orders!S:S,"*Starter*")),IF(Data!Z398="AAM",SUMIFS(Data!AX:AX,Data!Z:Z,"TM",Data!X:X,Data!M398),IF(Data!Z398="AM",SUMIFS(Data!AX:AX,Data!Z:Z,"TM",Data!V:V,Data!M398),IF(Data!Z398="AZM",SUMIFS(Data!AX:AX,Data!Z:Z,"TM",Data!U:U,Data!M398),IF(Data!Z398="Zone",SUMIFS(Data!AX:AX,Data!Z:Z,"TM",Data!T:T,Data!M398),IF(Data!Z398="Region",SUMIFS(Data!AX:AX,Data!Z:Z,"TM",Data!S:S,Data!M398),IF(Data!Z398="Country",SUMIFS(Data!AX:AX,Data!Z:Z,"TM",Data!R:R,Data!M398),0)))))))</f>
        <v>0</v>
      </c>
      <c r="AY398" s="18">
        <f>IF(Z398="TM",(COUNTIFS(Orders!AD:AD,Data!M398,Orders!W:W,0,Orders!X:X,0,Orders!S:S,"*Pro*")+COUNTIFS(Orders!AD:AD,Data!M398,Orders!W:W,1,Orders!X:X,1,Orders!S:S,"*Pro*")),IF(Data!Z398="AAM",SUMIFS(Data!AY:AY,Data!Z:Z,"TM",Data!X:X,Data!M398),IF(Data!Z398="AM",SUMIFS(Data!AY:AY,Data!Z:Z,"TM",Data!V:V,Data!M398),IF(Data!Z398="AZM",SUMIFS(Data!AY:AY,Data!Z:Z,"TM",Data!U:U,Data!M398),IF(Data!Z398="Zone",SUMIFS(Data!AY:AY,Data!Z:Z,"TM",Data!T:T,Data!M398),IF(Data!Z398="Region",SUMIFS(Data!AY:AY,Data!Z:Z,"TM",Data!S:S,Data!M398),IF(Data!Z398="Country",SUMIFS(Data!AY:AY,Data!Z:Z,"TM",Data!R:R,Data!M398),0)))))))</f>
        <v>0</v>
      </c>
      <c r="AZ398" s="18">
        <f>IF(Z398="TM",(COUNTIFS(Orders!AD:AD,Data!M398,Orders!W:W,0,Orders!X:X,0,Orders!S:S,"*Tab*")+COUNTIFS(Orders!AD:AD,Data!M398,Orders!W:W,1,Orders!X:X,1,Orders!S:S,"*Tab*")),IF(Data!Z398="AAM",SUMIFS(Data!AZ:AZ,Data!Z:Z,"TM",Data!X:X,Data!M398),IF(Data!Z398="AM",SUMIFS(Data!AZ:AZ,Data!Z:Z,"TM",Data!V:V,Data!M398),IF(Data!Z398="AZM",SUMIFS(Data!AZ:AZ,Data!Z:Z,"TM",Data!U:U,Data!M398),IF(Data!Z398="Zone",SUMIFS(Data!AZ:AZ,Data!Z:Z,"TM",Data!T:T,Data!M398),IF(Data!Z398="Region",SUMIFS(Data!AZ:AZ,Data!Z:Z,"TM",Data!S:S,Data!M398),IF(Data!Z398="Country",SUMIFS(Data!AZ:AZ,Data!Z:Z,"TM",Data!R:R,Data!M398),0)))))))</f>
        <v>0</v>
      </c>
      <c r="BA398" s="18">
        <f>IF(Z398="TM",(COUNTIFS(Orders!AD:AD,Data!M398,Orders!W:W,0,Orders!X:X,0,Orders!S:S,"*Dental*")+COUNTIFS(Orders!AD:AD,Data!M398,Orders!W:W,1,Orders!X:X,1,Orders!S:S,"*Dental*")+COUNTIFS(Orders!AD:AD,Data!M398,Orders!W:W,0,Orders!X:X,0,Orders!S:S,"*Pediatric*")+COUNTIFS(Orders!AD:AD,Data!M398,Orders!W:W,1,Orders!X:X,1,Orders!S:S,"*Pediatric*")),IF(Data!Z398="AAM",SUMIFS(Data!BA:BA,Data!Z:Z,"TM",Data!X:X,Data!M398),IF(Data!Z398="AM",SUMIFS(Data!BA:BA,Data!Z:Z,"TM",Data!V:V,Data!M398),IF(Data!Z398="AZM",SUMIFS(Data!BA:BA,Data!Z:Z,"TM",Data!U:U,Data!M398),IF(Data!Z398="Zone",SUMIFS(Data!BA:BA,Data!Z:Z,"TM",Data!T:T,Data!M398),IF(Data!Z398="Region",SUMIFS(Data!BA:BA,Data!Z:Z,"TM",Data!S:S,Data!M398),IF(Data!Z398="Country",SUMIFS(Data!BA:BA,Data!Z:Z,"TM",Data!R:R,Data!M398),0)))))))</f>
        <v>0</v>
      </c>
      <c r="BB398" s="18">
        <f>IF(Z398="TM",(COUNTIFS(Orders!AD:AD,Data!M398,Orders!W:W,0,Orders!X:X,0,Orders!S:S,"*Fabric*")+COUNTIFS(Orders!AD:AD,Data!M398,Orders!W:W,1,Orders!X:X,1,Orders!S:S,"*Fabric*")),IF(Data!Z398="AAM",SUMIFS(Data!BB:BB,Data!Z:Z,"TM",Data!X:X,Data!M398),IF(Data!Z398="AM",SUMIFS(Data!BB:BB,Data!Z:Z,"TM",Data!V:V,Data!M398),IF(Data!Z398="AZM",SUMIFS(Data!BB:BB,Data!Z:Z,"TM",Data!U:U,Data!M398),IF(Data!Z398="Zone",SUMIFS(Data!BB:BB,Data!Z:Z,"TM",Data!T:T,Data!M398),IF(Data!Z398="Region",SUMIFS(Data!BB:BB,Data!Z:Z,"TM",Data!S:S,Data!M398),IF(Data!Z398="Country",SUMIFS(Data!BB:BB,Data!Z:Z,"TM",Data!R:R,Data!M398),0)))))))</f>
        <v>0</v>
      </c>
    </row>
    <row r="399" spans="1:54" ht="15.75" x14ac:dyDescent="0.3">
      <c r="A399" s="33" t="str">
        <f t="shared" si="122"/>
        <v/>
      </c>
      <c r="B399" s="33" t="b">
        <f t="shared" si="123"/>
        <v>1</v>
      </c>
      <c r="C399" s="33" t="e">
        <f>IF(ISERROR(SMALL($D$4:$D$594,E399)),””,SMALL($D$4:$D$594,E399))</f>
        <v>#NAME?</v>
      </c>
      <c r="D399" s="34" t="str">
        <f t="shared" si="124"/>
        <v/>
      </c>
      <c r="E399" s="33">
        <f>ROWS($E$4:E399)</f>
        <v>396</v>
      </c>
      <c r="F399" s="33">
        <f t="shared" si="125"/>
        <v>0</v>
      </c>
      <c r="G399" s="33">
        <f>IF(OR(Report!$C$7="",Report!$C$7="All Levels"),1,IF(Report!$C$7=Data!Z399,1,0))</f>
        <v>0</v>
      </c>
      <c r="H399" s="33">
        <f t="shared" si="126"/>
        <v>1</v>
      </c>
      <c r="I399" s="33">
        <f t="shared" si="127"/>
        <v>3</v>
      </c>
      <c r="J399" s="33">
        <f>IF(OR(Report!$F$7="",Report!$F$7="All AMs"),1,IF(Report!$F$7=Data!W399,1,0))</f>
        <v>1</v>
      </c>
      <c r="K399" s="33">
        <f>IF(OR(Report!$E$7="",Report!$E$7="All Zones"),1,IF(Report!$E$7=Data!P399,1,0))</f>
        <v>1</v>
      </c>
      <c r="L399" s="33">
        <f>IF(OR(Report!$D$7="",Report!$D$7="All Regions"),1,IF(Report!$D$7=Data!O399,1,0))</f>
        <v>1</v>
      </c>
      <c r="M399" s="67" t="s">
        <v>299</v>
      </c>
      <c r="N399" s="67" t="s">
        <v>1231</v>
      </c>
      <c r="O399" s="68" t="s">
        <v>19</v>
      </c>
      <c r="P399" s="68" t="s">
        <v>687</v>
      </c>
      <c r="Q399" s="68" t="s">
        <v>687</v>
      </c>
      <c r="R399" s="67" t="s">
        <v>777</v>
      </c>
      <c r="S399" s="67" t="s">
        <v>753</v>
      </c>
      <c r="T399" s="67" t="s">
        <v>756</v>
      </c>
      <c r="U399" s="67" t="s">
        <v>787</v>
      </c>
      <c r="V399" s="67"/>
      <c r="W399" s="67" t="s">
        <v>884</v>
      </c>
      <c r="X399" s="67" t="s">
        <v>147</v>
      </c>
      <c r="Y399" s="68" t="s">
        <v>361</v>
      </c>
      <c r="Z399" s="68" t="s">
        <v>13</v>
      </c>
      <c r="AA399" s="68" t="s">
        <v>925</v>
      </c>
      <c r="AB399" s="18">
        <f>IF(Z399="TM",IF(AA399="H",(COUNTIFS(Orders!AD:AD,Data!M399,Orders!W:W,0,Orders!X:X,0)+COUNTIFS(Orders!AD:AD,Data!M399,Orders!W:W,1,Orders!X:X,1)),0),IF(Data!Z399="AAM",SUMIFS(Data!AB:AB,Data!Z:Z,"TM",Data!X:X,Data!M399,AA:AA,"H"),IF(Data!Z399="AM",SUMIFS(Data!AB:AB,Data!Z:Z,"TM",Data!V:V,Data!M399,AA:AA,"H"),IF(Data!Z399="AZM",SUMIFS(Data!AB:AB,Data!Z:Z,"TM",Data!U:U,Data!M399,AA:AA,"H"),IF(Data!Z399="ZM",SUMIFS(Data!AB:AB,Data!Z:Z,"TM",Data!T:T,Data!M399,AA:AA,"H"),IF(Data!Z399="RM",SUMIFS(Data!AB:AB,Data!Z:Z,"TM",Data!S:S,Data!M399,AA:AA,"H"),IF(Data!Z399="CM",SUMIFS(Data!AB:AB,Data!Z:Z,"TM",Data!R:R,Data!M399,AA:AA,"H"),"")))))))</f>
        <v>0</v>
      </c>
      <c r="AC399" s="28">
        <f>IF(Z399="TM",IF(AA399="H",(SUMIFS(Orders!AG:AG,Orders!AD:AD,Data!M399,Orders!W:W,0,Orders!X:X,0)+SUMIFS(Orders!AG:AG,Orders!AD:AD,Data!M399,Orders!W:W,1,Orders!X:X,1))/12000,0),IF(Data!Z399="AAM",SUMIFS(Data!AC:AC,Data!Z:Z,"TM",Data!X:X,Data!M399,AA:AA,"H"),IF(Data!Z399="AM",SUMIFS(Data!AC:AC,Data!Z:Z,"TM",Data!V:V,Data!M399,AA:AA,"H"),IF(Data!Z399="AZM",SUMIFS(Data!AC:AC,Data!Z:Z,"TM",Data!U:U,Data!M399,AA:AA,"H"),IF(Data!Z399="Zone",SUMIFS(Data!AC:AC,Data!Z:Z,"TM",Data!T:T,Data!M399,AA:AA,"H"),IF(Data!Z399="Region",SUMIFS(Data!AC:AC,Data!Z:Z,"TM",Data!S:S,Data!M399,AA:AA,"H"),IF(Data!Z399="Country",SUMIFS(Data!AC:AC,Data!Z:Z,"TM",Data!R:R,Data!M399,AA:AA,"H"),"")))))))</f>
        <v>0</v>
      </c>
      <c r="AD399" s="18">
        <f>IF(Z399="TM",0,IF(Data!Z399="AAM",SUMIFS(Data!AD:AD,Data!Z:Z,"TM",Data!X:X,Data!M399,AA:AA,"H"),IF(Data!Z399="AM",SUMIFS(Data!AD:AD,Data!Z:Z,"TM",Data!V:V,Data!M399,AA:AA,"H"),IF(Data!Z399="AZM",SUMIFS(Data!AD:AD,Data!Z:Z,"TM",Data!U:U,Data!M399,AA:AA,"H"),IF(Data!Z399="Zone",SUMIFS(Data!AD:AD,Data!Z:Z,"TM",Data!T:T,Data!M399,AA:AA,"H"),IF(Data!Z399="Region",SUMIFS(Data!AD:AD,Data!Z:Z,"TM",Data!S:S,Data!M399,AA:AA,"H"),IF(Data!Z399="Country",SUMIFS(Data!AD:AD,Data!Z:Z,"TM",Data!R:R,Data!M399,AA:AA,"H"),"")))))))</f>
        <v>0</v>
      </c>
      <c r="AE399" s="27">
        <f t="shared" si="111"/>
        <v>0</v>
      </c>
      <c r="AF399" s="26">
        <f t="shared" si="112"/>
        <v>0</v>
      </c>
      <c r="AG399" s="26">
        <f t="shared" si="113"/>
        <v>0</v>
      </c>
      <c r="AH399" s="26">
        <f t="shared" si="114"/>
        <v>0</v>
      </c>
      <c r="AJ399" s="28">
        <f>IF(Z399="TM",IF(AA399="U",(SUMIFS(Orders!AG:AG,Orders!AD:AD,Data!M399,Orders!W:W,0,Orders!X:X,0)+SUMIFS(Orders!AG:AG,Orders!AD:AD,Data!M399,Orders!W:W,1,Orders!X:X,1))/12000,0),IF(Data!Z399="AAM",SUMIFS(Data!AJ:AJ,Data!Z:Z,"TM",Data!X:X,Data!M399,AA:AA,"U"),IF(Data!Z399="AM",SUMIFS(Data!AJ:AJ,Data!Z:Z,"TM",Data!V:V,Data!M399,AA:AA,"U"),IF(Data!Z399="AZM",SUMIFS(Data!AJ:AJ,Data!Z:Z,"TM",Data!U:U,Data!M399,AA:AA,"U"),IF(Data!Z399="Zone",SUMIFS(Data!AJ:AJ,Data!Z:Z,"TM",Data!T:T,Data!M399,AA:AA,"U"),IF(Data!Z399="Region",SUMIFS(Data!AJ:AJ,Data!Z:Z,"TM",Data!S:S,Data!M399,AA:AA,"U"),IF(Data!Z399="Country",SUMIFS(Data!AJ:AJ,Data!Z:Z,"TM",Data!R:R,Data!M399,AA:AA,"U"),"")))))))</f>
        <v>0</v>
      </c>
      <c r="AK399" s="18">
        <f>IF(Z399="TM",IF(AA399="U",(SUMIFS(Orders!AG:AG,Orders!AD:AD,Data!M399,Orders!W:W,0,Orders!X:X,0)+SUMIFS(Orders!AG:AG,Orders!AD:AD,Data!M399,Orders!W:W,1,Orders!X:X,1)),0),IF(Data!Z399="AAM",SUMIFS(Data!AK:AK,Data!Z:Z,"TM",Data!X:X,Data!M399,AA:AA,"U"),IF(Data!Z399="AM",SUMIFS(Data!AK:AK,Data!Z:Z,"TM",Data!V:V,Data!M399,AA:AA,"U"),IF(Data!Z399="AZM",SUMIFS(Data!AK:AK,Data!Z:Z,"TM",Data!U:U,Data!M399,AA:AA,"U"),IF(Data!Z399="Zone",SUMIFS(Data!AK:AK,Data!Z:Z,"TM",Data!T:T,Data!M399,AA:AA,"U"),IF(Data!Z399="Region",SUMIFS(Data!AK:AK,Data!Z:Z,"TM",Data!S:S,Data!M399,AA:AA,"U"),IF(Data!Z399="Country",SUMIFS(Data!AK:AK,Data!Z:Z,"TM",Data!R:R,Data!M399,AA:AA,"U"),"")))))))</f>
        <v>0</v>
      </c>
      <c r="AL399" s="18">
        <f>IF(Z399="TM",12000*0,IF(Data!Z399="AAM",SUMIFS(Data!AL:AL,Data!Z:Z,"TM",Data!X:X,Data!M399,AA:AA,"H"),IF(Data!Z399="AM",SUMIFS(Data!AL:AL,Data!Z:Z,"TM",Data!V:V,Data!M399,AA:AA,"H"),IF(Data!Z399="AZM",SUMIFS(Data!AL:AL,Data!Z:Z,"TM",Data!U:U,Data!M399,AA:AA,"H"),IF(Data!Z399="Zone",SUMIFS(Data!AL:AL,Data!Z:Z,"TM",Data!T:T,Data!M399,AA:AA,"H"),IF(Data!Z399="Region",SUMIFS(Data!AL:AL,Data!Z:Z,"TM",Data!S:S,Data!M399,AA:AA,"H"),IF(Data!Z399="Country",SUMIFS(Data!AL:AL,Data!Z:Z,"TM",Data!R:R,Data!M399,AA:AA,"H"),"")))))))</f>
        <v>0</v>
      </c>
      <c r="AM399" s="27">
        <f t="shared" si="115"/>
        <v>0</v>
      </c>
      <c r="AN399" s="26">
        <f t="shared" si="116"/>
        <v>0</v>
      </c>
      <c r="AO399" s="26">
        <f t="shared" si="117"/>
        <v>0</v>
      </c>
      <c r="AQ399" s="28">
        <f t="shared" si="118"/>
        <v>0</v>
      </c>
      <c r="AR399" s="18">
        <f t="shared" si="119"/>
        <v>0</v>
      </c>
      <c r="AS399" s="18">
        <f t="shared" si="120"/>
        <v>0</v>
      </c>
      <c r="AT399" s="27">
        <f t="shared" si="121"/>
        <v>0</v>
      </c>
      <c r="AU399" s="27"/>
      <c r="AV399" s="27"/>
      <c r="AW399" s="18">
        <f>IF(Z399="TM",(COUNTIFS(Orders!AD:AD,Data!M399,Orders!W:W,0,Orders!X:X,0,Orders!S:S,"*Ray*")+COUNTIFS(Orders!AD:AD,Data!M399,Orders!W:W,1,Orders!X:X,1,Orders!S:S,"*Ray*")+COUNTIFS(Orders!AD:AD,Data!M399,Orders!W:W,0,Orders!X:X,0,Orders!S:S,"*Fabric*")+COUNTIFS(Orders!AD:AD,Data!M399,Orders!W:W,1,Orders!X:X,1,Orders!S:S,"*Fabric*")),IF(Data!Z399="AAM",SUMIFS(Data!AW:AW,Data!Z:Z,"TM",Data!X:X,Data!M399),IF(Data!Z399="AM",SUMIFS(Data!AW:AW,Data!Z:Z,"TM",Data!V:V,Data!M399),IF(Data!Z399="AZM",SUMIFS(Data!AW:AW,Data!Z:Z,"TM",Data!U:U,Data!M399),IF(Data!Z399="Zone",SUMIFS(Data!AW:AW,Data!Z:Z,"TM",Data!T:T,Data!M399),IF(Data!Z399="Region",SUMIFS(Data!AW:AW,Data!Z:Z,"TM",Data!S:S,Data!M399),IF(Data!Z399="Country",SUMIFS(Data!AW:AW,Data!Z:Z,"TM",Data!R:R,Data!M399),0)))))))</f>
        <v>0</v>
      </c>
      <c r="AX399" s="18">
        <f>IF(Z399="TM",(COUNTIFS(Orders!AD:AD,Data!M399,Orders!W:W,0,Orders!X:X,0,Orders!S:S,"*Starter*")+COUNTIFS(Orders!AD:AD,Data!M399,Orders!W:W,1,Orders!X:X,1,Orders!S:S,"*Starter*")),IF(Data!Z399="AAM",SUMIFS(Data!AX:AX,Data!Z:Z,"TM",Data!X:X,Data!M399),IF(Data!Z399="AM",SUMIFS(Data!AX:AX,Data!Z:Z,"TM",Data!V:V,Data!M399),IF(Data!Z399="AZM",SUMIFS(Data!AX:AX,Data!Z:Z,"TM",Data!U:U,Data!M399),IF(Data!Z399="Zone",SUMIFS(Data!AX:AX,Data!Z:Z,"TM",Data!T:T,Data!M399),IF(Data!Z399="Region",SUMIFS(Data!AX:AX,Data!Z:Z,"TM",Data!S:S,Data!M399),IF(Data!Z399="Country",SUMIFS(Data!AX:AX,Data!Z:Z,"TM",Data!R:R,Data!M399),0)))))))</f>
        <v>0</v>
      </c>
      <c r="AY399" s="18">
        <f>IF(Z399="TM",(COUNTIFS(Orders!AD:AD,Data!M399,Orders!W:W,0,Orders!X:X,0,Orders!S:S,"*Pro*")+COUNTIFS(Orders!AD:AD,Data!M399,Orders!W:W,1,Orders!X:X,1,Orders!S:S,"*Pro*")),IF(Data!Z399="AAM",SUMIFS(Data!AY:AY,Data!Z:Z,"TM",Data!X:X,Data!M399),IF(Data!Z399="AM",SUMIFS(Data!AY:AY,Data!Z:Z,"TM",Data!V:V,Data!M399),IF(Data!Z399="AZM",SUMIFS(Data!AY:AY,Data!Z:Z,"TM",Data!U:U,Data!M399),IF(Data!Z399="Zone",SUMIFS(Data!AY:AY,Data!Z:Z,"TM",Data!T:T,Data!M399),IF(Data!Z399="Region",SUMIFS(Data!AY:AY,Data!Z:Z,"TM",Data!S:S,Data!M399),IF(Data!Z399="Country",SUMIFS(Data!AY:AY,Data!Z:Z,"TM",Data!R:R,Data!M399),0)))))))</f>
        <v>0</v>
      </c>
      <c r="AZ399" s="18">
        <f>IF(Z399="TM",(COUNTIFS(Orders!AD:AD,Data!M399,Orders!W:W,0,Orders!X:X,0,Orders!S:S,"*Tab*")+COUNTIFS(Orders!AD:AD,Data!M399,Orders!W:W,1,Orders!X:X,1,Orders!S:S,"*Tab*")),IF(Data!Z399="AAM",SUMIFS(Data!AZ:AZ,Data!Z:Z,"TM",Data!X:X,Data!M399),IF(Data!Z399="AM",SUMIFS(Data!AZ:AZ,Data!Z:Z,"TM",Data!V:V,Data!M399),IF(Data!Z399="AZM",SUMIFS(Data!AZ:AZ,Data!Z:Z,"TM",Data!U:U,Data!M399),IF(Data!Z399="Zone",SUMIFS(Data!AZ:AZ,Data!Z:Z,"TM",Data!T:T,Data!M399),IF(Data!Z399="Region",SUMIFS(Data!AZ:AZ,Data!Z:Z,"TM",Data!S:S,Data!M399),IF(Data!Z399="Country",SUMIFS(Data!AZ:AZ,Data!Z:Z,"TM",Data!R:R,Data!M399),0)))))))</f>
        <v>0</v>
      </c>
      <c r="BA399" s="18">
        <f>IF(Z399="TM",(COUNTIFS(Orders!AD:AD,Data!M399,Orders!W:W,0,Orders!X:X,0,Orders!S:S,"*Dental*")+COUNTIFS(Orders!AD:AD,Data!M399,Orders!W:W,1,Orders!X:X,1,Orders!S:S,"*Dental*")+COUNTIFS(Orders!AD:AD,Data!M399,Orders!W:W,0,Orders!X:X,0,Orders!S:S,"*Pediatric*")+COUNTIFS(Orders!AD:AD,Data!M399,Orders!W:W,1,Orders!X:X,1,Orders!S:S,"*Pediatric*")),IF(Data!Z399="AAM",SUMIFS(Data!BA:BA,Data!Z:Z,"TM",Data!X:X,Data!M399),IF(Data!Z399="AM",SUMIFS(Data!BA:BA,Data!Z:Z,"TM",Data!V:V,Data!M399),IF(Data!Z399="AZM",SUMIFS(Data!BA:BA,Data!Z:Z,"TM",Data!U:U,Data!M399),IF(Data!Z399="Zone",SUMIFS(Data!BA:BA,Data!Z:Z,"TM",Data!T:T,Data!M399),IF(Data!Z399="Region",SUMIFS(Data!BA:BA,Data!Z:Z,"TM",Data!S:S,Data!M399),IF(Data!Z399="Country",SUMIFS(Data!BA:BA,Data!Z:Z,"TM",Data!R:R,Data!M399),0)))))))</f>
        <v>0</v>
      </c>
      <c r="BB399" s="18">
        <f>IF(Z399="TM",(COUNTIFS(Orders!AD:AD,Data!M399,Orders!W:W,0,Orders!X:X,0,Orders!S:S,"*Fabric*")+COUNTIFS(Orders!AD:AD,Data!M399,Orders!W:W,1,Orders!X:X,1,Orders!S:S,"*Fabric*")),IF(Data!Z399="AAM",SUMIFS(Data!BB:BB,Data!Z:Z,"TM",Data!X:X,Data!M399),IF(Data!Z399="AM",SUMIFS(Data!BB:BB,Data!Z:Z,"TM",Data!V:V,Data!M399),IF(Data!Z399="AZM",SUMIFS(Data!BB:BB,Data!Z:Z,"TM",Data!U:U,Data!M399),IF(Data!Z399="Zone",SUMIFS(Data!BB:BB,Data!Z:Z,"TM",Data!T:T,Data!M399),IF(Data!Z399="Region",SUMIFS(Data!BB:BB,Data!Z:Z,"TM",Data!S:S,Data!M399),IF(Data!Z399="Country",SUMIFS(Data!BB:BB,Data!Z:Z,"TM",Data!R:R,Data!M399),0)))))))</f>
        <v>0</v>
      </c>
    </row>
    <row r="400" spans="1:54" ht="15.75" x14ac:dyDescent="0.3">
      <c r="A400" s="33" t="str">
        <f t="shared" si="122"/>
        <v/>
      </c>
      <c r="B400" s="33" t="b">
        <f t="shared" si="123"/>
        <v>1</v>
      </c>
      <c r="C400" s="33" t="e">
        <f>IF(ISERROR(SMALL($D$4:$D$594,E400)),””,SMALL($D$4:$D$594,E400))</f>
        <v>#NAME?</v>
      </c>
      <c r="D400" s="34" t="str">
        <f t="shared" si="124"/>
        <v/>
      </c>
      <c r="E400" s="33">
        <f>ROWS($E$4:E400)</f>
        <v>397</v>
      </c>
      <c r="F400" s="33">
        <f t="shared" si="125"/>
        <v>0</v>
      </c>
      <c r="G400" s="33">
        <f>IF(OR(Report!$C$7="",Report!$C$7="All Levels"),1,IF(Report!$C$7=Data!Z400,1,0))</f>
        <v>0</v>
      </c>
      <c r="H400" s="33">
        <f t="shared" si="126"/>
        <v>1</v>
      </c>
      <c r="I400" s="33">
        <f t="shared" si="127"/>
        <v>3</v>
      </c>
      <c r="J400" s="33">
        <f>IF(OR(Report!$F$7="",Report!$F$7="All AMs"),1,IF(Report!$F$7=Data!W400,1,0))</f>
        <v>1</v>
      </c>
      <c r="K400" s="33">
        <f>IF(OR(Report!$E$7="",Report!$E$7="All Zones"),1,IF(Report!$E$7=Data!P400,1,0))</f>
        <v>1</v>
      </c>
      <c r="L400" s="33">
        <f>IF(OR(Report!$D$7="",Report!$D$7="All Regions"),1,IF(Report!$D$7=Data!O400,1,0))</f>
        <v>1</v>
      </c>
      <c r="M400" s="67" t="s">
        <v>463</v>
      </c>
      <c r="N400" s="67" t="s">
        <v>1232</v>
      </c>
      <c r="O400" s="68" t="s">
        <v>19</v>
      </c>
      <c r="P400" s="68" t="s">
        <v>687</v>
      </c>
      <c r="Q400" s="68" t="s">
        <v>687</v>
      </c>
      <c r="R400" s="67" t="s">
        <v>777</v>
      </c>
      <c r="S400" s="67" t="s">
        <v>753</v>
      </c>
      <c r="T400" s="67" t="s">
        <v>756</v>
      </c>
      <c r="U400" s="67" t="s">
        <v>787</v>
      </c>
      <c r="V400" s="67"/>
      <c r="W400" s="67" t="s">
        <v>884</v>
      </c>
      <c r="X400" s="67" t="s">
        <v>147</v>
      </c>
      <c r="Y400" s="68" t="s">
        <v>361</v>
      </c>
      <c r="Z400" s="68" t="s">
        <v>13</v>
      </c>
      <c r="AA400" s="68" t="s">
        <v>925</v>
      </c>
      <c r="AB400" s="18">
        <f>IF(Z400="TM",IF(AA400="H",(COUNTIFS(Orders!AD:AD,Data!M400,Orders!W:W,0,Orders!X:X,0)+COUNTIFS(Orders!AD:AD,Data!M400,Orders!W:W,1,Orders!X:X,1)),0),IF(Data!Z400="AAM",SUMIFS(Data!AB:AB,Data!Z:Z,"TM",Data!X:X,Data!M400,AA:AA,"H"),IF(Data!Z400="AM",SUMIFS(Data!AB:AB,Data!Z:Z,"TM",Data!V:V,Data!M400,AA:AA,"H"),IF(Data!Z400="AZM",SUMIFS(Data!AB:AB,Data!Z:Z,"TM",Data!U:U,Data!M400,AA:AA,"H"),IF(Data!Z400="ZM",SUMIFS(Data!AB:AB,Data!Z:Z,"TM",Data!T:T,Data!M400,AA:AA,"H"),IF(Data!Z400="RM",SUMIFS(Data!AB:AB,Data!Z:Z,"TM",Data!S:S,Data!M400,AA:AA,"H"),IF(Data!Z400="CM",SUMIFS(Data!AB:AB,Data!Z:Z,"TM",Data!R:R,Data!M400,AA:AA,"H"),"")))))))</f>
        <v>0</v>
      </c>
      <c r="AC400" s="28">
        <f>IF(Z400="TM",IF(AA400="H",(SUMIFS(Orders!AG:AG,Orders!AD:AD,Data!M400,Orders!W:W,0,Orders!X:X,0)+SUMIFS(Orders!AG:AG,Orders!AD:AD,Data!M400,Orders!W:W,1,Orders!X:X,1))/12000,0),IF(Data!Z400="AAM",SUMIFS(Data!AC:AC,Data!Z:Z,"TM",Data!X:X,Data!M400,AA:AA,"H"),IF(Data!Z400="AM",SUMIFS(Data!AC:AC,Data!Z:Z,"TM",Data!V:V,Data!M400,AA:AA,"H"),IF(Data!Z400="AZM",SUMIFS(Data!AC:AC,Data!Z:Z,"TM",Data!U:U,Data!M400,AA:AA,"H"),IF(Data!Z400="Zone",SUMIFS(Data!AC:AC,Data!Z:Z,"TM",Data!T:T,Data!M400,AA:AA,"H"),IF(Data!Z400="Region",SUMIFS(Data!AC:AC,Data!Z:Z,"TM",Data!S:S,Data!M400,AA:AA,"H"),IF(Data!Z400="Country",SUMIFS(Data!AC:AC,Data!Z:Z,"TM",Data!R:R,Data!M400,AA:AA,"H"),"")))))))</f>
        <v>0</v>
      </c>
      <c r="AD400" s="18">
        <f>IF(Z400="TM",0,IF(Data!Z400="AAM",SUMIFS(Data!AD:AD,Data!Z:Z,"TM",Data!X:X,Data!M400,AA:AA,"H"),IF(Data!Z400="AM",SUMIFS(Data!AD:AD,Data!Z:Z,"TM",Data!V:V,Data!M400,AA:AA,"H"),IF(Data!Z400="AZM",SUMIFS(Data!AD:AD,Data!Z:Z,"TM",Data!U:U,Data!M400,AA:AA,"H"),IF(Data!Z400="Zone",SUMIFS(Data!AD:AD,Data!Z:Z,"TM",Data!T:T,Data!M400,AA:AA,"H"),IF(Data!Z400="Region",SUMIFS(Data!AD:AD,Data!Z:Z,"TM",Data!S:S,Data!M400,AA:AA,"H"),IF(Data!Z400="Country",SUMIFS(Data!AD:AD,Data!Z:Z,"TM",Data!R:R,Data!M400,AA:AA,"H"),"")))))))</f>
        <v>0</v>
      </c>
      <c r="AE400" s="27">
        <f t="shared" si="111"/>
        <v>0</v>
      </c>
      <c r="AF400" s="26">
        <f t="shared" si="112"/>
        <v>0</v>
      </c>
      <c r="AG400" s="26">
        <f t="shared" si="113"/>
        <v>0</v>
      </c>
      <c r="AH400" s="26">
        <f t="shared" si="114"/>
        <v>0</v>
      </c>
      <c r="AJ400" s="28">
        <f>IF(Z400="TM",IF(AA400="U",(SUMIFS(Orders!AG:AG,Orders!AD:AD,Data!M400,Orders!W:W,0,Orders!X:X,0)+SUMIFS(Orders!AG:AG,Orders!AD:AD,Data!M400,Orders!W:W,1,Orders!X:X,1))/12000,0),IF(Data!Z400="AAM",SUMIFS(Data!AJ:AJ,Data!Z:Z,"TM",Data!X:X,Data!M400,AA:AA,"U"),IF(Data!Z400="AM",SUMIFS(Data!AJ:AJ,Data!Z:Z,"TM",Data!V:V,Data!M400,AA:AA,"U"),IF(Data!Z400="AZM",SUMIFS(Data!AJ:AJ,Data!Z:Z,"TM",Data!U:U,Data!M400,AA:AA,"U"),IF(Data!Z400="Zone",SUMIFS(Data!AJ:AJ,Data!Z:Z,"TM",Data!T:T,Data!M400,AA:AA,"U"),IF(Data!Z400="Region",SUMIFS(Data!AJ:AJ,Data!Z:Z,"TM",Data!S:S,Data!M400,AA:AA,"U"),IF(Data!Z400="Country",SUMIFS(Data!AJ:AJ,Data!Z:Z,"TM",Data!R:R,Data!M400,AA:AA,"U"),"")))))))</f>
        <v>0</v>
      </c>
      <c r="AK400" s="18">
        <f>IF(Z400="TM",IF(AA400="U",(SUMIFS(Orders!AG:AG,Orders!AD:AD,Data!M400,Orders!W:W,0,Orders!X:X,0)+SUMIFS(Orders!AG:AG,Orders!AD:AD,Data!M400,Orders!W:W,1,Orders!X:X,1)),0),IF(Data!Z400="AAM",SUMIFS(Data!AK:AK,Data!Z:Z,"TM",Data!X:X,Data!M400,AA:AA,"U"),IF(Data!Z400="AM",SUMIFS(Data!AK:AK,Data!Z:Z,"TM",Data!V:V,Data!M400,AA:AA,"U"),IF(Data!Z400="AZM",SUMIFS(Data!AK:AK,Data!Z:Z,"TM",Data!U:U,Data!M400,AA:AA,"U"),IF(Data!Z400="Zone",SUMIFS(Data!AK:AK,Data!Z:Z,"TM",Data!T:T,Data!M400,AA:AA,"U"),IF(Data!Z400="Region",SUMIFS(Data!AK:AK,Data!Z:Z,"TM",Data!S:S,Data!M400,AA:AA,"U"),IF(Data!Z400="Country",SUMIFS(Data!AK:AK,Data!Z:Z,"TM",Data!R:R,Data!M400,AA:AA,"U"),"")))))))</f>
        <v>0</v>
      </c>
      <c r="AL400" s="18">
        <f>IF(Z400="TM",12000*0,IF(Data!Z400="AAM",SUMIFS(Data!AL:AL,Data!Z:Z,"TM",Data!X:X,Data!M400,AA:AA,"H"),IF(Data!Z400="AM",SUMIFS(Data!AL:AL,Data!Z:Z,"TM",Data!V:V,Data!M400,AA:AA,"H"),IF(Data!Z400="AZM",SUMIFS(Data!AL:AL,Data!Z:Z,"TM",Data!U:U,Data!M400,AA:AA,"H"),IF(Data!Z400="Zone",SUMIFS(Data!AL:AL,Data!Z:Z,"TM",Data!T:T,Data!M400,AA:AA,"H"),IF(Data!Z400="Region",SUMIFS(Data!AL:AL,Data!Z:Z,"TM",Data!S:S,Data!M400,AA:AA,"H"),IF(Data!Z400="Country",SUMIFS(Data!AL:AL,Data!Z:Z,"TM",Data!R:R,Data!M400,AA:AA,"H"),"")))))))</f>
        <v>0</v>
      </c>
      <c r="AM400" s="27">
        <f t="shared" si="115"/>
        <v>0</v>
      </c>
      <c r="AN400" s="26">
        <f t="shared" si="116"/>
        <v>0</v>
      </c>
      <c r="AO400" s="26">
        <f t="shared" si="117"/>
        <v>0</v>
      </c>
      <c r="AQ400" s="28">
        <f t="shared" si="118"/>
        <v>0</v>
      </c>
      <c r="AR400" s="18">
        <f t="shared" si="119"/>
        <v>0</v>
      </c>
      <c r="AS400" s="18">
        <f t="shared" si="120"/>
        <v>0</v>
      </c>
      <c r="AT400" s="27">
        <f t="shared" si="121"/>
        <v>0</v>
      </c>
      <c r="AU400" s="27"/>
      <c r="AV400" s="27"/>
      <c r="AW400" s="18">
        <f>IF(Z400="TM",(COUNTIFS(Orders!AD:AD,Data!M400,Orders!W:W,0,Orders!X:X,0,Orders!S:S,"*Ray*")+COUNTIFS(Orders!AD:AD,Data!M400,Orders!W:W,1,Orders!X:X,1,Orders!S:S,"*Ray*")+COUNTIFS(Orders!AD:AD,Data!M400,Orders!W:W,0,Orders!X:X,0,Orders!S:S,"*Fabric*")+COUNTIFS(Orders!AD:AD,Data!M400,Orders!W:W,1,Orders!X:X,1,Orders!S:S,"*Fabric*")),IF(Data!Z400="AAM",SUMIFS(Data!AW:AW,Data!Z:Z,"TM",Data!X:X,Data!M400),IF(Data!Z400="AM",SUMIFS(Data!AW:AW,Data!Z:Z,"TM",Data!V:V,Data!M400),IF(Data!Z400="AZM",SUMIFS(Data!AW:AW,Data!Z:Z,"TM",Data!U:U,Data!M400),IF(Data!Z400="Zone",SUMIFS(Data!AW:AW,Data!Z:Z,"TM",Data!T:T,Data!M400),IF(Data!Z400="Region",SUMIFS(Data!AW:AW,Data!Z:Z,"TM",Data!S:S,Data!M400),IF(Data!Z400="Country",SUMIFS(Data!AW:AW,Data!Z:Z,"TM",Data!R:R,Data!M400),0)))))))</f>
        <v>0</v>
      </c>
      <c r="AX400" s="18">
        <f>IF(Z400="TM",(COUNTIFS(Orders!AD:AD,Data!M400,Orders!W:W,0,Orders!X:X,0,Orders!S:S,"*Starter*")+COUNTIFS(Orders!AD:AD,Data!M400,Orders!W:W,1,Orders!X:X,1,Orders!S:S,"*Starter*")),IF(Data!Z400="AAM",SUMIFS(Data!AX:AX,Data!Z:Z,"TM",Data!X:X,Data!M400),IF(Data!Z400="AM",SUMIFS(Data!AX:AX,Data!Z:Z,"TM",Data!V:V,Data!M400),IF(Data!Z400="AZM",SUMIFS(Data!AX:AX,Data!Z:Z,"TM",Data!U:U,Data!M400),IF(Data!Z400="Zone",SUMIFS(Data!AX:AX,Data!Z:Z,"TM",Data!T:T,Data!M400),IF(Data!Z400="Region",SUMIFS(Data!AX:AX,Data!Z:Z,"TM",Data!S:S,Data!M400),IF(Data!Z400="Country",SUMIFS(Data!AX:AX,Data!Z:Z,"TM",Data!R:R,Data!M400),0)))))))</f>
        <v>0</v>
      </c>
      <c r="AY400" s="18">
        <f>IF(Z400="TM",(COUNTIFS(Orders!AD:AD,Data!M400,Orders!W:W,0,Orders!X:X,0,Orders!S:S,"*Pro*")+COUNTIFS(Orders!AD:AD,Data!M400,Orders!W:W,1,Orders!X:X,1,Orders!S:S,"*Pro*")),IF(Data!Z400="AAM",SUMIFS(Data!AY:AY,Data!Z:Z,"TM",Data!X:X,Data!M400),IF(Data!Z400="AM",SUMIFS(Data!AY:AY,Data!Z:Z,"TM",Data!V:V,Data!M400),IF(Data!Z400="AZM",SUMIFS(Data!AY:AY,Data!Z:Z,"TM",Data!U:U,Data!M400),IF(Data!Z400="Zone",SUMIFS(Data!AY:AY,Data!Z:Z,"TM",Data!T:T,Data!M400),IF(Data!Z400="Region",SUMIFS(Data!AY:AY,Data!Z:Z,"TM",Data!S:S,Data!M400),IF(Data!Z400="Country",SUMIFS(Data!AY:AY,Data!Z:Z,"TM",Data!R:R,Data!M400),0)))))))</f>
        <v>0</v>
      </c>
      <c r="AZ400" s="18">
        <f>IF(Z400="TM",(COUNTIFS(Orders!AD:AD,Data!M400,Orders!W:W,0,Orders!X:X,0,Orders!S:S,"*Tab*")+COUNTIFS(Orders!AD:AD,Data!M400,Orders!W:W,1,Orders!X:X,1,Orders!S:S,"*Tab*")),IF(Data!Z400="AAM",SUMIFS(Data!AZ:AZ,Data!Z:Z,"TM",Data!X:X,Data!M400),IF(Data!Z400="AM",SUMIFS(Data!AZ:AZ,Data!Z:Z,"TM",Data!V:V,Data!M400),IF(Data!Z400="AZM",SUMIFS(Data!AZ:AZ,Data!Z:Z,"TM",Data!U:U,Data!M400),IF(Data!Z400="Zone",SUMIFS(Data!AZ:AZ,Data!Z:Z,"TM",Data!T:T,Data!M400),IF(Data!Z400="Region",SUMIFS(Data!AZ:AZ,Data!Z:Z,"TM",Data!S:S,Data!M400),IF(Data!Z400="Country",SUMIFS(Data!AZ:AZ,Data!Z:Z,"TM",Data!R:R,Data!M400),0)))))))</f>
        <v>0</v>
      </c>
      <c r="BA400" s="18">
        <f>IF(Z400="TM",(COUNTIFS(Orders!AD:AD,Data!M400,Orders!W:W,0,Orders!X:X,0,Orders!S:S,"*Dental*")+COUNTIFS(Orders!AD:AD,Data!M400,Orders!W:W,1,Orders!X:X,1,Orders!S:S,"*Dental*")+COUNTIFS(Orders!AD:AD,Data!M400,Orders!W:W,0,Orders!X:X,0,Orders!S:S,"*Pediatric*")+COUNTIFS(Orders!AD:AD,Data!M400,Orders!W:W,1,Orders!X:X,1,Orders!S:S,"*Pediatric*")),IF(Data!Z400="AAM",SUMIFS(Data!BA:BA,Data!Z:Z,"TM",Data!X:X,Data!M400),IF(Data!Z400="AM",SUMIFS(Data!BA:BA,Data!Z:Z,"TM",Data!V:V,Data!M400),IF(Data!Z400="AZM",SUMIFS(Data!BA:BA,Data!Z:Z,"TM",Data!U:U,Data!M400),IF(Data!Z400="Zone",SUMIFS(Data!BA:BA,Data!Z:Z,"TM",Data!T:T,Data!M400),IF(Data!Z400="Region",SUMIFS(Data!BA:BA,Data!Z:Z,"TM",Data!S:S,Data!M400),IF(Data!Z400="Country",SUMIFS(Data!BA:BA,Data!Z:Z,"TM",Data!R:R,Data!M400),0)))))))</f>
        <v>0</v>
      </c>
      <c r="BB400" s="18">
        <f>IF(Z400="TM",(COUNTIFS(Orders!AD:AD,Data!M400,Orders!W:W,0,Orders!X:X,0,Orders!S:S,"*Fabric*")+COUNTIFS(Orders!AD:AD,Data!M400,Orders!W:W,1,Orders!X:X,1,Orders!S:S,"*Fabric*")),IF(Data!Z400="AAM",SUMIFS(Data!BB:BB,Data!Z:Z,"TM",Data!X:X,Data!M400),IF(Data!Z400="AM",SUMIFS(Data!BB:BB,Data!Z:Z,"TM",Data!V:V,Data!M400),IF(Data!Z400="AZM",SUMIFS(Data!BB:BB,Data!Z:Z,"TM",Data!U:U,Data!M400),IF(Data!Z400="Zone",SUMIFS(Data!BB:BB,Data!Z:Z,"TM",Data!T:T,Data!M400),IF(Data!Z400="Region",SUMIFS(Data!BB:BB,Data!Z:Z,"TM",Data!S:S,Data!M400),IF(Data!Z400="Country",SUMIFS(Data!BB:BB,Data!Z:Z,"TM",Data!R:R,Data!M400),0)))))))</f>
        <v>0</v>
      </c>
    </row>
    <row r="401" spans="1:54" ht="15.75" x14ac:dyDescent="0.3">
      <c r="A401" s="33" t="str">
        <f t="shared" si="122"/>
        <v/>
      </c>
      <c r="B401" s="33" t="b">
        <f t="shared" si="123"/>
        <v>1</v>
      </c>
      <c r="C401" s="33" t="e">
        <f>IF(ISERROR(SMALL($D$4:$D$594,E401)),””,SMALL($D$4:$D$594,E401))</f>
        <v>#NAME?</v>
      </c>
      <c r="D401" s="34" t="str">
        <f t="shared" si="124"/>
        <v/>
      </c>
      <c r="E401" s="33">
        <f>ROWS($E$4:E401)</f>
        <v>398</v>
      </c>
      <c r="F401" s="33">
        <f t="shared" si="125"/>
        <v>0</v>
      </c>
      <c r="G401" s="33">
        <f>IF(OR(Report!$C$7="",Report!$C$7="All Levels"),1,IF(Report!$C$7=Data!Z401,1,0))</f>
        <v>0</v>
      </c>
      <c r="H401" s="33">
        <f t="shared" si="126"/>
        <v>1</v>
      </c>
      <c r="I401" s="33">
        <f t="shared" si="127"/>
        <v>3</v>
      </c>
      <c r="J401" s="33">
        <f>IF(OR(Report!$F$7="",Report!$F$7="All AMs"),1,IF(Report!$F$7=Data!W401,1,0))</f>
        <v>1</v>
      </c>
      <c r="K401" s="33">
        <f>IF(OR(Report!$E$7="",Report!$E$7="All Zones"),1,IF(Report!$E$7=Data!P401,1,0))</f>
        <v>1</v>
      </c>
      <c r="L401" s="33">
        <f>IF(OR(Report!$D$7="",Report!$D$7="All Regions"),1,IF(Report!$D$7=Data!O401,1,0))</f>
        <v>1</v>
      </c>
      <c r="M401" s="67" t="s">
        <v>1233</v>
      </c>
      <c r="N401" s="67" t="s">
        <v>1234</v>
      </c>
      <c r="O401" s="68" t="s">
        <v>19</v>
      </c>
      <c r="P401" s="68" t="s">
        <v>687</v>
      </c>
      <c r="Q401" s="68" t="s">
        <v>687</v>
      </c>
      <c r="R401" s="67" t="s">
        <v>777</v>
      </c>
      <c r="S401" s="67" t="s">
        <v>753</v>
      </c>
      <c r="T401" s="67" t="s">
        <v>756</v>
      </c>
      <c r="U401" s="67" t="s">
        <v>787</v>
      </c>
      <c r="V401" s="67"/>
      <c r="W401" s="67" t="s">
        <v>884</v>
      </c>
      <c r="X401" s="67" t="s">
        <v>147</v>
      </c>
      <c r="Y401" s="68" t="s">
        <v>361</v>
      </c>
      <c r="Z401" s="68" t="s">
        <v>13</v>
      </c>
      <c r="AA401" s="68" t="s">
        <v>925</v>
      </c>
      <c r="AB401" s="18">
        <f>IF(Z401="TM",IF(AA401="H",(COUNTIFS(Orders!AD:AD,Data!M401,Orders!W:W,0,Orders!X:X,0)+COUNTIFS(Orders!AD:AD,Data!M401,Orders!W:W,1,Orders!X:X,1)),0),IF(Data!Z401="AAM",SUMIFS(Data!AB:AB,Data!Z:Z,"TM",Data!X:X,Data!M401,AA:AA,"H"),IF(Data!Z401="AM",SUMIFS(Data!AB:AB,Data!Z:Z,"TM",Data!V:V,Data!M401,AA:AA,"H"),IF(Data!Z401="AZM",SUMIFS(Data!AB:AB,Data!Z:Z,"TM",Data!U:U,Data!M401,AA:AA,"H"),IF(Data!Z401="ZM",SUMIFS(Data!AB:AB,Data!Z:Z,"TM",Data!T:T,Data!M401,AA:AA,"H"),IF(Data!Z401="RM",SUMIFS(Data!AB:AB,Data!Z:Z,"TM",Data!S:S,Data!M401,AA:AA,"H"),IF(Data!Z401="CM",SUMIFS(Data!AB:AB,Data!Z:Z,"TM",Data!R:R,Data!M401,AA:AA,"H"),"")))))))</f>
        <v>0</v>
      </c>
      <c r="AC401" s="28">
        <f>IF(Z401="TM",IF(AA401="H",(SUMIFS(Orders!AG:AG,Orders!AD:AD,Data!M401,Orders!W:W,0,Orders!X:X,0)+SUMIFS(Orders!AG:AG,Orders!AD:AD,Data!M401,Orders!W:W,1,Orders!X:X,1))/12000,0),IF(Data!Z401="AAM",SUMIFS(Data!AC:AC,Data!Z:Z,"TM",Data!X:X,Data!M401,AA:AA,"H"),IF(Data!Z401="AM",SUMIFS(Data!AC:AC,Data!Z:Z,"TM",Data!V:V,Data!M401,AA:AA,"H"),IF(Data!Z401="AZM",SUMIFS(Data!AC:AC,Data!Z:Z,"TM",Data!U:U,Data!M401,AA:AA,"H"),IF(Data!Z401="Zone",SUMIFS(Data!AC:AC,Data!Z:Z,"TM",Data!T:T,Data!M401,AA:AA,"H"),IF(Data!Z401="Region",SUMIFS(Data!AC:AC,Data!Z:Z,"TM",Data!S:S,Data!M401,AA:AA,"H"),IF(Data!Z401="Country",SUMIFS(Data!AC:AC,Data!Z:Z,"TM",Data!R:R,Data!M401,AA:AA,"H"),"")))))))</f>
        <v>0</v>
      </c>
      <c r="AD401" s="18">
        <f>IF(Z401="TM",0,IF(Data!Z401="AAM",SUMIFS(Data!AD:AD,Data!Z:Z,"TM",Data!X:X,Data!M401,AA:AA,"H"),IF(Data!Z401="AM",SUMIFS(Data!AD:AD,Data!Z:Z,"TM",Data!V:V,Data!M401,AA:AA,"H"),IF(Data!Z401="AZM",SUMIFS(Data!AD:AD,Data!Z:Z,"TM",Data!U:U,Data!M401,AA:AA,"H"),IF(Data!Z401="Zone",SUMIFS(Data!AD:AD,Data!Z:Z,"TM",Data!T:T,Data!M401,AA:AA,"H"),IF(Data!Z401="Region",SUMIFS(Data!AD:AD,Data!Z:Z,"TM",Data!S:S,Data!M401,AA:AA,"H"),IF(Data!Z401="Country",SUMIFS(Data!AD:AD,Data!Z:Z,"TM",Data!R:R,Data!M401,AA:AA,"H"),"")))))))</f>
        <v>0</v>
      </c>
      <c r="AE401" s="27">
        <f t="shared" si="111"/>
        <v>0</v>
      </c>
      <c r="AF401" s="26">
        <f t="shared" si="112"/>
        <v>0</v>
      </c>
      <c r="AG401" s="26">
        <f t="shared" si="113"/>
        <v>0</v>
      </c>
      <c r="AH401" s="26">
        <f t="shared" si="114"/>
        <v>0</v>
      </c>
      <c r="AJ401" s="28">
        <f>IF(Z401="TM",IF(AA401="U",(SUMIFS(Orders!AG:AG,Orders!AD:AD,Data!M401,Orders!W:W,0,Orders!X:X,0)+SUMIFS(Orders!AG:AG,Orders!AD:AD,Data!M401,Orders!W:W,1,Orders!X:X,1))/12000,0),IF(Data!Z401="AAM",SUMIFS(Data!AJ:AJ,Data!Z:Z,"TM",Data!X:X,Data!M401,AA:AA,"U"),IF(Data!Z401="AM",SUMIFS(Data!AJ:AJ,Data!Z:Z,"TM",Data!V:V,Data!M401,AA:AA,"U"),IF(Data!Z401="AZM",SUMIFS(Data!AJ:AJ,Data!Z:Z,"TM",Data!U:U,Data!M401,AA:AA,"U"),IF(Data!Z401="Zone",SUMIFS(Data!AJ:AJ,Data!Z:Z,"TM",Data!T:T,Data!M401,AA:AA,"U"),IF(Data!Z401="Region",SUMIFS(Data!AJ:AJ,Data!Z:Z,"TM",Data!S:S,Data!M401,AA:AA,"U"),IF(Data!Z401="Country",SUMIFS(Data!AJ:AJ,Data!Z:Z,"TM",Data!R:R,Data!M401,AA:AA,"U"),"")))))))</f>
        <v>0</v>
      </c>
      <c r="AK401" s="18">
        <f>IF(Z401="TM",IF(AA401="U",(SUMIFS(Orders!AG:AG,Orders!AD:AD,Data!M401,Orders!W:W,0,Orders!X:X,0)+SUMIFS(Orders!AG:AG,Orders!AD:AD,Data!M401,Orders!W:W,1,Orders!X:X,1)),0),IF(Data!Z401="AAM",SUMIFS(Data!AK:AK,Data!Z:Z,"TM",Data!X:X,Data!M401,AA:AA,"U"),IF(Data!Z401="AM",SUMIFS(Data!AK:AK,Data!Z:Z,"TM",Data!V:V,Data!M401,AA:AA,"U"),IF(Data!Z401="AZM",SUMIFS(Data!AK:AK,Data!Z:Z,"TM",Data!U:U,Data!M401,AA:AA,"U"),IF(Data!Z401="Zone",SUMIFS(Data!AK:AK,Data!Z:Z,"TM",Data!T:T,Data!M401,AA:AA,"U"),IF(Data!Z401="Region",SUMIFS(Data!AK:AK,Data!Z:Z,"TM",Data!S:S,Data!M401,AA:AA,"U"),IF(Data!Z401="Country",SUMIFS(Data!AK:AK,Data!Z:Z,"TM",Data!R:R,Data!M401,AA:AA,"U"),"")))))))</f>
        <v>0</v>
      </c>
      <c r="AL401" s="18">
        <f>IF(Z401="TM",12000*0,IF(Data!Z401="AAM",SUMIFS(Data!AL:AL,Data!Z:Z,"TM",Data!X:X,Data!M401,AA:AA,"H"),IF(Data!Z401="AM",SUMIFS(Data!AL:AL,Data!Z:Z,"TM",Data!V:V,Data!M401,AA:AA,"H"),IF(Data!Z401="AZM",SUMIFS(Data!AL:AL,Data!Z:Z,"TM",Data!U:U,Data!M401,AA:AA,"H"),IF(Data!Z401="Zone",SUMIFS(Data!AL:AL,Data!Z:Z,"TM",Data!T:T,Data!M401,AA:AA,"H"),IF(Data!Z401="Region",SUMIFS(Data!AL:AL,Data!Z:Z,"TM",Data!S:S,Data!M401,AA:AA,"H"),IF(Data!Z401="Country",SUMIFS(Data!AL:AL,Data!Z:Z,"TM",Data!R:R,Data!M401,AA:AA,"H"),"")))))))</f>
        <v>0</v>
      </c>
      <c r="AM401" s="27">
        <f t="shared" si="115"/>
        <v>0</v>
      </c>
      <c r="AN401" s="26">
        <f t="shared" si="116"/>
        <v>0</v>
      </c>
      <c r="AO401" s="26">
        <f t="shared" si="117"/>
        <v>0</v>
      </c>
      <c r="AQ401" s="28">
        <f t="shared" si="118"/>
        <v>0</v>
      </c>
      <c r="AR401" s="18">
        <f t="shared" si="119"/>
        <v>0</v>
      </c>
      <c r="AS401" s="18">
        <f t="shared" si="120"/>
        <v>0</v>
      </c>
      <c r="AT401" s="27">
        <f t="shared" si="121"/>
        <v>0</v>
      </c>
      <c r="AU401" s="27"/>
      <c r="AV401" s="27"/>
      <c r="AW401" s="18">
        <f>IF(Z401="TM",(COUNTIFS(Orders!AD:AD,Data!M401,Orders!W:W,0,Orders!X:X,0,Orders!S:S,"*Ray*")+COUNTIFS(Orders!AD:AD,Data!M401,Orders!W:W,1,Orders!X:X,1,Orders!S:S,"*Ray*")+COUNTIFS(Orders!AD:AD,Data!M401,Orders!W:W,0,Orders!X:X,0,Orders!S:S,"*Fabric*")+COUNTIFS(Orders!AD:AD,Data!M401,Orders!W:W,1,Orders!X:X,1,Orders!S:S,"*Fabric*")),IF(Data!Z401="AAM",SUMIFS(Data!AW:AW,Data!Z:Z,"TM",Data!X:X,Data!M401),IF(Data!Z401="AM",SUMIFS(Data!AW:AW,Data!Z:Z,"TM",Data!V:V,Data!M401),IF(Data!Z401="AZM",SUMIFS(Data!AW:AW,Data!Z:Z,"TM",Data!U:U,Data!M401),IF(Data!Z401="Zone",SUMIFS(Data!AW:AW,Data!Z:Z,"TM",Data!T:T,Data!M401),IF(Data!Z401="Region",SUMIFS(Data!AW:AW,Data!Z:Z,"TM",Data!S:S,Data!M401),IF(Data!Z401="Country",SUMIFS(Data!AW:AW,Data!Z:Z,"TM",Data!R:R,Data!M401),0)))))))</f>
        <v>0</v>
      </c>
      <c r="AX401" s="18">
        <f>IF(Z401="TM",(COUNTIFS(Orders!AD:AD,Data!M401,Orders!W:W,0,Orders!X:X,0,Orders!S:S,"*Starter*")+COUNTIFS(Orders!AD:AD,Data!M401,Orders!W:W,1,Orders!X:X,1,Orders!S:S,"*Starter*")),IF(Data!Z401="AAM",SUMIFS(Data!AX:AX,Data!Z:Z,"TM",Data!X:X,Data!M401),IF(Data!Z401="AM",SUMIFS(Data!AX:AX,Data!Z:Z,"TM",Data!V:V,Data!M401),IF(Data!Z401="AZM",SUMIFS(Data!AX:AX,Data!Z:Z,"TM",Data!U:U,Data!M401),IF(Data!Z401="Zone",SUMIFS(Data!AX:AX,Data!Z:Z,"TM",Data!T:T,Data!M401),IF(Data!Z401="Region",SUMIFS(Data!AX:AX,Data!Z:Z,"TM",Data!S:S,Data!M401),IF(Data!Z401="Country",SUMIFS(Data!AX:AX,Data!Z:Z,"TM",Data!R:R,Data!M401),0)))))))</f>
        <v>0</v>
      </c>
      <c r="AY401" s="18">
        <f>IF(Z401="TM",(COUNTIFS(Orders!AD:AD,Data!M401,Orders!W:W,0,Orders!X:X,0,Orders!S:S,"*Pro*")+COUNTIFS(Orders!AD:AD,Data!M401,Orders!W:W,1,Orders!X:X,1,Orders!S:S,"*Pro*")),IF(Data!Z401="AAM",SUMIFS(Data!AY:AY,Data!Z:Z,"TM",Data!X:X,Data!M401),IF(Data!Z401="AM",SUMIFS(Data!AY:AY,Data!Z:Z,"TM",Data!V:V,Data!M401),IF(Data!Z401="AZM",SUMIFS(Data!AY:AY,Data!Z:Z,"TM",Data!U:U,Data!M401),IF(Data!Z401="Zone",SUMIFS(Data!AY:AY,Data!Z:Z,"TM",Data!T:T,Data!M401),IF(Data!Z401="Region",SUMIFS(Data!AY:AY,Data!Z:Z,"TM",Data!S:S,Data!M401),IF(Data!Z401="Country",SUMIFS(Data!AY:AY,Data!Z:Z,"TM",Data!R:R,Data!M401),0)))))))</f>
        <v>0</v>
      </c>
      <c r="AZ401" s="18">
        <f>IF(Z401="TM",(COUNTIFS(Orders!AD:AD,Data!M401,Orders!W:W,0,Orders!X:X,0,Orders!S:S,"*Tab*")+COUNTIFS(Orders!AD:AD,Data!M401,Orders!W:W,1,Orders!X:X,1,Orders!S:S,"*Tab*")),IF(Data!Z401="AAM",SUMIFS(Data!AZ:AZ,Data!Z:Z,"TM",Data!X:X,Data!M401),IF(Data!Z401="AM",SUMIFS(Data!AZ:AZ,Data!Z:Z,"TM",Data!V:V,Data!M401),IF(Data!Z401="AZM",SUMIFS(Data!AZ:AZ,Data!Z:Z,"TM",Data!U:U,Data!M401),IF(Data!Z401="Zone",SUMIFS(Data!AZ:AZ,Data!Z:Z,"TM",Data!T:T,Data!M401),IF(Data!Z401="Region",SUMIFS(Data!AZ:AZ,Data!Z:Z,"TM",Data!S:S,Data!M401),IF(Data!Z401="Country",SUMIFS(Data!AZ:AZ,Data!Z:Z,"TM",Data!R:R,Data!M401),0)))))))</f>
        <v>0</v>
      </c>
      <c r="BA401" s="18">
        <f>IF(Z401="TM",(COUNTIFS(Orders!AD:AD,Data!M401,Orders!W:W,0,Orders!X:X,0,Orders!S:S,"*Dental*")+COUNTIFS(Orders!AD:AD,Data!M401,Orders!W:W,1,Orders!X:X,1,Orders!S:S,"*Dental*")+COUNTIFS(Orders!AD:AD,Data!M401,Orders!W:W,0,Orders!X:X,0,Orders!S:S,"*Pediatric*")+COUNTIFS(Orders!AD:AD,Data!M401,Orders!W:W,1,Orders!X:X,1,Orders!S:S,"*Pediatric*")),IF(Data!Z401="AAM",SUMIFS(Data!BA:BA,Data!Z:Z,"TM",Data!X:X,Data!M401),IF(Data!Z401="AM",SUMIFS(Data!BA:BA,Data!Z:Z,"TM",Data!V:V,Data!M401),IF(Data!Z401="AZM",SUMIFS(Data!BA:BA,Data!Z:Z,"TM",Data!U:U,Data!M401),IF(Data!Z401="Zone",SUMIFS(Data!BA:BA,Data!Z:Z,"TM",Data!T:T,Data!M401),IF(Data!Z401="Region",SUMIFS(Data!BA:BA,Data!Z:Z,"TM",Data!S:S,Data!M401),IF(Data!Z401="Country",SUMIFS(Data!BA:BA,Data!Z:Z,"TM",Data!R:R,Data!M401),0)))))))</f>
        <v>0</v>
      </c>
      <c r="BB401" s="18">
        <f>IF(Z401="TM",(COUNTIFS(Orders!AD:AD,Data!M401,Orders!W:W,0,Orders!X:X,0,Orders!S:S,"*Fabric*")+COUNTIFS(Orders!AD:AD,Data!M401,Orders!W:W,1,Orders!X:X,1,Orders!S:S,"*Fabric*")),IF(Data!Z401="AAM",SUMIFS(Data!BB:BB,Data!Z:Z,"TM",Data!X:X,Data!M401),IF(Data!Z401="AM",SUMIFS(Data!BB:BB,Data!Z:Z,"TM",Data!V:V,Data!M401),IF(Data!Z401="AZM",SUMIFS(Data!BB:BB,Data!Z:Z,"TM",Data!U:U,Data!M401),IF(Data!Z401="Zone",SUMIFS(Data!BB:BB,Data!Z:Z,"TM",Data!T:T,Data!M401),IF(Data!Z401="Region",SUMIFS(Data!BB:BB,Data!Z:Z,"TM",Data!S:S,Data!M401),IF(Data!Z401="Country",SUMIFS(Data!BB:BB,Data!Z:Z,"TM",Data!R:R,Data!M401),0)))))))</f>
        <v>0</v>
      </c>
    </row>
    <row r="402" spans="1:54" ht="15.75" x14ac:dyDescent="0.3">
      <c r="A402" s="33" t="str">
        <f t="shared" si="122"/>
        <v/>
      </c>
      <c r="B402" s="33" t="b">
        <f t="shared" si="123"/>
        <v>1</v>
      </c>
      <c r="C402" s="33" t="e">
        <f>IF(ISERROR(SMALL($D$4:$D$594,E402)),””,SMALL($D$4:$D$594,E402))</f>
        <v>#NAME?</v>
      </c>
      <c r="D402" s="34" t="str">
        <f t="shared" si="124"/>
        <v/>
      </c>
      <c r="E402" s="33">
        <f>ROWS($E$4:E402)</f>
        <v>399</v>
      </c>
      <c r="F402" s="33">
        <f t="shared" si="125"/>
        <v>0</v>
      </c>
      <c r="G402" s="33">
        <f>IF(OR(Report!$C$7="",Report!$C$7="All Levels"),1,IF(Report!$C$7=Data!Z402,1,0))</f>
        <v>0</v>
      </c>
      <c r="H402" s="33">
        <f t="shared" si="126"/>
        <v>1</v>
      </c>
      <c r="I402" s="33">
        <f t="shared" si="127"/>
        <v>3</v>
      </c>
      <c r="J402" s="33">
        <f>IF(OR(Report!$F$7="",Report!$F$7="All AMs"),1,IF(Report!$F$7=Data!W402,1,0))</f>
        <v>1</v>
      </c>
      <c r="K402" s="33">
        <f>IF(OR(Report!$E$7="",Report!$E$7="All Zones"),1,IF(Report!$E$7=Data!P402,1,0))</f>
        <v>1</v>
      </c>
      <c r="L402" s="33">
        <f>IF(OR(Report!$D$7="",Report!$D$7="All Regions"),1,IF(Report!$D$7=Data!O402,1,0))</f>
        <v>1</v>
      </c>
      <c r="M402" s="67" t="s">
        <v>353</v>
      </c>
      <c r="N402" s="67" t="s">
        <v>1235</v>
      </c>
      <c r="O402" s="68" t="s">
        <v>19</v>
      </c>
      <c r="P402" s="68" t="s">
        <v>687</v>
      </c>
      <c r="Q402" s="68" t="s">
        <v>687</v>
      </c>
      <c r="R402" s="67" t="s">
        <v>777</v>
      </c>
      <c r="S402" s="67" t="s">
        <v>753</v>
      </c>
      <c r="T402" s="67" t="s">
        <v>756</v>
      </c>
      <c r="U402" s="67" t="s">
        <v>787</v>
      </c>
      <c r="V402" s="67"/>
      <c r="W402" s="67" t="s">
        <v>884</v>
      </c>
      <c r="X402" s="67"/>
      <c r="Y402" s="68" t="s">
        <v>361</v>
      </c>
      <c r="Z402" s="68" t="s">
        <v>13</v>
      </c>
      <c r="AA402" s="68" t="s">
        <v>70</v>
      </c>
      <c r="AB402" s="18">
        <f>IF(Z402="TM",IF(AA402="H",(COUNTIFS(Orders!AD:AD,Data!M402,Orders!W:W,0,Orders!X:X,0)+COUNTIFS(Orders!AD:AD,Data!M402,Orders!W:W,1,Orders!X:X,1)),0),IF(Data!Z402="AAM",SUMIFS(Data!AB:AB,Data!Z:Z,"TM",Data!X:X,Data!M402,AA:AA,"H"),IF(Data!Z402="AM",SUMIFS(Data!AB:AB,Data!Z:Z,"TM",Data!V:V,Data!M402,AA:AA,"H"),IF(Data!Z402="AZM",SUMIFS(Data!AB:AB,Data!Z:Z,"TM",Data!U:U,Data!M402,AA:AA,"H"),IF(Data!Z402="ZM",SUMIFS(Data!AB:AB,Data!Z:Z,"TM",Data!T:T,Data!M402,AA:AA,"H"),IF(Data!Z402="RM",SUMIFS(Data!AB:AB,Data!Z:Z,"TM",Data!S:S,Data!M402,AA:AA,"H"),IF(Data!Z402="CM",SUMIFS(Data!AB:AB,Data!Z:Z,"TM",Data!R:R,Data!M402,AA:AA,"H"),"")))))))</f>
        <v>0</v>
      </c>
      <c r="AC402" s="28">
        <f>IF(Z402="TM",IF(AA402="H",(SUMIFS(Orders!AG:AG,Orders!AD:AD,Data!M402,Orders!W:W,0,Orders!X:X,0)+SUMIFS(Orders!AG:AG,Orders!AD:AD,Data!M402,Orders!W:W,1,Orders!X:X,1))/12000,0),IF(Data!Z402="AAM",SUMIFS(Data!AC:AC,Data!Z:Z,"TM",Data!X:X,Data!M402,AA:AA,"H"),IF(Data!Z402="AM",SUMIFS(Data!AC:AC,Data!Z:Z,"TM",Data!V:V,Data!M402,AA:AA,"H"),IF(Data!Z402="AZM",SUMIFS(Data!AC:AC,Data!Z:Z,"TM",Data!U:U,Data!M402,AA:AA,"H"),IF(Data!Z402="Zone",SUMIFS(Data!AC:AC,Data!Z:Z,"TM",Data!T:T,Data!M402,AA:AA,"H"),IF(Data!Z402="Region",SUMIFS(Data!AC:AC,Data!Z:Z,"TM",Data!S:S,Data!M402,AA:AA,"H"),IF(Data!Z402="Country",SUMIFS(Data!AC:AC,Data!Z:Z,"TM",Data!R:R,Data!M402,AA:AA,"H"),"")))))))</f>
        <v>0</v>
      </c>
      <c r="AD402" s="18">
        <f>IF(Z402="TM",0,IF(Data!Z402="AAM",SUMIFS(Data!AD:AD,Data!Z:Z,"TM",Data!X:X,Data!M402,AA:AA,"H"),IF(Data!Z402="AM",SUMIFS(Data!AD:AD,Data!Z:Z,"TM",Data!V:V,Data!M402,AA:AA,"H"),IF(Data!Z402="AZM",SUMIFS(Data!AD:AD,Data!Z:Z,"TM",Data!U:U,Data!M402,AA:AA,"H"),IF(Data!Z402="Zone",SUMIFS(Data!AD:AD,Data!Z:Z,"TM",Data!T:T,Data!M402,AA:AA,"H"),IF(Data!Z402="Region",SUMIFS(Data!AD:AD,Data!Z:Z,"TM",Data!S:S,Data!M402,AA:AA,"H"),IF(Data!Z402="Country",SUMIFS(Data!AD:AD,Data!Z:Z,"TM",Data!R:R,Data!M402,AA:AA,"H"),"")))))))</f>
        <v>0</v>
      </c>
      <c r="AE402" s="27">
        <f t="shared" si="111"/>
        <v>0</v>
      </c>
      <c r="AF402" s="26">
        <f t="shared" si="112"/>
        <v>0</v>
      </c>
      <c r="AG402" s="26">
        <f t="shared" si="113"/>
        <v>0</v>
      </c>
      <c r="AH402" s="26">
        <f t="shared" si="114"/>
        <v>0</v>
      </c>
      <c r="AJ402" s="28">
        <f>IF(Z402="TM",IF(AA402="U",(SUMIFS(Orders!AG:AG,Orders!AD:AD,Data!M402,Orders!W:W,0,Orders!X:X,0)+SUMIFS(Orders!AG:AG,Orders!AD:AD,Data!M402,Orders!W:W,1,Orders!X:X,1))/12000,0),IF(Data!Z402="AAM",SUMIFS(Data!AJ:AJ,Data!Z:Z,"TM",Data!X:X,Data!M402,AA:AA,"U"),IF(Data!Z402="AM",SUMIFS(Data!AJ:AJ,Data!Z:Z,"TM",Data!V:V,Data!M402,AA:AA,"U"),IF(Data!Z402="AZM",SUMIFS(Data!AJ:AJ,Data!Z:Z,"TM",Data!U:U,Data!M402,AA:AA,"U"),IF(Data!Z402="Zone",SUMIFS(Data!AJ:AJ,Data!Z:Z,"TM",Data!T:T,Data!M402,AA:AA,"U"),IF(Data!Z402="Region",SUMIFS(Data!AJ:AJ,Data!Z:Z,"TM",Data!S:S,Data!M402,AA:AA,"U"),IF(Data!Z402="Country",SUMIFS(Data!AJ:AJ,Data!Z:Z,"TM",Data!R:R,Data!M402,AA:AA,"U"),"")))))))</f>
        <v>0</v>
      </c>
      <c r="AK402" s="18">
        <f>IF(Z402="TM",IF(AA402="U",(SUMIFS(Orders!AG:AG,Orders!AD:AD,Data!M402,Orders!W:W,0,Orders!X:X,0)+SUMIFS(Orders!AG:AG,Orders!AD:AD,Data!M402,Orders!W:W,1,Orders!X:X,1)),0),IF(Data!Z402="AAM",SUMIFS(Data!AK:AK,Data!Z:Z,"TM",Data!X:X,Data!M402,AA:AA,"U"),IF(Data!Z402="AM",SUMIFS(Data!AK:AK,Data!Z:Z,"TM",Data!V:V,Data!M402,AA:AA,"U"),IF(Data!Z402="AZM",SUMIFS(Data!AK:AK,Data!Z:Z,"TM",Data!U:U,Data!M402,AA:AA,"U"),IF(Data!Z402="Zone",SUMIFS(Data!AK:AK,Data!Z:Z,"TM",Data!T:T,Data!M402,AA:AA,"U"),IF(Data!Z402="Region",SUMIFS(Data!AK:AK,Data!Z:Z,"TM",Data!S:S,Data!M402,AA:AA,"U"),IF(Data!Z402="Country",SUMIFS(Data!AK:AK,Data!Z:Z,"TM",Data!R:R,Data!M402,AA:AA,"U"),"")))))))</f>
        <v>0</v>
      </c>
      <c r="AL402" s="18">
        <f>IF(Z402="TM",12000*0,IF(Data!Z402="AAM",SUMIFS(Data!AL:AL,Data!Z:Z,"TM",Data!X:X,Data!M402,AA:AA,"H"),IF(Data!Z402="AM",SUMIFS(Data!AL:AL,Data!Z:Z,"TM",Data!V:V,Data!M402,AA:AA,"H"),IF(Data!Z402="AZM",SUMIFS(Data!AL:AL,Data!Z:Z,"TM",Data!U:U,Data!M402,AA:AA,"H"),IF(Data!Z402="Zone",SUMIFS(Data!AL:AL,Data!Z:Z,"TM",Data!T:T,Data!M402,AA:AA,"H"),IF(Data!Z402="Region",SUMIFS(Data!AL:AL,Data!Z:Z,"TM",Data!S:S,Data!M402,AA:AA,"H"),IF(Data!Z402="Country",SUMIFS(Data!AL:AL,Data!Z:Z,"TM",Data!R:R,Data!M402,AA:AA,"H"),"")))))))</f>
        <v>0</v>
      </c>
      <c r="AM402" s="27">
        <f t="shared" si="115"/>
        <v>0</v>
      </c>
      <c r="AN402" s="26">
        <f t="shared" si="116"/>
        <v>0</v>
      </c>
      <c r="AO402" s="26">
        <f t="shared" si="117"/>
        <v>0</v>
      </c>
      <c r="AQ402" s="28">
        <f t="shared" si="118"/>
        <v>0</v>
      </c>
      <c r="AR402" s="18">
        <f t="shared" si="119"/>
        <v>0</v>
      </c>
      <c r="AS402" s="18">
        <f t="shared" si="120"/>
        <v>0</v>
      </c>
      <c r="AT402" s="27">
        <f t="shared" si="121"/>
        <v>0</v>
      </c>
      <c r="AU402" s="27"/>
      <c r="AV402" s="27"/>
      <c r="AW402" s="18">
        <f>IF(Z402="TM",(COUNTIFS(Orders!AD:AD,Data!M402,Orders!W:W,0,Orders!X:X,0,Orders!S:S,"*Ray*")+COUNTIFS(Orders!AD:AD,Data!M402,Orders!W:W,1,Orders!X:X,1,Orders!S:S,"*Ray*")+COUNTIFS(Orders!AD:AD,Data!M402,Orders!W:W,0,Orders!X:X,0,Orders!S:S,"*Fabric*")+COUNTIFS(Orders!AD:AD,Data!M402,Orders!W:W,1,Orders!X:X,1,Orders!S:S,"*Fabric*")),IF(Data!Z402="AAM",SUMIFS(Data!AW:AW,Data!Z:Z,"TM",Data!X:X,Data!M402),IF(Data!Z402="AM",SUMIFS(Data!AW:AW,Data!Z:Z,"TM",Data!V:V,Data!M402),IF(Data!Z402="AZM",SUMIFS(Data!AW:AW,Data!Z:Z,"TM",Data!U:U,Data!M402),IF(Data!Z402="Zone",SUMIFS(Data!AW:AW,Data!Z:Z,"TM",Data!T:T,Data!M402),IF(Data!Z402="Region",SUMIFS(Data!AW:AW,Data!Z:Z,"TM",Data!S:S,Data!M402),IF(Data!Z402="Country",SUMIFS(Data!AW:AW,Data!Z:Z,"TM",Data!R:R,Data!M402),0)))))))</f>
        <v>0</v>
      </c>
      <c r="AX402" s="18">
        <f>IF(Z402="TM",(COUNTIFS(Orders!AD:AD,Data!M402,Orders!W:W,0,Orders!X:X,0,Orders!S:S,"*Starter*")+COUNTIFS(Orders!AD:AD,Data!M402,Orders!W:W,1,Orders!X:X,1,Orders!S:S,"*Starter*")),IF(Data!Z402="AAM",SUMIFS(Data!AX:AX,Data!Z:Z,"TM",Data!X:X,Data!M402),IF(Data!Z402="AM",SUMIFS(Data!AX:AX,Data!Z:Z,"TM",Data!V:V,Data!M402),IF(Data!Z402="AZM",SUMIFS(Data!AX:AX,Data!Z:Z,"TM",Data!U:U,Data!M402),IF(Data!Z402="Zone",SUMIFS(Data!AX:AX,Data!Z:Z,"TM",Data!T:T,Data!M402),IF(Data!Z402="Region",SUMIFS(Data!AX:AX,Data!Z:Z,"TM",Data!S:S,Data!M402),IF(Data!Z402="Country",SUMIFS(Data!AX:AX,Data!Z:Z,"TM",Data!R:R,Data!M402),0)))))))</f>
        <v>0</v>
      </c>
      <c r="AY402" s="18">
        <f>IF(Z402="TM",(COUNTIFS(Orders!AD:AD,Data!M402,Orders!W:W,0,Orders!X:X,0,Orders!S:S,"*Pro*")+COUNTIFS(Orders!AD:AD,Data!M402,Orders!W:W,1,Orders!X:X,1,Orders!S:S,"*Pro*")),IF(Data!Z402="AAM",SUMIFS(Data!AY:AY,Data!Z:Z,"TM",Data!X:X,Data!M402),IF(Data!Z402="AM",SUMIFS(Data!AY:AY,Data!Z:Z,"TM",Data!V:V,Data!M402),IF(Data!Z402="AZM",SUMIFS(Data!AY:AY,Data!Z:Z,"TM",Data!U:U,Data!M402),IF(Data!Z402="Zone",SUMIFS(Data!AY:AY,Data!Z:Z,"TM",Data!T:T,Data!M402),IF(Data!Z402="Region",SUMIFS(Data!AY:AY,Data!Z:Z,"TM",Data!S:S,Data!M402),IF(Data!Z402="Country",SUMIFS(Data!AY:AY,Data!Z:Z,"TM",Data!R:R,Data!M402),0)))))))</f>
        <v>0</v>
      </c>
      <c r="AZ402" s="18">
        <f>IF(Z402="TM",(COUNTIFS(Orders!AD:AD,Data!M402,Orders!W:W,0,Orders!X:X,0,Orders!S:S,"*Tab*")+COUNTIFS(Orders!AD:AD,Data!M402,Orders!W:W,1,Orders!X:X,1,Orders!S:S,"*Tab*")),IF(Data!Z402="AAM",SUMIFS(Data!AZ:AZ,Data!Z:Z,"TM",Data!X:X,Data!M402),IF(Data!Z402="AM",SUMIFS(Data!AZ:AZ,Data!Z:Z,"TM",Data!V:V,Data!M402),IF(Data!Z402="AZM",SUMIFS(Data!AZ:AZ,Data!Z:Z,"TM",Data!U:U,Data!M402),IF(Data!Z402="Zone",SUMIFS(Data!AZ:AZ,Data!Z:Z,"TM",Data!T:T,Data!M402),IF(Data!Z402="Region",SUMIFS(Data!AZ:AZ,Data!Z:Z,"TM",Data!S:S,Data!M402),IF(Data!Z402="Country",SUMIFS(Data!AZ:AZ,Data!Z:Z,"TM",Data!R:R,Data!M402),0)))))))</f>
        <v>0</v>
      </c>
      <c r="BA402" s="18">
        <f>IF(Z402="TM",(COUNTIFS(Orders!AD:AD,Data!M402,Orders!W:W,0,Orders!X:X,0,Orders!S:S,"*Dental*")+COUNTIFS(Orders!AD:AD,Data!M402,Orders!W:W,1,Orders!X:X,1,Orders!S:S,"*Dental*")+COUNTIFS(Orders!AD:AD,Data!M402,Orders!W:W,0,Orders!X:X,0,Orders!S:S,"*Pediatric*")+COUNTIFS(Orders!AD:AD,Data!M402,Orders!W:W,1,Orders!X:X,1,Orders!S:S,"*Pediatric*")),IF(Data!Z402="AAM",SUMIFS(Data!BA:BA,Data!Z:Z,"TM",Data!X:X,Data!M402),IF(Data!Z402="AM",SUMIFS(Data!BA:BA,Data!Z:Z,"TM",Data!V:V,Data!M402),IF(Data!Z402="AZM",SUMIFS(Data!BA:BA,Data!Z:Z,"TM",Data!U:U,Data!M402),IF(Data!Z402="Zone",SUMIFS(Data!BA:BA,Data!Z:Z,"TM",Data!T:T,Data!M402),IF(Data!Z402="Region",SUMIFS(Data!BA:BA,Data!Z:Z,"TM",Data!S:S,Data!M402),IF(Data!Z402="Country",SUMIFS(Data!BA:BA,Data!Z:Z,"TM",Data!R:R,Data!M402),0)))))))</f>
        <v>0</v>
      </c>
      <c r="BB402" s="18">
        <f>IF(Z402="TM",(COUNTIFS(Orders!AD:AD,Data!M402,Orders!W:W,0,Orders!X:X,0,Orders!S:S,"*Fabric*")+COUNTIFS(Orders!AD:AD,Data!M402,Orders!W:W,1,Orders!X:X,1,Orders!S:S,"*Fabric*")),IF(Data!Z402="AAM",SUMIFS(Data!BB:BB,Data!Z:Z,"TM",Data!X:X,Data!M402),IF(Data!Z402="AM",SUMIFS(Data!BB:BB,Data!Z:Z,"TM",Data!V:V,Data!M402),IF(Data!Z402="AZM",SUMIFS(Data!BB:BB,Data!Z:Z,"TM",Data!U:U,Data!M402),IF(Data!Z402="Zone",SUMIFS(Data!BB:BB,Data!Z:Z,"TM",Data!T:T,Data!M402),IF(Data!Z402="Region",SUMIFS(Data!BB:BB,Data!Z:Z,"TM",Data!S:S,Data!M402),IF(Data!Z402="Country",SUMIFS(Data!BB:BB,Data!Z:Z,"TM",Data!R:R,Data!M402),0)))))))</f>
        <v>0</v>
      </c>
    </row>
    <row r="403" spans="1:54" ht="15.75" x14ac:dyDescent="0.3">
      <c r="A403" s="33" t="str">
        <f t="shared" si="122"/>
        <v/>
      </c>
      <c r="B403" s="33" t="b">
        <f t="shared" si="123"/>
        <v>1</v>
      </c>
      <c r="C403" s="33" t="e">
        <f>IF(ISERROR(SMALL($D$4:$D$594,E403)),””,SMALL($D$4:$D$594,E403))</f>
        <v>#NAME?</v>
      </c>
      <c r="D403" s="34" t="str">
        <f t="shared" si="124"/>
        <v/>
      </c>
      <c r="E403" s="33">
        <f>ROWS($E$4:E403)</f>
        <v>400</v>
      </c>
      <c r="F403" s="33">
        <f t="shared" si="125"/>
        <v>0</v>
      </c>
      <c r="G403" s="33">
        <f>IF(OR(Report!$C$7="",Report!$C$7="All Levels"),1,IF(Report!$C$7=Data!Z403,1,0))</f>
        <v>0</v>
      </c>
      <c r="H403" s="33">
        <f t="shared" si="126"/>
        <v>1</v>
      </c>
      <c r="I403" s="33">
        <f t="shared" si="127"/>
        <v>3</v>
      </c>
      <c r="J403" s="33">
        <f>IF(OR(Report!$F$7="",Report!$F$7="All AMs"),1,IF(Report!$F$7=Data!W403,1,0))</f>
        <v>1</v>
      </c>
      <c r="K403" s="33">
        <f>IF(OR(Report!$E$7="",Report!$E$7="All Zones"),1,IF(Report!$E$7=Data!P403,1,0))</f>
        <v>1</v>
      </c>
      <c r="L403" s="33">
        <f>IF(OR(Report!$D$7="",Report!$D$7="All Regions"),1,IF(Report!$D$7=Data!O403,1,0))</f>
        <v>1</v>
      </c>
      <c r="M403" s="67" t="s">
        <v>639</v>
      </c>
      <c r="N403" s="67" t="s">
        <v>1236</v>
      </c>
      <c r="O403" s="68" t="s">
        <v>19</v>
      </c>
      <c r="P403" s="68" t="s">
        <v>687</v>
      </c>
      <c r="Q403" s="68" t="s">
        <v>687</v>
      </c>
      <c r="R403" s="67" t="s">
        <v>777</v>
      </c>
      <c r="S403" s="67" t="s">
        <v>753</v>
      </c>
      <c r="T403" s="67" t="s">
        <v>756</v>
      </c>
      <c r="U403" s="67" t="s">
        <v>787</v>
      </c>
      <c r="V403" s="67"/>
      <c r="W403" s="67" t="s">
        <v>884</v>
      </c>
      <c r="X403" s="67"/>
      <c r="Y403" s="68" t="s">
        <v>361</v>
      </c>
      <c r="Z403" s="68" t="s">
        <v>13</v>
      </c>
      <c r="AA403" s="68" t="s">
        <v>70</v>
      </c>
      <c r="AB403" s="18">
        <f>IF(Z403="TM",IF(AA403="H",(COUNTIFS(Orders!AD:AD,Data!M403,Orders!W:W,0,Orders!X:X,0)+COUNTIFS(Orders!AD:AD,Data!M403,Orders!W:W,1,Orders!X:X,1)),0),IF(Data!Z403="AAM",SUMIFS(Data!AB:AB,Data!Z:Z,"TM",Data!X:X,Data!M403,AA:AA,"H"),IF(Data!Z403="AM",SUMIFS(Data!AB:AB,Data!Z:Z,"TM",Data!V:V,Data!M403,AA:AA,"H"),IF(Data!Z403="AZM",SUMIFS(Data!AB:AB,Data!Z:Z,"TM",Data!U:U,Data!M403,AA:AA,"H"),IF(Data!Z403="ZM",SUMIFS(Data!AB:AB,Data!Z:Z,"TM",Data!T:T,Data!M403,AA:AA,"H"),IF(Data!Z403="RM",SUMIFS(Data!AB:AB,Data!Z:Z,"TM",Data!S:S,Data!M403,AA:AA,"H"),IF(Data!Z403="CM",SUMIFS(Data!AB:AB,Data!Z:Z,"TM",Data!R:R,Data!M403,AA:AA,"H"),"")))))))</f>
        <v>0</v>
      </c>
      <c r="AC403" s="28">
        <f>IF(Z403="TM",IF(AA403="H",(SUMIFS(Orders!AG:AG,Orders!AD:AD,Data!M403,Orders!W:W,0,Orders!X:X,0)+SUMIFS(Orders!AG:AG,Orders!AD:AD,Data!M403,Orders!W:W,1,Orders!X:X,1))/12000,0),IF(Data!Z403="AAM",SUMIFS(Data!AC:AC,Data!Z:Z,"TM",Data!X:X,Data!M403,AA:AA,"H"),IF(Data!Z403="AM",SUMIFS(Data!AC:AC,Data!Z:Z,"TM",Data!V:V,Data!M403,AA:AA,"H"),IF(Data!Z403="AZM",SUMIFS(Data!AC:AC,Data!Z:Z,"TM",Data!U:U,Data!M403,AA:AA,"H"),IF(Data!Z403="Zone",SUMIFS(Data!AC:AC,Data!Z:Z,"TM",Data!T:T,Data!M403,AA:AA,"H"),IF(Data!Z403="Region",SUMIFS(Data!AC:AC,Data!Z:Z,"TM",Data!S:S,Data!M403,AA:AA,"H"),IF(Data!Z403="Country",SUMIFS(Data!AC:AC,Data!Z:Z,"TM",Data!R:R,Data!M403,AA:AA,"H"),"")))))))</f>
        <v>0</v>
      </c>
      <c r="AD403" s="18">
        <f>IF(Z403="TM",0,IF(Data!Z403="AAM",SUMIFS(Data!AD:AD,Data!Z:Z,"TM",Data!X:X,Data!M403,AA:AA,"H"),IF(Data!Z403="AM",SUMIFS(Data!AD:AD,Data!Z:Z,"TM",Data!V:V,Data!M403,AA:AA,"H"),IF(Data!Z403="AZM",SUMIFS(Data!AD:AD,Data!Z:Z,"TM",Data!U:U,Data!M403,AA:AA,"H"),IF(Data!Z403="Zone",SUMIFS(Data!AD:AD,Data!Z:Z,"TM",Data!T:T,Data!M403,AA:AA,"H"),IF(Data!Z403="Region",SUMIFS(Data!AD:AD,Data!Z:Z,"TM",Data!S:S,Data!M403,AA:AA,"H"),IF(Data!Z403="Country",SUMIFS(Data!AD:AD,Data!Z:Z,"TM",Data!R:R,Data!M403,AA:AA,"H"),"")))))))</f>
        <v>0</v>
      </c>
      <c r="AE403" s="27">
        <f t="shared" si="111"/>
        <v>0</v>
      </c>
      <c r="AF403" s="26">
        <f t="shared" si="112"/>
        <v>0</v>
      </c>
      <c r="AG403" s="26">
        <f t="shared" si="113"/>
        <v>0</v>
      </c>
      <c r="AH403" s="26">
        <f t="shared" si="114"/>
        <v>0</v>
      </c>
      <c r="AJ403" s="28">
        <f>IF(Z403="TM",IF(AA403="U",(SUMIFS(Orders!AG:AG,Orders!AD:AD,Data!M403,Orders!W:W,0,Orders!X:X,0)+SUMIFS(Orders!AG:AG,Orders!AD:AD,Data!M403,Orders!W:W,1,Orders!X:X,1))/12000,0),IF(Data!Z403="AAM",SUMIFS(Data!AJ:AJ,Data!Z:Z,"TM",Data!X:X,Data!M403,AA:AA,"U"),IF(Data!Z403="AM",SUMIFS(Data!AJ:AJ,Data!Z:Z,"TM",Data!V:V,Data!M403,AA:AA,"U"),IF(Data!Z403="AZM",SUMIFS(Data!AJ:AJ,Data!Z:Z,"TM",Data!U:U,Data!M403,AA:AA,"U"),IF(Data!Z403="Zone",SUMIFS(Data!AJ:AJ,Data!Z:Z,"TM",Data!T:T,Data!M403,AA:AA,"U"),IF(Data!Z403="Region",SUMIFS(Data!AJ:AJ,Data!Z:Z,"TM",Data!S:S,Data!M403,AA:AA,"U"),IF(Data!Z403="Country",SUMIFS(Data!AJ:AJ,Data!Z:Z,"TM",Data!R:R,Data!M403,AA:AA,"U"),"")))))))</f>
        <v>0</v>
      </c>
      <c r="AK403" s="18">
        <f>IF(Z403="TM",IF(AA403="U",(SUMIFS(Orders!AG:AG,Orders!AD:AD,Data!M403,Orders!W:W,0,Orders!X:X,0)+SUMIFS(Orders!AG:AG,Orders!AD:AD,Data!M403,Orders!W:W,1,Orders!X:X,1)),0),IF(Data!Z403="AAM",SUMIFS(Data!AK:AK,Data!Z:Z,"TM",Data!X:X,Data!M403,AA:AA,"U"),IF(Data!Z403="AM",SUMIFS(Data!AK:AK,Data!Z:Z,"TM",Data!V:V,Data!M403,AA:AA,"U"),IF(Data!Z403="AZM",SUMIFS(Data!AK:AK,Data!Z:Z,"TM",Data!U:U,Data!M403,AA:AA,"U"),IF(Data!Z403="Zone",SUMIFS(Data!AK:AK,Data!Z:Z,"TM",Data!T:T,Data!M403,AA:AA,"U"),IF(Data!Z403="Region",SUMIFS(Data!AK:AK,Data!Z:Z,"TM",Data!S:S,Data!M403,AA:AA,"U"),IF(Data!Z403="Country",SUMIFS(Data!AK:AK,Data!Z:Z,"TM",Data!R:R,Data!M403,AA:AA,"U"),"")))))))</f>
        <v>0</v>
      </c>
      <c r="AL403" s="18">
        <f>IF(Z403="TM",12000*0,IF(Data!Z403="AAM",SUMIFS(Data!AL:AL,Data!Z:Z,"TM",Data!X:X,Data!M403,AA:AA,"H"),IF(Data!Z403="AM",SUMIFS(Data!AL:AL,Data!Z:Z,"TM",Data!V:V,Data!M403,AA:AA,"H"),IF(Data!Z403="AZM",SUMIFS(Data!AL:AL,Data!Z:Z,"TM",Data!U:U,Data!M403,AA:AA,"H"),IF(Data!Z403="Zone",SUMIFS(Data!AL:AL,Data!Z:Z,"TM",Data!T:T,Data!M403,AA:AA,"H"),IF(Data!Z403="Region",SUMIFS(Data!AL:AL,Data!Z:Z,"TM",Data!S:S,Data!M403,AA:AA,"H"),IF(Data!Z403="Country",SUMIFS(Data!AL:AL,Data!Z:Z,"TM",Data!R:R,Data!M403,AA:AA,"H"),"")))))))</f>
        <v>0</v>
      </c>
      <c r="AM403" s="27">
        <f t="shared" si="115"/>
        <v>0</v>
      </c>
      <c r="AN403" s="26">
        <f t="shared" si="116"/>
        <v>0</v>
      </c>
      <c r="AO403" s="26">
        <f t="shared" si="117"/>
        <v>0</v>
      </c>
      <c r="AQ403" s="28">
        <f t="shared" si="118"/>
        <v>0</v>
      </c>
      <c r="AR403" s="18">
        <f t="shared" si="119"/>
        <v>0</v>
      </c>
      <c r="AS403" s="18">
        <f t="shared" si="120"/>
        <v>0</v>
      </c>
      <c r="AT403" s="27">
        <f t="shared" si="121"/>
        <v>0</v>
      </c>
      <c r="AU403" s="27"/>
      <c r="AV403" s="27"/>
      <c r="AW403" s="18">
        <f>IF(Z403="TM",(COUNTIFS(Orders!AD:AD,Data!M403,Orders!W:W,0,Orders!X:X,0,Orders!S:S,"*Ray*")+COUNTIFS(Orders!AD:AD,Data!M403,Orders!W:W,1,Orders!X:X,1,Orders!S:S,"*Ray*")+COUNTIFS(Orders!AD:AD,Data!M403,Orders!W:W,0,Orders!X:X,0,Orders!S:S,"*Fabric*")+COUNTIFS(Orders!AD:AD,Data!M403,Orders!W:W,1,Orders!X:X,1,Orders!S:S,"*Fabric*")),IF(Data!Z403="AAM",SUMIFS(Data!AW:AW,Data!Z:Z,"TM",Data!X:X,Data!M403),IF(Data!Z403="AM",SUMIFS(Data!AW:AW,Data!Z:Z,"TM",Data!V:V,Data!M403),IF(Data!Z403="AZM",SUMIFS(Data!AW:AW,Data!Z:Z,"TM",Data!U:U,Data!M403),IF(Data!Z403="Zone",SUMIFS(Data!AW:AW,Data!Z:Z,"TM",Data!T:T,Data!M403),IF(Data!Z403="Region",SUMIFS(Data!AW:AW,Data!Z:Z,"TM",Data!S:S,Data!M403),IF(Data!Z403="Country",SUMIFS(Data!AW:AW,Data!Z:Z,"TM",Data!R:R,Data!M403),0)))))))</f>
        <v>0</v>
      </c>
      <c r="AX403" s="18">
        <f>IF(Z403="TM",(COUNTIFS(Orders!AD:AD,Data!M403,Orders!W:W,0,Orders!X:X,0,Orders!S:S,"*Starter*")+COUNTIFS(Orders!AD:AD,Data!M403,Orders!W:W,1,Orders!X:X,1,Orders!S:S,"*Starter*")),IF(Data!Z403="AAM",SUMIFS(Data!AX:AX,Data!Z:Z,"TM",Data!X:X,Data!M403),IF(Data!Z403="AM",SUMIFS(Data!AX:AX,Data!Z:Z,"TM",Data!V:V,Data!M403),IF(Data!Z403="AZM",SUMIFS(Data!AX:AX,Data!Z:Z,"TM",Data!U:U,Data!M403),IF(Data!Z403="Zone",SUMIFS(Data!AX:AX,Data!Z:Z,"TM",Data!T:T,Data!M403),IF(Data!Z403="Region",SUMIFS(Data!AX:AX,Data!Z:Z,"TM",Data!S:S,Data!M403),IF(Data!Z403="Country",SUMIFS(Data!AX:AX,Data!Z:Z,"TM",Data!R:R,Data!M403),0)))))))</f>
        <v>0</v>
      </c>
      <c r="AY403" s="18">
        <f>IF(Z403="TM",(COUNTIFS(Orders!AD:AD,Data!M403,Orders!W:W,0,Orders!X:X,0,Orders!S:S,"*Pro*")+COUNTIFS(Orders!AD:AD,Data!M403,Orders!W:W,1,Orders!X:X,1,Orders!S:S,"*Pro*")),IF(Data!Z403="AAM",SUMIFS(Data!AY:AY,Data!Z:Z,"TM",Data!X:X,Data!M403),IF(Data!Z403="AM",SUMIFS(Data!AY:AY,Data!Z:Z,"TM",Data!V:V,Data!M403),IF(Data!Z403="AZM",SUMIFS(Data!AY:AY,Data!Z:Z,"TM",Data!U:U,Data!M403),IF(Data!Z403="Zone",SUMIFS(Data!AY:AY,Data!Z:Z,"TM",Data!T:T,Data!M403),IF(Data!Z403="Region",SUMIFS(Data!AY:AY,Data!Z:Z,"TM",Data!S:S,Data!M403),IF(Data!Z403="Country",SUMIFS(Data!AY:AY,Data!Z:Z,"TM",Data!R:R,Data!M403),0)))))))</f>
        <v>0</v>
      </c>
      <c r="AZ403" s="18">
        <f>IF(Z403="TM",(COUNTIFS(Orders!AD:AD,Data!M403,Orders!W:W,0,Orders!X:X,0,Orders!S:S,"*Tab*")+COUNTIFS(Orders!AD:AD,Data!M403,Orders!W:W,1,Orders!X:X,1,Orders!S:S,"*Tab*")),IF(Data!Z403="AAM",SUMIFS(Data!AZ:AZ,Data!Z:Z,"TM",Data!X:X,Data!M403),IF(Data!Z403="AM",SUMIFS(Data!AZ:AZ,Data!Z:Z,"TM",Data!V:V,Data!M403),IF(Data!Z403="AZM",SUMIFS(Data!AZ:AZ,Data!Z:Z,"TM",Data!U:U,Data!M403),IF(Data!Z403="Zone",SUMIFS(Data!AZ:AZ,Data!Z:Z,"TM",Data!T:T,Data!M403),IF(Data!Z403="Region",SUMIFS(Data!AZ:AZ,Data!Z:Z,"TM",Data!S:S,Data!M403),IF(Data!Z403="Country",SUMIFS(Data!AZ:AZ,Data!Z:Z,"TM",Data!R:R,Data!M403),0)))))))</f>
        <v>0</v>
      </c>
      <c r="BA403" s="18">
        <f>IF(Z403="TM",(COUNTIFS(Orders!AD:AD,Data!M403,Orders!W:W,0,Orders!X:X,0,Orders!S:S,"*Dental*")+COUNTIFS(Orders!AD:AD,Data!M403,Orders!W:W,1,Orders!X:X,1,Orders!S:S,"*Dental*")+COUNTIFS(Orders!AD:AD,Data!M403,Orders!W:W,0,Orders!X:X,0,Orders!S:S,"*Pediatric*")+COUNTIFS(Orders!AD:AD,Data!M403,Orders!W:W,1,Orders!X:X,1,Orders!S:S,"*Pediatric*")),IF(Data!Z403="AAM",SUMIFS(Data!BA:BA,Data!Z:Z,"TM",Data!X:X,Data!M403),IF(Data!Z403="AM",SUMIFS(Data!BA:BA,Data!Z:Z,"TM",Data!V:V,Data!M403),IF(Data!Z403="AZM",SUMIFS(Data!BA:BA,Data!Z:Z,"TM",Data!U:U,Data!M403),IF(Data!Z403="Zone",SUMIFS(Data!BA:BA,Data!Z:Z,"TM",Data!T:T,Data!M403),IF(Data!Z403="Region",SUMIFS(Data!BA:BA,Data!Z:Z,"TM",Data!S:S,Data!M403),IF(Data!Z403="Country",SUMIFS(Data!BA:BA,Data!Z:Z,"TM",Data!R:R,Data!M403),0)))))))</f>
        <v>0</v>
      </c>
      <c r="BB403" s="18">
        <f>IF(Z403="TM",(COUNTIFS(Orders!AD:AD,Data!M403,Orders!W:W,0,Orders!X:X,0,Orders!S:S,"*Fabric*")+COUNTIFS(Orders!AD:AD,Data!M403,Orders!W:W,1,Orders!X:X,1,Orders!S:S,"*Fabric*")),IF(Data!Z403="AAM",SUMIFS(Data!BB:BB,Data!Z:Z,"TM",Data!X:X,Data!M403),IF(Data!Z403="AM",SUMIFS(Data!BB:BB,Data!Z:Z,"TM",Data!V:V,Data!M403),IF(Data!Z403="AZM",SUMIFS(Data!BB:BB,Data!Z:Z,"TM",Data!U:U,Data!M403),IF(Data!Z403="Zone",SUMIFS(Data!BB:BB,Data!Z:Z,"TM",Data!T:T,Data!M403),IF(Data!Z403="Region",SUMIFS(Data!BB:BB,Data!Z:Z,"TM",Data!S:S,Data!M403),IF(Data!Z403="Country",SUMIFS(Data!BB:BB,Data!Z:Z,"TM",Data!R:R,Data!M403),0)))))))</f>
        <v>0</v>
      </c>
    </row>
    <row r="404" spans="1:54" ht="15.75" x14ac:dyDescent="0.3">
      <c r="A404" s="33" t="str">
        <f t="shared" si="122"/>
        <v/>
      </c>
      <c r="B404" s="33" t="b">
        <f t="shared" si="123"/>
        <v>1</v>
      </c>
      <c r="C404" s="33" t="e">
        <f>IF(ISERROR(SMALL($D$4:$D$594,E404)),””,SMALL($D$4:$D$594,E404))</f>
        <v>#NAME?</v>
      </c>
      <c r="D404" s="34" t="str">
        <f t="shared" si="124"/>
        <v/>
      </c>
      <c r="E404" s="33">
        <f>ROWS($E$4:E404)</f>
        <v>401</v>
      </c>
      <c r="F404" s="33">
        <f t="shared" si="125"/>
        <v>0</v>
      </c>
      <c r="G404" s="33">
        <f>IF(OR(Report!$C$7="",Report!$C$7="All Levels"),1,IF(Report!$C$7=Data!Z404,1,0))</f>
        <v>0</v>
      </c>
      <c r="H404" s="33">
        <f t="shared" si="126"/>
        <v>1</v>
      </c>
      <c r="I404" s="33">
        <f t="shared" si="127"/>
        <v>3</v>
      </c>
      <c r="J404" s="33">
        <f>IF(OR(Report!$F$7="",Report!$F$7="All AMs"),1,IF(Report!$F$7=Data!W404,1,0))</f>
        <v>1</v>
      </c>
      <c r="K404" s="33">
        <f>IF(OR(Report!$E$7="",Report!$E$7="All Zones"),1,IF(Report!$E$7=Data!P404,1,0))</f>
        <v>1</v>
      </c>
      <c r="L404" s="33">
        <f>IF(OR(Report!$D$7="",Report!$D$7="All Regions"),1,IF(Report!$D$7=Data!O404,1,0))</f>
        <v>1</v>
      </c>
      <c r="M404" s="67" t="s">
        <v>1237</v>
      </c>
      <c r="N404" s="67" t="s">
        <v>1238</v>
      </c>
      <c r="O404" s="68" t="s">
        <v>19</v>
      </c>
      <c r="P404" s="68" t="s">
        <v>687</v>
      </c>
      <c r="Q404" s="68" t="s">
        <v>687</v>
      </c>
      <c r="R404" s="67" t="s">
        <v>777</v>
      </c>
      <c r="S404" s="67" t="s">
        <v>753</v>
      </c>
      <c r="T404" s="67" t="s">
        <v>756</v>
      </c>
      <c r="U404" s="67" t="s">
        <v>787</v>
      </c>
      <c r="V404" s="67"/>
      <c r="W404" s="67" t="s">
        <v>884</v>
      </c>
      <c r="X404" s="67"/>
      <c r="Y404" s="68" t="s">
        <v>361</v>
      </c>
      <c r="Z404" s="68" t="s">
        <v>13</v>
      </c>
      <c r="AA404" s="68" t="s">
        <v>925</v>
      </c>
      <c r="AB404" s="18">
        <f>IF(Z404="TM",IF(AA404="H",(COUNTIFS(Orders!AD:AD,Data!M404,Orders!W:W,0,Orders!X:X,0)+COUNTIFS(Orders!AD:AD,Data!M404,Orders!W:W,1,Orders!X:X,1)),0),IF(Data!Z404="AAM",SUMIFS(Data!AB:AB,Data!Z:Z,"TM",Data!X:X,Data!M404,AA:AA,"H"),IF(Data!Z404="AM",SUMIFS(Data!AB:AB,Data!Z:Z,"TM",Data!V:V,Data!M404,AA:AA,"H"),IF(Data!Z404="AZM",SUMIFS(Data!AB:AB,Data!Z:Z,"TM",Data!U:U,Data!M404,AA:AA,"H"),IF(Data!Z404="ZM",SUMIFS(Data!AB:AB,Data!Z:Z,"TM",Data!T:T,Data!M404,AA:AA,"H"),IF(Data!Z404="RM",SUMIFS(Data!AB:AB,Data!Z:Z,"TM",Data!S:S,Data!M404,AA:AA,"H"),IF(Data!Z404="CM",SUMIFS(Data!AB:AB,Data!Z:Z,"TM",Data!R:R,Data!M404,AA:AA,"H"),"")))))))</f>
        <v>0</v>
      </c>
      <c r="AC404" s="28">
        <f>IF(Z404="TM",IF(AA404="H",(SUMIFS(Orders!AG:AG,Orders!AD:AD,Data!M404,Orders!W:W,0,Orders!X:X,0)+SUMIFS(Orders!AG:AG,Orders!AD:AD,Data!M404,Orders!W:W,1,Orders!X:X,1))/12000,0),IF(Data!Z404="AAM",SUMIFS(Data!AC:AC,Data!Z:Z,"TM",Data!X:X,Data!M404,AA:AA,"H"),IF(Data!Z404="AM",SUMIFS(Data!AC:AC,Data!Z:Z,"TM",Data!V:V,Data!M404,AA:AA,"H"),IF(Data!Z404="AZM",SUMIFS(Data!AC:AC,Data!Z:Z,"TM",Data!U:U,Data!M404,AA:AA,"H"),IF(Data!Z404="Zone",SUMIFS(Data!AC:AC,Data!Z:Z,"TM",Data!T:T,Data!M404,AA:AA,"H"),IF(Data!Z404="Region",SUMIFS(Data!AC:AC,Data!Z:Z,"TM",Data!S:S,Data!M404,AA:AA,"H"),IF(Data!Z404="Country",SUMIFS(Data!AC:AC,Data!Z:Z,"TM",Data!R:R,Data!M404,AA:AA,"H"),"")))))))</f>
        <v>0</v>
      </c>
      <c r="AD404" s="18">
        <f>IF(Z404="TM",0,IF(Data!Z404="AAM",SUMIFS(Data!AD:AD,Data!Z:Z,"TM",Data!X:X,Data!M404,AA:AA,"H"),IF(Data!Z404="AM",SUMIFS(Data!AD:AD,Data!Z:Z,"TM",Data!V:V,Data!M404,AA:AA,"H"),IF(Data!Z404="AZM",SUMIFS(Data!AD:AD,Data!Z:Z,"TM",Data!U:U,Data!M404,AA:AA,"H"),IF(Data!Z404="Zone",SUMIFS(Data!AD:AD,Data!Z:Z,"TM",Data!T:T,Data!M404,AA:AA,"H"),IF(Data!Z404="Region",SUMIFS(Data!AD:AD,Data!Z:Z,"TM",Data!S:S,Data!M404,AA:AA,"H"),IF(Data!Z404="Country",SUMIFS(Data!AD:AD,Data!Z:Z,"TM",Data!R:R,Data!M404,AA:AA,"H"),"")))))))</f>
        <v>0</v>
      </c>
      <c r="AE404" s="27">
        <f t="shared" si="111"/>
        <v>0</v>
      </c>
      <c r="AF404" s="26">
        <f t="shared" si="112"/>
        <v>0</v>
      </c>
      <c r="AG404" s="26">
        <f t="shared" si="113"/>
        <v>0</v>
      </c>
      <c r="AH404" s="26">
        <f t="shared" si="114"/>
        <v>0</v>
      </c>
      <c r="AJ404" s="28">
        <f>IF(Z404="TM",IF(AA404="U",(SUMIFS(Orders!AG:AG,Orders!AD:AD,Data!M404,Orders!W:W,0,Orders!X:X,0)+SUMIFS(Orders!AG:AG,Orders!AD:AD,Data!M404,Orders!W:W,1,Orders!X:X,1))/12000,0),IF(Data!Z404="AAM",SUMIFS(Data!AJ:AJ,Data!Z:Z,"TM",Data!X:X,Data!M404,AA:AA,"U"),IF(Data!Z404="AM",SUMIFS(Data!AJ:AJ,Data!Z:Z,"TM",Data!V:V,Data!M404,AA:AA,"U"),IF(Data!Z404="AZM",SUMIFS(Data!AJ:AJ,Data!Z:Z,"TM",Data!U:U,Data!M404,AA:AA,"U"),IF(Data!Z404="Zone",SUMIFS(Data!AJ:AJ,Data!Z:Z,"TM",Data!T:T,Data!M404,AA:AA,"U"),IF(Data!Z404="Region",SUMIFS(Data!AJ:AJ,Data!Z:Z,"TM",Data!S:S,Data!M404,AA:AA,"U"),IF(Data!Z404="Country",SUMIFS(Data!AJ:AJ,Data!Z:Z,"TM",Data!R:R,Data!M404,AA:AA,"U"),"")))))))</f>
        <v>0</v>
      </c>
      <c r="AK404" s="18">
        <f>IF(Z404="TM",IF(AA404="U",(SUMIFS(Orders!AG:AG,Orders!AD:AD,Data!M404,Orders!W:W,0,Orders!X:X,0)+SUMIFS(Orders!AG:AG,Orders!AD:AD,Data!M404,Orders!W:W,1,Orders!X:X,1)),0),IF(Data!Z404="AAM",SUMIFS(Data!AK:AK,Data!Z:Z,"TM",Data!X:X,Data!M404,AA:AA,"U"),IF(Data!Z404="AM",SUMIFS(Data!AK:AK,Data!Z:Z,"TM",Data!V:V,Data!M404,AA:AA,"U"),IF(Data!Z404="AZM",SUMIFS(Data!AK:AK,Data!Z:Z,"TM",Data!U:U,Data!M404,AA:AA,"U"),IF(Data!Z404="Zone",SUMIFS(Data!AK:AK,Data!Z:Z,"TM",Data!T:T,Data!M404,AA:AA,"U"),IF(Data!Z404="Region",SUMIFS(Data!AK:AK,Data!Z:Z,"TM",Data!S:S,Data!M404,AA:AA,"U"),IF(Data!Z404="Country",SUMIFS(Data!AK:AK,Data!Z:Z,"TM",Data!R:R,Data!M404,AA:AA,"U"),"")))))))</f>
        <v>0</v>
      </c>
      <c r="AL404" s="18">
        <f>IF(Z404="TM",12000*0,IF(Data!Z404="AAM",SUMIFS(Data!AL:AL,Data!Z:Z,"TM",Data!X:X,Data!M404,AA:AA,"H"),IF(Data!Z404="AM",SUMIFS(Data!AL:AL,Data!Z:Z,"TM",Data!V:V,Data!M404,AA:AA,"H"),IF(Data!Z404="AZM",SUMIFS(Data!AL:AL,Data!Z:Z,"TM",Data!U:U,Data!M404,AA:AA,"H"),IF(Data!Z404="Zone",SUMIFS(Data!AL:AL,Data!Z:Z,"TM",Data!T:T,Data!M404,AA:AA,"H"),IF(Data!Z404="Region",SUMIFS(Data!AL:AL,Data!Z:Z,"TM",Data!S:S,Data!M404,AA:AA,"H"),IF(Data!Z404="Country",SUMIFS(Data!AL:AL,Data!Z:Z,"TM",Data!R:R,Data!M404,AA:AA,"H"),"")))))))</f>
        <v>0</v>
      </c>
      <c r="AM404" s="27">
        <f t="shared" si="115"/>
        <v>0</v>
      </c>
      <c r="AN404" s="26">
        <f t="shared" si="116"/>
        <v>0</v>
      </c>
      <c r="AO404" s="26">
        <f t="shared" si="117"/>
        <v>0</v>
      </c>
      <c r="AQ404" s="28">
        <f t="shared" si="118"/>
        <v>0</v>
      </c>
      <c r="AR404" s="18">
        <f t="shared" si="119"/>
        <v>0</v>
      </c>
      <c r="AS404" s="18">
        <f t="shared" si="120"/>
        <v>0</v>
      </c>
      <c r="AT404" s="27">
        <f t="shared" si="121"/>
        <v>0</v>
      </c>
      <c r="AU404" s="27"/>
      <c r="AV404" s="27"/>
      <c r="AW404" s="18">
        <f>IF(Z404="TM",(COUNTIFS(Orders!AD:AD,Data!M404,Orders!W:W,0,Orders!X:X,0,Orders!S:S,"*Ray*")+COUNTIFS(Orders!AD:AD,Data!M404,Orders!W:W,1,Orders!X:X,1,Orders!S:S,"*Ray*")+COUNTIFS(Orders!AD:AD,Data!M404,Orders!W:W,0,Orders!X:X,0,Orders!S:S,"*Fabric*")+COUNTIFS(Orders!AD:AD,Data!M404,Orders!W:W,1,Orders!X:X,1,Orders!S:S,"*Fabric*")),IF(Data!Z404="AAM",SUMIFS(Data!AW:AW,Data!Z:Z,"TM",Data!X:X,Data!M404),IF(Data!Z404="AM",SUMIFS(Data!AW:AW,Data!Z:Z,"TM",Data!V:V,Data!M404),IF(Data!Z404="AZM",SUMIFS(Data!AW:AW,Data!Z:Z,"TM",Data!U:U,Data!M404),IF(Data!Z404="Zone",SUMIFS(Data!AW:AW,Data!Z:Z,"TM",Data!T:T,Data!M404),IF(Data!Z404="Region",SUMIFS(Data!AW:AW,Data!Z:Z,"TM",Data!S:S,Data!M404),IF(Data!Z404="Country",SUMIFS(Data!AW:AW,Data!Z:Z,"TM",Data!R:R,Data!M404),0)))))))</f>
        <v>0</v>
      </c>
      <c r="AX404" s="18">
        <f>IF(Z404="TM",(COUNTIFS(Orders!AD:AD,Data!M404,Orders!W:W,0,Orders!X:X,0,Orders!S:S,"*Starter*")+COUNTIFS(Orders!AD:AD,Data!M404,Orders!W:W,1,Orders!X:X,1,Orders!S:S,"*Starter*")),IF(Data!Z404="AAM",SUMIFS(Data!AX:AX,Data!Z:Z,"TM",Data!X:X,Data!M404),IF(Data!Z404="AM",SUMIFS(Data!AX:AX,Data!Z:Z,"TM",Data!V:V,Data!M404),IF(Data!Z404="AZM",SUMIFS(Data!AX:AX,Data!Z:Z,"TM",Data!U:U,Data!M404),IF(Data!Z404="Zone",SUMIFS(Data!AX:AX,Data!Z:Z,"TM",Data!T:T,Data!M404),IF(Data!Z404="Region",SUMIFS(Data!AX:AX,Data!Z:Z,"TM",Data!S:S,Data!M404),IF(Data!Z404="Country",SUMIFS(Data!AX:AX,Data!Z:Z,"TM",Data!R:R,Data!M404),0)))))))</f>
        <v>0</v>
      </c>
      <c r="AY404" s="18">
        <f>IF(Z404="TM",(COUNTIFS(Orders!AD:AD,Data!M404,Orders!W:W,0,Orders!X:X,0,Orders!S:S,"*Pro*")+COUNTIFS(Orders!AD:AD,Data!M404,Orders!W:W,1,Orders!X:X,1,Orders!S:S,"*Pro*")),IF(Data!Z404="AAM",SUMIFS(Data!AY:AY,Data!Z:Z,"TM",Data!X:X,Data!M404),IF(Data!Z404="AM",SUMIFS(Data!AY:AY,Data!Z:Z,"TM",Data!V:V,Data!M404),IF(Data!Z404="AZM",SUMIFS(Data!AY:AY,Data!Z:Z,"TM",Data!U:U,Data!M404),IF(Data!Z404="Zone",SUMIFS(Data!AY:AY,Data!Z:Z,"TM",Data!T:T,Data!M404),IF(Data!Z404="Region",SUMIFS(Data!AY:AY,Data!Z:Z,"TM",Data!S:S,Data!M404),IF(Data!Z404="Country",SUMIFS(Data!AY:AY,Data!Z:Z,"TM",Data!R:R,Data!M404),0)))))))</f>
        <v>0</v>
      </c>
      <c r="AZ404" s="18">
        <f>IF(Z404="TM",(COUNTIFS(Orders!AD:AD,Data!M404,Orders!W:W,0,Orders!X:X,0,Orders!S:S,"*Tab*")+COUNTIFS(Orders!AD:AD,Data!M404,Orders!W:W,1,Orders!X:X,1,Orders!S:S,"*Tab*")),IF(Data!Z404="AAM",SUMIFS(Data!AZ:AZ,Data!Z:Z,"TM",Data!X:X,Data!M404),IF(Data!Z404="AM",SUMIFS(Data!AZ:AZ,Data!Z:Z,"TM",Data!V:V,Data!M404),IF(Data!Z404="AZM",SUMIFS(Data!AZ:AZ,Data!Z:Z,"TM",Data!U:U,Data!M404),IF(Data!Z404="Zone",SUMIFS(Data!AZ:AZ,Data!Z:Z,"TM",Data!T:T,Data!M404),IF(Data!Z404="Region",SUMIFS(Data!AZ:AZ,Data!Z:Z,"TM",Data!S:S,Data!M404),IF(Data!Z404="Country",SUMIFS(Data!AZ:AZ,Data!Z:Z,"TM",Data!R:R,Data!M404),0)))))))</f>
        <v>0</v>
      </c>
      <c r="BA404" s="18">
        <f>IF(Z404="TM",(COUNTIFS(Orders!AD:AD,Data!M404,Orders!W:W,0,Orders!X:X,0,Orders!S:S,"*Dental*")+COUNTIFS(Orders!AD:AD,Data!M404,Orders!W:W,1,Orders!X:X,1,Orders!S:S,"*Dental*")+COUNTIFS(Orders!AD:AD,Data!M404,Orders!W:W,0,Orders!X:X,0,Orders!S:S,"*Pediatric*")+COUNTIFS(Orders!AD:AD,Data!M404,Orders!W:W,1,Orders!X:X,1,Orders!S:S,"*Pediatric*")),IF(Data!Z404="AAM",SUMIFS(Data!BA:BA,Data!Z:Z,"TM",Data!X:X,Data!M404),IF(Data!Z404="AM",SUMIFS(Data!BA:BA,Data!Z:Z,"TM",Data!V:V,Data!M404),IF(Data!Z404="AZM",SUMIFS(Data!BA:BA,Data!Z:Z,"TM",Data!U:U,Data!M404),IF(Data!Z404="Zone",SUMIFS(Data!BA:BA,Data!Z:Z,"TM",Data!T:T,Data!M404),IF(Data!Z404="Region",SUMIFS(Data!BA:BA,Data!Z:Z,"TM",Data!S:S,Data!M404),IF(Data!Z404="Country",SUMIFS(Data!BA:BA,Data!Z:Z,"TM",Data!R:R,Data!M404),0)))))))</f>
        <v>0</v>
      </c>
      <c r="BB404" s="18">
        <f>IF(Z404="TM",(COUNTIFS(Orders!AD:AD,Data!M404,Orders!W:W,0,Orders!X:X,0,Orders!S:S,"*Fabric*")+COUNTIFS(Orders!AD:AD,Data!M404,Orders!W:W,1,Orders!X:X,1,Orders!S:S,"*Fabric*")),IF(Data!Z404="AAM",SUMIFS(Data!BB:BB,Data!Z:Z,"TM",Data!X:X,Data!M404),IF(Data!Z404="AM",SUMIFS(Data!BB:BB,Data!Z:Z,"TM",Data!V:V,Data!M404),IF(Data!Z404="AZM",SUMIFS(Data!BB:BB,Data!Z:Z,"TM",Data!U:U,Data!M404),IF(Data!Z404="Zone",SUMIFS(Data!BB:BB,Data!Z:Z,"TM",Data!T:T,Data!M404),IF(Data!Z404="Region",SUMIFS(Data!BB:BB,Data!Z:Z,"TM",Data!S:S,Data!M404),IF(Data!Z404="Country",SUMIFS(Data!BB:BB,Data!Z:Z,"TM",Data!R:R,Data!M404),0)))))))</f>
        <v>0</v>
      </c>
    </row>
    <row r="405" spans="1:54" ht="15.75" x14ac:dyDescent="0.3">
      <c r="A405" s="33" t="str">
        <f t="shared" si="122"/>
        <v/>
      </c>
      <c r="B405" s="33" t="b">
        <f t="shared" si="123"/>
        <v>1</v>
      </c>
      <c r="C405" s="33" t="e">
        <f>IF(ISERROR(SMALL($D$4:$D$594,E405)),””,SMALL($D$4:$D$594,E405))</f>
        <v>#NAME?</v>
      </c>
      <c r="D405" s="34" t="str">
        <f t="shared" si="124"/>
        <v/>
      </c>
      <c r="E405" s="33">
        <f>ROWS($E$4:E405)</f>
        <v>402</v>
      </c>
      <c r="F405" s="33">
        <f t="shared" si="125"/>
        <v>0</v>
      </c>
      <c r="G405" s="33">
        <f>IF(OR(Report!$C$7="",Report!$C$7="All Levels"),1,IF(Report!$C$7=Data!Z405,1,0))</f>
        <v>0</v>
      </c>
      <c r="H405" s="33">
        <f t="shared" si="126"/>
        <v>1</v>
      </c>
      <c r="I405" s="33">
        <f t="shared" si="127"/>
        <v>3</v>
      </c>
      <c r="J405" s="33">
        <f>IF(OR(Report!$F$7="",Report!$F$7="All AMs"),1,IF(Report!$F$7=Data!W405,1,0))</f>
        <v>1</v>
      </c>
      <c r="K405" s="33">
        <f>IF(OR(Report!$E$7="",Report!$E$7="All Zones"),1,IF(Report!$E$7=Data!P405,1,0))</f>
        <v>1</v>
      </c>
      <c r="L405" s="33">
        <f>IF(OR(Report!$D$7="",Report!$D$7="All Regions"),1,IF(Report!$D$7=Data!O405,1,0))</f>
        <v>1</v>
      </c>
      <c r="M405" s="67" t="s">
        <v>472</v>
      </c>
      <c r="N405" s="67" t="s">
        <v>1239</v>
      </c>
      <c r="O405" s="68" t="s">
        <v>19</v>
      </c>
      <c r="P405" s="68" t="s">
        <v>687</v>
      </c>
      <c r="Q405" s="68" t="s">
        <v>687</v>
      </c>
      <c r="R405" s="67" t="s">
        <v>777</v>
      </c>
      <c r="S405" s="67" t="s">
        <v>753</v>
      </c>
      <c r="T405" s="67" t="s">
        <v>756</v>
      </c>
      <c r="U405" s="67" t="s">
        <v>787</v>
      </c>
      <c r="V405" s="67"/>
      <c r="W405" s="67" t="s">
        <v>884</v>
      </c>
      <c r="X405" s="67"/>
      <c r="Y405" s="68" t="s">
        <v>361</v>
      </c>
      <c r="Z405" s="68" t="s">
        <v>13</v>
      </c>
      <c r="AA405" s="68" t="s">
        <v>70</v>
      </c>
      <c r="AB405" s="18">
        <f>IF(Z405="TM",IF(AA405="H",(COUNTIFS(Orders!AD:AD,Data!M405,Orders!W:W,0,Orders!X:X,0)+COUNTIFS(Orders!AD:AD,Data!M405,Orders!W:W,1,Orders!X:X,1)),0),IF(Data!Z405="AAM",SUMIFS(Data!AB:AB,Data!Z:Z,"TM",Data!X:X,Data!M405,AA:AA,"H"),IF(Data!Z405="AM",SUMIFS(Data!AB:AB,Data!Z:Z,"TM",Data!V:V,Data!M405,AA:AA,"H"),IF(Data!Z405="AZM",SUMIFS(Data!AB:AB,Data!Z:Z,"TM",Data!U:U,Data!M405,AA:AA,"H"),IF(Data!Z405="ZM",SUMIFS(Data!AB:AB,Data!Z:Z,"TM",Data!T:T,Data!M405,AA:AA,"H"),IF(Data!Z405="RM",SUMIFS(Data!AB:AB,Data!Z:Z,"TM",Data!S:S,Data!M405,AA:AA,"H"),IF(Data!Z405="CM",SUMIFS(Data!AB:AB,Data!Z:Z,"TM",Data!R:R,Data!M405,AA:AA,"H"),"")))))))</f>
        <v>0</v>
      </c>
      <c r="AC405" s="28">
        <f>IF(Z405="TM",IF(AA405="H",(SUMIFS(Orders!AG:AG,Orders!AD:AD,Data!M405,Orders!W:W,0,Orders!X:X,0)+SUMIFS(Orders!AG:AG,Orders!AD:AD,Data!M405,Orders!W:W,1,Orders!X:X,1))/12000,0),IF(Data!Z405="AAM",SUMIFS(Data!AC:AC,Data!Z:Z,"TM",Data!X:X,Data!M405,AA:AA,"H"),IF(Data!Z405="AM",SUMIFS(Data!AC:AC,Data!Z:Z,"TM",Data!V:V,Data!M405,AA:AA,"H"),IF(Data!Z405="AZM",SUMIFS(Data!AC:AC,Data!Z:Z,"TM",Data!U:U,Data!M405,AA:AA,"H"),IF(Data!Z405="Zone",SUMIFS(Data!AC:AC,Data!Z:Z,"TM",Data!T:T,Data!M405,AA:AA,"H"),IF(Data!Z405="Region",SUMIFS(Data!AC:AC,Data!Z:Z,"TM",Data!S:S,Data!M405,AA:AA,"H"),IF(Data!Z405="Country",SUMIFS(Data!AC:AC,Data!Z:Z,"TM",Data!R:R,Data!M405,AA:AA,"H"),"")))))))</f>
        <v>0</v>
      </c>
      <c r="AD405" s="18">
        <f>IF(Z405="TM",0,IF(Data!Z405="AAM",SUMIFS(Data!AD:AD,Data!Z:Z,"TM",Data!X:X,Data!M405,AA:AA,"H"),IF(Data!Z405="AM",SUMIFS(Data!AD:AD,Data!Z:Z,"TM",Data!V:V,Data!M405,AA:AA,"H"),IF(Data!Z405="AZM",SUMIFS(Data!AD:AD,Data!Z:Z,"TM",Data!U:U,Data!M405,AA:AA,"H"),IF(Data!Z405="Zone",SUMIFS(Data!AD:AD,Data!Z:Z,"TM",Data!T:T,Data!M405,AA:AA,"H"),IF(Data!Z405="Region",SUMIFS(Data!AD:AD,Data!Z:Z,"TM",Data!S:S,Data!M405,AA:AA,"H"),IF(Data!Z405="Country",SUMIFS(Data!AD:AD,Data!Z:Z,"TM",Data!R:R,Data!M405,AA:AA,"H"),"")))))))</f>
        <v>0</v>
      </c>
      <c r="AE405" s="27">
        <f t="shared" si="111"/>
        <v>0</v>
      </c>
      <c r="AF405" s="26">
        <f t="shared" si="112"/>
        <v>0</v>
      </c>
      <c r="AG405" s="26">
        <f t="shared" si="113"/>
        <v>0</v>
      </c>
      <c r="AH405" s="26">
        <f t="shared" si="114"/>
        <v>0</v>
      </c>
      <c r="AJ405" s="28">
        <f>IF(Z405="TM",IF(AA405="U",(SUMIFS(Orders!AG:AG,Orders!AD:AD,Data!M405,Orders!W:W,0,Orders!X:X,0)+SUMIFS(Orders!AG:AG,Orders!AD:AD,Data!M405,Orders!W:W,1,Orders!X:X,1))/12000,0),IF(Data!Z405="AAM",SUMIFS(Data!AJ:AJ,Data!Z:Z,"TM",Data!X:X,Data!M405,AA:AA,"U"),IF(Data!Z405="AM",SUMIFS(Data!AJ:AJ,Data!Z:Z,"TM",Data!V:V,Data!M405,AA:AA,"U"),IF(Data!Z405="AZM",SUMIFS(Data!AJ:AJ,Data!Z:Z,"TM",Data!U:U,Data!M405,AA:AA,"U"),IF(Data!Z405="Zone",SUMIFS(Data!AJ:AJ,Data!Z:Z,"TM",Data!T:T,Data!M405,AA:AA,"U"),IF(Data!Z405="Region",SUMIFS(Data!AJ:AJ,Data!Z:Z,"TM",Data!S:S,Data!M405,AA:AA,"U"),IF(Data!Z405="Country",SUMIFS(Data!AJ:AJ,Data!Z:Z,"TM",Data!R:R,Data!M405,AA:AA,"U"),"")))))))</f>
        <v>0</v>
      </c>
      <c r="AK405" s="18">
        <f>IF(Z405="TM",IF(AA405="U",(SUMIFS(Orders!AG:AG,Orders!AD:AD,Data!M405,Orders!W:W,0,Orders!X:X,0)+SUMIFS(Orders!AG:AG,Orders!AD:AD,Data!M405,Orders!W:W,1,Orders!X:X,1)),0),IF(Data!Z405="AAM",SUMIFS(Data!AK:AK,Data!Z:Z,"TM",Data!X:X,Data!M405,AA:AA,"U"),IF(Data!Z405="AM",SUMIFS(Data!AK:AK,Data!Z:Z,"TM",Data!V:V,Data!M405,AA:AA,"U"),IF(Data!Z405="AZM",SUMIFS(Data!AK:AK,Data!Z:Z,"TM",Data!U:U,Data!M405,AA:AA,"U"),IF(Data!Z405="Zone",SUMIFS(Data!AK:AK,Data!Z:Z,"TM",Data!T:T,Data!M405,AA:AA,"U"),IF(Data!Z405="Region",SUMIFS(Data!AK:AK,Data!Z:Z,"TM",Data!S:S,Data!M405,AA:AA,"U"),IF(Data!Z405="Country",SUMIFS(Data!AK:AK,Data!Z:Z,"TM",Data!R:R,Data!M405,AA:AA,"U"),"")))))))</f>
        <v>0</v>
      </c>
      <c r="AL405" s="18">
        <f>IF(Z405="TM",12000*0,IF(Data!Z405="AAM",SUMIFS(Data!AL:AL,Data!Z:Z,"TM",Data!X:X,Data!M405,AA:AA,"H"),IF(Data!Z405="AM",SUMIFS(Data!AL:AL,Data!Z:Z,"TM",Data!V:V,Data!M405,AA:AA,"H"),IF(Data!Z405="AZM",SUMIFS(Data!AL:AL,Data!Z:Z,"TM",Data!U:U,Data!M405,AA:AA,"H"),IF(Data!Z405="Zone",SUMIFS(Data!AL:AL,Data!Z:Z,"TM",Data!T:T,Data!M405,AA:AA,"H"),IF(Data!Z405="Region",SUMIFS(Data!AL:AL,Data!Z:Z,"TM",Data!S:S,Data!M405,AA:AA,"H"),IF(Data!Z405="Country",SUMIFS(Data!AL:AL,Data!Z:Z,"TM",Data!R:R,Data!M405,AA:AA,"H"),"")))))))</f>
        <v>0</v>
      </c>
      <c r="AM405" s="27">
        <f t="shared" si="115"/>
        <v>0</v>
      </c>
      <c r="AN405" s="26">
        <f t="shared" si="116"/>
        <v>0</v>
      </c>
      <c r="AO405" s="26">
        <f t="shared" si="117"/>
        <v>0</v>
      </c>
      <c r="AQ405" s="28">
        <f t="shared" si="118"/>
        <v>0</v>
      </c>
      <c r="AR405" s="18">
        <f t="shared" si="119"/>
        <v>0</v>
      </c>
      <c r="AS405" s="18">
        <f t="shared" si="120"/>
        <v>0</v>
      </c>
      <c r="AT405" s="27">
        <f t="shared" si="121"/>
        <v>0</v>
      </c>
      <c r="AU405" s="27"/>
      <c r="AV405" s="27"/>
      <c r="AW405" s="18">
        <f>IF(Z405="TM",(COUNTIFS(Orders!AD:AD,Data!M405,Orders!W:W,0,Orders!X:X,0,Orders!S:S,"*Ray*")+COUNTIFS(Orders!AD:AD,Data!M405,Orders!W:W,1,Orders!X:X,1,Orders!S:S,"*Ray*")+COUNTIFS(Orders!AD:AD,Data!M405,Orders!W:W,0,Orders!X:X,0,Orders!S:S,"*Fabric*")+COUNTIFS(Orders!AD:AD,Data!M405,Orders!W:W,1,Orders!X:X,1,Orders!S:S,"*Fabric*")),IF(Data!Z405="AAM",SUMIFS(Data!AW:AW,Data!Z:Z,"TM",Data!X:X,Data!M405),IF(Data!Z405="AM",SUMIFS(Data!AW:AW,Data!Z:Z,"TM",Data!V:V,Data!M405),IF(Data!Z405="AZM",SUMIFS(Data!AW:AW,Data!Z:Z,"TM",Data!U:U,Data!M405),IF(Data!Z405="Zone",SUMIFS(Data!AW:AW,Data!Z:Z,"TM",Data!T:T,Data!M405),IF(Data!Z405="Region",SUMIFS(Data!AW:AW,Data!Z:Z,"TM",Data!S:S,Data!M405),IF(Data!Z405="Country",SUMIFS(Data!AW:AW,Data!Z:Z,"TM",Data!R:R,Data!M405),0)))))))</f>
        <v>0</v>
      </c>
      <c r="AX405" s="18">
        <f>IF(Z405="TM",(COUNTIFS(Orders!AD:AD,Data!M405,Orders!W:W,0,Orders!X:X,0,Orders!S:S,"*Starter*")+COUNTIFS(Orders!AD:AD,Data!M405,Orders!W:W,1,Orders!X:X,1,Orders!S:S,"*Starter*")),IF(Data!Z405="AAM",SUMIFS(Data!AX:AX,Data!Z:Z,"TM",Data!X:X,Data!M405),IF(Data!Z405="AM",SUMIFS(Data!AX:AX,Data!Z:Z,"TM",Data!V:V,Data!M405),IF(Data!Z405="AZM",SUMIFS(Data!AX:AX,Data!Z:Z,"TM",Data!U:U,Data!M405),IF(Data!Z405="Zone",SUMIFS(Data!AX:AX,Data!Z:Z,"TM",Data!T:T,Data!M405),IF(Data!Z405="Region",SUMIFS(Data!AX:AX,Data!Z:Z,"TM",Data!S:S,Data!M405),IF(Data!Z405="Country",SUMIFS(Data!AX:AX,Data!Z:Z,"TM",Data!R:R,Data!M405),0)))))))</f>
        <v>0</v>
      </c>
      <c r="AY405" s="18">
        <f>IF(Z405="TM",(COUNTIFS(Orders!AD:AD,Data!M405,Orders!W:W,0,Orders!X:X,0,Orders!S:S,"*Pro*")+COUNTIFS(Orders!AD:AD,Data!M405,Orders!W:W,1,Orders!X:X,1,Orders!S:S,"*Pro*")),IF(Data!Z405="AAM",SUMIFS(Data!AY:AY,Data!Z:Z,"TM",Data!X:X,Data!M405),IF(Data!Z405="AM",SUMIFS(Data!AY:AY,Data!Z:Z,"TM",Data!V:V,Data!M405),IF(Data!Z405="AZM",SUMIFS(Data!AY:AY,Data!Z:Z,"TM",Data!U:U,Data!M405),IF(Data!Z405="Zone",SUMIFS(Data!AY:AY,Data!Z:Z,"TM",Data!T:T,Data!M405),IF(Data!Z405="Region",SUMIFS(Data!AY:AY,Data!Z:Z,"TM",Data!S:S,Data!M405),IF(Data!Z405="Country",SUMIFS(Data!AY:AY,Data!Z:Z,"TM",Data!R:R,Data!M405),0)))))))</f>
        <v>0</v>
      </c>
      <c r="AZ405" s="18">
        <f>IF(Z405="TM",(COUNTIFS(Orders!AD:AD,Data!M405,Orders!W:W,0,Orders!X:X,0,Orders!S:S,"*Tab*")+COUNTIFS(Orders!AD:AD,Data!M405,Orders!W:W,1,Orders!X:X,1,Orders!S:S,"*Tab*")),IF(Data!Z405="AAM",SUMIFS(Data!AZ:AZ,Data!Z:Z,"TM",Data!X:X,Data!M405),IF(Data!Z405="AM",SUMIFS(Data!AZ:AZ,Data!Z:Z,"TM",Data!V:V,Data!M405),IF(Data!Z405="AZM",SUMIFS(Data!AZ:AZ,Data!Z:Z,"TM",Data!U:U,Data!M405),IF(Data!Z405="Zone",SUMIFS(Data!AZ:AZ,Data!Z:Z,"TM",Data!T:T,Data!M405),IF(Data!Z405="Region",SUMIFS(Data!AZ:AZ,Data!Z:Z,"TM",Data!S:S,Data!M405),IF(Data!Z405="Country",SUMIFS(Data!AZ:AZ,Data!Z:Z,"TM",Data!R:R,Data!M405),0)))))))</f>
        <v>0</v>
      </c>
      <c r="BA405" s="18">
        <f>IF(Z405="TM",(COUNTIFS(Orders!AD:AD,Data!M405,Orders!W:W,0,Orders!X:X,0,Orders!S:S,"*Dental*")+COUNTIFS(Orders!AD:AD,Data!M405,Orders!W:W,1,Orders!X:X,1,Orders!S:S,"*Dental*")+COUNTIFS(Orders!AD:AD,Data!M405,Orders!W:W,0,Orders!X:X,0,Orders!S:S,"*Pediatric*")+COUNTIFS(Orders!AD:AD,Data!M405,Orders!W:W,1,Orders!X:X,1,Orders!S:S,"*Pediatric*")),IF(Data!Z405="AAM",SUMIFS(Data!BA:BA,Data!Z:Z,"TM",Data!X:X,Data!M405),IF(Data!Z405="AM",SUMIFS(Data!BA:BA,Data!Z:Z,"TM",Data!V:V,Data!M405),IF(Data!Z405="AZM",SUMIFS(Data!BA:BA,Data!Z:Z,"TM",Data!U:U,Data!M405),IF(Data!Z405="Zone",SUMIFS(Data!BA:BA,Data!Z:Z,"TM",Data!T:T,Data!M405),IF(Data!Z405="Region",SUMIFS(Data!BA:BA,Data!Z:Z,"TM",Data!S:S,Data!M405),IF(Data!Z405="Country",SUMIFS(Data!BA:BA,Data!Z:Z,"TM",Data!R:R,Data!M405),0)))))))</f>
        <v>0</v>
      </c>
      <c r="BB405" s="18">
        <f>IF(Z405="TM",(COUNTIFS(Orders!AD:AD,Data!M405,Orders!W:W,0,Orders!X:X,0,Orders!S:S,"*Fabric*")+COUNTIFS(Orders!AD:AD,Data!M405,Orders!W:W,1,Orders!X:X,1,Orders!S:S,"*Fabric*")),IF(Data!Z405="AAM",SUMIFS(Data!BB:BB,Data!Z:Z,"TM",Data!X:X,Data!M405),IF(Data!Z405="AM",SUMIFS(Data!BB:BB,Data!Z:Z,"TM",Data!V:V,Data!M405),IF(Data!Z405="AZM",SUMIFS(Data!BB:BB,Data!Z:Z,"TM",Data!U:U,Data!M405),IF(Data!Z405="Zone",SUMIFS(Data!BB:BB,Data!Z:Z,"TM",Data!T:T,Data!M405),IF(Data!Z405="Region",SUMIFS(Data!BB:BB,Data!Z:Z,"TM",Data!S:S,Data!M405),IF(Data!Z405="Country",SUMIFS(Data!BB:BB,Data!Z:Z,"TM",Data!R:R,Data!M405),0)))))))</f>
        <v>0</v>
      </c>
    </row>
    <row r="406" spans="1:54" ht="15.75" x14ac:dyDescent="0.3">
      <c r="A406" s="33" t="str">
        <f t="shared" si="122"/>
        <v/>
      </c>
      <c r="B406" s="33" t="b">
        <f t="shared" si="123"/>
        <v>1</v>
      </c>
      <c r="C406" s="33" t="e">
        <f>IF(ISERROR(SMALL($D$4:$D$594,E406)),””,SMALL($D$4:$D$594,E406))</f>
        <v>#NAME?</v>
      </c>
      <c r="D406" s="34" t="str">
        <f t="shared" si="124"/>
        <v/>
      </c>
      <c r="E406" s="33">
        <f>ROWS($E$4:E406)</f>
        <v>403</v>
      </c>
      <c r="F406" s="33">
        <f t="shared" si="125"/>
        <v>0</v>
      </c>
      <c r="G406" s="33">
        <f>IF(OR(Report!$C$7="",Report!$C$7="All Levels"),1,IF(Report!$C$7=Data!Z406,1,0))</f>
        <v>0</v>
      </c>
      <c r="H406" s="33">
        <f t="shared" si="126"/>
        <v>1</v>
      </c>
      <c r="I406" s="33">
        <f t="shared" si="127"/>
        <v>3</v>
      </c>
      <c r="J406" s="33">
        <f>IF(OR(Report!$F$7="",Report!$F$7="All AMs"),1,IF(Report!$F$7=Data!W406,1,0))</f>
        <v>1</v>
      </c>
      <c r="K406" s="33">
        <f>IF(OR(Report!$E$7="",Report!$E$7="All Zones"),1,IF(Report!$E$7=Data!P406,1,0))</f>
        <v>1</v>
      </c>
      <c r="L406" s="33">
        <f>IF(OR(Report!$D$7="",Report!$D$7="All Regions"),1,IF(Report!$D$7=Data!O406,1,0))</f>
        <v>1</v>
      </c>
      <c r="M406" s="67" t="s">
        <v>1240</v>
      </c>
      <c r="N406" s="67" t="s">
        <v>1241</v>
      </c>
      <c r="O406" s="68" t="s">
        <v>19</v>
      </c>
      <c r="P406" s="68" t="s">
        <v>687</v>
      </c>
      <c r="Q406" s="68" t="s">
        <v>687</v>
      </c>
      <c r="R406" s="67" t="s">
        <v>777</v>
      </c>
      <c r="S406" s="67" t="s">
        <v>753</v>
      </c>
      <c r="T406" s="67" t="s">
        <v>756</v>
      </c>
      <c r="U406" s="67" t="s">
        <v>787</v>
      </c>
      <c r="V406" s="67"/>
      <c r="W406" s="67" t="s">
        <v>884</v>
      </c>
      <c r="X406" s="67"/>
      <c r="Y406" s="68" t="s">
        <v>362</v>
      </c>
      <c r="Z406" s="68" t="s">
        <v>13</v>
      </c>
      <c r="AA406" s="68" t="s">
        <v>70</v>
      </c>
      <c r="AB406" s="18">
        <f>IF(Z406="TM",IF(AA406="H",(COUNTIFS(Orders!AD:AD,Data!M406,Orders!W:W,0,Orders!X:X,0)+COUNTIFS(Orders!AD:AD,Data!M406,Orders!W:W,1,Orders!X:X,1)),0),IF(Data!Z406="AAM",SUMIFS(Data!AB:AB,Data!Z:Z,"TM",Data!X:X,Data!M406,AA:AA,"H"),IF(Data!Z406="AM",SUMIFS(Data!AB:AB,Data!Z:Z,"TM",Data!V:V,Data!M406,AA:AA,"H"),IF(Data!Z406="AZM",SUMIFS(Data!AB:AB,Data!Z:Z,"TM",Data!U:U,Data!M406,AA:AA,"H"),IF(Data!Z406="ZM",SUMIFS(Data!AB:AB,Data!Z:Z,"TM",Data!T:T,Data!M406,AA:AA,"H"),IF(Data!Z406="RM",SUMIFS(Data!AB:AB,Data!Z:Z,"TM",Data!S:S,Data!M406,AA:AA,"H"),IF(Data!Z406="CM",SUMIFS(Data!AB:AB,Data!Z:Z,"TM",Data!R:R,Data!M406,AA:AA,"H"),"")))))))</f>
        <v>0</v>
      </c>
      <c r="AC406" s="28">
        <f>IF(Z406="TM",IF(AA406="H",(SUMIFS(Orders!AG:AG,Orders!AD:AD,Data!M406,Orders!W:W,0,Orders!X:X,0)+SUMIFS(Orders!AG:AG,Orders!AD:AD,Data!M406,Orders!W:W,1,Orders!X:X,1))/12000,0),IF(Data!Z406="AAM",SUMIFS(Data!AC:AC,Data!Z:Z,"TM",Data!X:X,Data!M406,AA:AA,"H"),IF(Data!Z406="AM",SUMIFS(Data!AC:AC,Data!Z:Z,"TM",Data!V:V,Data!M406,AA:AA,"H"),IF(Data!Z406="AZM",SUMIFS(Data!AC:AC,Data!Z:Z,"TM",Data!U:U,Data!M406,AA:AA,"H"),IF(Data!Z406="Zone",SUMIFS(Data!AC:AC,Data!Z:Z,"TM",Data!T:T,Data!M406,AA:AA,"H"),IF(Data!Z406="Region",SUMIFS(Data!AC:AC,Data!Z:Z,"TM",Data!S:S,Data!M406,AA:AA,"H"),IF(Data!Z406="Country",SUMIFS(Data!AC:AC,Data!Z:Z,"TM",Data!R:R,Data!M406,AA:AA,"H"),"")))))))</f>
        <v>0</v>
      </c>
      <c r="AD406" s="18">
        <f>IF(Z406="TM",0,IF(Data!Z406="AAM",SUMIFS(Data!AD:AD,Data!Z:Z,"TM",Data!X:X,Data!M406,AA:AA,"H"),IF(Data!Z406="AM",SUMIFS(Data!AD:AD,Data!Z:Z,"TM",Data!V:V,Data!M406,AA:AA,"H"),IF(Data!Z406="AZM",SUMIFS(Data!AD:AD,Data!Z:Z,"TM",Data!U:U,Data!M406,AA:AA,"H"),IF(Data!Z406="Zone",SUMIFS(Data!AD:AD,Data!Z:Z,"TM",Data!T:T,Data!M406,AA:AA,"H"),IF(Data!Z406="Region",SUMIFS(Data!AD:AD,Data!Z:Z,"TM",Data!S:S,Data!M406,AA:AA,"H"),IF(Data!Z406="Country",SUMIFS(Data!AD:AD,Data!Z:Z,"TM",Data!R:R,Data!M406,AA:AA,"H"),"")))))))</f>
        <v>0</v>
      </c>
      <c r="AE406" s="27">
        <f t="shared" si="111"/>
        <v>0</v>
      </c>
      <c r="AF406" s="26">
        <f t="shared" si="112"/>
        <v>0</v>
      </c>
      <c r="AG406" s="26">
        <f t="shared" si="113"/>
        <v>0</v>
      </c>
      <c r="AH406" s="26">
        <f t="shared" si="114"/>
        <v>0</v>
      </c>
      <c r="AJ406" s="28">
        <f>IF(Z406="TM",IF(AA406="U",(SUMIFS(Orders!AG:AG,Orders!AD:AD,Data!M406,Orders!W:W,0,Orders!X:X,0)+SUMIFS(Orders!AG:AG,Orders!AD:AD,Data!M406,Orders!W:W,1,Orders!X:X,1))/12000,0),IF(Data!Z406="AAM",SUMIFS(Data!AJ:AJ,Data!Z:Z,"TM",Data!X:X,Data!M406,AA:AA,"U"),IF(Data!Z406="AM",SUMIFS(Data!AJ:AJ,Data!Z:Z,"TM",Data!V:V,Data!M406,AA:AA,"U"),IF(Data!Z406="AZM",SUMIFS(Data!AJ:AJ,Data!Z:Z,"TM",Data!U:U,Data!M406,AA:AA,"U"),IF(Data!Z406="Zone",SUMIFS(Data!AJ:AJ,Data!Z:Z,"TM",Data!T:T,Data!M406,AA:AA,"U"),IF(Data!Z406="Region",SUMIFS(Data!AJ:AJ,Data!Z:Z,"TM",Data!S:S,Data!M406,AA:AA,"U"),IF(Data!Z406="Country",SUMIFS(Data!AJ:AJ,Data!Z:Z,"TM",Data!R:R,Data!M406,AA:AA,"U"),"")))))))</f>
        <v>0</v>
      </c>
      <c r="AK406" s="18">
        <f>IF(Z406="TM",IF(AA406="U",(SUMIFS(Orders!AG:AG,Orders!AD:AD,Data!M406,Orders!W:W,0,Orders!X:X,0)+SUMIFS(Orders!AG:AG,Orders!AD:AD,Data!M406,Orders!W:W,1,Orders!X:X,1)),0),IF(Data!Z406="AAM",SUMIFS(Data!AK:AK,Data!Z:Z,"TM",Data!X:X,Data!M406,AA:AA,"U"),IF(Data!Z406="AM",SUMIFS(Data!AK:AK,Data!Z:Z,"TM",Data!V:V,Data!M406,AA:AA,"U"),IF(Data!Z406="AZM",SUMIFS(Data!AK:AK,Data!Z:Z,"TM",Data!U:U,Data!M406,AA:AA,"U"),IF(Data!Z406="Zone",SUMIFS(Data!AK:AK,Data!Z:Z,"TM",Data!T:T,Data!M406,AA:AA,"U"),IF(Data!Z406="Region",SUMIFS(Data!AK:AK,Data!Z:Z,"TM",Data!S:S,Data!M406,AA:AA,"U"),IF(Data!Z406="Country",SUMIFS(Data!AK:AK,Data!Z:Z,"TM",Data!R:R,Data!M406,AA:AA,"U"),"")))))))</f>
        <v>0</v>
      </c>
      <c r="AL406" s="18">
        <f>IF(Z406="TM",12000*0,IF(Data!Z406="AAM",SUMIFS(Data!AL:AL,Data!Z:Z,"TM",Data!X:X,Data!M406,AA:AA,"H"),IF(Data!Z406="AM",SUMIFS(Data!AL:AL,Data!Z:Z,"TM",Data!V:V,Data!M406,AA:AA,"H"),IF(Data!Z406="AZM",SUMIFS(Data!AL:AL,Data!Z:Z,"TM",Data!U:U,Data!M406,AA:AA,"H"),IF(Data!Z406="Zone",SUMIFS(Data!AL:AL,Data!Z:Z,"TM",Data!T:T,Data!M406,AA:AA,"H"),IF(Data!Z406="Region",SUMIFS(Data!AL:AL,Data!Z:Z,"TM",Data!S:S,Data!M406,AA:AA,"H"),IF(Data!Z406="Country",SUMIFS(Data!AL:AL,Data!Z:Z,"TM",Data!R:R,Data!M406,AA:AA,"H"),"")))))))</f>
        <v>0</v>
      </c>
      <c r="AM406" s="27">
        <f t="shared" si="115"/>
        <v>0</v>
      </c>
      <c r="AN406" s="26">
        <f t="shared" si="116"/>
        <v>0</v>
      </c>
      <c r="AO406" s="26">
        <f t="shared" si="117"/>
        <v>0</v>
      </c>
      <c r="AQ406" s="28">
        <f t="shared" si="118"/>
        <v>0</v>
      </c>
      <c r="AR406" s="18">
        <f t="shared" si="119"/>
        <v>0</v>
      </c>
      <c r="AS406" s="18">
        <f t="shared" si="120"/>
        <v>0</v>
      </c>
      <c r="AT406" s="27">
        <f t="shared" si="121"/>
        <v>0</v>
      </c>
      <c r="AU406" s="27"/>
      <c r="AV406" s="27"/>
      <c r="AW406" s="18">
        <f>IF(Z406="TM",(COUNTIFS(Orders!AD:AD,Data!M406,Orders!W:W,0,Orders!X:X,0,Orders!S:S,"*Ray*")+COUNTIFS(Orders!AD:AD,Data!M406,Orders!W:W,1,Orders!X:X,1,Orders!S:S,"*Ray*")+COUNTIFS(Orders!AD:AD,Data!M406,Orders!W:W,0,Orders!X:X,0,Orders!S:S,"*Fabric*")+COUNTIFS(Orders!AD:AD,Data!M406,Orders!W:W,1,Orders!X:X,1,Orders!S:S,"*Fabric*")),IF(Data!Z406="AAM",SUMIFS(Data!AW:AW,Data!Z:Z,"TM",Data!X:X,Data!M406),IF(Data!Z406="AM",SUMIFS(Data!AW:AW,Data!Z:Z,"TM",Data!V:V,Data!M406),IF(Data!Z406="AZM",SUMIFS(Data!AW:AW,Data!Z:Z,"TM",Data!U:U,Data!M406),IF(Data!Z406="Zone",SUMIFS(Data!AW:AW,Data!Z:Z,"TM",Data!T:T,Data!M406),IF(Data!Z406="Region",SUMIFS(Data!AW:AW,Data!Z:Z,"TM",Data!S:S,Data!M406),IF(Data!Z406="Country",SUMIFS(Data!AW:AW,Data!Z:Z,"TM",Data!R:R,Data!M406),0)))))))</f>
        <v>0</v>
      </c>
      <c r="AX406" s="18">
        <f>IF(Z406="TM",(COUNTIFS(Orders!AD:AD,Data!M406,Orders!W:W,0,Orders!X:X,0,Orders!S:S,"*Starter*")+COUNTIFS(Orders!AD:AD,Data!M406,Orders!W:W,1,Orders!X:X,1,Orders!S:S,"*Starter*")),IF(Data!Z406="AAM",SUMIFS(Data!AX:AX,Data!Z:Z,"TM",Data!X:X,Data!M406),IF(Data!Z406="AM",SUMIFS(Data!AX:AX,Data!Z:Z,"TM",Data!V:V,Data!M406),IF(Data!Z406="AZM",SUMIFS(Data!AX:AX,Data!Z:Z,"TM",Data!U:U,Data!M406),IF(Data!Z406="Zone",SUMIFS(Data!AX:AX,Data!Z:Z,"TM",Data!T:T,Data!M406),IF(Data!Z406="Region",SUMIFS(Data!AX:AX,Data!Z:Z,"TM",Data!S:S,Data!M406),IF(Data!Z406="Country",SUMIFS(Data!AX:AX,Data!Z:Z,"TM",Data!R:R,Data!M406),0)))))))</f>
        <v>0</v>
      </c>
      <c r="AY406" s="18">
        <f>IF(Z406="TM",(COUNTIFS(Orders!AD:AD,Data!M406,Orders!W:W,0,Orders!X:X,0,Orders!S:S,"*Pro*")+COUNTIFS(Orders!AD:AD,Data!M406,Orders!W:W,1,Orders!X:X,1,Orders!S:S,"*Pro*")),IF(Data!Z406="AAM",SUMIFS(Data!AY:AY,Data!Z:Z,"TM",Data!X:X,Data!M406),IF(Data!Z406="AM",SUMIFS(Data!AY:AY,Data!Z:Z,"TM",Data!V:V,Data!M406),IF(Data!Z406="AZM",SUMIFS(Data!AY:AY,Data!Z:Z,"TM",Data!U:U,Data!M406),IF(Data!Z406="Zone",SUMIFS(Data!AY:AY,Data!Z:Z,"TM",Data!T:T,Data!M406),IF(Data!Z406="Region",SUMIFS(Data!AY:AY,Data!Z:Z,"TM",Data!S:S,Data!M406),IF(Data!Z406="Country",SUMIFS(Data!AY:AY,Data!Z:Z,"TM",Data!R:R,Data!M406),0)))))))</f>
        <v>0</v>
      </c>
      <c r="AZ406" s="18">
        <f>IF(Z406="TM",(COUNTIFS(Orders!AD:AD,Data!M406,Orders!W:W,0,Orders!X:X,0,Orders!S:S,"*Tab*")+COUNTIFS(Orders!AD:AD,Data!M406,Orders!W:W,1,Orders!X:X,1,Orders!S:S,"*Tab*")),IF(Data!Z406="AAM",SUMIFS(Data!AZ:AZ,Data!Z:Z,"TM",Data!X:X,Data!M406),IF(Data!Z406="AM",SUMIFS(Data!AZ:AZ,Data!Z:Z,"TM",Data!V:V,Data!M406),IF(Data!Z406="AZM",SUMIFS(Data!AZ:AZ,Data!Z:Z,"TM",Data!U:U,Data!M406),IF(Data!Z406="Zone",SUMIFS(Data!AZ:AZ,Data!Z:Z,"TM",Data!T:T,Data!M406),IF(Data!Z406="Region",SUMIFS(Data!AZ:AZ,Data!Z:Z,"TM",Data!S:S,Data!M406),IF(Data!Z406="Country",SUMIFS(Data!AZ:AZ,Data!Z:Z,"TM",Data!R:R,Data!M406),0)))))))</f>
        <v>0</v>
      </c>
      <c r="BA406" s="18">
        <f>IF(Z406="TM",(COUNTIFS(Orders!AD:AD,Data!M406,Orders!W:W,0,Orders!X:X,0,Orders!S:S,"*Dental*")+COUNTIFS(Orders!AD:AD,Data!M406,Orders!W:W,1,Orders!X:X,1,Orders!S:S,"*Dental*")+COUNTIFS(Orders!AD:AD,Data!M406,Orders!W:W,0,Orders!X:X,0,Orders!S:S,"*Pediatric*")+COUNTIFS(Orders!AD:AD,Data!M406,Orders!W:W,1,Orders!X:X,1,Orders!S:S,"*Pediatric*")),IF(Data!Z406="AAM",SUMIFS(Data!BA:BA,Data!Z:Z,"TM",Data!X:X,Data!M406),IF(Data!Z406="AM",SUMIFS(Data!BA:BA,Data!Z:Z,"TM",Data!V:V,Data!M406),IF(Data!Z406="AZM",SUMIFS(Data!BA:BA,Data!Z:Z,"TM",Data!U:U,Data!M406),IF(Data!Z406="Zone",SUMIFS(Data!BA:BA,Data!Z:Z,"TM",Data!T:T,Data!M406),IF(Data!Z406="Region",SUMIFS(Data!BA:BA,Data!Z:Z,"TM",Data!S:S,Data!M406),IF(Data!Z406="Country",SUMIFS(Data!BA:BA,Data!Z:Z,"TM",Data!R:R,Data!M406),0)))))))</f>
        <v>0</v>
      </c>
      <c r="BB406" s="18">
        <f>IF(Z406="TM",(COUNTIFS(Orders!AD:AD,Data!M406,Orders!W:W,0,Orders!X:X,0,Orders!S:S,"*Fabric*")+COUNTIFS(Orders!AD:AD,Data!M406,Orders!W:W,1,Orders!X:X,1,Orders!S:S,"*Fabric*")),IF(Data!Z406="AAM",SUMIFS(Data!BB:BB,Data!Z:Z,"TM",Data!X:X,Data!M406),IF(Data!Z406="AM",SUMIFS(Data!BB:BB,Data!Z:Z,"TM",Data!V:V,Data!M406),IF(Data!Z406="AZM",SUMIFS(Data!BB:BB,Data!Z:Z,"TM",Data!U:U,Data!M406),IF(Data!Z406="Zone",SUMIFS(Data!BB:BB,Data!Z:Z,"TM",Data!T:T,Data!M406),IF(Data!Z406="Region",SUMIFS(Data!BB:BB,Data!Z:Z,"TM",Data!S:S,Data!M406),IF(Data!Z406="Country",SUMIFS(Data!BB:BB,Data!Z:Z,"TM",Data!R:R,Data!M406),0)))))))</f>
        <v>0</v>
      </c>
    </row>
    <row r="407" spans="1:54" ht="15.75" x14ac:dyDescent="0.3">
      <c r="A407" s="33" t="str">
        <f t="shared" si="122"/>
        <v/>
      </c>
      <c r="B407" s="33" t="b">
        <f t="shared" si="123"/>
        <v>1</v>
      </c>
      <c r="C407" s="33" t="e">
        <f>IF(ISERROR(SMALL($D$4:$D$594,E407)),””,SMALL($D$4:$D$594,E407))</f>
        <v>#NAME?</v>
      </c>
      <c r="D407" s="34" t="str">
        <f t="shared" si="124"/>
        <v/>
      </c>
      <c r="E407" s="33">
        <f>ROWS($E$4:E407)</f>
        <v>404</v>
      </c>
      <c r="F407" s="33">
        <f t="shared" si="125"/>
        <v>0</v>
      </c>
      <c r="G407" s="33">
        <f>IF(OR(Report!$C$7="",Report!$C$7="All Levels"),1,IF(Report!$C$7=Data!Z407,1,0))</f>
        <v>0</v>
      </c>
      <c r="H407" s="33">
        <f t="shared" si="126"/>
        <v>1</v>
      </c>
      <c r="I407" s="33">
        <f t="shared" si="127"/>
        <v>3</v>
      </c>
      <c r="J407" s="33">
        <f>IF(OR(Report!$F$7="",Report!$F$7="All AMs"),1,IF(Report!$F$7=Data!W407,1,0))</f>
        <v>1</v>
      </c>
      <c r="K407" s="33">
        <f>IF(OR(Report!$E$7="",Report!$E$7="All Zones"),1,IF(Report!$E$7=Data!P407,1,0))</f>
        <v>1</v>
      </c>
      <c r="L407" s="33">
        <f>IF(OR(Report!$D$7="",Report!$D$7="All Regions"),1,IF(Report!$D$7=Data!O407,1,0))</f>
        <v>1</v>
      </c>
      <c r="M407" s="67" t="s">
        <v>301</v>
      </c>
      <c r="N407" s="67" t="s">
        <v>1242</v>
      </c>
      <c r="O407" s="68" t="s">
        <v>19</v>
      </c>
      <c r="P407" s="68" t="s">
        <v>687</v>
      </c>
      <c r="Q407" s="68" t="s">
        <v>687</v>
      </c>
      <c r="R407" s="67" t="s">
        <v>777</v>
      </c>
      <c r="S407" s="67" t="s">
        <v>753</v>
      </c>
      <c r="T407" s="67" t="s">
        <v>756</v>
      </c>
      <c r="U407" s="67" t="s">
        <v>787</v>
      </c>
      <c r="V407" s="67"/>
      <c r="W407" s="67" t="s">
        <v>884</v>
      </c>
      <c r="X407" s="67"/>
      <c r="Y407" s="68" t="s">
        <v>362</v>
      </c>
      <c r="Z407" s="68" t="s">
        <v>13</v>
      </c>
      <c r="AA407" s="68" t="s">
        <v>70</v>
      </c>
      <c r="AB407" s="18">
        <f>IF(Z407="TM",IF(AA407="H",(COUNTIFS(Orders!AD:AD,Data!M407,Orders!W:W,0,Orders!X:X,0)+COUNTIFS(Orders!AD:AD,Data!M407,Orders!W:W,1,Orders!X:X,1)),0),IF(Data!Z407="AAM",SUMIFS(Data!AB:AB,Data!Z:Z,"TM",Data!X:X,Data!M407,AA:AA,"H"),IF(Data!Z407="AM",SUMIFS(Data!AB:AB,Data!Z:Z,"TM",Data!V:V,Data!M407,AA:AA,"H"),IF(Data!Z407="AZM",SUMIFS(Data!AB:AB,Data!Z:Z,"TM",Data!U:U,Data!M407,AA:AA,"H"),IF(Data!Z407="ZM",SUMIFS(Data!AB:AB,Data!Z:Z,"TM",Data!T:T,Data!M407,AA:AA,"H"),IF(Data!Z407="RM",SUMIFS(Data!AB:AB,Data!Z:Z,"TM",Data!S:S,Data!M407,AA:AA,"H"),IF(Data!Z407="CM",SUMIFS(Data!AB:AB,Data!Z:Z,"TM",Data!R:R,Data!M407,AA:AA,"H"),"")))))))</f>
        <v>0</v>
      </c>
      <c r="AC407" s="28">
        <f>IF(Z407="TM",IF(AA407="H",(SUMIFS(Orders!AG:AG,Orders!AD:AD,Data!M407,Orders!W:W,0,Orders!X:X,0)+SUMIFS(Orders!AG:AG,Orders!AD:AD,Data!M407,Orders!W:W,1,Orders!X:X,1))/12000,0),IF(Data!Z407="AAM",SUMIFS(Data!AC:AC,Data!Z:Z,"TM",Data!X:X,Data!M407,AA:AA,"H"),IF(Data!Z407="AM",SUMIFS(Data!AC:AC,Data!Z:Z,"TM",Data!V:V,Data!M407,AA:AA,"H"),IF(Data!Z407="AZM",SUMIFS(Data!AC:AC,Data!Z:Z,"TM",Data!U:U,Data!M407,AA:AA,"H"),IF(Data!Z407="Zone",SUMIFS(Data!AC:AC,Data!Z:Z,"TM",Data!T:T,Data!M407,AA:AA,"H"),IF(Data!Z407="Region",SUMIFS(Data!AC:AC,Data!Z:Z,"TM",Data!S:S,Data!M407,AA:AA,"H"),IF(Data!Z407="Country",SUMIFS(Data!AC:AC,Data!Z:Z,"TM",Data!R:R,Data!M407,AA:AA,"H"),"")))))))</f>
        <v>0</v>
      </c>
      <c r="AD407" s="18">
        <f>IF(Z407="TM",0,IF(Data!Z407="AAM",SUMIFS(Data!AD:AD,Data!Z:Z,"TM",Data!X:X,Data!M407,AA:AA,"H"),IF(Data!Z407="AM",SUMIFS(Data!AD:AD,Data!Z:Z,"TM",Data!V:V,Data!M407,AA:AA,"H"),IF(Data!Z407="AZM",SUMIFS(Data!AD:AD,Data!Z:Z,"TM",Data!U:U,Data!M407,AA:AA,"H"),IF(Data!Z407="Zone",SUMIFS(Data!AD:AD,Data!Z:Z,"TM",Data!T:T,Data!M407,AA:AA,"H"),IF(Data!Z407="Region",SUMIFS(Data!AD:AD,Data!Z:Z,"TM",Data!S:S,Data!M407,AA:AA,"H"),IF(Data!Z407="Country",SUMIFS(Data!AD:AD,Data!Z:Z,"TM",Data!R:R,Data!M407,AA:AA,"H"),"")))))))</f>
        <v>0</v>
      </c>
      <c r="AE407" s="27">
        <f t="shared" si="111"/>
        <v>0</v>
      </c>
      <c r="AF407" s="26">
        <f t="shared" si="112"/>
        <v>0</v>
      </c>
      <c r="AG407" s="26">
        <f t="shared" si="113"/>
        <v>0</v>
      </c>
      <c r="AH407" s="26">
        <f t="shared" si="114"/>
        <v>0</v>
      </c>
      <c r="AJ407" s="28">
        <f>IF(Z407="TM",IF(AA407="U",(SUMIFS(Orders!AG:AG,Orders!AD:AD,Data!M407,Orders!W:W,0,Orders!X:X,0)+SUMIFS(Orders!AG:AG,Orders!AD:AD,Data!M407,Orders!W:W,1,Orders!X:X,1))/12000,0),IF(Data!Z407="AAM",SUMIFS(Data!AJ:AJ,Data!Z:Z,"TM",Data!X:X,Data!M407,AA:AA,"U"),IF(Data!Z407="AM",SUMIFS(Data!AJ:AJ,Data!Z:Z,"TM",Data!V:V,Data!M407,AA:AA,"U"),IF(Data!Z407="AZM",SUMIFS(Data!AJ:AJ,Data!Z:Z,"TM",Data!U:U,Data!M407,AA:AA,"U"),IF(Data!Z407="Zone",SUMIFS(Data!AJ:AJ,Data!Z:Z,"TM",Data!T:T,Data!M407,AA:AA,"U"),IF(Data!Z407="Region",SUMIFS(Data!AJ:AJ,Data!Z:Z,"TM",Data!S:S,Data!M407,AA:AA,"U"),IF(Data!Z407="Country",SUMIFS(Data!AJ:AJ,Data!Z:Z,"TM",Data!R:R,Data!M407,AA:AA,"U"),"")))))))</f>
        <v>0</v>
      </c>
      <c r="AK407" s="18">
        <f>IF(Z407="TM",IF(AA407="U",(SUMIFS(Orders!AG:AG,Orders!AD:AD,Data!M407,Orders!W:W,0,Orders!X:X,0)+SUMIFS(Orders!AG:AG,Orders!AD:AD,Data!M407,Orders!W:W,1,Orders!X:X,1)),0),IF(Data!Z407="AAM",SUMIFS(Data!AK:AK,Data!Z:Z,"TM",Data!X:X,Data!M407,AA:AA,"U"),IF(Data!Z407="AM",SUMIFS(Data!AK:AK,Data!Z:Z,"TM",Data!V:V,Data!M407,AA:AA,"U"),IF(Data!Z407="AZM",SUMIFS(Data!AK:AK,Data!Z:Z,"TM",Data!U:U,Data!M407,AA:AA,"U"),IF(Data!Z407="Zone",SUMIFS(Data!AK:AK,Data!Z:Z,"TM",Data!T:T,Data!M407,AA:AA,"U"),IF(Data!Z407="Region",SUMIFS(Data!AK:AK,Data!Z:Z,"TM",Data!S:S,Data!M407,AA:AA,"U"),IF(Data!Z407="Country",SUMIFS(Data!AK:AK,Data!Z:Z,"TM",Data!R:R,Data!M407,AA:AA,"U"),"")))))))</f>
        <v>0</v>
      </c>
      <c r="AL407" s="18">
        <f>IF(Z407="TM",12000*0,IF(Data!Z407="AAM",SUMIFS(Data!AL:AL,Data!Z:Z,"TM",Data!X:X,Data!M407,AA:AA,"H"),IF(Data!Z407="AM",SUMIFS(Data!AL:AL,Data!Z:Z,"TM",Data!V:V,Data!M407,AA:AA,"H"),IF(Data!Z407="AZM",SUMIFS(Data!AL:AL,Data!Z:Z,"TM",Data!U:U,Data!M407,AA:AA,"H"),IF(Data!Z407="Zone",SUMIFS(Data!AL:AL,Data!Z:Z,"TM",Data!T:T,Data!M407,AA:AA,"H"),IF(Data!Z407="Region",SUMIFS(Data!AL:AL,Data!Z:Z,"TM",Data!S:S,Data!M407,AA:AA,"H"),IF(Data!Z407="Country",SUMIFS(Data!AL:AL,Data!Z:Z,"TM",Data!R:R,Data!M407,AA:AA,"H"),"")))))))</f>
        <v>0</v>
      </c>
      <c r="AM407" s="27">
        <f t="shared" si="115"/>
        <v>0</v>
      </c>
      <c r="AN407" s="26">
        <f t="shared" si="116"/>
        <v>0</v>
      </c>
      <c r="AO407" s="26">
        <f t="shared" si="117"/>
        <v>0</v>
      </c>
      <c r="AQ407" s="28">
        <f t="shared" si="118"/>
        <v>0</v>
      </c>
      <c r="AR407" s="18">
        <f t="shared" si="119"/>
        <v>0</v>
      </c>
      <c r="AS407" s="18">
        <f t="shared" si="120"/>
        <v>0</v>
      </c>
      <c r="AT407" s="27">
        <f t="shared" si="121"/>
        <v>0</v>
      </c>
      <c r="AU407" s="27"/>
      <c r="AV407" s="27"/>
      <c r="AW407" s="18">
        <f>IF(Z407="TM",(COUNTIFS(Orders!AD:AD,Data!M407,Orders!W:W,0,Orders!X:X,0,Orders!S:S,"*Ray*")+COUNTIFS(Orders!AD:AD,Data!M407,Orders!W:W,1,Orders!X:X,1,Orders!S:S,"*Ray*")+COUNTIFS(Orders!AD:AD,Data!M407,Orders!W:W,0,Orders!X:X,0,Orders!S:S,"*Fabric*")+COUNTIFS(Orders!AD:AD,Data!M407,Orders!W:W,1,Orders!X:X,1,Orders!S:S,"*Fabric*")),IF(Data!Z407="AAM",SUMIFS(Data!AW:AW,Data!Z:Z,"TM",Data!X:X,Data!M407),IF(Data!Z407="AM",SUMIFS(Data!AW:AW,Data!Z:Z,"TM",Data!V:V,Data!M407),IF(Data!Z407="AZM",SUMIFS(Data!AW:AW,Data!Z:Z,"TM",Data!U:U,Data!M407),IF(Data!Z407="Zone",SUMIFS(Data!AW:AW,Data!Z:Z,"TM",Data!T:T,Data!M407),IF(Data!Z407="Region",SUMIFS(Data!AW:AW,Data!Z:Z,"TM",Data!S:S,Data!M407),IF(Data!Z407="Country",SUMIFS(Data!AW:AW,Data!Z:Z,"TM",Data!R:R,Data!M407),0)))))))</f>
        <v>0</v>
      </c>
      <c r="AX407" s="18">
        <f>IF(Z407="TM",(COUNTIFS(Orders!AD:AD,Data!M407,Orders!W:W,0,Orders!X:X,0,Orders!S:S,"*Starter*")+COUNTIFS(Orders!AD:AD,Data!M407,Orders!W:W,1,Orders!X:X,1,Orders!S:S,"*Starter*")),IF(Data!Z407="AAM",SUMIFS(Data!AX:AX,Data!Z:Z,"TM",Data!X:X,Data!M407),IF(Data!Z407="AM",SUMIFS(Data!AX:AX,Data!Z:Z,"TM",Data!V:V,Data!M407),IF(Data!Z407="AZM",SUMIFS(Data!AX:AX,Data!Z:Z,"TM",Data!U:U,Data!M407),IF(Data!Z407="Zone",SUMIFS(Data!AX:AX,Data!Z:Z,"TM",Data!T:T,Data!M407),IF(Data!Z407="Region",SUMIFS(Data!AX:AX,Data!Z:Z,"TM",Data!S:S,Data!M407),IF(Data!Z407="Country",SUMIFS(Data!AX:AX,Data!Z:Z,"TM",Data!R:R,Data!M407),0)))))))</f>
        <v>0</v>
      </c>
      <c r="AY407" s="18">
        <f>IF(Z407="TM",(COUNTIFS(Orders!AD:AD,Data!M407,Orders!W:W,0,Orders!X:X,0,Orders!S:S,"*Pro*")+COUNTIFS(Orders!AD:AD,Data!M407,Orders!W:W,1,Orders!X:X,1,Orders!S:S,"*Pro*")),IF(Data!Z407="AAM",SUMIFS(Data!AY:AY,Data!Z:Z,"TM",Data!X:X,Data!M407),IF(Data!Z407="AM",SUMIFS(Data!AY:AY,Data!Z:Z,"TM",Data!V:V,Data!M407),IF(Data!Z407="AZM",SUMIFS(Data!AY:AY,Data!Z:Z,"TM",Data!U:U,Data!M407),IF(Data!Z407="Zone",SUMIFS(Data!AY:AY,Data!Z:Z,"TM",Data!T:T,Data!M407),IF(Data!Z407="Region",SUMIFS(Data!AY:AY,Data!Z:Z,"TM",Data!S:S,Data!M407),IF(Data!Z407="Country",SUMIFS(Data!AY:AY,Data!Z:Z,"TM",Data!R:R,Data!M407),0)))))))</f>
        <v>0</v>
      </c>
      <c r="AZ407" s="18">
        <f>IF(Z407="TM",(COUNTIFS(Orders!AD:AD,Data!M407,Orders!W:W,0,Orders!X:X,0,Orders!S:S,"*Tab*")+COUNTIFS(Orders!AD:AD,Data!M407,Orders!W:W,1,Orders!X:X,1,Orders!S:S,"*Tab*")),IF(Data!Z407="AAM",SUMIFS(Data!AZ:AZ,Data!Z:Z,"TM",Data!X:X,Data!M407),IF(Data!Z407="AM",SUMIFS(Data!AZ:AZ,Data!Z:Z,"TM",Data!V:V,Data!M407),IF(Data!Z407="AZM",SUMIFS(Data!AZ:AZ,Data!Z:Z,"TM",Data!U:U,Data!M407),IF(Data!Z407="Zone",SUMIFS(Data!AZ:AZ,Data!Z:Z,"TM",Data!T:T,Data!M407),IF(Data!Z407="Region",SUMIFS(Data!AZ:AZ,Data!Z:Z,"TM",Data!S:S,Data!M407),IF(Data!Z407="Country",SUMIFS(Data!AZ:AZ,Data!Z:Z,"TM",Data!R:R,Data!M407),0)))))))</f>
        <v>0</v>
      </c>
      <c r="BA407" s="18">
        <f>IF(Z407="TM",(COUNTIFS(Orders!AD:AD,Data!M407,Orders!W:W,0,Orders!X:X,0,Orders!S:S,"*Dental*")+COUNTIFS(Orders!AD:AD,Data!M407,Orders!W:W,1,Orders!X:X,1,Orders!S:S,"*Dental*")+COUNTIFS(Orders!AD:AD,Data!M407,Orders!W:W,0,Orders!X:X,0,Orders!S:S,"*Pediatric*")+COUNTIFS(Orders!AD:AD,Data!M407,Orders!W:W,1,Orders!X:X,1,Orders!S:S,"*Pediatric*")),IF(Data!Z407="AAM",SUMIFS(Data!BA:BA,Data!Z:Z,"TM",Data!X:X,Data!M407),IF(Data!Z407="AM",SUMIFS(Data!BA:BA,Data!Z:Z,"TM",Data!V:V,Data!M407),IF(Data!Z407="AZM",SUMIFS(Data!BA:BA,Data!Z:Z,"TM",Data!U:U,Data!M407),IF(Data!Z407="Zone",SUMIFS(Data!BA:BA,Data!Z:Z,"TM",Data!T:T,Data!M407),IF(Data!Z407="Region",SUMIFS(Data!BA:BA,Data!Z:Z,"TM",Data!S:S,Data!M407),IF(Data!Z407="Country",SUMIFS(Data!BA:BA,Data!Z:Z,"TM",Data!R:R,Data!M407),0)))))))</f>
        <v>0</v>
      </c>
      <c r="BB407" s="18">
        <f>IF(Z407="TM",(COUNTIFS(Orders!AD:AD,Data!M407,Orders!W:W,0,Orders!X:X,0,Orders!S:S,"*Fabric*")+COUNTIFS(Orders!AD:AD,Data!M407,Orders!W:W,1,Orders!X:X,1,Orders!S:S,"*Fabric*")),IF(Data!Z407="AAM",SUMIFS(Data!BB:BB,Data!Z:Z,"TM",Data!X:X,Data!M407),IF(Data!Z407="AM",SUMIFS(Data!BB:BB,Data!Z:Z,"TM",Data!V:V,Data!M407),IF(Data!Z407="AZM",SUMIFS(Data!BB:BB,Data!Z:Z,"TM",Data!U:U,Data!M407),IF(Data!Z407="Zone",SUMIFS(Data!BB:BB,Data!Z:Z,"TM",Data!T:T,Data!M407),IF(Data!Z407="Region",SUMIFS(Data!BB:BB,Data!Z:Z,"TM",Data!S:S,Data!M407),IF(Data!Z407="Country",SUMIFS(Data!BB:BB,Data!Z:Z,"TM",Data!R:R,Data!M407),0)))))))</f>
        <v>0</v>
      </c>
    </row>
    <row r="408" spans="1:54" ht="15.75" x14ac:dyDescent="0.3">
      <c r="A408" s="33" t="str">
        <f t="shared" si="122"/>
        <v/>
      </c>
      <c r="B408" s="33" t="b">
        <f t="shared" si="123"/>
        <v>1</v>
      </c>
      <c r="C408" s="33" t="e">
        <f>IF(ISERROR(SMALL($D$4:$D$594,E408)),””,SMALL($D$4:$D$594,E408))</f>
        <v>#NAME?</v>
      </c>
      <c r="D408" s="34" t="str">
        <f t="shared" si="124"/>
        <v/>
      </c>
      <c r="E408" s="33">
        <f>ROWS($E$4:E408)</f>
        <v>405</v>
      </c>
      <c r="F408" s="33">
        <f t="shared" si="125"/>
        <v>0</v>
      </c>
      <c r="G408" s="33">
        <f>IF(OR(Report!$C$7="",Report!$C$7="All Levels"),1,IF(Report!$C$7=Data!Z408,1,0))</f>
        <v>0</v>
      </c>
      <c r="H408" s="33">
        <f t="shared" si="126"/>
        <v>1</v>
      </c>
      <c r="I408" s="33">
        <f t="shared" si="127"/>
        <v>3</v>
      </c>
      <c r="J408" s="33">
        <f>IF(OR(Report!$F$7="",Report!$F$7="All AMs"),1,IF(Report!$F$7=Data!W408,1,0))</f>
        <v>1</v>
      </c>
      <c r="K408" s="33">
        <f>IF(OR(Report!$E$7="",Report!$E$7="All Zones"),1,IF(Report!$E$7=Data!P408,1,0))</f>
        <v>1</v>
      </c>
      <c r="L408" s="33">
        <f>IF(OR(Report!$D$7="",Report!$D$7="All Regions"),1,IF(Report!$D$7=Data!O408,1,0))</f>
        <v>1</v>
      </c>
      <c r="M408" s="67" t="s">
        <v>1237</v>
      </c>
      <c r="N408" s="67" t="s">
        <v>1238</v>
      </c>
      <c r="O408" s="68" t="s">
        <v>19</v>
      </c>
      <c r="P408" s="68" t="s">
        <v>687</v>
      </c>
      <c r="Q408" s="68" t="s">
        <v>687</v>
      </c>
      <c r="R408" s="67" t="s">
        <v>777</v>
      </c>
      <c r="S408" s="67" t="s">
        <v>753</v>
      </c>
      <c r="T408" s="67" t="s">
        <v>756</v>
      </c>
      <c r="U408" s="67" t="s">
        <v>787</v>
      </c>
      <c r="V408" s="67"/>
      <c r="W408" s="67" t="s">
        <v>884</v>
      </c>
      <c r="X408" s="67"/>
      <c r="Y408" s="68" t="s">
        <v>361</v>
      </c>
      <c r="Z408" s="68" t="s">
        <v>13</v>
      </c>
      <c r="AA408" s="68" t="s">
        <v>925</v>
      </c>
      <c r="AB408" s="18">
        <f>IF(Z408="TM",IF(AA408="H",(COUNTIFS(Orders!AD:AD,Data!M408,Orders!W:W,0,Orders!X:X,0)+COUNTIFS(Orders!AD:AD,Data!M408,Orders!W:W,1,Orders!X:X,1)),0),IF(Data!Z408="AAM",SUMIFS(Data!AB:AB,Data!Z:Z,"TM",Data!X:X,Data!M408,AA:AA,"H"),IF(Data!Z408="AM",SUMIFS(Data!AB:AB,Data!Z:Z,"TM",Data!V:V,Data!M408,AA:AA,"H"),IF(Data!Z408="AZM",SUMIFS(Data!AB:AB,Data!Z:Z,"TM",Data!U:U,Data!M408,AA:AA,"H"),IF(Data!Z408="ZM",SUMIFS(Data!AB:AB,Data!Z:Z,"TM",Data!T:T,Data!M408,AA:AA,"H"),IF(Data!Z408="RM",SUMIFS(Data!AB:AB,Data!Z:Z,"TM",Data!S:S,Data!M408,AA:AA,"H"),IF(Data!Z408="CM",SUMIFS(Data!AB:AB,Data!Z:Z,"TM",Data!R:R,Data!M408,AA:AA,"H"),"")))))))</f>
        <v>0</v>
      </c>
      <c r="AC408" s="28">
        <f>IF(Z408="TM",IF(AA408="H",(SUMIFS(Orders!AG:AG,Orders!AD:AD,Data!M408,Orders!W:W,0,Orders!X:X,0)+SUMIFS(Orders!AG:AG,Orders!AD:AD,Data!M408,Orders!W:W,1,Orders!X:X,1))/12000,0),IF(Data!Z408="AAM",SUMIFS(Data!AC:AC,Data!Z:Z,"TM",Data!X:X,Data!M408,AA:AA,"H"),IF(Data!Z408="AM",SUMIFS(Data!AC:AC,Data!Z:Z,"TM",Data!V:V,Data!M408,AA:AA,"H"),IF(Data!Z408="AZM",SUMIFS(Data!AC:AC,Data!Z:Z,"TM",Data!U:U,Data!M408,AA:AA,"H"),IF(Data!Z408="Zone",SUMIFS(Data!AC:AC,Data!Z:Z,"TM",Data!T:T,Data!M408,AA:AA,"H"),IF(Data!Z408="Region",SUMIFS(Data!AC:AC,Data!Z:Z,"TM",Data!S:S,Data!M408,AA:AA,"H"),IF(Data!Z408="Country",SUMIFS(Data!AC:AC,Data!Z:Z,"TM",Data!R:R,Data!M408,AA:AA,"H"),"")))))))</f>
        <v>0</v>
      </c>
      <c r="AD408" s="18">
        <f>IF(Z408="TM",0,IF(Data!Z408="AAM",SUMIFS(Data!AD:AD,Data!Z:Z,"TM",Data!X:X,Data!M408,AA:AA,"H"),IF(Data!Z408="AM",SUMIFS(Data!AD:AD,Data!Z:Z,"TM",Data!V:V,Data!M408,AA:AA,"H"),IF(Data!Z408="AZM",SUMIFS(Data!AD:AD,Data!Z:Z,"TM",Data!U:U,Data!M408,AA:AA,"H"),IF(Data!Z408="Zone",SUMIFS(Data!AD:AD,Data!Z:Z,"TM",Data!T:T,Data!M408,AA:AA,"H"),IF(Data!Z408="Region",SUMIFS(Data!AD:AD,Data!Z:Z,"TM",Data!S:S,Data!M408,AA:AA,"H"),IF(Data!Z408="Country",SUMIFS(Data!AD:AD,Data!Z:Z,"TM",Data!R:R,Data!M408,AA:AA,"H"),"")))))))</f>
        <v>0</v>
      </c>
      <c r="AE408" s="27">
        <f t="shared" si="111"/>
        <v>0</v>
      </c>
      <c r="AF408" s="26">
        <f t="shared" si="112"/>
        <v>0</v>
      </c>
      <c r="AG408" s="26">
        <f t="shared" si="113"/>
        <v>0</v>
      </c>
      <c r="AH408" s="26">
        <f t="shared" si="114"/>
        <v>0</v>
      </c>
      <c r="AJ408" s="28">
        <f>IF(Z408="TM",IF(AA408="U",(SUMIFS(Orders!AG:AG,Orders!AD:AD,Data!M408,Orders!W:W,0,Orders!X:X,0)+SUMIFS(Orders!AG:AG,Orders!AD:AD,Data!M408,Orders!W:W,1,Orders!X:X,1))/12000,0),IF(Data!Z408="AAM",SUMIFS(Data!AJ:AJ,Data!Z:Z,"TM",Data!X:X,Data!M408,AA:AA,"U"),IF(Data!Z408="AM",SUMIFS(Data!AJ:AJ,Data!Z:Z,"TM",Data!V:V,Data!M408,AA:AA,"U"),IF(Data!Z408="AZM",SUMIFS(Data!AJ:AJ,Data!Z:Z,"TM",Data!U:U,Data!M408,AA:AA,"U"),IF(Data!Z408="Zone",SUMIFS(Data!AJ:AJ,Data!Z:Z,"TM",Data!T:T,Data!M408,AA:AA,"U"),IF(Data!Z408="Region",SUMIFS(Data!AJ:AJ,Data!Z:Z,"TM",Data!S:S,Data!M408,AA:AA,"U"),IF(Data!Z408="Country",SUMIFS(Data!AJ:AJ,Data!Z:Z,"TM",Data!R:R,Data!M408,AA:AA,"U"),"")))))))</f>
        <v>0</v>
      </c>
      <c r="AK408" s="18">
        <f>IF(Z408="TM",IF(AA408="U",(SUMIFS(Orders!AG:AG,Orders!AD:AD,Data!M408,Orders!W:W,0,Orders!X:X,0)+SUMIFS(Orders!AG:AG,Orders!AD:AD,Data!M408,Orders!W:W,1,Orders!X:X,1)),0),IF(Data!Z408="AAM",SUMIFS(Data!AK:AK,Data!Z:Z,"TM",Data!X:X,Data!M408,AA:AA,"U"),IF(Data!Z408="AM",SUMIFS(Data!AK:AK,Data!Z:Z,"TM",Data!V:V,Data!M408,AA:AA,"U"),IF(Data!Z408="AZM",SUMIFS(Data!AK:AK,Data!Z:Z,"TM",Data!U:U,Data!M408,AA:AA,"U"),IF(Data!Z408="Zone",SUMIFS(Data!AK:AK,Data!Z:Z,"TM",Data!T:T,Data!M408,AA:AA,"U"),IF(Data!Z408="Region",SUMIFS(Data!AK:AK,Data!Z:Z,"TM",Data!S:S,Data!M408,AA:AA,"U"),IF(Data!Z408="Country",SUMIFS(Data!AK:AK,Data!Z:Z,"TM",Data!R:R,Data!M408,AA:AA,"U"),"")))))))</f>
        <v>0</v>
      </c>
      <c r="AL408" s="18">
        <f>IF(Z408="TM",12000*0,IF(Data!Z408="AAM",SUMIFS(Data!AL:AL,Data!Z:Z,"TM",Data!X:X,Data!M408,AA:AA,"H"),IF(Data!Z408="AM",SUMIFS(Data!AL:AL,Data!Z:Z,"TM",Data!V:V,Data!M408,AA:AA,"H"),IF(Data!Z408="AZM",SUMIFS(Data!AL:AL,Data!Z:Z,"TM",Data!U:U,Data!M408,AA:AA,"H"),IF(Data!Z408="Zone",SUMIFS(Data!AL:AL,Data!Z:Z,"TM",Data!T:T,Data!M408,AA:AA,"H"),IF(Data!Z408="Region",SUMIFS(Data!AL:AL,Data!Z:Z,"TM",Data!S:S,Data!M408,AA:AA,"H"),IF(Data!Z408="Country",SUMIFS(Data!AL:AL,Data!Z:Z,"TM",Data!R:R,Data!M408,AA:AA,"H"),"")))))))</f>
        <v>0</v>
      </c>
      <c r="AM408" s="27">
        <f t="shared" si="115"/>
        <v>0</v>
      </c>
      <c r="AN408" s="26">
        <f t="shared" si="116"/>
        <v>0</v>
      </c>
      <c r="AO408" s="26">
        <f t="shared" si="117"/>
        <v>0</v>
      </c>
      <c r="AQ408" s="28">
        <f t="shared" si="118"/>
        <v>0</v>
      </c>
      <c r="AR408" s="18">
        <f t="shared" si="119"/>
        <v>0</v>
      </c>
      <c r="AS408" s="18">
        <f t="shared" si="120"/>
        <v>0</v>
      </c>
      <c r="AT408" s="27">
        <f t="shared" si="121"/>
        <v>0</v>
      </c>
      <c r="AU408" s="27"/>
      <c r="AV408" s="27"/>
      <c r="AW408" s="18">
        <f>IF(Z408="TM",(COUNTIFS(Orders!AD:AD,Data!M408,Orders!W:W,0,Orders!X:X,0,Orders!S:S,"*Ray*")+COUNTIFS(Orders!AD:AD,Data!M408,Orders!W:W,1,Orders!X:X,1,Orders!S:S,"*Ray*")+COUNTIFS(Orders!AD:AD,Data!M408,Orders!W:W,0,Orders!X:X,0,Orders!S:S,"*Fabric*")+COUNTIFS(Orders!AD:AD,Data!M408,Orders!W:W,1,Orders!X:X,1,Orders!S:S,"*Fabric*")),IF(Data!Z408="AAM",SUMIFS(Data!AW:AW,Data!Z:Z,"TM",Data!X:X,Data!M408),IF(Data!Z408="AM",SUMIFS(Data!AW:AW,Data!Z:Z,"TM",Data!V:V,Data!M408),IF(Data!Z408="AZM",SUMIFS(Data!AW:AW,Data!Z:Z,"TM",Data!U:U,Data!M408),IF(Data!Z408="Zone",SUMIFS(Data!AW:AW,Data!Z:Z,"TM",Data!T:T,Data!M408),IF(Data!Z408="Region",SUMIFS(Data!AW:AW,Data!Z:Z,"TM",Data!S:S,Data!M408),IF(Data!Z408="Country",SUMIFS(Data!AW:AW,Data!Z:Z,"TM",Data!R:R,Data!M408),0)))))))</f>
        <v>0</v>
      </c>
      <c r="AX408" s="18">
        <f>IF(Z408="TM",(COUNTIFS(Orders!AD:AD,Data!M408,Orders!W:W,0,Orders!X:X,0,Orders!S:S,"*Starter*")+COUNTIFS(Orders!AD:AD,Data!M408,Orders!W:W,1,Orders!X:X,1,Orders!S:S,"*Starter*")),IF(Data!Z408="AAM",SUMIFS(Data!AX:AX,Data!Z:Z,"TM",Data!X:X,Data!M408),IF(Data!Z408="AM",SUMIFS(Data!AX:AX,Data!Z:Z,"TM",Data!V:V,Data!M408),IF(Data!Z408="AZM",SUMIFS(Data!AX:AX,Data!Z:Z,"TM",Data!U:U,Data!M408),IF(Data!Z408="Zone",SUMIFS(Data!AX:AX,Data!Z:Z,"TM",Data!T:T,Data!M408),IF(Data!Z408="Region",SUMIFS(Data!AX:AX,Data!Z:Z,"TM",Data!S:S,Data!M408),IF(Data!Z408="Country",SUMIFS(Data!AX:AX,Data!Z:Z,"TM",Data!R:R,Data!M408),0)))))))</f>
        <v>0</v>
      </c>
      <c r="AY408" s="18">
        <f>IF(Z408="TM",(COUNTIFS(Orders!AD:AD,Data!M408,Orders!W:W,0,Orders!X:X,0,Orders!S:S,"*Pro*")+COUNTIFS(Orders!AD:AD,Data!M408,Orders!W:W,1,Orders!X:X,1,Orders!S:S,"*Pro*")),IF(Data!Z408="AAM",SUMIFS(Data!AY:AY,Data!Z:Z,"TM",Data!X:X,Data!M408),IF(Data!Z408="AM",SUMIFS(Data!AY:AY,Data!Z:Z,"TM",Data!V:V,Data!M408),IF(Data!Z408="AZM",SUMIFS(Data!AY:AY,Data!Z:Z,"TM",Data!U:U,Data!M408),IF(Data!Z408="Zone",SUMIFS(Data!AY:AY,Data!Z:Z,"TM",Data!T:T,Data!M408),IF(Data!Z408="Region",SUMIFS(Data!AY:AY,Data!Z:Z,"TM",Data!S:S,Data!M408),IF(Data!Z408="Country",SUMIFS(Data!AY:AY,Data!Z:Z,"TM",Data!R:R,Data!M408),0)))))))</f>
        <v>0</v>
      </c>
      <c r="AZ408" s="18">
        <f>IF(Z408="TM",(COUNTIFS(Orders!AD:AD,Data!M408,Orders!W:W,0,Orders!X:X,0,Orders!S:S,"*Tab*")+COUNTIFS(Orders!AD:AD,Data!M408,Orders!W:W,1,Orders!X:X,1,Orders!S:S,"*Tab*")),IF(Data!Z408="AAM",SUMIFS(Data!AZ:AZ,Data!Z:Z,"TM",Data!X:X,Data!M408),IF(Data!Z408="AM",SUMIFS(Data!AZ:AZ,Data!Z:Z,"TM",Data!V:V,Data!M408),IF(Data!Z408="AZM",SUMIFS(Data!AZ:AZ,Data!Z:Z,"TM",Data!U:U,Data!M408),IF(Data!Z408="Zone",SUMIFS(Data!AZ:AZ,Data!Z:Z,"TM",Data!T:T,Data!M408),IF(Data!Z408="Region",SUMIFS(Data!AZ:AZ,Data!Z:Z,"TM",Data!S:S,Data!M408),IF(Data!Z408="Country",SUMIFS(Data!AZ:AZ,Data!Z:Z,"TM",Data!R:R,Data!M408),0)))))))</f>
        <v>0</v>
      </c>
      <c r="BA408" s="18">
        <f>IF(Z408="TM",(COUNTIFS(Orders!AD:AD,Data!M408,Orders!W:W,0,Orders!X:X,0,Orders!S:S,"*Dental*")+COUNTIFS(Orders!AD:AD,Data!M408,Orders!W:W,1,Orders!X:X,1,Orders!S:S,"*Dental*")+COUNTIFS(Orders!AD:AD,Data!M408,Orders!W:W,0,Orders!X:X,0,Orders!S:S,"*Pediatric*")+COUNTIFS(Orders!AD:AD,Data!M408,Orders!W:W,1,Orders!X:X,1,Orders!S:S,"*Pediatric*")),IF(Data!Z408="AAM",SUMIFS(Data!BA:BA,Data!Z:Z,"TM",Data!X:X,Data!M408),IF(Data!Z408="AM",SUMIFS(Data!BA:BA,Data!Z:Z,"TM",Data!V:V,Data!M408),IF(Data!Z408="AZM",SUMIFS(Data!BA:BA,Data!Z:Z,"TM",Data!U:U,Data!M408),IF(Data!Z408="Zone",SUMIFS(Data!BA:BA,Data!Z:Z,"TM",Data!T:T,Data!M408),IF(Data!Z408="Region",SUMIFS(Data!BA:BA,Data!Z:Z,"TM",Data!S:S,Data!M408),IF(Data!Z408="Country",SUMIFS(Data!BA:BA,Data!Z:Z,"TM",Data!R:R,Data!M408),0)))))))</f>
        <v>0</v>
      </c>
      <c r="BB408" s="18">
        <f>IF(Z408="TM",(COUNTIFS(Orders!AD:AD,Data!M408,Orders!W:W,0,Orders!X:X,0,Orders!S:S,"*Fabric*")+COUNTIFS(Orders!AD:AD,Data!M408,Orders!W:W,1,Orders!X:X,1,Orders!S:S,"*Fabric*")),IF(Data!Z408="AAM",SUMIFS(Data!BB:BB,Data!Z:Z,"TM",Data!X:X,Data!M408),IF(Data!Z408="AM",SUMIFS(Data!BB:BB,Data!Z:Z,"TM",Data!V:V,Data!M408),IF(Data!Z408="AZM",SUMIFS(Data!BB:BB,Data!Z:Z,"TM",Data!U:U,Data!M408),IF(Data!Z408="Zone",SUMIFS(Data!BB:BB,Data!Z:Z,"TM",Data!T:T,Data!M408),IF(Data!Z408="Region",SUMIFS(Data!BB:BB,Data!Z:Z,"TM",Data!S:S,Data!M408),IF(Data!Z408="Country",SUMIFS(Data!BB:BB,Data!Z:Z,"TM",Data!R:R,Data!M408),0)))))))</f>
        <v>0</v>
      </c>
    </row>
    <row r="409" spans="1:54" ht="15.75" x14ac:dyDescent="0.3">
      <c r="A409" s="33" t="str">
        <f t="shared" si="122"/>
        <v/>
      </c>
      <c r="B409" s="33" t="b">
        <f t="shared" si="123"/>
        <v>1</v>
      </c>
      <c r="C409" s="33" t="e">
        <f>IF(ISERROR(SMALL($D$4:$D$594,E409)),””,SMALL($D$4:$D$594,E409))</f>
        <v>#NAME?</v>
      </c>
      <c r="D409" s="34" t="str">
        <f t="shared" si="124"/>
        <v/>
      </c>
      <c r="E409" s="33">
        <f>ROWS($E$4:E409)</f>
        <v>406</v>
      </c>
      <c r="F409" s="33">
        <f t="shared" si="125"/>
        <v>0</v>
      </c>
      <c r="G409" s="33">
        <f>IF(OR(Report!$C$7="",Report!$C$7="All Levels"),1,IF(Report!$C$7=Data!Z409,1,0))</f>
        <v>0</v>
      </c>
      <c r="H409" s="33">
        <f t="shared" si="126"/>
        <v>1</v>
      </c>
      <c r="I409" s="33">
        <f t="shared" si="127"/>
        <v>3</v>
      </c>
      <c r="J409" s="33">
        <f>IF(OR(Report!$F$7="",Report!$F$7="All AMs"),1,IF(Report!$F$7=Data!W409,1,0))</f>
        <v>1</v>
      </c>
      <c r="K409" s="33">
        <f>IF(OR(Report!$E$7="",Report!$E$7="All Zones"),1,IF(Report!$E$7=Data!P409,1,0))</f>
        <v>1</v>
      </c>
      <c r="L409" s="33">
        <f>IF(OR(Report!$D$7="",Report!$D$7="All Regions"),1,IF(Report!$D$7=Data!O409,1,0))</f>
        <v>1</v>
      </c>
      <c r="M409" s="67" t="s">
        <v>359</v>
      </c>
      <c r="N409" s="67" t="s">
        <v>1243</v>
      </c>
      <c r="O409" s="68" t="s">
        <v>19</v>
      </c>
      <c r="P409" s="68" t="s">
        <v>688</v>
      </c>
      <c r="Q409" s="68" t="s">
        <v>837</v>
      </c>
      <c r="R409" s="67" t="s">
        <v>777</v>
      </c>
      <c r="S409" s="67" t="s">
        <v>753</v>
      </c>
      <c r="T409" s="67" t="s">
        <v>554</v>
      </c>
      <c r="U409" s="67"/>
      <c r="V409" s="67" t="s">
        <v>789</v>
      </c>
      <c r="W409" s="67" t="s">
        <v>725</v>
      </c>
      <c r="X409" s="67"/>
      <c r="Y409" s="68" t="s">
        <v>361</v>
      </c>
      <c r="Z409" s="68" t="s">
        <v>13</v>
      </c>
      <c r="AA409" s="68" t="s">
        <v>70</v>
      </c>
      <c r="AB409" s="18">
        <f>IF(Z409="TM",IF(AA409="H",(COUNTIFS(Orders!AD:AD,Data!M409,Orders!W:W,0,Orders!X:X,0)+COUNTIFS(Orders!AD:AD,Data!M409,Orders!W:W,1,Orders!X:X,1)),0),IF(Data!Z409="AAM",SUMIFS(Data!AB:AB,Data!Z:Z,"TM",Data!X:X,Data!M409,AA:AA,"H"),IF(Data!Z409="AM",SUMIFS(Data!AB:AB,Data!Z:Z,"TM",Data!V:V,Data!M409,AA:AA,"H"),IF(Data!Z409="AZM",SUMIFS(Data!AB:AB,Data!Z:Z,"TM",Data!U:U,Data!M409,AA:AA,"H"),IF(Data!Z409="ZM",SUMIFS(Data!AB:AB,Data!Z:Z,"TM",Data!T:T,Data!M409,AA:AA,"H"),IF(Data!Z409="RM",SUMIFS(Data!AB:AB,Data!Z:Z,"TM",Data!S:S,Data!M409,AA:AA,"H"),IF(Data!Z409="CM",SUMIFS(Data!AB:AB,Data!Z:Z,"TM",Data!R:R,Data!M409,AA:AA,"H"),"")))))))</f>
        <v>0</v>
      </c>
      <c r="AC409" s="28">
        <f>IF(Z409="TM",IF(AA409="H",(SUMIFS(Orders!AG:AG,Orders!AD:AD,Data!M409,Orders!W:W,0,Orders!X:X,0)+SUMIFS(Orders!AG:AG,Orders!AD:AD,Data!M409,Orders!W:W,1,Orders!X:X,1))/12000,0),IF(Data!Z409="AAM",SUMIFS(Data!AC:AC,Data!Z:Z,"TM",Data!X:X,Data!M409,AA:AA,"H"),IF(Data!Z409="AM",SUMIFS(Data!AC:AC,Data!Z:Z,"TM",Data!V:V,Data!M409,AA:AA,"H"),IF(Data!Z409="AZM",SUMIFS(Data!AC:AC,Data!Z:Z,"TM",Data!U:U,Data!M409,AA:AA,"H"),IF(Data!Z409="Zone",SUMIFS(Data!AC:AC,Data!Z:Z,"TM",Data!T:T,Data!M409,AA:AA,"H"),IF(Data!Z409="Region",SUMIFS(Data!AC:AC,Data!Z:Z,"TM",Data!S:S,Data!M409,AA:AA,"H"),IF(Data!Z409="Country",SUMIFS(Data!AC:AC,Data!Z:Z,"TM",Data!R:R,Data!M409,AA:AA,"H"),"")))))))</f>
        <v>0</v>
      </c>
      <c r="AD409" s="18">
        <f>IF(Z409="TM",0,IF(Data!Z409="AAM",SUMIFS(Data!AD:AD,Data!Z:Z,"TM",Data!X:X,Data!M409,AA:AA,"H"),IF(Data!Z409="AM",SUMIFS(Data!AD:AD,Data!Z:Z,"TM",Data!V:V,Data!M409,AA:AA,"H"),IF(Data!Z409="AZM",SUMIFS(Data!AD:AD,Data!Z:Z,"TM",Data!U:U,Data!M409,AA:AA,"H"),IF(Data!Z409="Zone",SUMIFS(Data!AD:AD,Data!Z:Z,"TM",Data!T:T,Data!M409,AA:AA,"H"),IF(Data!Z409="Region",SUMIFS(Data!AD:AD,Data!Z:Z,"TM",Data!S:S,Data!M409,AA:AA,"H"),IF(Data!Z409="Country",SUMIFS(Data!AD:AD,Data!Z:Z,"TM",Data!R:R,Data!M409,AA:AA,"H"),"")))))))</f>
        <v>0</v>
      </c>
      <c r="AE409" s="27">
        <f t="shared" si="111"/>
        <v>0</v>
      </c>
      <c r="AF409" s="26">
        <f t="shared" si="112"/>
        <v>0</v>
      </c>
      <c r="AG409" s="26">
        <f t="shared" si="113"/>
        <v>0</v>
      </c>
      <c r="AH409" s="26">
        <f t="shared" si="114"/>
        <v>0</v>
      </c>
      <c r="AJ409" s="28">
        <f>IF(Z409="TM",IF(AA409="U",(SUMIFS(Orders!AG:AG,Orders!AD:AD,Data!M409,Orders!W:W,0,Orders!X:X,0)+SUMIFS(Orders!AG:AG,Orders!AD:AD,Data!M409,Orders!W:W,1,Orders!X:X,1))/12000,0),IF(Data!Z409="AAM",SUMIFS(Data!AJ:AJ,Data!Z:Z,"TM",Data!X:X,Data!M409,AA:AA,"U"),IF(Data!Z409="AM",SUMIFS(Data!AJ:AJ,Data!Z:Z,"TM",Data!V:V,Data!M409,AA:AA,"U"),IF(Data!Z409="AZM",SUMIFS(Data!AJ:AJ,Data!Z:Z,"TM",Data!U:U,Data!M409,AA:AA,"U"),IF(Data!Z409="Zone",SUMIFS(Data!AJ:AJ,Data!Z:Z,"TM",Data!T:T,Data!M409,AA:AA,"U"),IF(Data!Z409="Region",SUMIFS(Data!AJ:AJ,Data!Z:Z,"TM",Data!S:S,Data!M409,AA:AA,"U"),IF(Data!Z409="Country",SUMIFS(Data!AJ:AJ,Data!Z:Z,"TM",Data!R:R,Data!M409,AA:AA,"U"),"")))))))</f>
        <v>0</v>
      </c>
      <c r="AK409" s="18">
        <f>IF(Z409="TM",IF(AA409="U",(SUMIFS(Orders!AG:AG,Orders!AD:AD,Data!M409,Orders!W:W,0,Orders!X:X,0)+SUMIFS(Orders!AG:AG,Orders!AD:AD,Data!M409,Orders!W:W,1,Orders!X:X,1)),0),IF(Data!Z409="AAM",SUMIFS(Data!AK:AK,Data!Z:Z,"TM",Data!X:X,Data!M409,AA:AA,"U"),IF(Data!Z409="AM",SUMIFS(Data!AK:AK,Data!Z:Z,"TM",Data!V:V,Data!M409,AA:AA,"U"),IF(Data!Z409="AZM",SUMIFS(Data!AK:AK,Data!Z:Z,"TM",Data!U:U,Data!M409,AA:AA,"U"),IF(Data!Z409="Zone",SUMIFS(Data!AK:AK,Data!Z:Z,"TM",Data!T:T,Data!M409,AA:AA,"U"),IF(Data!Z409="Region",SUMIFS(Data!AK:AK,Data!Z:Z,"TM",Data!S:S,Data!M409,AA:AA,"U"),IF(Data!Z409="Country",SUMIFS(Data!AK:AK,Data!Z:Z,"TM",Data!R:R,Data!M409,AA:AA,"U"),"")))))))</f>
        <v>0</v>
      </c>
      <c r="AL409" s="18">
        <f>IF(Z409="TM",12000*0,IF(Data!Z409="AAM",SUMIFS(Data!AL:AL,Data!Z:Z,"TM",Data!X:X,Data!M409,AA:AA,"H"),IF(Data!Z409="AM",SUMIFS(Data!AL:AL,Data!Z:Z,"TM",Data!V:V,Data!M409,AA:AA,"H"),IF(Data!Z409="AZM",SUMIFS(Data!AL:AL,Data!Z:Z,"TM",Data!U:U,Data!M409,AA:AA,"H"),IF(Data!Z409="Zone",SUMIFS(Data!AL:AL,Data!Z:Z,"TM",Data!T:T,Data!M409,AA:AA,"H"),IF(Data!Z409="Region",SUMIFS(Data!AL:AL,Data!Z:Z,"TM",Data!S:S,Data!M409,AA:AA,"H"),IF(Data!Z409="Country",SUMIFS(Data!AL:AL,Data!Z:Z,"TM",Data!R:R,Data!M409,AA:AA,"H"),"")))))))</f>
        <v>0</v>
      </c>
      <c r="AM409" s="27">
        <f t="shared" si="115"/>
        <v>0</v>
      </c>
      <c r="AN409" s="26">
        <f t="shared" si="116"/>
        <v>0</v>
      </c>
      <c r="AO409" s="26">
        <f t="shared" si="117"/>
        <v>0</v>
      </c>
      <c r="AQ409" s="28">
        <f t="shared" si="118"/>
        <v>0</v>
      </c>
      <c r="AR409" s="18">
        <f t="shared" si="119"/>
        <v>0</v>
      </c>
      <c r="AS409" s="18">
        <f t="shared" si="120"/>
        <v>0</v>
      </c>
      <c r="AT409" s="27">
        <f t="shared" si="121"/>
        <v>0</v>
      </c>
      <c r="AU409" s="27"/>
      <c r="AV409" s="27"/>
      <c r="AW409" s="18">
        <f>IF(Z409="TM",(COUNTIFS(Orders!AD:AD,Data!M409,Orders!W:W,0,Orders!X:X,0,Orders!S:S,"*Ray*")+COUNTIFS(Orders!AD:AD,Data!M409,Orders!W:W,1,Orders!X:X,1,Orders!S:S,"*Ray*")+COUNTIFS(Orders!AD:AD,Data!M409,Orders!W:W,0,Orders!X:X,0,Orders!S:S,"*Fabric*")+COUNTIFS(Orders!AD:AD,Data!M409,Orders!W:W,1,Orders!X:X,1,Orders!S:S,"*Fabric*")),IF(Data!Z409="AAM",SUMIFS(Data!AW:AW,Data!Z:Z,"TM",Data!X:X,Data!M409),IF(Data!Z409="AM",SUMIFS(Data!AW:AW,Data!Z:Z,"TM",Data!V:V,Data!M409),IF(Data!Z409="AZM",SUMIFS(Data!AW:AW,Data!Z:Z,"TM",Data!U:U,Data!M409),IF(Data!Z409="Zone",SUMIFS(Data!AW:AW,Data!Z:Z,"TM",Data!T:T,Data!M409),IF(Data!Z409="Region",SUMIFS(Data!AW:AW,Data!Z:Z,"TM",Data!S:S,Data!M409),IF(Data!Z409="Country",SUMIFS(Data!AW:AW,Data!Z:Z,"TM",Data!R:R,Data!M409),0)))))))</f>
        <v>0</v>
      </c>
      <c r="AX409" s="18">
        <f>IF(Z409="TM",(COUNTIFS(Orders!AD:AD,Data!M409,Orders!W:W,0,Orders!X:X,0,Orders!S:S,"*Starter*")+COUNTIFS(Orders!AD:AD,Data!M409,Orders!W:W,1,Orders!X:X,1,Orders!S:S,"*Starter*")),IF(Data!Z409="AAM",SUMIFS(Data!AX:AX,Data!Z:Z,"TM",Data!X:X,Data!M409),IF(Data!Z409="AM",SUMIFS(Data!AX:AX,Data!Z:Z,"TM",Data!V:V,Data!M409),IF(Data!Z409="AZM",SUMIFS(Data!AX:AX,Data!Z:Z,"TM",Data!U:U,Data!M409),IF(Data!Z409="Zone",SUMIFS(Data!AX:AX,Data!Z:Z,"TM",Data!T:T,Data!M409),IF(Data!Z409="Region",SUMIFS(Data!AX:AX,Data!Z:Z,"TM",Data!S:S,Data!M409),IF(Data!Z409="Country",SUMIFS(Data!AX:AX,Data!Z:Z,"TM",Data!R:R,Data!M409),0)))))))</f>
        <v>0</v>
      </c>
      <c r="AY409" s="18">
        <f>IF(Z409="TM",(COUNTIFS(Orders!AD:AD,Data!M409,Orders!W:W,0,Orders!X:X,0,Orders!S:S,"*Pro*")+COUNTIFS(Orders!AD:AD,Data!M409,Orders!W:W,1,Orders!X:X,1,Orders!S:S,"*Pro*")),IF(Data!Z409="AAM",SUMIFS(Data!AY:AY,Data!Z:Z,"TM",Data!X:X,Data!M409),IF(Data!Z409="AM",SUMIFS(Data!AY:AY,Data!Z:Z,"TM",Data!V:V,Data!M409),IF(Data!Z409="AZM",SUMIFS(Data!AY:AY,Data!Z:Z,"TM",Data!U:U,Data!M409),IF(Data!Z409="Zone",SUMIFS(Data!AY:AY,Data!Z:Z,"TM",Data!T:T,Data!M409),IF(Data!Z409="Region",SUMIFS(Data!AY:AY,Data!Z:Z,"TM",Data!S:S,Data!M409),IF(Data!Z409="Country",SUMIFS(Data!AY:AY,Data!Z:Z,"TM",Data!R:R,Data!M409),0)))))))</f>
        <v>0</v>
      </c>
      <c r="AZ409" s="18">
        <f>IF(Z409="TM",(COUNTIFS(Orders!AD:AD,Data!M409,Orders!W:W,0,Orders!X:X,0,Orders!S:S,"*Tab*")+COUNTIFS(Orders!AD:AD,Data!M409,Orders!W:W,1,Orders!X:X,1,Orders!S:S,"*Tab*")),IF(Data!Z409="AAM",SUMIFS(Data!AZ:AZ,Data!Z:Z,"TM",Data!X:X,Data!M409),IF(Data!Z409="AM",SUMIFS(Data!AZ:AZ,Data!Z:Z,"TM",Data!V:V,Data!M409),IF(Data!Z409="AZM",SUMIFS(Data!AZ:AZ,Data!Z:Z,"TM",Data!U:U,Data!M409),IF(Data!Z409="Zone",SUMIFS(Data!AZ:AZ,Data!Z:Z,"TM",Data!T:T,Data!M409),IF(Data!Z409="Region",SUMIFS(Data!AZ:AZ,Data!Z:Z,"TM",Data!S:S,Data!M409),IF(Data!Z409="Country",SUMIFS(Data!AZ:AZ,Data!Z:Z,"TM",Data!R:R,Data!M409),0)))))))</f>
        <v>0</v>
      </c>
      <c r="BA409" s="18">
        <f>IF(Z409="TM",(COUNTIFS(Orders!AD:AD,Data!M409,Orders!W:W,0,Orders!X:X,0,Orders!S:S,"*Dental*")+COUNTIFS(Orders!AD:AD,Data!M409,Orders!W:W,1,Orders!X:X,1,Orders!S:S,"*Dental*")+COUNTIFS(Orders!AD:AD,Data!M409,Orders!W:W,0,Orders!X:X,0,Orders!S:S,"*Pediatric*")+COUNTIFS(Orders!AD:AD,Data!M409,Orders!W:W,1,Orders!X:X,1,Orders!S:S,"*Pediatric*")),IF(Data!Z409="AAM",SUMIFS(Data!BA:BA,Data!Z:Z,"TM",Data!X:X,Data!M409),IF(Data!Z409="AM",SUMIFS(Data!BA:BA,Data!Z:Z,"TM",Data!V:V,Data!M409),IF(Data!Z409="AZM",SUMIFS(Data!BA:BA,Data!Z:Z,"TM",Data!U:U,Data!M409),IF(Data!Z409="Zone",SUMIFS(Data!BA:BA,Data!Z:Z,"TM",Data!T:T,Data!M409),IF(Data!Z409="Region",SUMIFS(Data!BA:BA,Data!Z:Z,"TM",Data!S:S,Data!M409),IF(Data!Z409="Country",SUMIFS(Data!BA:BA,Data!Z:Z,"TM",Data!R:R,Data!M409),0)))))))</f>
        <v>0</v>
      </c>
      <c r="BB409" s="18">
        <f>IF(Z409="TM",(COUNTIFS(Orders!AD:AD,Data!M409,Orders!W:W,0,Orders!X:X,0,Orders!S:S,"*Fabric*")+COUNTIFS(Orders!AD:AD,Data!M409,Orders!W:W,1,Orders!X:X,1,Orders!S:S,"*Fabric*")),IF(Data!Z409="AAM",SUMIFS(Data!BB:BB,Data!Z:Z,"TM",Data!X:X,Data!M409),IF(Data!Z409="AM",SUMIFS(Data!BB:BB,Data!Z:Z,"TM",Data!V:V,Data!M409),IF(Data!Z409="AZM",SUMIFS(Data!BB:BB,Data!Z:Z,"TM",Data!U:U,Data!M409),IF(Data!Z409="Zone",SUMIFS(Data!BB:BB,Data!Z:Z,"TM",Data!T:T,Data!M409),IF(Data!Z409="Region",SUMIFS(Data!BB:BB,Data!Z:Z,"TM",Data!S:S,Data!M409),IF(Data!Z409="Country",SUMIFS(Data!BB:BB,Data!Z:Z,"TM",Data!R:R,Data!M409),0)))))))</f>
        <v>0</v>
      </c>
    </row>
    <row r="410" spans="1:54" ht="15.75" x14ac:dyDescent="0.3">
      <c r="A410" s="33" t="str">
        <f t="shared" si="122"/>
        <v/>
      </c>
      <c r="B410" s="33" t="b">
        <f t="shared" si="123"/>
        <v>1</v>
      </c>
      <c r="C410" s="33" t="e">
        <f>IF(ISERROR(SMALL($D$4:$D$594,E410)),””,SMALL($D$4:$D$594,E410))</f>
        <v>#NAME?</v>
      </c>
      <c r="D410" s="34" t="str">
        <f t="shared" si="124"/>
        <v/>
      </c>
      <c r="E410" s="33">
        <f>ROWS($E$4:E410)</f>
        <v>407</v>
      </c>
      <c r="F410" s="33">
        <f t="shared" si="125"/>
        <v>0</v>
      </c>
      <c r="G410" s="33">
        <f>IF(OR(Report!$C$7="",Report!$C$7="All Levels"),1,IF(Report!$C$7=Data!Z410,1,0))</f>
        <v>0</v>
      </c>
      <c r="H410" s="33">
        <f t="shared" si="126"/>
        <v>1</v>
      </c>
      <c r="I410" s="33">
        <f t="shared" si="127"/>
        <v>3</v>
      </c>
      <c r="J410" s="33">
        <f>IF(OR(Report!$F$7="",Report!$F$7="All AMs"),1,IF(Report!$F$7=Data!W410,1,0))</f>
        <v>1</v>
      </c>
      <c r="K410" s="33">
        <f>IF(OR(Report!$E$7="",Report!$E$7="All Zones"),1,IF(Report!$E$7=Data!P410,1,0))</f>
        <v>1</v>
      </c>
      <c r="L410" s="33">
        <f>IF(OR(Report!$D$7="",Report!$D$7="All Regions"),1,IF(Report!$D$7=Data!O410,1,0))</f>
        <v>1</v>
      </c>
      <c r="M410" s="67" t="s">
        <v>1244</v>
      </c>
      <c r="N410" s="67" t="s">
        <v>1245</v>
      </c>
      <c r="O410" s="68" t="s">
        <v>19</v>
      </c>
      <c r="P410" s="68" t="s">
        <v>688</v>
      </c>
      <c r="Q410" s="68" t="s">
        <v>837</v>
      </c>
      <c r="R410" s="67" t="s">
        <v>777</v>
      </c>
      <c r="S410" s="67" t="s">
        <v>753</v>
      </c>
      <c r="T410" s="67" t="s">
        <v>554</v>
      </c>
      <c r="U410" s="67"/>
      <c r="V410" s="67" t="s">
        <v>789</v>
      </c>
      <c r="W410" s="67" t="s">
        <v>725</v>
      </c>
      <c r="X410" s="67"/>
      <c r="Y410" s="68" t="s">
        <v>361</v>
      </c>
      <c r="Z410" s="68" t="s">
        <v>13</v>
      </c>
      <c r="AA410" s="68" t="s">
        <v>70</v>
      </c>
      <c r="AB410" s="18">
        <f>IF(Z410="TM",IF(AA410="H",(COUNTIFS(Orders!AD:AD,Data!M410,Orders!W:W,0,Orders!X:X,0)+COUNTIFS(Orders!AD:AD,Data!M410,Orders!W:W,1,Orders!X:X,1)),0),IF(Data!Z410="AAM",SUMIFS(Data!AB:AB,Data!Z:Z,"TM",Data!X:X,Data!M410,AA:AA,"H"),IF(Data!Z410="AM",SUMIFS(Data!AB:AB,Data!Z:Z,"TM",Data!V:V,Data!M410,AA:AA,"H"),IF(Data!Z410="AZM",SUMIFS(Data!AB:AB,Data!Z:Z,"TM",Data!U:U,Data!M410,AA:AA,"H"),IF(Data!Z410="ZM",SUMIFS(Data!AB:AB,Data!Z:Z,"TM",Data!T:T,Data!M410,AA:AA,"H"),IF(Data!Z410="RM",SUMIFS(Data!AB:AB,Data!Z:Z,"TM",Data!S:S,Data!M410,AA:AA,"H"),IF(Data!Z410="CM",SUMIFS(Data!AB:AB,Data!Z:Z,"TM",Data!R:R,Data!M410,AA:AA,"H"),"")))))))</f>
        <v>0</v>
      </c>
      <c r="AC410" s="28">
        <f>IF(Z410="TM",IF(AA410="H",(SUMIFS(Orders!AG:AG,Orders!AD:AD,Data!M410,Orders!W:W,0,Orders!X:X,0)+SUMIFS(Orders!AG:AG,Orders!AD:AD,Data!M410,Orders!W:W,1,Orders!X:X,1))/12000,0),IF(Data!Z410="AAM",SUMIFS(Data!AC:AC,Data!Z:Z,"TM",Data!X:X,Data!M410,AA:AA,"H"),IF(Data!Z410="AM",SUMIFS(Data!AC:AC,Data!Z:Z,"TM",Data!V:V,Data!M410,AA:AA,"H"),IF(Data!Z410="AZM",SUMIFS(Data!AC:AC,Data!Z:Z,"TM",Data!U:U,Data!M410,AA:AA,"H"),IF(Data!Z410="Zone",SUMIFS(Data!AC:AC,Data!Z:Z,"TM",Data!T:T,Data!M410,AA:AA,"H"),IF(Data!Z410="Region",SUMIFS(Data!AC:AC,Data!Z:Z,"TM",Data!S:S,Data!M410,AA:AA,"H"),IF(Data!Z410="Country",SUMIFS(Data!AC:AC,Data!Z:Z,"TM",Data!R:R,Data!M410,AA:AA,"H"),"")))))))</f>
        <v>0</v>
      </c>
      <c r="AD410" s="18">
        <f>IF(Z410="TM",0,IF(Data!Z410="AAM",SUMIFS(Data!AD:AD,Data!Z:Z,"TM",Data!X:X,Data!M410,AA:AA,"H"),IF(Data!Z410="AM",SUMIFS(Data!AD:AD,Data!Z:Z,"TM",Data!V:V,Data!M410,AA:AA,"H"),IF(Data!Z410="AZM",SUMIFS(Data!AD:AD,Data!Z:Z,"TM",Data!U:U,Data!M410,AA:AA,"H"),IF(Data!Z410="Zone",SUMIFS(Data!AD:AD,Data!Z:Z,"TM",Data!T:T,Data!M410,AA:AA,"H"),IF(Data!Z410="Region",SUMIFS(Data!AD:AD,Data!Z:Z,"TM",Data!S:S,Data!M410,AA:AA,"H"),IF(Data!Z410="Country",SUMIFS(Data!AD:AD,Data!Z:Z,"TM",Data!R:R,Data!M410,AA:AA,"H"),"")))))))</f>
        <v>0</v>
      </c>
      <c r="AE410" s="27">
        <f t="shared" si="111"/>
        <v>0</v>
      </c>
      <c r="AF410" s="26">
        <f t="shared" si="112"/>
        <v>0</v>
      </c>
      <c r="AG410" s="26">
        <f t="shared" si="113"/>
        <v>0</v>
      </c>
      <c r="AH410" s="26">
        <f t="shared" si="114"/>
        <v>0</v>
      </c>
      <c r="AJ410" s="28">
        <f>IF(Z410="TM",IF(AA410="U",(SUMIFS(Orders!AG:AG,Orders!AD:AD,Data!M410,Orders!W:W,0,Orders!X:X,0)+SUMIFS(Orders!AG:AG,Orders!AD:AD,Data!M410,Orders!W:W,1,Orders!X:X,1))/12000,0),IF(Data!Z410="AAM",SUMIFS(Data!AJ:AJ,Data!Z:Z,"TM",Data!X:X,Data!M410,AA:AA,"U"),IF(Data!Z410="AM",SUMIFS(Data!AJ:AJ,Data!Z:Z,"TM",Data!V:V,Data!M410,AA:AA,"U"),IF(Data!Z410="AZM",SUMIFS(Data!AJ:AJ,Data!Z:Z,"TM",Data!U:U,Data!M410,AA:AA,"U"),IF(Data!Z410="Zone",SUMIFS(Data!AJ:AJ,Data!Z:Z,"TM",Data!T:T,Data!M410,AA:AA,"U"),IF(Data!Z410="Region",SUMIFS(Data!AJ:AJ,Data!Z:Z,"TM",Data!S:S,Data!M410,AA:AA,"U"),IF(Data!Z410="Country",SUMIFS(Data!AJ:AJ,Data!Z:Z,"TM",Data!R:R,Data!M410,AA:AA,"U"),"")))))))</f>
        <v>0</v>
      </c>
      <c r="AK410" s="18">
        <f>IF(Z410="TM",IF(AA410="U",(SUMIFS(Orders!AG:AG,Orders!AD:AD,Data!M410,Orders!W:W,0,Orders!X:X,0)+SUMIFS(Orders!AG:AG,Orders!AD:AD,Data!M410,Orders!W:W,1,Orders!X:X,1)),0),IF(Data!Z410="AAM",SUMIFS(Data!AK:AK,Data!Z:Z,"TM",Data!X:X,Data!M410,AA:AA,"U"),IF(Data!Z410="AM",SUMIFS(Data!AK:AK,Data!Z:Z,"TM",Data!V:V,Data!M410,AA:AA,"U"),IF(Data!Z410="AZM",SUMIFS(Data!AK:AK,Data!Z:Z,"TM",Data!U:U,Data!M410,AA:AA,"U"),IF(Data!Z410="Zone",SUMIFS(Data!AK:AK,Data!Z:Z,"TM",Data!T:T,Data!M410,AA:AA,"U"),IF(Data!Z410="Region",SUMIFS(Data!AK:AK,Data!Z:Z,"TM",Data!S:S,Data!M410,AA:AA,"U"),IF(Data!Z410="Country",SUMIFS(Data!AK:AK,Data!Z:Z,"TM",Data!R:R,Data!M410,AA:AA,"U"),"")))))))</f>
        <v>0</v>
      </c>
      <c r="AL410" s="18">
        <f>IF(Z410="TM",12000*0,IF(Data!Z410="AAM",SUMIFS(Data!AL:AL,Data!Z:Z,"TM",Data!X:X,Data!M410,AA:AA,"H"),IF(Data!Z410="AM",SUMIFS(Data!AL:AL,Data!Z:Z,"TM",Data!V:V,Data!M410,AA:AA,"H"),IF(Data!Z410="AZM",SUMIFS(Data!AL:AL,Data!Z:Z,"TM",Data!U:U,Data!M410,AA:AA,"H"),IF(Data!Z410="Zone",SUMIFS(Data!AL:AL,Data!Z:Z,"TM",Data!T:T,Data!M410,AA:AA,"H"),IF(Data!Z410="Region",SUMIFS(Data!AL:AL,Data!Z:Z,"TM",Data!S:S,Data!M410,AA:AA,"H"),IF(Data!Z410="Country",SUMIFS(Data!AL:AL,Data!Z:Z,"TM",Data!R:R,Data!M410,AA:AA,"H"),"")))))))</f>
        <v>0</v>
      </c>
      <c r="AM410" s="27">
        <f t="shared" si="115"/>
        <v>0</v>
      </c>
      <c r="AN410" s="26">
        <f t="shared" si="116"/>
        <v>0</v>
      </c>
      <c r="AO410" s="26">
        <f t="shared" si="117"/>
        <v>0</v>
      </c>
      <c r="AQ410" s="28">
        <f t="shared" si="118"/>
        <v>0</v>
      </c>
      <c r="AR410" s="18">
        <f t="shared" si="119"/>
        <v>0</v>
      </c>
      <c r="AS410" s="18">
        <f t="shared" si="120"/>
        <v>0</v>
      </c>
      <c r="AT410" s="27">
        <f t="shared" si="121"/>
        <v>0</v>
      </c>
      <c r="AU410" s="27"/>
      <c r="AV410" s="27"/>
      <c r="AW410" s="18">
        <f>IF(Z410="TM",(COUNTIFS(Orders!AD:AD,Data!M410,Orders!W:W,0,Orders!X:X,0,Orders!S:S,"*Ray*")+COUNTIFS(Orders!AD:AD,Data!M410,Orders!W:W,1,Orders!X:X,1,Orders!S:S,"*Ray*")+COUNTIFS(Orders!AD:AD,Data!M410,Orders!W:W,0,Orders!X:X,0,Orders!S:S,"*Fabric*")+COUNTIFS(Orders!AD:AD,Data!M410,Orders!W:W,1,Orders!X:X,1,Orders!S:S,"*Fabric*")),IF(Data!Z410="AAM",SUMIFS(Data!AW:AW,Data!Z:Z,"TM",Data!X:X,Data!M410),IF(Data!Z410="AM",SUMIFS(Data!AW:AW,Data!Z:Z,"TM",Data!V:V,Data!M410),IF(Data!Z410="AZM",SUMIFS(Data!AW:AW,Data!Z:Z,"TM",Data!U:U,Data!M410),IF(Data!Z410="Zone",SUMIFS(Data!AW:AW,Data!Z:Z,"TM",Data!T:T,Data!M410),IF(Data!Z410="Region",SUMIFS(Data!AW:AW,Data!Z:Z,"TM",Data!S:S,Data!M410),IF(Data!Z410="Country",SUMIFS(Data!AW:AW,Data!Z:Z,"TM",Data!R:R,Data!M410),0)))))))</f>
        <v>0</v>
      </c>
      <c r="AX410" s="18">
        <f>IF(Z410="TM",(COUNTIFS(Orders!AD:AD,Data!M410,Orders!W:W,0,Orders!X:X,0,Orders!S:S,"*Starter*")+COUNTIFS(Orders!AD:AD,Data!M410,Orders!W:W,1,Orders!X:X,1,Orders!S:S,"*Starter*")),IF(Data!Z410="AAM",SUMIFS(Data!AX:AX,Data!Z:Z,"TM",Data!X:X,Data!M410),IF(Data!Z410="AM",SUMIFS(Data!AX:AX,Data!Z:Z,"TM",Data!V:V,Data!M410),IF(Data!Z410="AZM",SUMIFS(Data!AX:AX,Data!Z:Z,"TM",Data!U:U,Data!M410),IF(Data!Z410="Zone",SUMIFS(Data!AX:AX,Data!Z:Z,"TM",Data!T:T,Data!M410),IF(Data!Z410="Region",SUMIFS(Data!AX:AX,Data!Z:Z,"TM",Data!S:S,Data!M410),IF(Data!Z410="Country",SUMIFS(Data!AX:AX,Data!Z:Z,"TM",Data!R:R,Data!M410),0)))))))</f>
        <v>0</v>
      </c>
      <c r="AY410" s="18">
        <f>IF(Z410="TM",(COUNTIFS(Orders!AD:AD,Data!M410,Orders!W:W,0,Orders!X:X,0,Orders!S:S,"*Pro*")+COUNTIFS(Orders!AD:AD,Data!M410,Orders!W:W,1,Orders!X:X,1,Orders!S:S,"*Pro*")),IF(Data!Z410="AAM",SUMIFS(Data!AY:AY,Data!Z:Z,"TM",Data!X:X,Data!M410),IF(Data!Z410="AM",SUMIFS(Data!AY:AY,Data!Z:Z,"TM",Data!V:V,Data!M410),IF(Data!Z410="AZM",SUMIFS(Data!AY:AY,Data!Z:Z,"TM",Data!U:U,Data!M410),IF(Data!Z410="Zone",SUMIFS(Data!AY:AY,Data!Z:Z,"TM",Data!T:T,Data!M410),IF(Data!Z410="Region",SUMIFS(Data!AY:AY,Data!Z:Z,"TM",Data!S:S,Data!M410),IF(Data!Z410="Country",SUMIFS(Data!AY:AY,Data!Z:Z,"TM",Data!R:R,Data!M410),0)))))))</f>
        <v>0</v>
      </c>
      <c r="AZ410" s="18">
        <f>IF(Z410="TM",(COUNTIFS(Orders!AD:AD,Data!M410,Orders!W:W,0,Orders!X:X,0,Orders!S:S,"*Tab*")+COUNTIFS(Orders!AD:AD,Data!M410,Orders!W:W,1,Orders!X:X,1,Orders!S:S,"*Tab*")),IF(Data!Z410="AAM",SUMIFS(Data!AZ:AZ,Data!Z:Z,"TM",Data!X:X,Data!M410),IF(Data!Z410="AM",SUMIFS(Data!AZ:AZ,Data!Z:Z,"TM",Data!V:V,Data!M410),IF(Data!Z410="AZM",SUMIFS(Data!AZ:AZ,Data!Z:Z,"TM",Data!U:U,Data!M410),IF(Data!Z410="Zone",SUMIFS(Data!AZ:AZ,Data!Z:Z,"TM",Data!T:T,Data!M410),IF(Data!Z410="Region",SUMIFS(Data!AZ:AZ,Data!Z:Z,"TM",Data!S:S,Data!M410),IF(Data!Z410="Country",SUMIFS(Data!AZ:AZ,Data!Z:Z,"TM",Data!R:R,Data!M410),0)))))))</f>
        <v>0</v>
      </c>
      <c r="BA410" s="18">
        <f>IF(Z410="TM",(COUNTIFS(Orders!AD:AD,Data!M410,Orders!W:W,0,Orders!X:X,0,Orders!S:S,"*Dental*")+COUNTIFS(Orders!AD:AD,Data!M410,Orders!W:W,1,Orders!X:X,1,Orders!S:S,"*Dental*")+COUNTIFS(Orders!AD:AD,Data!M410,Orders!W:W,0,Orders!X:X,0,Orders!S:S,"*Pediatric*")+COUNTIFS(Orders!AD:AD,Data!M410,Orders!W:W,1,Orders!X:X,1,Orders!S:S,"*Pediatric*")),IF(Data!Z410="AAM",SUMIFS(Data!BA:BA,Data!Z:Z,"TM",Data!X:X,Data!M410),IF(Data!Z410="AM",SUMIFS(Data!BA:BA,Data!Z:Z,"TM",Data!V:V,Data!M410),IF(Data!Z410="AZM",SUMIFS(Data!BA:BA,Data!Z:Z,"TM",Data!U:U,Data!M410),IF(Data!Z410="Zone",SUMIFS(Data!BA:BA,Data!Z:Z,"TM",Data!T:T,Data!M410),IF(Data!Z410="Region",SUMIFS(Data!BA:BA,Data!Z:Z,"TM",Data!S:S,Data!M410),IF(Data!Z410="Country",SUMIFS(Data!BA:BA,Data!Z:Z,"TM",Data!R:R,Data!M410),0)))))))</f>
        <v>0</v>
      </c>
      <c r="BB410" s="18">
        <f>IF(Z410="TM",(COUNTIFS(Orders!AD:AD,Data!M410,Orders!W:W,0,Orders!X:X,0,Orders!S:S,"*Fabric*")+COUNTIFS(Orders!AD:AD,Data!M410,Orders!W:W,1,Orders!X:X,1,Orders!S:S,"*Fabric*")),IF(Data!Z410="AAM",SUMIFS(Data!BB:BB,Data!Z:Z,"TM",Data!X:X,Data!M410),IF(Data!Z410="AM",SUMIFS(Data!BB:BB,Data!Z:Z,"TM",Data!V:V,Data!M410),IF(Data!Z410="AZM",SUMIFS(Data!BB:BB,Data!Z:Z,"TM",Data!U:U,Data!M410),IF(Data!Z410="Zone",SUMIFS(Data!BB:BB,Data!Z:Z,"TM",Data!T:T,Data!M410),IF(Data!Z410="Region",SUMIFS(Data!BB:BB,Data!Z:Z,"TM",Data!S:S,Data!M410),IF(Data!Z410="Country",SUMIFS(Data!BB:BB,Data!Z:Z,"TM",Data!R:R,Data!M410),0)))))))</f>
        <v>0</v>
      </c>
    </row>
    <row r="411" spans="1:54" ht="15.75" x14ac:dyDescent="0.3">
      <c r="A411" s="33" t="str">
        <f t="shared" si="122"/>
        <v/>
      </c>
      <c r="B411" s="33" t="b">
        <f t="shared" si="123"/>
        <v>1</v>
      </c>
      <c r="C411" s="33" t="e">
        <f>IF(ISERROR(SMALL($D$4:$D$594,E411)),””,SMALL($D$4:$D$594,E411))</f>
        <v>#NAME?</v>
      </c>
      <c r="D411" s="34" t="str">
        <f t="shared" si="124"/>
        <v/>
      </c>
      <c r="E411" s="33">
        <f>ROWS($E$4:E411)</f>
        <v>408</v>
      </c>
      <c r="F411" s="33">
        <f t="shared" si="125"/>
        <v>0</v>
      </c>
      <c r="G411" s="33">
        <f>IF(OR(Report!$C$7="",Report!$C$7="All Levels"),1,IF(Report!$C$7=Data!Z411,1,0))</f>
        <v>0</v>
      </c>
      <c r="H411" s="33">
        <f t="shared" si="126"/>
        <v>1</v>
      </c>
      <c r="I411" s="33">
        <f t="shared" si="127"/>
        <v>3</v>
      </c>
      <c r="J411" s="33">
        <f>IF(OR(Report!$F$7="",Report!$F$7="All AMs"),1,IF(Report!$F$7=Data!W411,1,0))</f>
        <v>1</v>
      </c>
      <c r="K411" s="33">
        <f>IF(OR(Report!$E$7="",Report!$E$7="All Zones"),1,IF(Report!$E$7=Data!P411,1,0))</f>
        <v>1</v>
      </c>
      <c r="L411" s="33">
        <f>IF(OR(Report!$D$7="",Report!$D$7="All Regions"),1,IF(Report!$D$7=Data!O411,1,0))</f>
        <v>1</v>
      </c>
      <c r="M411" s="67" t="s">
        <v>632</v>
      </c>
      <c r="N411" s="67" t="s">
        <v>1246</v>
      </c>
      <c r="O411" s="68" t="s">
        <v>19</v>
      </c>
      <c r="P411" s="68" t="s">
        <v>688</v>
      </c>
      <c r="Q411" s="68" t="s">
        <v>839</v>
      </c>
      <c r="R411" s="67" t="s">
        <v>777</v>
      </c>
      <c r="S411" s="67" t="s">
        <v>753</v>
      </c>
      <c r="T411" s="67" t="s">
        <v>554</v>
      </c>
      <c r="U411" s="67"/>
      <c r="V411" s="67" t="s">
        <v>838</v>
      </c>
      <c r="W411" s="67" t="s">
        <v>726</v>
      </c>
      <c r="X411" s="67"/>
      <c r="Y411" s="68" t="s">
        <v>361</v>
      </c>
      <c r="Z411" s="68" t="s">
        <v>13</v>
      </c>
      <c r="AA411" s="68" t="s">
        <v>70</v>
      </c>
      <c r="AB411" s="18">
        <f>IF(Z411="TM",IF(AA411="H",(COUNTIFS(Orders!AD:AD,Data!M411,Orders!W:W,0,Orders!X:X,0)+COUNTIFS(Orders!AD:AD,Data!M411,Orders!W:W,1,Orders!X:X,1)),0),IF(Data!Z411="AAM",SUMIFS(Data!AB:AB,Data!Z:Z,"TM",Data!X:X,Data!M411,AA:AA,"H"),IF(Data!Z411="AM",SUMIFS(Data!AB:AB,Data!Z:Z,"TM",Data!V:V,Data!M411,AA:AA,"H"),IF(Data!Z411="AZM",SUMIFS(Data!AB:AB,Data!Z:Z,"TM",Data!U:U,Data!M411,AA:AA,"H"),IF(Data!Z411="ZM",SUMIFS(Data!AB:AB,Data!Z:Z,"TM",Data!T:T,Data!M411,AA:AA,"H"),IF(Data!Z411="RM",SUMIFS(Data!AB:AB,Data!Z:Z,"TM",Data!S:S,Data!M411,AA:AA,"H"),IF(Data!Z411="CM",SUMIFS(Data!AB:AB,Data!Z:Z,"TM",Data!R:R,Data!M411,AA:AA,"H"),"")))))))</f>
        <v>0</v>
      </c>
      <c r="AC411" s="28">
        <f>IF(Z411="TM",IF(AA411="H",(SUMIFS(Orders!AG:AG,Orders!AD:AD,Data!M411,Orders!W:W,0,Orders!X:X,0)+SUMIFS(Orders!AG:AG,Orders!AD:AD,Data!M411,Orders!W:W,1,Orders!X:X,1))/12000,0),IF(Data!Z411="AAM",SUMIFS(Data!AC:AC,Data!Z:Z,"TM",Data!X:X,Data!M411,AA:AA,"H"),IF(Data!Z411="AM",SUMIFS(Data!AC:AC,Data!Z:Z,"TM",Data!V:V,Data!M411,AA:AA,"H"),IF(Data!Z411="AZM",SUMIFS(Data!AC:AC,Data!Z:Z,"TM",Data!U:U,Data!M411,AA:AA,"H"),IF(Data!Z411="Zone",SUMIFS(Data!AC:AC,Data!Z:Z,"TM",Data!T:T,Data!M411,AA:AA,"H"),IF(Data!Z411="Region",SUMIFS(Data!AC:AC,Data!Z:Z,"TM",Data!S:S,Data!M411,AA:AA,"H"),IF(Data!Z411="Country",SUMIFS(Data!AC:AC,Data!Z:Z,"TM",Data!R:R,Data!M411,AA:AA,"H"),"")))))))</f>
        <v>0</v>
      </c>
      <c r="AD411" s="18">
        <f>IF(Z411="TM",0,IF(Data!Z411="AAM",SUMIFS(Data!AD:AD,Data!Z:Z,"TM",Data!X:X,Data!M411,AA:AA,"H"),IF(Data!Z411="AM",SUMIFS(Data!AD:AD,Data!Z:Z,"TM",Data!V:V,Data!M411,AA:AA,"H"),IF(Data!Z411="AZM",SUMIFS(Data!AD:AD,Data!Z:Z,"TM",Data!U:U,Data!M411,AA:AA,"H"),IF(Data!Z411="Zone",SUMIFS(Data!AD:AD,Data!Z:Z,"TM",Data!T:T,Data!M411,AA:AA,"H"),IF(Data!Z411="Region",SUMIFS(Data!AD:AD,Data!Z:Z,"TM",Data!S:S,Data!M411,AA:AA,"H"),IF(Data!Z411="Country",SUMIFS(Data!AD:AD,Data!Z:Z,"TM",Data!R:R,Data!M411,AA:AA,"H"),"")))))))</f>
        <v>0</v>
      </c>
      <c r="AE411" s="27">
        <f t="shared" si="111"/>
        <v>0</v>
      </c>
      <c r="AF411" s="26">
        <f t="shared" si="112"/>
        <v>0</v>
      </c>
      <c r="AG411" s="26">
        <f t="shared" si="113"/>
        <v>0</v>
      </c>
      <c r="AH411" s="26">
        <f t="shared" si="114"/>
        <v>0</v>
      </c>
      <c r="AJ411" s="28">
        <f>IF(Z411="TM",IF(AA411="U",(SUMIFS(Orders!AG:AG,Orders!AD:AD,Data!M411,Orders!W:W,0,Orders!X:X,0)+SUMIFS(Orders!AG:AG,Orders!AD:AD,Data!M411,Orders!W:W,1,Orders!X:X,1))/12000,0),IF(Data!Z411="AAM",SUMIFS(Data!AJ:AJ,Data!Z:Z,"TM",Data!X:X,Data!M411,AA:AA,"U"),IF(Data!Z411="AM",SUMIFS(Data!AJ:AJ,Data!Z:Z,"TM",Data!V:V,Data!M411,AA:AA,"U"),IF(Data!Z411="AZM",SUMIFS(Data!AJ:AJ,Data!Z:Z,"TM",Data!U:U,Data!M411,AA:AA,"U"),IF(Data!Z411="Zone",SUMIFS(Data!AJ:AJ,Data!Z:Z,"TM",Data!T:T,Data!M411,AA:AA,"U"),IF(Data!Z411="Region",SUMIFS(Data!AJ:AJ,Data!Z:Z,"TM",Data!S:S,Data!M411,AA:AA,"U"),IF(Data!Z411="Country",SUMIFS(Data!AJ:AJ,Data!Z:Z,"TM",Data!R:R,Data!M411,AA:AA,"U"),"")))))))</f>
        <v>0</v>
      </c>
      <c r="AK411" s="18">
        <f>IF(Z411="TM",IF(AA411="U",(SUMIFS(Orders!AG:AG,Orders!AD:AD,Data!M411,Orders!W:W,0,Orders!X:X,0)+SUMIFS(Orders!AG:AG,Orders!AD:AD,Data!M411,Orders!W:W,1,Orders!X:X,1)),0),IF(Data!Z411="AAM",SUMIFS(Data!AK:AK,Data!Z:Z,"TM",Data!X:X,Data!M411,AA:AA,"U"),IF(Data!Z411="AM",SUMIFS(Data!AK:AK,Data!Z:Z,"TM",Data!V:V,Data!M411,AA:AA,"U"),IF(Data!Z411="AZM",SUMIFS(Data!AK:AK,Data!Z:Z,"TM",Data!U:U,Data!M411,AA:AA,"U"),IF(Data!Z411="Zone",SUMIFS(Data!AK:AK,Data!Z:Z,"TM",Data!T:T,Data!M411,AA:AA,"U"),IF(Data!Z411="Region",SUMIFS(Data!AK:AK,Data!Z:Z,"TM",Data!S:S,Data!M411,AA:AA,"U"),IF(Data!Z411="Country",SUMIFS(Data!AK:AK,Data!Z:Z,"TM",Data!R:R,Data!M411,AA:AA,"U"),"")))))))</f>
        <v>0</v>
      </c>
      <c r="AL411" s="18">
        <f>IF(Z411="TM",12000*0,IF(Data!Z411="AAM",SUMIFS(Data!AL:AL,Data!Z:Z,"TM",Data!X:X,Data!M411,AA:AA,"H"),IF(Data!Z411="AM",SUMIFS(Data!AL:AL,Data!Z:Z,"TM",Data!V:V,Data!M411,AA:AA,"H"),IF(Data!Z411="AZM",SUMIFS(Data!AL:AL,Data!Z:Z,"TM",Data!U:U,Data!M411,AA:AA,"H"),IF(Data!Z411="Zone",SUMIFS(Data!AL:AL,Data!Z:Z,"TM",Data!T:T,Data!M411,AA:AA,"H"),IF(Data!Z411="Region",SUMIFS(Data!AL:AL,Data!Z:Z,"TM",Data!S:S,Data!M411,AA:AA,"H"),IF(Data!Z411="Country",SUMIFS(Data!AL:AL,Data!Z:Z,"TM",Data!R:R,Data!M411,AA:AA,"H"),"")))))))</f>
        <v>0</v>
      </c>
      <c r="AM411" s="27">
        <f t="shared" si="115"/>
        <v>0</v>
      </c>
      <c r="AN411" s="26">
        <f t="shared" si="116"/>
        <v>0</v>
      </c>
      <c r="AO411" s="26">
        <f t="shared" si="117"/>
        <v>0</v>
      </c>
      <c r="AQ411" s="28">
        <f t="shared" si="118"/>
        <v>0</v>
      </c>
      <c r="AR411" s="18">
        <f t="shared" si="119"/>
        <v>0</v>
      </c>
      <c r="AS411" s="18">
        <f t="shared" si="120"/>
        <v>0</v>
      </c>
      <c r="AT411" s="27">
        <f t="shared" si="121"/>
        <v>0</v>
      </c>
      <c r="AU411" s="27"/>
      <c r="AV411" s="27"/>
      <c r="AW411" s="18">
        <f>IF(Z411="TM",(COUNTIFS(Orders!AD:AD,Data!M411,Orders!W:W,0,Orders!X:X,0,Orders!S:S,"*Ray*")+COUNTIFS(Orders!AD:AD,Data!M411,Orders!W:W,1,Orders!X:X,1,Orders!S:S,"*Ray*")+COUNTIFS(Orders!AD:AD,Data!M411,Orders!W:W,0,Orders!X:X,0,Orders!S:S,"*Fabric*")+COUNTIFS(Orders!AD:AD,Data!M411,Orders!W:W,1,Orders!X:X,1,Orders!S:S,"*Fabric*")),IF(Data!Z411="AAM",SUMIFS(Data!AW:AW,Data!Z:Z,"TM",Data!X:X,Data!M411),IF(Data!Z411="AM",SUMIFS(Data!AW:AW,Data!Z:Z,"TM",Data!V:V,Data!M411),IF(Data!Z411="AZM",SUMIFS(Data!AW:AW,Data!Z:Z,"TM",Data!U:U,Data!M411),IF(Data!Z411="Zone",SUMIFS(Data!AW:AW,Data!Z:Z,"TM",Data!T:T,Data!M411),IF(Data!Z411="Region",SUMIFS(Data!AW:AW,Data!Z:Z,"TM",Data!S:S,Data!M411),IF(Data!Z411="Country",SUMIFS(Data!AW:AW,Data!Z:Z,"TM",Data!R:R,Data!M411),0)))))))</f>
        <v>0</v>
      </c>
      <c r="AX411" s="18">
        <f>IF(Z411="TM",(COUNTIFS(Orders!AD:AD,Data!M411,Orders!W:W,0,Orders!X:X,0,Orders!S:S,"*Starter*")+COUNTIFS(Orders!AD:AD,Data!M411,Orders!W:W,1,Orders!X:X,1,Orders!S:S,"*Starter*")),IF(Data!Z411="AAM",SUMIFS(Data!AX:AX,Data!Z:Z,"TM",Data!X:X,Data!M411),IF(Data!Z411="AM",SUMIFS(Data!AX:AX,Data!Z:Z,"TM",Data!V:V,Data!M411),IF(Data!Z411="AZM",SUMIFS(Data!AX:AX,Data!Z:Z,"TM",Data!U:U,Data!M411),IF(Data!Z411="Zone",SUMIFS(Data!AX:AX,Data!Z:Z,"TM",Data!T:T,Data!M411),IF(Data!Z411="Region",SUMIFS(Data!AX:AX,Data!Z:Z,"TM",Data!S:S,Data!M411),IF(Data!Z411="Country",SUMIFS(Data!AX:AX,Data!Z:Z,"TM",Data!R:R,Data!M411),0)))))))</f>
        <v>0</v>
      </c>
      <c r="AY411" s="18">
        <f>IF(Z411="TM",(COUNTIFS(Orders!AD:AD,Data!M411,Orders!W:W,0,Orders!X:X,0,Orders!S:S,"*Pro*")+COUNTIFS(Orders!AD:AD,Data!M411,Orders!W:W,1,Orders!X:X,1,Orders!S:S,"*Pro*")),IF(Data!Z411="AAM",SUMIFS(Data!AY:AY,Data!Z:Z,"TM",Data!X:X,Data!M411),IF(Data!Z411="AM",SUMIFS(Data!AY:AY,Data!Z:Z,"TM",Data!V:V,Data!M411),IF(Data!Z411="AZM",SUMIFS(Data!AY:AY,Data!Z:Z,"TM",Data!U:U,Data!M411),IF(Data!Z411="Zone",SUMIFS(Data!AY:AY,Data!Z:Z,"TM",Data!T:T,Data!M411),IF(Data!Z411="Region",SUMIFS(Data!AY:AY,Data!Z:Z,"TM",Data!S:S,Data!M411),IF(Data!Z411="Country",SUMIFS(Data!AY:AY,Data!Z:Z,"TM",Data!R:R,Data!M411),0)))))))</f>
        <v>0</v>
      </c>
      <c r="AZ411" s="18">
        <f>IF(Z411="TM",(COUNTIFS(Orders!AD:AD,Data!M411,Orders!W:W,0,Orders!X:X,0,Orders!S:S,"*Tab*")+COUNTIFS(Orders!AD:AD,Data!M411,Orders!W:W,1,Orders!X:X,1,Orders!S:S,"*Tab*")),IF(Data!Z411="AAM",SUMIFS(Data!AZ:AZ,Data!Z:Z,"TM",Data!X:X,Data!M411),IF(Data!Z411="AM",SUMIFS(Data!AZ:AZ,Data!Z:Z,"TM",Data!V:V,Data!M411),IF(Data!Z411="AZM",SUMIFS(Data!AZ:AZ,Data!Z:Z,"TM",Data!U:U,Data!M411),IF(Data!Z411="Zone",SUMIFS(Data!AZ:AZ,Data!Z:Z,"TM",Data!T:T,Data!M411),IF(Data!Z411="Region",SUMIFS(Data!AZ:AZ,Data!Z:Z,"TM",Data!S:S,Data!M411),IF(Data!Z411="Country",SUMIFS(Data!AZ:AZ,Data!Z:Z,"TM",Data!R:R,Data!M411),0)))))))</f>
        <v>0</v>
      </c>
      <c r="BA411" s="18">
        <f>IF(Z411="TM",(COUNTIFS(Orders!AD:AD,Data!M411,Orders!W:W,0,Orders!X:X,0,Orders!S:S,"*Dental*")+COUNTIFS(Orders!AD:AD,Data!M411,Orders!W:W,1,Orders!X:X,1,Orders!S:S,"*Dental*")+COUNTIFS(Orders!AD:AD,Data!M411,Orders!W:W,0,Orders!X:X,0,Orders!S:S,"*Pediatric*")+COUNTIFS(Orders!AD:AD,Data!M411,Orders!W:W,1,Orders!X:X,1,Orders!S:S,"*Pediatric*")),IF(Data!Z411="AAM",SUMIFS(Data!BA:BA,Data!Z:Z,"TM",Data!X:X,Data!M411),IF(Data!Z411="AM",SUMIFS(Data!BA:BA,Data!Z:Z,"TM",Data!V:V,Data!M411),IF(Data!Z411="AZM",SUMIFS(Data!BA:BA,Data!Z:Z,"TM",Data!U:U,Data!M411),IF(Data!Z411="Zone",SUMIFS(Data!BA:BA,Data!Z:Z,"TM",Data!T:T,Data!M411),IF(Data!Z411="Region",SUMIFS(Data!BA:BA,Data!Z:Z,"TM",Data!S:S,Data!M411),IF(Data!Z411="Country",SUMIFS(Data!BA:BA,Data!Z:Z,"TM",Data!R:R,Data!M411),0)))))))</f>
        <v>0</v>
      </c>
      <c r="BB411" s="18">
        <f>IF(Z411="TM",(COUNTIFS(Orders!AD:AD,Data!M411,Orders!W:W,0,Orders!X:X,0,Orders!S:S,"*Fabric*")+COUNTIFS(Orders!AD:AD,Data!M411,Orders!W:W,1,Orders!X:X,1,Orders!S:S,"*Fabric*")),IF(Data!Z411="AAM",SUMIFS(Data!BB:BB,Data!Z:Z,"TM",Data!X:X,Data!M411),IF(Data!Z411="AM",SUMIFS(Data!BB:BB,Data!Z:Z,"TM",Data!V:V,Data!M411),IF(Data!Z411="AZM",SUMIFS(Data!BB:BB,Data!Z:Z,"TM",Data!U:U,Data!M411),IF(Data!Z411="Zone",SUMIFS(Data!BB:BB,Data!Z:Z,"TM",Data!T:T,Data!M411),IF(Data!Z411="Region",SUMIFS(Data!BB:BB,Data!Z:Z,"TM",Data!S:S,Data!M411),IF(Data!Z411="Country",SUMIFS(Data!BB:BB,Data!Z:Z,"TM",Data!R:R,Data!M411),0)))))))</f>
        <v>0</v>
      </c>
    </row>
    <row r="412" spans="1:54" ht="15.75" x14ac:dyDescent="0.3">
      <c r="A412" s="33" t="str">
        <f t="shared" si="122"/>
        <v/>
      </c>
      <c r="B412" s="33" t="b">
        <f t="shared" si="123"/>
        <v>1</v>
      </c>
      <c r="C412" s="33" t="e">
        <f>IF(ISERROR(SMALL($D$4:$D$594,E412)),””,SMALL($D$4:$D$594,E412))</f>
        <v>#NAME?</v>
      </c>
      <c r="D412" s="34" t="str">
        <f t="shared" si="124"/>
        <v/>
      </c>
      <c r="E412" s="33">
        <f>ROWS($E$4:E412)</f>
        <v>409</v>
      </c>
      <c r="F412" s="33">
        <f t="shared" si="125"/>
        <v>0</v>
      </c>
      <c r="G412" s="33">
        <f>IF(OR(Report!$C$7="",Report!$C$7="All Levels"),1,IF(Report!$C$7=Data!Z412,1,0))</f>
        <v>0</v>
      </c>
      <c r="H412" s="33">
        <f t="shared" si="126"/>
        <v>1</v>
      </c>
      <c r="I412" s="33">
        <f t="shared" si="127"/>
        <v>3</v>
      </c>
      <c r="J412" s="33">
        <f>IF(OR(Report!$F$7="",Report!$F$7="All AMs"),1,IF(Report!$F$7=Data!W412,1,0))</f>
        <v>1</v>
      </c>
      <c r="K412" s="33">
        <f>IF(OR(Report!$E$7="",Report!$E$7="All Zones"),1,IF(Report!$E$7=Data!P412,1,0))</f>
        <v>1</v>
      </c>
      <c r="L412" s="33">
        <f>IF(OR(Report!$D$7="",Report!$D$7="All Regions"),1,IF(Report!$D$7=Data!O412,1,0))</f>
        <v>1</v>
      </c>
      <c r="M412" s="67" t="s">
        <v>1247</v>
      </c>
      <c r="N412" s="67" t="s">
        <v>1248</v>
      </c>
      <c r="O412" s="68" t="s">
        <v>19</v>
      </c>
      <c r="P412" s="68" t="s">
        <v>688</v>
      </c>
      <c r="Q412" s="68" t="s">
        <v>839</v>
      </c>
      <c r="R412" s="67" t="s">
        <v>777</v>
      </c>
      <c r="S412" s="67" t="s">
        <v>753</v>
      </c>
      <c r="T412" s="67" t="s">
        <v>554</v>
      </c>
      <c r="U412" s="67"/>
      <c r="V412" s="67" t="s">
        <v>838</v>
      </c>
      <c r="W412" s="67" t="s">
        <v>726</v>
      </c>
      <c r="X412" s="67"/>
      <c r="Y412" s="68" t="s">
        <v>361</v>
      </c>
      <c r="Z412" s="68" t="s">
        <v>13</v>
      </c>
      <c r="AA412" s="68" t="s">
        <v>70</v>
      </c>
      <c r="AB412" s="18">
        <f>IF(Z412="TM",IF(AA412="H",(COUNTIFS(Orders!AD:AD,Data!M412,Orders!W:W,0,Orders!X:X,0)+COUNTIFS(Orders!AD:AD,Data!M412,Orders!W:W,1,Orders!X:X,1)),0),IF(Data!Z412="AAM",SUMIFS(Data!AB:AB,Data!Z:Z,"TM",Data!X:X,Data!M412,AA:AA,"H"),IF(Data!Z412="AM",SUMIFS(Data!AB:AB,Data!Z:Z,"TM",Data!V:V,Data!M412,AA:AA,"H"),IF(Data!Z412="AZM",SUMIFS(Data!AB:AB,Data!Z:Z,"TM",Data!U:U,Data!M412,AA:AA,"H"),IF(Data!Z412="ZM",SUMIFS(Data!AB:AB,Data!Z:Z,"TM",Data!T:T,Data!M412,AA:AA,"H"),IF(Data!Z412="RM",SUMIFS(Data!AB:AB,Data!Z:Z,"TM",Data!S:S,Data!M412,AA:AA,"H"),IF(Data!Z412="CM",SUMIFS(Data!AB:AB,Data!Z:Z,"TM",Data!R:R,Data!M412,AA:AA,"H"),"")))))))</f>
        <v>0</v>
      </c>
      <c r="AC412" s="28">
        <f>IF(Z412="TM",IF(AA412="H",(SUMIFS(Orders!AG:AG,Orders!AD:AD,Data!M412,Orders!W:W,0,Orders!X:X,0)+SUMIFS(Orders!AG:AG,Orders!AD:AD,Data!M412,Orders!W:W,1,Orders!X:X,1))/12000,0),IF(Data!Z412="AAM",SUMIFS(Data!AC:AC,Data!Z:Z,"TM",Data!X:X,Data!M412,AA:AA,"H"),IF(Data!Z412="AM",SUMIFS(Data!AC:AC,Data!Z:Z,"TM",Data!V:V,Data!M412,AA:AA,"H"),IF(Data!Z412="AZM",SUMIFS(Data!AC:AC,Data!Z:Z,"TM",Data!U:U,Data!M412,AA:AA,"H"),IF(Data!Z412="Zone",SUMIFS(Data!AC:AC,Data!Z:Z,"TM",Data!T:T,Data!M412,AA:AA,"H"),IF(Data!Z412="Region",SUMIFS(Data!AC:AC,Data!Z:Z,"TM",Data!S:S,Data!M412,AA:AA,"H"),IF(Data!Z412="Country",SUMIFS(Data!AC:AC,Data!Z:Z,"TM",Data!R:R,Data!M412,AA:AA,"H"),"")))))))</f>
        <v>0</v>
      </c>
      <c r="AD412" s="18">
        <f>IF(Z412="TM",0,IF(Data!Z412="AAM",SUMIFS(Data!AD:AD,Data!Z:Z,"TM",Data!X:X,Data!M412,AA:AA,"H"),IF(Data!Z412="AM",SUMIFS(Data!AD:AD,Data!Z:Z,"TM",Data!V:V,Data!M412,AA:AA,"H"),IF(Data!Z412="AZM",SUMIFS(Data!AD:AD,Data!Z:Z,"TM",Data!U:U,Data!M412,AA:AA,"H"),IF(Data!Z412="Zone",SUMIFS(Data!AD:AD,Data!Z:Z,"TM",Data!T:T,Data!M412,AA:AA,"H"),IF(Data!Z412="Region",SUMIFS(Data!AD:AD,Data!Z:Z,"TM",Data!S:S,Data!M412,AA:AA,"H"),IF(Data!Z412="Country",SUMIFS(Data!AD:AD,Data!Z:Z,"TM",Data!R:R,Data!M412,AA:AA,"H"),"")))))))</f>
        <v>0</v>
      </c>
      <c r="AE412" s="27">
        <f t="shared" si="111"/>
        <v>0</v>
      </c>
      <c r="AF412" s="26">
        <f t="shared" si="112"/>
        <v>0</v>
      </c>
      <c r="AG412" s="26">
        <f t="shared" si="113"/>
        <v>0</v>
      </c>
      <c r="AH412" s="26">
        <f t="shared" si="114"/>
        <v>0</v>
      </c>
      <c r="AJ412" s="28">
        <f>IF(Z412="TM",IF(AA412="U",(SUMIFS(Orders!AG:AG,Orders!AD:AD,Data!M412,Orders!W:W,0,Orders!X:X,0)+SUMIFS(Orders!AG:AG,Orders!AD:AD,Data!M412,Orders!W:W,1,Orders!X:X,1))/12000,0),IF(Data!Z412="AAM",SUMIFS(Data!AJ:AJ,Data!Z:Z,"TM",Data!X:X,Data!M412,AA:AA,"U"),IF(Data!Z412="AM",SUMIFS(Data!AJ:AJ,Data!Z:Z,"TM",Data!V:V,Data!M412,AA:AA,"U"),IF(Data!Z412="AZM",SUMIFS(Data!AJ:AJ,Data!Z:Z,"TM",Data!U:U,Data!M412,AA:AA,"U"),IF(Data!Z412="Zone",SUMIFS(Data!AJ:AJ,Data!Z:Z,"TM",Data!T:T,Data!M412,AA:AA,"U"),IF(Data!Z412="Region",SUMIFS(Data!AJ:AJ,Data!Z:Z,"TM",Data!S:S,Data!M412,AA:AA,"U"),IF(Data!Z412="Country",SUMIFS(Data!AJ:AJ,Data!Z:Z,"TM",Data!R:R,Data!M412,AA:AA,"U"),"")))))))</f>
        <v>0</v>
      </c>
      <c r="AK412" s="18">
        <f>IF(Z412="TM",IF(AA412="U",(SUMIFS(Orders!AG:AG,Orders!AD:AD,Data!M412,Orders!W:W,0,Orders!X:X,0)+SUMIFS(Orders!AG:AG,Orders!AD:AD,Data!M412,Orders!W:W,1,Orders!X:X,1)),0),IF(Data!Z412="AAM",SUMIFS(Data!AK:AK,Data!Z:Z,"TM",Data!X:X,Data!M412,AA:AA,"U"),IF(Data!Z412="AM",SUMIFS(Data!AK:AK,Data!Z:Z,"TM",Data!V:V,Data!M412,AA:AA,"U"),IF(Data!Z412="AZM",SUMIFS(Data!AK:AK,Data!Z:Z,"TM",Data!U:U,Data!M412,AA:AA,"U"),IF(Data!Z412="Zone",SUMIFS(Data!AK:AK,Data!Z:Z,"TM",Data!T:T,Data!M412,AA:AA,"U"),IF(Data!Z412="Region",SUMIFS(Data!AK:AK,Data!Z:Z,"TM",Data!S:S,Data!M412,AA:AA,"U"),IF(Data!Z412="Country",SUMIFS(Data!AK:AK,Data!Z:Z,"TM",Data!R:R,Data!M412,AA:AA,"U"),"")))))))</f>
        <v>0</v>
      </c>
      <c r="AL412" s="18">
        <f>IF(Z412="TM",12000*0,IF(Data!Z412="AAM",SUMIFS(Data!AL:AL,Data!Z:Z,"TM",Data!X:X,Data!M412,AA:AA,"H"),IF(Data!Z412="AM",SUMIFS(Data!AL:AL,Data!Z:Z,"TM",Data!V:V,Data!M412,AA:AA,"H"),IF(Data!Z412="AZM",SUMIFS(Data!AL:AL,Data!Z:Z,"TM",Data!U:U,Data!M412,AA:AA,"H"),IF(Data!Z412="Zone",SUMIFS(Data!AL:AL,Data!Z:Z,"TM",Data!T:T,Data!M412,AA:AA,"H"),IF(Data!Z412="Region",SUMIFS(Data!AL:AL,Data!Z:Z,"TM",Data!S:S,Data!M412,AA:AA,"H"),IF(Data!Z412="Country",SUMIFS(Data!AL:AL,Data!Z:Z,"TM",Data!R:R,Data!M412,AA:AA,"H"),"")))))))</f>
        <v>0</v>
      </c>
      <c r="AM412" s="27">
        <f t="shared" si="115"/>
        <v>0</v>
      </c>
      <c r="AN412" s="26">
        <f t="shared" si="116"/>
        <v>0</v>
      </c>
      <c r="AO412" s="26">
        <f t="shared" si="117"/>
        <v>0</v>
      </c>
      <c r="AQ412" s="28">
        <f t="shared" si="118"/>
        <v>0</v>
      </c>
      <c r="AR412" s="18">
        <f t="shared" si="119"/>
        <v>0</v>
      </c>
      <c r="AS412" s="18">
        <f t="shared" si="120"/>
        <v>0</v>
      </c>
      <c r="AT412" s="27">
        <f t="shared" si="121"/>
        <v>0</v>
      </c>
      <c r="AU412" s="27"/>
      <c r="AV412" s="27"/>
      <c r="AW412" s="18">
        <f>IF(Z412="TM",(COUNTIFS(Orders!AD:AD,Data!M412,Orders!W:W,0,Orders!X:X,0,Orders!S:S,"*Ray*")+COUNTIFS(Orders!AD:AD,Data!M412,Orders!W:W,1,Orders!X:X,1,Orders!S:S,"*Ray*")+COUNTIFS(Orders!AD:AD,Data!M412,Orders!W:W,0,Orders!X:X,0,Orders!S:S,"*Fabric*")+COUNTIFS(Orders!AD:AD,Data!M412,Orders!W:W,1,Orders!X:X,1,Orders!S:S,"*Fabric*")),IF(Data!Z412="AAM",SUMIFS(Data!AW:AW,Data!Z:Z,"TM",Data!X:X,Data!M412),IF(Data!Z412="AM",SUMIFS(Data!AW:AW,Data!Z:Z,"TM",Data!V:V,Data!M412),IF(Data!Z412="AZM",SUMIFS(Data!AW:AW,Data!Z:Z,"TM",Data!U:U,Data!M412),IF(Data!Z412="Zone",SUMIFS(Data!AW:AW,Data!Z:Z,"TM",Data!T:T,Data!M412),IF(Data!Z412="Region",SUMIFS(Data!AW:AW,Data!Z:Z,"TM",Data!S:S,Data!M412),IF(Data!Z412="Country",SUMIFS(Data!AW:AW,Data!Z:Z,"TM",Data!R:R,Data!M412),0)))))))</f>
        <v>0</v>
      </c>
      <c r="AX412" s="18">
        <f>IF(Z412="TM",(COUNTIFS(Orders!AD:AD,Data!M412,Orders!W:W,0,Orders!X:X,0,Orders!S:S,"*Starter*")+COUNTIFS(Orders!AD:AD,Data!M412,Orders!W:W,1,Orders!X:X,1,Orders!S:S,"*Starter*")),IF(Data!Z412="AAM",SUMIFS(Data!AX:AX,Data!Z:Z,"TM",Data!X:X,Data!M412),IF(Data!Z412="AM",SUMIFS(Data!AX:AX,Data!Z:Z,"TM",Data!V:V,Data!M412),IF(Data!Z412="AZM",SUMIFS(Data!AX:AX,Data!Z:Z,"TM",Data!U:U,Data!M412),IF(Data!Z412="Zone",SUMIFS(Data!AX:AX,Data!Z:Z,"TM",Data!T:T,Data!M412),IF(Data!Z412="Region",SUMIFS(Data!AX:AX,Data!Z:Z,"TM",Data!S:S,Data!M412),IF(Data!Z412="Country",SUMIFS(Data!AX:AX,Data!Z:Z,"TM",Data!R:R,Data!M412),0)))))))</f>
        <v>0</v>
      </c>
      <c r="AY412" s="18">
        <f>IF(Z412="TM",(COUNTIFS(Orders!AD:AD,Data!M412,Orders!W:W,0,Orders!X:X,0,Orders!S:S,"*Pro*")+COUNTIFS(Orders!AD:AD,Data!M412,Orders!W:W,1,Orders!X:X,1,Orders!S:S,"*Pro*")),IF(Data!Z412="AAM",SUMIFS(Data!AY:AY,Data!Z:Z,"TM",Data!X:X,Data!M412),IF(Data!Z412="AM",SUMIFS(Data!AY:AY,Data!Z:Z,"TM",Data!V:V,Data!M412),IF(Data!Z412="AZM",SUMIFS(Data!AY:AY,Data!Z:Z,"TM",Data!U:U,Data!M412),IF(Data!Z412="Zone",SUMIFS(Data!AY:AY,Data!Z:Z,"TM",Data!T:T,Data!M412),IF(Data!Z412="Region",SUMIFS(Data!AY:AY,Data!Z:Z,"TM",Data!S:S,Data!M412),IF(Data!Z412="Country",SUMIFS(Data!AY:AY,Data!Z:Z,"TM",Data!R:R,Data!M412),0)))))))</f>
        <v>0</v>
      </c>
      <c r="AZ412" s="18">
        <f>IF(Z412="TM",(COUNTIFS(Orders!AD:AD,Data!M412,Orders!W:W,0,Orders!X:X,0,Orders!S:S,"*Tab*")+COUNTIFS(Orders!AD:AD,Data!M412,Orders!W:W,1,Orders!X:X,1,Orders!S:S,"*Tab*")),IF(Data!Z412="AAM",SUMIFS(Data!AZ:AZ,Data!Z:Z,"TM",Data!X:X,Data!M412),IF(Data!Z412="AM",SUMIFS(Data!AZ:AZ,Data!Z:Z,"TM",Data!V:V,Data!M412),IF(Data!Z412="AZM",SUMIFS(Data!AZ:AZ,Data!Z:Z,"TM",Data!U:U,Data!M412),IF(Data!Z412="Zone",SUMIFS(Data!AZ:AZ,Data!Z:Z,"TM",Data!T:T,Data!M412),IF(Data!Z412="Region",SUMIFS(Data!AZ:AZ,Data!Z:Z,"TM",Data!S:S,Data!M412),IF(Data!Z412="Country",SUMIFS(Data!AZ:AZ,Data!Z:Z,"TM",Data!R:R,Data!M412),0)))))))</f>
        <v>0</v>
      </c>
      <c r="BA412" s="18">
        <f>IF(Z412="TM",(COUNTIFS(Orders!AD:AD,Data!M412,Orders!W:W,0,Orders!X:X,0,Orders!S:S,"*Dental*")+COUNTIFS(Orders!AD:AD,Data!M412,Orders!W:W,1,Orders!X:X,1,Orders!S:S,"*Dental*")+COUNTIFS(Orders!AD:AD,Data!M412,Orders!W:W,0,Orders!X:X,0,Orders!S:S,"*Pediatric*")+COUNTIFS(Orders!AD:AD,Data!M412,Orders!W:W,1,Orders!X:X,1,Orders!S:S,"*Pediatric*")),IF(Data!Z412="AAM",SUMIFS(Data!BA:BA,Data!Z:Z,"TM",Data!X:X,Data!M412),IF(Data!Z412="AM",SUMIFS(Data!BA:BA,Data!Z:Z,"TM",Data!V:V,Data!M412),IF(Data!Z412="AZM",SUMIFS(Data!BA:BA,Data!Z:Z,"TM",Data!U:U,Data!M412),IF(Data!Z412="Zone",SUMIFS(Data!BA:BA,Data!Z:Z,"TM",Data!T:T,Data!M412),IF(Data!Z412="Region",SUMIFS(Data!BA:BA,Data!Z:Z,"TM",Data!S:S,Data!M412),IF(Data!Z412="Country",SUMIFS(Data!BA:BA,Data!Z:Z,"TM",Data!R:R,Data!M412),0)))))))</f>
        <v>0</v>
      </c>
      <c r="BB412" s="18">
        <f>IF(Z412="TM",(COUNTIFS(Orders!AD:AD,Data!M412,Orders!W:W,0,Orders!X:X,0,Orders!S:S,"*Fabric*")+COUNTIFS(Orders!AD:AD,Data!M412,Orders!W:W,1,Orders!X:X,1,Orders!S:S,"*Fabric*")),IF(Data!Z412="AAM",SUMIFS(Data!BB:BB,Data!Z:Z,"TM",Data!X:X,Data!M412),IF(Data!Z412="AM",SUMIFS(Data!BB:BB,Data!Z:Z,"TM",Data!V:V,Data!M412),IF(Data!Z412="AZM",SUMIFS(Data!BB:BB,Data!Z:Z,"TM",Data!U:U,Data!M412),IF(Data!Z412="Zone",SUMIFS(Data!BB:BB,Data!Z:Z,"TM",Data!T:T,Data!M412),IF(Data!Z412="Region",SUMIFS(Data!BB:BB,Data!Z:Z,"TM",Data!S:S,Data!M412),IF(Data!Z412="Country",SUMIFS(Data!BB:BB,Data!Z:Z,"TM",Data!R:R,Data!M412),0)))))))</f>
        <v>0</v>
      </c>
    </row>
    <row r="413" spans="1:54" ht="15.75" x14ac:dyDescent="0.3">
      <c r="A413" s="33" t="str">
        <f t="shared" si="122"/>
        <v/>
      </c>
      <c r="B413" s="33" t="b">
        <f t="shared" si="123"/>
        <v>1</v>
      </c>
      <c r="C413" s="33" t="e">
        <f>IF(ISERROR(SMALL($D$4:$D$594,E413)),””,SMALL($D$4:$D$594,E413))</f>
        <v>#NAME?</v>
      </c>
      <c r="D413" s="34" t="str">
        <f t="shared" si="124"/>
        <v/>
      </c>
      <c r="E413" s="33">
        <f>ROWS($E$4:E413)</f>
        <v>410</v>
      </c>
      <c r="F413" s="33">
        <f t="shared" si="125"/>
        <v>0</v>
      </c>
      <c r="G413" s="33">
        <f>IF(OR(Report!$C$7="",Report!$C$7="All Levels"),1,IF(Report!$C$7=Data!Z413,1,0))</f>
        <v>0</v>
      </c>
      <c r="H413" s="33">
        <f t="shared" si="126"/>
        <v>1</v>
      </c>
      <c r="I413" s="33">
        <f t="shared" si="127"/>
        <v>3</v>
      </c>
      <c r="J413" s="33">
        <f>IF(OR(Report!$F$7="",Report!$F$7="All AMs"),1,IF(Report!$F$7=Data!W413,1,0))</f>
        <v>1</v>
      </c>
      <c r="K413" s="33">
        <f>IF(OR(Report!$E$7="",Report!$E$7="All Zones"),1,IF(Report!$E$7=Data!P413,1,0))</f>
        <v>1</v>
      </c>
      <c r="L413" s="33">
        <f>IF(OR(Report!$D$7="",Report!$D$7="All Regions"),1,IF(Report!$D$7=Data!O413,1,0))</f>
        <v>1</v>
      </c>
      <c r="M413" s="67" t="s">
        <v>345</v>
      </c>
      <c r="N413" s="67" t="s">
        <v>1249</v>
      </c>
      <c r="O413" s="68" t="s">
        <v>19</v>
      </c>
      <c r="P413" s="68" t="s">
        <v>688</v>
      </c>
      <c r="Q413" s="68" t="s">
        <v>839</v>
      </c>
      <c r="R413" s="67" t="s">
        <v>777</v>
      </c>
      <c r="S413" s="67" t="s">
        <v>753</v>
      </c>
      <c r="T413" s="67" t="s">
        <v>554</v>
      </c>
      <c r="U413" s="67"/>
      <c r="V413" s="67" t="s">
        <v>838</v>
      </c>
      <c r="W413" s="67" t="s">
        <v>726</v>
      </c>
      <c r="X413" s="67"/>
      <c r="Y413" s="68" t="s">
        <v>362</v>
      </c>
      <c r="Z413" s="68" t="s">
        <v>13</v>
      </c>
      <c r="AA413" s="68" t="s">
        <v>70</v>
      </c>
      <c r="AB413" s="18">
        <f>IF(Z413="TM",IF(AA413="H",(COUNTIFS(Orders!AD:AD,Data!M413,Orders!W:W,0,Orders!X:X,0)+COUNTIFS(Orders!AD:AD,Data!M413,Orders!W:W,1,Orders!X:X,1)),0),IF(Data!Z413="AAM",SUMIFS(Data!AB:AB,Data!Z:Z,"TM",Data!X:X,Data!M413,AA:AA,"H"),IF(Data!Z413="AM",SUMIFS(Data!AB:AB,Data!Z:Z,"TM",Data!V:V,Data!M413,AA:AA,"H"),IF(Data!Z413="AZM",SUMIFS(Data!AB:AB,Data!Z:Z,"TM",Data!U:U,Data!M413,AA:AA,"H"),IF(Data!Z413="ZM",SUMIFS(Data!AB:AB,Data!Z:Z,"TM",Data!T:T,Data!M413,AA:AA,"H"),IF(Data!Z413="RM",SUMIFS(Data!AB:AB,Data!Z:Z,"TM",Data!S:S,Data!M413,AA:AA,"H"),IF(Data!Z413="CM",SUMIFS(Data!AB:AB,Data!Z:Z,"TM",Data!R:R,Data!M413,AA:AA,"H"),"")))))))</f>
        <v>0</v>
      </c>
      <c r="AC413" s="28">
        <f>IF(Z413="TM",IF(AA413="H",(SUMIFS(Orders!AG:AG,Orders!AD:AD,Data!M413,Orders!W:W,0,Orders!X:X,0)+SUMIFS(Orders!AG:AG,Orders!AD:AD,Data!M413,Orders!W:W,1,Orders!X:X,1))/12000,0),IF(Data!Z413="AAM",SUMIFS(Data!AC:AC,Data!Z:Z,"TM",Data!X:X,Data!M413,AA:AA,"H"),IF(Data!Z413="AM",SUMIFS(Data!AC:AC,Data!Z:Z,"TM",Data!V:V,Data!M413,AA:AA,"H"),IF(Data!Z413="AZM",SUMIFS(Data!AC:AC,Data!Z:Z,"TM",Data!U:U,Data!M413,AA:AA,"H"),IF(Data!Z413="Zone",SUMIFS(Data!AC:AC,Data!Z:Z,"TM",Data!T:T,Data!M413,AA:AA,"H"),IF(Data!Z413="Region",SUMIFS(Data!AC:AC,Data!Z:Z,"TM",Data!S:S,Data!M413,AA:AA,"H"),IF(Data!Z413="Country",SUMIFS(Data!AC:AC,Data!Z:Z,"TM",Data!R:R,Data!M413,AA:AA,"H"),"")))))))</f>
        <v>0</v>
      </c>
      <c r="AD413" s="18">
        <f>IF(Z413="TM",0,IF(Data!Z413="AAM",SUMIFS(Data!AD:AD,Data!Z:Z,"TM",Data!X:X,Data!M413,AA:AA,"H"),IF(Data!Z413="AM",SUMIFS(Data!AD:AD,Data!Z:Z,"TM",Data!V:V,Data!M413,AA:AA,"H"),IF(Data!Z413="AZM",SUMIFS(Data!AD:AD,Data!Z:Z,"TM",Data!U:U,Data!M413,AA:AA,"H"),IF(Data!Z413="Zone",SUMIFS(Data!AD:AD,Data!Z:Z,"TM",Data!T:T,Data!M413,AA:AA,"H"),IF(Data!Z413="Region",SUMIFS(Data!AD:AD,Data!Z:Z,"TM",Data!S:S,Data!M413,AA:AA,"H"),IF(Data!Z413="Country",SUMIFS(Data!AD:AD,Data!Z:Z,"TM",Data!R:R,Data!M413,AA:AA,"H"),"")))))))</f>
        <v>0</v>
      </c>
      <c r="AE413" s="27">
        <f t="shared" si="111"/>
        <v>0</v>
      </c>
      <c r="AF413" s="26">
        <f t="shared" si="112"/>
        <v>0</v>
      </c>
      <c r="AG413" s="26">
        <f t="shared" si="113"/>
        <v>0</v>
      </c>
      <c r="AH413" s="26">
        <f t="shared" si="114"/>
        <v>0</v>
      </c>
      <c r="AJ413" s="28">
        <f>IF(Z413="TM",IF(AA413="U",(SUMIFS(Orders!AG:AG,Orders!AD:AD,Data!M413,Orders!W:W,0,Orders!X:X,0)+SUMIFS(Orders!AG:AG,Orders!AD:AD,Data!M413,Orders!W:W,1,Orders!X:X,1))/12000,0),IF(Data!Z413="AAM",SUMIFS(Data!AJ:AJ,Data!Z:Z,"TM",Data!X:X,Data!M413,AA:AA,"U"),IF(Data!Z413="AM",SUMIFS(Data!AJ:AJ,Data!Z:Z,"TM",Data!V:V,Data!M413,AA:AA,"U"),IF(Data!Z413="AZM",SUMIFS(Data!AJ:AJ,Data!Z:Z,"TM",Data!U:U,Data!M413,AA:AA,"U"),IF(Data!Z413="Zone",SUMIFS(Data!AJ:AJ,Data!Z:Z,"TM",Data!T:T,Data!M413,AA:AA,"U"),IF(Data!Z413="Region",SUMIFS(Data!AJ:AJ,Data!Z:Z,"TM",Data!S:S,Data!M413,AA:AA,"U"),IF(Data!Z413="Country",SUMIFS(Data!AJ:AJ,Data!Z:Z,"TM",Data!R:R,Data!M413,AA:AA,"U"),"")))))))</f>
        <v>0</v>
      </c>
      <c r="AK413" s="18">
        <f>IF(Z413="TM",IF(AA413="U",(SUMIFS(Orders!AG:AG,Orders!AD:AD,Data!M413,Orders!W:W,0,Orders!X:X,0)+SUMIFS(Orders!AG:AG,Orders!AD:AD,Data!M413,Orders!W:W,1,Orders!X:X,1)),0),IF(Data!Z413="AAM",SUMIFS(Data!AK:AK,Data!Z:Z,"TM",Data!X:X,Data!M413,AA:AA,"U"),IF(Data!Z413="AM",SUMIFS(Data!AK:AK,Data!Z:Z,"TM",Data!V:V,Data!M413,AA:AA,"U"),IF(Data!Z413="AZM",SUMIFS(Data!AK:AK,Data!Z:Z,"TM",Data!U:U,Data!M413,AA:AA,"U"),IF(Data!Z413="Zone",SUMIFS(Data!AK:AK,Data!Z:Z,"TM",Data!T:T,Data!M413,AA:AA,"U"),IF(Data!Z413="Region",SUMIFS(Data!AK:AK,Data!Z:Z,"TM",Data!S:S,Data!M413,AA:AA,"U"),IF(Data!Z413="Country",SUMIFS(Data!AK:AK,Data!Z:Z,"TM",Data!R:R,Data!M413,AA:AA,"U"),"")))))))</f>
        <v>0</v>
      </c>
      <c r="AL413" s="18">
        <f>IF(Z413="TM",12000*0,IF(Data!Z413="AAM",SUMIFS(Data!AL:AL,Data!Z:Z,"TM",Data!X:X,Data!M413,AA:AA,"H"),IF(Data!Z413="AM",SUMIFS(Data!AL:AL,Data!Z:Z,"TM",Data!V:V,Data!M413,AA:AA,"H"),IF(Data!Z413="AZM",SUMIFS(Data!AL:AL,Data!Z:Z,"TM",Data!U:U,Data!M413,AA:AA,"H"),IF(Data!Z413="Zone",SUMIFS(Data!AL:AL,Data!Z:Z,"TM",Data!T:T,Data!M413,AA:AA,"H"),IF(Data!Z413="Region",SUMIFS(Data!AL:AL,Data!Z:Z,"TM",Data!S:S,Data!M413,AA:AA,"H"),IF(Data!Z413="Country",SUMIFS(Data!AL:AL,Data!Z:Z,"TM",Data!R:R,Data!M413,AA:AA,"H"),"")))))))</f>
        <v>0</v>
      </c>
      <c r="AM413" s="27">
        <f t="shared" si="115"/>
        <v>0</v>
      </c>
      <c r="AN413" s="26">
        <f t="shared" si="116"/>
        <v>0</v>
      </c>
      <c r="AO413" s="26">
        <f t="shared" si="117"/>
        <v>0</v>
      </c>
      <c r="AQ413" s="28">
        <f t="shared" si="118"/>
        <v>0</v>
      </c>
      <c r="AR413" s="18">
        <f t="shared" si="119"/>
        <v>0</v>
      </c>
      <c r="AS413" s="18">
        <f t="shared" si="120"/>
        <v>0</v>
      </c>
      <c r="AT413" s="27">
        <f t="shared" si="121"/>
        <v>0</v>
      </c>
      <c r="AU413" s="27"/>
      <c r="AV413" s="27"/>
      <c r="AW413" s="18">
        <f>IF(Z413="TM",(COUNTIFS(Orders!AD:AD,Data!M413,Orders!W:W,0,Orders!X:X,0,Orders!S:S,"*Ray*")+COUNTIFS(Orders!AD:AD,Data!M413,Orders!W:W,1,Orders!X:X,1,Orders!S:S,"*Ray*")+COUNTIFS(Orders!AD:AD,Data!M413,Orders!W:W,0,Orders!X:X,0,Orders!S:S,"*Fabric*")+COUNTIFS(Orders!AD:AD,Data!M413,Orders!W:W,1,Orders!X:X,1,Orders!S:S,"*Fabric*")),IF(Data!Z413="AAM",SUMIFS(Data!AW:AW,Data!Z:Z,"TM",Data!X:X,Data!M413),IF(Data!Z413="AM",SUMIFS(Data!AW:AW,Data!Z:Z,"TM",Data!V:V,Data!M413),IF(Data!Z413="AZM",SUMIFS(Data!AW:AW,Data!Z:Z,"TM",Data!U:U,Data!M413),IF(Data!Z413="Zone",SUMIFS(Data!AW:AW,Data!Z:Z,"TM",Data!T:T,Data!M413),IF(Data!Z413="Region",SUMIFS(Data!AW:AW,Data!Z:Z,"TM",Data!S:S,Data!M413),IF(Data!Z413="Country",SUMIFS(Data!AW:AW,Data!Z:Z,"TM",Data!R:R,Data!M413),0)))))))</f>
        <v>0</v>
      </c>
      <c r="AX413" s="18">
        <f>IF(Z413="TM",(COUNTIFS(Orders!AD:AD,Data!M413,Orders!W:W,0,Orders!X:X,0,Orders!S:S,"*Starter*")+COUNTIFS(Orders!AD:AD,Data!M413,Orders!W:W,1,Orders!X:X,1,Orders!S:S,"*Starter*")),IF(Data!Z413="AAM",SUMIFS(Data!AX:AX,Data!Z:Z,"TM",Data!X:X,Data!M413),IF(Data!Z413="AM",SUMIFS(Data!AX:AX,Data!Z:Z,"TM",Data!V:V,Data!M413),IF(Data!Z413="AZM",SUMIFS(Data!AX:AX,Data!Z:Z,"TM",Data!U:U,Data!M413),IF(Data!Z413="Zone",SUMIFS(Data!AX:AX,Data!Z:Z,"TM",Data!T:T,Data!M413),IF(Data!Z413="Region",SUMIFS(Data!AX:AX,Data!Z:Z,"TM",Data!S:S,Data!M413),IF(Data!Z413="Country",SUMIFS(Data!AX:AX,Data!Z:Z,"TM",Data!R:R,Data!M413),0)))))))</f>
        <v>0</v>
      </c>
      <c r="AY413" s="18">
        <f>IF(Z413="TM",(COUNTIFS(Orders!AD:AD,Data!M413,Orders!W:W,0,Orders!X:X,0,Orders!S:S,"*Pro*")+COUNTIFS(Orders!AD:AD,Data!M413,Orders!W:W,1,Orders!X:X,1,Orders!S:S,"*Pro*")),IF(Data!Z413="AAM",SUMIFS(Data!AY:AY,Data!Z:Z,"TM",Data!X:X,Data!M413),IF(Data!Z413="AM",SUMIFS(Data!AY:AY,Data!Z:Z,"TM",Data!V:V,Data!M413),IF(Data!Z413="AZM",SUMIFS(Data!AY:AY,Data!Z:Z,"TM",Data!U:U,Data!M413),IF(Data!Z413="Zone",SUMIFS(Data!AY:AY,Data!Z:Z,"TM",Data!T:T,Data!M413),IF(Data!Z413="Region",SUMIFS(Data!AY:AY,Data!Z:Z,"TM",Data!S:S,Data!M413),IF(Data!Z413="Country",SUMIFS(Data!AY:AY,Data!Z:Z,"TM",Data!R:R,Data!M413),0)))))))</f>
        <v>0</v>
      </c>
      <c r="AZ413" s="18">
        <f>IF(Z413="TM",(COUNTIFS(Orders!AD:AD,Data!M413,Orders!W:W,0,Orders!X:X,0,Orders!S:S,"*Tab*")+COUNTIFS(Orders!AD:AD,Data!M413,Orders!W:W,1,Orders!X:X,1,Orders!S:S,"*Tab*")),IF(Data!Z413="AAM",SUMIFS(Data!AZ:AZ,Data!Z:Z,"TM",Data!X:X,Data!M413),IF(Data!Z413="AM",SUMIFS(Data!AZ:AZ,Data!Z:Z,"TM",Data!V:V,Data!M413),IF(Data!Z413="AZM",SUMIFS(Data!AZ:AZ,Data!Z:Z,"TM",Data!U:U,Data!M413),IF(Data!Z413="Zone",SUMIFS(Data!AZ:AZ,Data!Z:Z,"TM",Data!T:T,Data!M413),IF(Data!Z413="Region",SUMIFS(Data!AZ:AZ,Data!Z:Z,"TM",Data!S:S,Data!M413),IF(Data!Z413="Country",SUMIFS(Data!AZ:AZ,Data!Z:Z,"TM",Data!R:R,Data!M413),0)))))))</f>
        <v>0</v>
      </c>
      <c r="BA413" s="18">
        <f>IF(Z413="TM",(COUNTIFS(Orders!AD:AD,Data!M413,Orders!W:W,0,Orders!X:X,0,Orders!S:S,"*Dental*")+COUNTIFS(Orders!AD:AD,Data!M413,Orders!W:W,1,Orders!X:X,1,Orders!S:S,"*Dental*")+COUNTIFS(Orders!AD:AD,Data!M413,Orders!W:W,0,Orders!X:X,0,Orders!S:S,"*Pediatric*")+COUNTIFS(Orders!AD:AD,Data!M413,Orders!W:W,1,Orders!X:X,1,Orders!S:S,"*Pediatric*")),IF(Data!Z413="AAM",SUMIFS(Data!BA:BA,Data!Z:Z,"TM",Data!X:X,Data!M413),IF(Data!Z413="AM",SUMIFS(Data!BA:BA,Data!Z:Z,"TM",Data!V:V,Data!M413),IF(Data!Z413="AZM",SUMIFS(Data!BA:BA,Data!Z:Z,"TM",Data!U:U,Data!M413),IF(Data!Z413="Zone",SUMIFS(Data!BA:BA,Data!Z:Z,"TM",Data!T:T,Data!M413),IF(Data!Z413="Region",SUMIFS(Data!BA:BA,Data!Z:Z,"TM",Data!S:S,Data!M413),IF(Data!Z413="Country",SUMIFS(Data!BA:BA,Data!Z:Z,"TM",Data!R:R,Data!M413),0)))))))</f>
        <v>0</v>
      </c>
      <c r="BB413" s="18">
        <f>IF(Z413="TM",(COUNTIFS(Orders!AD:AD,Data!M413,Orders!W:W,0,Orders!X:X,0,Orders!S:S,"*Fabric*")+COUNTIFS(Orders!AD:AD,Data!M413,Orders!W:W,1,Orders!X:X,1,Orders!S:S,"*Fabric*")),IF(Data!Z413="AAM",SUMIFS(Data!BB:BB,Data!Z:Z,"TM",Data!X:X,Data!M413),IF(Data!Z413="AM",SUMIFS(Data!BB:BB,Data!Z:Z,"TM",Data!V:V,Data!M413),IF(Data!Z413="AZM",SUMIFS(Data!BB:BB,Data!Z:Z,"TM",Data!U:U,Data!M413),IF(Data!Z413="Zone",SUMIFS(Data!BB:BB,Data!Z:Z,"TM",Data!T:T,Data!M413),IF(Data!Z413="Region",SUMIFS(Data!BB:BB,Data!Z:Z,"TM",Data!S:S,Data!M413),IF(Data!Z413="Country",SUMIFS(Data!BB:BB,Data!Z:Z,"TM",Data!R:R,Data!M413),0)))))))</f>
        <v>0</v>
      </c>
    </row>
    <row r="414" spans="1:54" ht="15.75" x14ac:dyDescent="0.3">
      <c r="A414" s="33" t="str">
        <f t="shared" si="122"/>
        <v/>
      </c>
      <c r="B414" s="33" t="b">
        <f t="shared" si="123"/>
        <v>1</v>
      </c>
      <c r="C414" s="33" t="e">
        <f>IF(ISERROR(SMALL($D$4:$D$594,E414)),””,SMALL($D$4:$D$594,E414))</f>
        <v>#NAME?</v>
      </c>
      <c r="D414" s="34" t="str">
        <f t="shared" si="124"/>
        <v/>
      </c>
      <c r="E414" s="33">
        <f>ROWS($E$4:E414)</f>
        <v>411</v>
      </c>
      <c r="F414" s="33">
        <f t="shared" si="125"/>
        <v>0</v>
      </c>
      <c r="G414" s="33">
        <f>IF(OR(Report!$C$7="",Report!$C$7="All Levels"),1,IF(Report!$C$7=Data!Z414,1,0))</f>
        <v>0</v>
      </c>
      <c r="H414" s="33">
        <f t="shared" si="126"/>
        <v>1</v>
      </c>
      <c r="I414" s="33">
        <f t="shared" si="127"/>
        <v>3</v>
      </c>
      <c r="J414" s="33">
        <f>IF(OR(Report!$F$7="",Report!$F$7="All AMs"),1,IF(Report!$F$7=Data!W414,1,0))</f>
        <v>1</v>
      </c>
      <c r="K414" s="33">
        <f>IF(OR(Report!$E$7="",Report!$E$7="All Zones"),1,IF(Report!$E$7=Data!P414,1,0))</f>
        <v>1</v>
      </c>
      <c r="L414" s="33">
        <f>IF(OR(Report!$D$7="",Report!$D$7="All Regions"),1,IF(Report!$D$7=Data!O414,1,0))</f>
        <v>1</v>
      </c>
      <c r="M414" s="67" t="s">
        <v>1250</v>
      </c>
      <c r="N414" s="67" t="s">
        <v>1251</v>
      </c>
      <c r="O414" s="68" t="s">
        <v>19</v>
      </c>
      <c r="P414" s="68" t="s">
        <v>688</v>
      </c>
      <c r="Q414" s="68" t="s">
        <v>839</v>
      </c>
      <c r="R414" s="67" t="s">
        <v>777</v>
      </c>
      <c r="S414" s="67" t="s">
        <v>753</v>
      </c>
      <c r="T414" s="67" t="s">
        <v>554</v>
      </c>
      <c r="U414" s="67"/>
      <c r="V414" s="67" t="s">
        <v>838</v>
      </c>
      <c r="W414" s="67" t="s">
        <v>726</v>
      </c>
      <c r="X414" s="67"/>
      <c r="Y414" s="68" t="s">
        <v>362</v>
      </c>
      <c r="Z414" s="68" t="s">
        <v>13</v>
      </c>
      <c r="AA414" s="68" t="s">
        <v>70</v>
      </c>
      <c r="AB414" s="18">
        <f>IF(Z414="TM",IF(AA414="H",(COUNTIFS(Orders!AD:AD,Data!M414,Orders!W:W,0,Orders!X:X,0)+COUNTIFS(Orders!AD:AD,Data!M414,Orders!W:W,1,Orders!X:X,1)),0),IF(Data!Z414="AAM",SUMIFS(Data!AB:AB,Data!Z:Z,"TM",Data!X:X,Data!M414,AA:AA,"H"),IF(Data!Z414="AM",SUMIFS(Data!AB:AB,Data!Z:Z,"TM",Data!V:V,Data!M414,AA:AA,"H"),IF(Data!Z414="AZM",SUMIFS(Data!AB:AB,Data!Z:Z,"TM",Data!U:U,Data!M414,AA:AA,"H"),IF(Data!Z414="ZM",SUMIFS(Data!AB:AB,Data!Z:Z,"TM",Data!T:T,Data!M414,AA:AA,"H"),IF(Data!Z414="RM",SUMIFS(Data!AB:AB,Data!Z:Z,"TM",Data!S:S,Data!M414,AA:AA,"H"),IF(Data!Z414="CM",SUMIFS(Data!AB:AB,Data!Z:Z,"TM",Data!R:R,Data!M414,AA:AA,"H"),"")))))))</f>
        <v>0</v>
      </c>
      <c r="AC414" s="28">
        <f>IF(Z414="TM",IF(AA414="H",(SUMIFS(Orders!AG:AG,Orders!AD:AD,Data!M414,Orders!W:W,0,Orders!X:X,0)+SUMIFS(Orders!AG:AG,Orders!AD:AD,Data!M414,Orders!W:W,1,Orders!X:X,1))/12000,0),IF(Data!Z414="AAM",SUMIFS(Data!AC:AC,Data!Z:Z,"TM",Data!X:X,Data!M414,AA:AA,"H"),IF(Data!Z414="AM",SUMIFS(Data!AC:AC,Data!Z:Z,"TM",Data!V:V,Data!M414,AA:AA,"H"),IF(Data!Z414="AZM",SUMIFS(Data!AC:AC,Data!Z:Z,"TM",Data!U:U,Data!M414,AA:AA,"H"),IF(Data!Z414="Zone",SUMIFS(Data!AC:AC,Data!Z:Z,"TM",Data!T:T,Data!M414,AA:AA,"H"),IF(Data!Z414="Region",SUMIFS(Data!AC:AC,Data!Z:Z,"TM",Data!S:S,Data!M414,AA:AA,"H"),IF(Data!Z414="Country",SUMIFS(Data!AC:AC,Data!Z:Z,"TM",Data!R:R,Data!M414,AA:AA,"H"),"")))))))</f>
        <v>0</v>
      </c>
      <c r="AD414" s="18">
        <f>IF(Z414="TM",0,IF(Data!Z414="AAM",SUMIFS(Data!AD:AD,Data!Z:Z,"TM",Data!X:X,Data!M414,AA:AA,"H"),IF(Data!Z414="AM",SUMIFS(Data!AD:AD,Data!Z:Z,"TM",Data!V:V,Data!M414,AA:AA,"H"),IF(Data!Z414="AZM",SUMIFS(Data!AD:AD,Data!Z:Z,"TM",Data!U:U,Data!M414,AA:AA,"H"),IF(Data!Z414="Zone",SUMIFS(Data!AD:AD,Data!Z:Z,"TM",Data!T:T,Data!M414,AA:AA,"H"),IF(Data!Z414="Region",SUMIFS(Data!AD:AD,Data!Z:Z,"TM",Data!S:S,Data!M414,AA:AA,"H"),IF(Data!Z414="Country",SUMIFS(Data!AD:AD,Data!Z:Z,"TM",Data!R:R,Data!M414,AA:AA,"H"),"")))))))</f>
        <v>0</v>
      </c>
      <c r="AE414" s="27">
        <f t="shared" si="111"/>
        <v>0</v>
      </c>
      <c r="AF414" s="26">
        <f t="shared" si="112"/>
        <v>0</v>
      </c>
      <c r="AG414" s="26">
        <f t="shared" si="113"/>
        <v>0</v>
      </c>
      <c r="AH414" s="26">
        <f t="shared" si="114"/>
        <v>0</v>
      </c>
      <c r="AJ414" s="28">
        <f>IF(Z414="TM",IF(AA414="U",(SUMIFS(Orders!AG:AG,Orders!AD:AD,Data!M414,Orders!W:W,0,Orders!X:X,0)+SUMIFS(Orders!AG:AG,Orders!AD:AD,Data!M414,Orders!W:W,1,Orders!X:X,1))/12000,0),IF(Data!Z414="AAM",SUMIFS(Data!AJ:AJ,Data!Z:Z,"TM",Data!X:X,Data!M414,AA:AA,"U"),IF(Data!Z414="AM",SUMIFS(Data!AJ:AJ,Data!Z:Z,"TM",Data!V:V,Data!M414,AA:AA,"U"),IF(Data!Z414="AZM",SUMIFS(Data!AJ:AJ,Data!Z:Z,"TM",Data!U:U,Data!M414,AA:AA,"U"),IF(Data!Z414="Zone",SUMIFS(Data!AJ:AJ,Data!Z:Z,"TM",Data!T:T,Data!M414,AA:AA,"U"),IF(Data!Z414="Region",SUMIFS(Data!AJ:AJ,Data!Z:Z,"TM",Data!S:S,Data!M414,AA:AA,"U"),IF(Data!Z414="Country",SUMIFS(Data!AJ:AJ,Data!Z:Z,"TM",Data!R:R,Data!M414,AA:AA,"U"),"")))))))</f>
        <v>0</v>
      </c>
      <c r="AK414" s="18">
        <f>IF(Z414="TM",IF(AA414="U",(SUMIFS(Orders!AG:AG,Orders!AD:AD,Data!M414,Orders!W:W,0,Orders!X:X,0)+SUMIFS(Orders!AG:AG,Orders!AD:AD,Data!M414,Orders!W:W,1,Orders!X:X,1)),0),IF(Data!Z414="AAM",SUMIFS(Data!AK:AK,Data!Z:Z,"TM",Data!X:X,Data!M414,AA:AA,"U"),IF(Data!Z414="AM",SUMIFS(Data!AK:AK,Data!Z:Z,"TM",Data!V:V,Data!M414,AA:AA,"U"),IF(Data!Z414="AZM",SUMIFS(Data!AK:AK,Data!Z:Z,"TM",Data!U:U,Data!M414,AA:AA,"U"),IF(Data!Z414="Zone",SUMIFS(Data!AK:AK,Data!Z:Z,"TM",Data!T:T,Data!M414,AA:AA,"U"),IF(Data!Z414="Region",SUMIFS(Data!AK:AK,Data!Z:Z,"TM",Data!S:S,Data!M414,AA:AA,"U"),IF(Data!Z414="Country",SUMIFS(Data!AK:AK,Data!Z:Z,"TM",Data!R:R,Data!M414,AA:AA,"U"),"")))))))</f>
        <v>0</v>
      </c>
      <c r="AL414" s="18">
        <f>IF(Z414="TM",12000*0,IF(Data!Z414="AAM",SUMIFS(Data!AL:AL,Data!Z:Z,"TM",Data!X:X,Data!M414,AA:AA,"H"),IF(Data!Z414="AM",SUMIFS(Data!AL:AL,Data!Z:Z,"TM",Data!V:V,Data!M414,AA:AA,"H"),IF(Data!Z414="AZM",SUMIFS(Data!AL:AL,Data!Z:Z,"TM",Data!U:U,Data!M414,AA:AA,"H"),IF(Data!Z414="Zone",SUMIFS(Data!AL:AL,Data!Z:Z,"TM",Data!T:T,Data!M414,AA:AA,"H"),IF(Data!Z414="Region",SUMIFS(Data!AL:AL,Data!Z:Z,"TM",Data!S:S,Data!M414,AA:AA,"H"),IF(Data!Z414="Country",SUMIFS(Data!AL:AL,Data!Z:Z,"TM",Data!R:R,Data!M414,AA:AA,"H"),"")))))))</f>
        <v>0</v>
      </c>
      <c r="AM414" s="27">
        <f t="shared" si="115"/>
        <v>0</v>
      </c>
      <c r="AN414" s="26">
        <f t="shared" si="116"/>
        <v>0</v>
      </c>
      <c r="AO414" s="26">
        <f t="shared" si="117"/>
        <v>0</v>
      </c>
      <c r="AQ414" s="28">
        <f t="shared" si="118"/>
        <v>0</v>
      </c>
      <c r="AR414" s="18">
        <f t="shared" si="119"/>
        <v>0</v>
      </c>
      <c r="AS414" s="18">
        <f t="shared" si="120"/>
        <v>0</v>
      </c>
      <c r="AT414" s="27">
        <f t="shared" si="121"/>
        <v>0</v>
      </c>
      <c r="AU414" s="27"/>
      <c r="AV414" s="27"/>
      <c r="AW414" s="18">
        <f>IF(Z414="TM",(COUNTIFS(Orders!AD:AD,Data!M414,Orders!W:W,0,Orders!X:X,0,Orders!S:S,"*Ray*")+COUNTIFS(Orders!AD:AD,Data!M414,Orders!W:W,1,Orders!X:X,1,Orders!S:S,"*Ray*")+COUNTIFS(Orders!AD:AD,Data!M414,Orders!W:W,0,Orders!X:X,0,Orders!S:S,"*Fabric*")+COUNTIFS(Orders!AD:AD,Data!M414,Orders!W:W,1,Orders!X:X,1,Orders!S:S,"*Fabric*")),IF(Data!Z414="AAM",SUMIFS(Data!AW:AW,Data!Z:Z,"TM",Data!X:X,Data!M414),IF(Data!Z414="AM",SUMIFS(Data!AW:AW,Data!Z:Z,"TM",Data!V:V,Data!M414),IF(Data!Z414="AZM",SUMIFS(Data!AW:AW,Data!Z:Z,"TM",Data!U:U,Data!M414),IF(Data!Z414="Zone",SUMIFS(Data!AW:AW,Data!Z:Z,"TM",Data!T:T,Data!M414),IF(Data!Z414="Region",SUMIFS(Data!AW:AW,Data!Z:Z,"TM",Data!S:S,Data!M414),IF(Data!Z414="Country",SUMIFS(Data!AW:AW,Data!Z:Z,"TM",Data!R:R,Data!M414),0)))))))</f>
        <v>0</v>
      </c>
      <c r="AX414" s="18">
        <f>IF(Z414="TM",(COUNTIFS(Orders!AD:AD,Data!M414,Orders!W:W,0,Orders!X:X,0,Orders!S:S,"*Starter*")+COUNTIFS(Orders!AD:AD,Data!M414,Orders!W:W,1,Orders!X:X,1,Orders!S:S,"*Starter*")),IF(Data!Z414="AAM",SUMIFS(Data!AX:AX,Data!Z:Z,"TM",Data!X:X,Data!M414),IF(Data!Z414="AM",SUMIFS(Data!AX:AX,Data!Z:Z,"TM",Data!V:V,Data!M414),IF(Data!Z414="AZM",SUMIFS(Data!AX:AX,Data!Z:Z,"TM",Data!U:U,Data!M414),IF(Data!Z414="Zone",SUMIFS(Data!AX:AX,Data!Z:Z,"TM",Data!T:T,Data!M414),IF(Data!Z414="Region",SUMIFS(Data!AX:AX,Data!Z:Z,"TM",Data!S:S,Data!M414),IF(Data!Z414="Country",SUMIFS(Data!AX:AX,Data!Z:Z,"TM",Data!R:R,Data!M414),0)))))))</f>
        <v>0</v>
      </c>
      <c r="AY414" s="18">
        <f>IF(Z414="TM",(COUNTIFS(Orders!AD:AD,Data!M414,Orders!W:W,0,Orders!X:X,0,Orders!S:S,"*Pro*")+COUNTIFS(Orders!AD:AD,Data!M414,Orders!W:W,1,Orders!X:X,1,Orders!S:S,"*Pro*")),IF(Data!Z414="AAM",SUMIFS(Data!AY:AY,Data!Z:Z,"TM",Data!X:X,Data!M414),IF(Data!Z414="AM",SUMIFS(Data!AY:AY,Data!Z:Z,"TM",Data!V:V,Data!M414),IF(Data!Z414="AZM",SUMIFS(Data!AY:AY,Data!Z:Z,"TM",Data!U:U,Data!M414),IF(Data!Z414="Zone",SUMIFS(Data!AY:AY,Data!Z:Z,"TM",Data!T:T,Data!M414),IF(Data!Z414="Region",SUMIFS(Data!AY:AY,Data!Z:Z,"TM",Data!S:S,Data!M414),IF(Data!Z414="Country",SUMIFS(Data!AY:AY,Data!Z:Z,"TM",Data!R:R,Data!M414),0)))))))</f>
        <v>0</v>
      </c>
      <c r="AZ414" s="18">
        <f>IF(Z414="TM",(COUNTIFS(Orders!AD:AD,Data!M414,Orders!W:W,0,Orders!X:X,0,Orders!S:S,"*Tab*")+COUNTIFS(Orders!AD:AD,Data!M414,Orders!W:W,1,Orders!X:X,1,Orders!S:S,"*Tab*")),IF(Data!Z414="AAM",SUMIFS(Data!AZ:AZ,Data!Z:Z,"TM",Data!X:X,Data!M414),IF(Data!Z414="AM",SUMIFS(Data!AZ:AZ,Data!Z:Z,"TM",Data!V:V,Data!M414),IF(Data!Z414="AZM",SUMIFS(Data!AZ:AZ,Data!Z:Z,"TM",Data!U:U,Data!M414),IF(Data!Z414="Zone",SUMIFS(Data!AZ:AZ,Data!Z:Z,"TM",Data!T:T,Data!M414),IF(Data!Z414="Region",SUMIFS(Data!AZ:AZ,Data!Z:Z,"TM",Data!S:S,Data!M414),IF(Data!Z414="Country",SUMIFS(Data!AZ:AZ,Data!Z:Z,"TM",Data!R:R,Data!M414),0)))))))</f>
        <v>0</v>
      </c>
      <c r="BA414" s="18">
        <f>IF(Z414="TM",(COUNTIFS(Orders!AD:AD,Data!M414,Orders!W:W,0,Orders!X:X,0,Orders!S:S,"*Dental*")+COUNTIFS(Orders!AD:AD,Data!M414,Orders!W:W,1,Orders!X:X,1,Orders!S:S,"*Dental*")+COUNTIFS(Orders!AD:AD,Data!M414,Orders!W:W,0,Orders!X:X,0,Orders!S:S,"*Pediatric*")+COUNTIFS(Orders!AD:AD,Data!M414,Orders!W:W,1,Orders!X:X,1,Orders!S:S,"*Pediatric*")),IF(Data!Z414="AAM",SUMIFS(Data!BA:BA,Data!Z:Z,"TM",Data!X:X,Data!M414),IF(Data!Z414="AM",SUMIFS(Data!BA:BA,Data!Z:Z,"TM",Data!V:V,Data!M414),IF(Data!Z414="AZM",SUMIFS(Data!BA:BA,Data!Z:Z,"TM",Data!U:U,Data!M414),IF(Data!Z414="Zone",SUMIFS(Data!BA:BA,Data!Z:Z,"TM",Data!T:T,Data!M414),IF(Data!Z414="Region",SUMIFS(Data!BA:BA,Data!Z:Z,"TM",Data!S:S,Data!M414),IF(Data!Z414="Country",SUMIFS(Data!BA:BA,Data!Z:Z,"TM",Data!R:R,Data!M414),0)))))))</f>
        <v>0</v>
      </c>
      <c r="BB414" s="18">
        <f>IF(Z414="TM",(COUNTIFS(Orders!AD:AD,Data!M414,Orders!W:W,0,Orders!X:X,0,Orders!S:S,"*Fabric*")+COUNTIFS(Orders!AD:AD,Data!M414,Orders!W:W,1,Orders!X:X,1,Orders!S:S,"*Fabric*")),IF(Data!Z414="AAM",SUMIFS(Data!BB:BB,Data!Z:Z,"TM",Data!X:X,Data!M414),IF(Data!Z414="AM",SUMIFS(Data!BB:BB,Data!Z:Z,"TM",Data!V:V,Data!M414),IF(Data!Z414="AZM",SUMIFS(Data!BB:BB,Data!Z:Z,"TM",Data!U:U,Data!M414),IF(Data!Z414="Zone",SUMIFS(Data!BB:BB,Data!Z:Z,"TM",Data!T:T,Data!M414),IF(Data!Z414="Region",SUMIFS(Data!BB:BB,Data!Z:Z,"TM",Data!S:S,Data!M414),IF(Data!Z414="Country",SUMIFS(Data!BB:BB,Data!Z:Z,"TM",Data!R:R,Data!M414),0)))))))</f>
        <v>0</v>
      </c>
    </row>
    <row r="415" spans="1:54" ht="15.75" x14ac:dyDescent="0.3">
      <c r="A415" s="33" t="str">
        <f t="shared" si="122"/>
        <v/>
      </c>
      <c r="B415" s="33" t="b">
        <f t="shared" si="123"/>
        <v>1</v>
      </c>
      <c r="C415" s="33" t="e">
        <f>IF(ISERROR(SMALL($D$4:$D$594,E415)),””,SMALL($D$4:$D$594,E415))</f>
        <v>#NAME?</v>
      </c>
      <c r="D415" s="34" t="str">
        <f t="shared" si="124"/>
        <v/>
      </c>
      <c r="E415" s="33">
        <f>ROWS($E$4:E415)</f>
        <v>412</v>
      </c>
      <c r="F415" s="33">
        <f t="shared" si="125"/>
        <v>0</v>
      </c>
      <c r="G415" s="33">
        <f>IF(OR(Report!$C$7="",Report!$C$7="All Levels"),1,IF(Report!$C$7=Data!Z415,1,0))</f>
        <v>0</v>
      </c>
      <c r="H415" s="33">
        <f t="shared" si="126"/>
        <v>1</v>
      </c>
      <c r="I415" s="33">
        <f t="shared" si="127"/>
        <v>3</v>
      </c>
      <c r="J415" s="33">
        <f>IF(OR(Report!$F$7="",Report!$F$7="All AMs"),1,IF(Report!$F$7=Data!W415,1,0))</f>
        <v>1</v>
      </c>
      <c r="K415" s="33">
        <f>IF(OR(Report!$E$7="",Report!$E$7="All Zones"),1,IF(Report!$E$7=Data!P415,1,0))</f>
        <v>1</v>
      </c>
      <c r="L415" s="33">
        <f>IF(OR(Report!$D$7="",Report!$D$7="All Regions"),1,IF(Report!$D$7=Data!O415,1,0))</f>
        <v>1</v>
      </c>
      <c r="M415" s="67" t="s">
        <v>497</v>
      </c>
      <c r="N415" s="67" t="s">
        <v>1252</v>
      </c>
      <c r="O415" s="68" t="s">
        <v>19</v>
      </c>
      <c r="P415" s="68" t="s">
        <v>688</v>
      </c>
      <c r="Q415" s="68" t="s">
        <v>839</v>
      </c>
      <c r="R415" s="67" t="s">
        <v>777</v>
      </c>
      <c r="S415" s="67" t="s">
        <v>753</v>
      </c>
      <c r="T415" s="67" t="s">
        <v>554</v>
      </c>
      <c r="U415" s="67"/>
      <c r="V415" s="67" t="s">
        <v>838</v>
      </c>
      <c r="W415" s="67" t="s">
        <v>726</v>
      </c>
      <c r="X415" s="67"/>
      <c r="Y415" s="68" t="s">
        <v>362</v>
      </c>
      <c r="Z415" s="68" t="s">
        <v>13</v>
      </c>
      <c r="AA415" s="68" t="s">
        <v>925</v>
      </c>
      <c r="AB415" s="18">
        <f>IF(Z415="TM",IF(AA415="H",(COUNTIFS(Orders!AD:AD,Data!M415,Orders!W:W,0,Orders!X:X,0)+COUNTIFS(Orders!AD:AD,Data!M415,Orders!W:W,1,Orders!X:X,1)),0),IF(Data!Z415="AAM",SUMIFS(Data!AB:AB,Data!Z:Z,"TM",Data!X:X,Data!M415,AA:AA,"H"),IF(Data!Z415="AM",SUMIFS(Data!AB:AB,Data!Z:Z,"TM",Data!V:V,Data!M415,AA:AA,"H"),IF(Data!Z415="AZM",SUMIFS(Data!AB:AB,Data!Z:Z,"TM",Data!U:U,Data!M415,AA:AA,"H"),IF(Data!Z415="ZM",SUMIFS(Data!AB:AB,Data!Z:Z,"TM",Data!T:T,Data!M415,AA:AA,"H"),IF(Data!Z415="RM",SUMIFS(Data!AB:AB,Data!Z:Z,"TM",Data!S:S,Data!M415,AA:AA,"H"),IF(Data!Z415="CM",SUMIFS(Data!AB:AB,Data!Z:Z,"TM",Data!R:R,Data!M415,AA:AA,"H"),"")))))))</f>
        <v>0</v>
      </c>
      <c r="AC415" s="28">
        <f>IF(Z415="TM",IF(AA415="H",(SUMIFS(Orders!AG:AG,Orders!AD:AD,Data!M415,Orders!W:W,0,Orders!X:X,0)+SUMIFS(Orders!AG:AG,Orders!AD:AD,Data!M415,Orders!W:W,1,Orders!X:X,1))/12000,0),IF(Data!Z415="AAM",SUMIFS(Data!AC:AC,Data!Z:Z,"TM",Data!X:X,Data!M415,AA:AA,"H"),IF(Data!Z415="AM",SUMIFS(Data!AC:AC,Data!Z:Z,"TM",Data!V:V,Data!M415,AA:AA,"H"),IF(Data!Z415="AZM",SUMIFS(Data!AC:AC,Data!Z:Z,"TM",Data!U:U,Data!M415,AA:AA,"H"),IF(Data!Z415="Zone",SUMIFS(Data!AC:AC,Data!Z:Z,"TM",Data!T:T,Data!M415,AA:AA,"H"),IF(Data!Z415="Region",SUMIFS(Data!AC:AC,Data!Z:Z,"TM",Data!S:S,Data!M415,AA:AA,"H"),IF(Data!Z415="Country",SUMIFS(Data!AC:AC,Data!Z:Z,"TM",Data!R:R,Data!M415,AA:AA,"H"),"")))))))</f>
        <v>0</v>
      </c>
      <c r="AD415" s="18">
        <f>IF(Z415="TM",0,IF(Data!Z415="AAM",SUMIFS(Data!AD:AD,Data!Z:Z,"TM",Data!X:X,Data!M415,AA:AA,"H"),IF(Data!Z415="AM",SUMIFS(Data!AD:AD,Data!Z:Z,"TM",Data!V:V,Data!M415,AA:AA,"H"),IF(Data!Z415="AZM",SUMIFS(Data!AD:AD,Data!Z:Z,"TM",Data!U:U,Data!M415,AA:AA,"H"),IF(Data!Z415="Zone",SUMIFS(Data!AD:AD,Data!Z:Z,"TM",Data!T:T,Data!M415,AA:AA,"H"),IF(Data!Z415="Region",SUMIFS(Data!AD:AD,Data!Z:Z,"TM",Data!S:S,Data!M415,AA:AA,"H"),IF(Data!Z415="Country",SUMIFS(Data!AD:AD,Data!Z:Z,"TM",Data!R:R,Data!M415,AA:AA,"H"),"")))))))</f>
        <v>0</v>
      </c>
      <c r="AE415" s="27">
        <f t="shared" si="111"/>
        <v>0</v>
      </c>
      <c r="AF415" s="26">
        <f t="shared" si="112"/>
        <v>0</v>
      </c>
      <c r="AG415" s="26">
        <f t="shared" si="113"/>
        <v>0</v>
      </c>
      <c r="AH415" s="26">
        <f t="shared" si="114"/>
        <v>0</v>
      </c>
      <c r="AJ415" s="28">
        <f>IF(Z415="TM",IF(AA415="U",(SUMIFS(Orders!AG:AG,Orders!AD:AD,Data!M415,Orders!W:W,0,Orders!X:X,0)+SUMIFS(Orders!AG:AG,Orders!AD:AD,Data!M415,Orders!W:W,1,Orders!X:X,1))/12000,0),IF(Data!Z415="AAM",SUMIFS(Data!AJ:AJ,Data!Z:Z,"TM",Data!X:X,Data!M415,AA:AA,"U"),IF(Data!Z415="AM",SUMIFS(Data!AJ:AJ,Data!Z:Z,"TM",Data!V:V,Data!M415,AA:AA,"U"),IF(Data!Z415="AZM",SUMIFS(Data!AJ:AJ,Data!Z:Z,"TM",Data!U:U,Data!M415,AA:AA,"U"),IF(Data!Z415="Zone",SUMIFS(Data!AJ:AJ,Data!Z:Z,"TM",Data!T:T,Data!M415,AA:AA,"U"),IF(Data!Z415="Region",SUMIFS(Data!AJ:AJ,Data!Z:Z,"TM",Data!S:S,Data!M415,AA:AA,"U"),IF(Data!Z415="Country",SUMIFS(Data!AJ:AJ,Data!Z:Z,"TM",Data!R:R,Data!M415,AA:AA,"U"),"")))))))</f>
        <v>0</v>
      </c>
      <c r="AK415" s="18">
        <f>IF(Z415="TM",IF(AA415="U",(SUMIFS(Orders!AG:AG,Orders!AD:AD,Data!M415,Orders!W:W,0,Orders!X:X,0)+SUMIFS(Orders!AG:AG,Orders!AD:AD,Data!M415,Orders!W:W,1,Orders!X:X,1)),0),IF(Data!Z415="AAM",SUMIFS(Data!AK:AK,Data!Z:Z,"TM",Data!X:X,Data!M415,AA:AA,"U"),IF(Data!Z415="AM",SUMIFS(Data!AK:AK,Data!Z:Z,"TM",Data!V:V,Data!M415,AA:AA,"U"),IF(Data!Z415="AZM",SUMIFS(Data!AK:AK,Data!Z:Z,"TM",Data!U:U,Data!M415,AA:AA,"U"),IF(Data!Z415="Zone",SUMIFS(Data!AK:AK,Data!Z:Z,"TM",Data!T:T,Data!M415,AA:AA,"U"),IF(Data!Z415="Region",SUMIFS(Data!AK:AK,Data!Z:Z,"TM",Data!S:S,Data!M415,AA:AA,"U"),IF(Data!Z415="Country",SUMIFS(Data!AK:AK,Data!Z:Z,"TM",Data!R:R,Data!M415,AA:AA,"U"),"")))))))</f>
        <v>0</v>
      </c>
      <c r="AL415" s="18">
        <f>IF(Z415="TM",12000*0,IF(Data!Z415="AAM",SUMIFS(Data!AL:AL,Data!Z:Z,"TM",Data!X:X,Data!M415,AA:AA,"H"),IF(Data!Z415="AM",SUMIFS(Data!AL:AL,Data!Z:Z,"TM",Data!V:V,Data!M415,AA:AA,"H"),IF(Data!Z415="AZM",SUMIFS(Data!AL:AL,Data!Z:Z,"TM",Data!U:U,Data!M415,AA:AA,"H"),IF(Data!Z415="Zone",SUMIFS(Data!AL:AL,Data!Z:Z,"TM",Data!T:T,Data!M415,AA:AA,"H"),IF(Data!Z415="Region",SUMIFS(Data!AL:AL,Data!Z:Z,"TM",Data!S:S,Data!M415,AA:AA,"H"),IF(Data!Z415="Country",SUMIFS(Data!AL:AL,Data!Z:Z,"TM",Data!R:R,Data!M415,AA:AA,"H"),"")))))))</f>
        <v>0</v>
      </c>
      <c r="AM415" s="27">
        <f t="shared" si="115"/>
        <v>0</v>
      </c>
      <c r="AN415" s="26">
        <f t="shared" si="116"/>
        <v>0</v>
      </c>
      <c r="AO415" s="26">
        <f t="shared" si="117"/>
        <v>0</v>
      </c>
      <c r="AQ415" s="28">
        <f t="shared" si="118"/>
        <v>0</v>
      </c>
      <c r="AR415" s="18">
        <f t="shared" si="119"/>
        <v>0</v>
      </c>
      <c r="AS415" s="18">
        <f t="shared" si="120"/>
        <v>0</v>
      </c>
      <c r="AT415" s="27">
        <f t="shared" si="121"/>
        <v>0</v>
      </c>
      <c r="AU415" s="27"/>
      <c r="AV415" s="27"/>
      <c r="AW415" s="18">
        <f>IF(Z415="TM",(COUNTIFS(Orders!AD:AD,Data!M415,Orders!W:W,0,Orders!X:X,0,Orders!S:S,"*Ray*")+COUNTIFS(Orders!AD:AD,Data!M415,Orders!W:W,1,Orders!X:X,1,Orders!S:S,"*Ray*")+COUNTIFS(Orders!AD:AD,Data!M415,Orders!W:W,0,Orders!X:X,0,Orders!S:S,"*Fabric*")+COUNTIFS(Orders!AD:AD,Data!M415,Orders!W:W,1,Orders!X:X,1,Orders!S:S,"*Fabric*")),IF(Data!Z415="AAM",SUMIFS(Data!AW:AW,Data!Z:Z,"TM",Data!X:X,Data!M415),IF(Data!Z415="AM",SUMIFS(Data!AW:AW,Data!Z:Z,"TM",Data!V:V,Data!M415),IF(Data!Z415="AZM",SUMIFS(Data!AW:AW,Data!Z:Z,"TM",Data!U:U,Data!M415),IF(Data!Z415="Zone",SUMIFS(Data!AW:AW,Data!Z:Z,"TM",Data!T:T,Data!M415),IF(Data!Z415="Region",SUMIFS(Data!AW:AW,Data!Z:Z,"TM",Data!S:S,Data!M415),IF(Data!Z415="Country",SUMIFS(Data!AW:AW,Data!Z:Z,"TM",Data!R:R,Data!M415),0)))))))</f>
        <v>0</v>
      </c>
      <c r="AX415" s="18">
        <f>IF(Z415="TM",(COUNTIFS(Orders!AD:AD,Data!M415,Orders!W:W,0,Orders!X:X,0,Orders!S:S,"*Starter*")+COUNTIFS(Orders!AD:AD,Data!M415,Orders!W:W,1,Orders!X:X,1,Orders!S:S,"*Starter*")),IF(Data!Z415="AAM",SUMIFS(Data!AX:AX,Data!Z:Z,"TM",Data!X:X,Data!M415),IF(Data!Z415="AM",SUMIFS(Data!AX:AX,Data!Z:Z,"TM",Data!V:V,Data!M415),IF(Data!Z415="AZM",SUMIFS(Data!AX:AX,Data!Z:Z,"TM",Data!U:U,Data!M415),IF(Data!Z415="Zone",SUMIFS(Data!AX:AX,Data!Z:Z,"TM",Data!T:T,Data!M415),IF(Data!Z415="Region",SUMIFS(Data!AX:AX,Data!Z:Z,"TM",Data!S:S,Data!M415),IF(Data!Z415="Country",SUMIFS(Data!AX:AX,Data!Z:Z,"TM",Data!R:R,Data!M415),0)))))))</f>
        <v>0</v>
      </c>
      <c r="AY415" s="18">
        <f>IF(Z415="TM",(COUNTIFS(Orders!AD:AD,Data!M415,Orders!W:W,0,Orders!X:X,0,Orders!S:S,"*Pro*")+COUNTIFS(Orders!AD:AD,Data!M415,Orders!W:W,1,Orders!X:X,1,Orders!S:S,"*Pro*")),IF(Data!Z415="AAM",SUMIFS(Data!AY:AY,Data!Z:Z,"TM",Data!X:X,Data!M415),IF(Data!Z415="AM",SUMIFS(Data!AY:AY,Data!Z:Z,"TM",Data!V:V,Data!M415),IF(Data!Z415="AZM",SUMIFS(Data!AY:AY,Data!Z:Z,"TM",Data!U:U,Data!M415),IF(Data!Z415="Zone",SUMIFS(Data!AY:AY,Data!Z:Z,"TM",Data!T:T,Data!M415),IF(Data!Z415="Region",SUMIFS(Data!AY:AY,Data!Z:Z,"TM",Data!S:S,Data!M415),IF(Data!Z415="Country",SUMIFS(Data!AY:AY,Data!Z:Z,"TM",Data!R:R,Data!M415),0)))))))</f>
        <v>0</v>
      </c>
      <c r="AZ415" s="18">
        <f>IF(Z415="TM",(COUNTIFS(Orders!AD:AD,Data!M415,Orders!W:W,0,Orders!X:X,0,Orders!S:S,"*Tab*")+COUNTIFS(Orders!AD:AD,Data!M415,Orders!W:W,1,Orders!X:X,1,Orders!S:S,"*Tab*")),IF(Data!Z415="AAM",SUMIFS(Data!AZ:AZ,Data!Z:Z,"TM",Data!X:X,Data!M415),IF(Data!Z415="AM",SUMIFS(Data!AZ:AZ,Data!Z:Z,"TM",Data!V:V,Data!M415),IF(Data!Z415="AZM",SUMIFS(Data!AZ:AZ,Data!Z:Z,"TM",Data!U:U,Data!M415),IF(Data!Z415="Zone",SUMIFS(Data!AZ:AZ,Data!Z:Z,"TM",Data!T:T,Data!M415),IF(Data!Z415="Region",SUMIFS(Data!AZ:AZ,Data!Z:Z,"TM",Data!S:S,Data!M415),IF(Data!Z415="Country",SUMIFS(Data!AZ:AZ,Data!Z:Z,"TM",Data!R:R,Data!M415),0)))))))</f>
        <v>0</v>
      </c>
      <c r="BA415" s="18">
        <f>IF(Z415="TM",(COUNTIFS(Orders!AD:AD,Data!M415,Orders!W:W,0,Orders!X:X,0,Orders!S:S,"*Dental*")+COUNTIFS(Orders!AD:AD,Data!M415,Orders!W:W,1,Orders!X:X,1,Orders!S:S,"*Dental*")+COUNTIFS(Orders!AD:AD,Data!M415,Orders!W:W,0,Orders!X:X,0,Orders!S:S,"*Pediatric*")+COUNTIFS(Orders!AD:AD,Data!M415,Orders!W:W,1,Orders!X:X,1,Orders!S:S,"*Pediatric*")),IF(Data!Z415="AAM",SUMIFS(Data!BA:BA,Data!Z:Z,"TM",Data!X:X,Data!M415),IF(Data!Z415="AM",SUMIFS(Data!BA:BA,Data!Z:Z,"TM",Data!V:V,Data!M415),IF(Data!Z415="AZM",SUMIFS(Data!BA:BA,Data!Z:Z,"TM",Data!U:U,Data!M415),IF(Data!Z415="Zone",SUMIFS(Data!BA:BA,Data!Z:Z,"TM",Data!T:T,Data!M415),IF(Data!Z415="Region",SUMIFS(Data!BA:BA,Data!Z:Z,"TM",Data!S:S,Data!M415),IF(Data!Z415="Country",SUMIFS(Data!BA:BA,Data!Z:Z,"TM",Data!R:R,Data!M415),0)))))))</f>
        <v>0</v>
      </c>
      <c r="BB415" s="18">
        <f>IF(Z415="TM",(COUNTIFS(Orders!AD:AD,Data!M415,Orders!W:W,0,Orders!X:X,0,Orders!S:S,"*Fabric*")+COUNTIFS(Orders!AD:AD,Data!M415,Orders!W:W,1,Orders!X:X,1,Orders!S:S,"*Fabric*")),IF(Data!Z415="AAM",SUMIFS(Data!BB:BB,Data!Z:Z,"TM",Data!X:X,Data!M415),IF(Data!Z415="AM",SUMIFS(Data!BB:BB,Data!Z:Z,"TM",Data!V:V,Data!M415),IF(Data!Z415="AZM",SUMIFS(Data!BB:BB,Data!Z:Z,"TM",Data!U:U,Data!M415),IF(Data!Z415="Zone",SUMIFS(Data!BB:BB,Data!Z:Z,"TM",Data!T:T,Data!M415),IF(Data!Z415="Region",SUMIFS(Data!BB:BB,Data!Z:Z,"TM",Data!S:S,Data!M415),IF(Data!Z415="Country",SUMIFS(Data!BB:BB,Data!Z:Z,"TM",Data!R:R,Data!M415),0)))))))</f>
        <v>0</v>
      </c>
    </row>
    <row r="416" spans="1:54" ht="15.75" x14ac:dyDescent="0.3">
      <c r="A416" s="33" t="str">
        <f t="shared" si="122"/>
        <v/>
      </c>
      <c r="B416" s="33" t="b">
        <f t="shared" si="123"/>
        <v>1</v>
      </c>
      <c r="C416" s="33" t="e">
        <f>IF(ISERROR(SMALL($D$4:$D$594,E416)),””,SMALL($D$4:$D$594,E416))</f>
        <v>#NAME?</v>
      </c>
      <c r="D416" s="34" t="str">
        <f t="shared" si="124"/>
        <v/>
      </c>
      <c r="E416" s="33">
        <f>ROWS($E$4:E416)</f>
        <v>413</v>
      </c>
      <c r="F416" s="33">
        <f t="shared" si="125"/>
        <v>0</v>
      </c>
      <c r="G416" s="33">
        <f>IF(OR(Report!$C$7="",Report!$C$7="All Levels"),1,IF(Report!$C$7=Data!Z416,1,0))</f>
        <v>0</v>
      </c>
      <c r="H416" s="33">
        <f t="shared" si="126"/>
        <v>1</v>
      </c>
      <c r="I416" s="33">
        <f t="shared" si="127"/>
        <v>3</v>
      </c>
      <c r="J416" s="33">
        <f>IF(OR(Report!$F$7="",Report!$F$7="All AMs"),1,IF(Report!$F$7=Data!W416,1,0))</f>
        <v>1</v>
      </c>
      <c r="K416" s="33">
        <f>IF(OR(Report!$E$7="",Report!$E$7="All Zones"),1,IF(Report!$E$7=Data!P416,1,0))</f>
        <v>1</v>
      </c>
      <c r="L416" s="33">
        <f>IF(OR(Report!$D$7="",Report!$D$7="All Regions"),1,IF(Report!$D$7=Data!O416,1,0))</f>
        <v>1</v>
      </c>
      <c r="M416" s="67" t="s">
        <v>1253</v>
      </c>
      <c r="N416" s="67" t="s">
        <v>1254</v>
      </c>
      <c r="O416" s="68" t="s">
        <v>19</v>
      </c>
      <c r="P416" s="68" t="s">
        <v>688</v>
      </c>
      <c r="Q416" s="68" t="s">
        <v>839</v>
      </c>
      <c r="R416" s="67" t="s">
        <v>777</v>
      </c>
      <c r="S416" s="67" t="s">
        <v>753</v>
      </c>
      <c r="T416" s="67" t="s">
        <v>554</v>
      </c>
      <c r="U416" s="67"/>
      <c r="V416" s="67" t="s">
        <v>838</v>
      </c>
      <c r="W416" s="67" t="s">
        <v>726</v>
      </c>
      <c r="X416" s="67"/>
      <c r="Y416" s="68" t="s">
        <v>362</v>
      </c>
      <c r="Z416" s="68" t="s">
        <v>13</v>
      </c>
      <c r="AA416" s="68" t="s">
        <v>925</v>
      </c>
      <c r="AB416" s="18">
        <f>IF(Z416="TM",IF(AA416="H",(COUNTIFS(Orders!AD:AD,Data!M416,Orders!W:W,0,Orders!X:X,0)+COUNTIFS(Orders!AD:AD,Data!M416,Orders!W:W,1,Orders!X:X,1)),0),IF(Data!Z416="AAM",SUMIFS(Data!AB:AB,Data!Z:Z,"TM",Data!X:X,Data!M416,AA:AA,"H"),IF(Data!Z416="AM",SUMIFS(Data!AB:AB,Data!Z:Z,"TM",Data!V:V,Data!M416,AA:AA,"H"),IF(Data!Z416="AZM",SUMIFS(Data!AB:AB,Data!Z:Z,"TM",Data!U:U,Data!M416,AA:AA,"H"),IF(Data!Z416="ZM",SUMIFS(Data!AB:AB,Data!Z:Z,"TM",Data!T:T,Data!M416,AA:AA,"H"),IF(Data!Z416="RM",SUMIFS(Data!AB:AB,Data!Z:Z,"TM",Data!S:S,Data!M416,AA:AA,"H"),IF(Data!Z416="CM",SUMIFS(Data!AB:AB,Data!Z:Z,"TM",Data!R:R,Data!M416,AA:AA,"H"),"")))))))</f>
        <v>0</v>
      </c>
      <c r="AC416" s="28">
        <f>IF(Z416="TM",IF(AA416="H",(SUMIFS(Orders!AG:AG,Orders!AD:AD,Data!M416,Orders!W:W,0,Orders!X:X,0)+SUMIFS(Orders!AG:AG,Orders!AD:AD,Data!M416,Orders!W:W,1,Orders!X:X,1))/12000,0),IF(Data!Z416="AAM",SUMIFS(Data!AC:AC,Data!Z:Z,"TM",Data!X:X,Data!M416,AA:AA,"H"),IF(Data!Z416="AM",SUMIFS(Data!AC:AC,Data!Z:Z,"TM",Data!V:V,Data!M416,AA:AA,"H"),IF(Data!Z416="AZM",SUMIFS(Data!AC:AC,Data!Z:Z,"TM",Data!U:U,Data!M416,AA:AA,"H"),IF(Data!Z416="Zone",SUMIFS(Data!AC:AC,Data!Z:Z,"TM",Data!T:T,Data!M416,AA:AA,"H"),IF(Data!Z416="Region",SUMIFS(Data!AC:AC,Data!Z:Z,"TM",Data!S:S,Data!M416,AA:AA,"H"),IF(Data!Z416="Country",SUMIFS(Data!AC:AC,Data!Z:Z,"TM",Data!R:R,Data!M416,AA:AA,"H"),"")))))))</f>
        <v>0</v>
      </c>
      <c r="AD416" s="18">
        <f>IF(Z416="TM",0,IF(Data!Z416="AAM",SUMIFS(Data!AD:AD,Data!Z:Z,"TM",Data!X:X,Data!M416,AA:AA,"H"),IF(Data!Z416="AM",SUMIFS(Data!AD:AD,Data!Z:Z,"TM",Data!V:V,Data!M416,AA:AA,"H"),IF(Data!Z416="AZM",SUMIFS(Data!AD:AD,Data!Z:Z,"TM",Data!U:U,Data!M416,AA:AA,"H"),IF(Data!Z416="Zone",SUMIFS(Data!AD:AD,Data!Z:Z,"TM",Data!T:T,Data!M416,AA:AA,"H"),IF(Data!Z416="Region",SUMIFS(Data!AD:AD,Data!Z:Z,"TM",Data!S:S,Data!M416,AA:AA,"H"),IF(Data!Z416="Country",SUMIFS(Data!AD:AD,Data!Z:Z,"TM",Data!R:R,Data!M416,AA:AA,"H"),"")))))))</f>
        <v>0</v>
      </c>
      <c r="AE416" s="27">
        <f t="shared" si="111"/>
        <v>0</v>
      </c>
      <c r="AF416" s="26">
        <f t="shared" si="112"/>
        <v>0</v>
      </c>
      <c r="AG416" s="26">
        <f t="shared" si="113"/>
        <v>0</v>
      </c>
      <c r="AH416" s="26">
        <f t="shared" si="114"/>
        <v>0</v>
      </c>
      <c r="AJ416" s="28">
        <f>IF(Z416="TM",IF(AA416="U",(SUMIFS(Orders!AG:AG,Orders!AD:AD,Data!M416,Orders!W:W,0,Orders!X:X,0)+SUMIFS(Orders!AG:AG,Orders!AD:AD,Data!M416,Orders!W:W,1,Orders!X:X,1))/12000,0),IF(Data!Z416="AAM",SUMIFS(Data!AJ:AJ,Data!Z:Z,"TM",Data!X:X,Data!M416,AA:AA,"U"),IF(Data!Z416="AM",SUMIFS(Data!AJ:AJ,Data!Z:Z,"TM",Data!V:V,Data!M416,AA:AA,"U"),IF(Data!Z416="AZM",SUMIFS(Data!AJ:AJ,Data!Z:Z,"TM",Data!U:U,Data!M416,AA:AA,"U"),IF(Data!Z416="Zone",SUMIFS(Data!AJ:AJ,Data!Z:Z,"TM",Data!T:T,Data!M416,AA:AA,"U"),IF(Data!Z416="Region",SUMIFS(Data!AJ:AJ,Data!Z:Z,"TM",Data!S:S,Data!M416,AA:AA,"U"),IF(Data!Z416="Country",SUMIFS(Data!AJ:AJ,Data!Z:Z,"TM",Data!R:R,Data!M416,AA:AA,"U"),"")))))))</f>
        <v>0</v>
      </c>
      <c r="AK416" s="18">
        <f>IF(Z416="TM",IF(AA416="U",(SUMIFS(Orders!AG:AG,Orders!AD:AD,Data!M416,Orders!W:W,0,Orders!X:X,0)+SUMIFS(Orders!AG:AG,Orders!AD:AD,Data!M416,Orders!W:W,1,Orders!X:X,1)),0),IF(Data!Z416="AAM",SUMIFS(Data!AK:AK,Data!Z:Z,"TM",Data!X:X,Data!M416,AA:AA,"U"),IF(Data!Z416="AM",SUMIFS(Data!AK:AK,Data!Z:Z,"TM",Data!V:V,Data!M416,AA:AA,"U"),IF(Data!Z416="AZM",SUMIFS(Data!AK:AK,Data!Z:Z,"TM",Data!U:U,Data!M416,AA:AA,"U"),IF(Data!Z416="Zone",SUMIFS(Data!AK:AK,Data!Z:Z,"TM",Data!T:T,Data!M416,AA:AA,"U"),IF(Data!Z416="Region",SUMIFS(Data!AK:AK,Data!Z:Z,"TM",Data!S:S,Data!M416,AA:AA,"U"),IF(Data!Z416="Country",SUMIFS(Data!AK:AK,Data!Z:Z,"TM",Data!R:R,Data!M416,AA:AA,"U"),"")))))))</f>
        <v>0</v>
      </c>
      <c r="AL416" s="18">
        <f>IF(Z416="TM",12000*0,IF(Data!Z416="AAM",SUMIFS(Data!AL:AL,Data!Z:Z,"TM",Data!X:X,Data!M416,AA:AA,"H"),IF(Data!Z416="AM",SUMIFS(Data!AL:AL,Data!Z:Z,"TM",Data!V:V,Data!M416,AA:AA,"H"),IF(Data!Z416="AZM",SUMIFS(Data!AL:AL,Data!Z:Z,"TM",Data!U:U,Data!M416,AA:AA,"H"),IF(Data!Z416="Zone",SUMIFS(Data!AL:AL,Data!Z:Z,"TM",Data!T:T,Data!M416,AA:AA,"H"),IF(Data!Z416="Region",SUMIFS(Data!AL:AL,Data!Z:Z,"TM",Data!S:S,Data!M416,AA:AA,"H"),IF(Data!Z416="Country",SUMIFS(Data!AL:AL,Data!Z:Z,"TM",Data!R:R,Data!M416,AA:AA,"H"),"")))))))</f>
        <v>0</v>
      </c>
      <c r="AM416" s="27">
        <f t="shared" si="115"/>
        <v>0</v>
      </c>
      <c r="AN416" s="26">
        <f t="shared" si="116"/>
        <v>0</v>
      </c>
      <c r="AO416" s="26">
        <f t="shared" si="117"/>
        <v>0</v>
      </c>
      <c r="AQ416" s="28">
        <f t="shared" si="118"/>
        <v>0</v>
      </c>
      <c r="AR416" s="18">
        <f t="shared" si="119"/>
        <v>0</v>
      </c>
      <c r="AS416" s="18">
        <f t="shared" si="120"/>
        <v>0</v>
      </c>
      <c r="AT416" s="27">
        <f t="shared" si="121"/>
        <v>0</v>
      </c>
      <c r="AU416" s="27"/>
      <c r="AV416" s="27"/>
      <c r="AW416" s="18">
        <f>IF(Z416="TM",(COUNTIFS(Orders!AD:AD,Data!M416,Orders!W:W,0,Orders!X:X,0,Orders!S:S,"*Ray*")+COUNTIFS(Orders!AD:AD,Data!M416,Orders!W:W,1,Orders!X:X,1,Orders!S:S,"*Ray*")+COUNTIFS(Orders!AD:AD,Data!M416,Orders!W:W,0,Orders!X:X,0,Orders!S:S,"*Fabric*")+COUNTIFS(Orders!AD:AD,Data!M416,Orders!W:W,1,Orders!X:X,1,Orders!S:S,"*Fabric*")),IF(Data!Z416="AAM",SUMIFS(Data!AW:AW,Data!Z:Z,"TM",Data!X:X,Data!M416),IF(Data!Z416="AM",SUMIFS(Data!AW:AW,Data!Z:Z,"TM",Data!V:V,Data!M416),IF(Data!Z416="AZM",SUMIFS(Data!AW:AW,Data!Z:Z,"TM",Data!U:U,Data!M416),IF(Data!Z416="Zone",SUMIFS(Data!AW:AW,Data!Z:Z,"TM",Data!T:T,Data!M416),IF(Data!Z416="Region",SUMIFS(Data!AW:AW,Data!Z:Z,"TM",Data!S:S,Data!M416),IF(Data!Z416="Country",SUMIFS(Data!AW:AW,Data!Z:Z,"TM",Data!R:R,Data!M416),0)))))))</f>
        <v>0</v>
      </c>
      <c r="AX416" s="18">
        <f>IF(Z416="TM",(COUNTIFS(Orders!AD:AD,Data!M416,Orders!W:W,0,Orders!X:X,0,Orders!S:S,"*Starter*")+COUNTIFS(Orders!AD:AD,Data!M416,Orders!W:W,1,Orders!X:X,1,Orders!S:S,"*Starter*")),IF(Data!Z416="AAM",SUMIFS(Data!AX:AX,Data!Z:Z,"TM",Data!X:X,Data!M416),IF(Data!Z416="AM",SUMIFS(Data!AX:AX,Data!Z:Z,"TM",Data!V:V,Data!M416),IF(Data!Z416="AZM",SUMIFS(Data!AX:AX,Data!Z:Z,"TM",Data!U:U,Data!M416),IF(Data!Z416="Zone",SUMIFS(Data!AX:AX,Data!Z:Z,"TM",Data!T:T,Data!M416),IF(Data!Z416="Region",SUMIFS(Data!AX:AX,Data!Z:Z,"TM",Data!S:S,Data!M416),IF(Data!Z416="Country",SUMIFS(Data!AX:AX,Data!Z:Z,"TM",Data!R:R,Data!M416),0)))))))</f>
        <v>0</v>
      </c>
      <c r="AY416" s="18">
        <f>IF(Z416="TM",(COUNTIFS(Orders!AD:AD,Data!M416,Orders!W:W,0,Orders!X:X,0,Orders!S:S,"*Pro*")+COUNTIFS(Orders!AD:AD,Data!M416,Orders!W:W,1,Orders!X:X,1,Orders!S:S,"*Pro*")),IF(Data!Z416="AAM",SUMIFS(Data!AY:AY,Data!Z:Z,"TM",Data!X:X,Data!M416),IF(Data!Z416="AM",SUMIFS(Data!AY:AY,Data!Z:Z,"TM",Data!V:V,Data!M416),IF(Data!Z416="AZM",SUMIFS(Data!AY:AY,Data!Z:Z,"TM",Data!U:U,Data!M416),IF(Data!Z416="Zone",SUMIFS(Data!AY:AY,Data!Z:Z,"TM",Data!T:T,Data!M416),IF(Data!Z416="Region",SUMIFS(Data!AY:AY,Data!Z:Z,"TM",Data!S:S,Data!M416),IF(Data!Z416="Country",SUMIFS(Data!AY:AY,Data!Z:Z,"TM",Data!R:R,Data!M416),0)))))))</f>
        <v>0</v>
      </c>
      <c r="AZ416" s="18">
        <f>IF(Z416="TM",(COUNTIFS(Orders!AD:AD,Data!M416,Orders!W:W,0,Orders!X:X,0,Orders!S:S,"*Tab*")+COUNTIFS(Orders!AD:AD,Data!M416,Orders!W:W,1,Orders!X:X,1,Orders!S:S,"*Tab*")),IF(Data!Z416="AAM",SUMIFS(Data!AZ:AZ,Data!Z:Z,"TM",Data!X:X,Data!M416),IF(Data!Z416="AM",SUMIFS(Data!AZ:AZ,Data!Z:Z,"TM",Data!V:V,Data!M416),IF(Data!Z416="AZM",SUMIFS(Data!AZ:AZ,Data!Z:Z,"TM",Data!U:U,Data!M416),IF(Data!Z416="Zone",SUMIFS(Data!AZ:AZ,Data!Z:Z,"TM",Data!T:T,Data!M416),IF(Data!Z416="Region",SUMIFS(Data!AZ:AZ,Data!Z:Z,"TM",Data!S:S,Data!M416),IF(Data!Z416="Country",SUMIFS(Data!AZ:AZ,Data!Z:Z,"TM",Data!R:R,Data!M416),0)))))))</f>
        <v>0</v>
      </c>
      <c r="BA416" s="18">
        <f>IF(Z416="TM",(COUNTIFS(Orders!AD:AD,Data!M416,Orders!W:W,0,Orders!X:X,0,Orders!S:S,"*Dental*")+COUNTIFS(Orders!AD:AD,Data!M416,Orders!W:W,1,Orders!X:X,1,Orders!S:S,"*Dental*")+COUNTIFS(Orders!AD:AD,Data!M416,Orders!W:W,0,Orders!X:X,0,Orders!S:S,"*Pediatric*")+COUNTIFS(Orders!AD:AD,Data!M416,Orders!W:W,1,Orders!X:X,1,Orders!S:S,"*Pediatric*")),IF(Data!Z416="AAM",SUMIFS(Data!BA:BA,Data!Z:Z,"TM",Data!X:X,Data!M416),IF(Data!Z416="AM",SUMIFS(Data!BA:BA,Data!Z:Z,"TM",Data!V:V,Data!M416),IF(Data!Z416="AZM",SUMIFS(Data!BA:BA,Data!Z:Z,"TM",Data!U:U,Data!M416),IF(Data!Z416="Zone",SUMIFS(Data!BA:BA,Data!Z:Z,"TM",Data!T:T,Data!M416),IF(Data!Z416="Region",SUMIFS(Data!BA:BA,Data!Z:Z,"TM",Data!S:S,Data!M416),IF(Data!Z416="Country",SUMIFS(Data!BA:BA,Data!Z:Z,"TM",Data!R:R,Data!M416),0)))))))</f>
        <v>0</v>
      </c>
      <c r="BB416" s="18">
        <f>IF(Z416="TM",(COUNTIFS(Orders!AD:AD,Data!M416,Orders!W:W,0,Orders!X:X,0,Orders!S:S,"*Fabric*")+COUNTIFS(Orders!AD:AD,Data!M416,Orders!W:W,1,Orders!X:X,1,Orders!S:S,"*Fabric*")),IF(Data!Z416="AAM",SUMIFS(Data!BB:BB,Data!Z:Z,"TM",Data!X:X,Data!M416),IF(Data!Z416="AM",SUMIFS(Data!BB:BB,Data!Z:Z,"TM",Data!V:V,Data!M416),IF(Data!Z416="AZM",SUMIFS(Data!BB:BB,Data!Z:Z,"TM",Data!U:U,Data!M416),IF(Data!Z416="Zone",SUMIFS(Data!BB:BB,Data!Z:Z,"TM",Data!T:T,Data!M416),IF(Data!Z416="Region",SUMIFS(Data!BB:BB,Data!Z:Z,"TM",Data!S:S,Data!M416),IF(Data!Z416="Country",SUMIFS(Data!BB:BB,Data!Z:Z,"TM",Data!R:R,Data!M416),0)))))))</f>
        <v>0</v>
      </c>
    </row>
    <row r="417" spans="1:54" ht="15.75" x14ac:dyDescent="0.3">
      <c r="A417" s="33" t="str">
        <f t="shared" si="122"/>
        <v/>
      </c>
      <c r="B417" s="33" t="b">
        <f t="shared" si="123"/>
        <v>1</v>
      </c>
      <c r="C417" s="33" t="e">
        <f>IF(ISERROR(SMALL($D$4:$D$594,E417)),””,SMALL($D$4:$D$594,E417))</f>
        <v>#NAME?</v>
      </c>
      <c r="D417" s="34" t="str">
        <f t="shared" si="124"/>
        <v/>
      </c>
      <c r="E417" s="33">
        <f>ROWS($E$4:E417)</f>
        <v>414</v>
      </c>
      <c r="F417" s="33">
        <f t="shared" si="125"/>
        <v>0</v>
      </c>
      <c r="G417" s="33">
        <f>IF(OR(Report!$C$7="",Report!$C$7="All Levels"),1,IF(Report!$C$7=Data!Z417,1,0))</f>
        <v>0</v>
      </c>
      <c r="H417" s="33">
        <f t="shared" si="126"/>
        <v>1</v>
      </c>
      <c r="I417" s="33">
        <f t="shared" si="127"/>
        <v>3</v>
      </c>
      <c r="J417" s="33">
        <f>IF(OR(Report!$F$7="",Report!$F$7="All AMs"),1,IF(Report!$F$7=Data!W417,1,0))</f>
        <v>1</v>
      </c>
      <c r="K417" s="33">
        <f>IF(OR(Report!$E$7="",Report!$E$7="All Zones"),1,IF(Report!$E$7=Data!P417,1,0))</f>
        <v>1</v>
      </c>
      <c r="L417" s="33">
        <f>IF(OR(Report!$D$7="",Report!$D$7="All Regions"),1,IF(Report!$D$7=Data!O417,1,0))</f>
        <v>1</v>
      </c>
      <c r="M417" s="67" t="s">
        <v>514</v>
      </c>
      <c r="N417" s="67" t="s">
        <v>1255</v>
      </c>
      <c r="O417" s="68" t="s">
        <v>19</v>
      </c>
      <c r="P417" s="68" t="s">
        <v>688</v>
      </c>
      <c r="Q417" s="68" t="s">
        <v>839</v>
      </c>
      <c r="R417" s="67" t="s">
        <v>777</v>
      </c>
      <c r="S417" s="67" t="s">
        <v>753</v>
      </c>
      <c r="T417" s="67" t="s">
        <v>554</v>
      </c>
      <c r="U417" s="67"/>
      <c r="V417" s="67" t="s">
        <v>838</v>
      </c>
      <c r="W417" s="67" t="s">
        <v>726</v>
      </c>
      <c r="X417" s="67"/>
      <c r="Y417" s="68" t="s">
        <v>362</v>
      </c>
      <c r="Z417" s="68" t="s">
        <v>13</v>
      </c>
      <c r="AA417" s="68" t="s">
        <v>925</v>
      </c>
      <c r="AB417" s="18">
        <f>IF(Z417="TM",IF(AA417="H",(COUNTIFS(Orders!AD:AD,Data!M417,Orders!W:W,0,Orders!X:X,0)+COUNTIFS(Orders!AD:AD,Data!M417,Orders!W:W,1,Orders!X:X,1)),0),IF(Data!Z417="AAM",SUMIFS(Data!AB:AB,Data!Z:Z,"TM",Data!X:X,Data!M417,AA:AA,"H"),IF(Data!Z417="AM",SUMIFS(Data!AB:AB,Data!Z:Z,"TM",Data!V:V,Data!M417,AA:AA,"H"),IF(Data!Z417="AZM",SUMIFS(Data!AB:AB,Data!Z:Z,"TM",Data!U:U,Data!M417,AA:AA,"H"),IF(Data!Z417="ZM",SUMIFS(Data!AB:AB,Data!Z:Z,"TM",Data!T:T,Data!M417,AA:AA,"H"),IF(Data!Z417="RM",SUMIFS(Data!AB:AB,Data!Z:Z,"TM",Data!S:S,Data!M417,AA:AA,"H"),IF(Data!Z417="CM",SUMIFS(Data!AB:AB,Data!Z:Z,"TM",Data!R:R,Data!M417,AA:AA,"H"),"")))))))</f>
        <v>0</v>
      </c>
      <c r="AC417" s="28">
        <f>IF(Z417="TM",IF(AA417="H",(SUMIFS(Orders!AG:AG,Orders!AD:AD,Data!M417,Orders!W:W,0,Orders!X:X,0)+SUMIFS(Orders!AG:AG,Orders!AD:AD,Data!M417,Orders!W:W,1,Orders!X:X,1))/12000,0),IF(Data!Z417="AAM",SUMIFS(Data!AC:AC,Data!Z:Z,"TM",Data!X:X,Data!M417,AA:AA,"H"),IF(Data!Z417="AM",SUMIFS(Data!AC:AC,Data!Z:Z,"TM",Data!V:V,Data!M417,AA:AA,"H"),IF(Data!Z417="AZM",SUMIFS(Data!AC:AC,Data!Z:Z,"TM",Data!U:U,Data!M417,AA:AA,"H"),IF(Data!Z417="Zone",SUMIFS(Data!AC:AC,Data!Z:Z,"TM",Data!T:T,Data!M417,AA:AA,"H"),IF(Data!Z417="Region",SUMIFS(Data!AC:AC,Data!Z:Z,"TM",Data!S:S,Data!M417,AA:AA,"H"),IF(Data!Z417="Country",SUMIFS(Data!AC:AC,Data!Z:Z,"TM",Data!R:R,Data!M417,AA:AA,"H"),"")))))))</f>
        <v>0</v>
      </c>
      <c r="AD417" s="18">
        <f>IF(Z417="TM",0,IF(Data!Z417="AAM",SUMIFS(Data!AD:AD,Data!Z:Z,"TM",Data!X:X,Data!M417,AA:AA,"H"),IF(Data!Z417="AM",SUMIFS(Data!AD:AD,Data!Z:Z,"TM",Data!V:V,Data!M417,AA:AA,"H"),IF(Data!Z417="AZM",SUMIFS(Data!AD:AD,Data!Z:Z,"TM",Data!U:U,Data!M417,AA:AA,"H"),IF(Data!Z417="Zone",SUMIFS(Data!AD:AD,Data!Z:Z,"TM",Data!T:T,Data!M417,AA:AA,"H"),IF(Data!Z417="Region",SUMIFS(Data!AD:AD,Data!Z:Z,"TM",Data!S:S,Data!M417,AA:AA,"H"),IF(Data!Z417="Country",SUMIFS(Data!AD:AD,Data!Z:Z,"TM",Data!R:R,Data!M417,AA:AA,"H"),"")))))))</f>
        <v>0</v>
      </c>
      <c r="AE417" s="27">
        <f t="shared" si="111"/>
        <v>0</v>
      </c>
      <c r="AF417" s="26">
        <f t="shared" si="112"/>
        <v>0</v>
      </c>
      <c r="AG417" s="26">
        <f t="shared" si="113"/>
        <v>0</v>
      </c>
      <c r="AH417" s="26">
        <f t="shared" si="114"/>
        <v>0</v>
      </c>
      <c r="AJ417" s="28">
        <f>IF(Z417="TM",IF(AA417="U",(SUMIFS(Orders!AG:AG,Orders!AD:AD,Data!M417,Orders!W:W,0,Orders!X:X,0)+SUMIFS(Orders!AG:AG,Orders!AD:AD,Data!M417,Orders!W:W,1,Orders!X:X,1))/12000,0),IF(Data!Z417="AAM",SUMIFS(Data!AJ:AJ,Data!Z:Z,"TM",Data!X:X,Data!M417,AA:AA,"U"),IF(Data!Z417="AM",SUMIFS(Data!AJ:AJ,Data!Z:Z,"TM",Data!V:V,Data!M417,AA:AA,"U"),IF(Data!Z417="AZM",SUMIFS(Data!AJ:AJ,Data!Z:Z,"TM",Data!U:U,Data!M417,AA:AA,"U"),IF(Data!Z417="Zone",SUMIFS(Data!AJ:AJ,Data!Z:Z,"TM",Data!T:T,Data!M417,AA:AA,"U"),IF(Data!Z417="Region",SUMIFS(Data!AJ:AJ,Data!Z:Z,"TM",Data!S:S,Data!M417,AA:AA,"U"),IF(Data!Z417="Country",SUMIFS(Data!AJ:AJ,Data!Z:Z,"TM",Data!R:R,Data!M417,AA:AA,"U"),"")))))))</f>
        <v>0</v>
      </c>
      <c r="AK417" s="18">
        <f>IF(Z417="TM",IF(AA417="U",(SUMIFS(Orders!AG:AG,Orders!AD:AD,Data!M417,Orders!W:W,0,Orders!X:X,0)+SUMIFS(Orders!AG:AG,Orders!AD:AD,Data!M417,Orders!W:W,1,Orders!X:X,1)),0),IF(Data!Z417="AAM",SUMIFS(Data!AK:AK,Data!Z:Z,"TM",Data!X:X,Data!M417,AA:AA,"U"),IF(Data!Z417="AM",SUMIFS(Data!AK:AK,Data!Z:Z,"TM",Data!V:V,Data!M417,AA:AA,"U"),IF(Data!Z417="AZM",SUMIFS(Data!AK:AK,Data!Z:Z,"TM",Data!U:U,Data!M417,AA:AA,"U"),IF(Data!Z417="Zone",SUMIFS(Data!AK:AK,Data!Z:Z,"TM",Data!T:T,Data!M417,AA:AA,"U"),IF(Data!Z417="Region",SUMIFS(Data!AK:AK,Data!Z:Z,"TM",Data!S:S,Data!M417,AA:AA,"U"),IF(Data!Z417="Country",SUMIFS(Data!AK:AK,Data!Z:Z,"TM",Data!R:R,Data!M417,AA:AA,"U"),"")))))))</f>
        <v>0</v>
      </c>
      <c r="AL417" s="18">
        <f>IF(Z417="TM",12000*0,IF(Data!Z417="AAM",SUMIFS(Data!AL:AL,Data!Z:Z,"TM",Data!X:X,Data!M417,AA:AA,"H"),IF(Data!Z417="AM",SUMIFS(Data!AL:AL,Data!Z:Z,"TM",Data!V:V,Data!M417,AA:AA,"H"),IF(Data!Z417="AZM",SUMIFS(Data!AL:AL,Data!Z:Z,"TM",Data!U:U,Data!M417,AA:AA,"H"),IF(Data!Z417="Zone",SUMIFS(Data!AL:AL,Data!Z:Z,"TM",Data!T:T,Data!M417,AA:AA,"H"),IF(Data!Z417="Region",SUMIFS(Data!AL:AL,Data!Z:Z,"TM",Data!S:S,Data!M417,AA:AA,"H"),IF(Data!Z417="Country",SUMIFS(Data!AL:AL,Data!Z:Z,"TM",Data!R:R,Data!M417,AA:AA,"H"),"")))))))</f>
        <v>0</v>
      </c>
      <c r="AM417" s="27">
        <f t="shared" si="115"/>
        <v>0</v>
      </c>
      <c r="AN417" s="26">
        <f t="shared" si="116"/>
        <v>0</v>
      </c>
      <c r="AO417" s="26">
        <f t="shared" si="117"/>
        <v>0</v>
      </c>
      <c r="AQ417" s="28">
        <f t="shared" si="118"/>
        <v>0</v>
      </c>
      <c r="AR417" s="18">
        <f t="shared" si="119"/>
        <v>0</v>
      </c>
      <c r="AS417" s="18">
        <f t="shared" si="120"/>
        <v>0</v>
      </c>
      <c r="AT417" s="27">
        <f t="shared" si="121"/>
        <v>0</v>
      </c>
      <c r="AU417" s="27"/>
      <c r="AV417" s="27"/>
      <c r="AW417" s="18">
        <f>IF(Z417="TM",(COUNTIFS(Orders!AD:AD,Data!M417,Orders!W:W,0,Orders!X:X,0,Orders!S:S,"*Ray*")+COUNTIFS(Orders!AD:AD,Data!M417,Orders!W:W,1,Orders!X:X,1,Orders!S:S,"*Ray*")+COUNTIFS(Orders!AD:AD,Data!M417,Orders!W:W,0,Orders!X:X,0,Orders!S:S,"*Fabric*")+COUNTIFS(Orders!AD:AD,Data!M417,Orders!W:W,1,Orders!X:X,1,Orders!S:S,"*Fabric*")),IF(Data!Z417="AAM",SUMIFS(Data!AW:AW,Data!Z:Z,"TM",Data!X:X,Data!M417),IF(Data!Z417="AM",SUMIFS(Data!AW:AW,Data!Z:Z,"TM",Data!V:V,Data!M417),IF(Data!Z417="AZM",SUMIFS(Data!AW:AW,Data!Z:Z,"TM",Data!U:U,Data!M417),IF(Data!Z417="Zone",SUMIFS(Data!AW:AW,Data!Z:Z,"TM",Data!T:T,Data!M417),IF(Data!Z417="Region",SUMIFS(Data!AW:AW,Data!Z:Z,"TM",Data!S:S,Data!M417),IF(Data!Z417="Country",SUMIFS(Data!AW:AW,Data!Z:Z,"TM",Data!R:R,Data!M417),0)))))))</f>
        <v>0</v>
      </c>
      <c r="AX417" s="18">
        <f>IF(Z417="TM",(COUNTIFS(Orders!AD:AD,Data!M417,Orders!W:W,0,Orders!X:X,0,Orders!S:S,"*Starter*")+COUNTIFS(Orders!AD:AD,Data!M417,Orders!W:W,1,Orders!X:X,1,Orders!S:S,"*Starter*")),IF(Data!Z417="AAM",SUMIFS(Data!AX:AX,Data!Z:Z,"TM",Data!X:X,Data!M417),IF(Data!Z417="AM",SUMIFS(Data!AX:AX,Data!Z:Z,"TM",Data!V:V,Data!M417),IF(Data!Z417="AZM",SUMIFS(Data!AX:AX,Data!Z:Z,"TM",Data!U:U,Data!M417),IF(Data!Z417="Zone",SUMIFS(Data!AX:AX,Data!Z:Z,"TM",Data!T:T,Data!M417),IF(Data!Z417="Region",SUMIFS(Data!AX:AX,Data!Z:Z,"TM",Data!S:S,Data!M417),IF(Data!Z417="Country",SUMIFS(Data!AX:AX,Data!Z:Z,"TM",Data!R:R,Data!M417),0)))))))</f>
        <v>0</v>
      </c>
      <c r="AY417" s="18">
        <f>IF(Z417="TM",(COUNTIFS(Orders!AD:AD,Data!M417,Orders!W:W,0,Orders!X:X,0,Orders!S:S,"*Pro*")+COUNTIFS(Orders!AD:AD,Data!M417,Orders!W:W,1,Orders!X:X,1,Orders!S:S,"*Pro*")),IF(Data!Z417="AAM",SUMIFS(Data!AY:AY,Data!Z:Z,"TM",Data!X:X,Data!M417),IF(Data!Z417="AM",SUMIFS(Data!AY:AY,Data!Z:Z,"TM",Data!V:V,Data!M417),IF(Data!Z417="AZM",SUMIFS(Data!AY:AY,Data!Z:Z,"TM",Data!U:U,Data!M417),IF(Data!Z417="Zone",SUMIFS(Data!AY:AY,Data!Z:Z,"TM",Data!T:T,Data!M417),IF(Data!Z417="Region",SUMIFS(Data!AY:AY,Data!Z:Z,"TM",Data!S:S,Data!M417),IF(Data!Z417="Country",SUMIFS(Data!AY:AY,Data!Z:Z,"TM",Data!R:R,Data!M417),0)))))))</f>
        <v>0</v>
      </c>
      <c r="AZ417" s="18">
        <f>IF(Z417="TM",(COUNTIFS(Orders!AD:AD,Data!M417,Orders!W:W,0,Orders!X:X,0,Orders!S:S,"*Tab*")+COUNTIFS(Orders!AD:AD,Data!M417,Orders!W:W,1,Orders!X:X,1,Orders!S:S,"*Tab*")),IF(Data!Z417="AAM",SUMIFS(Data!AZ:AZ,Data!Z:Z,"TM",Data!X:X,Data!M417),IF(Data!Z417="AM",SUMIFS(Data!AZ:AZ,Data!Z:Z,"TM",Data!V:V,Data!M417),IF(Data!Z417="AZM",SUMIFS(Data!AZ:AZ,Data!Z:Z,"TM",Data!U:U,Data!M417),IF(Data!Z417="Zone",SUMIFS(Data!AZ:AZ,Data!Z:Z,"TM",Data!T:T,Data!M417),IF(Data!Z417="Region",SUMIFS(Data!AZ:AZ,Data!Z:Z,"TM",Data!S:S,Data!M417),IF(Data!Z417="Country",SUMIFS(Data!AZ:AZ,Data!Z:Z,"TM",Data!R:R,Data!M417),0)))))))</f>
        <v>0</v>
      </c>
      <c r="BA417" s="18">
        <f>IF(Z417="TM",(COUNTIFS(Orders!AD:AD,Data!M417,Orders!W:W,0,Orders!X:X,0,Orders!S:S,"*Dental*")+COUNTIFS(Orders!AD:AD,Data!M417,Orders!W:W,1,Orders!X:X,1,Orders!S:S,"*Dental*")+COUNTIFS(Orders!AD:AD,Data!M417,Orders!W:W,0,Orders!X:X,0,Orders!S:S,"*Pediatric*")+COUNTIFS(Orders!AD:AD,Data!M417,Orders!W:W,1,Orders!X:X,1,Orders!S:S,"*Pediatric*")),IF(Data!Z417="AAM",SUMIFS(Data!BA:BA,Data!Z:Z,"TM",Data!X:X,Data!M417),IF(Data!Z417="AM",SUMIFS(Data!BA:BA,Data!Z:Z,"TM",Data!V:V,Data!M417),IF(Data!Z417="AZM",SUMIFS(Data!BA:BA,Data!Z:Z,"TM",Data!U:U,Data!M417),IF(Data!Z417="Zone",SUMIFS(Data!BA:BA,Data!Z:Z,"TM",Data!T:T,Data!M417),IF(Data!Z417="Region",SUMIFS(Data!BA:BA,Data!Z:Z,"TM",Data!S:S,Data!M417),IF(Data!Z417="Country",SUMIFS(Data!BA:BA,Data!Z:Z,"TM",Data!R:R,Data!M417),0)))))))</f>
        <v>0</v>
      </c>
      <c r="BB417" s="18">
        <f>IF(Z417="TM",(COUNTIFS(Orders!AD:AD,Data!M417,Orders!W:W,0,Orders!X:X,0,Orders!S:S,"*Fabric*")+COUNTIFS(Orders!AD:AD,Data!M417,Orders!W:W,1,Orders!X:X,1,Orders!S:S,"*Fabric*")),IF(Data!Z417="AAM",SUMIFS(Data!BB:BB,Data!Z:Z,"TM",Data!X:X,Data!M417),IF(Data!Z417="AM",SUMIFS(Data!BB:BB,Data!Z:Z,"TM",Data!V:V,Data!M417),IF(Data!Z417="AZM",SUMIFS(Data!BB:BB,Data!Z:Z,"TM",Data!U:U,Data!M417),IF(Data!Z417="Zone",SUMIFS(Data!BB:BB,Data!Z:Z,"TM",Data!T:T,Data!M417),IF(Data!Z417="Region",SUMIFS(Data!BB:BB,Data!Z:Z,"TM",Data!S:S,Data!M417),IF(Data!Z417="Country",SUMIFS(Data!BB:BB,Data!Z:Z,"TM",Data!R:R,Data!M417),0)))))))</f>
        <v>0</v>
      </c>
    </row>
    <row r="418" spans="1:54" ht="15.75" x14ac:dyDescent="0.3">
      <c r="A418" s="33" t="str">
        <f t="shared" si="122"/>
        <v/>
      </c>
      <c r="B418" s="33" t="b">
        <f t="shared" si="123"/>
        <v>1</v>
      </c>
      <c r="C418" s="33" t="e">
        <f>IF(ISERROR(SMALL($D$4:$D$594,E418)),””,SMALL($D$4:$D$594,E418))</f>
        <v>#NAME?</v>
      </c>
      <c r="D418" s="34" t="str">
        <f t="shared" si="124"/>
        <v/>
      </c>
      <c r="E418" s="33">
        <f>ROWS($E$4:E418)</f>
        <v>415</v>
      </c>
      <c r="F418" s="33">
        <f t="shared" si="125"/>
        <v>0</v>
      </c>
      <c r="G418" s="33">
        <f>IF(OR(Report!$C$7="",Report!$C$7="All Levels"),1,IF(Report!$C$7=Data!Z418,1,0))</f>
        <v>0</v>
      </c>
      <c r="H418" s="33">
        <f t="shared" si="126"/>
        <v>1</v>
      </c>
      <c r="I418" s="33">
        <f t="shared" si="127"/>
        <v>3</v>
      </c>
      <c r="J418" s="33">
        <f>IF(OR(Report!$F$7="",Report!$F$7="All AMs"),1,IF(Report!$F$7=Data!W418,1,0))</f>
        <v>1</v>
      </c>
      <c r="K418" s="33">
        <f>IF(OR(Report!$E$7="",Report!$E$7="All Zones"),1,IF(Report!$E$7=Data!P418,1,0))</f>
        <v>1</v>
      </c>
      <c r="L418" s="33">
        <f>IF(OR(Report!$D$7="",Report!$D$7="All Regions"),1,IF(Report!$D$7=Data!O418,1,0))</f>
        <v>1</v>
      </c>
      <c r="M418" s="67" t="s">
        <v>159</v>
      </c>
      <c r="N418" s="67" t="s">
        <v>1256</v>
      </c>
      <c r="O418" s="68" t="s">
        <v>19</v>
      </c>
      <c r="P418" s="68" t="s">
        <v>688</v>
      </c>
      <c r="Q418" s="68" t="s">
        <v>839</v>
      </c>
      <c r="R418" s="67" t="s">
        <v>777</v>
      </c>
      <c r="S418" s="67" t="s">
        <v>753</v>
      </c>
      <c r="T418" s="67" t="s">
        <v>554</v>
      </c>
      <c r="U418" s="67"/>
      <c r="V418" s="67" t="s">
        <v>838</v>
      </c>
      <c r="W418" s="67" t="s">
        <v>726</v>
      </c>
      <c r="X418" s="67"/>
      <c r="Y418" s="68" t="s">
        <v>362</v>
      </c>
      <c r="Z418" s="68" t="s">
        <v>13</v>
      </c>
      <c r="AA418" s="68" t="s">
        <v>925</v>
      </c>
      <c r="AB418" s="18">
        <f>IF(Z418="TM",IF(AA418="H",(COUNTIFS(Orders!AD:AD,Data!M418,Orders!W:W,0,Orders!X:X,0)+COUNTIFS(Orders!AD:AD,Data!M418,Orders!W:W,1,Orders!X:X,1)),0),IF(Data!Z418="AAM",SUMIFS(Data!AB:AB,Data!Z:Z,"TM",Data!X:X,Data!M418,AA:AA,"H"),IF(Data!Z418="AM",SUMIFS(Data!AB:AB,Data!Z:Z,"TM",Data!V:V,Data!M418,AA:AA,"H"),IF(Data!Z418="AZM",SUMIFS(Data!AB:AB,Data!Z:Z,"TM",Data!U:U,Data!M418,AA:AA,"H"),IF(Data!Z418="ZM",SUMIFS(Data!AB:AB,Data!Z:Z,"TM",Data!T:T,Data!M418,AA:AA,"H"),IF(Data!Z418="RM",SUMIFS(Data!AB:AB,Data!Z:Z,"TM",Data!S:S,Data!M418,AA:AA,"H"),IF(Data!Z418="CM",SUMIFS(Data!AB:AB,Data!Z:Z,"TM",Data!R:R,Data!M418,AA:AA,"H"),"")))))))</f>
        <v>0</v>
      </c>
      <c r="AC418" s="28">
        <f>IF(Z418="TM",IF(AA418="H",(SUMIFS(Orders!AG:AG,Orders!AD:AD,Data!M418,Orders!W:W,0,Orders!X:X,0)+SUMIFS(Orders!AG:AG,Orders!AD:AD,Data!M418,Orders!W:W,1,Orders!X:X,1))/12000,0),IF(Data!Z418="AAM",SUMIFS(Data!AC:AC,Data!Z:Z,"TM",Data!X:X,Data!M418,AA:AA,"H"),IF(Data!Z418="AM",SUMIFS(Data!AC:AC,Data!Z:Z,"TM",Data!V:V,Data!M418,AA:AA,"H"),IF(Data!Z418="AZM",SUMIFS(Data!AC:AC,Data!Z:Z,"TM",Data!U:U,Data!M418,AA:AA,"H"),IF(Data!Z418="Zone",SUMIFS(Data!AC:AC,Data!Z:Z,"TM",Data!T:T,Data!M418,AA:AA,"H"),IF(Data!Z418="Region",SUMIFS(Data!AC:AC,Data!Z:Z,"TM",Data!S:S,Data!M418,AA:AA,"H"),IF(Data!Z418="Country",SUMIFS(Data!AC:AC,Data!Z:Z,"TM",Data!R:R,Data!M418,AA:AA,"H"),"")))))))</f>
        <v>0</v>
      </c>
      <c r="AD418" s="18">
        <f>IF(Z418="TM",0,IF(Data!Z418="AAM",SUMIFS(Data!AD:AD,Data!Z:Z,"TM",Data!X:X,Data!M418,AA:AA,"H"),IF(Data!Z418="AM",SUMIFS(Data!AD:AD,Data!Z:Z,"TM",Data!V:V,Data!M418,AA:AA,"H"),IF(Data!Z418="AZM",SUMIFS(Data!AD:AD,Data!Z:Z,"TM",Data!U:U,Data!M418,AA:AA,"H"),IF(Data!Z418="Zone",SUMIFS(Data!AD:AD,Data!Z:Z,"TM",Data!T:T,Data!M418,AA:AA,"H"),IF(Data!Z418="Region",SUMIFS(Data!AD:AD,Data!Z:Z,"TM",Data!S:S,Data!M418,AA:AA,"H"),IF(Data!Z418="Country",SUMIFS(Data!AD:AD,Data!Z:Z,"TM",Data!R:R,Data!M418,AA:AA,"H"),"")))))))</f>
        <v>0</v>
      </c>
      <c r="AE418" s="27">
        <f t="shared" si="111"/>
        <v>0</v>
      </c>
      <c r="AF418" s="26">
        <f t="shared" si="112"/>
        <v>0</v>
      </c>
      <c r="AG418" s="26">
        <f t="shared" si="113"/>
        <v>0</v>
      </c>
      <c r="AH418" s="26">
        <f t="shared" si="114"/>
        <v>0</v>
      </c>
      <c r="AJ418" s="28">
        <f>IF(Z418="TM",IF(AA418="U",(SUMIFS(Orders!AG:AG,Orders!AD:AD,Data!M418,Orders!W:W,0,Orders!X:X,0)+SUMIFS(Orders!AG:AG,Orders!AD:AD,Data!M418,Orders!W:W,1,Orders!X:X,1))/12000,0),IF(Data!Z418="AAM",SUMIFS(Data!AJ:AJ,Data!Z:Z,"TM",Data!X:X,Data!M418,AA:AA,"U"),IF(Data!Z418="AM",SUMIFS(Data!AJ:AJ,Data!Z:Z,"TM",Data!V:V,Data!M418,AA:AA,"U"),IF(Data!Z418="AZM",SUMIFS(Data!AJ:AJ,Data!Z:Z,"TM",Data!U:U,Data!M418,AA:AA,"U"),IF(Data!Z418="Zone",SUMIFS(Data!AJ:AJ,Data!Z:Z,"TM",Data!T:T,Data!M418,AA:AA,"U"),IF(Data!Z418="Region",SUMIFS(Data!AJ:AJ,Data!Z:Z,"TM",Data!S:S,Data!M418,AA:AA,"U"),IF(Data!Z418="Country",SUMIFS(Data!AJ:AJ,Data!Z:Z,"TM",Data!R:R,Data!M418,AA:AA,"U"),"")))))))</f>
        <v>0</v>
      </c>
      <c r="AK418" s="18">
        <f>IF(Z418="TM",IF(AA418="U",(SUMIFS(Orders!AG:AG,Orders!AD:AD,Data!M418,Orders!W:W,0,Orders!X:X,0)+SUMIFS(Orders!AG:AG,Orders!AD:AD,Data!M418,Orders!W:W,1,Orders!X:X,1)),0),IF(Data!Z418="AAM",SUMIFS(Data!AK:AK,Data!Z:Z,"TM",Data!X:X,Data!M418,AA:AA,"U"),IF(Data!Z418="AM",SUMIFS(Data!AK:AK,Data!Z:Z,"TM",Data!V:V,Data!M418,AA:AA,"U"),IF(Data!Z418="AZM",SUMIFS(Data!AK:AK,Data!Z:Z,"TM",Data!U:U,Data!M418,AA:AA,"U"),IF(Data!Z418="Zone",SUMIFS(Data!AK:AK,Data!Z:Z,"TM",Data!T:T,Data!M418,AA:AA,"U"),IF(Data!Z418="Region",SUMIFS(Data!AK:AK,Data!Z:Z,"TM",Data!S:S,Data!M418,AA:AA,"U"),IF(Data!Z418="Country",SUMIFS(Data!AK:AK,Data!Z:Z,"TM",Data!R:R,Data!M418,AA:AA,"U"),"")))))))</f>
        <v>0</v>
      </c>
      <c r="AL418" s="18">
        <f>IF(Z418="TM",12000*0,IF(Data!Z418="AAM",SUMIFS(Data!AL:AL,Data!Z:Z,"TM",Data!X:X,Data!M418,AA:AA,"H"),IF(Data!Z418="AM",SUMIFS(Data!AL:AL,Data!Z:Z,"TM",Data!V:V,Data!M418,AA:AA,"H"),IF(Data!Z418="AZM",SUMIFS(Data!AL:AL,Data!Z:Z,"TM",Data!U:U,Data!M418,AA:AA,"H"),IF(Data!Z418="Zone",SUMIFS(Data!AL:AL,Data!Z:Z,"TM",Data!T:T,Data!M418,AA:AA,"H"),IF(Data!Z418="Region",SUMIFS(Data!AL:AL,Data!Z:Z,"TM",Data!S:S,Data!M418,AA:AA,"H"),IF(Data!Z418="Country",SUMIFS(Data!AL:AL,Data!Z:Z,"TM",Data!R:R,Data!M418,AA:AA,"H"),"")))))))</f>
        <v>0</v>
      </c>
      <c r="AM418" s="27">
        <f t="shared" si="115"/>
        <v>0</v>
      </c>
      <c r="AN418" s="26">
        <f t="shared" si="116"/>
        <v>0</v>
      </c>
      <c r="AO418" s="26">
        <f t="shared" si="117"/>
        <v>0</v>
      </c>
      <c r="AQ418" s="28">
        <f t="shared" si="118"/>
        <v>0</v>
      </c>
      <c r="AR418" s="18">
        <f t="shared" si="119"/>
        <v>0</v>
      </c>
      <c r="AS418" s="18">
        <f t="shared" si="120"/>
        <v>0</v>
      </c>
      <c r="AT418" s="27">
        <f t="shared" si="121"/>
        <v>0</v>
      </c>
      <c r="AU418" s="27"/>
      <c r="AV418" s="27"/>
      <c r="AW418" s="18">
        <f>IF(Z418="TM",(COUNTIFS(Orders!AD:AD,Data!M418,Orders!W:W,0,Orders!X:X,0,Orders!S:S,"*Ray*")+COUNTIFS(Orders!AD:AD,Data!M418,Orders!W:W,1,Orders!X:X,1,Orders!S:S,"*Ray*")+COUNTIFS(Orders!AD:AD,Data!M418,Orders!W:W,0,Orders!X:X,0,Orders!S:S,"*Fabric*")+COUNTIFS(Orders!AD:AD,Data!M418,Orders!W:W,1,Orders!X:X,1,Orders!S:S,"*Fabric*")),IF(Data!Z418="AAM",SUMIFS(Data!AW:AW,Data!Z:Z,"TM",Data!X:X,Data!M418),IF(Data!Z418="AM",SUMIFS(Data!AW:AW,Data!Z:Z,"TM",Data!V:V,Data!M418),IF(Data!Z418="AZM",SUMIFS(Data!AW:AW,Data!Z:Z,"TM",Data!U:U,Data!M418),IF(Data!Z418="Zone",SUMIFS(Data!AW:AW,Data!Z:Z,"TM",Data!T:T,Data!M418),IF(Data!Z418="Region",SUMIFS(Data!AW:AW,Data!Z:Z,"TM",Data!S:S,Data!M418),IF(Data!Z418="Country",SUMIFS(Data!AW:AW,Data!Z:Z,"TM",Data!R:R,Data!M418),0)))))))</f>
        <v>0</v>
      </c>
      <c r="AX418" s="18">
        <f>IF(Z418="TM",(COUNTIFS(Orders!AD:AD,Data!M418,Orders!W:W,0,Orders!X:X,0,Orders!S:S,"*Starter*")+COUNTIFS(Orders!AD:AD,Data!M418,Orders!W:W,1,Orders!X:X,1,Orders!S:S,"*Starter*")),IF(Data!Z418="AAM",SUMIFS(Data!AX:AX,Data!Z:Z,"TM",Data!X:X,Data!M418),IF(Data!Z418="AM",SUMIFS(Data!AX:AX,Data!Z:Z,"TM",Data!V:V,Data!M418),IF(Data!Z418="AZM",SUMIFS(Data!AX:AX,Data!Z:Z,"TM",Data!U:U,Data!M418),IF(Data!Z418="Zone",SUMIFS(Data!AX:AX,Data!Z:Z,"TM",Data!T:T,Data!M418),IF(Data!Z418="Region",SUMIFS(Data!AX:AX,Data!Z:Z,"TM",Data!S:S,Data!M418),IF(Data!Z418="Country",SUMIFS(Data!AX:AX,Data!Z:Z,"TM",Data!R:R,Data!M418),0)))))))</f>
        <v>0</v>
      </c>
      <c r="AY418" s="18">
        <f>IF(Z418="TM",(COUNTIFS(Orders!AD:AD,Data!M418,Orders!W:W,0,Orders!X:X,0,Orders!S:S,"*Pro*")+COUNTIFS(Orders!AD:AD,Data!M418,Orders!W:W,1,Orders!X:X,1,Orders!S:S,"*Pro*")),IF(Data!Z418="AAM",SUMIFS(Data!AY:AY,Data!Z:Z,"TM",Data!X:X,Data!M418),IF(Data!Z418="AM",SUMIFS(Data!AY:AY,Data!Z:Z,"TM",Data!V:V,Data!M418),IF(Data!Z418="AZM",SUMIFS(Data!AY:AY,Data!Z:Z,"TM",Data!U:U,Data!M418),IF(Data!Z418="Zone",SUMIFS(Data!AY:AY,Data!Z:Z,"TM",Data!T:T,Data!M418),IF(Data!Z418="Region",SUMIFS(Data!AY:AY,Data!Z:Z,"TM",Data!S:S,Data!M418),IF(Data!Z418="Country",SUMIFS(Data!AY:AY,Data!Z:Z,"TM",Data!R:R,Data!M418),0)))))))</f>
        <v>0</v>
      </c>
      <c r="AZ418" s="18">
        <f>IF(Z418="TM",(COUNTIFS(Orders!AD:AD,Data!M418,Orders!W:W,0,Orders!X:X,0,Orders!S:S,"*Tab*")+COUNTIFS(Orders!AD:AD,Data!M418,Orders!W:W,1,Orders!X:X,1,Orders!S:S,"*Tab*")),IF(Data!Z418="AAM",SUMIFS(Data!AZ:AZ,Data!Z:Z,"TM",Data!X:X,Data!M418),IF(Data!Z418="AM",SUMIFS(Data!AZ:AZ,Data!Z:Z,"TM",Data!V:V,Data!M418),IF(Data!Z418="AZM",SUMIFS(Data!AZ:AZ,Data!Z:Z,"TM",Data!U:U,Data!M418),IF(Data!Z418="Zone",SUMIFS(Data!AZ:AZ,Data!Z:Z,"TM",Data!T:T,Data!M418),IF(Data!Z418="Region",SUMIFS(Data!AZ:AZ,Data!Z:Z,"TM",Data!S:S,Data!M418),IF(Data!Z418="Country",SUMIFS(Data!AZ:AZ,Data!Z:Z,"TM",Data!R:R,Data!M418),0)))))))</f>
        <v>0</v>
      </c>
      <c r="BA418" s="18">
        <f>IF(Z418="TM",(COUNTIFS(Orders!AD:AD,Data!M418,Orders!W:W,0,Orders!X:X,0,Orders!S:S,"*Dental*")+COUNTIFS(Orders!AD:AD,Data!M418,Orders!W:W,1,Orders!X:X,1,Orders!S:S,"*Dental*")+COUNTIFS(Orders!AD:AD,Data!M418,Orders!W:W,0,Orders!X:X,0,Orders!S:S,"*Pediatric*")+COUNTIFS(Orders!AD:AD,Data!M418,Orders!W:W,1,Orders!X:X,1,Orders!S:S,"*Pediatric*")),IF(Data!Z418="AAM",SUMIFS(Data!BA:BA,Data!Z:Z,"TM",Data!X:X,Data!M418),IF(Data!Z418="AM",SUMIFS(Data!BA:BA,Data!Z:Z,"TM",Data!V:V,Data!M418),IF(Data!Z418="AZM",SUMIFS(Data!BA:BA,Data!Z:Z,"TM",Data!U:U,Data!M418),IF(Data!Z418="Zone",SUMIFS(Data!BA:BA,Data!Z:Z,"TM",Data!T:T,Data!M418),IF(Data!Z418="Region",SUMIFS(Data!BA:BA,Data!Z:Z,"TM",Data!S:S,Data!M418),IF(Data!Z418="Country",SUMIFS(Data!BA:BA,Data!Z:Z,"TM",Data!R:R,Data!M418),0)))))))</f>
        <v>0</v>
      </c>
      <c r="BB418" s="18">
        <f>IF(Z418="TM",(COUNTIFS(Orders!AD:AD,Data!M418,Orders!W:W,0,Orders!X:X,0,Orders!S:S,"*Fabric*")+COUNTIFS(Orders!AD:AD,Data!M418,Orders!W:W,1,Orders!X:X,1,Orders!S:S,"*Fabric*")),IF(Data!Z418="AAM",SUMIFS(Data!BB:BB,Data!Z:Z,"TM",Data!X:X,Data!M418),IF(Data!Z418="AM",SUMIFS(Data!BB:BB,Data!Z:Z,"TM",Data!V:V,Data!M418),IF(Data!Z418="AZM",SUMIFS(Data!BB:BB,Data!Z:Z,"TM",Data!U:U,Data!M418),IF(Data!Z418="Zone",SUMIFS(Data!BB:BB,Data!Z:Z,"TM",Data!T:T,Data!M418),IF(Data!Z418="Region",SUMIFS(Data!BB:BB,Data!Z:Z,"TM",Data!S:S,Data!M418),IF(Data!Z418="Country",SUMIFS(Data!BB:BB,Data!Z:Z,"TM",Data!R:R,Data!M418),0)))))))</f>
        <v>0</v>
      </c>
    </row>
    <row r="419" spans="1:54" ht="15.75" x14ac:dyDescent="0.3">
      <c r="A419" s="33" t="str">
        <f t="shared" si="122"/>
        <v/>
      </c>
      <c r="B419" s="33" t="b">
        <f t="shared" si="123"/>
        <v>1</v>
      </c>
      <c r="C419" s="33" t="e">
        <f>IF(ISERROR(SMALL($D$4:$D$594,E419)),””,SMALL($D$4:$D$594,E419))</f>
        <v>#NAME?</v>
      </c>
      <c r="D419" s="34" t="str">
        <f t="shared" si="124"/>
        <v/>
      </c>
      <c r="E419" s="33">
        <f>ROWS($E$4:E419)</f>
        <v>416</v>
      </c>
      <c r="F419" s="33">
        <f t="shared" si="125"/>
        <v>0</v>
      </c>
      <c r="G419" s="33">
        <f>IF(OR(Report!$C$7="",Report!$C$7="All Levels"),1,IF(Report!$C$7=Data!Z419,1,0))</f>
        <v>0</v>
      </c>
      <c r="H419" s="33">
        <f t="shared" si="126"/>
        <v>1</v>
      </c>
      <c r="I419" s="33">
        <f t="shared" si="127"/>
        <v>3</v>
      </c>
      <c r="J419" s="33">
        <f>IF(OR(Report!$F$7="",Report!$F$7="All AMs"),1,IF(Report!$F$7=Data!W419,1,0))</f>
        <v>1</v>
      </c>
      <c r="K419" s="33">
        <f>IF(OR(Report!$E$7="",Report!$E$7="All Zones"),1,IF(Report!$E$7=Data!P419,1,0))</f>
        <v>1</v>
      </c>
      <c r="L419" s="33">
        <f>IF(OR(Report!$D$7="",Report!$D$7="All Regions"),1,IF(Report!$D$7=Data!O419,1,0))</f>
        <v>1</v>
      </c>
      <c r="M419" s="67" t="s">
        <v>1257</v>
      </c>
      <c r="N419" s="67" t="s">
        <v>1258</v>
      </c>
      <c r="O419" s="68" t="s">
        <v>19</v>
      </c>
      <c r="P419" s="68" t="s">
        <v>688</v>
      </c>
      <c r="Q419" s="68" t="s">
        <v>839</v>
      </c>
      <c r="R419" s="67" t="s">
        <v>777</v>
      </c>
      <c r="S419" s="67" t="s">
        <v>753</v>
      </c>
      <c r="T419" s="67" t="s">
        <v>554</v>
      </c>
      <c r="U419" s="67"/>
      <c r="V419" s="67" t="s">
        <v>838</v>
      </c>
      <c r="W419" s="67" t="s">
        <v>726</v>
      </c>
      <c r="X419" s="67"/>
      <c r="Y419" s="68" t="s">
        <v>362</v>
      </c>
      <c r="Z419" s="68" t="s">
        <v>13</v>
      </c>
      <c r="AA419" s="68" t="s">
        <v>925</v>
      </c>
      <c r="AB419" s="18">
        <f>IF(Z419="TM",IF(AA419="H",(COUNTIFS(Orders!AD:AD,Data!M419,Orders!W:W,0,Orders!X:X,0)+COUNTIFS(Orders!AD:AD,Data!M419,Orders!W:W,1,Orders!X:X,1)),0),IF(Data!Z419="AAM",SUMIFS(Data!AB:AB,Data!Z:Z,"TM",Data!X:X,Data!M419,AA:AA,"H"),IF(Data!Z419="AM",SUMIFS(Data!AB:AB,Data!Z:Z,"TM",Data!V:V,Data!M419,AA:AA,"H"),IF(Data!Z419="AZM",SUMIFS(Data!AB:AB,Data!Z:Z,"TM",Data!U:U,Data!M419,AA:AA,"H"),IF(Data!Z419="ZM",SUMIFS(Data!AB:AB,Data!Z:Z,"TM",Data!T:T,Data!M419,AA:AA,"H"),IF(Data!Z419="RM",SUMIFS(Data!AB:AB,Data!Z:Z,"TM",Data!S:S,Data!M419,AA:AA,"H"),IF(Data!Z419="CM",SUMIFS(Data!AB:AB,Data!Z:Z,"TM",Data!R:R,Data!M419,AA:AA,"H"),"")))))))</f>
        <v>0</v>
      </c>
      <c r="AC419" s="28">
        <f>IF(Z419="TM",IF(AA419="H",(SUMIFS(Orders!AG:AG,Orders!AD:AD,Data!M419,Orders!W:W,0,Orders!X:X,0)+SUMIFS(Orders!AG:AG,Orders!AD:AD,Data!M419,Orders!W:W,1,Orders!X:X,1))/12000,0),IF(Data!Z419="AAM",SUMIFS(Data!AC:AC,Data!Z:Z,"TM",Data!X:X,Data!M419,AA:AA,"H"),IF(Data!Z419="AM",SUMIFS(Data!AC:AC,Data!Z:Z,"TM",Data!V:V,Data!M419,AA:AA,"H"),IF(Data!Z419="AZM",SUMIFS(Data!AC:AC,Data!Z:Z,"TM",Data!U:U,Data!M419,AA:AA,"H"),IF(Data!Z419="Zone",SUMIFS(Data!AC:AC,Data!Z:Z,"TM",Data!T:T,Data!M419,AA:AA,"H"),IF(Data!Z419="Region",SUMIFS(Data!AC:AC,Data!Z:Z,"TM",Data!S:S,Data!M419,AA:AA,"H"),IF(Data!Z419="Country",SUMIFS(Data!AC:AC,Data!Z:Z,"TM",Data!R:R,Data!M419,AA:AA,"H"),"")))))))</f>
        <v>0</v>
      </c>
      <c r="AD419" s="18">
        <f>IF(Z419="TM",0,IF(Data!Z419="AAM",SUMIFS(Data!AD:AD,Data!Z:Z,"TM",Data!X:X,Data!M419,AA:AA,"H"),IF(Data!Z419="AM",SUMIFS(Data!AD:AD,Data!Z:Z,"TM",Data!V:V,Data!M419,AA:AA,"H"),IF(Data!Z419="AZM",SUMIFS(Data!AD:AD,Data!Z:Z,"TM",Data!U:U,Data!M419,AA:AA,"H"),IF(Data!Z419="Zone",SUMIFS(Data!AD:AD,Data!Z:Z,"TM",Data!T:T,Data!M419,AA:AA,"H"),IF(Data!Z419="Region",SUMIFS(Data!AD:AD,Data!Z:Z,"TM",Data!S:S,Data!M419,AA:AA,"H"),IF(Data!Z419="Country",SUMIFS(Data!AD:AD,Data!Z:Z,"TM",Data!R:R,Data!M419,AA:AA,"H"),"")))))))</f>
        <v>0</v>
      </c>
      <c r="AE419" s="27">
        <f t="shared" si="111"/>
        <v>0</v>
      </c>
      <c r="AF419" s="26">
        <f t="shared" si="112"/>
        <v>0</v>
      </c>
      <c r="AG419" s="26">
        <f t="shared" si="113"/>
        <v>0</v>
      </c>
      <c r="AH419" s="26">
        <f t="shared" si="114"/>
        <v>0</v>
      </c>
      <c r="AJ419" s="28">
        <f>IF(Z419="TM",IF(AA419="U",(SUMIFS(Orders!AG:AG,Orders!AD:AD,Data!M419,Orders!W:W,0,Orders!X:X,0)+SUMIFS(Orders!AG:AG,Orders!AD:AD,Data!M419,Orders!W:W,1,Orders!X:X,1))/12000,0),IF(Data!Z419="AAM",SUMIFS(Data!AJ:AJ,Data!Z:Z,"TM",Data!X:X,Data!M419,AA:AA,"U"),IF(Data!Z419="AM",SUMIFS(Data!AJ:AJ,Data!Z:Z,"TM",Data!V:V,Data!M419,AA:AA,"U"),IF(Data!Z419="AZM",SUMIFS(Data!AJ:AJ,Data!Z:Z,"TM",Data!U:U,Data!M419,AA:AA,"U"),IF(Data!Z419="Zone",SUMIFS(Data!AJ:AJ,Data!Z:Z,"TM",Data!T:T,Data!M419,AA:AA,"U"),IF(Data!Z419="Region",SUMIFS(Data!AJ:AJ,Data!Z:Z,"TM",Data!S:S,Data!M419,AA:AA,"U"),IF(Data!Z419="Country",SUMIFS(Data!AJ:AJ,Data!Z:Z,"TM",Data!R:R,Data!M419,AA:AA,"U"),"")))))))</f>
        <v>0</v>
      </c>
      <c r="AK419" s="18">
        <f>IF(Z419="TM",IF(AA419="U",(SUMIFS(Orders!AG:AG,Orders!AD:AD,Data!M419,Orders!W:W,0,Orders!X:X,0)+SUMIFS(Orders!AG:AG,Orders!AD:AD,Data!M419,Orders!W:W,1,Orders!X:X,1)),0),IF(Data!Z419="AAM",SUMIFS(Data!AK:AK,Data!Z:Z,"TM",Data!X:X,Data!M419,AA:AA,"U"),IF(Data!Z419="AM",SUMIFS(Data!AK:AK,Data!Z:Z,"TM",Data!V:V,Data!M419,AA:AA,"U"),IF(Data!Z419="AZM",SUMIFS(Data!AK:AK,Data!Z:Z,"TM",Data!U:U,Data!M419,AA:AA,"U"),IF(Data!Z419="Zone",SUMIFS(Data!AK:AK,Data!Z:Z,"TM",Data!T:T,Data!M419,AA:AA,"U"),IF(Data!Z419="Region",SUMIFS(Data!AK:AK,Data!Z:Z,"TM",Data!S:S,Data!M419,AA:AA,"U"),IF(Data!Z419="Country",SUMIFS(Data!AK:AK,Data!Z:Z,"TM",Data!R:R,Data!M419,AA:AA,"U"),"")))))))</f>
        <v>0</v>
      </c>
      <c r="AL419" s="18">
        <f>IF(Z419="TM",12000*0,IF(Data!Z419="AAM",SUMIFS(Data!AL:AL,Data!Z:Z,"TM",Data!X:X,Data!M419,AA:AA,"H"),IF(Data!Z419="AM",SUMIFS(Data!AL:AL,Data!Z:Z,"TM",Data!V:V,Data!M419,AA:AA,"H"),IF(Data!Z419="AZM",SUMIFS(Data!AL:AL,Data!Z:Z,"TM",Data!U:U,Data!M419,AA:AA,"H"),IF(Data!Z419="Zone",SUMIFS(Data!AL:AL,Data!Z:Z,"TM",Data!T:T,Data!M419,AA:AA,"H"),IF(Data!Z419="Region",SUMIFS(Data!AL:AL,Data!Z:Z,"TM",Data!S:S,Data!M419,AA:AA,"H"),IF(Data!Z419="Country",SUMIFS(Data!AL:AL,Data!Z:Z,"TM",Data!R:R,Data!M419,AA:AA,"H"),"")))))))</f>
        <v>0</v>
      </c>
      <c r="AM419" s="27">
        <f t="shared" si="115"/>
        <v>0</v>
      </c>
      <c r="AN419" s="26">
        <f t="shared" si="116"/>
        <v>0</v>
      </c>
      <c r="AO419" s="26">
        <f t="shared" si="117"/>
        <v>0</v>
      </c>
      <c r="AQ419" s="28">
        <f t="shared" si="118"/>
        <v>0</v>
      </c>
      <c r="AR419" s="18">
        <f t="shared" si="119"/>
        <v>0</v>
      </c>
      <c r="AS419" s="18">
        <f t="shared" si="120"/>
        <v>0</v>
      </c>
      <c r="AT419" s="27">
        <f t="shared" si="121"/>
        <v>0</v>
      </c>
      <c r="AU419" s="27"/>
      <c r="AV419" s="27"/>
      <c r="AW419" s="18">
        <f>IF(Z419="TM",(COUNTIFS(Orders!AD:AD,Data!M419,Orders!W:W,0,Orders!X:X,0,Orders!S:S,"*Ray*")+COUNTIFS(Orders!AD:AD,Data!M419,Orders!W:W,1,Orders!X:X,1,Orders!S:S,"*Ray*")+COUNTIFS(Orders!AD:AD,Data!M419,Orders!W:W,0,Orders!X:X,0,Orders!S:S,"*Fabric*")+COUNTIFS(Orders!AD:AD,Data!M419,Orders!W:W,1,Orders!X:X,1,Orders!S:S,"*Fabric*")),IF(Data!Z419="AAM",SUMIFS(Data!AW:AW,Data!Z:Z,"TM",Data!X:X,Data!M419),IF(Data!Z419="AM",SUMIFS(Data!AW:AW,Data!Z:Z,"TM",Data!V:V,Data!M419),IF(Data!Z419="AZM",SUMIFS(Data!AW:AW,Data!Z:Z,"TM",Data!U:U,Data!M419),IF(Data!Z419="Zone",SUMIFS(Data!AW:AW,Data!Z:Z,"TM",Data!T:T,Data!M419),IF(Data!Z419="Region",SUMIFS(Data!AW:AW,Data!Z:Z,"TM",Data!S:S,Data!M419),IF(Data!Z419="Country",SUMIFS(Data!AW:AW,Data!Z:Z,"TM",Data!R:R,Data!M419),0)))))))</f>
        <v>0</v>
      </c>
      <c r="AX419" s="18">
        <f>IF(Z419="TM",(COUNTIFS(Orders!AD:AD,Data!M419,Orders!W:W,0,Orders!X:X,0,Orders!S:S,"*Starter*")+COUNTIFS(Orders!AD:AD,Data!M419,Orders!W:W,1,Orders!X:X,1,Orders!S:S,"*Starter*")),IF(Data!Z419="AAM",SUMIFS(Data!AX:AX,Data!Z:Z,"TM",Data!X:X,Data!M419),IF(Data!Z419="AM",SUMIFS(Data!AX:AX,Data!Z:Z,"TM",Data!V:V,Data!M419),IF(Data!Z419="AZM",SUMIFS(Data!AX:AX,Data!Z:Z,"TM",Data!U:U,Data!M419),IF(Data!Z419="Zone",SUMIFS(Data!AX:AX,Data!Z:Z,"TM",Data!T:T,Data!M419),IF(Data!Z419="Region",SUMIFS(Data!AX:AX,Data!Z:Z,"TM",Data!S:S,Data!M419),IF(Data!Z419="Country",SUMIFS(Data!AX:AX,Data!Z:Z,"TM",Data!R:R,Data!M419),0)))))))</f>
        <v>0</v>
      </c>
      <c r="AY419" s="18">
        <f>IF(Z419="TM",(COUNTIFS(Orders!AD:AD,Data!M419,Orders!W:W,0,Orders!X:X,0,Orders!S:S,"*Pro*")+COUNTIFS(Orders!AD:AD,Data!M419,Orders!W:W,1,Orders!X:X,1,Orders!S:S,"*Pro*")),IF(Data!Z419="AAM",SUMIFS(Data!AY:AY,Data!Z:Z,"TM",Data!X:X,Data!M419),IF(Data!Z419="AM",SUMIFS(Data!AY:AY,Data!Z:Z,"TM",Data!V:V,Data!M419),IF(Data!Z419="AZM",SUMIFS(Data!AY:AY,Data!Z:Z,"TM",Data!U:U,Data!M419),IF(Data!Z419="Zone",SUMIFS(Data!AY:AY,Data!Z:Z,"TM",Data!T:T,Data!M419),IF(Data!Z419="Region",SUMIFS(Data!AY:AY,Data!Z:Z,"TM",Data!S:S,Data!M419),IF(Data!Z419="Country",SUMIFS(Data!AY:AY,Data!Z:Z,"TM",Data!R:R,Data!M419),0)))))))</f>
        <v>0</v>
      </c>
      <c r="AZ419" s="18">
        <f>IF(Z419="TM",(COUNTIFS(Orders!AD:AD,Data!M419,Orders!W:W,0,Orders!X:X,0,Orders!S:S,"*Tab*")+COUNTIFS(Orders!AD:AD,Data!M419,Orders!W:W,1,Orders!X:X,1,Orders!S:S,"*Tab*")),IF(Data!Z419="AAM",SUMIFS(Data!AZ:AZ,Data!Z:Z,"TM",Data!X:X,Data!M419),IF(Data!Z419="AM",SUMIFS(Data!AZ:AZ,Data!Z:Z,"TM",Data!V:V,Data!M419),IF(Data!Z419="AZM",SUMIFS(Data!AZ:AZ,Data!Z:Z,"TM",Data!U:U,Data!M419),IF(Data!Z419="Zone",SUMIFS(Data!AZ:AZ,Data!Z:Z,"TM",Data!T:T,Data!M419),IF(Data!Z419="Region",SUMIFS(Data!AZ:AZ,Data!Z:Z,"TM",Data!S:S,Data!M419),IF(Data!Z419="Country",SUMIFS(Data!AZ:AZ,Data!Z:Z,"TM",Data!R:R,Data!M419),0)))))))</f>
        <v>0</v>
      </c>
      <c r="BA419" s="18">
        <f>IF(Z419="TM",(COUNTIFS(Orders!AD:AD,Data!M419,Orders!W:W,0,Orders!X:X,0,Orders!S:S,"*Dental*")+COUNTIFS(Orders!AD:AD,Data!M419,Orders!W:W,1,Orders!X:X,1,Orders!S:S,"*Dental*")+COUNTIFS(Orders!AD:AD,Data!M419,Orders!W:W,0,Orders!X:X,0,Orders!S:S,"*Pediatric*")+COUNTIFS(Orders!AD:AD,Data!M419,Orders!W:W,1,Orders!X:X,1,Orders!S:S,"*Pediatric*")),IF(Data!Z419="AAM",SUMIFS(Data!BA:BA,Data!Z:Z,"TM",Data!X:X,Data!M419),IF(Data!Z419="AM",SUMIFS(Data!BA:BA,Data!Z:Z,"TM",Data!V:V,Data!M419),IF(Data!Z419="AZM",SUMIFS(Data!BA:BA,Data!Z:Z,"TM",Data!U:U,Data!M419),IF(Data!Z419="Zone",SUMIFS(Data!BA:BA,Data!Z:Z,"TM",Data!T:T,Data!M419),IF(Data!Z419="Region",SUMIFS(Data!BA:BA,Data!Z:Z,"TM",Data!S:S,Data!M419),IF(Data!Z419="Country",SUMIFS(Data!BA:BA,Data!Z:Z,"TM",Data!R:R,Data!M419),0)))))))</f>
        <v>0</v>
      </c>
      <c r="BB419" s="18">
        <f>IF(Z419="TM",(COUNTIFS(Orders!AD:AD,Data!M419,Orders!W:W,0,Orders!X:X,0,Orders!S:S,"*Fabric*")+COUNTIFS(Orders!AD:AD,Data!M419,Orders!W:W,1,Orders!X:X,1,Orders!S:S,"*Fabric*")),IF(Data!Z419="AAM",SUMIFS(Data!BB:BB,Data!Z:Z,"TM",Data!X:X,Data!M419),IF(Data!Z419="AM",SUMIFS(Data!BB:BB,Data!Z:Z,"TM",Data!V:V,Data!M419),IF(Data!Z419="AZM",SUMIFS(Data!BB:BB,Data!Z:Z,"TM",Data!U:U,Data!M419),IF(Data!Z419="Zone",SUMIFS(Data!BB:BB,Data!Z:Z,"TM",Data!T:T,Data!M419),IF(Data!Z419="Region",SUMIFS(Data!BB:BB,Data!Z:Z,"TM",Data!S:S,Data!M419),IF(Data!Z419="Country",SUMIFS(Data!BB:BB,Data!Z:Z,"TM",Data!R:R,Data!M419),0)))))))</f>
        <v>0</v>
      </c>
    </row>
    <row r="420" spans="1:54" ht="15.75" x14ac:dyDescent="0.3">
      <c r="A420" s="33" t="str">
        <f t="shared" si="122"/>
        <v/>
      </c>
      <c r="B420" s="33" t="b">
        <f t="shared" si="123"/>
        <v>1</v>
      </c>
      <c r="C420" s="33" t="e">
        <f>IF(ISERROR(SMALL($D$4:$D$594,E420)),””,SMALL($D$4:$D$594,E420))</f>
        <v>#NAME?</v>
      </c>
      <c r="D420" s="34" t="str">
        <f t="shared" si="124"/>
        <v/>
      </c>
      <c r="E420" s="33">
        <f>ROWS($E$4:E420)</f>
        <v>417</v>
      </c>
      <c r="F420" s="33">
        <f t="shared" si="125"/>
        <v>0</v>
      </c>
      <c r="G420" s="33">
        <f>IF(OR(Report!$C$7="",Report!$C$7="All Levels"),1,IF(Report!$C$7=Data!Z420,1,0))</f>
        <v>0</v>
      </c>
      <c r="H420" s="33">
        <f t="shared" si="126"/>
        <v>1</v>
      </c>
      <c r="I420" s="33">
        <f t="shared" si="127"/>
        <v>3</v>
      </c>
      <c r="J420" s="33">
        <f>IF(OR(Report!$F$7="",Report!$F$7="All AMs"),1,IF(Report!$F$7=Data!W420,1,0))</f>
        <v>1</v>
      </c>
      <c r="K420" s="33">
        <f>IF(OR(Report!$E$7="",Report!$E$7="All Zones"),1,IF(Report!$E$7=Data!P420,1,0))</f>
        <v>1</v>
      </c>
      <c r="L420" s="33">
        <f>IF(OR(Report!$D$7="",Report!$D$7="All Regions"),1,IF(Report!$D$7=Data!O420,1,0))</f>
        <v>1</v>
      </c>
      <c r="M420" s="67" t="s">
        <v>449</v>
      </c>
      <c r="N420" s="67" t="s">
        <v>1259</v>
      </c>
      <c r="O420" s="68" t="s">
        <v>19</v>
      </c>
      <c r="P420" s="68" t="s">
        <v>688</v>
      </c>
      <c r="Q420" s="68" t="s">
        <v>839</v>
      </c>
      <c r="R420" s="67" t="s">
        <v>777</v>
      </c>
      <c r="S420" s="67" t="s">
        <v>753</v>
      </c>
      <c r="T420" s="67" t="s">
        <v>554</v>
      </c>
      <c r="U420" s="67"/>
      <c r="V420" s="67" t="s">
        <v>838</v>
      </c>
      <c r="W420" s="67" t="s">
        <v>726</v>
      </c>
      <c r="X420" s="67"/>
      <c r="Y420" s="68" t="s">
        <v>361</v>
      </c>
      <c r="Z420" s="68" t="s">
        <v>13</v>
      </c>
      <c r="AA420" s="68" t="s">
        <v>925</v>
      </c>
      <c r="AB420" s="18">
        <f>IF(Z420="TM",IF(AA420="H",(COUNTIFS(Orders!AD:AD,Data!M420,Orders!W:W,0,Orders!X:X,0)+COUNTIFS(Orders!AD:AD,Data!M420,Orders!W:W,1,Orders!X:X,1)),0),IF(Data!Z420="AAM",SUMIFS(Data!AB:AB,Data!Z:Z,"TM",Data!X:X,Data!M420,AA:AA,"H"),IF(Data!Z420="AM",SUMIFS(Data!AB:AB,Data!Z:Z,"TM",Data!V:V,Data!M420,AA:AA,"H"),IF(Data!Z420="AZM",SUMIFS(Data!AB:AB,Data!Z:Z,"TM",Data!U:U,Data!M420,AA:AA,"H"),IF(Data!Z420="ZM",SUMIFS(Data!AB:AB,Data!Z:Z,"TM",Data!T:T,Data!M420,AA:AA,"H"),IF(Data!Z420="RM",SUMIFS(Data!AB:AB,Data!Z:Z,"TM",Data!S:S,Data!M420,AA:AA,"H"),IF(Data!Z420="CM",SUMIFS(Data!AB:AB,Data!Z:Z,"TM",Data!R:R,Data!M420,AA:AA,"H"),"")))))))</f>
        <v>0</v>
      </c>
      <c r="AC420" s="28">
        <f>IF(Z420="TM",IF(AA420="H",(SUMIFS(Orders!AG:AG,Orders!AD:AD,Data!M420,Orders!W:W,0,Orders!X:X,0)+SUMIFS(Orders!AG:AG,Orders!AD:AD,Data!M420,Orders!W:W,1,Orders!X:X,1))/12000,0),IF(Data!Z420="AAM",SUMIFS(Data!AC:AC,Data!Z:Z,"TM",Data!X:X,Data!M420,AA:AA,"H"),IF(Data!Z420="AM",SUMIFS(Data!AC:AC,Data!Z:Z,"TM",Data!V:V,Data!M420,AA:AA,"H"),IF(Data!Z420="AZM",SUMIFS(Data!AC:AC,Data!Z:Z,"TM",Data!U:U,Data!M420,AA:AA,"H"),IF(Data!Z420="Zone",SUMIFS(Data!AC:AC,Data!Z:Z,"TM",Data!T:T,Data!M420,AA:AA,"H"),IF(Data!Z420="Region",SUMIFS(Data!AC:AC,Data!Z:Z,"TM",Data!S:S,Data!M420,AA:AA,"H"),IF(Data!Z420="Country",SUMIFS(Data!AC:AC,Data!Z:Z,"TM",Data!R:R,Data!M420,AA:AA,"H"),"")))))))</f>
        <v>0</v>
      </c>
      <c r="AD420" s="18">
        <f>IF(Z420="TM",0,IF(Data!Z420="AAM",SUMIFS(Data!AD:AD,Data!Z:Z,"TM",Data!X:X,Data!M420,AA:AA,"H"),IF(Data!Z420="AM",SUMIFS(Data!AD:AD,Data!Z:Z,"TM",Data!V:V,Data!M420,AA:AA,"H"),IF(Data!Z420="AZM",SUMIFS(Data!AD:AD,Data!Z:Z,"TM",Data!U:U,Data!M420,AA:AA,"H"),IF(Data!Z420="Zone",SUMIFS(Data!AD:AD,Data!Z:Z,"TM",Data!T:T,Data!M420,AA:AA,"H"),IF(Data!Z420="Region",SUMIFS(Data!AD:AD,Data!Z:Z,"TM",Data!S:S,Data!M420,AA:AA,"H"),IF(Data!Z420="Country",SUMIFS(Data!AD:AD,Data!Z:Z,"TM",Data!R:R,Data!M420,AA:AA,"H"),"")))))))</f>
        <v>0</v>
      </c>
      <c r="AE420" s="27">
        <f t="shared" si="111"/>
        <v>0</v>
      </c>
      <c r="AF420" s="26">
        <f t="shared" si="112"/>
        <v>0</v>
      </c>
      <c r="AG420" s="26">
        <f t="shared" si="113"/>
        <v>0</v>
      </c>
      <c r="AH420" s="26">
        <f t="shared" si="114"/>
        <v>0</v>
      </c>
      <c r="AJ420" s="28">
        <f>IF(Z420="TM",IF(AA420="U",(SUMIFS(Orders!AG:AG,Orders!AD:AD,Data!M420,Orders!W:W,0,Orders!X:X,0)+SUMIFS(Orders!AG:AG,Orders!AD:AD,Data!M420,Orders!W:W,1,Orders!X:X,1))/12000,0),IF(Data!Z420="AAM",SUMIFS(Data!AJ:AJ,Data!Z:Z,"TM",Data!X:X,Data!M420,AA:AA,"U"),IF(Data!Z420="AM",SUMIFS(Data!AJ:AJ,Data!Z:Z,"TM",Data!V:V,Data!M420,AA:AA,"U"),IF(Data!Z420="AZM",SUMIFS(Data!AJ:AJ,Data!Z:Z,"TM",Data!U:U,Data!M420,AA:AA,"U"),IF(Data!Z420="Zone",SUMIFS(Data!AJ:AJ,Data!Z:Z,"TM",Data!T:T,Data!M420,AA:AA,"U"),IF(Data!Z420="Region",SUMIFS(Data!AJ:AJ,Data!Z:Z,"TM",Data!S:S,Data!M420,AA:AA,"U"),IF(Data!Z420="Country",SUMIFS(Data!AJ:AJ,Data!Z:Z,"TM",Data!R:R,Data!M420,AA:AA,"U"),"")))))))</f>
        <v>0</v>
      </c>
      <c r="AK420" s="18">
        <f>IF(Z420="TM",IF(AA420="U",(SUMIFS(Orders!AG:AG,Orders!AD:AD,Data!M420,Orders!W:W,0,Orders!X:X,0)+SUMIFS(Orders!AG:AG,Orders!AD:AD,Data!M420,Orders!W:W,1,Orders!X:X,1)),0),IF(Data!Z420="AAM",SUMIFS(Data!AK:AK,Data!Z:Z,"TM",Data!X:X,Data!M420,AA:AA,"U"),IF(Data!Z420="AM",SUMIFS(Data!AK:AK,Data!Z:Z,"TM",Data!V:V,Data!M420,AA:AA,"U"),IF(Data!Z420="AZM",SUMIFS(Data!AK:AK,Data!Z:Z,"TM",Data!U:U,Data!M420,AA:AA,"U"),IF(Data!Z420="Zone",SUMIFS(Data!AK:AK,Data!Z:Z,"TM",Data!T:T,Data!M420,AA:AA,"U"),IF(Data!Z420="Region",SUMIFS(Data!AK:AK,Data!Z:Z,"TM",Data!S:S,Data!M420,AA:AA,"U"),IF(Data!Z420="Country",SUMIFS(Data!AK:AK,Data!Z:Z,"TM",Data!R:R,Data!M420,AA:AA,"U"),"")))))))</f>
        <v>0</v>
      </c>
      <c r="AL420" s="18">
        <f>IF(Z420="TM",12000*0,IF(Data!Z420="AAM",SUMIFS(Data!AL:AL,Data!Z:Z,"TM",Data!X:X,Data!M420,AA:AA,"H"),IF(Data!Z420="AM",SUMIFS(Data!AL:AL,Data!Z:Z,"TM",Data!V:V,Data!M420,AA:AA,"H"),IF(Data!Z420="AZM",SUMIFS(Data!AL:AL,Data!Z:Z,"TM",Data!U:U,Data!M420,AA:AA,"H"),IF(Data!Z420="Zone",SUMIFS(Data!AL:AL,Data!Z:Z,"TM",Data!T:T,Data!M420,AA:AA,"H"),IF(Data!Z420="Region",SUMIFS(Data!AL:AL,Data!Z:Z,"TM",Data!S:S,Data!M420,AA:AA,"H"),IF(Data!Z420="Country",SUMIFS(Data!AL:AL,Data!Z:Z,"TM",Data!R:R,Data!M420,AA:AA,"H"),"")))))))</f>
        <v>0</v>
      </c>
      <c r="AM420" s="27">
        <f t="shared" si="115"/>
        <v>0</v>
      </c>
      <c r="AN420" s="26">
        <f t="shared" si="116"/>
        <v>0</v>
      </c>
      <c r="AO420" s="26">
        <f t="shared" si="117"/>
        <v>0</v>
      </c>
      <c r="AQ420" s="28">
        <f t="shared" si="118"/>
        <v>0</v>
      </c>
      <c r="AR420" s="18">
        <f t="shared" si="119"/>
        <v>0</v>
      </c>
      <c r="AS420" s="18">
        <f t="shared" si="120"/>
        <v>0</v>
      </c>
      <c r="AT420" s="27">
        <f t="shared" si="121"/>
        <v>0</v>
      </c>
      <c r="AU420" s="27"/>
      <c r="AV420" s="27"/>
      <c r="AW420" s="18">
        <f>IF(Z420="TM",(COUNTIFS(Orders!AD:AD,Data!M420,Orders!W:W,0,Orders!X:X,0,Orders!S:S,"*Ray*")+COUNTIFS(Orders!AD:AD,Data!M420,Orders!W:W,1,Orders!X:X,1,Orders!S:S,"*Ray*")+COUNTIFS(Orders!AD:AD,Data!M420,Orders!W:W,0,Orders!X:X,0,Orders!S:S,"*Fabric*")+COUNTIFS(Orders!AD:AD,Data!M420,Orders!W:W,1,Orders!X:X,1,Orders!S:S,"*Fabric*")),IF(Data!Z420="AAM",SUMIFS(Data!AW:AW,Data!Z:Z,"TM",Data!X:X,Data!M420),IF(Data!Z420="AM",SUMIFS(Data!AW:AW,Data!Z:Z,"TM",Data!V:V,Data!M420),IF(Data!Z420="AZM",SUMIFS(Data!AW:AW,Data!Z:Z,"TM",Data!U:U,Data!M420),IF(Data!Z420="Zone",SUMIFS(Data!AW:AW,Data!Z:Z,"TM",Data!T:T,Data!M420),IF(Data!Z420="Region",SUMIFS(Data!AW:AW,Data!Z:Z,"TM",Data!S:S,Data!M420),IF(Data!Z420="Country",SUMIFS(Data!AW:AW,Data!Z:Z,"TM",Data!R:R,Data!M420),0)))))))</f>
        <v>0</v>
      </c>
      <c r="AX420" s="18">
        <f>IF(Z420="TM",(COUNTIFS(Orders!AD:AD,Data!M420,Orders!W:W,0,Orders!X:X,0,Orders!S:S,"*Starter*")+COUNTIFS(Orders!AD:AD,Data!M420,Orders!W:W,1,Orders!X:X,1,Orders!S:S,"*Starter*")),IF(Data!Z420="AAM",SUMIFS(Data!AX:AX,Data!Z:Z,"TM",Data!X:X,Data!M420),IF(Data!Z420="AM",SUMIFS(Data!AX:AX,Data!Z:Z,"TM",Data!V:V,Data!M420),IF(Data!Z420="AZM",SUMIFS(Data!AX:AX,Data!Z:Z,"TM",Data!U:U,Data!M420),IF(Data!Z420="Zone",SUMIFS(Data!AX:AX,Data!Z:Z,"TM",Data!T:T,Data!M420),IF(Data!Z420="Region",SUMIFS(Data!AX:AX,Data!Z:Z,"TM",Data!S:S,Data!M420),IF(Data!Z420="Country",SUMIFS(Data!AX:AX,Data!Z:Z,"TM",Data!R:R,Data!M420),0)))))))</f>
        <v>0</v>
      </c>
      <c r="AY420" s="18">
        <f>IF(Z420="TM",(COUNTIFS(Orders!AD:AD,Data!M420,Orders!W:W,0,Orders!X:X,0,Orders!S:S,"*Pro*")+COUNTIFS(Orders!AD:AD,Data!M420,Orders!W:W,1,Orders!X:X,1,Orders!S:S,"*Pro*")),IF(Data!Z420="AAM",SUMIFS(Data!AY:AY,Data!Z:Z,"TM",Data!X:X,Data!M420),IF(Data!Z420="AM",SUMIFS(Data!AY:AY,Data!Z:Z,"TM",Data!V:V,Data!M420),IF(Data!Z420="AZM",SUMIFS(Data!AY:AY,Data!Z:Z,"TM",Data!U:U,Data!M420),IF(Data!Z420="Zone",SUMIFS(Data!AY:AY,Data!Z:Z,"TM",Data!T:T,Data!M420),IF(Data!Z420="Region",SUMIFS(Data!AY:AY,Data!Z:Z,"TM",Data!S:S,Data!M420),IF(Data!Z420="Country",SUMIFS(Data!AY:AY,Data!Z:Z,"TM",Data!R:R,Data!M420),0)))))))</f>
        <v>0</v>
      </c>
      <c r="AZ420" s="18">
        <f>IF(Z420="TM",(COUNTIFS(Orders!AD:AD,Data!M420,Orders!W:W,0,Orders!X:X,0,Orders!S:S,"*Tab*")+COUNTIFS(Orders!AD:AD,Data!M420,Orders!W:W,1,Orders!X:X,1,Orders!S:S,"*Tab*")),IF(Data!Z420="AAM",SUMIFS(Data!AZ:AZ,Data!Z:Z,"TM",Data!X:X,Data!M420),IF(Data!Z420="AM",SUMIFS(Data!AZ:AZ,Data!Z:Z,"TM",Data!V:V,Data!M420),IF(Data!Z420="AZM",SUMIFS(Data!AZ:AZ,Data!Z:Z,"TM",Data!U:U,Data!M420),IF(Data!Z420="Zone",SUMIFS(Data!AZ:AZ,Data!Z:Z,"TM",Data!T:T,Data!M420),IF(Data!Z420="Region",SUMIFS(Data!AZ:AZ,Data!Z:Z,"TM",Data!S:S,Data!M420),IF(Data!Z420="Country",SUMIFS(Data!AZ:AZ,Data!Z:Z,"TM",Data!R:R,Data!M420),0)))))))</f>
        <v>0</v>
      </c>
      <c r="BA420" s="18">
        <f>IF(Z420="TM",(COUNTIFS(Orders!AD:AD,Data!M420,Orders!W:W,0,Orders!X:X,0,Orders!S:S,"*Dental*")+COUNTIFS(Orders!AD:AD,Data!M420,Orders!W:W,1,Orders!X:X,1,Orders!S:S,"*Dental*")+COUNTIFS(Orders!AD:AD,Data!M420,Orders!W:W,0,Orders!X:X,0,Orders!S:S,"*Pediatric*")+COUNTIFS(Orders!AD:AD,Data!M420,Orders!W:W,1,Orders!X:X,1,Orders!S:S,"*Pediatric*")),IF(Data!Z420="AAM",SUMIFS(Data!BA:BA,Data!Z:Z,"TM",Data!X:X,Data!M420),IF(Data!Z420="AM",SUMIFS(Data!BA:BA,Data!Z:Z,"TM",Data!V:V,Data!M420),IF(Data!Z420="AZM",SUMIFS(Data!BA:BA,Data!Z:Z,"TM",Data!U:U,Data!M420),IF(Data!Z420="Zone",SUMIFS(Data!BA:BA,Data!Z:Z,"TM",Data!T:T,Data!M420),IF(Data!Z420="Region",SUMIFS(Data!BA:BA,Data!Z:Z,"TM",Data!S:S,Data!M420),IF(Data!Z420="Country",SUMIFS(Data!BA:BA,Data!Z:Z,"TM",Data!R:R,Data!M420),0)))))))</f>
        <v>0</v>
      </c>
      <c r="BB420" s="18">
        <f>IF(Z420="TM",(COUNTIFS(Orders!AD:AD,Data!M420,Orders!W:W,0,Orders!X:X,0,Orders!S:S,"*Fabric*")+COUNTIFS(Orders!AD:AD,Data!M420,Orders!W:W,1,Orders!X:X,1,Orders!S:S,"*Fabric*")),IF(Data!Z420="AAM",SUMIFS(Data!BB:BB,Data!Z:Z,"TM",Data!X:X,Data!M420),IF(Data!Z420="AM",SUMIFS(Data!BB:BB,Data!Z:Z,"TM",Data!V:V,Data!M420),IF(Data!Z420="AZM",SUMIFS(Data!BB:BB,Data!Z:Z,"TM",Data!U:U,Data!M420),IF(Data!Z420="Zone",SUMIFS(Data!BB:BB,Data!Z:Z,"TM",Data!T:T,Data!M420),IF(Data!Z420="Region",SUMIFS(Data!BB:BB,Data!Z:Z,"TM",Data!S:S,Data!M420),IF(Data!Z420="Country",SUMIFS(Data!BB:BB,Data!Z:Z,"TM",Data!R:R,Data!M420),0)))))))</f>
        <v>0</v>
      </c>
    </row>
    <row r="421" spans="1:54" ht="15.75" x14ac:dyDescent="0.3">
      <c r="A421" s="33" t="str">
        <f t="shared" si="122"/>
        <v/>
      </c>
      <c r="B421" s="33" t="b">
        <f t="shared" si="123"/>
        <v>1</v>
      </c>
      <c r="C421" s="33" t="e">
        <f>IF(ISERROR(SMALL($D$4:$D$594,E421)),””,SMALL($D$4:$D$594,E421))</f>
        <v>#NAME?</v>
      </c>
      <c r="D421" s="34" t="str">
        <f t="shared" si="124"/>
        <v/>
      </c>
      <c r="E421" s="33">
        <f>ROWS($E$4:E421)</f>
        <v>418</v>
      </c>
      <c r="F421" s="33">
        <f t="shared" si="125"/>
        <v>0</v>
      </c>
      <c r="G421" s="33">
        <f>IF(OR(Report!$C$7="",Report!$C$7="All Levels"),1,IF(Report!$C$7=Data!Z421,1,0))</f>
        <v>0</v>
      </c>
      <c r="H421" s="33">
        <f t="shared" si="126"/>
        <v>1</v>
      </c>
      <c r="I421" s="33">
        <f t="shared" si="127"/>
        <v>3</v>
      </c>
      <c r="J421" s="33">
        <f>IF(OR(Report!$F$7="",Report!$F$7="All AMs"),1,IF(Report!$F$7=Data!W421,1,0))</f>
        <v>1</v>
      </c>
      <c r="K421" s="33">
        <f>IF(OR(Report!$E$7="",Report!$E$7="All Zones"),1,IF(Report!$E$7=Data!P421,1,0))</f>
        <v>1</v>
      </c>
      <c r="L421" s="33">
        <f>IF(OR(Report!$D$7="",Report!$D$7="All Regions"),1,IF(Report!$D$7=Data!O421,1,0))</f>
        <v>1</v>
      </c>
      <c r="M421" s="67" t="s">
        <v>1260</v>
      </c>
      <c r="N421" s="67" t="s">
        <v>1261</v>
      </c>
      <c r="O421" s="68" t="s">
        <v>19</v>
      </c>
      <c r="P421" s="68" t="s">
        <v>688</v>
      </c>
      <c r="Q421" s="68" t="s">
        <v>841</v>
      </c>
      <c r="R421" s="67" t="s">
        <v>777</v>
      </c>
      <c r="S421" s="67" t="s">
        <v>753</v>
      </c>
      <c r="T421" s="67" t="s">
        <v>554</v>
      </c>
      <c r="U421" s="67"/>
      <c r="V421" s="67" t="s">
        <v>840</v>
      </c>
      <c r="W421" s="67" t="s">
        <v>727</v>
      </c>
      <c r="X421" s="67"/>
      <c r="Y421" s="68" t="s">
        <v>361</v>
      </c>
      <c r="Z421" s="68" t="s">
        <v>13</v>
      </c>
      <c r="AA421" s="68" t="s">
        <v>70</v>
      </c>
      <c r="AB421" s="18">
        <f>IF(Z421="TM",IF(AA421="H",(COUNTIFS(Orders!AD:AD,Data!M421,Orders!W:W,0,Orders!X:X,0)+COUNTIFS(Orders!AD:AD,Data!M421,Orders!W:W,1,Orders!X:X,1)),0),IF(Data!Z421="AAM",SUMIFS(Data!AB:AB,Data!Z:Z,"TM",Data!X:X,Data!M421,AA:AA,"H"),IF(Data!Z421="AM",SUMIFS(Data!AB:AB,Data!Z:Z,"TM",Data!V:V,Data!M421,AA:AA,"H"),IF(Data!Z421="AZM",SUMIFS(Data!AB:AB,Data!Z:Z,"TM",Data!U:U,Data!M421,AA:AA,"H"),IF(Data!Z421="ZM",SUMIFS(Data!AB:AB,Data!Z:Z,"TM",Data!T:T,Data!M421,AA:AA,"H"),IF(Data!Z421="RM",SUMIFS(Data!AB:AB,Data!Z:Z,"TM",Data!S:S,Data!M421,AA:AA,"H"),IF(Data!Z421="CM",SUMIFS(Data!AB:AB,Data!Z:Z,"TM",Data!R:R,Data!M421,AA:AA,"H"),"")))))))</f>
        <v>0</v>
      </c>
      <c r="AC421" s="28">
        <f>IF(Z421="TM",IF(AA421="H",(SUMIFS(Orders!AG:AG,Orders!AD:AD,Data!M421,Orders!W:W,0,Orders!X:X,0)+SUMIFS(Orders!AG:AG,Orders!AD:AD,Data!M421,Orders!W:W,1,Orders!X:X,1))/12000,0),IF(Data!Z421="AAM",SUMIFS(Data!AC:AC,Data!Z:Z,"TM",Data!X:X,Data!M421,AA:AA,"H"),IF(Data!Z421="AM",SUMIFS(Data!AC:AC,Data!Z:Z,"TM",Data!V:V,Data!M421,AA:AA,"H"),IF(Data!Z421="AZM",SUMIFS(Data!AC:AC,Data!Z:Z,"TM",Data!U:U,Data!M421,AA:AA,"H"),IF(Data!Z421="Zone",SUMIFS(Data!AC:AC,Data!Z:Z,"TM",Data!T:T,Data!M421,AA:AA,"H"),IF(Data!Z421="Region",SUMIFS(Data!AC:AC,Data!Z:Z,"TM",Data!S:S,Data!M421,AA:AA,"H"),IF(Data!Z421="Country",SUMIFS(Data!AC:AC,Data!Z:Z,"TM",Data!R:R,Data!M421,AA:AA,"H"),"")))))))</f>
        <v>0</v>
      </c>
      <c r="AD421" s="18">
        <f>IF(Z421="TM",0,IF(Data!Z421="AAM",SUMIFS(Data!AD:AD,Data!Z:Z,"TM",Data!X:X,Data!M421,AA:AA,"H"),IF(Data!Z421="AM",SUMIFS(Data!AD:AD,Data!Z:Z,"TM",Data!V:V,Data!M421,AA:AA,"H"),IF(Data!Z421="AZM",SUMIFS(Data!AD:AD,Data!Z:Z,"TM",Data!U:U,Data!M421,AA:AA,"H"),IF(Data!Z421="Zone",SUMIFS(Data!AD:AD,Data!Z:Z,"TM",Data!T:T,Data!M421,AA:AA,"H"),IF(Data!Z421="Region",SUMIFS(Data!AD:AD,Data!Z:Z,"TM",Data!S:S,Data!M421,AA:AA,"H"),IF(Data!Z421="Country",SUMIFS(Data!AD:AD,Data!Z:Z,"TM",Data!R:R,Data!M421,AA:AA,"H"),"")))))))</f>
        <v>0</v>
      </c>
      <c r="AE421" s="27">
        <f t="shared" si="111"/>
        <v>0</v>
      </c>
      <c r="AF421" s="26">
        <f t="shared" si="112"/>
        <v>0</v>
      </c>
      <c r="AG421" s="26">
        <f t="shared" si="113"/>
        <v>0</v>
      </c>
      <c r="AH421" s="26">
        <f t="shared" si="114"/>
        <v>0</v>
      </c>
      <c r="AJ421" s="28">
        <f>IF(Z421="TM",IF(AA421="U",(SUMIFS(Orders!AG:AG,Orders!AD:AD,Data!M421,Orders!W:W,0,Orders!X:X,0)+SUMIFS(Orders!AG:AG,Orders!AD:AD,Data!M421,Orders!W:W,1,Orders!X:X,1))/12000,0),IF(Data!Z421="AAM",SUMIFS(Data!AJ:AJ,Data!Z:Z,"TM",Data!X:X,Data!M421,AA:AA,"U"),IF(Data!Z421="AM",SUMIFS(Data!AJ:AJ,Data!Z:Z,"TM",Data!V:V,Data!M421,AA:AA,"U"),IF(Data!Z421="AZM",SUMIFS(Data!AJ:AJ,Data!Z:Z,"TM",Data!U:U,Data!M421,AA:AA,"U"),IF(Data!Z421="Zone",SUMIFS(Data!AJ:AJ,Data!Z:Z,"TM",Data!T:T,Data!M421,AA:AA,"U"),IF(Data!Z421="Region",SUMIFS(Data!AJ:AJ,Data!Z:Z,"TM",Data!S:S,Data!M421,AA:AA,"U"),IF(Data!Z421="Country",SUMIFS(Data!AJ:AJ,Data!Z:Z,"TM",Data!R:R,Data!M421,AA:AA,"U"),"")))))))</f>
        <v>0</v>
      </c>
      <c r="AK421" s="18">
        <f>IF(Z421="TM",IF(AA421="U",(SUMIFS(Orders!AG:AG,Orders!AD:AD,Data!M421,Orders!W:W,0,Orders!X:X,0)+SUMIFS(Orders!AG:AG,Orders!AD:AD,Data!M421,Orders!W:W,1,Orders!X:X,1)),0),IF(Data!Z421="AAM",SUMIFS(Data!AK:AK,Data!Z:Z,"TM",Data!X:X,Data!M421,AA:AA,"U"),IF(Data!Z421="AM",SUMIFS(Data!AK:AK,Data!Z:Z,"TM",Data!V:V,Data!M421,AA:AA,"U"),IF(Data!Z421="AZM",SUMIFS(Data!AK:AK,Data!Z:Z,"TM",Data!U:U,Data!M421,AA:AA,"U"),IF(Data!Z421="Zone",SUMIFS(Data!AK:AK,Data!Z:Z,"TM",Data!T:T,Data!M421,AA:AA,"U"),IF(Data!Z421="Region",SUMIFS(Data!AK:AK,Data!Z:Z,"TM",Data!S:S,Data!M421,AA:AA,"U"),IF(Data!Z421="Country",SUMIFS(Data!AK:AK,Data!Z:Z,"TM",Data!R:R,Data!M421,AA:AA,"U"),"")))))))</f>
        <v>0</v>
      </c>
      <c r="AL421" s="18">
        <f>IF(Z421="TM",12000*0,IF(Data!Z421="AAM",SUMIFS(Data!AL:AL,Data!Z:Z,"TM",Data!X:X,Data!M421,AA:AA,"H"),IF(Data!Z421="AM",SUMIFS(Data!AL:AL,Data!Z:Z,"TM",Data!V:V,Data!M421,AA:AA,"H"),IF(Data!Z421="AZM",SUMIFS(Data!AL:AL,Data!Z:Z,"TM",Data!U:U,Data!M421,AA:AA,"H"),IF(Data!Z421="Zone",SUMIFS(Data!AL:AL,Data!Z:Z,"TM",Data!T:T,Data!M421,AA:AA,"H"),IF(Data!Z421="Region",SUMIFS(Data!AL:AL,Data!Z:Z,"TM",Data!S:S,Data!M421,AA:AA,"H"),IF(Data!Z421="Country",SUMIFS(Data!AL:AL,Data!Z:Z,"TM",Data!R:R,Data!M421,AA:AA,"H"),"")))))))</f>
        <v>0</v>
      </c>
      <c r="AM421" s="27">
        <f t="shared" si="115"/>
        <v>0</v>
      </c>
      <c r="AN421" s="26">
        <f t="shared" si="116"/>
        <v>0</v>
      </c>
      <c r="AO421" s="26">
        <f t="shared" si="117"/>
        <v>0</v>
      </c>
      <c r="AQ421" s="28">
        <f t="shared" si="118"/>
        <v>0</v>
      </c>
      <c r="AR421" s="18">
        <f t="shared" si="119"/>
        <v>0</v>
      </c>
      <c r="AS421" s="18">
        <f t="shared" si="120"/>
        <v>0</v>
      </c>
      <c r="AT421" s="27">
        <f t="shared" si="121"/>
        <v>0</v>
      </c>
      <c r="AU421" s="27"/>
      <c r="AV421" s="27"/>
      <c r="AW421" s="18">
        <f>IF(Z421="TM",(COUNTIFS(Orders!AD:AD,Data!M421,Orders!W:W,0,Orders!X:X,0,Orders!S:S,"*Ray*")+COUNTIFS(Orders!AD:AD,Data!M421,Orders!W:W,1,Orders!X:X,1,Orders!S:S,"*Ray*")+COUNTIFS(Orders!AD:AD,Data!M421,Orders!W:W,0,Orders!X:X,0,Orders!S:S,"*Fabric*")+COUNTIFS(Orders!AD:AD,Data!M421,Orders!W:W,1,Orders!X:X,1,Orders!S:S,"*Fabric*")),IF(Data!Z421="AAM",SUMIFS(Data!AW:AW,Data!Z:Z,"TM",Data!X:X,Data!M421),IF(Data!Z421="AM",SUMIFS(Data!AW:AW,Data!Z:Z,"TM",Data!V:V,Data!M421),IF(Data!Z421="AZM",SUMIFS(Data!AW:AW,Data!Z:Z,"TM",Data!U:U,Data!M421),IF(Data!Z421="Zone",SUMIFS(Data!AW:AW,Data!Z:Z,"TM",Data!T:T,Data!M421),IF(Data!Z421="Region",SUMIFS(Data!AW:AW,Data!Z:Z,"TM",Data!S:S,Data!M421),IF(Data!Z421="Country",SUMIFS(Data!AW:AW,Data!Z:Z,"TM",Data!R:R,Data!M421),0)))))))</f>
        <v>0</v>
      </c>
      <c r="AX421" s="18">
        <f>IF(Z421="TM",(COUNTIFS(Orders!AD:AD,Data!M421,Orders!W:W,0,Orders!X:X,0,Orders!S:S,"*Starter*")+COUNTIFS(Orders!AD:AD,Data!M421,Orders!W:W,1,Orders!X:X,1,Orders!S:S,"*Starter*")),IF(Data!Z421="AAM",SUMIFS(Data!AX:AX,Data!Z:Z,"TM",Data!X:X,Data!M421),IF(Data!Z421="AM",SUMIFS(Data!AX:AX,Data!Z:Z,"TM",Data!V:V,Data!M421),IF(Data!Z421="AZM",SUMIFS(Data!AX:AX,Data!Z:Z,"TM",Data!U:U,Data!M421),IF(Data!Z421="Zone",SUMIFS(Data!AX:AX,Data!Z:Z,"TM",Data!T:T,Data!M421),IF(Data!Z421="Region",SUMIFS(Data!AX:AX,Data!Z:Z,"TM",Data!S:S,Data!M421),IF(Data!Z421="Country",SUMIFS(Data!AX:AX,Data!Z:Z,"TM",Data!R:R,Data!M421),0)))))))</f>
        <v>0</v>
      </c>
      <c r="AY421" s="18">
        <f>IF(Z421="TM",(COUNTIFS(Orders!AD:AD,Data!M421,Orders!W:W,0,Orders!X:X,0,Orders!S:S,"*Pro*")+COUNTIFS(Orders!AD:AD,Data!M421,Orders!W:W,1,Orders!X:X,1,Orders!S:S,"*Pro*")),IF(Data!Z421="AAM",SUMIFS(Data!AY:AY,Data!Z:Z,"TM",Data!X:X,Data!M421),IF(Data!Z421="AM",SUMIFS(Data!AY:AY,Data!Z:Z,"TM",Data!V:V,Data!M421),IF(Data!Z421="AZM",SUMIFS(Data!AY:AY,Data!Z:Z,"TM",Data!U:U,Data!M421),IF(Data!Z421="Zone",SUMIFS(Data!AY:AY,Data!Z:Z,"TM",Data!T:T,Data!M421),IF(Data!Z421="Region",SUMIFS(Data!AY:AY,Data!Z:Z,"TM",Data!S:S,Data!M421),IF(Data!Z421="Country",SUMIFS(Data!AY:AY,Data!Z:Z,"TM",Data!R:R,Data!M421),0)))))))</f>
        <v>0</v>
      </c>
      <c r="AZ421" s="18">
        <f>IF(Z421="TM",(COUNTIFS(Orders!AD:AD,Data!M421,Orders!W:W,0,Orders!X:X,0,Orders!S:S,"*Tab*")+COUNTIFS(Orders!AD:AD,Data!M421,Orders!W:W,1,Orders!X:X,1,Orders!S:S,"*Tab*")),IF(Data!Z421="AAM",SUMIFS(Data!AZ:AZ,Data!Z:Z,"TM",Data!X:X,Data!M421),IF(Data!Z421="AM",SUMIFS(Data!AZ:AZ,Data!Z:Z,"TM",Data!V:V,Data!M421),IF(Data!Z421="AZM",SUMIFS(Data!AZ:AZ,Data!Z:Z,"TM",Data!U:U,Data!M421),IF(Data!Z421="Zone",SUMIFS(Data!AZ:AZ,Data!Z:Z,"TM",Data!T:T,Data!M421),IF(Data!Z421="Region",SUMIFS(Data!AZ:AZ,Data!Z:Z,"TM",Data!S:S,Data!M421),IF(Data!Z421="Country",SUMIFS(Data!AZ:AZ,Data!Z:Z,"TM",Data!R:R,Data!M421),0)))))))</f>
        <v>0</v>
      </c>
      <c r="BA421" s="18">
        <f>IF(Z421="TM",(COUNTIFS(Orders!AD:AD,Data!M421,Orders!W:W,0,Orders!X:X,0,Orders!S:S,"*Dental*")+COUNTIFS(Orders!AD:AD,Data!M421,Orders!W:W,1,Orders!X:X,1,Orders!S:S,"*Dental*")+COUNTIFS(Orders!AD:AD,Data!M421,Orders!W:W,0,Orders!X:X,0,Orders!S:S,"*Pediatric*")+COUNTIFS(Orders!AD:AD,Data!M421,Orders!W:W,1,Orders!X:X,1,Orders!S:S,"*Pediatric*")),IF(Data!Z421="AAM",SUMIFS(Data!BA:BA,Data!Z:Z,"TM",Data!X:X,Data!M421),IF(Data!Z421="AM",SUMIFS(Data!BA:BA,Data!Z:Z,"TM",Data!V:V,Data!M421),IF(Data!Z421="AZM",SUMIFS(Data!BA:BA,Data!Z:Z,"TM",Data!U:U,Data!M421),IF(Data!Z421="Zone",SUMIFS(Data!BA:BA,Data!Z:Z,"TM",Data!T:T,Data!M421),IF(Data!Z421="Region",SUMIFS(Data!BA:BA,Data!Z:Z,"TM",Data!S:S,Data!M421),IF(Data!Z421="Country",SUMIFS(Data!BA:BA,Data!Z:Z,"TM",Data!R:R,Data!M421),0)))))))</f>
        <v>0</v>
      </c>
      <c r="BB421" s="18">
        <f>IF(Z421="TM",(COUNTIFS(Orders!AD:AD,Data!M421,Orders!W:W,0,Orders!X:X,0,Orders!S:S,"*Fabric*")+COUNTIFS(Orders!AD:AD,Data!M421,Orders!W:W,1,Orders!X:X,1,Orders!S:S,"*Fabric*")),IF(Data!Z421="AAM",SUMIFS(Data!BB:BB,Data!Z:Z,"TM",Data!X:X,Data!M421),IF(Data!Z421="AM",SUMIFS(Data!BB:BB,Data!Z:Z,"TM",Data!V:V,Data!M421),IF(Data!Z421="AZM",SUMIFS(Data!BB:BB,Data!Z:Z,"TM",Data!U:U,Data!M421),IF(Data!Z421="Zone",SUMIFS(Data!BB:BB,Data!Z:Z,"TM",Data!T:T,Data!M421),IF(Data!Z421="Region",SUMIFS(Data!BB:BB,Data!Z:Z,"TM",Data!S:S,Data!M421),IF(Data!Z421="Country",SUMIFS(Data!BB:BB,Data!Z:Z,"TM",Data!R:R,Data!M421),0)))))))</f>
        <v>0</v>
      </c>
    </row>
    <row r="422" spans="1:54" ht="15.75" x14ac:dyDescent="0.3">
      <c r="A422" s="33" t="str">
        <f t="shared" si="122"/>
        <v/>
      </c>
      <c r="B422" s="33" t="b">
        <f t="shared" si="123"/>
        <v>1</v>
      </c>
      <c r="C422" s="33" t="e">
        <f>IF(ISERROR(SMALL($D$4:$D$594,E422)),””,SMALL($D$4:$D$594,E422))</f>
        <v>#NAME?</v>
      </c>
      <c r="D422" s="34" t="str">
        <f t="shared" si="124"/>
        <v/>
      </c>
      <c r="E422" s="33">
        <f>ROWS($E$4:E422)</f>
        <v>419</v>
      </c>
      <c r="F422" s="33">
        <f t="shared" si="125"/>
        <v>0</v>
      </c>
      <c r="G422" s="33">
        <f>IF(OR(Report!$C$7="",Report!$C$7="All Levels"),1,IF(Report!$C$7=Data!Z422,1,0))</f>
        <v>0</v>
      </c>
      <c r="H422" s="33">
        <f t="shared" si="126"/>
        <v>1</v>
      </c>
      <c r="I422" s="33">
        <f t="shared" si="127"/>
        <v>3</v>
      </c>
      <c r="J422" s="33">
        <f>IF(OR(Report!$F$7="",Report!$F$7="All AMs"),1,IF(Report!$F$7=Data!W422,1,0))</f>
        <v>1</v>
      </c>
      <c r="K422" s="33">
        <f>IF(OR(Report!$E$7="",Report!$E$7="All Zones"),1,IF(Report!$E$7=Data!P422,1,0))</f>
        <v>1</v>
      </c>
      <c r="L422" s="33">
        <f>IF(OR(Report!$D$7="",Report!$D$7="All Regions"),1,IF(Report!$D$7=Data!O422,1,0))</f>
        <v>1</v>
      </c>
      <c r="M422" s="67" t="s">
        <v>271</v>
      </c>
      <c r="N422" s="67" t="s">
        <v>1262</v>
      </c>
      <c r="O422" s="68" t="s">
        <v>19</v>
      </c>
      <c r="P422" s="68" t="s">
        <v>688</v>
      </c>
      <c r="Q422" s="68" t="s">
        <v>841</v>
      </c>
      <c r="R422" s="67" t="s">
        <v>777</v>
      </c>
      <c r="S422" s="67" t="s">
        <v>753</v>
      </c>
      <c r="T422" s="67" t="s">
        <v>554</v>
      </c>
      <c r="U422" s="67"/>
      <c r="V422" s="67" t="s">
        <v>840</v>
      </c>
      <c r="W422" s="67" t="s">
        <v>727</v>
      </c>
      <c r="X422" s="67"/>
      <c r="Y422" s="68" t="s">
        <v>361</v>
      </c>
      <c r="Z422" s="68" t="s">
        <v>13</v>
      </c>
      <c r="AA422" s="68" t="s">
        <v>70</v>
      </c>
      <c r="AB422" s="18">
        <f>IF(Z422="TM",IF(AA422="H",(COUNTIFS(Orders!AD:AD,Data!M422,Orders!W:W,0,Orders!X:X,0)+COUNTIFS(Orders!AD:AD,Data!M422,Orders!W:W,1,Orders!X:X,1)),0),IF(Data!Z422="AAM",SUMIFS(Data!AB:AB,Data!Z:Z,"TM",Data!X:X,Data!M422,AA:AA,"H"),IF(Data!Z422="AM",SUMIFS(Data!AB:AB,Data!Z:Z,"TM",Data!V:V,Data!M422,AA:AA,"H"),IF(Data!Z422="AZM",SUMIFS(Data!AB:AB,Data!Z:Z,"TM",Data!U:U,Data!M422,AA:AA,"H"),IF(Data!Z422="ZM",SUMIFS(Data!AB:AB,Data!Z:Z,"TM",Data!T:T,Data!M422,AA:AA,"H"),IF(Data!Z422="RM",SUMIFS(Data!AB:AB,Data!Z:Z,"TM",Data!S:S,Data!M422,AA:AA,"H"),IF(Data!Z422="CM",SUMIFS(Data!AB:AB,Data!Z:Z,"TM",Data!R:R,Data!M422,AA:AA,"H"),"")))))))</f>
        <v>0</v>
      </c>
      <c r="AC422" s="28">
        <f>IF(Z422="TM",IF(AA422="H",(SUMIFS(Orders!AG:AG,Orders!AD:AD,Data!M422,Orders!W:W,0,Orders!X:X,0)+SUMIFS(Orders!AG:AG,Orders!AD:AD,Data!M422,Orders!W:W,1,Orders!X:X,1))/12000,0),IF(Data!Z422="AAM",SUMIFS(Data!AC:AC,Data!Z:Z,"TM",Data!X:X,Data!M422,AA:AA,"H"),IF(Data!Z422="AM",SUMIFS(Data!AC:AC,Data!Z:Z,"TM",Data!V:V,Data!M422,AA:AA,"H"),IF(Data!Z422="AZM",SUMIFS(Data!AC:AC,Data!Z:Z,"TM",Data!U:U,Data!M422,AA:AA,"H"),IF(Data!Z422="Zone",SUMIFS(Data!AC:AC,Data!Z:Z,"TM",Data!T:T,Data!M422,AA:AA,"H"),IF(Data!Z422="Region",SUMIFS(Data!AC:AC,Data!Z:Z,"TM",Data!S:S,Data!M422,AA:AA,"H"),IF(Data!Z422="Country",SUMIFS(Data!AC:AC,Data!Z:Z,"TM",Data!R:R,Data!M422,AA:AA,"H"),"")))))))</f>
        <v>0</v>
      </c>
      <c r="AD422" s="18">
        <f>IF(Z422="TM",0,IF(Data!Z422="AAM",SUMIFS(Data!AD:AD,Data!Z:Z,"TM",Data!X:X,Data!M422,AA:AA,"H"),IF(Data!Z422="AM",SUMIFS(Data!AD:AD,Data!Z:Z,"TM",Data!V:V,Data!M422,AA:AA,"H"),IF(Data!Z422="AZM",SUMIFS(Data!AD:AD,Data!Z:Z,"TM",Data!U:U,Data!M422,AA:AA,"H"),IF(Data!Z422="Zone",SUMIFS(Data!AD:AD,Data!Z:Z,"TM",Data!T:T,Data!M422,AA:AA,"H"),IF(Data!Z422="Region",SUMIFS(Data!AD:AD,Data!Z:Z,"TM",Data!S:S,Data!M422,AA:AA,"H"),IF(Data!Z422="Country",SUMIFS(Data!AD:AD,Data!Z:Z,"TM",Data!R:R,Data!M422,AA:AA,"H"),"")))))))</f>
        <v>0</v>
      </c>
      <c r="AE422" s="27">
        <f t="shared" si="111"/>
        <v>0</v>
      </c>
      <c r="AF422" s="26">
        <f t="shared" si="112"/>
        <v>0</v>
      </c>
      <c r="AG422" s="26">
        <f t="shared" si="113"/>
        <v>0</v>
      </c>
      <c r="AH422" s="26">
        <f t="shared" si="114"/>
        <v>0</v>
      </c>
      <c r="AJ422" s="28">
        <f>IF(Z422="TM",IF(AA422="U",(SUMIFS(Orders!AG:AG,Orders!AD:AD,Data!M422,Orders!W:W,0,Orders!X:X,0)+SUMIFS(Orders!AG:AG,Orders!AD:AD,Data!M422,Orders!W:W,1,Orders!X:X,1))/12000,0),IF(Data!Z422="AAM",SUMIFS(Data!AJ:AJ,Data!Z:Z,"TM",Data!X:X,Data!M422,AA:AA,"U"),IF(Data!Z422="AM",SUMIFS(Data!AJ:AJ,Data!Z:Z,"TM",Data!V:V,Data!M422,AA:AA,"U"),IF(Data!Z422="AZM",SUMIFS(Data!AJ:AJ,Data!Z:Z,"TM",Data!U:U,Data!M422,AA:AA,"U"),IF(Data!Z422="Zone",SUMIFS(Data!AJ:AJ,Data!Z:Z,"TM",Data!T:T,Data!M422,AA:AA,"U"),IF(Data!Z422="Region",SUMIFS(Data!AJ:AJ,Data!Z:Z,"TM",Data!S:S,Data!M422,AA:AA,"U"),IF(Data!Z422="Country",SUMIFS(Data!AJ:AJ,Data!Z:Z,"TM",Data!R:R,Data!M422,AA:AA,"U"),"")))))))</f>
        <v>0</v>
      </c>
      <c r="AK422" s="18">
        <f>IF(Z422="TM",IF(AA422="U",(SUMIFS(Orders!AG:AG,Orders!AD:AD,Data!M422,Orders!W:W,0,Orders!X:X,0)+SUMIFS(Orders!AG:AG,Orders!AD:AD,Data!M422,Orders!W:W,1,Orders!X:X,1)),0),IF(Data!Z422="AAM",SUMIFS(Data!AK:AK,Data!Z:Z,"TM",Data!X:X,Data!M422,AA:AA,"U"),IF(Data!Z422="AM",SUMIFS(Data!AK:AK,Data!Z:Z,"TM",Data!V:V,Data!M422,AA:AA,"U"),IF(Data!Z422="AZM",SUMIFS(Data!AK:AK,Data!Z:Z,"TM",Data!U:U,Data!M422,AA:AA,"U"),IF(Data!Z422="Zone",SUMIFS(Data!AK:AK,Data!Z:Z,"TM",Data!T:T,Data!M422,AA:AA,"U"),IF(Data!Z422="Region",SUMIFS(Data!AK:AK,Data!Z:Z,"TM",Data!S:S,Data!M422,AA:AA,"U"),IF(Data!Z422="Country",SUMIFS(Data!AK:AK,Data!Z:Z,"TM",Data!R:R,Data!M422,AA:AA,"U"),"")))))))</f>
        <v>0</v>
      </c>
      <c r="AL422" s="18">
        <f>IF(Z422="TM",12000*0,IF(Data!Z422="AAM",SUMIFS(Data!AL:AL,Data!Z:Z,"TM",Data!X:X,Data!M422,AA:AA,"H"),IF(Data!Z422="AM",SUMIFS(Data!AL:AL,Data!Z:Z,"TM",Data!V:V,Data!M422,AA:AA,"H"),IF(Data!Z422="AZM",SUMIFS(Data!AL:AL,Data!Z:Z,"TM",Data!U:U,Data!M422,AA:AA,"H"),IF(Data!Z422="Zone",SUMIFS(Data!AL:AL,Data!Z:Z,"TM",Data!T:T,Data!M422,AA:AA,"H"),IF(Data!Z422="Region",SUMIFS(Data!AL:AL,Data!Z:Z,"TM",Data!S:S,Data!M422,AA:AA,"H"),IF(Data!Z422="Country",SUMIFS(Data!AL:AL,Data!Z:Z,"TM",Data!R:R,Data!M422,AA:AA,"H"),"")))))))</f>
        <v>0</v>
      </c>
      <c r="AM422" s="27">
        <f t="shared" si="115"/>
        <v>0</v>
      </c>
      <c r="AN422" s="26">
        <f t="shared" si="116"/>
        <v>0</v>
      </c>
      <c r="AO422" s="26">
        <f t="shared" si="117"/>
        <v>0</v>
      </c>
      <c r="AQ422" s="28">
        <f t="shared" si="118"/>
        <v>0</v>
      </c>
      <c r="AR422" s="18">
        <f t="shared" si="119"/>
        <v>0</v>
      </c>
      <c r="AS422" s="18">
        <f t="shared" si="120"/>
        <v>0</v>
      </c>
      <c r="AT422" s="27">
        <f t="shared" si="121"/>
        <v>0</v>
      </c>
      <c r="AU422" s="27"/>
      <c r="AV422" s="27"/>
      <c r="AW422" s="18">
        <f>IF(Z422="TM",(COUNTIFS(Orders!AD:AD,Data!M422,Orders!W:W,0,Orders!X:X,0,Orders!S:S,"*Ray*")+COUNTIFS(Orders!AD:AD,Data!M422,Orders!W:W,1,Orders!X:X,1,Orders!S:S,"*Ray*")+COUNTIFS(Orders!AD:AD,Data!M422,Orders!W:W,0,Orders!X:X,0,Orders!S:S,"*Fabric*")+COUNTIFS(Orders!AD:AD,Data!M422,Orders!W:W,1,Orders!X:X,1,Orders!S:S,"*Fabric*")),IF(Data!Z422="AAM",SUMIFS(Data!AW:AW,Data!Z:Z,"TM",Data!X:X,Data!M422),IF(Data!Z422="AM",SUMIFS(Data!AW:AW,Data!Z:Z,"TM",Data!V:V,Data!M422),IF(Data!Z422="AZM",SUMIFS(Data!AW:AW,Data!Z:Z,"TM",Data!U:U,Data!M422),IF(Data!Z422="Zone",SUMIFS(Data!AW:AW,Data!Z:Z,"TM",Data!T:T,Data!M422),IF(Data!Z422="Region",SUMIFS(Data!AW:AW,Data!Z:Z,"TM",Data!S:S,Data!M422),IF(Data!Z422="Country",SUMIFS(Data!AW:AW,Data!Z:Z,"TM",Data!R:R,Data!M422),0)))))))</f>
        <v>0</v>
      </c>
      <c r="AX422" s="18">
        <f>IF(Z422="TM",(COUNTIFS(Orders!AD:AD,Data!M422,Orders!W:W,0,Orders!X:X,0,Orders!S:S,"*Starter*")+COUNTIFS(Orders!AD:AD,Data!M422,Orders!W:W,1,Orders!X:X,1,Orders!S:S,"*Starter*")),IF(Data!Z422="AAM",SUMIFS(Data!AX:AX,Data!Z:Z,"TM",Data!X:X,Data!M422),IF(Data!Z422="AM",SUMIFS(Data!AX:AX,Data!Z:Z,"TM",Data!V:V,Data!M422),IF(Data!Z422="AZM",SUMIFS(Data!AX:AX,Data!Z:Z,"TM",Data!U:U,Data!M422),IF(Data!Z422="Zone",SUMIFS(Data!AX:AX,Data!Z:Z,"TM",Data!T:T,Data!M422),IF(Data!Z422="Region",SUMIFS(Data!AX:AX,Data!Z:Z,"TM",Data!S:S,Data!M422),IF(Data!Z422="Country",SUMIFS(Data!AX:AX,Data!Z:Z,"TM",Data!R:R,Data!M422),0)))))))</f>
        <v>0</v>
      </c>
      <c r="AY422" s="18">
        <f>IF(Z422="TM",(COUNTIFS(Orders!AD:AD,Data!M422,Orders!W:W,0,Orders!X:X,0,Orders!S:S,"*Pro*")+COUNTIFS(Orders!AD:AD,Data!M422,Orders!W:W,1,Orders!X:X,1,Orders!S:S,"*Pro*")),IF(Data!Z422="AAM",SUMIFS(Data!AY:AY,Data!Z:Z,"TM",Data!X:X,Data!M422),IF(Data!Z422="AM",SUMIFS(Data!AY:AY,Data!Z:Z,"TM",Data!V:V,Data!M422),IF(Data!Z422="AZM",SUMIFS(Data!AY:AY,Data!Z:Z,"TM",Data!U:U,Data!M422),IF(Data!Z422="Zone",SUMIFS(Data!AY:AY,Data!Z:Z,"TM",Data!T:T,Data!M422),IF(Data!Z422="Region",SUMIFS(Data!AY:AY,Data!Z:Z,"TM",Data!S:S,Data!M422),IF(Data!Z422="Country",SUMIFS(Data!AY:AY,Data!Z:Z,"TM",Data!R:R,Data!M422),0)))))))</f>
        <v>0</v>
      </c>
      <c r="AZ422" s="18">
        <f>IF(Z422="TM",(COUNTIFS(Orders!AD:AD,Data!M422,Orders!W:W,0,Orders!X:X,0,Orders!S:S,"*Tab*")+COUNTIFS(Orders!AD:AD,Data!M422,Orders!W:W,1,Orders!X:X,1,Orders!S:S,"*Tab*")),IF(Data!Z422="AAM",SUMIFS(Data!AZ:AZ,Data!Z:Z,"TM",Data!X:X,Data!M422),IF(Data!Z422="AM",SUMIFS(Data!AZ:AZ,Data!Z:Z,"TM",Data!V:V,Data!M422),IF(Data!Z422="AZM",SUMIFS(Data!AZ:AZ,Data!Z:Z,"TM",Data!U:U,Data!M422),IF(Data!Z422="Zone",SUMIFS(Data!AZ:AZ,Data!Z:Z,"TM",Data!T:T,Data!M422),IF(Data!Z422="Region",SUMIFS(Data!AZ:AZ,Data!Z:Z,"TM",Data!S:S,Data!M422),IF(Data!Z422="Country",SUMIFS(Data!AZ:AZ,Data!Z:Z,"TM",Data!R:R,Data!M422),0)))))))</f>
        <v>0</v>
      </c>
      <c r="BA422" s="18">
        <f>IF(Z422="TM",(COUNTIFS(Orders!AD:AD,Data!M422,Orders!W:W,0,Orders!X:X,0,Orders!S:S,"*Dental*")+COUNTIFS(Orders!AD:AD,Data!M422,Orders!W:W,1,Orders!X:X,1,Orders!S:S,"*Dental*")+COUNTIFS(Orders!AD:AD,Data!M422,Orders!W:W,0,Orders!X:X,0,Orders!S:S,"*Pediatric*")+COUNTIFS(Orders!AD:AD,Data!M422,Orders!W:W,1,Orders!X:X,1,Orders!S:S,"*Pediatric*")),IF(Data!Z422="AAM",SUMIFS(Data!BA:BA,Data!Z:Z,"TM",Data!X:X,Data!M422),IF(Data!Z422="AM",SUMIFS(Data!BA:BA,Data!Z:Z,"TM",Data!V:V,Data!M422),IF(Data!Z422="AZM",SUMIFS(Data!BA:BA,Data!Z:Z,"TM",Data!U:U,Data!M422),IF(Data!Z422="Zone",SUMIFS(Data!BA:BA,Data!Z:Z,"TM",Data!T:T,Data!M422),IF(Data!Z422="Region",SUMIFS(Data!BA:BA,Data!Z:Z,"TM",Data!S:S,Data!M422),IF(Data!Z422="Country",SUMIFS(Data!BA:BA,Data!Z:Z,"TM",Data!R:R,Data!M422),0)))))))</f>
        <v>0</v>
      </c>
      <c r="BB422" s="18">
        <f>IF(Z422="TM",(COUNTIFS(Orders!AD:AD,Data!M422,Orders!W:W,0,Orders!X:X,0,Orders!S:S,"*Fabric*")+COUNTIFS(Orders!AD:AD,Data!M422,Orders!W:W,1,Orders!X:X,1,Orders!S:S,"*Fabric*")),IF(Data!Z422="AAM",SUMIFS(Data!BB:BB,Data!Z:Z,"TM",Data!X:X,Data!M422),IF(Data!Z422="AM",SUMIFS(Data!BB:BB,Data!Z:Z,"TM",Data!V:V,Data!M422),IF(Data!Z422="AZM",SUMIFS(Data!BB:BB,Data!Z:Z,"TM",Data!U:U,Data!M422),IF(Data!Z422="Zone",SUMIFS(Data!BB:BB,Data!Z:Z,"TM",Data!T:T,Data!M422),IF(Data!Z422="Region",SUMIFS(Data!BB:BB,Data!Z:Z,"TM",Data!S:S,Data!M422),IF(Data!Z422="Country",SUMIFS(Data!BB:BB,Data!Z:Z,"TM",Data!R:R,Data!M422),0)))))))</f>
        <v>0</v>
      </c>
    </row>
    <row r="423" spans="1:54" ht="15.75" x14ac:dyDescent="0.3">
      <c r="A423" s="33" t="str">
        <f t="shared" si="122"/>
        <v/>
      </c>
      <c r="B423" s="33" t="b">
        <f t="shared" si="123"/>
        <v>1</v>
      </c>
      <c r="C423" s="33" t="e">
        <f>IF(ISERROR(SMALL($D$4:$D$594,E423)),””,SMALL($D$4:$D$594,E423))</f>
        <v>#NAME?</v>
      </c>
      <c r="D423" s="34" t="str">
        <f t="shared" si="124"/>
        <v/>
      </c>
      <c r="E423" s="33">
        <f>ROWS($E$4:E423)</f>
        <v>420</v>
      </c>
      <c r="F423" s="33">
        <f t="shared" si="125"/>
        <v>0</v>
      </c>
      <c r="G423" s="33">
        <f>IF(OR(Report!$C$7="",Report!$C$7="All Levels"),1,IF(Report!$C$7=Data!Z423,1,0))</f>
        <v>0</v>
      </c>
      <c r="H423" s="33">
        <f t="shared" si="126"/>
        <v>1</v>
      </c>
      <c r="I423" s="33">
        <f t="shared" si="127"/>
        <v>3</v>
      </c>
      <c r="J423" s="33">
        <f>IF(OR(Report!$F$7="",Report!$F$7="All AMs"),1,IF(Report!$F$7=Data!W423,1,0))</f>
        <v>1</v>
      </c>
      <c r="K423" s="33">
        <f>IF(OR(Report!$E$7="",Report!$E$7="All Zones"),1,IF(Report!$E$7=Data!P423,1,0))</f>
        <v>1</v>
      </c>
      <c r="L423" s="33">
        <f>IF(OR(Report!$D$7="",Report!$D$7="All Regions"),1,IF(Report!$D$7=Data!O423,1,0))</f>
        <v>1</v>
      </c>
      <c r="M423" s="67" t="s">
        <v>1263</v>
      </c>
      <c r="N423" s="67" t="s">
        <v>1264</v>
      </c>
      <c r="O423" s="68" t="s">
        <v>19</v>
      </c>
      <c r="P423" s="68" t="s">
        <v>688</v>
      </c>
      <c r="Q423" s="68" t="s">
        <v>841</v>
      </c>
      <c r="R423" s="67" t="s">
        <v>777</v>
      </c>
      <c r="S423" s="67" t="s">
        <v>753</v>
      </c>
      <c r="T423" s="67" t="s">
        <v>554</v>
      </c>
      <c r="U423" s="67"/>
      <c r="V423" s="67" t="s">
        <v>840</v>
      </c>
      <c r="W423" s="67" t="s">
        <v>727</v>
      </c>
      <c r="X423" s="67"/>
      <c r="Y423" s="68" t="s">
        <v>361</v>
      </c>
      <c r="Z423" s="68" t="s">
        <v>13</v>
      </c>
      <c r="AA423" s="68" t="s">
        <v>70</v>
      </c>
      <c r="AB423" s="18">
        <f>IF(Z423="TM",IF(AA423="H",(COUNTIFS(Orders!AD:AD,Data!M423,Orders!W:W,0,Orders!X:X,0)+COUNTIFS(Orders!AD:AD,Data!M423,Orders!W:W,1,Orders!X:X,1)),0),IF(Data!Z423="AAM",SUMIFS(Data!AB:AB,Data!Z:Z,"TM",Data!X:X,Data!M423,AA:AA,"H"),IF(Data!Z423="AM",SUMIFS(Data!AB:AB,Data!Z:Z,"TM",Data!V:V,Data!M423,AA:AA,"H"),IF(Data!Z423="AZM",SUMIFS(Data!AB:AB,Data!Z:Z,"TM",Data!U:U,Data!M423,AA:AA,"H"),IF(Data!Z423="ZM",SUMIFS(Data!AB:AB,Data!Z:Z,"TM",Data!T:T,Data!M423,AA:AA,"H"),IF(Data!Z423="RM",SUMIFS(Data!AB:AB,Data!Z:Z,"TM",Data!S:S,Data!M423,AA:AA,"H"),IF(Data!Z423="CM",SUMIFS(Data!AB:AB,Data!Z:Z,"TM",Data!R:R,Data!M423,AA:AA,"H"),"")))))))</f>
        <v>0</v>
      </c>
      <c r="AC423" s="28">
        <f>IF(Z423="TM",IF(AA423="H",(SUMIFS(Orders!AG:AG,Orders!AD:AD,Data!M423,Orders!W:W,0,Orders!X:X,0)+SUMIFS(Orders!AG:AG,Orders!AD:AD,Data!M423,Orders!W:W,1,Orders!X:X,1))/12000,0),IF(Data!Z423="AAM",SUMIFS(Data!AC:AC,Data!Z:Z,"TM",Data!X:X,Data!M423,AA:AA,"H"),IF(Data!Z423="AM",SUMIFS(Data!AC:AC,Data!Z:Z,"TM",Data!V:V,Data!M423,AA:AA,"H"),IF(Data!Z423="AZM",SUMIFS(Data!AC:AC,Data!Z:Z,"TM",Data!U:U,Data!M423,AA:AA,"H"),IF(Data!Z423="Zone",SUMIFS(Data!AC:AC,Data!Z:Z,"TM",Data!T:T,Data!M423,AA:AA,"H"),IF(Data!Z423="Region",SUMIFS(Data!AC:AC,Data!Z:Z,"TM",Data!S:S,Data!M423,AA:AA,"H"),IF(Data!Z423="Country",SUMIFS(Data!AC:AC,Data!Z:Z,"TM",Data!R:R,Data!M423,AA:AA,"H"),"")))))))</f>
        <v>0</v>
      </c>
      <c r="AD423" s="18">
        <f>IF(Z423="TM",0,IF(Data!Z423="AAM",SUMIFS(Data!AD:AD,Data!Z:Z,"TM",Data!X:X,Data!M423,AA:AA,"H"),IF(Data!Z423="AM",SUMIFS(Data!AD:AD,Data!Z:Z,"TM",Data!V:V,Data!M423,AA:AA,"H"),IF(Data!Z423="AZM",SUMIFS(Data!AD:AD,Data!Z:Z,"TM",Data!U:U,Data!M423,AA:AA,"H"),IF(Data!Z423="Zone",SUMIFS(Data!AD:AD,Data!Z:Z,"TM",Data!T:T,Data!M423,AA:AA,"H"),IF(Data!Z423="Region",SUMIFS(Data!AD:AD,Data!Z:Z,"TM",Data!S:S,Data!M423,AA:AA,"H"),IF(Data!Z423="Country",SUMIFS(Data!AD:AD,Data!Z:Z,"TM",Data!R:R,Data!M423,AA:AA,"H"),"")))))))</f>
        <v>0</v>
      </c>
      <c r="AE423" s="27">
        <f t="shared" si="111"/>
        <v>0</v>
      </c>
      <c r="AF423" s="26">
        <f t="shared" si="112"/>
        <v>0</v>
      </c>
      <c r="AG423" s="26">
        <f t="shared" si="113"/>
        <v>0</v>
      </c>
      <c r="AH423" s="26">
        <f t="shared" si="114"/>
        <v>0</v>
      </c>
      <c r="AJ423" s="28">
        <f>IF(Z423="TM",IF(AA423="U",(SUMIFS(Orders!AG:AG,Orders!AD:AD,Data!M423,Orders!W:W,0,Orders!X:X,0)+SUMIFS(Orders!AG:AG,Orders!AD:AD,Data!M423,Orders!W:W,1,Orders!X:X,1))/12000,0),IF(Data!Z423="AAM",SUMIFS(Data!AJ:AJ,Data!Z:Z,"TM",Data!X:X,Data!M423,AA:AA,"U"),IF(Data!Z423="AM",SUMIFS(Data!AJ:AJ,Data!Z:Z,"TM",Data!V:V,Data!M423,AA:AA,"U"),IF(Data!Z423="AZM",SUMIFS(Data!AJ:AJ,Data!Z:Z,"TM",Data!U:U,Data!M423,AA:AA,"U"),IF(Data!Z423="Zone",SUMIFS(Data!AJ:AJ,Data!Z:Z,"TM",Data!T:T,Data!M423,AA:AA,"U"),IF(Data!Z423="Region",SUMIFS(Data!AJ:AJ,Data!Z:Z,"TM",Data!S:S,Data!M423,AA:AA,"U"),IF(Data!Z423="Country",SUMIFS(Data!AJ:AJ,Data!Z:Z,"TM",Data!R:R,Data!M423,AA:AA,"U"),"")))))))</f>
        <v>0</v>
      </c>
      <c r="AK423" s="18">
        <f>IF(Z423="TM",IF(AA423="U",(SUMIFS(Orders!AG:AG,Orders!AD:AD,Data!M423,Orders!W:W,0,Orders!X:X,0)+SUMIFS(Orders!AG:AG,Orders!AD:AD,Data!M423,Orders!W:W,1,Orders!X:X,1)),0),IF(Data!Z423="AAM",SUMIFS(Data!AK:AK,Data!Z:Z,"TM",Data!X:X,Data!M423,AA:AA,"U"),IF(Data!Z423="AM",SUMIFS(Data!AK:AK,Data!Z:Z,"TM",Data!V:V,Data!M423,AA:AA,"U"),IF(Data!Z423="AZM",SUMIFS(Data!AK:AK,Data!Z:Z,"TM",Data!U:U,Data!M423,AA:AA,"U"),IF(Data!Z423="Zone",SUMIFS(Data!AK:AK,Data!Z:Z,"TM",Data!T:T,Data!M423,AA:AA,"U"),IF(Data!Z423="Region",SUMIFS(Data!AK:AK,Data!Z:Z,"TM",Data!S:S,Data!M423,AA:AA,"U"),IF(Data!Z423="Country",SUMIFS(Data!AK:AK,Data!Z:Z,"TM",Data!R:R,Data!M423,AA:AA,"U"),"")))))))</f>
        <v>0</v>
      </c>
      <c r="AL423" s="18">
        <f>IF(Z423="TM",12000*0,IF(Data!Z423="AAM",SUMIFS(Data!AL:AL,Data!Z:Z,"TM",Data!X:X,Data!M423,AA:AA,"H"),IF(Data!Z423="AM",SUMIFS(Data!AL:AL,Data!Z:Z,"TM",Data!V:V,Data!M423,AA:AA,"H"),IF(Data!Z423="AZM",SUMIFS(Data!AL:AL,Data!Z:Z,"TM",Data!U:U,Data!M423,AA:AA,"H"),IF(Data!Z423="Zone",SUMIFS(Data!AL:AL,Data!Z:Z,"TM",Data!T:T,Data!M423,AA:AA,"H"),IF(Data!Z423="Region",SUMIFS(Data!AL:AL,Data!Z:Z,"TM",Data!S:S,Data!M423,AA:AA,"H"),IF(Data!Z423="Country",SUMIFS(Data!AL:AL,Data!Z:Z,"TM",Data!R:R,Data!M423,AA:AA,"H"),"")))))))</f>
        <v>0</v>
      </c>
      <c r="AM423" s="27">
        <f t="shared" si="115"/>
        <v>0</v>
      </c>
      <c r="AN423" s="26">
        <f t="shared" si="116"/>
        <v>0</v>
      </c>
      <c r="AO423" s="26">
        <f t="shared" si="117"/>
        <v>0</v>
      </c>
      <c r="AQ423" s="28">
        <f t="shared" si="118"/>
        <v>0</v>
      </c>
      <c r="AR423" s="18">
        <f t="shared" si="119"/>
        <v>0</v>
      </c>
      <c r="AS423" s="18">
        <f t="shared" si="120"/>
        <v>0</v>
      </c>
      <c r="AT423" s="27">
        <f t="shared" si="121"/>
        <v>0</v>
      </c>
      <c r="AU423" s="27"/>
      <c r="AV423" s="27"/>
      <c r="AW423" s="18">
        <f>IF(Z423="TM",(COUNTIFS(Orders!AD:AD,Data!M423,Orders!W:W,0,Orders!X:X,0,Orders!S:S,"*Ray*")+COUNTIFS(Orders!AD:AD,Data!M423,Orders!W:W,1,Orders!X:X,1,Orders!S:S,"*Ray*")+COUNTIFS(Orders!AD:AD,Data!M423,Orders!W:W,0,Orders!X:X,0,Orders!S:S,"*Fabric*")+COUNTIFS(Orders!AD:AD,Data!M423,Orders!W:W,1,Orders!X:X,1,Orders!S:S,"*Fabric*")),IF(Data!Z423="AAM",SUMIFS(Data!AW:AW,Data!Z:Z,"TM",Data!X:X,Data!M423),IF(Data!Z423="AM",SUMIFS(Data!AW:AW,Data!Z:Z,"TM",Data!V:V,Data!M423),IF(Data!Z423="AZM",SUMIFS(Data!AW:AW,Data!Z:Z,"TM",Data!U:U,Data!M423),IF(Data!Z423="Zone",SUMIFS(Data!AW:AW,Data!Z:Z,"TM",Data!T:T,Data!M423),IF(Data!Z423="Region",SUMIFS(Data!AW:AW,Data!Z:Z,"TM",Data!S:S,Data!M423),IF(Data!Z423="Country",SUMIFS(Data!AW:AW,Data!Z:Z,"TM",Data!R:R,Data!M423),0)))))))</f>
        <v>0</v>
      </c>
      <c r="AX423" s="18">
        <f>IF(Z423="TM",(COUNTIFS(Orders!AD:AD,Data!M423,Orders!W:W,0,Orders!X:X,0,Orders!S:S,"*Starter*")+COUNTIFS(Orders!AD:AD,Data!M423,Orders!W:W,1,Orders!X:X,1,Orders!S:S,"*Starter*")),IF(Data!Z423="AAM",SUMIFS(Data!AX:AX,Data!Z:Z,"TM",Data!X:X,Data!M423),IF(Data!Z423="AM",SUMIFS(Data!AX:AX,Data!Z:Z,"TM",Data!V:V,Data!M423),IF(Data!Z423="AZM",SUMIFS(Data!AX:AX,Data!Z:Z,"TM",Data!U:U,Data!M423),IF(Data!Z423="Zone",SUMIFS(Data!AX:AX,Data!Z:Z,"TM",Data!T:T,Data!M423),IF(Data!Z423="Region",SUMIFS(Data!AX:AX,Data!Z:Z,"TM",Data!S:S,Data!M423),IF(Data!Z423="Country",SUMIFS(Data!AX:AX,Data!Z:Z,"TM",Data!R:R,Data!M423),0)))))))</f>
        <v>0</v>
      </c>
      <c r="AY423" s="18">
        <f>IF(Z423="TM",(COUNTIFS(Orders!AD:AD,Data!M423,Orders!W:W,0,Orders!X:X,0,Orders!S:S,"*Pro*")+COUNTIFS(Orders!AD:AD,Data!M423,Orders!W:W,1,Orders!X:X,1,Orders!S:S,"*Pro*")),IF(Data!Z423="AAM",SUMIFS(Data!AY:AY,Data!Z:Z,"TM",Data!X:X,Data!M423),IF(Data!Z423="AM",SUMIFS(Data!AY:AY,Data!Z:Z,"TM",Data!V:V,Data!M423),IF(Data!Z423="AZM",SUMIFS(Data!AY:AY,Data!Z:Z,"TM",Data!U:U,Data!M423),IF(Data!Z423="Zone",SUMIFS(Data!AY:AY,Data!Z:Z,"TM",Data!T:T,Data!M423),IF(Data!Z423="Region",SUMIFS(Data!AY:AY,Data!Z:Z,"TM",Data!S:S,Data!M423),IF(Data!Z423="Country",SUMIFS(Data!AY:AY,Data!Z:Z,"TM",Data!R:R,Data!M423),0)))))))</f>
        <v>0</v>
      </c>
      <c r="AZ423" s="18">
        <f>IF(Z423="TM",(COUNTIFS(Orders!AD:AD,Data!M423,Orders!W:W,0,Orders!X:X,0,Orders!S:S,"*Tab*")+COUNTIFS(Orders!AD:AD,Data!M423,Orders!W:W,1,Orders!X:X,1,Orders!S:S,"*Tab*")),IF(Data!Z423="AAM",SUMIFS(Data!AZ:AZ,Data!Z:Z,"TM",Data!X:X,Data!M423),IF(Data!Z423="AM",SUMIFS(Data!AZ:AZ,Data!Z:Z,"TM",Data!V:V,Data!M423),IF(Data!Z423="AZM",SUMIFS(Data!AZ:AZ,Data!Z:Z,"TM",Data!U:U,Data!M423),IF(Data!Z423="Zone",SUMIFS(Data!AZ:AZ,Data!Z:Z,"TM",Data!T:T,Data!M423),IF(Data!Z423="Region",SUMIFS(Data!AZ:AZ,Data!Z:Z,"TM",Data!S:S,Data!M423),IF(Data!Z423="Country",SUMIFS(Data!AZ:AZ,Data!Z:Z,"TM",Data!R:R,Data!M423),0)))))))</f>
        <v>0</v>
      </c>
      <c r="BA423" s="18">
        <f>IF(Z423="TM",(COUNTIFS(Orders!AD:AD,Data!M423,Orders!W:W,0,Orders!X:X,0,Orders!S:S,"*Dental*")+COUNTIFS(Orders!AD:AD,Data!M423,Orders!W:W,1,Orders!X:X,1,Orders!S:S,"*Dental*")+COUNTIFS(Orders!AD:AD,Data!M423,Orders!W:W,0,Orders!X:X,0,Orders!S:S,"*Pediatric*")+COUNTIFS(Orders!AD:AD,Data!M423,Orders!W:W,1,Orders!X:X,1,Orders!S:S,"*Pediatric*")),IF(Data!Z423="AAM",SUMIFS(Data!BA:BA,Data!Z:Z,"TM",Data!X:X,Data!M423),IF(Data!Z423="AM",SUMIFS(Data!BA:BA,Data!Z:Z,"TM",Data!V:V,Data!M423),IF(Data!Z423="AZM",SUMIFS(Data!BA:BA,Data!Z:Z,"TM",Data!U:U,Data!M423),IF(Data!Z423="Zone",SUMIFS(Data!BA:BA,Data!Z:Z,"TM",Data!T:T,Data!M423),IF(Data!Z423="Region",SUMIFS(Data!BA:BA,Data!Z:Z,"TM",Data!S:S,Data!M423),IF(Data!Z423="Country",SUMIFS(Data!BA:BA,Data!Z:Z,"TM",Data!R:R,Data!M423),0)))))))</f>
        <v>0</v>
      </c>
      <c r="BB423" s="18">
        <f>IF(Z423="TM",(COUNTIFS(Orders!AD:AD,Data!M423,Orders!W:W,0,Orders!X:X,0,Orders!S:S,"*Fabric*")+COUNTIFS(Orders!AD:AD,Data!M423,Orders!W:W,1,Orders!X:X,1,Orders!S:S,"*Fabric*")),IF(Data!Z423="AAM",SUMIFS(Data!BB:BB,Data!Z:Z,"TM",Data!X:X,Data!M423),IF(Data!Z423="AM",SUMIFS(Data!BB:BB,Data!Z:Z,"TM",Data!V:V,Data!M423),IF(Data!Z423="AZM",SUMIFS(Data!BB:BB,Data!Z:Z,"TM",Data!U:U,Data!M423),IF(Data!Z423="Zone",SUMIFS(Data!BB:BB,Data!Z:Z,"TM",Data!T:T,Data!M423),IF(Data!Z423="Region",SUMIFS(Data!BB:BB,Data!Z:Z,"TM",Data!S:S,Data!M423),IF(Data!Z423="Country",SUMIFS(Data!BB:BB,Data!Z:Z,"TM",Data!R:R,Data!M423),0)))))))</f>
        <v>0</v>
      </c>
    </row>
    <row r="424" spans="1:54" ht="15.75" x14ac:dyDescent="0.3">
      <c r="A424" s="33" t="str">
        <f t="shared" si="122"/>
        <v/>
      </c>
      <c r="B424" s="33" t="b">
        <f t="shared" si="123"/>
        <v>1</v>
      </c>
      <c r="C424" s="33" t="e">
        <f>IF(ISERROR(SMALL($D$4:$D$594,E424)),””,SMALL($D$4:$D$594,E424))</f>
        <v>#NAME?</v>
      </c>
      <c r="D424" s="34" t="str">
        <f t="shared" si="124"/>
        <v/>
      </c>
      <c r="E424" s="33">
        <f>ROWS($E$4:E424)</f>
        <v>421</v>
      </c>
      <c r="F424" s="33">
        <f t="shared" si="125"/>
        <v>0</v>
      </c>
      <c r="G424" s="33">
        <f>IF(OR(Report!$C$7="",Report!$C$7="All Levels"),1,IF(Report!$C$7=Data!Z424,1,0))</f>
        <v>0</v>
      </c>
      <c r="H424" s="33">
        <f t="shared" si="126"/>
        <v>1</v>
      </c>
      <c r="I424" s="33">
        <f t="shared" si="127"/>
        <v>3</v>
      </c>
      <c r="J424" s="33">
        <f>IF(OR(Report!$F$7="",Report!$F$7="All AMs"),1,IF(Report!$F$7=Data!W424,1,0))</f>
        <v>1</v>
      </c>
      <c r="K424" s="33">
        <f>IF(OR(Report!$E$7="",Report!$E$7="All Zones"),1,IF(Report!$E$7=Data!P424,1,0))</f>
        <v>1</v>
      </c>
      <c r="L424" s="33">
        <f>IF(OR(Report!$D$7="",Report!$D$7="All Regions"),1,IF(Report!$D$7=Data!O424,1,0))</f>
        <v>1</v>
      </c>
      <c r="M424" s="67" t="s">
        <v>1265</v>
      </c>
      <c r="N424" s="67" t="s">
        <v>1266</v>
      </c>
      <c r="O424" s="68" t="s">
        <v>19</v>
      </c>
      <c r="P424" s="68" t="s">
        <v>688</v>
      </c>
      <c r="Q424" s="68" t="s">
        <v>841</v>
      </c>
      <c r="R424" s="67" t="s">
        <v>777</v>
      </c>
      <c r="S424" s="67" t="s">
        <v>753</v>
      </c>
      <c r="T424" s="67" t="s">
        <v>554</v>
      </c>
      <c r="U424" s="67"/>
      <c r="V424" s="67" t="s">
        <v>840</v>
      </c>
      <c r="W424" s="67" t="s">
        <v>727</v>
      </c>
      <c r="X424" s="67"/>
      <c r="Y424" s="68" t="s">
        <v>361</v>
      </c>
      <c r="Z424" s="68" t="s">
        <v>13</v>
      </c>
      <c r="AA424" s="68" t="s">
        <v>70</v>
      </c>
      <c r="AB424" s="18">
        <f>IF(Z424="TM",IF(AA424="H",(COUNTIFS(Orders!AD:AD,Data!M424,Orders!W:W,0,Orders!X:X,0)+COUNTIFS(Orders!AD:AD,Data!M424,Orders!W:W,1,Orders!X:X,1)),0),IF(Data!Z424="AAM",SUMIFS(Data!AB:AB,Data!Z:Z,"TM",Data!X:X,Data!M424,AA:AA,"H"),IF(Data!Z424="AM",SUMIFS(Data!AB:AB,Data!Z:Z,"TM",Data!V:V,Data!M424,AA:AA,"H"),IF(Data!Z424="AZM",SUMIFS(Data!AB:AB,Data!Z:Z,"TM",Data!U:U,Data!M424,AA:AA,"H"),IF(Data!Z424="ZM",SUMIFS(Data!AB:AB,Data!Z:Z,"TM",Data!T:T,Data!M424,AA:AA,"H"),IF(Data!Z424="RM",SUMIFS(Data!AB:AB,Data!Z:Z,"TM",Data!S:S,Data!M424,AA:AA,"H"),IF(Data!Z424="CM",SUMIFS(Data!AB:AB,Data!Z:Z,"TM",Data!R:R,Data!M424,AA:AA,"H"),"")))))))</f>
        <v>0</v>
      </c>
      <c r="AC424" s="28">
        <f>IF(Z424="TM",IF(AA424="H",(SUMIFS(Orders!AG:AG,Orders!AD:AD,Data!M424,Orders!W:W,0,Orders!X:X,0)+SUMIFS(Orders!AG:AG,Orders!AD:AD,Data!M424,Orders!W:W,1,Orders!X:X,1))/12000,0),IF(Data!Z424="AAM",SUMIFS(Data!AC:AC,Data!Z:Z,"TM",Data!X:X,Data!M424,AA:AA,"H"),IF(Data!Z424="AM",SUMIFS(Data!AC:AC,Data!Z:Z,"TM",Data!V:V,Data!M424,AA:AA,"H"),IF(Data!Z424="AZM",SUMIFS(Data!AC:AC,Data!Z:Z,"TM",Data!U:U,Data!M424,AA:AA,"H"),IF(Data!Z424="Zone",SUMIFS(Data!AC:AC,Data!Z:Z,"TM",Data!T:T,Data!M424,AA:AA,"H"),IF(Data!Z424="Region",SUMIFS(Data!AC:AC,Data!Z:Z,"TM",Data!S:S,Data!M424,AA:AA,"H"),IF(Data!Z424="Country",SUMIFS(Data!AC:AC,Data!Z:Z,"TM",Data!R:R,Data!M424,AA:AA,"H"),"")))))))</f>
        <v>0</v>
      </c>
      <c r="AD424" s="18">
        <f>IF(Z424="TM",0,IF(Data!Z424="AAM",SUMIFS(Data!AD:AD,Data!Z:Z,"TM",Data!X:X,Data!M424,AA:AA,"H"),IF(Data!Z424="AM",SUMIFS(Data!AD:AD,Data!Z:Z,"TM",Data!V:V,Data!M424,AA:AA,"H"),IF(Data!Z424="AZM",SUMIFS(Data!AD:AD,Data!Z:Z,"TM",Data!U:U,Data!M424,AA:AA,"H"),IF(Data!Z424="Zone",SUMIFS(Data!AD:AD,Data!Z:Z,"TM",Data!T:T,Data!M424,AA:AA,"H"),IF(Data!Z424="Region",SUMIFS(Data!AD:AD,Data!Z:Z,"TM",Data!S:S,Data!M424,AA:AA,"H"),IF(Data!Z424="Country",SUMIFS(Data!AD:AD,Data!Z:Z,"TM",Data!R:R,Data!M424,AA:AA,"H"),"")))))))</f>
        <v>0</v>
      </c>
      <c r="AE424" s="27">
        <f t="shared" si="111"/>
        <v>0</v>
      </c>
      <c r="AF424" s="26">
        <f t="shared" si="112"/>
        <v>0</v>
      </c>
      <c r="AG424" s="26">
        <f t="shared" si="113"/>
        <v>0</v>
      </c>
      <c r="AH424" s="26">
        <f t="shared" si="114"/>
        <v>0</v>
      </c>
      <c r="AJ424" s="28">
        <f>IF(Z424="TM",IF(AA424="U",(SUMIFS(Orders!AG:AG,Orders!AD:AD,Data!M424,Orders!W:W,0,Orders!X:X,0)+SUMIFS(Orders!AG:AG,Orders!AD:AD,Data!M424,Orders!W:W,1,Orders!X:X,1))/12000,0),IF(Data!Z424="AAM",SUMIFS(Data!AJ:AJ,Data!Z:Z,"TM",Data!X:X,Data!M424,AA:AA,"U"),IF(Data!Z424="AM",SUMIFS(Data!AJ:AJ,Data!Z:Z,"TM",Data!V:V,Data!M424,AA:AA,"U"),IF(Data!Z424="AZM",SUMIFS(Data!AJ:AJ,Data!Z:Z,"TM",Data!U:U,Data!M424,AA:AA,"U"),IF(Data!Z424="Zone",SUMIFS(Data!AJ:AJ,Data!Z:Z,"TM",Data!T:T,Data!M424,AA:AA,"U"),IF(Data!Z424="Region",SUMIFS(Data!AJ:AJ,Data!Z:Z,"TM",Data!S:S,Data!M424,AA:AA,"U"),IF(Data!Z424="Country",SUMIFS(Data!AJ:AJ,Data!Z:Z,"TM",Data!R:R,Data!M424,AA:AA,"U"),"")))))))</f>
        <v>0</v>
      </c>
      <c r="AK424" s="18">
        <f>IF(Z424="TM",IF(AA424="U",(SUMIFS(Orders!AG:AG,Orders!AD:AD,Data!M424,Orders!W:W,0,Orders!X:X,0)+SUMIFS(Orders!AG:AG,Orders!AD:AD,Data!M424,Orders!W:W,1,Orders!X:X,1)),0),IF(Data!Z424="AAM",SUMIFS(Data!AK:AK,Data!Z:Z,"TM",Data!X:X,Data!M424,AA:AA,"U"),IF(Data!Z424="AM",SUMIFS(Data!AK:AK,Data!Z:Z,"TM",Data!V:V,Data!M424,AA:AA,"U"),IF(Data!Z424="AZM",SUMIFS(Data!AK:AK,Data!Z:Z,"TM",Data!U:U,Data!M424,AA:AA,"U"),IF(Data!Z424="Zone",SUMIFS(Data!AK:AK,Data!Z:Z,"TM",Data!T:T,Data!M424,AA:AA,"U"),IF(Data!Z424="Region",SUMIFS(Data!AK:AK,Data!Z:Z,"TM",Data!S:S,Data!M424,AA:AA,"U"),IF(Data!Z424="Country",SUMIFS(Data!AK:AK,Data!Z:Z,"TM",Data!R:R,Data!M424,AA:AA,"U"),"")))))))</f>
        <v>0</v>
      </c>
      <c r="AL424" s="18">
        <f>IF(Z424="TM",12000*0,IF(Data!Z424="AAM",SUMIFS(Data!AL:AL,Data!Z:Z,"TM",Data!X:X,Data!M424,AA:AA,"H"),IF(Data!Z424="AM",SUMIFS(Data!AL:AL,Data!Z:Z,"TM",Data!V:V,Data!M424,AA:AA,"H"),IF(Data!Z424="AZM",SUMIFS(Data!AL:AL,Data!Z:Z,"TM",Data!U:U,Data!M424,AA:AA,"H"),IF(Data!Z424="Zone",SUMIFS(Data!AL:AL,Data!Z:Z,"TM",Data!T:T,Data!M424,AA:AA,"H"),IF(Data!Z424="Region",SUMIFS(Data!AL:AL,Data!Z:Z,"TM",Data!S:S,Data!M424,AA:AA,"H"),IF(Data!Z424="Country",SUMIFS(Data!AL:AL,Data!Z:Z,"TM",Data!R:R,Data!M424,AA:AA,"H"),"")))))))</f>
        <v>0</v>
      </c>
      <c r="AM424" s="27">
        <f t="shared" si="115"/>
        <v>0</v>
      </c>
      <c r="AN424" s="26">
        <f t="shared" si="116"/>
        <v>0</v>
      </c>
      <c r="AO424" s="26">
        <f t="shared" si="117"/>
        <v>0</v>
      </c>
      <c r="AQ424" s="28">
        <f t="shared" si="118"/>
        <v>0</v>
      </c>
      <c r="AR424" s="18">
        <f t="shared" si="119"/>
        <v>0</v>
      </c>
      <c r="AS424" s="18">
        <f t="shared" si="120"/>
        <v>0</v>
      </c>
      <c r="AT424" s="27">
        <f t="shared" si="121"/>
        <v>0</v>
      </c>
      <c r="AU424" s="27"/>
      <c r="AV424" s="27"/>
      <c r="AW424" s="18">
        <f>IF(Z424="TM",(COUNTIFS(Orders!AD:AD,Data!M424,Orders!W:W,0,Orders!X:X,0,Orders!S:S,"*Ray*")+COUNTIFS(Orders!AD:AD,Data!M424,Orders!W:W,1,Orders!X:X,1,Orders!S:S,"*Ray*")+COUNTIFS(Orders!AD:AD,Data!M424,Orders!W:W,0,Orders!X:X,0,Orders!S:S,"*Fabric*")+COUNTIFS(Orders!AD:AD,Data!M424,Orders!W:W,1,Orders!X:X,1,Orders!S:S,"*Fabric*")),IF(Data!Z424="AAM",SUMIFS(Data!AW:AW,Data!Z:Z,"TM",Data!X:X,Data!M424),IF(Data!Z424="AM",SUMIFS(Data!AW:AW,Data!Z:Z,"TM",Data!V:V,Data!M424),IF(Data!Z424="AZM",SUMIFS(Data!AW:AW,Data!Z:Z,"TM",Data!U:U,Data!M424),IF(Data!Z424="Zone",SUMIFS(Data!AW:AW,Data!Z:Z,"TM",Data!T:T,Data!M424),IF(Data!Z424="Region",SUMIFS(Data!AW:AW,Data!Z:Z,"TM",Data!S:S,Data!M424),IF(Data!Z424="Country",SUMIFS(Data!AW:AW,Data!Z:Z,"TM",Data!R:R,Data!M424),0)))))))</f>
        <v>0</v>
      </c>
      <c r="AX424" s="18">
        <f>IF(Z424="TM",(COUNTIFS(Orders!AD:AD,Data!M424,Orders!W:W,0,Orders!X:X,0,Orders!S:S,"*Starter*")+COUNTIFS(Orders!AD:AD,Data!M424,Orders!W:W,1,Orders!X:X,1,Orders!S:S,"*Starter*")),IF(Data!Z424="AAM",SUMIFS(Data!AX:AX,Data!Z:Z,"TM",Data!X:X,Data!M424),IF(Data!Z424="AM",SUMIFS(Data!AX:AX,Data!Z:Z,"TM",Data!V:V,Data!M424),IF(Data!Z424="AZM",SUMIFS(Data!AX:AX,Data!Z:Z,"TM",Data!U:U,Data!M424),IF(Data!Z424="Zone",SUMIFS(Data!AX:AX,Data!Z:Z,"TM",Data!T:T,Data!M424),IF(Data!Z424="Region",SUMIFS(Data!AX:AX,Data!Z:Z,"TM",Data!S:S,Data!M424),IF(Data!Z424="Country",SUMIFS(Data!AX:AX,Data!Z:Z,"TM",Data!R:R,Data!M424),0)))))))</f>
        <v>0</v>
      </c>
      <c r="AY424" s="18">
        <f>IF(Z424="TM",(COUNTIFS(Orders!AD:AD,Data!M424,Orders!W:W,0,Orders!X:X,0,Orders!S:S,"*Pro*")+COUNTIFS(Orders!AD:AD,Data!M424,Orders!W:W,1,Orders!X:X,1,Orders!S:S,"*Pro*")),IF(Data!Z424="AAM",SUMIFS(Data!AY:AY,Data!Z:Z,"TM",Data!X:X,Data!M424),IF(Data!Z424="AM",SUMIFS(Data!AY:AY,Data!Z:Z,"TM",Data!V:V,Data!M424),IF(Data!Z424="AZM",SUMIFS(Data!AY:AY,Data!Z:Z,"TM",Data!U:U,Data!M424),IF(Data!Z424="Zone",SUMIFS(Data!AY:AY,Data!Z:Z,"TM",Data!T:T,Data!M424),IF(Data!Z424="Region",SUMIFS(Data!AY:AY,Data!Z:Z,"TM",Data!S:S,Data!M424),IF(Data!Z424="Country",SUMIFS(Data!AY:AY,Data!Z:Z,"TM",Data!R:R,Data!M424),0)))))))</f>
        <v>0</v>
      </c>
      <c r="AZ424" s="18">
        <f>IF(Z424="TM",(COUNTIFS(Orders!AD:AD,Data!M424,Orders!W:W,0,Orders!X:X,0,Orders!S:S,"*Tab*")+COUNTIFS(Orders!AD:AD,Data!M424,Orders!W:W,1,Orders!X:X,1,Orders!S:S,"*Tab*")),IF(Data!Z424="AAM",SUMIFS(Data!AZ:AZ,Data!Z:Z,"TM",Data!X:X,Data!M424),IF(Data!Z424="AM",SUMIFS(Data!AZ:AZ,Data!Z:Z,"TM",Data!V:V,Data!M424),IF(Data!Z424="AZM",SUMIFS(Data!AZ:AZ,Data!Z:Z,"TM",Data!U:U,Data!M424),IF(Data!Z424="Zone",SUMIFS(Data!AZ:AZ,Data!Z:Z,"TM",Data!T:T,Data!M424),IF(Data!Z424="Region",SUMIFS(Data!AZ:AZ,Data!Z:Z,"TM",Data!S:S,Data!M424),IF(Data!Z424="Country",SUMIFS(Data!AZ:AZ,Data!Z:Z,"TM",Data!R:R,Data!M424),0)))))))</f>
        <v>0</v>
      </c>
      <c r="BA424" s="18">
        <f>IF(Z424="TM",(COUNTIFS(Orders!AD:AD,Data!M424,Orders!W:W,0,Orders!X:X,0,Orders!S:S,"*Dental*")+COUNTIFS(Orders!AD:AD,Data!M424,Orders!W:W,1,Orders!X:X,1,Orders!S:S,"*Dental*")+COUNTIFS(Orders!AD:AD,Data!M424,Orders!W:W,0,Orders!X:X,0,Orders!S:S,"*Pediatric*")+COUNTIFS(Orders!AD:AD,Data!M424,Orders!W:W,1,Orders!X:X,1,Orders!S:S,"*Pediatric*")),IF(Data!Z424="AAM",SUMIFS(Data!BA:BA,Data!Z:Z,"TM",Data!X:X,Data!M424),IF(Data!Z424="AM",SUMIFS(Data!BA:BA,Data!Z:Z,"TM",Data!V:V,Data!M424),IF(Data!Z424="AZM",SUMIFS(Data!BA:BA,Data!Z:Z,"TM",Data!U:U,Data!M424),IF(Data!Z424="Zone",SUMIFS(Data!BA:BA,Data!Z:Z,"TM",Data!T:T,Data!M424),IF(Data!Z424="Region",SUMIFS(Data!BA:BA,Data!Z:Z,"TM",Data!S:S,Data!M424),IF(Data!Z424="Country",SUMIFS(Data!BA:BA,Data!Z:Z,"TM",Data!R:R,Data!M424),0)))))))</f>
        <v>0</v>
      </c>
      <c r="BB424" s="18">
        <f>IF(Z424="TM",(COUNTIFS(Orders!AD:AD,Data!M424,Orders!W:W,0,Orders!X:X,0,Orders!S:S,"*Fabric*")+COUNTIFS(Orders!AD:AD,Data!M424,Orders!W:W,1,Orders!X:X,1,Orders!S:S,"*Fabric*")),IF(Data!Z424="AAM",SUMIFS(Data!BB:BB,Data!Z:Z,"TM",Data!X:X,Data!M424),IF(Data!Z424="AM",SUMIFS(Data!BB:BB,Data!Z:Z,"TM",Data!V:V,Data!M424),IF(Data!Z424="AZM",SUMIFS(Data!BB:BB,Data!Z:Z,"TM",Data!U:U,Data!M424),IF(Data!Z424="Zone",SUMIFS(Data!BB:BB,Data!Z:Z,"TM",Data!T:T,Data!M424),IF(Data!Z424="Region",SUMIFS(Data!BB:BB,Data!Z:Z,"TM",Data!S:S,Data!M424),IF(Data!Z424="Country",SUMIFS(Data!BB:BB,Data!Z:Z,"TM",Data!R:R,Data!M424),0)))))))</f>
        <v>0</v>
      </c>
    </row>
    <row r="425" spans="1:54" ht="15.75" x14ac:dyDescent="0.3">
      <c r="A425" s="33" t="str">
        <f t="shared" si="122"/>
        <v/>
      </c>
      <c r="B425" s="33" t="b">
        <f t="shared" si="123"/>
        <v>1</v>
      </c>
      <c r="C425" s="33" t="e">
        <f>IF(ISERROR(SMALL($D$4:$D$594,E425)),””,SMALL($D$4:$D$594,E425))</f>
        <v>#NAME?</v>
      </c>
      <c r="D425" s="34" t="str">
        <f t="shared" si="124"/>
        <v/>
      </c>
      <c r="E425" s="33">
        <f>ROWS($E$4:E425)</f>
        <v>422</v>
      </c>
      <c r="F425" s="33">
        <f t="shared" si="125"/>
        <v>0</v>
      </c>
      <c r="G425" s="33">
        <f>IF(OR(Report!$C$7="",Report!$C$7="All Levels"),1,IF(Report!$C$7=Data!Z425,1,0))</f>
        <v>0</v>
      </c>
      <c r="H425" s="33">
        <f t="shared" si="126"/>
        <v>1</v>
      </c>
      <c r="I425" s="33">
        <f t="shared" si="127"/>
        <v>3</v>
      </c>
      <c r="J425" s="33">
        <f>IF(OR(Report!$F$7="",Report!$F$7="All AMs"),1,IF(Report!$F$7=Data!W425,1,0))</f>
        <v>1</v>
      </c>
      <c r="K425" s="33">
        <f>IF(OR(Report!$E$7="",Report!$E$7="All Zones"),1,IF(Report!$E$7=Data!P425,1,0))</f>
        <v>1</v>
      </c>
      <c r="L425" s="33">
        <f>IF(OR(Report!$D$7="",Report!$D$7="All Regions"),1,IF(Report!$D$7=Data!O425,1,0))</f>
        <v>1</v>
      </c>
      <c r="M425" s="67" t="s">
        <v>346</v>
      </c>
      <c r="N425" s="67" t="s">
        <v>1267</v>
      </c>
      <c r="O425" s="68" t="s">
        <v>19</v>
      </c>
      <c r="P425" s="68" t="s">
        <v>688</v>
      </c>
      <c r="Q425" s="68" t="s">
        <v>841</v>
      </c>
      <c r="R425" s="67" t="s">
        <v>777</v>
      </c>
      <c r="S425" s="67" t="s">
        <v>753</v>
      </c>
      <c r="T425" s="67" t="s">
        <v>554</v>
      </c>
      <c r="U425" s="67"/>
      <c r="V425" s="67" t="s">
        <v>840</v>
      </c>
      <c r="W425" s="67" t="s">
        <v>727</v>
      </c>
      <c r="X425" s="67"/>
      <c r="Y425" s="68" t="s">
        <v>361</v>
      </c>
      <c r="Z425" s="68" t="s">
        <v>13</v>
      </c>
      <c r="AA425" s="68" t="s">
        <v>70</v>
      </c>
      <c r="AB425" s="18">
        <f>IF(Z425="TM",IF(AA425="H",(COUNTIFS(Orders!AD:AD,Data!M425,Orders!W:W,0,Orders!X:X,0)+COUNTIFS(Orders!AD:AD,Data!M425,Orders!W:W,1,Orders!X:X,1)),0),IF(Data!Z425="AAM",SUMIFS(Data!AB:AB,Data!Z:Z,"TM",Data!X:X,Data!M425,AA:AA,"H"),IF(Data!Z425="AM",SUMIFS(Data!AB:AB,Data!Z:Z,"TM",Data!V:V,Data!M425,AA:AA,"H"),IF(Data!Z425="AZM",SUMIFS(Data!AB:AB,Data!Z:Z,"TM",Data!U:U,Data!M425,AA:AA,"H"),IF(Data!Z425="ZM",SUMIFS(Data!AB:AB,Data!Z:Z,"TM",Data!T:T,Data!M425,AA:AA,"H"),IF(Data!Z425="RM",SUMIFS(Data!AB:AB,Data!Z:Z,"TM",Data!S:S,Data!M425,AA:AA,"H"),IF(Data!Z425="CM",SUMIFS(Data!AB:AB,Data!Z:Z,"TM",Data!R:R,Data!M425,AA:AA,"H"),"")))))))</f>
        <v>0</v>
      </c>
      <c r="AC425" s="28">
        <f>IF(Z425="TM",IF(AA425="H",(SUMIFS(Orders!AG:AG,Orders!AD:AD,Data!M425,Orders!W:W,0,Orders!X:X,0)+SUMIFS(Orders!AG:AG,Orders!AD:AD,Data!M425,Orders!W:W,1,Orders!X:X,1))/12000,0),IF(Data!Z425="AAM",SUMIFS(Data!AC:AC,Data!Z:Z,"TM",Data!X:X,Data!M425,AA:AA,"H"),IF(Data!Z425="AM",SUMIFS(Data!AC:AC,Data!Z:Z,"TM",Data!V:V,Data!M425,AA:AA,"H"),IF(Data!Z425="AZM",SUMIFS(Data!AC:AC,Data!Z:Z,"TM",Data!U:U,Data!M425,AA:AA,"H"),IF(Data!Z425="Zone",SUMIFS(Data!AC:AC,Data!Z:Z,"TM",Data!T:T,Data!M425,AA:AA,"H"),IF(Data!Z425="Region",SUMIFS(Data!AC:AC,Data!Z:Z,"TM",Data!S:S,Data!M425,AA:AA,"H"),IF(Data!Z425="Country",SUMIFS(Data!AC:AC,Data!Z:Z,"TM",Data!R:R,Data!M425,AA:AA,"H"),"")))))))</f>
        <v>0</v>
      </c>
      <c r="AD425" s="18">
        <f>IF(Z425="TM",0,IF(Data!Z425="AAM",SUMIFS(Data!AD:AD,Data!Z:Z,"TM",Data!X:X,Data!M425,AA:AA,"H"),IF(Data!Z425="AM",SUMIFS(Data!AD:AD,Data!Z:Z,"TM",Data!V:V,Data!M425,AA:AA,"H"),IF(Data!Z425="AZM",SUMIFS(Data!AD:AD,Data!Z:Z,"TM",Data!U:U,Data!M425,AA:AA,"H"),IF(Data!Z425="Zone",SUMIFS(Data!AD:AD,Data!Z:Z,"TM",Data!T:T,Data!M425,AA:AA,"H"),IF(Data!Z425="Region",SUMIFS(Data!AD:AD,Data!Z:Z,"TM",Data!S:S,Data!M425,AA:AA,"H"),IF(Data!Z425="Country",SUMIFS(Data!AD:AD,Data!Z:Z,"TM",Data!R:R,Data!M425,AA:AA,"H"),"")))))))</f>
        <v>0</v>
      </c>
      <c r="AE425" s="27">
        <f t="shared" si="111"/>
        <v>0</v>
      </c>
      <c r="AF425" s="26">
        <f t="shared" si="112"/>
        <v>0</v>
      </c>
      <c r="AG425" s="26">
        <f t="shared" si="113"/>
        <v>0</v>
      </c>
      <c r="AH425" s="26">
        <f t="shared" si="114"/>
        <v>0</v>
      </c>
      <c r="AJ425" s="28">
        <f>IF(Z425="TM",IF(AA425="U",(SUMIFS(Orders!AG:AG,Orders!AD:AD,Data!M425,Orders!W:W,0,Orders!X:X,0)+SUMIFS(Orders!AG:AG,Orders!AD:AD,Data!M425,Orders!W:W,1,Orders!X:X,1))/12000,0),IF(Data!Z425="AAM",SUMIFS(Data!AJ:AJ,Data!Z:Z,"TM",Data!X:X,Data!M425,AA:AA,"U"),IF(Data!Z425="AM",SUMIFS(Data!AJ:AJ,Data!Z:Z,"TM",Data!V:V,Data!M425,AA:AA,"U"),IF(Data!Z425="AZM",SUMIFS(Data!AJ:AJ,Data!Z:Z,"TM",Data!U:U,Data!M425,AA:AA,"U"),IF(Data!Z425="Zone",SUMIFS(Data!AJ:AJ,Data!Z:Z,"TM",Data!T:T,Data!M425,AA:AA,"U"),IF(Data!Z425="Region",SUMIFS(Data!AJ:AJ,Data!Z:Z,"TM",Data!S:S,Data!M425,AA:AA,"U"),IF(Data!Z425="Country",SUMIFS(Data!AJ:AJ,Data!Z:Z,"TM",Data!R:R,Data!M425,AA:AA,"U"),"")))))))</f>
        <v>0</v>
      </c>
      <c r="AK425" s="18">
        <f>IF(Z425="TM",IF(AA425="U",(SUMIFS(Orders!AG:AG,Orders!AD:AD,Data!M425,Orders!W:W,0,Orders!X:X,0)+SUMIFS(Orders!AG:AG,Orders!AD:AD,Data!M425,Orders!W:W,1,Orders!X:X,1)),0),IF(Data!Z425="AAM",SUMIFS(Data!AK:AK,Data!Z:Z,"TM",Data!X:X,Data!M425,AA:AA,"U"),IF(Data!Z425="AM",SUMIFS(Data!AK:AK,Data!Z:Z,"TM",Data!V:V,Data!M425,AA:AA,"U"),IF(Data!Z425="AZM",SUMIFS(Data!AK:AK,Data!Z:Z,"TM",Data!U:U,Data!M425,AA:AA,"U"),IF(Data!Z425="Zone",SUMIFS(Data!AK:AK,Data!Z:Z,"TM",Data!T:T,Data!M425,AA:AA,"U"),IF(Data!Z425="Region",SUMIFS(Data!AK:AK,Data!Z:Z,"TM",Data!S:S,Data!M425,AA:AA,"U"),IF(Data!Z425="Country",SUMIFS(Data!AK:AK,Data!Z:Z,"TM",Data!R:R,Data!M425,AA:AA,"U"),"")))))))</f>
        <v>0</v>
      </c>
      <c r="AL425" s="18">
        <f>IF(Z425="TM",12000*0,IF(Data!Z425="AAM",SUMIFS(Data!AL:AL,Data!Z:Z,"TM",Data!X:X,Data!M425,AA:AA,"H"),IF(Data!Z425="AM",SUMIFS(Data!AL:AL,Data!Z:Z,"TM",Data!V:V,Data!M425,AA:AA,"H"),IF(Data!Z425="AZM",SUMIFS(Data!AL:AL,Data!Z:Z,"TM",Data!U:U,Data!M425,AA:AA,"H"),IF(Data!Z425="Zone",SUMIFS(Data!AL:AL,Data!Z:Z,"TM",Data!T:T,Data!M425,AA:AA,"H"),IF(Data!Z425="Region",SUMIFS(Data!AL:AL,Data!Z:Z,"TM",Data!S:S,Data!M425,AA:AA,"H"),IF(Data!Z425="Country",SUMIFS(Data!AL:AL,Data!Z:Z,"TM",Data!R:R,Data!M425,AA:AA,"H"),"")))))))</f>
        <v>0</v>
      </c>
      <c r="AM425" s="27">
        <f t="shared" si="115"/>
        <v>0</v>
      </c>
      <c r="AN425" s="26">
        <f t="shared" si="116"/>
        <v>0</v>
      </c>
      <c r="AO425" s="26">
        <f t="shared" si="117"/>
        <v>0</v>
      </c>
      <c r="AQ425" s="28">
        <f t="shared" si="118"/>
        <v>0</v>
      </c>
      <c r="AR425" s="18">
        <f t="shared" si="119"/>
        <v>0</v>
      </c>
      <c r="AS425" s="18">
        <f t="shared" si="120"/>
        <v>0</v>
      </c>
      <c r="AT425" s="27">
        <f t="shared" si="121"/>
        <v>0</v>
      </c>
      <c r="AU425" s="27"/>
      <c r="AV425" s="27"/>
      <c r="AW425" s="18">
        <f>IF(Z425="TM",(COUNTIFS(Orders!AD:AD,Data!M425,Orders!W:W,0,Orders!X:X,0,Orders!S:S,"*Ray*")+COUNTIFS(Orders!AD:AD,Data!M425,Orders!W:W,1,Orders!X:X,1,Orders!S:S,"*Ray*")+COUNTIFS(Orders!AD:AD,Data!M425,Orders!W:W,0,Orders!X:X,0,Orders!S:S,"*Fabric*")+COUNTIFS(Orders!AD:AD,Data!M425,Orders!W:W,1,Orders!X:X,1,Orders!S:S,"*Fabric*")),IF(Data!Z425="AAM",SUMIFS(Data!AW:AW,Data!Z:Z,"TM",Data!X:X,Data!M425),IF(Data!Z425="AM",SUMIFS(Data!AW:AW,Data!Z:Z,"TM",Data!V:V,Data!M425),IF(Data!Z425="AZM",SUMIFS(Data!AW:AW,Data!Z:Z,"TM",Data!U:U,Data!M425),IF(Data!Z425="Zone",SUMIFS(Data!AW:AW,Data!Z:Z,"TM",Data!T:T,Data!M425),IF(Data!Z425="Region",SUMIFS(Data!AW:AW,Data!Z:Z,"TM",Data!S:S,Data!M425),IF(Data!Z425="Country",SUMIFS(Data!AW:AW,Data!Z:Z,"TM",Data!R:R,Data!M425),0)))))))</f>
        <v>0</v>
      </c>
      <c r="AX425" s="18">
        <f>IF(Z425="TM",(COUNTIFS(Orders!AD:AD,Data!M425,Orders!W:W,0,Orders!X:X,0,Orders!S:S,"*Starter*")+COUNTIFS(Orders!AD:AD,Data!M425,Orders!W:W,1,Orders!X:X,1,Orders!S:S,"*Starter*")),IF(Data!Z425="AAM",SUMIFS(Data!AX:AX,Data!Z:Z,"TM",Data!X:X,Data!M425),IF(Data!Z425="AM",SUMIFS(Data!AX:AX,Data!Z:Z,"TM",Data!V:V,Data!M425),IF(Data!Z425="AZM",SUMIFS(Data!AX:AX,Data!Z:Z,"TM",Data!U:U,Data!M425),IF(Data!Z425="Zone",SUMIFS(Data!AX:AX,Data!Z:Z,"TM",Data!T:T,Data!M425),IF(Data!Z425="Region",SUMIFS(Data!AX:AX,Data!Z:Z,"TM",Data!S:S,Data!M425),IF(Data!Z425="Country",SUMIFS(Data!AX:AX,Data!Z:Z,"TM",Data!R:R,Data!M425),0)))))))</f>
        <v>0</v>
      </c>
      <c r="AY425" s="18">
        <f>IF(Z425="TM",(COUNTIFS(Orders!AD:AD,Data!M425,Orders!W:W,0,Orders!X:X,0,Orders!S:S,"*Pro*")+COUNTIFS(Orders!AD:AD,Data!M425,Orders!W:W,1,Orders!X:X,1,Orders!S:S,"*Pro*")),IF(Data!Z425="AAM",SUMIFS(Data!AY:AY,Data!Z:Z,"TM",Data!X:X,Data!M425),IF(Data!Z425="AM",SUMIFS(Data!AY:AY,Data!Z:Z,"TM",Data!V:V,Data!M425),IF(Data!Z425="AZM",SUMIFS(Data!AY:AY,Data!Z:Z,"TM",Data!U:U,Data!M425),IF(Data!Z425="Zone",SUMIFS(Data!AY:AY,Data!Z:Z,"TM",Data!T:T,Data!M425),IF(Data!Z425="Region",SUMIFS(Data!AY:AY,Data!Z:Z,"TM",Data!S:S,Data!M425),IF(Data!Z425="Country",SUMIFS(Data!AY:AY,Data!Z:Z,"TM",Data!R:R,Data!M425),0)))))))</f>
        <v>0</v>
      </c>
      <c r="AZ425" s="18">
        <f>IF(Z425="TM",(COUNTIFS(Orders!AD:AD,Data!M425,Orders!W:W,0,Orders!X:X,0,Orders!S:S,"*Tab*")+COUNTIFS(Orders!AD:AD,Data!M425,Orders!W:W,1,Orders!X:X,1,Orders!S:S,"*Tab*")),IF(Data!Z425="AAM",SUMIFS(Data!AZ:AZ,Data!Z:Z,"TM",Data!X:X,Data!M425),IF(Data!Z425="AM",SUMIFS(Data!AZ:AZ,Data!Z:Z,"TM",Data!V:V,Data!M425),IF(Data!Z425="AZM",SUMIFS(Data!AZ:AZ,Data!Z:Z,"TM",Data!U:U,Data!M425),IF(Data!Z425="Zone",SUMIFS(Data!AZ:AZ,Data!Z:Z,"TM",Data!T:T,Data!M425),IF(Data!Z425="Region",SUMIFS(Data!AZ:AZ,Data!Z:Z,"TM",Data!S:S,Data!M425),IF(Data!Z425="Country",SUMIFS(Data!AZ:AZ,Data!Z:Z,"TM",Data!R:R,Data!M425),0)))))))</f>
        <v>0</v>
      </c>
      <c r="BA425" s="18">
        <f>IF(Z425="TM",(COUNTIFS(Orders!AD:AD,Data!M425,Orders!W:W,0,Orders!X:X,0,Orders!S:S,"*Dental*")+COUNTIFS(Orders!AD:AD,Data!M425,Orders!W:W,1,Orders!X:X,1,Orders!S:S,"*Dental*")+COUNTIFS(Orders!AD:AD,Data!M425,Orders!W:W,0,Orders!X:X,0,Orders!S:S,"*Pediatric*")+COUNTIFS(Orders!AD:AD,Data!M425,Orders!W:W,1,Orders!X:X,1,Orders!S:S,"*Pediatric*")),IF(Data!Z425="AAM",SUMIFS(Data!BA:BA,Data!Z:Z,"TM",Data!X:X,Data!M425),IF(Data!Z425="AM",SUMIFS(Data!BA:BA,Data!Z:Z,"TM",Data!V:V,Data!M425),IF(Data!Z425="AZM",SUMIFS(Data!BA:BA,Data!Z:Z,"TM",Data!U:U,Data!M425),IF(Data!Z425="Zone",SUMIFS(Data!BA:BA,Data!Z:Z,"TM",Data!T:T,Data!M425),IF(Data!Z425="Region",SUMIFS(Data!BA:BA,Data!Z:Z,"TM",Data!S:S,Data!M425),IF(Data!Z425="Country",SUMIFS(Data!BA:BA,Data!Z:Z,"TM",Data!R:R,Data!M425),0)))))))</f>
        <v>0</v>
      </c>
      <c r="BB425" s="18">
        <f>IF(Z425="TM",(COUNTIFS(Orders!AD:AD,Data!M425,Orders!W:W,0,Orders!X:X,0,Orders!S:S,"*Fabric*")+COUNTIFS(Orders!AD:AD,Data!M425,Orders!W:W,1,Orders!X:X,1,Orders!S:S,"*Fabric*")),IF(Data!Z425="AAM",SUMIFS(Data!BB:BB,Data!Z:Z,"TM",Data!X:X,Data!M425),IF(Data!Z425="AM",SUMIFS(Data!BB:BB,Data!Z:Z,"TM",Data!V:V,Data!M425),IF(Data!Z425="AZM",SUMIFS(Data!BB:BB,Data!Z:Z,"TM",Data!U:U,Data!M425),IF(Data!Z425="Zone",SUMIFS(Data!BB:BB,Data!Z:Z,"TM",Data!T:T,Data!M425),IF(Data!Z425="Region",SUMIFS(Data!BB:BB,Data!Z:Z,"TM",Data!S:S,Data!M425),IF(Data!Z425="Country",SUMIFS(Data!BB:BB,Data!Z:Z,"TM",Data!R:R,Data!M425),0)))))))</f>
        <v>0</v>
      </c>
    </row>
    <row r="426" spans="1:54" ht="15.75" x14ac:dyDescent="0.3">
      <c r="A426" s="33" t="str">
        <f t="shared" si="122"/>
        <v/>
      </c>
      <c r="B426" s="33" t="b">
        <f t="shared" si="123"/>
        <v>1</v>
      </c>
      <c r="C426" s="33" t="e">
        <f>IF(ISERROR(SMALL($D$4:$D$594,E426)),””,SMALL($D$4:$D$594,E426))</f>
        <v>#NAME?</v>
      </c>
      <c r="D426" s="34" t="str">
        <f t="shared" si="124"/>
        <v/>
      </c>
      <c r="E426" s="33">
        <f>ROWS($E$4:E426)</f>
        <v>423</v>
      </c>
      <c r="F426" s="33">
        <f t="shared" si="125"/>
        <v>0</v>
      </c>
      <c r="G426" s="33">
        <f>IF(OR(Report!$C$7="",Report!$C$7="All Levels"),1,IF(Report!$C$7=Data!Z426,1,0))</f>
        <v>0</v>
      </c>
      <c r="H426" s="33">
        <f t="shared" si="126"/>
        <v>1</v>
      </c>
      <c r="I426" s="33">
        <f t="shared" si="127"/>
        <v>3</v>
      </c>
      <c r="J426" s="33">
        <f>IF(OR(Report!$F$7="",Report!$F$7="All AMs"),1,IF(Report!$F$7=Data!W426,1,0))</f>
        <v>1</v>
      </c>
      <c r="K426" s="33">
        <f>IF(OR(Report!$E$7="",Report!$E$7="All Zones"),1,IF(Report!$E$7=Data!P426,1,0))</f>
        <v>1</v>
      </c>
      <c r="L426" s="33">
        <f>IF(OR(Report!$D$7="",Report!$D$7="All Regions"),1,IF(Report!$D$7=Data!O426,1,0))</f>
        <v>1</v>
      </c>
      <c r="M426" s="67" t="s">
        <v>526</v>
      </c>
      <c r="N426" s="67" t="s">
        <v>1268</v>
      </c>
      <c r="O426" s="68" t="s">
        <v>19</v>
      </c>
      <c r="P426" s="68" t="s">
        <v>688</v>
      </c>
      <c r="Q426" s="68" t="s">
        <v>841</v>
      </c>
      <c r="R426" s="67" t="s">
        <v>777</v>
      </c>
      <c r="S426" s="67" t="s">
        <v>753</v>
      </c>
      <c r="T426" s="67" t="s">
        <v>554</v>
      </c>
      <c r="U426" s="67"/>
      <c r="V426" s="67" t="s">
        <v>840</v>
      </c>
      <c r="W426" s="67" t="s">
        <v>727</v>
      </c>
      <c r="X426" s="67"/>
      <c r="Y426" s="68" t="s">
        <v>362</v>
      </c>
      <c r="Z426" s="68" t="s">
        <v>13</v>
      </c>
      <c r="AA426" s="68" t="s">
        <v>70</v>
      </c>
      <c r="AB426" s="18">
        <f>IF(Z426="TM",IF(AA426="H",(COUNTIFS(Orders!AD:AD,Data!M426,Orders!W:W,0,Orders!X:X,0)+COUNTIFS(Orders!AD:AD,Data!M426,Orders!W:W,1,Orders!X:X,1)),0),IF(Data!Z426="AAM",SUMIFS(Data!AB:AB,Data!Z:Z,"TM",Data!X:X,Data!M426,AA:AA,"H"),IF(Data!Z426="AM",SUMIFS(Data!AB:AB,Data!Z:Z,"TM",Data!V:V,Data!M426,AA:AA,"H"),IF(Data!Z426="AZM",SUMIFS(Data!AB:AB,Data!Z:Z,"TM",Data!U:U,Data!M426,AA:AA,"H"),IF(Data!Z426="ZM",SUMIFS(Data!AB:AB,Data!Z:Z,"TM",Data!T:T,Data!M426,AA:AA,"H"),IF(Data!Z426="RM",SUMIFS(Data!AB:AB,Data!Z:Z,"TM",Data!S:S,Data!M426,AA:AA,"H"),IF(Data!Z426="CM",SUMIFS(Data!AB:AB,Data!Z:Z,"TM",Data!R:R,Data!M426,AA:AA,"H"),"")))))))</f>
        <v>0</v>
      </c>
      <c r="AC426" s="28">
        <f>IF(Z426="TM",IF(AA426="H",(SUMIFS(Orders!AG:AG,Orders!AD:AD,Data!M426,Orders!W:W,0,Orders!X:X,0)+SUMIFS(Orders!AG:AG,Orders!AD:AD,Data!M426,Orders!W:W,1,Orders!X:X,1))/12000,0),IF(Data!Z426="AAM",SUMIFS(Data!AC:AC,Data!Z:Z,"TM",Data!X:X,Data!M426,AA:AA,"H"),IF(Data!Z426="AM",SUMIFS(Data!AC:AC,Data!Z:Z,"TM",Data!V:V,Data!M426,AA:AA,"H"),IF(Data!Z426="AZM",SUMIFS(Data!AC:AC,Data!Z:Z,"TM",Data!U:U,Data!M426,AA:AA,"H"),IF(Data!Z426="Zone",SUMIFS(Data!AC:AC,Data!Z:Z,"TM",Data!T:T,Data!M426,AA:AA,"H"),IF(Data!Z426="Region",SUMIFS(Data!AC:AC,Data!Z:Z,"TM",Data!S:S,Data!M426,AA:AA,"H"),IF(Data!Z426="Country",SUMIFS(Data!AC:AC,Data!Z:Z,"TM",Data!R:R,Data!M426,AA:AA,"H"),"")))))))</f>
        <v>0</v>
      </c>
      <c r="AD426" s="18">
        <f>IF(Z426="TM",0,IF(Data!Z426="AAM",SUMIFS(Data!AD:AD,Data!Z:Z,"TM",Data!X:X,Data!M426,AA:AA,"H"),IF(Data!Z426="AM",SUMIFS(Data!AD:AD,Data!Z:Z,"TM",Data!V:V,Data!M426,AA:AA,"H"),IF(Data!Z426="AZM",SUMIFS(Data!AD:AD,Data!Z:Z,"TM",Data!U:U,Data!M426,AA:AA,"H"),IF(Data!Z426="Zone",SUMIFS(Data!AD:AD,Data!Z:Z,"TM",Data!T:T,Data!M426,AA:AA,"H"),IF(Data!Z426="Region",SUMIFS(Data!AD:AD,Data!Z:Z,"TM",Data!S:S,Data!M426,AA:AA,"H"),IF(Data!Z426="Country",SUMIFS(Data!AD:AD,Data!Z:Z,"TM",Data!R:R,Data!M426,AA:AA,"H"),"")))))))</f>
        <v>0</v>
      </c>
      <c r="AE426" s="27">
        <f t="shared" si="111"/>
        <v>0</v>
      </c>
      <c r="AF426" s="26">
        <f t="shared" si="112"/>
        <v>0</v>
      </c>
      <c r="AG426" s="26">
        <f t="shared" si="113"/>
        <v>0</v>
      </c>
      <c r="AH426" s="26">
        <f t="shared" si="114"/>
        <v>0</v>
      </c>
      <c r="AJ426" s="28">
        <f>IF(Z426="TM",IF(AA426="U",(SUMIFS(Orders!AG:AG,Orders!AD:AD,Data!M426,Orders!W:W,0,Orders!X:X,0)+SUMIFS(Orders!AG:AG,Orders!AD:AD,Data!M426,Orders!W:W,1,Orders!X:X,1))/12000,0),IF(Data!Z426="AAM",SUMIFS(Data!AJ:AJ,Data!Z:Z,"TM",Data!X:X,Data!M426,AA:AA,"U"),IF(Data!Z426="AM",SUMIFS(Data!AJ:AJ,Data!Z:Z,"TM",Data!V:V,Data!M426,AA:AA,"U"),IF(Data!Z426="AZM",SUMIFS(Data!AJ:AJ,Data!Z:Z,"TM",Data!U:U,Data!M426,AA:AA,"U"),IF(Data!Z426="Zone",SUMIFS(Data!AJ:AJ,Data!Z:Z,"TM",Data!T:T,Data!M426,AA:AA,"U"),IF(Data!Z426="Region",SUMIFS(Data!AJ:AJ,Data!Z:Z,"TM",Data!S:S,Data!M426,AA:AA,"U"),IF(Data!Z426="Country",SUMIFS(Data!AJ:AJ,Data!Z:Z,"TM",Data!R:R,Data!M426,AA:AA,"U"),"")))))))</f>
        <v>0</v>
      </c>
      <c r="AK426" s="18">
        <f>IF(Z426="TM",IF(AA426="U",(SUMIFS(Orders!AG:AG,Orders!AD:AD,Data!M426,Orders!W:W,0,Orders!X:X,0)+SUMIFS(Orders!AG:AG,Orders!AD:AD,Data!M426,Orders!W:W,1,Orders!X:X,1)),0),IF(Data!Z426="AAM",SUMIFS(Data!AK:AK,Data!Z:Z,"TM",Data!X:X,Data!M426,AA:AA,"U"),IF(Data!Z426="AM",SUMIFS(Data!AK:AK,Data!Z:Z,"TM",Data!V:V,Data!M426,AA:AA,"U"),IF(Data!Z426="AZM",SUMIFS(Data!AK:AK,Data!Z:Z,"TM",Data!U:U,Data!M426,AA:AA,"U"),IF(Data!Z426="Zone",SUMIFS(Data!AK:AK,Data!Z:Z,"TM",Data!T:T,Data!M426,AA:AA,"U"),IF(Data!Z426="Region",SUMIFS(Data!AK:AK,Data!Z:Z,"TM",Data!S:S,Data!M426,AA:AA,"U"),IF(Data!Z426="Country",SUMIFS(Data!AK:AK,Data!Z:Z,"TM",Data!R:R,Data!M426,AA:AA,"U"),"")))))))</f>
        <v>0</v>
      </c>
      <c r="AL426" s="18">
        <f>IF(Z426="TM",12000*0,IF(Data!Z426="AAM",SUMIFS(Data!AL:AL,Data!Z:Z,"TM",Data!X:X,Data!M426,AA:AA,"H"),IF(Data!Z426="AM",SUMIFS(Data!AL:AL,Data!Z:Z,"TM",Data!V:V,Data!M426,AA:AA,"H"),IF(Data!Z426="AZM",SUMIFS(Data!AL:AL,Data!Z:Z,"TM",Data!U:U,Data!M426,AA:AA,"H"),IF(Data!Z426="Zone",SUMIFS(Data!AL:AL,Data!Z:Z,"TM",Data!T:T,Data!M426,AA:AA,"H"),IF(Data!Z426="Region",SUMIFS(Data!AL:AL,Data!Z:Z,"TM",Data!S:S,Data!M426,AA:AA,"H"),IF(Data!Z426="Country",SUMIFS(Data!AL:AL,Data!Z:Z,"TM",Data!R:R,Data!M426,AA:AA,"H"),"")))))))</f>
        <v>0</v>
      </c>
      <c r="AM426" s="27">
        <f t="shared" si="115"/>
        <v>0</v>
      </c>
      <c r="AN426" s="26">
        <f t="shared" si="116"/>
        <v>0</v>
      </c>
      <c r="AO426" s="26">
        <f t="shared" si="117"/>
        <v>0</v>
      </c>
      <c r="AQ426" s="28">
        <f t="shared" si="118"/>
        <v>0</v>
      </c>
      <c r="AR426" s="18">
        <f t="shared" si="119"/>
        <v>0</v>
      </c>
      <c r="AS426" s="18">
        <f t="shared" si="120"/>
        <v>0</v>
      </c>
      <c r="AT426" s="27">
        <f t="shared" si="121"/>
        <v>0</v>
      </c>
      <c r="AU426" s="27"/>
      <c r="AV426" s="27"/>
      <c r="AW426" s="18">
        <f>IF(Z426="TM",(COUNTIFS(Orders!AD:AD,Data!M426,Orders!W:W,0,Orders!X:X,0,Orders!S:S,"*Ray*")+COUNTIFS(Orders!AD:AD,Data!M426,Orders!W:W,1,Orders!X:X,1,Orders!S:S,"*Ray*")+COUNTIFS(Orders!AD:AD,Data!M426,Orders!W:W,0,Orders!X:X,0,Orders!S:S,"*Fabric*")+COUNTIFS(Orders!AD:AD,Data!M426,Orders!W:W,1,Orders!X:X,1,Orders!S:S,"*Fabric*")),IF(Data!Z426="AAM",SUMIFS(Data!AW:AW,Data!Z:Z,"TM",Data!X:X,Data!M426),IF(Data!Z426="AM",SUMIFS(Data!AW:AW,Data!Z:Z,"TM",Data!V:V,Data!M426),IF(Data!Z426="AZM",SUMIFS(Data!AW:AW,Data!Z:Z,"TM",Data!U:U,Data!M426),IF(Data!Z426="Zone",SUMIFS(Data!AW:AW,Data!Z:Z,"TM",Data!T:T,Data!M426),IF(Data!Z426="Region",SUMIFS(Data!AW:AW,Data!Z:Z,"TM",Data!S:S,Data!M426),IF(Data!Z426="Country",SUMIFS(Data!AW:AW,Data!Z:Z,"TM",Data!R:R,Data!M426),0)))))))</f>
        <v>0</v>
      </c>
      <c r="AX426" s="18">
        <f>IF(Z426="TM",(COUNTIFS(Orders!AD:AD,Data!M426,Orders!W:W,0,Orders!X:X,0,Orders!S:S,"*Starter*")+COUNTIFS(Orders!AD:AD,Data!M426,Orders!W:W,1,Orders!X:X,1,Orders!S:S,"*Starter*")),IF(Data!Z426="AAM",SUMIFS(Data!AX:AX,Data!Z:Z,"TM",Data!X:X,Data!M426),IF(Data!Z426="AM",SUMIFS(Data!AX:AX,Data!Z:Z,"TM",Data!V:V,Data!M426),IF(Data!Z426="AZM",SUMIFS(Data!AX:AX,Data!Z:Z,"TM",Data!U:U,Data!M426),IF(Data!Z426="Zone",SUMIFS(Data!AX:AX,Data!Z:Z,"TM",Data!T:T,Data!M426),IF(Data!Z426="Region",SUMIFS(Data!AX:AX,Data!Z:Z,"TM",Data!S:S,Data!M426),IF(Data!Z426="Country",SUMIFS(Data!AX:AX,Data!Z:Z,"TM",Data!R:R,Data!M426),0)))))))</f>
        <v>0</v>
      </c>
      <c r="AY426" s="18">
        <f>IF(Z426="TM",(COUNTIFS(Orders!AD:AD,Data!M426,Orders!W:W,0,Orders!X:X,0,Orders!S:S,"*Pro*")+COUNTIFS(Orders!AD:AD,Data!M426,Orders!W:W,1,Orders!X:X,1,Orders!S:S,"*Pro*")),IF(Data!Z426="AAM",SUMIFS(Data!AY:AY,Data!Z:Z,"TM",Data!X:X,Data!M426),IF(Data!Z426="AM",SUMIFS(Data!AY:AY,Data!Z:Z,"TM",Data!V:V,Data!M426),IF(Data!Z426="AZM",SUMIFS(Data!AY:AY,Data!Z:Z,"TM",Data!U:U,Data!M426),IF(Data!Z426="Zone",SUMIFS(Data!AY:AY,Data!Z:Z,"TM",Data!T:T,Data!M426),IF(Data!Z426="Region",SUMIFS(Data!AY:AY,Data!Z:Z,"TM",Data!S:S,Data!M426),IF(Data!Z426="Country",SUMIFS(Data!AY:AY,Data!Z:Z,"TM",Data!R:R,Data!M426),0)))))))</f>
        <v>0</v>
      </c>
      <c r="AZ426" s="18">
        <f>IF(Z426="TM",(COUNTIFS(Orders!AD:AD,Data!M426,Orders!W:W,0,Orders!X:X,0,Orders!S:S,"*Tab*")+COUNTIFS(Orders!AD:AD,Data!M426,Orders!W:W,1,Orders!X:X,1,Orders!S:S,"*Tab*")),IF(Data!Z426="AAM",SUMIFS(Data!AZ:AZ,Data!Z:Z,"TM",Data!X:X,Data!M426),IF(Data!Z426="AM",SUMIFS(Data!AZ:AZ,Data!Z:Z,"TM",Data!V:V,Data!M426),IF(Data!Z426="AZM",SUMIFS(Data!AZ:AZ,Data!Z:Z,"TM",Data!U:U,Data!M426),IF(Data!Z426="Zone",SUMIFS(Data!AZ:AZ,Data!Z:Z,"TM",Data!T:T,Data!M426),IF(Data!Z426="Region",SUMIFS(Data!AZ:AZ,Data!Z:Z,"TM",Data!S:S,Data!M426),IF(Data!Z426="Country",SUMIFS(Data!AZ:AZ,Data!Z:Z,"TM",Data!R:R,Data!M426),0)))))))</f>
        <v>0</v>
      </c>
      <c r="BA426" s="18">
        <f>IF(Z426="TM",(COUNTIFS(Orders!AD:AD,Data!M426,Orders!W:W,0,Orders!X:X,0,Orders!S:S,"*Dental*")+COUNTIFS(Orders!AD:AD,Data!M426,Orders!W:W,1,Orders!X:X,1,Orders!S:S,"*Dental*")+COUNTIFS(Orders!AD:AD,Data!M426,Orders!W:W,0,Orders!X:X,0,Orders!S:S,"*Pediatric*")+COUNTIFS(Orders!AD:AD,Data!M426,Orders!W:W,1,Orders!X:X,1,Orders!S:S,"*Pediatric*")),IF(Data!Z426="AAM",SUMIFS(Data!BA:BA,Data!Z:Z,"TM",Data!X:X,Data!M426),IF(Data!Z426="AM",SUMIFS(Data!BA:BA,Data!Z:Z,"TM",Data!V:V,Data!M426),IF(Data!Z426="AZM",SUMIFS(Data!BA:BA,Data!Z:Z,"TM",Data!U:U,Data!M426),IF(Data!Z426="Zone",SUMIFS(Data!BA:BA,Data!Z:Z,"TM",Data!T:T,Data!M426),IF(Data!Z426="Region",SUMIFS(Data!BA:BA,Data!Z:Z,"TM",Data!S:S,Data!M426),IF(Data!Z426="Country",SUMIFS(Data!BA:BA,Data!Z:Z,"TM",Data!R:R,Data!M426),0)))))))</f>
        <v>0</v>
      </c>
      <c r="BB426" s="18">
        <f>IF(Z426="TM",(COUNTIFS(Orders!AD:AD,Data!M426,Orders!W:W,0,Orders!X:X,0,Orders!S:S,"*Fabric*")+COUNTIFS(Orders!AD:AD,Data!M426,Orders!W:W,1,Orders!X:X,1,Orders!S:S,"*Fabric*")),IF(Data!Z426="AAM",SUMIFS(Data!BB:BB,Data!Z:Z,"TM",Data!X:X,Data!M426),IF(Data!Z426="AM",SUMIFS(Data!BB:BB,Data!Z:Z,"TM",Data!V:V,Data!M426),IF(Data!Z426="AZM",SUMIFS(Data!BB:BB,Data!Z:Z,"TM",Data!U:U,Data!M426),IF(Data!Z426="Zone",SUMIFS(Data!BB:BB,Data!Z:Z,"TM",Data!T:T,Data!M426),IF(Data!Z426="Region",SUMIFS(Data!BB:BB,Data!Z:Z,"TM",Data!S:S,Data!M426),IF(Data!Z426="Country",SUMIFS(Data!BB:BB,Data!Z:Z,"TM",Data!R:R,Data!M426),0)))))))</f>
        <v>0</v>
      </c>
    </row>
    <row r="427" spans="1:54" ht="15.75" x14ac:dyDescent="0.3">
      <c r="A427" s="33" t="str">
        <f t="shared" si="122"/>
        <v/>
      </c>
      <c r="B427" s="33" t="b">
        <f t="shared" si="123"/>
        <v>1</v>
      </c>
      <c r="C427" s="33" t="e">
        <f>IF(ISERROR(SMALL($D$4:$D$594,E427)),””,SMALL($D$4:$D$594,E427))</f>
        <v>#NAME?</v>
      </c>
      <c r="D427" s="34" t="str">
        <f t="shared" si="124"/>
        <v/>
      </c>
      <c r="E427" s="33">
        <f>ROWS($E$4:E427)</f>
        <v>424</v>
      </c>
      <c r="F427" s="33">
        <f t="shared" si="125"/>
        <v>0</v>
      </c>
      <c r="G427" s="33">
        <f>IF(OR(Report!$C$7="",Report!$C$7="All Levels"),1,IF(Report!$C$7=Data!Z427,1,0))</f>
        <v>0</v>
      </c>
      <c r="H427" s="33">
        <f t="shared" si="126"/>
        <v>1</v>
      </c>
      <c r="I427" s="33">
        <f t="shared" si="127"/>
        <v>3</v>
      </c>
      <c r="J427" s="33">
        <f>IF(OR(Report!$F$7="",Report!$F$7="All AMs"),1,IF(Report!$F$7=Data!W427,1,0))</f>
        <v>1</v>
      </c>
      <c r="K427" s="33">
        <f>IF(OR(Report!$E$7="",Report!$E$7="All Zones"),1,IF(Report!$E$7=Data!P427,1,0))</f>
        <v>1</v>
      </c>
      <c r="L427" s="33">
        <f>IF(OR(Report!$D$7="",Report!$D$7="All Regions"),1,IF(Report!$D$7=Data!O427,1,0))</f>
        <v>1</v>
      </c>
      <c r="M427" s="67" t="s">
        <v>502</v>
      </c>
      <c r="N427" s="67" t="s">
        <v>1269</v>
      </c>
      <c r="O427" s="68" t="s">
        <v>19</v>
      </c>
      <c r="P427" s="68" t="s">
        <v>688</v>
      </c>
      <c r="Q427" s="68" t="s">
        <v>843</v>
      </c>
      <c r="R427" s="67" t="s">
        <v>777</v>
      </c>
      <c r="S427" s="67" t="s">
        <v>753</v>
      </c>
      <c r="T427" s="67" t="s">
        <v>554</v>
      </c>
      <c r="U427" s="67"/>
      <c r="V427" s="67" t="s">
        <v>842</v>
      </c>
      <c r="W427" s="67" t="s">
        <v>728</v>
      </c>
      <c r="X427" s="67"/>
      <c r="Y427" s="68" t="s">
        <v>362</v>
      </c>
      <c r="Z427" s="68" t="s">
        <v>13</v>
      </c>
      <c r="AA427" s="68" t="s">
        <v>70</v>
      </c>
      <c r="AB427" s="18">
        <f>IF(Z427="TM",IF(AA427="H",(COUNTIFS(Orders!AD:AD,Data!M427,Orders!W:W,0,Orders!X:X,0)+COUNTIFS(Orders!AD:AD,Data!M427,Orders!W:W,1,Orders!X:X,1)),0),IF(Data!Z427="AAM",SUMIFS(Data!AB:AB,Data!Z:Z,"TM",Data!X:X,Data!M427,AA:AA,"H"),IF(Data!Z427="AM",SUMIFS(Data!AB:AB,Data!Z:Z,"TM",Data!V:V,Data!M427,AA:AA,"H"),IF(Data!Z427="AZM",SUMIFS(Data!AB:AB,Data!Z:Z,"TM",Data!U:U,Data!M427,AA:AA,"H"),IF(Data!Z427="ZM",SUMIFS(Data!AB:AB,Data!Z:Z,"TM",Data!T:T,Data!M427,AA:AA,"H"),IF(Data!Z427="RM",SUMIFS(Data!AB:AB,Data!Z:Z,"TM",Data!S:S,Data!M427,AA:AA,"H"),IF(Data!Z427="CM",SUMIFS(Data!AB:AB,Data!Z:Z,"TM",Data!R:R,Data!M427,AA:AA,"H"),"")))))))</f>
        <v>0</v>
      </c>
      <c r="AC427" s="28">
        <f>IF(Z427="TM",IF(AA427="H",(SUMIFS(Orders!AG:AG,Orders!AD:AD,Data!M427,Orders!W:W,0,Orders!X:X,0)+SUMIFS(Orders!AG:AG,Orders!AD:AD,Data!M427,Orders!W:W,1,Orders!X:X,1))/12000,0),IF(Data!Z427="AAM",SUMIFS(Data!AC:AC,Data!Z:Z,"TM",Data!X:X,Data!M427,AA:AA,"H"),IF(Data!Z427="AM",SUMIFS(Data!AC:AC,Data!Z:Z,"TM",Data!V:V,Data!M427,AA:AA,"H"),IF(Data!Z427="AZM",SUMIFS(Data!AC:AC,Data!Z:Z,"TM",Data!U:U,Data!M427,AA:AA,"H"),IF(Data!Z427="Zone",SUMIFS(Data!AC:AC,Data!Z:Z,"TM",Data!T:T,Data!M427,AA:AA,"H"),IF(Data!Z427="Region",SUMIFS(Data!AC:AC,Data!Z:Z,"TM",Data!S:S,Data!M427,AA:AA,"H"),IF(Data!Z427="Country",SUMIFS(Data!AC:AC,Data!Z:Z,"TM",Data!R:R,Data!M427,AA:AA,"H"),"")))))))</f>
        <v>0</v>
      </c>
      <c r="AD427" s="18">
        <f>IF(Z427="TM",0,IF(Data!Z427="AAM",SUMIFS(Data!AD:AD,Data!Z:Z,"TM",Data!X:X,Data!M427,AA:AA,"H"),IF(Data!Z427="AM",SUMIFS(Data!AD:AD,Data!Z:Z,"TM",Data!V:V,Data!M427,AA:AA,"H"),IF(Data!Z427="AZM",SUMIFS(Data!AD:AD,Data!Z:Z,"TM",Data!U:U,Data!M427,AA:AA,"H"),IF(Data!Z427="Zone",SUMIFS(Data!AD:AD,Data!Z:Z,"TM",Data!T:T,Data!M427,AA:AA,"H"),IF(Data!Z427="Region",SUMIFS(Data!AD:AD,Data!Z:Z,"TM",Data!S:S,Data!M427,AA:AA,"H"),IF(Data!Z427="Country",SUMIFS(Data!AD:AD,Data!Z:Z,"TM",Data!R:R,Data!M427,AA:AA,"H"),"")))))))</f>
        <v>0</v>
      </c>
      <c r="AE427" s="27">
        <f t="shared" si="111"/>
        <v>0</v>
      </c>
      <c r="AF427" s="26">
        <f t="shared" si="112"/>
        <v>0</v>
      </c>
      <c r="AG427" s="26">
        <f t="shared" si="113"/>
        <v>0</v>
      </c>
      <c r="AH427" s="26">
        <f t="shared" si="114"/>
        <v>0</v>
      </c>
      <c r="AJ427" s="28">
        <f>IF(Z427="TM",IF(AA427="U",(SUMIFS(Orders!AG:AG,Orders!AD:AD,Data!M427,Orders!W:W,0,Orders!X:X,0)+SUMIFS(Orders!AG:AG,Orders!AD:AD,Data!M427,Orders!W:W,1,Orders!X:X,1))/12000,0),IF(Data!Z427="AAM",SUMIFS(Data!AJ:AJ,Data!Z:Z,"TM",Data!X:X,Data!M427,AA:AA,"U"),IF(Data!Z427="AM",SUMIFS(Data!AJ:AJ,Data!Z:Z,"TM",Data!V:V,Data!M427,AA:AA,"U"),IF(Data!Z427="AZM",SUMIFS(Data!AJ:AJ,Data!Z:Z,"TM",Data!U:U,Data!M427,AA:AA,"U"),IF(Data!Z427="Zone",SUMIFS(Data!AJ:AJ,Data!Z:Z,"TM",Data!T:T,Data!M427,AA:AA,"U"),IF(Data!Z427="Region",SUMIFS(Data!AJ:AJ,Data!Z:Z,"TM",Data!S:S,Data!M427,AA:AA,"U"),IF(Data!Z427="Country",SUMIFS(Data!AJ:AJ,Data!Z:Z,"TM",Data!R:R,Data!M427,AA:AA,"U"),"")))))))</f>
        <v>0</v>
      </c>
      <c r="AK427" s="18">
        <f>IF(Z427="TM",IF(AA427="U",(SUMIFS(Orders!AG:AG,Orders!AD:AD,Data!M427,Orders!W:W,0,Orders!X:X,0)+SUMIFS(Orders!AG:AG,Orders!AD:AD,Data!M427,Orders!W:W,1,Orders!X:X,1)),0),IF(Data!Z427="AAM",SUMIFS(Data!AK:AK,Data!Z:Z,"TM",Data!X:X,Data!M427,AA:AA,"U"),IF(Data!Z427="AM",SUMIFS(Data!AK:AK,Data!Z:Z,"TM",Data!V:V,Data!M427,AA:AA,"U"),IF(Data!Z427="AZM",SUMIFS(Data!AK:AK,Data!Z:Z,"TM",Data!U:U,Data!M427,AA:AA,"U"),IF(Data!Z427="Zone",SUMIFS(Data!AK:AK,Data!Z:Z,"TM",Data!T:T,Data!M427,AA:AA,"U"),IF(Data!Z427="Region",SUMIFS(Data!AK:AK,Data!Z:Z,"TM",Data!S:S,Data!M427,AA:AA,"U"),IF(Data!Z427="Country",SUMIFS(Data!AK:AK,Data!Z:Z,"TM",Data!R:R,Data!M427,AA:AA,"U"),"")))))))</f>
        <v>0</v>
      </c>
      <c r="AL427" s="18">
        <f>IF(Z427="TM",12000*0,IF(Data!Z427="AAM",SUMIFS(Data!AL:AL,Data!Z:Z,"TM",Data!X:X,Data!M427,AA:AA,"H"),IF(Data!Z427="AM",SUMIFS(Data!AL:AL,Data!Z:Z,"TM",Data!V:V,Data!M427,AA:AA,"H"),IF(Data!Z427="AZM",SUMIFS(Data!AL:AL,Data!Z:Z,"TM",Data!U:U,Data!M427,AA:AA,"H"),IF(Data!Z427="Zone",SUMIFS(Data!AL:AL,Data!Z:Z,"TM",Data!T:T,Data!M427,AA:AA,"H"),IF(Data!Z427="Region",SUMIFS(Data!AL:AL,Data!Z:Z,"TM",Data!S:S,Data!M427,AA:AA,"H"),IF(Data!Z427="Country",SUMIFS(Data!AL:AL,Data!Z:Z,"TM",Data!R:R,Data!M427,AA:AA,"H"),"")))))))</f>
        <v>0</v>
      </c>
      <c r="AM427" s="27">
        <f t="shared" si="115"/>
        <v>0</v>
      </c>
      <c r="AN427" s="26">
        <f t="shared" si="116"/>
        <v>0</v>
      </c>
      <c r="AO427" s="26">
        <f t="shared" si="117"/>
        <v>0</v>
      </c>
      <c r="AQ427" s="28">
        <f t="shared" si="118"/>
        <v>0</v>
      </c>
      <c r="AR427" s="18">
        <f t="shared" si="119"/>
        <v>0</v>
      </c>
      <c r="AS427" s="18">
        <f t="shared" si="120"/>
        <v>0</v>
      </c>
      <c r="AT427" s="27">
        <f t="shared" si="121"/>
        <v>0</v>
      </c>
      <c r="AU427" s="27"/>
      <c r="AV427" s="27"/>
      <c r="AW427" s="18">
        <f>IF(Z427="TM",(COUNTIFS(Orders!AD:AD,Data!M427,Orders!W:W,0,Orders!X:X,0,Orders!S:S,"*Ray*")+COUNTIFS(Orders!AD:AD,Data!M427,Orders!W:W,1,Orders!X:X,1,Orders!S:S,"*Ray*")+COUNTIFS(Orders!AD:AD,Data!M427,Orders!W:W,0,Orders!X:X,0,Orders!S:S,"*Fabric*")+COUNTIFS(Orders!AD:AD,Data!M427,Orders!W:W,1,Orders!X:X,1,Orders!S:S,"*Fabric*")),IF(Data!Z427="AAM",SUMIFS(Data!AW:AW,Data!Z:Z,"TM",Data!X:X,Data!M427),IF(Data!Z427="AM",SUMIFS(Data!AW:AW,Data!Z:Z,"TM",Data!V:V,Data!M427),IF(Data!Z427="AZM",SUMIFS(Data!AW:AW,Data!Z:Z,"TM",Data!U:U,Data!M427),IF(Data!Z427="Zone",SUMIFS(Data!AW:AW,Data!Z:Z,"TM",Data!T:T,Data!M427),IF(Data!Z427="Region",SUMIFS(Data!AW:AW,Data!Z:Z,"TM",Data!S:S,Data!M427),IF(Data!Z427="Country",SUMIFS(Data!AW:AW,Data!Z:Z,"TM",Data!R:R,Data!M427),0)))))))</f>
        <v>0</v>
      </c>
      <c r="AX427" s="18">
        <f>IF(Z427="TM",(COUNTIFS(Orders!AD:AD,Data!M427,Orders!W:W,0,Orders!X:X,0,Orders!S:S,"*Starter*")+COUNTIFS(Orders!AD:AD,Data!M427,Orders!W:W,1,Orders!X:X,1,Orders!S:S,"*Starter*")),IF(Data!Z427="AAM",SUMIFS(Data!AX:AX,Data!Z:Z,"TM",Data!X:X,Data!M427),IF(Data!Z427="AM",SUMIFS(Data!AX:AX,Data!Z:Z,"TM",Data!V:V,Data!M427),IF(Data!Z427="AZM",SUMIFS(Data!AX:AX,Data!Z:Z,"TM",Data!U:U,Data!M427),IF(Data!Z427="Zone",SUMIFS(Data!AX:AX,Data!Z:Z,"TM",Data!T:T,Data!M427),IF(Data!Z427="Region",SUMIFS(Data!AX:AX,Data!Z:Z,"TM",Data!S:S,Data!M427),IF(Data!Z427="Country",SUMIFS(Data!AX:AX,Data!Z:Z,"TM",Data!R:R,Data!M427),0)))))))</f>
        <v>0</v>
      </c>
      <c r="AY427" s="18">
        <f>IF(Z427="TM",(COUNTIFS(Orders!AD:AD,Data!M427,Orders!W:W,0,Orders!X:X,0,Orders!S:S,"*Pro*")+COUNTIFS(Orders!AD:AD,Data!M427,Orders!W:W,1,Orders!X:X,1,Orders!S:S,"*Pro*")),IF(Data!Z427="AAM",SUMIFS(Data!AY:AY,Data!Z:Z,"TM",Data!X:X,Data!M427),IF(Data!Z427="AM",SUMIFS(Data!AY:AY,Data!Z:Z,"TM",Data!V:V,Data!M427),IF(Data!Z427="AZM",SUMIFS(Data!AY:AY,Data!Z:Z,"TM",Data!U:U,Data!M427),IF(Data!Z427="Zone",SUMIFS(Data!AY:AY,Data!Z:Z,"TM",Data!T:T,Data!M427),IF(Data!Z427="Region",SUMIFS(Data!AY:AY,Data!Z:Z,"TM",Data!S:S,Data!M427),IF(Data!Z427="Country",SUMIFS(Data!AY:AY,Data!Z:Z,"TM",Data!R:R,Data!M427),0)))))))</f>
        <v>0</v>
      </c>
      <c r="AZ427" s="18">
        <f>IF(Z427="TM",(COUNTIFS(Orders!AD:AD,Data!M427,Orders!W:W,0,Orders!X:X,0,Orders!S:S,"*Tab*")+COUNTIFS(Orders!AD:AD,Data!M427,Orders!W:W,1,Orders!X:X,1,Orders!S:S,"*Tab*")),IF(Data!Z427="AAM",SUMIFS(Data!AZ:AZ,Data!Z:Z,"TM",Data!X:X,Data!M427),IF(Data!Z427="AM",SUMIFS(Data!AZ:AZ,Data!Z:Z,"TM",Data!V:V,Data!M427),IF(Data!Z427="AZM",SUMIFS(Data!AZ:AZ,Data!Z:Z,"TM",Data!U:U,Data!M427),IF(Data!Z427="Zone",SUMIFS(Data!AZ:AZ,Data!Z:Z,"TM",Data!T:T,Data!M427),IF(Data!Z427="Region",SUMIFS(Data!AZ:AZ,Data!Z:Z,"TM",Data!S:S,Data!M427),IF(Data!Z427="Country",SUMIFS(Data!AZ:AZ,Data!Z:Z,"TM",Data!R:R,Data!M427),0)))))))</f>
        <v>0</v>
      </c>
      <c r="BA427" s="18">
        <f>IF(Z427="TM",(COUNTIFS(Orders!AD:AD,Data!M427,Orders!W:W,0,Orders!X:X,0,Orders!S:S,"*Dental*")+COUNTIFS(Orders!AD:AD,Data!M427,Orders!W:W,1,Orders!X:X,1,Orders!S:S,"*Dental*")+COUNTIFS(Orders!AD:AD,Data!M427,Orders!W:W,0,Orders!X:X,0,Orders!S:S,"*Pediatric*")+COUNTIFS(Orders!AD:AD,Data!M427,Orders!W:W,1,Orders!X:X,1,Orders!S:S,"*Pediatric*")),IF(Data!Z427="AAM",SUMIFS(Data!BA:BA,Data!Z:Z,"TM",Data!X:X,Data!M427),IF(Data!Z427="AM",SUMIFS(Data!BA:BA,Data!Z:Z,"TM",Data!V:V,Data!M427),IF(Data!Z427="AZM",SUMIFS(Data!BA:BA,Data!Z:Z,"TM",Data!U:U,Data!M427),IF(Data!Z427="Zone",SUMIFS(Data!BA:BA,Data!Z:Z,"TM",Data!T:T,Data!M427),IF(Data!Z427="Region",SUMIFS(Data!BA:BA,Data!Z:Z,"TM",Data!S:S,Data!M427),IF(Data!Z427="Country",SUMIFS(Data!BA:BA,Data!Z:Z,"TM",Data!R:R,Data!M427),0)))))))</f>
        <v>0</v>
      </c>
      <c r="BB427" s="18">
        <f>IF(Z427="TM",(COUNTIFS(Orders!AD:AD,Data!M427,Orders!W:W,0,Orders!X:X,0,Orders!S:S,"*Fabric*")+COUNTIFS(Orders!AD:AD,Data!M427,Orders!W:W,1,Orders!X:X,1,Orders!S:S,"*Fabric*")),IF(Data!Z427="AAM",SUMIFS(Data!BB:BB,Data!Z:Z,"TM",Data!X:X,Data!M427),IF(Data!Z427="AM",SUMIFS(Data!BB:BB,Data!Z:Z,"TM",Data!V:V,Data!M427),IF(Data!Z427="AZM",SUMIFS(Data!BB:BB,Data!Z:Z,"TM",Data!U:U,Data!M427),IF(Data!Z427="Zone",SUMIFS(Data!BB:BB,Data!Z:Z,"TM",Data!T:T,Data!M427),IF(Data!Z427="Region",SUMIFS(Data!BB:BB,Data!Z:Z,"TM",Data!S:S,Data!M427),IF(Data!Z427="Country",SUMIFS(Data!BB:BB,Data!Z:Z,"TM",Data!R:R,Data!M427),0)))))))</f>
        <v>0</v>
      </c>
    </row>
    <row r="428" spans="1:54" ht="15.75" x14ac:dyDescent="0.3">
      <c r="A428" s="33" t="str">
        <f t="shared" si="122"/>
        <v/>
      </c>
      <c r="B428" s="33" t="b">
        <f t="shared" si="123"/>
        <v>1</v>
      </c>
      <c r="C428" s="33" t="e">
        <f>IF(ISERROR(SMALL($D$4:$D$594,E428)),””,SMALL($D$4:$D$594,E428))</f>
        <v>#NAME?</v>
      </c>
      <c r="D428" s="34" t="str">
        <f t="shared" si="124"/>
        <v/>
      </c>
      <c r="E428" s="33">
        <f>ROWS($E$4:E428)</f>
        <v>425</v>
      </c>
      <c r="F428" s="33">
        <f t="shared" si="125"/>
        <v>0</v>
      </c>
      <c r="G428" s="33">
        <f>IF(OR(Report!$C$7="",Report!$C$7="All Levels"),1,IF(Report!$C$7=Data!Z428,1,0))</f>
        <v>0</v>
      </c>
      <c r="H428" s="33">
        <f t="shared" si="126"/>
        <v>1</v>
      </c>
      <c r="I428" s="33">
        <f t="shared" si="127"/>
        <v>3</v>
      </c>
      <c r="J428" s="33">
        <f>IF(OR(Report!$F$7="",Report!$F$7="All AMs"),1,IF(Report!$F$7=Data!W428,1,0))</f>
        <v>1</v>
      </c>
      <c r="K428" s="33">
        <f>IF(OR(Report!$E$7="",Report!$E$7="All Zones"),1,IF(Report!$E$7=Data!P428,1,0))</f>
        <v>1</v>
      </c>
      <c r="L428" s="33">
        <f>IF(OR(Report!$D$7="",Report!$D$7="All Regions"),1,IF(Report!$D$7=Data!O428,1,0))</f>
        <v>1</v>
      </c>
      <c r="M428" s="67" t="s">
        <v>296</v>
      </c>
      <c r="N428" s="67" t="s">
        <v>1270</v>
      </c>
      <c r="O428" s="68" t="s">
        <v>19</v>
      </c>
      <c r="P428" s="68" t="s">
        <v>688</v>
      </c>
      <c r="Q428" s="68" t="s">
        <v>843</v>
      </c>
      <c r="R428" s="67" t="s">
        <v>777</v>
      </c>
      <c r="S428" s="67" t="s">
        <v>753</v>
      </c>
      <c r="T428" s="67" t="s">
        <v>554</v>
      </c>
      <c r="U428" s="67"/>
      <c r="V428" s="67" t="s">
        <v>842</v>
      </c>
      <c r="W428" s="67" t="s">
        <v>728</v>
      </c>
      <c r="X428" s="67"/>
      <c r="Y428" s="68" t="s">
        <v>362</v>
      </c>
      <c r="Z428" s="68" t="s">
        <v>13</v>
      </c>
      <c r="AA428" s="68" t="s">
        <v>70</v>
      </c>
      <c r="AB428" s="18">
        <f>IF(Z428="TM",IF(AA428="H",(COUNTIFS(Orders!AD:AD,Data!M428,Orders!W:W,0,Orders!X:X,0)+COUNTIFS(Orders!AD:AD,Data!M428,Orders!W:W,1,Orders!X:X,1)),0),IF(Data!Z428="AAM",SUMIFS(Data!AB:AB,Data!Z:Z,"TM",Data!X:X,Data!M428,AA:AA,"H"),IF(Data!Z428="AM",SUMIFS(Data!AB:AB,Data!Z:Z,"TM",Data!V:V,Data!M428,AA:AA,"H"),IF(Data!Z428="AZM",SUMIFS(Data!AB:AB,Data!Z:Z,"TM",Data!U:U,Data!M428,AA:AA,"H"),IF(Data!Z428="ZM",SUMIFS(Data!AB:AB,Data!Z:Z,"TM",Data!T:T,Data!M428,AA:AA,"H"),IF(Data!Z428="RM",SUMIFS(Data!AB:AB,Data!Z:Z,"TM",Data!S:S,Data!M428,AA:AA,"H"),IF(Data!Z428="CM",SUMIFS(Data!AB:AB,Data!Z:Z,"TM",Data!R:R,Data!M428,AA:AA,"H"),"")))))))</f>
        <v>0</v>
      </c>
      <c r="AC428" s="28">
        <f>IF(Z428="TM",IF(AA428="H",(SUMIFS(Orders!AG:AG,Orders!AD:AD,Data!M428,Orders!W:W,0,Orders!X:X,0)+SUMIFS(Orders!AG:AG,Orders!AD:AD,Data!M428,Orders!W:W,1,Orders!X:X,1))/12000,0),IF(Data!Z428="AAM",SUMIFS(Data!AC:AC,Data!Z:Z,"TM",Data!X:X,Data!M428,AA:AA,"H"),IF(Data!Z428="AM",SUMIFS(Data!AC:AC,Data!Z:Z,"TM",Data!V:V,Data!M428,AA:AA,"H"),IF(Data!Z428="AZM",SUMIFS(Data!AC:AC,Data!Z:Z,"TM",Data!U:U,Data!M428,AA:AA,"H"),IF(Data!Z428="Zone",SUMIFS(Data!AC:AC,Data!Z:Z,"TM",Data!T:T,Data!M428,AA:AA,"H"),IF(Data!Z428="Region",SUMIFS(Data!AC:AC,Data!Z:Z,"TM",Data!S:S,Data!M428,AA:AA,"H"),IF(Data!Z428="Country",SUMIFS(Data!AC:AC,Data!Z:Z,"TM",Data!R:R,Data!M428,AA:AA,"H"),"")))))))</f>
        <v>0</v>
      </c>
      <c r="AD428" s="18">
        <f>IF(Z428="TM",0,IF(Data!Z428="AAM",SUMIFS(Data!AD:AD,Data!Z:Z,"TM",Data!X:X,Data!M428,AA:AA,"H"),IF(Data!Z428="AM",SUMIFS(Data!AD:AD,Data!Z:Z,"TM",Data!V:V,Data!M428,AA:AA,"H"),IF(Data!Z428="AZM",SUMIFS(Data!AD:AD,Data!Z:Z,"TM",Data!U:U,Data!M428,AA:AA,"H"),IF(Data!Z428="Zone",SUMIFS(Data!AD:AD,Data!Z:Z,"TM",Data!T:T,Data!M428,AA:AA,"H"),IF(Data!Z428="Region",SUMIFS(Data!AD:AD,Data!Z:Z,"TM",Data!S:S,Data!M428,AA:AA,"H"),IF(Data!Z428="Country",SUMIFS(Data!AD:AD,Data!Z:Z,"TM",Data!R:R,Data!M428,AA:AA,"H"),"")))))))</f>
        <v>0</v>
      </c>
      <c r="AE428" s="27">
        <f t="shared" si="111"/>
        <v>0</v>
      </c>
      <c r="AF428" s="26">
        <f t="shared" si="112"/>
        <v>0</v>
      </c>
      <c r="AG428" s="26">
        <f t="shared" si="113"/>
        <v>0</v>
      </c>
      <c r="AH428" s="26">
        <f t="shared" si="114"/>
        <v>0</v>
      </c>
      <c r="AJ428" s="28">
        <f>IF(Z428="TM",IF(AA428="U",(SUMIFS(Orders!AG:AG,Orders!AD:AD,Data!M428,Orders!W:W,0,Orders!X:X,0)+SUMIFS(Orders!AG:AG,Orders!AD:AD,Data!M428,Orders!W:W,1,Orders!X:X,1))/12000,0),IF(Data!Z428="AAM",SUMIFS(Data!AJ:AJ,Data!Z:Z,"TM",Data!X:X,Data!M428,AA:AA,"U"),IF(Data!Z428="AM",SUMIFS(Data!AJ:AJ,Data!Z:Z,"TM",Data!V:V,Data!M428,AA:AA,"U"),IF(Data!Z428="AZM",SUMIFS(Data!AJ:AJ,Data!Z:Z,"TM",Data!U:U,Data!M428,AA:AA,"U"),IF(Data!Z428="Zone",SUMIFS(Data!AJ:AJ,Data!Z:Z,"TM",Data!T:T,Data!M428,AA:AA,"U"),IF(Data!Z428="Region",SUMIFS(Data!AJ:AJ,Data!Z:Z,"TM",Data!S:S,Data!M428,AA:AA,"U"),IF(Data!Z428="Country",SUMIFS(Data!AJ:AJ,Data!Z:Z,"TM",Data!R:R,Data!M428,AA:AA,"U"),"")))))))</f>
        <v>0</v>
      </c>
      <c r="AK428" s="18">
        <f>IF(Z428="TM",IF(AA428="U",(SUMIFS(Orders!AG:AG,Orders!AD:AD,Data!M428,Orders!W:W,0,Orders!X:X,0)+SUMIFS(Orders!AG:AG,Orders!AD:AD,Data!M428,Orders!W:W,1,Orders!X:X,1)),0),IF(Data!Z428="AAM",SUMIFS(Data!AK:AK,Data!Z:Z,"TM",Data!X:X,Data!M428,AA:AA,"U"),IF(Data!Z428="AM",SUMIFS(Data!AK:AK,Data!Z:Z,"TM",Data!V:V,Data!M428,AA:AA,"U"),IF(Data!Z428="AZM",SUMIFS(Data!AK:AK,Data!Z:Z,"TM",Data!U:U,Data!M428,AA:AA,"U"),IF(Data!Z428="Zone",SUMIFS(Data!AK:AK,Data!Z:Z,"TM",Data!T:T,Data!M428,AA:AA,"U"),IF(Data!Z428="Region",SUMIFS(Data!AK:AK,Data!Z:Z,"TM",Data!S:S,Data!M428,AA:AA,"U"),IF(Data!Z428="Country",SUMIFS(Data!AK:AK,Data!Z:Z,"TM",Data!R:R,Data!M428,AA:AA,"U"),"")))))))</f>
        <v>0</v>
      </c>
      <c r="AL428" s="18">
        <f>IF(Z428="TM",12000*0,IF(Data!Z428="AAM",SUMIFS(Data!AL:AL,Data!Z:Z,"TM",Data!X:X,Data!M428,AA:AA,"H"),IF(Data!Z428="AM",SUMIFS(Data!AL:AL,Data!Z:Z,"TM",Data!V:V,Data!M428,AA:AA,"H"),IF(Data!Z428="AZM",SUMIFS(Data!AL:AL,Data!Z:Z,"TM",Data!U:U,Data!M428,AA:AA,"H"),IF(Data!Z428="Zone",SUMIFS(Data!AL:AL,Data!Z:Z,"TM",Data!T:T,Data!M428,AA:AA,"H"),IF(Data!Z428="Region",SUMIFS(Data!AL:AL,Data!Z:Z,"TM",Data!S:S,Data!M428,AA:AA,"H"),IF(Data!Z428="Country",SUMIFS(Data!AL:AL,Data!Z:Z,"TM",Data!R:R,Data!M428,AA:AA,"H"),"")))))))</f>
        <v>0</v>
      </c>
      <c r="AM428" s="27">
        <f t="shared" si="115"/>
        <v>0</v>
      </c>
      <c r="AN428" s="26">
        <f t="shared" si="116"/>
        <v>0</v>
      </c>
      <c r="AO428" s="26">
        <f t="shared" si="117"/>
        <v>0</v>
      </c>
      <c r="AQ428" s="28">
        <f t="shared" si="118"/>
        <v>0</v>
      </c>
      <c r="AR428" s="18">
        <f t="shared" si="119"/>
        <v>0</v>
      </c>
      <c r="AS428" s="18">
        <f t="shared" si="120"/>
        <v>0</v>
      </c>
      <c r="AT428" s="27">
        <f t="shared" si="121"/>
        <v>0</v>
      </c>
      <c r="AU428" s="27"/>
      <c r="AV428" s="27"/>
      <c r="AW428" s="18">
        <f>IF(Z428="TM",(COUNTIFS(Orders!AD:AD,Data!M428,Orders!W:W,0,Orders!X:X,0,Orders!S:S,"*Ray*")+COUNTIFS(Orders!AD:AD,Data!M428,Orders!W:W,1,Orders!X:X,1,Orders!S:S,"*Ray*")+COUNTIFS(Orders!AD:AD,Data!M428,Orders!W:W,0,Orders!X:X,0,Orders!S:S,"*Fabric*")+COUNTIFS(Orders!AD:AD,Data!M428,Orders!W:W,1,Orders!X:X,1,Orders!S:S,"*Fabric*")),IF(Data!Z428="AAM",SUMIFS(Data!AW:AW,Data!Z:Z,"TM",Data!X:X,Data!M428),IF(Data!Z428="AM",SUMIFS(Data!AW:AW,Data!Z:Z,"TM",Data!V:V,Data!M428),IF(Data!Z428="AZM",SUMIFS(Data!AW:AW,Data!Z:Z,"TM",Data!U:U,Data!M428),IF(Data!Z428="Zone",SUMIFS(Data!AW:AW,Data!Z:Z,"TM",Data!T:T,Data!M428),IF(Data!Z428="Region",SUMIFS(Data!AW:AW,Data!Z:Z,"TM",Data!S:S,Data!M428),IF(Data!Z428="Country",SUMIFS(Data!AW:AW,Data!Z:Z,"TM",Data!R:R,Data!M428),0)))))))</f>
        <v>0</v>
      </c>
      <c r="AX428" s="18">
        <f>IF(Z428="TM",(COUNTIFS(Orders!AD:AD,Data!M428,Orders!W:W,0,Orders!X:X,0,Orders!S:S,"*Starter*")+COUNTIFS(Orders!AD:AD,Data!M428,Orders!W:W,1,Orders!X:X,1,Orders!S:S,"*Starter*")),IF(Data!Z428="AAM",SUMIFS(Data!AX:AX,Data!Z:Z,"TM",Data!X:X,Data!M428),IF(Data!Z428="AM",SUMIFS(Data!AX:AX,Data!Z:Z,"TM",Data!V:V,Data!M428),IF(Data!Z428="AZM",SUMIFS(Data!AX:AX,Data!Z:Z,"TM",Data!U:U,Data!M428),IF(Data!Z428="Zone",SUMIFS(Data!AX:AX,Data!Z:Z,"TM",Data!T:T,Data!M428),IF(Data!Z428="Region",SUMIFS(Data!AX:AX,Data!Z:Z,"TM",Data!S:S,Data!M428),IF(Data!Z428="Country",SUMIFS(Data!AX:AX,Data!Z:Z,"TM",Data!R:R,Data!M428),0)))))))</f>
        <v>0</v>
      </c>
      <c r="AY428" s="18">
        <f>IF(Z428="TM",(COUNTIFS(Orders!AD:AD,Data!M428,Orders!W:W,0,Orders!X:X,0,Orders!S:S,"*Pro*")+COUNTIFS(Orders!AD:AD,Data!M428,Orders!W:W,1,Orders!X:X,1,Orders!S:S,"*Pro*")),IF(Data!Z428="AAM",SUMIFS(Data!AY:AY,Data!Z:Z,"TM",Data!X:X,Data!M428),IF(Data!Z428="AM",SUMIFS(Data!AY:AY,Data!Z:Z,"TM",Data!V:V,Data!M428),IF(Data!Z428="AZM",SUMIFS(Data!AY:AY,Data!Z:Z,"TM",Data!U:U,Data!M428),IF(Data!Z428="Zone",SUMIFS(Data!AY:AY,Data!Z:Z,"TM",Data!T:T,Data!M428),IF(Data!Z428="Region",SUMIFS(Data!AY:AY,Data!Z:Z,"TM",Data!S:S,Data!M428),IF(Data!Z428="Country",SUMIFS(Data!AY:AY,Data!Z:Z,"TM",Data!R:R,Data!M428),0)))))))</f>
        <v>0</v>
      </c>
      <c r="AZ428" s="18">
        <f>IF(Z428="TM",(COUNTIFS(Orders!AD:AD,Data!M428,Orders!W:W,0,Orders!X:X,0,Orders!S:S,"*Tab*")+COUNTIFS(Orders!AD:AD,Data!M428,Orders!W:W,1,Orders!X:X,1,Orders!S:S,"*Tab*")),IF(Data!Z428="AAM",SUMIFS(Data!AZ:AZ,Data!Z:Z,"TM",Data!X:X,Data!M428),IF(Data!Z428="AM",SUMIFS(Data!AZ:AZ,Data!Z:Z,"TM",Data!V:V,Data!M428),IF(Data!Z428="AZM",SUMIFS(Data!AZ:AZ,Data!Z:Z,"TM",Data!U:U,Data!M428),IF(Data!Z428="Zone",SUMIFS(Data!AZ:AZ,Data!Z:Z,"TM",Data!T:T,Data!M428),IF(Data!Z428="Region",SUMIFS(Data!AZ:AZ,Data!Z:Z,"TM",Data!S:S,Data!M428),IF(Data!Z428="Country",SUMIFS(Data!AZ:AZ,Data!Z:Z,"TM",Data!R:R,Data!M428),0)))))))</f>
        <v>0</v>
      </c>
      <c r="BA428" s="18">
        <f>IF(Z428="TM",(COUNTIFS(Orders!AD:AD,Data!M428,Orders!W:W,0,Orders!X:X,0,Orders!S:S,"*Dental*")+COUNTIFS(Orders!AD:AD,Data!M428,Orders!W:W,1,Orders!X:X,1,Orders!S:S,"*Dental*")+COUNTIFS(Orders!AD:AD,Data!M428,Orders!W:W,0,Orders!X:X,0,Orders!S:S,"*Pediatric*")+COUNTIFS(Orders!AD:AD,Data!M428,Orders!W:W,1,Orders!X:X,1,Orders!S:S,"*Pediatric*")),IF(Data!Z428="AAM",SUMIFS(Data!BA:BA,Data!Z:Z,"TM",Data!X:X,Data!M428),IF(Data!Z428="AM",SUMIFS(Data!BA:BA,Data!Z:Z,"TM",Data!V:V,Data!M428),IF(Data!Z428="AZM",SUMIFS(Data!BA:BA,Data!Z:Z,"TM",Data!U:U,Data!M428),IF(Data!Z428="Zone",SUMIFS(Data!BA:BA,Data!Z:Z,"TM",Data!T:T,Data!M428),IF(Data!Z428="Region",SUMIFS(Data!BA:BA,Data!Z:Z,"TM",Data!S:S,Data!M428),IF(Data!Z428="Country",SUMIFS(Data!BA:BA,Data!Z:Z,"TM",Data!R:R,Data!M428),0)))))))</f>
        <v>0</v>
      </c>
      <c r="BB428" s="18">
        <f>IF(Z428="TM",(COUNTIFS(Orders!AD:AD,Data!M428,Orders!W:W,0,Orders!X:X,0,Orders!S:S,"*Fabric*")+COUNTIFS(Orders!AD:AD,Data!M428,Orders!W:W,1,Orders!X:X,1,Orders!S:S,"*Fabric*")),IF(Data!Z428="AAM",SUMIFS(Data!BB:BB,Data!Z:Z,"TM",Data!X:X,Data!M428),IF(Data!Z428="AM",SUMIFS(Data!BB:BB,Data!Z:Z,"TM",Data!V:V,Data!M428),IF(Data!Z428="AZM",SUMIFS(Data!BB:BB,Data!Z:Z,"TM",Data!U:U,Data!M428),IF(Data!Z428="Zone",SUMIFS(Data!BB:BB,Data!Z:Z,"TM",Data!T:T,Data!M428),IF(Data!Z428="Region",SUMIFS(Data!BB:BB,Data!Z:Z,"TM",Data!S:S,Data!M428),IF(Data!Z428="Country",SUMIFS(Data!BB:BB,Data!Z:Z,"TM",Data!R:R,Data!M428),0)))))))</f>
        <v>0</v>
      </c>
    </row>
    <row r="429" spans="1:54" ht="15.75" x14ac:dyDescent="0.3">
      <c r="A429" s="33" t="str">
        <f t="shared" si="122"/>
        <v/>
      </c>
      <c r="B429" s="33" t="b">
        <f t="shared" si="123"/>
        <v>1</v>
      </c>
      <c r="C429" s="33" t="e">
        <f>IF(ISERROR(SMALL($D$4:$D$594,E429)),””,SMALL($D$4:$D$594,E429))</f>
        <v>#NAME?</v>
      </c>
      <c r="D429" s="34" t="str">
        <f t="shared" si="124"/>
        <v/>
      </c>
      <c r="E429" s="33">
        <f>ROWS($E$4:E429)</f>
        <v>426</v>
      </c>
      <c r="F429" s="33">
        <f t="shared" si="125"/>
        <v>0</v>
      </c>
      <c r="G429" s="33">
        <f>IF(OR(Report!$C$7="",Report!$C$7="All Levels"),1,IF(Report!$C$7=Data!Z429,1,0))</f>
        <v>0</v>
      </c>
      <c r="H429" s="33">
        <f t="shared" si="126"/>
        <v>1</v>
      </c>
      <c r="I429" s="33">
        <f t="shared" si="127"/>
        <v>3</v>
      </c>
      <c r="J429" s="33">
        <f>IF(OR(Report!$F$7="",Report!$F$7="All AMs"),1,IF(Report!$F$7=Data!W429,1,0))</f>
        <v>1</v>
      </c>
      <c r="K429" s="33">
        <f>IF(OR(Report!$E$7="",Report!$E$7="All Zones"),1,IF(Report!$E$7=Data!P429,1,0))</f>
        <v>1</v>
      </c>
      <c r="L429" s="33">
        <f>IF(OR(Report!$D$7="",Report!$D$7="All Regions"),1,IF(Report!$D$7=Data!O429,1,0))</f>
        <v>1</v>
      </c>
      <c r="M429" s="67" t="s">
        <v>1271</v>
      </c>
      <c r="N429" s="67" t="s">
        <v>1272</v>
      </c>
      <c r="O429" s="68" t="s">
        <v>19</v>
      </c>
      <c r="P429" s="68" t="s">
        <v>688</v>
      </c>
      <c r="Q429" s="68" t="s">
        <v>843</v>
      </c>
      <c r="R429" s="67" t="s">
        <v>777</v>
      </c>
      <c r="S429" s="67" t="s">
        <v>753</v>
      </c>
      <c r="T429" s="67" t="s">
        <v>554</v>
      </c>
      <c r="U429" s="67"/>
      <c r="V429" s="67" t="s">
        <v>842</v>
      </c>
      <c r="W429" s="67" t="s">
        <v>728</v>
      </c>
      <c r="X429" s="67"/>
      <c r="Y429" s="68" t="s">
        <v>361</v>
      </c>
      <c r="Z429" s="68" t="s">
        <v>13</v>
      </c>
      <c r="AA429" s="68" t="s">
        <v>70</v>
      </c>
      <c r="AB429" s="18">
        <f>IF(Z429="TM",IF(AA429="H",(COUNTIFS(Orders!AD:AD,Data!M429,Orders!W:W,0,Orders!X:X,0)+COUNTIFS(Orders!AD:AD,Data!M429,Orders!W:W,1,Orders!X:X,1)),0),IF(Data!Z429="AAM",SUMIFS(Data!AB:AB,Data!Z:Z,"TM",Data!X:X,Data!M429,AA:AA,"H"),IF(Data!Z429="AM",SUMIFS(Data!AB:AB,Data!Z:Z,"TM",Data!V:V,Data!M429,AA:AA,"H"),IF(Data!Z429="AZM",SUMIFS(Data!AB:AB,Data!Z:Z,"TM",Data!U:U,Data!M429,AA:AA,"H"),IF(Data!Z429="ZM",SUMIFS(Data!AB:AB,Data!Z:Z,"TM",Data!T:T,Data!M429,AA:AA,"H"),IF(Data!Z429="RM",SUMIFS(Data!AB:AB,Data!Z:Z,"TM",Data!S:S,Data!M429,AA:AA,"H"),IF(Data!Z429="CM",SUMIFS(Data!AB:AB,Data!Z:Z,"TM",Data!R:R,Data!M429,AA:AA,"H"),"")))))))</f>
        <v>0</v>
      </c>
      <c r="AC429" s="28">
        <f>IF(Z429="TM",IF(AA429="H",(SUMIFS(Orders!AG:AG,Orders!AD:AD,Data!M429,Orders!W:W,0,Orders!X:X,0)+SUMIFS(Orders!AG:AG,Orders!AD:AD,Data!M429,Orders!W:W,1,Orders!X:X,1))/12000,0),IF(Data!Z429="AAM",SUMIFS(Data!AC:AC,Data!Z:Z,"TM",Data!X:X,Data!M429,AA:AA,"H"),IF(Data!Z429="AM",SUMIFS(Data!AC:AC,Data!Z:Z,"TM",Data!V:V,Data!M429,AA:AA,"H"),IF(Data!Z429="AZM",SUMIFS(Data!AC:AC,Data!Z:Z,"TM",Data!U:U,Data!M429,AA:AA,"H"),IF(Data!Z429="Zone",SUMIFS(Data!AC:AC,Data!Z:Z,"TM",Data!T:T,Data!M429,AA:AA,"H"),IF(Data!Z429="Region",SUMIFS(Data!AC:AC,Data!Z:Z,"TM",Data!S:S,Data!M429,AA:AA,"H"),IF(Data!Z429="Country",SUMIFS(Data!AC:AC,Data!Z:Z,"TM",Data!R:R,Data!M429,AA:AA,"H"),"")))))))</f>
        <v>0</v>
      </c>
      <c r="AD429" s="18">
        <f>IF(Z429="TM",0,IF(Data!Z429="AAM",SUMIFS(Data!AD:AD,Data!Z:Z,"TM",Data!X:X,Data!M429,AA:AA,"H"),IF(Data!Z429="AM",SUMIFS(Data!AD:AD,Data!Z:Z,"TM",Data!V:V,Data!M429,AA:AA,"H"),IF(Data!Z429="AZM",SUMIFS(Data!AD:AD,Data!Z:Z,"TM",Data!U:U,Data!M429,AA:AA,"H"),IF(Data!Z429="Zone",SUMIFS(Data!AD:AD,Data!Z:Z,"TM",Data!T:T,Data!M429,AA:AA,"H"),IF(Data!Z429="Region",SUMIFS(Data!AD:AD,Data!Z:Z,"TM",Data!S:S,Data!M429,AA:AA,"H"),IF(Data!Z429="Country",SUMIFS(Data!AD:AD,Data!Z:Z,"TM",Data!R:R,Data!M429,AA:AA,"H"),"")))))))</f>
        <v>0</v>
      </c>
      <c r="AE429" s="27">
        <f t="shared" si="111"/>
        <v>0</v>
      </c>
      <c r="AF429" s="26">
        <f t="shared" si="112"/>
        <v>0</v>
      </c>
      <c r="AG429" s="26">
        <f t="shared" si="113"/>
        <v>0</v>
      </c>
      <c r="AH429" s="26">
        <f t="shared" si="114"/>
        <v>0</v>
      </c>
      <c r="AJ429" s="28">
        <f>IF(Z429="TM",IF(AA429="U",(SUMIFS(Orders!AG:AG,Orders!AD:AD,Data!M429,Orders!W:W,0,Orders!X:X,0)+SUMIFS(Orders!AG:AG,Orders!AD:AD,Data!M429,Orders!W:W,1,Orders!X:X,1))/12000,0),IF(Data!Z429="AAM",SUMIFS(Data!AJ:AJ,Data!Z:Z,"TM",Data!X:X,Data!M429,AA:AA,"U"),IF(Data!Z429="AM",SUMIFS(Data!AJ:AJ,Data!Z:Z,"TM",Data!V:V,Data!M429,AA:AA,"U"),IF(Data!Z429="AZM",SUMIFS(Data!AJ:AJ,Data!Z:Z,"TM",Data!U:U,Data!M429,AA:AA,"U"),IF(Data!Z429="Zone",SUMIFS(Data!AJ:AJ,Data!Z:Z,"TM",Data!T:T,Data!M429,AA:AA,"U"),IF(Data!Z429="Region",SUMIFS(Data!AJ:AJ,Data!Z:Z,"TM",Data!S:S,Data!M429,AA:AA,"U"),IF(Data!Z429="Country",SUMIFS(Data!AJ:AJ,Data!Z:Z,"TM",Data!R:R,Data!M429,AA:AA,"U"),"")))))))</f>
        <v>0</v>
      </c>
      <c r="AK429" s="18">
        <f>IF(Z429="TM",IF(AA429="U",(SUMIFS(Orders!AG:AG,Orders!AD:AD,Data!M429,Orders!W:W,0,Orders!X:X,0)+SUMIFS(Orders!AG:AG,Orders!AD:AD,Data!M429,Orders!W:W,1,Orders!X:X,1)),0),IF(Data!Z429="AAM",SUMIFS(Data!AK:AK,Data!Z:Z,"TM",Data!X:X,Data!M429,AA:AA,"U"),IF(Data!Z429="AM",SUMIFS(Data!AK:AK,Data!Z:Z,"TM",Data!V:V,Data!M429,AA:AA,"U"),IF(Data!Z429="AZM",SUMIFS(Data!AK:AK,Data!Z:Z,"TM",Data!U:U,Data!M429,AA:AA,"U"),IF(Data!Z429="Zone",SUMIFS(Data!AK:AK,Data!Z:Z,"TM",Data!T:T,Data!M429,AA:AA,"U"),IF(Data!Z429="Region",SUMIFS(Data!AK:AK,Data!Z:Z,"TM",Data!S:S,Data!M429,AA:AA,"U"),IF(Data!Z429="Country",SUMIFS(Data!AK:AK,Data!Z:Z,"TM",Data!R:R,Data!M429,AA:AA,"U"),"")))))))</f>
        <v>0</v>
      </c>
      <c r="AL429" s="18">
        <f>IF(Z429="TM",12000*0,IF(Data!Z429="AAM",SUMIFS(Data!AL:AL,Data!Z:Z,"TM",Data!X:X,Data!M429,AA:AA,"H"),IF(Data!Z429="AM",SUMIFS(Data!AL:AL,Data!Z:Z,"TM",Data!V:V,Data!M429,AA:AA,"H"),IF(Data!Z429="AZM",SUMIFS(Data!AL:AL,Data!Z:Z,"TM",Data!U:U,Data!M429,AA:AA,"H"),IF(Data!Z429="Zone",SUMIFS(Data!AL:AL,Data!Z:Z,"TM",Data!T:T,Data!M429,AA:AA,"H"),IF(Data!Z429="Region",SUMIFS(Data!AL:AL,Data!Z:Z,"TM",Data!S:S,Data!M429,AA:AA,"H"),IF(Data!Z429="Country",SUMIFS(Data!AL:AL,Data!Z:Z,"TM",Data!R:R,Data!M429,AA:AA,"H"),"")))))))</f>
        <v>0</v>
      </c>
      <c r="AM429" s="27">
        <f t="shared" si="115"/>
        <v>0</v>
      </c>
      <c r="AN429" s="26">
        <f t="shared" si="116"/>
        <v>0</v>
      </c>
      <c r="AO429" s="26">
        <f t="shared" si="117"/>
        <v>0</v>
      </c>
      <c r="AQ429" s="28">
        <f t="shared" si="118"/>
        <v>0</v>
      </c>
      <c r="AR429" s="18">
        <f t="shared" si="119"/>
        <v>0</v>
      </c>
      <c r="AS429" s="18">
        <f t="shared" si="120"/>
        <v>0</v>
      </c>
      <c r="AT429" s="27">
        <f t="shared" si="121"/>
        <v>0</v>
      </c>
      <c r="AU429" s="27"/>
      <c r="AV429" s="27"/>
      <c r="AW429" s="18">
        <f>IF(Z429="TM",(COUNTIFS(Orders!AD:AD,Data!M429,Orders!W:W,0,Orders!X:X,0,Orders!S:S,"*Ray*")+COUNTIFS(Orders!AD:AD,Data!M429,Orders!W:W,1,Orders!X:X,1,Orders!S:S,"*Ray*")+COUNTIFS(Orders!AD:AD,Data!M429,Orders!W:W,0,Orders!X:X,0,Orders!S:S,"*Fabric*")+COUNTIFS(Orders!AD:AD,Data!M429,Orders!W:W,1,Orders!X:X,1,Orders!S:S,"*Fabric*")),IF(Data!Z429="AAM",SUMIFS(Data!AW:AW,Data!Z:Z,"TM",Data!X:X,Data!M429),IF(Data!Z429="AM",SUMIFS(Data!AW:AW,Data!Z:Z,"TM",Data!V:V,Data!M429),IF(Data!Z429="AZM",SUMIFS(Data!AW:AW,Data!Z:Z,"TM",Data!U:U,Data!M429),IF(Data!Z429="Zone",SUMIFS(Data!AW:AW,Data!Z:Z,"TM",Data!T:T,Data!M429),IF(Data!Z429="Region",SUMIFS(Data!AW:AW,Data!Z:Z,"TM",Data!S:S,Data!M429),IF(Data!Z429="Country",SUMIFS(Data!AW:AW,Data!Z:Z,"TM",Data!R:R,Data!M429),0)))))))</f>
        <v>0</v>
      </c>
      <c r="AX429" s="18">
        <f>IF(Z429="TM",(COUNTIFS(Orders!AD:AD,Data!M429,Orders!W:W,0,Orders!X:X,0,Orders!S:S,"*Starter*")+COUNTIFS(Orders!AD:AD,Data!M429,Orders!W:W,1,Orders!X:X,1,Orders!S:S,"*Starter*")),IF(Data!Z429="AAM",SUMIFS(Data!AX:AX,Data!Z:Z,"TM",Data!X:X,Data!M429),IF(Data!Z429="AM",SUMIFS(Data!AX:AX,Data!Z:Z,"TM",Data!V:V,Data!M429),IF(Data!Z429="AZM",SUMIFS(Data!AX:AX,Data!Z:Z,"TM",Data!U:U,Data!M429),IF(Data!Z429="Zone",SUMIFS(Data!AX:AX,Data!Z:Z,"TM",Data!T:T,Data!M429),IF(Data!Z429="Region",SUMIFS(Data!AX:AX,Data!Z:Z,"TM",Data!S:S,Data!M429),IF(Data!Z429="Country",SUMIFS(Data!AX:AX,Data!Z:Z,"TM",Data!R:R,Data!M429),0)))))))</f>
        <v>0</v>
      </c>
      <c r="AY429" s="18">
        <f>IF(Z429="TM",(COUNTIFS(Orders!AD:AD,Data!M429,Orders!W:W,0,Orders!X:X,0,Orders!S:S,"*Pro*")+COUNTIFS(Orders!AD:AD,Data!M429,Orders!W:W,1,Orders!X:X,1,Orders!S:S,"*Pro*")),IF(Data!Z429="AAM",SUMIFS(Data!AY:AY,Data!Z:Z,"TM",Data!X:X,Data!M429),IF(Data!Z429="AM",SUMIFS(Data!AY:AY,Data!Z:Z,"TM",Data!V:V,Data!M429),IF(Data!Z429="AZM",SUMIFS(Data!AY:AY,Data!Z:Z,"TM",Data!U:U,Data!M429),IF(Data!Z429="Zone",SUMIFS(Data!AY:AY,Data!Z:Z,"TM",Data!T:T,Data!M429),IF(Data!Z429="Region",SUMIFS(Data!AY:AY,Data!Z:Z,"TM",Data!S:S,Data!M429),IF(Data!Z429="Country",SUMIFS(Data!AY:AY,Data!Z:Z,"TM",Data!R:R,Data!M429),0)))))))</f>
        <v>0</v>
      </c>
      <c r="AZ429" s="18">
        <f>IF(Z429="TM",(COUNTIFS(Orders!AD:AD,Data!M429,Orders!W:W,0,Orders!X:X,0,Orders!S:S,"*Tab*")+COUNTIFS(Orders!AD:AD,Data!M429,Orders!W:W,1,Orders!X:X,1,Orders!S:S,"*Tab*")),IF(Data!Z429="AAM",SUMIFS(Data!AZ:AZ,Data!Z:Z,"TM",Data!X:X,Data!M429),IF(Data!Z429="AM",SUMIFS(Data!AZ:AZ,Data!Z:Z,"TM",Data!V:V,Data!M429),IF(Data!Z429="AZM",SUMIFS(Data!AZ:AZ,Data!Z:Z,"TM",Data!U:U,Data!M429),IF(Data!Z429="Zone",SUMIFS(Data!AZ:AZ,Data!Z:Z,"TM",Data!T:T,Data!M429),IF(Data!Z429="Region",SUMIFS(Data!AZ:AZ,Data!Z:Z,"TM",Data!S:S,Data!M429),IF(Data!Z429="Country",SUMIFS(Data!AZ:AZ,Data!Z:Z,"TM",Data!R:R,Data!M429),0)))))))</f>
        <v>0</v>
      </c>
      <c r="BA429" s="18">
        <f>IF(Z429="TM",(COUNTIFS(Orders!AD:AD,Data!M429,Orders!W:W,0,Orders!X:X,0,Orders!S:S,"*Dental*")+COUNTIFS(Orders!AD:AD,Data!M429,Orders!W:W,1,Orders!X:X,1,Orders!S:S,"*Dental*")+COUNTIFS(Orders!AD:AD,Data!M429,Orders!W:W,0,Orders!X:X,0,Orders!S:S,"*Pediatric*")+COUNTIFS(Orders!AD:AD,Data!M429,Orders!W:W,1,Orders!X:X,1,Orders!S:S,"*Pediatric*")),IF(Data!Z429="AAM",SUMIFS(Data!BA:BA,Data!Z:Z,"TM",Data!X:X,Data!M429),IF(Data!Z429="AM",SUMIFS(Data!BA:BA,Data!Z:Z,"TM",Data!V:V,Data!M429),IF(Data!Z429="AZM",SUMIFS(Data!BA:BA,Data!Z:Z,"TM",Data!U:U,Data!M429),IF(Data!Z429="Zone",SUMIFS(Data!BA:BA,Data!Z:Z,"TM",Data!T:T,Data!M429),IF(Data!Z429="Region",SUMIFS(Data!BA:BA,Data!Z:Z,"TM",Data!S:S,Data!M429),IF(Data!Z429="Country",SUMIFS(Data!BA:BA,Data!Z:Z,"TM",Data!R:R,Data!M429),0)))))))</f>
        <v>0</v>
      </c>
      <c r="BB429" s="18">
        <f>IF(Z429="TM",(COUNTIFS(Orders!AD:AD,Data!M429,Orders!W:W,0,Orders!X:X,0,Orders!S:S,"*Fabric*")+COUNTIFS(Orders!AD:AD,Data!M429,Orders!W:W,1,Orders!X:X,1,Orders!S:S,"*Fabric*")),IF(Data!Z429="AAM",SUMIFS(Data!BB:BB,Data!Z:Z,"TM",Data!X:X,Data!M429),IF(Data!Z429="AM",SUMIFS(Data!BB:BB,Data!Z:Z,"TM",Data!V:V,Data!M429),IF(Data!Z429="AZM",SUMIFS(Data!BB:BB,Data!Z:Z,"TM",Data!U:U,Data!M429),IF(Data!Z429="Zone",SUMIFS(Data!BB:BB,Data!Z:Z,"TM",Data!T:T,Data!M429),IF(Data!Z429="Region",SUMIFS(Data!BB:BB,Data!Z:Z,"TM",Data!S:S,Data!M429),IF(Data!Z429="Country",SUMIFS(Data!BB:BB,Data!Z:Z,"TM",Data!R:R,Data!M429),0)))))))</f>
        <v>0</v>
      </c>
    </row>
    <row r="430" spans="1:54" ht="15.75" x14ac:dyDescent="0.3">
      <c r="A430" s="33" t="str">
        <f t="shared" si="122"/>
        <v/>
      </c>
      <c r="B430" s="33" t="b">
        <f t="shared" si="123"/>
        <v>1</v>
      </c>
      <c r="C430" s="33" t="e">
        <f>IF(ISERROR(SMALL($D$4:$D$594,E430)),””,SMALL($D$4:$D$594,E430))</f>
        <v>#NAME?</v>
      </c>
      <c r="D430" s="34" t="str">
        <f t="shared" si="124"/>
        <v/>
      </c>
      <c r="E430" s="33">
        <f>ROWS($E$4:E430)</f>
        <v>427</v>
      </c>
      <c r="F430" s="33">
        <f t="shared" si="125"/>
        <v>0</v>
      </c>
      <c r="G430" s="33">
        <f>IF(OR(Report!$C$7="",Report!$C$7="All Levels"),1,IF(Report!$C$7=Data!Z430,1,0))</f>
        <v>0</v>
      </c>
      <c r="H430" s="33">
        <f t="shared" si="126"/>
        <v>1</v>
      </c>
      <c r="I430" s="33">
        <f t="shared" si="127"/>
        <v>3</v>
      </c>
      <c r="J430" s="33">
        <f>IF(OR(Report!$F$7="",Report!$F$7="All AMs"),1,IF(Report!$F$7=Data!W430,1,0))</f>
        <v>1</v>
      </c>
      <c r="K430" s="33">
        <f>IF(OR(Report!$E$7="",Report!$E$7="All Zones"),1,IF(Report!$E$7=Data!P430,1,0))</f>
        <v>1</v>
      </c>
      <c r="L430" s="33">
        <f>IF(OR(Report!$D$7="",Report!$D$7="All Regions"),1,IF(Report!$D$7=Data!O430,1,0))</f>
        <v>1</v>
      </c>
      <c r="M430" s="67" t="s">
        <v>585</v>
      </c>
      <c r="N430" s="67" t="s">
        <v>1273</v>
      </c>
      <c r="O430" s="68" t="s">
        <v>19</v>
      </c>
      <c r="P430" s="68" t="s">
        <v>688</v>
      </c>
      <c r="Q430" s="68" t="s">
        <v>843</v>
      </c>
      <c r="R430" s="67" t="s">
        <v>777</v>
      </c>
      <c r="S430" s="67" t="s">
        <v>753</v>
      </c>
      <c r="T430" s="67" t="s">
        <v>554</v>
      </c>
      <c r="U430" s="67"/>
      <c r="V430" s="67" t="s">
        <v>842</v>
      </c>
      <c r="W430" s="67" t="s">
        <v>728</v>
      </c>
      <c r="X430" s="67"/>
      <c r="Y430" s="68" t="s">
        <v>361</v>
      </c>
      <c r="Z430" s="68" t="s">
        <v>13</v>
      </c>
      <c r="AA430" s="68" t="s">
        <v>70</v>
      </c>
      <c r="AB430" s="18">
        <f>IF(Z430="TM",IF(AA430="H",(COUNTIFS(Orders!AD:AD,Data!M430,Orders!W:W,0,Orders!X:X,0)+COUNTIFS(Orders!AD:AD,Data!M430,Orders!W:W,1,Orders!X:X,1)),0),IF(Data!Z430="AAM",SUMIFS(Data!AB:AB,Data!Z:Z,"TM",Data!X:X,Data!M430,AA:AA,"H"),IF(Data!Z430="AM",SUMIFS(Data!AB:AB,Data!Z:Z,"TM",Data!V:V,Data!M430,AA:AA,"H"),IF(Data!Z430="AZM",SUMIFS(Data!AB:AB,Data!Z:Z,"TM",Data!U:U,Data!M430,AA:AA,"H"),IF(Data!Z430="ZM",SUMIFS(Data!AB:AB,Data!Z:Z,"TM",Data!T:T,Data!M430,AA:AA,"H"),IF(Data!Z430="RM",SUMIFS(Data!AB:AB,Data!Z:Z,"TM",Data!S:S,Data!M430,AA:AA,"H"),IF(Data!Z430="CM",SUMIFS(Data!AB:AB,Data!Z:Z,"TM",Data!R:R,Data!M430,AA:AA,"H"),"")))))))</f>
        <v>0</v>
      </c>
      <c r="AC430" s="28">
        <f>IF(Z430="TM",IF(AA430="H",(SUMIFS(Orders!AG:AG,Orders!AD:AD,Data!M430,Orders!W:W,0,Orders!X:X,0)+SUMIFS(Orders!AG:AG,Orders!AD:AD,Data!M430,Orders!W:W,1,Orders!X:X,1))/12000,0),IF(Data!Z430="AAM",SUMIFS(Data!AC:AC,Data!Z:Z,"TM",Data!X:X,Data!M430,AA:AA,"H"),IF(Data!Z430="AM",SUMIFS(Data!AC:AC,Data!Z:Z,"TM",Data!V:V,Data!M430,AA:AA,"H"),IF(Data!Z430="AZM",SUMIFS(Data!AC:AC,Data!Z:Z,"TM",Data!U:U,Data!M430,AA:AA,"H"),IF(Data!Z430="Zone",SUMIFS(Data!AC:AC,Data!Z:Z,"TM",Data!T:T,Data!M430,AA:AA,"H"),IF(Data!Z430="Region",SUMIFS(Data!AC:AC,Data!Z:Z,"TM",Data!S:S,Data!M430,AA:AA,"H"),IF(Data!Z430="Country",SUMIFS(Data!AC:AC,Data!Z:Z,"TM",Data!R:R,Data!M430,AA:AA,"H"),"")))))))</f>
        <v>0</v>
      </c>
      <c r="AD430" s="18">
        <f>IF(Z430="TM",0,IF(Data!Z430="AAM",SUMIFS(Data!AD:AD,Data!Z:Z,"TM",Data!X:X,Data!M430,AA:AA,"H"),IF(Data!Z430="AM",SUMIFS(Data!AD:AD,Data!Z:Z,"TM",Data!V:V,Data!M430,AA:AA,"H"),IF(Data!Z430="AZM",SUMIFS(Data!AD:AD,Data!Z:Z,"TM",Data!U:U,Data!M430,AA:AA,"H"),IF(Data!Z430="Zone",SUMIFS(Data!AD:AD,Data!Z:Z,"TM",Data!T:T,Data!M430,AA:AA,"H"),IF(Data!Z430="Region",SUMIFS(Data!AD:AD,Data!Z:Z,"TM",Data!S:S,Data!M430,AA:AA,"H"),IF(Data!Z430="Country",SUMIFS(Data!AD:AD,Data!Z:Z,"TM",Data!R:R,Data!M430,AA:AA,"H"),"")))))))</f>
        <v>0</v>
      </c>
      <c r="AE430" s="27">
        <f t="shared" si="111"/>
        <v>0</v>
      </c>
      <c r="AF430" s="26">
        <f t="shared" si="112"/>
        <v>0</v>
      </c>
      <c r="AG430" s="26">
        <f t="shared" si="113"/>
        <v>0</v>
      </c>
      <c r="AH430" s="26">
        <f t="shared" si="114"/>
        <v>0</v>
      </c>
      <c r="AJ430" s="28">
        <f>IF(Z430="TM",IF(AA430="U",(SUMIFS(Orders!AG:AG,Orders!AD:AD,Data!M430,Orders!W:W,0,Orders!X:X,0)+SUMIFS(Orders!AG:AG,Orders!AD:AD,Data!M430,Orders!W:W,1,Orders!X:X,1))/12000,0),IF(Data!Z430="AAM",SUMIFS(Data!AJ:AJ,Data!Z:Z,"TM",Data!X:X,Data!M430,AA:AA,"U"),IF(Data!Z430="AM",SUMIFS(Data!AJ:AJ,Data!Z:Z,"TM",Data!V:V,Data!M430,AA:AA,"U"),IF(Data!Z430="AZM",SUMIFS(Data!AJ:AJ,Data!Z:Z,"TM",Data!U:U,Data!M430,AA:AA,"U"),IF(Data!Z430="Zone",SUMIFS(Data!AJ:AJ,Data!Z:Z,"TM",Data!T:T,Data!M430,AA:AA,"U"),IF(Data!Z430="Region",SUMIFS(Data!AJ:AJ,Data!Z:Z,"TM",Data!S:S,Data!M430,AA:AA,"U"),IF(Data!Z430="Country",SUMIFS(Data!AJ:AJ,Data!Z:Z,"TM",Data!R:R,Data!M430,AA:AA,"U"),"")))))))</f>
        <v>0</v>
      </c>
      <c r="AK430" s="18">
        <f>IF(Z430="TM",IF(AA430="U",(SUMIFS(Orders!AG:AG,Orders!AD:AD,Data!M430,Orders!W:W,0,Orders!X:X,0)+SUMIFS(Orders!AG:AG,Orders!AD:AD,Data!M430,Orders!W:W,1,Orders!X:X,1)),0),IF(Data!Z430="AAM",SUMIFS(Data!AK:AK,Data!Z:Z,"TM",Data!X:X,Data!M430,AA:AA,"U"),IF(Data!Z430="AM",SUMIFS(Data!AK:AK,Data!Z:Z,"TM",Data!V:V,Data!M430,AA:AA,"U"),IF(Data!Z430="AZM",SUMIFS(Data!AK:AK,Data!Z:Z,"TM",Data!U:U,Data!M430,AA:AA,"U"),IF(Data!Z430="Zone",SUMIFS(Data!AK:AK,Data!Z:Z,"TM",Data!T:T,Data!M430,AA:AA,"U"),IF(Data!Z430="Region",SUMIFS(Data!AK:AK,Data!Z:Z,"TM",Data!S:S,Data!M430,AA:AA,"U"),IF(Data!Z430="Country",SUMIFS(Data!AK:AK,Data!Z:Z,"TM",Data!R:R,Data!M430,AA:AA,"U"),"")))))))</f>
        <v>0</v>
      </c>
      <c r="AL430" s="18">
        <f>IF(Z430="TM",12000*0,IF(Data!Z430="AAM",SUMIFS(Data!AL:AL,Data!Z:Z,"TM",Data!X:X,Data!M430,AA:AA,"H"),IF(Data!Z430="AM",SUMIFS(Data!AL:AL,Data!Z:Z,"TM",Data!V:V,Data!M430,AA:AA,"H"),IF(Data!Z430="AZM",SUMIFS(Data!AL:AL,Data!Z:Z,"TM",Data!U:U,Data!M430,AA:AA,"H"),IF(Data!Z430="Zone",SUMIFS(Data!AL:AL,Data!Z:Z,"TM",Data!T:T,Data!M430,AA:AA,"H"),IF(Data!Z430="Region",SUMIFS(Data!AL:AL,Data!Z:Z,"TM",Data!S:S,Data!M430,AA:AA,"H"),IF(Data!Z430="Country",SUMIFS(Data!AL:AL,Data!Z:Z,"TM",Data!R:R,Data!M430,AA:AA,"H"),"")))))))</f>
        <v>0</v>
      </c>
      <c r="AM430" s="27">
        <f t="shared" si="115"/>
        <v>0</v>
      </c>
      <c r="AN430" s="26">
        <f t="shared" si="116"/>
        <v>0</v>
      </c>
      <c r="AO430" s="26">
        <f t="shared" si="117"/>
        <v>0</v>
      </c>
      <c r="AQ430" s="28">
        <f t="shared" si="118"/>
        <v>0</v>
      </c>
      <c r="AR430" s="18">
        <f t="shared" si="119"/>
        <v>0</v>
      </c>
      <c r="AS430" s="18">
        <f t="shared" si="120"/>
        <v>0</v>
      </c>
      <c r="AT430" s="27">
        <f t="shared" si="121"/>
        <v>0</v>
      </c>
      <c r="AU430" s="27"/>
      <c r="AV430" s="27"/>
      <c r="AW430" s="18">
        <f>IF(Z430="TM",(COUNTIFS(Orders!AD:AD,Data!M430,Orders!W:W,0,Orders!X:X,0,Orders!S:S,"*Ray*")+COUNTIFS(Orders!AD:AD,Data!M430,Orders!W:W,1,Orders!X:X,1,Orders!S:S,"*Ray*")+COUNTIFS(Orders!AD:AD,Data!M430,Orders!W:W,0,Orders!X:X,0,Orders!S:S,"*Fabric*")+COUNTIFS(Orders!AD:AD,Data!M430,Orders!W:W,1,Orders!X:X,1,Orders!S:S,"*Fabric*")),IF(Data!Z430="AAM",SUMIFS(Data!AW:AW,Data!Z:Z,"TM",Data!X:X,Data!M430),IF(Data!Z430="AM",SUMIFS(Data!AW:AW,Data!Z:Z,"TM",Data!V:V,Data!M430),IF(Data!Z430="AZM",SUMIFS(Data!AW:AW,Data!Z:Z,"TM",Data!U:U,Data!M430),IF(Data!Z430="Zone",SUMIFS(Data!AW:AW,Data!Z:Z,"TM",Data!T:T,Data!M430),IF(Data!Z430="Region",SUMIFS(Data!AW:AW,Data!Z:Z,"TM",Data!S:S,Data!M430),IF(Data!Z430="Country",SUMIFS(Data!AW:AW,Data!Z:Z,"TM",Data!R:R,Data!M430),0)))))))</f>
        <v>0</v>
      </c>
      <c r="AX430" s="18">
        <f>IF(Z430="TM",(COUNTIFS(Orders!AD:AD,Data!M430,Orders!W:W,0,Orders!X:X,0,Orders!S:S,"*Starter*")+COUNTIFS(Orders!AD:AD,Data!M430,Orders!W:W,1,Orders!X:X,1,Orders!S:S,"*Starter*")),IF(Data!Z430="AAM",SUMIFS(Data!AX:AX,Data!Z:Z,"TM",Data!X:X,Data!M430),IF(Data!Z430="AM",SUMIFS(Data!AX:AX,Data!Z:Z,"TM",Data!V:V,Data!M430),IF(Data!Z430="AZM",SUMIFS(Data!AX:AX,Data!Z:Z,"TM",Data!U:U,Data!M430),IF(Data!Z430="Zone",SUMIFS(Data!AX:AX,Data!Z:Z,"TM",Data!T:T,Data!M430),IF(Data!Z430="Region",SUMIFS(Data!AX:AX,Data!Z:Z,"TM",Data!S:S,Data!M430),IF(Data!Z430="Country",SUMIFS(Data!AX:AX,Data!Z:Z,"TM",Data!R:R,Data!M430),0)))))))</f>
        <v>0</v>
      </c>
      <c r="AY430" s="18">
        <f>IF(Z430="TM",(COUNTIFS(Orders!AD:AD,Data!M430,Orders!W:W,0,Orders!X:X,0,Orders!S:S,"*Pro*")+COUNTIFS(Orders!AD:AD,Data!M430,Orders!W:W,1,Orders!X:X,1,Orders!S:S,"*Pro*")),IF(Data!Z430="AAM",SUMIFS(Data!AY:AY,Data!Z:Z,"TM",Data!X:X,Data!M430),IF(Data!Z430="AM",SUMIFS(Data!AY:AY,Data!Z:Z,"TM",Data!V:V,Data!M430),IF(Data!Z430="AZM",SUMIFS(Data!AY:AY,Data!Z:Z,"TM",Data!U:U,Data!M430),IF(Data!Z430="Zone",SUMIFS(Data!AY:AY,Data!Z:Z,"TM",Data!T:T,Data!M430),IF(Data!Z430="Region",SUMIFS(Data!AY:AY,Data!Z:Z,"TM",Data!S:S,Data!M430),IF(Data!Z430="Country",SUMIFS(Data!AY:AY,Data!Z:Z,"TM",Data!R:R,Data!M430),0)))))))</f>
        <v>0</v>
      </c>
      <c r="AZ430" s="18">
        <f>IF(Z430="TM",(COUNTIFS(Orders!AD:AD,Data!M430,Orders!W:W,0,Orders!X:X,0,Orders!S:S,"*Tab*")+COUNTIFS(Orders!AD:AD,Data!M430,Orders!W:W,1,Orders!X:X,1,Orders!S:S,"*Tab*")),IF(Data!Z430="AAM",SUMIFS(Data!AZ:AZ,Data!Z:Z,"TM",Data!X:X,Data!M430),IF(Data!Z430="AM",SUMIFS(Data!AZ:AZ,Data!Z:Z,"TM",Data!V:V,Data!M430),IF(Data!Z430="AZM",SUMIFS(Data!AZ:AZ,Data!Z:Z,"TM",Data!U:U,Data!M430),IF(Data!Z430="Zone",SUMIFS(Data!AZ:AZ,Data!Z:Z,"TM",Data!T:T,Data!M430),IF(Data!Z430="Region",SUMIFS(Data!AZ:AZ,Data!Z:Z,"TM",Data!S:S,Data!M430),IF(Data!Z430="Country",SUMIFS(Data!AZ:AZ,Data!Z:Z,"TM",Data!R:R,Data!M430),0)))))))</f>
        <v>0</v>
      </c>
      <c r="BA430" s="18">
        <f>IF(Z430="TM",(COUNTIFS(Orders!AD:AD,Data!M430,Orders!W:W,0,Orders!X:X,0,Orders!S:S,"*Dental*")+COUNTIFS(Orders!AD:AD,Data!M430,Orders!W:W,1,Orders!X:X,1,Orders!S:S,"*Dental*")+COUNTIFS(Orders!AD:AD,Data!M430,Orders!W:W,0,Orders!X:X,0,Orders!S:S,"*Pediatric*")+COUNTIFS(Orders!AD:AD,Data!M430,Orders!W:W,1,Orders!X:X,1,Orders!S:S,"*Pediatric*")),IF(Data!Z430="AAM",SUMIFS(Data!BA:BA,Data!Z:Z,"TM",Data!X:X,Data!M430),IF(Data!Z430="AM",SUMIFS(Data!BA:BA,Data!Z:Z,"TM",Data!V:V,Data!M430),IF(Data!Z430="AZM",SUMIFS(Data!BA:BA,Data!Z:Z,"TM",Data!U:U,Data!M430),IF(Data!Z430="Zone",SUMIFS(Data!BA:BA,Data!Z:Z,"TM",Data!T:T,Data!M430),IF(Data!Z430="Region",SUMIFS(Data!BA:BA,Data!Z:Z,"TM",Data!S:S,Data!M430),IF(Data!Z430="Country",SUMIFS(Data!BA:BA,Data!Z:Z,"TM",Data!R:R,Data!M430),0)))))))</f>
        <v>0</v>
      </c>
      <c r="BB430" s="18">
        <f>IF(Z430="TM",(COUNTIFS(Orders!AD:AD,Data!M430,Orders!W:W,0,Orders!X:X,0,Orders!S:S,"*Fabric*")+COUNTIFS(Orders!AD:AD,Data!M430,Orders!W:W,1,Orders!X:X,1,Orders!S:S,"*Fabric*")),IF(Data!Z430="AAM",SUMIFS(Data!BB:BB,Data!Z:Z,"TM",Data!X:X,Data!M430),IF(Data!Z430="AM",SUMIFS(Data!BB:BB,Data!Z:Z,"TM",Data!V:V,Data!M430),IF(Data!Z430="AZM",SUMIFS(Data!BB:BB,Data!Z:Z,"TM",Data!U:U,Data!M430),IF(Data!Z430="Zone",SUMIFS(Data!BB:BB,Data!Z:Z,"TM",Data!T:T,Data!M430),IF(Data!Z430="Region",SUMIFS(Data!BB:BB,Data!Z:Z,"TM",Data!S:S,Data!M430),IF(Data!Z430="Country",SUMIFS(Data!BB:BB,Data!Z:Z,"TM",Data!R:R,Data!M430),0)))))))</f>
        <v>0</v>
      </c>
    </row>
    <row r="431" spans="1:54" ht="15.75" x14ac:dyDescent="0.3">
      <c r="A431" s="33" t="str">
        <f t="shared" si="122"/>
        <v/>
      </c>
      <c r="B431" s="33" t="b">
        <f t="shared" si="123"/>
        <v>1</v>
      </c>
      <c r="C431" s="33" t="e">
        <f>IF(ISERROR(SMALL($D$4:$D$594,E431)),””,SMALL($D$4:$D$594,E431))</f>
        <v>#NAME?</v>
      </c>
      <c r="D431" s="34" t="str">
        <f t="shared" si="124"/>
        <v/>
      </c>
      <c r="E431" s="33">
        <f>ROWS($E$4:E431)</f>
        <v>428</v>
      </c>
      <c r="F431" s="33">
        <f t="shared" si="125"/>
        <v>0</v>
      </c>
      <c r="G431" s="33">
        <f>IF(OR(Report!$C$7="",Report!$C$7="All Levels"),1,IF(Report!$C$7=Data!Z431,1,0))</f>
        <v>0</v>
      </c>
      <c r="H431" s="33">
        <f t="shared" si="126"/>
        <v>1</v>
      </c>
      <c r="I431" s="33">
        <f t="shared" si="127"/>
        <v>3</v>
      </c>
      <c r="J431" s="33">
        <f>IF(OR(Report!$F$7="",Report!$F$7="All AMs"),1,IF(Report!$F$7=Data!W431,1,0))</f>
        <v>1</v>
      </c>
      <c r="K431" s="33">
        <f>IF(OR(Report!$E$7="",Report!$E$7="All Zones"),1,IF(Report!$E$7=Data!P431,1,0))</f>
        <v>1</v>
      </c>
      <c r="L431" s="33">
        <f>IF(OR(Report!$D$7="",Report!$D$7="All Regions"),1,IF(Report!$D$7=Data!O431,1,0))</f>
        <v>1</v>
      </c>
      <c r="M431" s="67" t="s">
        <v>354</v>
      </c>
      <c r="N431" s="67" t="s">
        <v>1274</v>
      </c>
      <c r="O431" s="68" t="s">
        <v>19</v>
      </c>
      <c r="P431" s="68" t="s">
        <v>688</v>
      </c>
      <c r="Q431" s="68" t="s">
        <v>843</v>
      </c>
      <c r="R431" s="67" t="s">
        <v>777</v>
      </c>
      <c r="S431" s="67" t="s">
        <v>753</v>
      </c>
      <c r="T431" s="67" t="s">
        <v>554</v>
      </c>
      <c r="U431" s="67"/>
      <c r="V431" s="67" t="s">
        <v>842</v>
      </c>
      <c r="W431" s="67" t="s">
        <v>728</v>
      </c>
      <c r="X431" s="67"/>
      <c r="Y431" s="68" t="s">
        <v>362</v>
      </c>
      <c r="Z431" s="68" t="s">
        <v>13</v>
      </c>
      <c r="AA431" s="68" t="s">
        <v>70</v>
      </c>
      <c r="AB431" s="18">
        <f>IF(Z431="TM",IF(AA431="H",(COUNTIFS(Orders!AD:AD,Data!M431,Orders!W:W,0,Orders!X:X,0)+COUNTIFS(Orders!AD:AD,Data!M431,Orders!W:W,1,Orders!X:X,1)),0),IF(Data!Z431="AAM",SUMIFS(Data!AB:AB,Data!Z:Z,"TM",Data!X:X,Data!M431,AA:AA,"H"),IF(Data!Z431="AM",SUMIFS(Data!AB:AB,Data!Z:Z,"TM",Data!V:V,Data!M431,AA:AA,"H"),IF(Data!Z431="AZM",SUMIFS(Data!AB:AB,Data!Z:Z,"TM",Data!U:U,Data!M431,AA:AA,"H"),IF(Data!Z431="ZM",SUMIFS(Data!AB:AB,Data!Z:Z,"TM",Data!T:T,Data!M431,AA:AA,"H"),IF(Data!Z431="RM",SUMIFS(Data!AB:AB,Data!Z:Z,"TM",Data!S:S,Data!M431,AA:AA,"H"),IF(Data!Z431="CM",SUMIFS(Data!AB:AB,Data!Z:Z,"TM",Data!R:R,Data!M431,AA:AA,"H"),"")))))))</f>
        <v>0</v>
      </c>
      <c r="AC431" s="28">
        <f>IF(Z431="TM",IF(AA431="H",(SUMIFS(Orders!AG:AG,Orders!AD:AD,Data!M431,Orders!W:W,0,Orders!X:X,0)+SUMIFS(Orders!AG:AG,Orders!AD:AD,Data!M431,Orders!W:W,1,Orders!X:X,1))/12000,0),IF(Data!Z431="AAM",SUMIFS(Data!AC:AC,Data!Z:Z,"TM",Data!X:X,Data!M431,AA:AA,"H"),IF(Data!Z431="AM",SUMIFS(Data!AC:AC,Data!Z:Z,"TM",Data!V:V,Data!M431,AA:AA,"H"),IF(Data!Z431="AZM",SUMIFS(Data!AC:AC,Data!Z:Z,"TM",Data!U:U,Data!M431,AA:AA,"H"),IF(Data!Z431="Zone",SUMIFS(Data!AC:AC,Data!Z:Z,"TM",Data!T:T,Data!M431,AA:AA,"H"),IF(Data!Z431="Region",SUMIFS(Data!AC:AC,Data!Z:Z,"TM",Data!S:S,Data!M431,AA:AA,"H"),IF(Data!Z431="Country",SUMIFS(Data!AC:AC,Data!Z:Z,"TM",Data!R:R,Data!M431,AA:AA,"H"),"")))))))</f>
        <v>0</v>
      </c>
      <c r="AD431" s="18">
        <f>IF(Z431="TM",0,IF(Data!Z431="AAM",SUMIFS(Data!AD:AD,Data!Z:Z,"TM",Data!X:X,Data!M431,AA:AA,"H"),IF(Data!Z431="AM",SUMIFS(Data!AD:AD,Data!Z:Z,"TM",Data!V:V,Data!M431,AA:AA,"H"),IF(Data!Z431="AZM",SUMIFS(Data!AD:AD,Data!Z:Z,"TM",Data!U:U,Data!M431,AA:AA,"H"),IF(Data!Z431="Zone",SUMIFS(Data!AD:AD,Data!Z:Z,"TM",Data!T:T,Data!M431,AA:AA,"H"),IF(Data!Z431="Region",SUMIFS(Data!AD:AD,Data!Z:Z,"TM",Data!S:S,Data!M431,AA:AA,"H"),IF(Data!Z431="Country",SUMIFS(Data!AD:AD,Data!Z:Z,"TM",Data!R:R,Data!M431,AA:AA,"H"),"")))))))</f>
        <v>0</v>
      </c>
      <c r="AE431" s="27">
        <f t="shared" si="111"/>
        <v>0</v>
      </c>
      <c r="AF431" s="26">
        <f t="shared" si="112"/>
        <v>0</v>
      </c>
      <c r="AG431" s="26">
        <f t="shared" si="113"/>
        <v>0</v>
      </c>
      <c r="AH431" s="26">
        <f t="shared" si="114"/>
        <v>0</v>
      </c>
      <c r="AJ431" s="28">
        <f>IF(Z431="TM",IF(AA431="U",(SUMIFS(Orders!AG:AG,Orders!AD:AD,Data!M431,Orders!W:W,0,Orders!X:X,0)+SUMIFS(Orders!AG:AG,Orders!AD:AD,Data!M431,Orders!W:W,1,Orders!X:X,1))/12000,0),IF(Data!Z431="AAM",SUMIFS(Data!AJ:AJ,Data!Z:Z,"TM",Data!X:X,Data!M431,AA:AA,"U"),IF(Data!Z431="AM",SUMIFS(Data!AJ:AJ,Data!Z:Z,"TM",Data!V:V,Data!M431,AA:AA,"U"),IF(Data!Z431="AZM",SUMIFS(Data!AJ:AJ,Data!Z:Z,"TM",Data!U:U,Data!M431,AA:AA,"U"),IF(Data!Z431="Zone",SUMIFS(Data!AJ:AJ,Data!Z:Z,"TM",Data!T:T,Data!M431,AA:AA,"U"),IF(Data!Z431="Region",SUMIFS(Data!AJ:AJ,Data!Z:Z,"TM",Data!S:S,Data!M431,AA:AA,"U"),IF(Data!Z431="Country",SUMIFS(Data!AJ:AJ,Data!Z:Z,"TM",Data!R:R,Data!M431,AA:AA,"U"),"")))))))</f>
        <v>0</v>
      </c>
      <c r="AK431" s="18">
        <f>IF(Z431="TM",IF(AA431="U",(SUMIFS(Orders!AG:AG,Orders!AD:AD,Data!M431,Orders!W:W,0,Orders!X:X,0)+SUMIFS(Orders!AG:AG,Orders!AD:AD,Data!M431,Orders!W:W,1,Orders!X:X,1)),0),IF(Data!Z431="AAM",SUMIFS(Data!AK:AK,Data!Z:Z,"TM",Data!X:X,Data!M431,AA:AA,"U"),IF(Data!Z431="AM",SUMIFS(Data!AK:AK,Data!Z:Z,"TM",Data!V:V,Data!M431,AA:AA,"U"),IF(Data!Z431="AZM",SUMIFS(Data!AK:AK,Data!Z:Z,"TM",Data!U:U,Data!M431,AA:AA,"U"),IF(Data!Z431="Zone",SUMIFS(Data!AK:AK,Data!Z:Z,"TM",Data!T:T,Data!M431,AA:AA,"U"),IF(Data!Z431="Region",SUMIFS(Data!AK:AK,Data!Z:Z,"TM",Data!S:S,Data!M431,AA:AA,"U"),IF(Data!Z431="Country",SUMIFS(Data!AK:AK,Data!Z:Z,"TM",Data!R:R,Data!M431,AA:AA,"U"),"")))))))</f>
        <v>0</v>
      </c>
      <c r="AL431" s="18">
        <f>IF(Z431="TM",12000*0,IF(Data!Z431="AAM",SUMIFS(Data!AL:AL,Data!Z:Z,"TM",Data!X:X,Data!M431,AA:AA,"H"),IF(Data!Z431="AM",SUMIFS(Data!AL:AL,Data!Z:Z,"TM",Data!V:V,Data!M431,AA:AA,"H"),IF(Data!Z431="AZM",SUMIFS(Data!AL:AL,Data!Z:Z,"TM",Data!U:U,Data!M431,AA:AA,"H"),IF(Data!Z431="Zone",SUMIFS(Data!AL:AL,Data!Z:Z,"TM",Data!T:T,Data!M431,AA:AA,"H"),IF(Data!Z431="Region",SUMIFS(Data!AL:AL,Data!Z:Z,"TM",Data!S:S,Data!M431,AA:AA,"H"),IF(Data!Z431="Country",SUMIFS(Data!AL:AL,Data!Z:Z,"TM",Data!R:R,Data!M431,AA:AA,"H"),"")))))))</f>
        <v>0</v>
      </c>
      <c r="AM431" s="27">
        <f t="shared" si="115"/>
        <v>0</v>
      </c>
      <c r="AN431" s="26">
        <f t="shared" si="116"/>
        <v>0</v>
      </c>
      <c r="AO431" s="26">
        <f t="shared" si="117"/>
        <v>0</v>
      </c>
      <c r="AQ431" s="28">
        <f t="shared" si="118"/>
        <v>0</v>
      </c>
      <c r="AR431" s="18">
        <f t="shared" si="119"/>
        <v>0</v>
      </c>
      <c r="AS431" s="18">
        <f t="shared" si="120"/>
        <v>0</v>
      </c>
      <c r="AT431" s="27">
        <f t="shared" si="121"/>
        <v>0</v>
      </c>
      <c r="AU431" s="27"/>
      <c r="AV431" s="27"/>
      <c r="AW431" s="18">
        <f>IF(Z431="TM",(COUNTIFS(Orders!AD:AD,Data!M431,Orders!W:W,0,Orders!X:X,0,Orders!S:S,"*Ray*")+COUNTIFS(Orders!AD:AD,Data!M431,Orders!W:W,1,Orders!X:X,1,Orders!S:S,"*Ray*")+COUNTIFS(Orders!AD:AD,Data!M431,Orders!W:W,0,Orders!X:X,0,Orders!S:S,"*Fabric*")+COUNTIFS(Orders!AD:AD,Data!M431,Orders!W:W,1,Orders!X:X,1,Orders!S:S,"*Fabric*")),IF(Data!Z431="AAM",SUMIFS(Data!AW:AW,Data!Z:Z,"TM",Data!X:X,Data!M431),IF(Data!Z431="AM",SUMIFS(Data!AW:AW,Data!Z:Z,"TM",Data!V:V,Data!M431),IF(Data!Z431="AZM",SUMIFS(Data!AW:AW,Data!Z:Z,"TM",Data!U:U,Data!M431),IF(Data!Z431="Zone",SUMIFS(Data!AW:AW,Data!Z:Z,"TM",Data!T:T,Data!M431),IF(Data!Z431="Region",SUMIFS(Data!AW:AW,Data!Z:Z,"TM",Data!S:S,Data!M431),IF(Data!Z431="Country",SUMIFS(Data!AW:AW,Data!Z:Z,"TM",Data!R:R,Data!M431),0)))))))</f>
        <v>0</v>
      </c>
      <c r="AX431" s="18">
        <f>IF(Z431="TM",(COUNTIFS(Orders!AD:AD,Data!M431,Orders!W:W,0,Orders!X:X,0,Orders!S:S,"*Starter*")+COUNTIFS(Orders!AD:AD,Data!M431,Orders!W:W,1,Orders!X:X,1,Orders!S:S,"*Starter*")),IF(Data!Z431="AAM",SUMIFS(Data!AX:AX,Data!Z:Z,"TM",Data!X:X,Data!M431),IF(Data!Z431="AM",SUMIFS(Data!AX:AX,Data!Z:Z,"TM",Data!V:V,Data!M431),IF(Data!Z431="AZM",SUMIFS(Data!AX:AX,Data!Z:Z,"TM",Data!U:U,Data!M431),IF(Data!Z431="Zone",SUMIFS(Data!AX:AX,Data!Z:Z,"TM",Data!T:T,Data!M431),IF(Data!Z431="Region",SUMIFS(Data!AX:AX,Data!Z:Z,"TM",Data!S:S,Data!M431),IF(Data!Z431="Country",SUMIFS(Data!AX:AX,Data!Z:Z,"TM",Data!R:R,Data!M431),0)))))))</f>
        <v>0</v>
      </c>
      <c r="AY431" s="18">
        <f>IF(Z431="TM",(COUNTIFS(Orders!AD:AD,Data!M431,Orders!W:W,0,Orders!X:X,0,Orders!S:S,"*Pro*")+COUNTIFS(Orders!AD:AD,Data!M431,Orders!W:W,1,Orders!X:X,1,Orders!S:S,"*Pro*")),IF(Data!Z431="AAM",SUMIFS(Data!AY:AY,Data!Z:Z,"TM",Data!X:X,Data!M431),IF(Data!Z431="AM",SUMIFS(Data!AY:AY,Data!Z:Z,"TM",Data!V:V,Data!M431),IF(Data!Z431="AZM",SUMIFS(Data!AY:AY,Data!Z:Z,"TM",Data!U:U,Data!M431),IF(Data!Z431="Zone",SUMIFS(Data!AY:AY,Data!Z:Z,"TM",Data!T:T,Data!M431),IF(Data!Z431="Region",SUMIFS(Data!AY:AY,Data!Z:Z,"TM",Data!S:S,Data!M431),IF(Data!Z431="Country",SUMIFS(Data!AY:AY,Data!Z:Z,"TM",Data!R:R,Data!M431),0)))))))</f>
        <v>0</v>
      </c>
      <c r="AZ431" s="18">
        <f>IF(Z431="TM",(COUNTIFS(Orders!AD:AD,Data!M431,Orders!W:W,0,Orders!X:X,0,Orders!S:S,"*Tab*")+COUNTIFS(Orders!AD:AD,Data!M431,Orders!W:W,1,Orders!X:X,1,Orders!S:S,"*Tab*")),IF(Data!Z431="AAM",SUMIFS(Data!AZ:AZ,Data!Z:Z,"TM",Data!X:X,Data!M431),IF(Data!Z431="AM",SUMIFS(Data!AZ:AZ,Data!Z:Z,"TM",Data!V:V,Data!M431),IF(Data!Z431="AZM",SUMIFS(Data!AZ:AZ,Data!Z:Z,"TM",Data!U:U,Data!M431),IF(Data!Z431="Zone",SUMIFS(Data!AZ:AZ,Data!Z:Z,"TM",Data!T:T,Data!M431),IF(Data!Z431="Region",SUMIFS(Data!AZ:AZ,Data!Z:Z,"TM",Data!S:S,Data!M431),IF(Data!Z431="Country",SUMIFS(Data!AZ:AZ,Data!Z:Z,"TM",Data!R:R,Data!M431),0)))))))</f>
        <v>0</v>
      </c>
      <c r="BA431" s="18">
        <f>IF(Z431="TM",(COUNTIFS(Orders!AD:AD,Data!M431,Orders!W:W,0,Orders!X:X,0,Orders!S:S,"*Dental*")+COUNTIFS(Orders!AD:AD,Data!M431,Orders!W:W,1,Orders!X:X,1,Orders!S:S,"*Dental*")+COUNTIFS(Orders!AD:AD,Data!M431,Orders!W:W,0,Orders!X:X,0,Orders!S:S,"*Pediatric*")+COUNTIFS(Orders!AD:AD,Data!M431,Orders!W:W,1,Orders!X:X,1,Orders!S:S,"*Pediatric*")),IF(Data!Z431="AAM",SUMIFS(Data!BA:BA,Data!Z:Z,"TM",Data!X:X,Data!M431),IF(Data!Z431="AM",SUMIFS(Data!BA:BA,Data!Z:Z,"TM",Data!V:V,Data!M431),IF(Data!Z431="AZM",SUMIFS(Data!BA:BA,Data!Z:Z,"TM",Data!U:U,Data!M431),IF(Data!Z431="Zone",SUMIFS(Data!BA:BA,Data!Z:Z,"TM",Data!T:T,Data!M431),IF(Data!Z431="Region",SUMIFS(Data!BA:BA,Data!Z:Z,"TM",Data!S:S,Data!M431),IF(Data!Z431="Country",SUMIFS(Data!BA:BA,Data!Z:Z,"TM",Data!R:R,Data!M431),0)))))))</f>
        <v>0</v>
      </c>
      <c r="BB431" s="18">
        <f>IF(Z431="TM",(COUNTIFS(Orders!AD:AD,Data!M431,Orders!W:W,0,Orders!X:X,0,Orders!S:S,"*Fabric*")+COUNTIFS(Orders!AD:AD,Data!M431,Orders!W:W,1,Orders!X:X,1,Orders!S:S,"*Fabric*")),IF(Data!Z431="AAM",SUMIFS(Data!BB:BB,Data!Z:Z,"TM",Data!X:X,Data!M431),IF(Data!Z431="AM",SUMIFS(Data!BB:BB,Data!Z:Z,"TM",Data!V:V,Data!M431),IF(Data!Z431="AZM",SUMIFS(Data!BB:BB,Data!Z:Z,"TM",Data!U:U,Data!M431),IF(Data!Z431="Zone",SUMIFS(Data!BB:BB,Data!Z:Z,"TM",Data!T:T,Data!M431),IF(Data!Z431="Region",SUMIFS(Data!BB:BB,Data!Z:Z,"TM",Data!S:S,Data!M431),IF(Data!Z431="Country",SUMIFS(Data!BB:BB,Data!Z:Z,"TM",Data!R:R,Data!M431),0)))))))</f>
        <v>0</v>
      </c>
    </row>
    <row r="432" spans="1:54" ht="15.75" x14ac:dyDescent="0.3">
      <c r="A432" s="33" t="str">
        <f t="shared" si="122"/>
        <v/>
      </c>
      <c r="B432" s="33" t="b">
        <f t="shared" si="123"/>
        <v>1</v>
      </c>
      <c r="C432" s="33" t="e">
        <f>IF(ISERROR(SMALL($D$4:$D$594,E432)),””,SMALL($D$4:$D$594,E432))</f>
        <v>#NAME?</v>
      </c>
      <c r="D432" s="34" t="str">
        <f t="shared" si="124"/>
        <v/>
      </c>
      <c r="E432" s="33">
        <f>ROWS($E$4:E432)</f>
        <v>429</v>
      </c>
      <c r="F432" s="33">
        <f t="shared" si="125"/>
        <v>0</v>
      </c>
      <c r="G432" s="33">
        <f>IF(OR(Report!$C$7="",Report!$C$7="All Levels"),1,IF(Report!$C$7=Data!Z432,1,0))</f>
        <v>0</v>
      </c>
      <c r="H432" s="33">
        <f t="shared" si="126"/>
        <v>1</v>
      </c>
      <c r="I432" s="33">
        <f t="shared" si="127"/>
        <v>3</v>
      </c>
      <c r="J432" s="33">
        <f>IF(OR(Report!$F$7="",Report!$F$7="All AMs"),1,IF(Report!$F$7=Data!W432,1,0))</f>
        <v>1</v>
      </c>
      <c r="K432" s="33">
        <f>IF(OR(Report!$E$7="",Report!$E$7="All Zones"),1,IF(Report!$E$7=Data!P432,1,0))</f>
        <v>1</v>
      </c>
      <c r="L432" s="33">
        <f>IF(OR(Report!$D$7="",Report!$D$7="All Regions"),1,IF(Report!$D$7=Data!O432,1,0))</f>
        <v>1</v>
      </c>
      <c r="M432" s="67" t="s">
        <v>483</v>
      </c>
      <c r="N432" s="67" t="s">
        <v>1275</v>
      </c>
      <c r="O432" s="68" t="s">
        <v>19</v>
      </c>
      <c r="P432" s="68" t="s">
        <v>688</v>
      </c>
      <c r="Q432" s="68" t="s">
        <v>843</v>
      </c>
      <c r="R432" s="67" t="s">
        <v>777</v>
      </c>
      <c r="S432" s="67" t="s">
        <v>753</v>
      </c>
      <c r="T432" s="67" t="s">
        <v>554</v>
      </c>
      <c r="U432" s="67"/>
      <c r="V432" s="67" t="s">
        <v>842</v>
      </c>
      <c r="W432" s="67" t="s">
        <v>728</v>
      </c>
      <c r="X432" s="67"/>
      <c r="Y432" s="68" t="s">
        <v>361</v>
      </c>
      <c r="Z432" s="68" t="s">
        <v>13</v>
      </c>
      <c r="AA432" s="68" t="s">
        <v>70</v>
      </c>
      <c r="AB432" s="18">
        <f>IF(Z432="TM",IF(AA432="H",(COUNTIFS(Orders!AD:AD,Data!M432,Orders!W:W,0,Orders!X:X,0)+COUNTIFS(Orders!AD:AD,Data!M432,Orders!W:W,1,Orders!X:X,1)),0),IF(Data!Z432="AAM",SUMIFS(Data!AB:AB,Data!Z:Z,"TM",Data!X:X,Data!M432,AA:AA,"H"),IF(Data!Z432="AM",SUMIFS(Data!AB:AB,Data!Z:Z,"TM",Data!V:V,Data!M432,AA:AA,"H"),IF(Data!Z432="AZM",SUMIFS(Data!AB:AB,Data!Z:Z,"TM",Data!U:U,Data!M432,AA:AA,"H"),IF(Data!Z432="ZM",SUMIFS(Data!AB:AB,Data!Z:Z,"TM",Data!T:T,Data!M432,AA:AA,"H"),IF(Data!Z432="RM",SUMIFS(Data!AB:AB,Data!Z:Z,"TM",Data!S:S,Data!M432,AA:AA,"H"),IF(Data!Z432="CM",SUMIFS(Data!AB:AB,Data!Z:Z,"TM",Data!R:R,Data!M432,AA:AA,"H"),"")))))))</f>
        <v>0</v>
      </c>
      <c r="AC432" s="28">
        <f>IF(Z432="TM",IF(AA432="H",(SUMIFS(Orders!AG:AG,Orders!AD:AD,Data!M432,Orders!W:W,0,Orders!X:X,0)+SUMIFS(Orders!AG:AG,Orders!AD:AD,Data!M432,Orders!W:W,1,Orders!X:X,1))/12000,0),IF(Data!Z432="AAM",SUMIFS(Data!AC:AC,Data!Z:Z,"TM",Data!X:X,Data!M432,AA:AA,"H"),IF(Data!Z432="AM",SUMIFS(Data!AC:AC,Data!Z:Z,"TM",Data!V:V,Data!M432,AA:AA,"H"),IF(Data!Z432="AZM",SUMIFS(Data!AC:AC,Data!Z:Z,"TM",Data!U:U,Data!M432,AA:AA,"H"),IF(Data!Z432="Zone",SUMIFS(Data!AC:AC,Data!Z:Z,"TM",Data!T:T,Data!M432,AA:AA,"H"),IF(Data!Z432="Region",SUMIFS(Data!AC:AC,Data!Z:Z,"TM",Data!S:S,Data!M432,AA:AA,"H"),IF(Data!Z432="Country",SUMIFS(Data!AC:AC,Data!Z:Z,"TM",Data!R:R,Data!M432,AA:AA,"H"),"")))))))</f>
        <v>0</v>
      </c>
      <c r="AD432" s="18">
        <f>IF(Z432="TM",0,IF(Data!Z432="AAM",SUMIFS(Data!AD:AD,Data!Z:Z,"TM",Data!X:X,Data!M432,AA:AA,"H"),IF(Data!Z432="AM",SUMIFS(Data!AD:AD,Data!Z:Z,"TM",Data!V:V,Data!M432,AA:AA,"H"),IF(Data!Z432="AZM",SUMIFS(Data!AD:AD,Data!Z:Z,"TM",Data!U:U,Data!M432,AA:AA,"H"),IF(Data!Z432="Zone",SUMIFS(Data!AD:AD,Data!Z:Z,"TM",Data!T:T,Data!M432,AA:AA,"H"),IF(Data!Z432="Region",SUMIFS(Data!AD:AD,Data!Z:Z,"TM",Data!S:S,Data!M432,AA:AA,"H"),IF(Data!Z432="Country",SUMIFS(Data!AD:AD,Data!Z:Z,"TM",Data!R:R,Data!M432,AA:AA,"H"),"")))))))</f>
        <v>0</v>
      </c>
      <c r="AE432" s="27">
        <f t="shared" si="111"/>
        <v>0</v>
      </c>
      <c r="AF432" s="26">
        <f t="shared" si="112"/>
        <v>0</v>
      </c>
      <c r="AG432" s="26">
        <f t="shared" si="113"/>
        <v>0</v>
      </c>
      <c r="AH432" s="26">
        <f t="shared" si="114"/>
        <v>0</v>
      </c>
      <c r="AJ432" s="28">
        <f>IF(Z432="TM",IF(AA432="U",(SUMIFS(Orders!AG:AG,Orders!AD:AD,Data!M432,Orders!W:W,0,Orders!X:X,0)+SUMIFS(Orders!AG:AG,Orders!AD:AD,Data!M432,Orders!W:W,1,Orders!X:X,1))/12000,0),IF(Data!Z432="AAM",SUMIFS(Data!AJ:AJ,Data!Z:Z,"TM",Data!X:X,Data!M432,AA:AA,"U"),IF(Data!Z432="AM",SUMIFS(Data!AJ:AJ,Data!Z:Z,"TM",Data!V:V,Data!M432,AA:AA,"U"),IF(Data!Z432="AZM",SUMIFS(Data!AJ:AJ,Data!Z:Z,"TM",Data!U:U,Data!M432,AA:AA,"U"),IF(Data!Z432="Zone",SUMIFS(Data!AJ:AJ,Data!Z:Z,"TM",Data!T:T,Data!M432,AA:AA,"U"),IF(Data!Z432="Region",SUMIFS(Data!AJ:AJ,Data!Z:Z,"TM",Data!S:S,Data!M432,AA:AA,"U"),IF(Data!Z432="Country",SUMIFS(Data!AJ:AJ,Data!Z:Z,"TM",Data!R:R,Data!M432,AA:AA,"U"),"")))))))</f>
        <v>0</v>
      </c>
      <c r="AK432" s="18">
        <f>IF(Z432="TM",IF(AA432="U",(SUMIFS(Orders!AG:AG,Orders!AD:AD,Data!M432,Orders!W:W,0,Orders!X:X,0)+SUMIFS(Orders!AG:AG,Orders!AD:AD,Data!M432,Orders!W:W,1,Orders!X:X,1)),0),IF(Data!Z432="AAM",SUMIFS(Data!AK:AK,Data!Z:Z,"TM",Data!X:X,Data!M432,AA:AA,"U"),IF(Data!Z432="AM",SUMIFS(Data!AK:AK,Data!Z:Z,"TM",Data!V:V,Data!M432,AA:AA,"U"),IF(Data!Z432="AZM",SUMIFS(Data!AK:AK,Data!Z:Z,"TM",Data!U:U,Data!M432,AA:AA,"U"),IF(Data!Z432="Zone",SUMIFS(Data!AK:AK,Data!Z:Z,"TM",Data!T:T,Data!M432,AA:AA,"U"),IF(Data!Z432="Region",SUMIFS(Data!AK:AK,Data!Z:Z,"TM",Data!S:S,Data!M432,AA:AA,"U"),IF(Data!Z432="Country",SUMIFS(Data!AK:AK,Data!Z:Z,"TM",Data!R:R,Data!M432,AA:AA,"U"),"")))))))</f>
        <v>0</v>
      </c>
      <c r="AL432" s="18">
        <f>IF(Z432="TM",12000*0,IF(Data!Z432="AAM",SUMIFS(Data!AL:AL,Data!Z:Z,"TM",Data!X:X,Data!M432,AA:AA,"H"),IF(Data!Z432="AM",SUMIFS(Data!AL:AL,Data!Z:Z,"TM",Data!V:V,Data!M432,AA:AA,"H"),IF(Data!Z432="AZM",SUMIFS(Data!AL:AL,Data!Z:Z,"TM",Data!U:U,Data!M432,AA:AA,"H"),IF(Data!Z432="Zone",SUMIFS(Data!AL:AL,Data!Z:Z,"TM",Data!T:T,Data!M432,AA:AA,"H"),IF(Data!Z432="Region",SUMIFS(Data!AL:AL,Data!Z:Z,"TM",Data!S:S,Data!M432,AA:AA,"H"),IF(Data!Z432="Country",SUMIFS(Data!AL:AL,Data!Z:Z,"TM",Data!R:R,Data!M432,AA:AA,"H"),"")))))))</f>
        <v>0</v>
      </c>
      <c r="AM432" s="27">
        <f t="shared" si="115"/>
        <v>0</v>
      </c>
      <c r="AN432" s="26">
        <f t="shared" si="116"/>
        <v>0</v>
      </c>
      <c r="AO432" s="26">
        <f t="shared" si="117"/>
        <v>0</v>
      </c>
      <c r="AQ432" s="28">
        <f t="shared" si="118"/>
        <v>0</v>
      </c>
      <c r="AR432" s="18">
        <f t="shared" si="119"/>
        <v>0</v>
      </c>
      <c r="AS432" s="18">
        <f t="shared" si="120"/>
        <v>0</v>
      </c>
      <c r="AT432" s="27">
        <f t="shared" si="121"/>
        <v>0</v>
      </c>
      <c r="AU432" s="27"/>
      <c r="AV432" s="27"/>
      <c r="AW432" s="18">
        <f>IF(Z432="TM",(COUNTIFS(Orders!AD:AD,Data!M432,Orders!W:W,0,Orders!X:X,0,Orders!S:S,"*Ray*")+COUNTIFS(Orders!AD:AD,Data!M432,Orders!W:W,1,Orders!X:X,1,Orders!S:S,"*Ray*")+COUNTIFS(Orders!AD:AD,Data!M432,Orders!W:W,0,Orders!X:X,0,Orders!S:S,"*Fabric*")+COUNTIFS(Orders!AD:AD,Data!M432,Orders!W:W,1,Orders!X:X,1,Orders!S:S,"*Fabric*")),IF(Data!Z432="AAM",SUMIFS(Data!AW:AW,Data!Z:Z,"TM",Data!X:X,Data!M432),IF(Data!Z432="AM",SUMIFS(Data!AW:AW,Data!Z:Z,"TM",Data!V:V,Data!M432),IF(Data!Z432="AZM",SUMIFS(Data!AW:AW,Data!Z:Z,"TM",Data!U:U,Data!M432),IF(Data!Z432="Zone",SUMIFS(Data!AW:AW,Data!Z:Z,"TM",Data!T:T,Data!M432),IF(Data!Z432="Region",SUMIFS(Data!AW:AW,Data!Z:Z,"TM",Data!S:S,Data!M432),IF(Data!Z432="Country",SUMIFS(Data!AW:AW,Data!Z:Z,"TM",Data!R:R,Data!M432),0)))))))</f>
        <v>0</v>
      </c>
      <c r="AX432" s="18">
        <f>IF(Z432="TM",(COUNTIFS(Orders!AD:AD,Data!M432,Orders!W:W,0,Orders!X:X,0,Orders!S:S,"*Starter*")+COUNTIFS(Orders!AD:AD,Data!M432,Orders!W:W,1,Orders!X:X,1,Orders!S:S,"*Starter*")),IF(Data!Z432="AAM",SUMIFS(Data!AX:AX,Data!Z:Z,"TM",Data!X:X,Data!M432),IF(Data!Z432="AM",SUMIFS(Data!AX:AX,Data!Z:Z,"TM",Data!V:V,Data!M432),IF(Data!Z432="AZM",SUMIFS(Data!AX:AX,Data!Z:Z,"TM",Data!U:U,Data!M432),IF(Data!Z432="Zone",SUMIFS(Data!AX:AX,Data!Z:Z,"TM",Data!T:T,Data!M432),IF(Data!Z432="Region",SUMIFS(Data!AX:AX,Data!Z:Z,"TM",Data!S:S,Data!M432),IF(Data!Z432="Country",SUMIFS(Data!AX:AX,Data!Z:Z,"TM",Data!R:R,Data!M432),0)))))))</f>
        <v>0</v>
      </c>
      <c r="AY432" s="18">
        <f>IF(Z432="TM",(COUNTIFS(Orders!AD:AD,Data!M432,Orders!W:W,0,Orders!X:X,0,Orders!S:S,"*Pro*")+COUNTIFS(Orders!AD:AD,Data!M432,Orders!W:W,1,Orders!X:X,1,Orders!S:S,"*Pro*")),IF(Data!Z432="AAM",SUMIFS(Data!AY:AY,Data!Z:Z,"TM",Data!X:X,Data!M432),IF(Data!Z432="AM",SUMIFS(Data!AY:AY,Data!Z:Z,"TM",Data!V:V,Data!M432),IF(Data!Z432="AZM",SUMIFS(Data!AY:AY,Data!Z:Z,"TM",Data!U:U,Data!M432),IF(Data!Z432="Zone",SUMIFS(Data!AY:AY,Data!Z:Z,"TM",Data!T:T,Data!M432),IF(Data!Z432="Region",SUMIFS(Data!AY:AY,Data!Z:Z,"TM",Data!S:S,Data!M432),IF(Data!Z432="Country",SUMIFS(Data!AY:AY,Data!Z:Z,"TM",Data!R:R,Data!M432),0)))))))</f>
        <v>0</v>
      </c>
      <c r="AZ432" s="18">
        <f>IF(Z432="TM",(COUNTIFS(Orders!AD:AD,Data!M432,Orders!W:W,0,Orders!X:X,0,Orders!S:S,"*Tab*")+COUNTIFS(Orders!AD:AD,Data!M432,Orders!W:W,1,Orders!X:X,1,Orders!S:S,"*Tab*")),IF(Data!Z432="AAM",SUMIFS(Data!AZ:AZ,Data!Z:Z,"TM",Data!X:X,Data!M432),IF(Data!Z432="AM",SUMIFS(Data!AZ:AZ,Data!Z:Z,"TM",Data!V:V,Data!M432),IF(Data!Z432="AZM",SUMIFS(Data!AZ:AZ,Data!Z:Z,"TM",Data!U:U,Data!M432),IF(Data!Z432="Zone",SUMIFS(Data!AZ:AZ,Data!Z:Z,"TM",Data!T:T,Data!M432),IF(Data!Z432="Region",SUMIFS(Data!AZ:AZ,Data!Z:Z,"TM",Data!S:S,Data!M432),IF(Data!Z432="Country",SUMIFS(Data!AZ:AZ,Data!Z:Z,"TM",Data!R:R,Data!M432),0)))))))</f>
        <v>0</v>
      </c>
      <c r="BA432" s="18">
        <f>IF(Z432="TM",(COUNTIFS(Orders!AD:AD,Data!M432,Orders!W:W,0,Orders!X:X,0,Orders!S:S,"*Dental*")+COUNTIFS(Orders!AD:AD,Data!M432,Orders!W:W,1,Orders!X:X,1,Orders!S:S,"*Dental*")+COUNTIFS(Orders!AD:AD,Data!M432,Orders!W:W,0,Orders!X:X,0,Orders!S:S,"*Pediatric*")+COUNTIFS(Orders!AD:AD,Data!M432,Orders!W:W,1,Orders!X:X,1,Orders!S:S,"*Pediatric*")),IF(Data!Z432="AAM",SUMIFS(Data!BA:BA,Data!Z:Z,"TM",Data!X:X,Data!M432),IF(Data!Z432="AM",SUMIFS(Data!BA:BA,Data!Z:Z,"TM",Data!V:V,Data!M432),IF(Data!Z432="AZM",SUMIFS(Data!BA:BA,Data!Z:Z,"TM",Data!U:U,Data!M432),IF(Data!Z432="Zone",SUMIFS(Data!BA:BA,Data!Z:Z,"TM",Data!T:T,Data!M432),IF(Data!Z432="Region",SUMIFS(Data!BA:BA,Data!Z:Z,"TM",Data!S:S,Data!M432),IF(Data!Z432="Country",SUMIFS(Data!BA:BA,Data!Z:Z,"TM",Data!R:R,Data!M432),0)))))))</f>
        <v>0</v>
      </c>
      <c r="BB432" s="18">
        <f>IF(Z432="TM",(COUNTIFS(Orders!AD:AD,Data!M432,Orders!W:W,0,Orders!X:X,0,Orders!S:S,"*Fabric*")+COUNTIFS(Orders!AD:AD,Data!M432,Orders!W:W,1,Orders!X:X,1,Orders!S:S,"*Fabric*")),IF(Data!Z432="AAM",SUMIFS(Data!BB:BB,Data!Z:Z,"TM",Data!X:X,Data!M432),IF(Data!Z432="AM",SUMIFS(Data!BB:BB,Data!Z:Z,"TM",Data!V:V,Data!M432),IF(Data!Z432="AZM",SUMIFS(Data!BB:BB,Data!Z:Z,"TM",Data!U:U,Data!M432),IF(Data!Z432="Zone",SUMIFS(Data!BB:BB,Data!Z:Z,"TM",Data!T:T,Data!M432),IF(Data!Z432="Region",SUMIFS(Data!BB:BB,Data!Z:Z,"TM",Data!S:S,Data!M432),IF(Data!Z432="Country",SUMIFS(Data!BB:BB,Data!Z:Z,"TM",Data!R:R,Data!M432),0)))))))</f>
        <v>0</v>
      </c>
    </row>
    <row r="433" spans="1:54" ht="15.75" x14ac:dyDescent="0.3">
      <c r="A433" s="33" t="str">
        <f t="shared" si="122"/>
        <v/>
      </c>
      <c r="B433" s="33" t="b">
        <f t="shared" si="123"/>
        <v>1</v>
      </c>
      <c r="C433" s="33" t="e">
        <f>IF(ISERROR(SMALL($D$4:$D$594,E433)),””,SMALL($D$4:$D$594,E433))</f>
        <v>#NAME?</v>
      </c>
      <c r="D433" s="34" t="str">
        <f t="shared" si="124"/>
        <v/>
      </c>
      <c r="E433" s="33">
        <f>ROWS($E$4:E433)</f>
        <v>430</v>
      </c>
      <c r="F433" s="33">
        <f t="shared" si="125"/>
        <v>0</v>
      </c>
      <c r="G433" s="33">
        <f>IF(OR(Report!$C$7="",Report!$C$7="All Levels"),1,IF(Report!$C$7=Data!Z433,1,0))</f>
        <v>0</v>
      </c>
      <c r="H433" s="33">
        <f t="shared" si="126"/>
        <v>1</v>
      </c>
      <c r="I433" s="33">
        <f t="shared" si="127"/>
        <v>3</v>
      </c>
      <c r="J433" s="33">
        <f>IF(OR(Report!$F$7="",Report!$F$7="All AMs"),1,IF(Report!$F$7=Data!W433,1,0))</f>
        <v>1</v>
      </c>
      <c r="K433" s="33">
        <f>IF(OR(Report!$E$7="",Report!$E$7="All Zones"),1,IF(Report!$E$7=Data!P433,1,0))</f>
        <v>1</v>
      </c>
      <c r="L433" s="33">
        <f>IF(OR(Report!$D$7="",Report!$D$7="All Regions"),1,IF(Report!$D$7=Data!O433,1,0))</f>
        <v>1</v>
      </c>
      <c r="M433" s="67" t="s">
        <v>1276</v>
      </c>
      <c r="N433" s="67" t="e">
        <v>#VALUE!</v>
      </c>
      <c r="O433" s="68" t="s">
        <v>19</v>
      </c>
      <c r="P433" s="68" t="s">
        <v>688</v>
      </c>
      <c r="Q433" s="68" t="s">
        <v>843</v>
      </c>
      <c r="R433" s="67" t="s">
        <v>777</v>
      </c>
      <c r="S433" s="67" t="s">
        <v>753</v>
      </c>
      <c r="T433" s="67" t="s">
        <v>554</v>
      </c>
      <c r="U433" s="67"/>
      <c r="V433" s="67" t="s">
        <v>842</v>
      </c>
      <c r="W433" s="67" t="s">
        <v>728</v>
      </c>
      <c r="X433" s="67"/>
      <c r="Y433" s="68" t="s">
        <v>362</v>
      </c>
      <c r="Z433" s="68" t="s">
        <v>13</v>
      </c>
      <c r="AA433" s="68" t="s">
        <v>70</v>
      </c>
      <c r="AB433" s="18">
        <f>IF(Z433="TM",IF(AA433="H",(COUNTIFS(Orders!AD:AD,Data!M433,Orders!W:W,0,Orders!X:X,0)+COUNTIFS(Orders!AD:AD,Data!M433,Orders!W:W,1,Orders!X:X,1)),0),IF(Data!Z433="AAM",SUMIFS(Data!AB:AB,Data!Z:Z,"TM",Data!X:X,Data!M433,AA:AA,"H"),IF(Data!Z433="AM",SUMIFS(Data!AB:AB,Data!Z:Z,"TM",Data!V:V,Data!M433,AA:AA,"H"),IF(Data!Z433="AZM",SUMIFS(Data!AB:AB,Data!Z:Z,"TM",Data!U:U,Data!M433,AA:AA,"H"),IF(Data!Z433="ZM",SUMIFS(Data!AB:AB,Data!Z:Z,"TM",Data!T:T,Data!M433,AA:AA,"H"),IF(Data!Z433="RM",SUMIFS(Data!AB:AB,Data!Z:Z,"TM",Data!S:S,Data!M433,AA:AA,"H"),IF(Data!Z433="CM",SUMIFS(Data!AB:AB,Data!Z:Z,"TM",Data!R:R,Data!M433,AA:AA,"H"),"")))))))</f>
        <v>0</v>
      </c>
      <c r="AC433" s="28">
        <f>IF(Z433="TM",IF(AA433="H",(SUMIFS(Orders!AG:AG,Orders!AD:AD,Data!M433,Orders!W:W,0,Orders!X:X,0)+SUMIFS(Orders!AG:AG,Orders!AD:AD,Data!M433,Orders!W:W,1,Orders!X:X,1))/12000,0),IF(Data!Z433="AAM",SUMIFS(Data!AC:AC,Data!Z:Z,"TM",Data!X:X,Data!M433,AA:AA,"H"),IF(Data!Z433="AM",SUMIFS(Data!AC:AC,Data!Z:Z,"TM",Data!V:V,Data!M433,AA:AA,"H"),IF(Data!Z433="AZM",SUMIFS(Data!AC:AC,Data!Z:Z,"TM",Data!U:U,Data!M433,AA:AA,"H"),IF(Data!Z433="Zone",SUMIFS(Data!AC:AC,Data!Z:Z,"TM",Data!T:T,Data!M433,AA:AA,"H"),IF(Data!Z433="Region",SUMIFS(Data!AC:AC,Data!Z:Z,"TM",Data!S:S,Data!M433,AA:AA,"H"),IF(Data!Z433="Country",SUMIFS(Data!AC:AC,Data!Z:Z,"TM",Data!R:R,Data!M433,AA:AA,"H"),"")))))))</f>
        <v>0</v>
      </c>
      <c r="AD433" s="18">
        <f>IF(Z433="TM",0,IF(Data!Z433="AAM",SUMIFS(Data!AD:AD,Data!Z:Z,"TM",Data!X:X,Data!M433,AA:AA,"H"),IF(Data!Z433="AM",SUMIFS(Data!AD:AD,Data!Z:Z,"TM",Data!V:V,Data!M433,AA:AA,"H"),IF(Data!Z433="AZM",SUMIFS(Data!AD:AD,Data!Z:Z,"TM",Data!U:U,Data!M433,AA:AA,"H"),IF(Data!Z433="Zone",SUMIFS(Data!AD:AD,Data!Z:Z,"TM",Data!T:T,Data!M433,AA:AA,"H"),IF(Data!Z433="Region",SUMIFS(Data!AD:AD,Data!Z:Z,"TM",Data!S:S,Data!M433,AA:AA,"H"),IF(Data!Z433="Country",SUMIFS(Data!AD:AD,Data!Z:Z,"TM",Data!R:R,Data!M433,AA:AA,"H"),"")))))))</f>
        <v>0</v>
      </c>
      <c r="AE433" s="27">
        <f t="shared" si="111"/>
        <v>0</v>
      </c>
      <c r="AF433" s="26">
        <f t="shared" si="112"/>
        <v>0</v>
      </c>
      <c r="AG433" s="26">
        <f t="shared" si="113"/>
        <v>0</v>
      </c>
      <c r="AH433" s="26">
        <f t="shared" si="114"/>
        <v>0</v>
      </c>
      <c r="AJ433" s="28">
        <f>IF(Z433="TM",IF(AA433="U",(SUMIFS(Orders!AG:AG,Orders!AD:AD,Data!M433,Orders!W:W,0,Orders!X:X,0)+SUMIFS(Orders!AG:AG,Orders!AD:AD,Data!M433,Orders!W:W,1,Orders!X:X,1))/12000,0),IF(Data!Z433="AAM",SUMIFS(Data!AJ:AJ,Data!Z:Z,"TM",Data!X:X,Data!M433,AA:AA,"U"),IF(Data!Z433="AM",SUMIFS(Data!AJ:AJ,Data!Z:Z,"TM",Data!V:V,Data!M433,AA:AA,"U"),IF(Data!Z433="AZM",SUMIFS(Data!AJ:AJ,Data!Z:Z,"TM",Data!U:U,Data!M433,AA:AA,"U"),IF(Data!Z433="Zone",SUMIFS(Data!AJ:AJ,Data!Z:Z,"TM",Data!T:T,Data!M433,AA:AA,"U"),IF(Data!Z433="Region",SUMIFS(Data!AJ:AJ,Data!Z:Z,"TM",Data!S:S,Data!M433,AA:AA,"U"),IF(Data!Z433="Country",SUMIFS(Data!AJ:AJ,Data!Z:Z,"TM",Data!R:R,Data!M433,AA:AA,"U"),"")))))))</f>
        <v>0</v>
      </c>
      <c r="AK433" s="18">
        <f>IF(Z433="TM",IF(AA433="U",(SUMIFS(Orders!AG:AG,Orders!AD:AD,Data!M433,Orders!W:W,0,Orders!X:X,0)+SUMIFS(Orders!AG:AG,Orders!AD:AD,Data!M433,Orders!W:W,1,Orders!X:X,1)),0),IF(Data!Z433="AAM",SUMIFS(Data!AK:AK,Data!Z:Z,"TM",Data!X:X,Data!M433,AA:AA,"U"),IF(Data!Z433="AM",SUMIFS(Data!AK:AK,Data!Z:Z,"TM",Data!V:V,Data!M433,AA:AA,"U"),IF(Data!Z433="AZM",SUMIFS(Data!AK:AK,Data!Z:Z,"TM",Data!U:U,Data!M433,AA:AA,"U"),IF(Data!Z433="Zone",SUMIFS(Data!AK:AK,Data!Z:Z,"TM",Data!T:T,Data!M433,AA:AA,"U"),IF(Data!Z433="Region",SUMIFS(Data!AK:AK,Data!Z:Z,"TM",Data!S:S,Data!M433,AA:AA,"U"),IF(Data!Z433="Country",SUMIFS(Data!AK:AK,Data!Z:Z,"TM",Data!R:R,Data!M433,AA:AA,"U"),"")))))))</f>
        <v>0</v>
      </c>
      <c r="AL433" s="18">
        <f>IF(Z433="TM",12000*0,IF(Data!Z433="AAM",SUMIFS(Data!AL:AL,Data!Z:Z,"TM",Data!X:X,Data!M433,AA:AA,"H"),IF(Data!Z433="AM",SUMIFS(Data!AL:AL,Data!Z:Z,"TM",Data!V:V,Data!M433,AA:AA,"H"),IF(Data!Z433="AZM",SUMIFS(Data!AL:AL,Data!Z:Z,"TM",Data!U:U,Data!M433,AA:AA,"H"),IF(Data!Z433="Zone",SUMIFS(Data!AL:AL,Data!Z:Z,"TM",Data!T:T,Data!M433,AA:AA,"H"),IF(Data!Z433="Region",SUMIFS(Data!AL:AL,Data!Z:Z,"TM",Data!S:S,Data!M433,AA:AA,"H"),IF(Data!Z433="Country",SUMIFS(Data!AL:AL,Data!Z:Z,"TM",Data!R:R,Data!M433,AA:AA,"H"),"")))))))</f>
        <v>0</v>
      </c>
      <c r="AM433" s="27">
        <f t="shared" si="115"/>
        <v>0</v>
      </c>
      <c r="AN433" s="26">
        <f t="shared" si="116"/>
        <v>0</v>
      </c>
      <c r="AO433" s="26">
        <f t="shared" si="117"/>
        <v>0</v>
      </c>
      <c r="AQ433" s="28">
        <f t="shared" si="118"/>
        <v>0</v>
      </c>
      <c r="AR433" s="18">
        <f t="shared" si="119"/>
        <v>0</v>
      </c>
      <c r="AS433" s="18">
        <f t="shared" si="120"/>
        <v>0</v>
      </c>
      <c r="AT433" s="27">
        <f t="shared" si="121"/>
        <v>0</v>
      </c>
      <c r="AU433" s="27"/>
      <c r="AV433" s="27"/>
      <c r="AW433" s="18">
        <f>IF(Z433="TM",(COUNTIFS(Orders!AD:AD,Data!M433,Orders!W:W,0,Orders!X:X,0,Orders!S:S,"*Ray*")+COUNTIFS(Orders!AD:AD,Data!M433,Orders!W:W,1,Orders!X:X,1,Orders!S:S,"*Ray*")+COUNTIFS(Orders!AD:AD,Data!M433,Orders!W:W,0,Orders!X:X,0,Orders!S:S,"*Fabric*")+COUNTIFS(Orders!AD:AD,Data!M433,Orders!W:W,1,Orders!X:X,1,Orders!S:S,"*Fabric*")),IF(Data!Z433="AAM",SUMIFS(Data!AW:AW,Data!Z:Z,"TM",Data!X:X,Data!M433),IF(Data!Z433="AM",SUMIFS(Data!AW:AW,Data!Z:Z,"TM",Data!V:V,Data!M433),IF(Data!Z433="AZM",SUMIFS(Data!AW:AW,Data!Z:Z,"TM",Data!U:U,Data!M433),IF(Data!Z433="Zone",SUMIFS(Data!AW:AW,Data!Z:Z,"TM",Data!T:T,Data!M433),IF(Data!Z433="Region",SUMIFS(Data!AW:AW,Data!Z:Z,"TM",Data!S:S,Data!M433),IF(Data!Z433="Country",SUMIFS(Data!AW:AW,Data!Z:Z,"TM",Data!R:R,Data!M433),0)))))))</f>
        <v>0</v>
      </c>
      <c r="AX433" s="18">
        <f>IF(Z433="TM",(COUNTIFS(Orders!AD:AD,Data!M433,Orders!W:W,0,Orders!X:X,0,Orders!S:S,"*Starter*")+COUNTIFS(Orders!AD:AD,Data!M433,Orders!W:W,1,Orders!X:X,1,Orders!S:S,"*Starter*")),IF(Data!Z433="AAM",SUMIFS(Data!AX:AX,Data!Z:Z,"TM",Data!X:X,Data!M433),IF(Data!Z433="AM",SUMIFS(Data!AX:AX,Data!Z:Z,"TM",Data!V:V,Data!M433),IF(Data!Z433="AZM",SUMIFS(Data!AX:AX,Data!Z:Z,"TM",Data!U:U,Data!M433),IF(Data!Z433="Zone",SUMIFS(Data!AX:AX,Data!Z:Z,"TM",Data!T:T,Data!M433),IF(Data!Z433="Region",SUMIFS(Data!AX:AX,Data!Z:Z,"TM",Data!S:S,Data!M433),IF(Data!Z433="Country",SUMIFS(Data!AX:AX,Data!Z:Z,"TM",Data!R:R,Data!M433),0)))))))</f>
        <v>0</v>
      </c>
      <c r="AY433" s="18">
        <f>IF(Z433="TM",(COUNTIFS(Orders!AD:AD,Data!M433,Orders!W:W,0,Orders!X:X,0,Orders!S:S,"*Pro*")+COUNTIFS(Orders!AD:AD,Data!M433,Orders!W:W,1,Orders!X:X,1,Orders!S:S,"*Pro*")),IF(Data!Z433="AAM",SUMIFS(Data!AY:AY,Data!Z:Z,"TM",Data!X:X,Data!M433),IF(Data!Z433="AM",SUMIFS(Data!AY:AY,Data!Z:Z,"TM",Data!V:V,Data!M433),IF(Data!Z433="AZM",SUMIFS(Data!AY:AY,Data!Z:Z,"TM",Data!U:U,Data!M433),IF(Data!Z433="Zone",SUMIFS(Data!AY:AY,Data!Z:Z,"TM",Data!T:T,Data!M433),IF(Data!Z433="Region",SUMIFS(Data!AY:AY,Data!Z:Z,"TM",Data!S:S,Data!M433),IF(Data!Z433="Country",SUMIFS(Data!AY:AY,Data!Z:Z,"TM",Data!R:R,Data!M433),0)))))))</f>
        <v>0</v>
      </c>
      <c r="AZ433" s="18">
        <f>IF(Z433="TM",(COUNTIFS(Orders!AD:AD,Data!M433,Orders!W:W,0,Orders!X:X,0,Orders!S:S,"*Tab*")+COUNTIFS(Orders!AD:AD,Data!M433,Orders!W:W,1,Orders!X:X,1,Orders!S:S,"*Tab*")),IF(Data!Z433="AAM",SUMIFS(Data!AZ:AZ,Data!Z:Z,"TM",Data!X:X,Data!M433),IF(Data!Z433="AM",SUMIFS(Data!AZ:AZ,Data!Z:Z,"TM",Data!V:V,Data!M433),IF(Data!Z433="AZM",SUMIFS(Data!AZ:AZ,Data!Z:Z,"TM",Data!U:U,Data!M433),IF(Data!Z433="Zone",SUMIFS(Data!AZ:AZ,Data!Z:Z,"TM",Data!T:T,Data!M433),IF(Data!Z433="Region",SUMIFS(Data!AZ:AZ,Data!Z:Z,"TM",Data!S:S,Data!M433),IF(Data!Z433="Country",SUMIFS(Data!AZ:AZ,Data!Z:Z,"TM",Data!R:R,Data!M433),0)))))))</f>
        <v>0</v>
      </c>
      <c r="BA433" s="18">
        <f>IF(Z433="TM",(COUNTIFS(Orders!AD:AD,Data!M433,Orders!W:W,0,Orders!X:X,0,Orders!S:S,"*Dental*")+COUNTIFS(Orders!AD:AD,Data!M433,Orders!W:W,1,Orders!X:X,1,Orders!S:S,"*Dental*")+COUNTIFS(Orders!AD:AD,Data!M433,Orders!W:W,0,Orders!X:X,0,Orders!S:S,"*Pediatric*")+COUNTIFS(Orders!AD:AD,Data!M433,Orders!W:W,1,Orders!X:X,1,Orders!S:S,"*Pediatric*")),IF(Data!Z433="AAM",SUMIFS(Data!BA:BA,Data!Z:Z,"TM",Data!X:X,Data!M433),IF(Data!Z433="AM",SUMIFS(Data!BA:BA,Data!Z:Z,"TM",Data!V:V,Data!M433),IF(Data!Z433="AZM",SUMIFS(Data!BA:BA,Data!Z:Z,"TM",Data!U:U,Data!M433),IF(Data!Z433="Zone",SUMIFS(Data!BA:BA,Data!Z:Z,"TM",Data!T:T,Data!M433),IF(Data!Z433="Region",SUMIFS(Data!BA:BA,Data!Z:Z,"TM",Data!S:S,Data!M433),IF(Data!Z433="Country",SUMIFS(Data!BA:BA,Data!Z:Z,"TM",Data!R:R,Data!M433),0)))))))</f>
        <v>0</v>
      </c>
      <c r="BB433" s="18">
        <f>IF(Z433="TM",(COUNTIFS(Orders!AD:AD,Data!M433,Orders!W:W,0,Orders!X:X,0,Orders!S:S,"*Fabric*")+COUNTIFS(Orders!AD:AD,Data!M433,Orders!W:W,1,Orders!X:X,1,Orders!S:S,"*Fabric*")),IF(Data!Z433="AAM",SUMIFS(Data!BB:BB,Data!Z:Z,"TM",Data!X:X,Data!M433),IF(Data!Z433="AM",SUMIFS(Data!BB:BB,Data!Z:Z,"TM",Data!V:V,Data!M433),IF(Data!Z433="AZM",SUMIFS(Data!BB:BB,Data!Z:Z,"TM",Data!U:U,Data!M433),IF(Data!Z433="Zone",SUMIFS(Data!BB:BB,Data!Z:Z,"TM",Data!T:T,Data!M433),IF(Data!Z433="Region",SUMIFS(Data!BB:BB,Data!Z:Z,"TM",Data!S:S,Data!M433),IF(Data!Z433="Country",SUMIFS(Data!BB:BB,Data!Z:Z,"TM",Data!R:R,Data!M433),0)))))))</f>
        <v>0</v>
      </c>
    </row>
    <row r="434" spans="1:54" ht="15.75" x14ac:dyDescent="0.3">
      <c r="A434" s="33" t="str">
        <f t="shared" si="122"/>
        <v/>
      </c>
      <c r="B434" s="33" t="b">
        <f t="shared" si="123"/>
        <v>1</v>
      </c>
      <c r="C434" s="33" t="e">
        <f>IF(ISERROR(SMALL($D$4:$D$594,E434)),””,SMALL($D$4:$D$594,E434))</f>
        <v>#NAME?</v>
      </c>
      <c r="D434" s="34" t="str">
        <f t="shared" si="124"/>
        <v/>
      </c>
      <c r="E434" s="33">
        <f>ROWS($E$4:E434)</f>
        <v>431</v>
      </c>
      <c r="F434" s="33">
        <f t="shared" si="125"/>
        <v>0</v>
      </c>
      <c r="G434" s="33">
        <f>IF(OR(Report!$C$7="",Report!$C$7="All Levels"),1,IF(Report!$C$7=Data!Z434,1,0))</f>
        <v>0</v>
      </c>
      <c r="H434" s="33">
        <f t="shared" si="126"/>
        <v>1</v>
      </c>
      <c r="I434" s="33">
        <f t="shared" si="127"/>
        <v>3</v>
      </c>
      <c r="J434" s="33">
        <f>IF(OR(Report!$F$7="",Report!$F$7="All AMs"),1,IF(Report!$F$7=Data!W434,1,0))</f>
        <v>1</v>
      </c>
      <c r="K434" s="33">
        <f>IF(OR(Report!$E$7="",Report!$E$7="All Zones"),1,IF(Report!$E$7=Data!P434,1,0))</f>
        <v>1</v>
      </c>
      <c r="L434" s="33">
        <f>IF(OR(Report!$D$7="",Report!$D$7="All Regions"),1,IF(Report!$D$7=Data!O434,1,0))</f>
        <v>1</v>
      </c>
      <c r="M434" s="67" t="s">
        <v>451</v>
      </c>
      <c r="N434" s="67" t="s">
        <v>1277</v>
      </c>
      <c r="O434" s="68" t="s">
        <v>19</v>
      </c>
      <c r="P434" s="68" t="s">
        <v>688</v>
      </c>
      <c r="Q434" s="68" t="s">
        <v>845</v>
      </c>
      <c r="R434" s="67" t="s">
        <v>777</v>
      </c>
      <c r="S434" s="67" t="s">
        <v>753</v>
      </c>
      <c r="T434" s="67" t="s">
        <v>554</v>
      </c>
      <c r="U434" s="67"/>
      <c r="V434" s="67" t="s">
        <v>844</v>
      </c>
      <c r="W434" s="67" t="s">
        <v>729</v>
      </c>
      <c r="X434" s="67"/>
      <c r="Y434" s="68" t="s">
        <v>361</v>
      </c>
      <c r="Z434" s="68" t="s">
        <v>13</v>
      </c>
      <c r="AA434" s="68" t="s">
        <v>70</v>
      </c>
      <c r="AB434" s="18">
        <f>IF(Z434="TM",IF(AA434="H",(COUNTIFS(Orders!AD:AD,Data!M434,Orders!W:W,0,Orders!X:X,0)+COUNTIFS(Orders!AD:AD,Data!M434,Orders!W:W,1,Orders!X:X,1)),0),IF(Data!Z434="AAM",SUMIFS(Data!AB:AB,Data!Z:Z,"TM",Data!X:X,Data!M434,AA:AA,"H"),IF(Data!Z434="AM",SUMIFS(Data!AB:AB,Data!Z:Z,"TM",Data!V:V,Data!M434,AA:AA,"H"),IF(Data!Z434="AZM",SUMIFS(Data!AB:AB,Data!Z:Z,"TM",Data!U:U,Data!M434,AA:AA,"H"),IF(Data!Z434="ZM",SUMIFS(Data!AB:AB,Data!Z:Z,"TM",Data!T:T,Data!M434,AA:AA,"H"),IF(Data!Z434="RM",SUMIFS(Data!AB:AB,Data!Z:Z,"TM",Data!S:S,Data!M434,AA:AA,"H"),IF(Data!Z434="CM",SUMIFS(Data!AB:AB,Data!Z:Z,"TM",Data!R:R,Data!M434,AA:AA,"H"),"")))))))</f>
        <v>0</v>
      </c>
      <c r="AC434" s="28">
        <f>IF(Z434="TM",IF(AA434="H",(SUMIFS(Orders!AG:AG,Orders!AD:AD,Data!M434,Orders!W:W,0,Orders!X:X,0)+SUMIFS(Orders!AG:AG,Orders!AD:AD,Data!M434,Orders!W:W,1,Orders!X:X,1))/12000,0),IF(Data!Z434="AAM",SUMIFS(Data!AC:AC,Data!Z:Z,"TM",Data!X:X,Data!M434,AA:AA,"H"),IF(Data!Z434="AM",SUMIFS(Data!AC:AC,Data!Z:Z,"TM",Data!V:V,Data!M434,AA:AA,"H"),IF(Data!Z434="AZM",SUMIFS(Data!AC:AC,Data!Z:Z,"TM",Data!U:U,Data!M434,AA:AA,"H"),IF(Data!Z434="Zone",SUMIFS(Data!AC:AC,Data!Z:Z,"TM",Data!T:T,Data!M434,AA:AA,"H"),IF(Data!Z434="Region",SUMIFS(Data!AC:AC,Data!Z:Z,"TM",Data!S:S,Data!M434,AA:AA,"H"),IF(Data!Z434="Country",SUMIFS(Data!AC:AC,Data!Z:Z,"TM",Data!R:R,Data!M434,AA:AA,"H"),"")))))))</f>
        <v>0</v>
      </c>
      <c r="AD434" s="18">
        <f>IF(Z434="TM",0,IF(Data!Z434="AAM",SUMIFS(Data!AD:AD,Data!Z:Z,"TM",Data!X:X,Data!M434,AA:AA,"H"),IF(Data!Z434="AM",SUMIFS(Data!AD:AD,Data!Z:Z,"TM",Data!V:V,Data!M434,AA:AA,"H"),IF(Data!Z434="AZM",SUMIFS(Data!AD:AD,Data!Z:Z,"TM",Data!U:U,Data!M434,AA:AA,"H"),IF(Data!Z434="Zone",SUMIFS(Data!AD:AD,Data!Z:Z,"TM",Data!T:T,Data!M434,AA:AA,"H"),IF(Data!Z434="Region",SUMIFS(Data!AD:AD,Data!Z:Z,"TM",Data!S:S,Data!M434,AA:AA,"H"),IF(Data!Z434="Country",SUMIFS(Data!AD:AD,Data!Z:Z,"TM",Data!R:R,Data!M434,AA:AA,"H"),"")))))))</f>
        <v>0</v>
      </c>
      <c r="AE434" s="27">
        <f t="shared" si="111"/>
        <v>0</v>
      </c>
      <c r="AF434" s="26">
        <f t="shared" si="112"/>
        <v>0</v>
      </c>
      <c r="AG434" s="26">
        <f t="shared" si="113"/>
        <v>0</v>
      </c>
      <c r="AH434" s="26">
        <f t="shared" si="114"/>
        <v>0</v>
      </c>
      <c r="AJ434" s="28">
        <f>IF(Z434="TM",IF(AA434="U",(SUMIFS(Orders!AG:AG,Orders!AD:AD,Data!M434,Orders!W:W,0,Orders!X:X,0)+SUMIFS(Orders!AG:AG,Orders!AD:AD,Data!M434,Orders!W:W,1,Orders!X:X,1))/12000,0),IF(Data!Z434="AAM",SUMIFS(Data!AJ:AJ,Data!Z:Z,"TM",Data!X:X,Data!M434,AA:AA,"U"),IF(Data!Z434="AM",SUMIFS(Data!AJ:AJ,Data!Z:Z,"TM",Data!V:V,Data!M434,AA:AA,"U"),IF(Data!Z434="AZM",SUMIFS(Data!AJ:AJ,Data!Z:Z,"TM",Data!U:U,Data!M434,AA:AA,"U"),IF(Data!Z434="Zone",SUMIFS(Data!AJ:AJ,Data!Z:Z,"TM",Data!T:T,Data!M434,AA:AA,"U"),IF(Data!Z434="Region",SUMIFS(Data!AJ:AJ,Data!Z:Z,"TM",Data!S:S,Data!M434,AA:AA,"U"),IF(Data!Z434="Country",SUMIFS(Data!AJ:AJ,Data!Z:Z,"TM",Data!R:R,Data!M434,AA:AA,"U"),"")))))))</f>
        <v>0</v>
      </c>
      <c r="AK434" s="18">
        <f>IF(Z434="TM",IF(AA434="U",(SUMIFS(Orders!AG:AG,Orders!AD:AD,Data!M434,Orders!W:W,0,Orders!X:X,0)+SUMIFS(Orders!AG:AG,Orders!AD:AD,Data!M434,Orders!W:W,1,Orders!X:X,1)),0),IF(Data!Z434="AAM",SUMIFS(Data!AK:AK,Data!Z:Z,"TM",Data!X:X,Data!M434,AA:AA,"U"),IF(Data!Z434="AM",SUMIFS(Data!AK:AK,Data!Z:Z,"TM",Data!V:V,Data!M434,AA:AA,"U"),IF(Data!Z434="AZM",SUMIFS(Data!AK:AK,Data!Z:Z,"TM",Data!U:U,Data!M434,AA:AA,"U"),IF(Data!Z434="Zone",SUMIFS(Data!AK:AK,Data!Z:Z,"TM",Data!T:T,Data!M434,AA:AA,"U"),IF(Data!Z434="Region",SUMIFS(Data!AK:AK,Data!Z:Z,"TM",Data!S:S,Data!M434,AA:AA,"U"),IF(Data!Z434="Country",SUMIFS(Data!AK:AK,Data!Z:Z,"TM",Data!R:R,Data!M434,AA:AA,"U"),"")))))))</f>
        <v>0</v>
      </c>
      <c r="AL434" s="18">
        <f>IF(Z434="TM",12000*0,IF(Data!Z434="AAM",SUMIFS(Data!AL:AL,Data!Z:Z,"TM",Data!X:X,Data!M434,AA:AA,"H"),IF(Data!Z434="AM",SUMIFS(Data!AL:AL,Data!Z:Z,"TM",Data!V:V,Data!M434,AA:AA,"H"),IF(Data!Z434="AZM",SUMIFS(Data!AL:AL,Data!Z:Z,"TM",Data!U:U,Data!M434,AA:AA,"H"),IF(Data!Z434="Zone",SUMIFS(Data!AL:AL,Data!Z:Z,"TM",Data!T:T,Data!M434,AA:AA,"H"),IF(Data!Z434="Region",SUMIFS(Data!AL:AL,Data!Z:Z,"TM",Data!S:S,Data!M434,AA:AA,"H"),IF(Data!Z434="Country",SUMIFS(Data!AL:AL,Data!Z:Z,"TM",Data!R:R,Data!M434,AA:AA,"H"),"")))))))</f>
        <v>0</v>
      </c>
      <c r="AM434" s="27">
        <f t="shared" si="115"/>
        <v>0</v>
      </c>
      <c r="AN434" s="26">
        <f t="shared" si="116"/>
        <v>0</v>
      </c>
      <c r="AO434" s="26">
        <f t="shared" si="117"/>
        <v>0</v>
      </c>
      <c r="AQ434" s="28">
        <f t="shared" si="118"/>
        <v>0</v>
      </c>
      <c r="AR434" s="18">
        <f t="shared" si="119"/>
        <v>0</v>
      </c>
      <c r="AS434" s="18">
        <f t="shared" si="120"/>
        <v>0</v>
      </c>
      <c r="AT434" s="27">
        <f t="shared" si="121"/>
        <v>0</v>
      </c>
      <c r="AU434" s="27"/>
      <c r="AV434" s="27"/>
      <c r="AW434" s="18">
        <f>IF(Z434="TM",(COUNTIFS(Orders!AD:AD,Data!M434,Orders!W:W,0,Orders!X:X,0,Orders!S:S,"*Ray*")+COUNTIFS(Orders!AD:AD,Data!M434,Orders!W:W,1,Orders!X:X,1,Orders!S:S,"*Ray*")+COUNTIFS(Orders!AD:AD,Data!M434,Orders!W:W,0,Orders!X:X,0,Orders!S:S,"*Fabric*")+COUNTIFS(Orders!AD:AD,Data!M434,Orders!W:W,1,Orders!X:X,1,Orders!S:S,"*Fabric*")),IF(Data!Z434="AAM",SUMIFS(Data!AW:AW,Data!Z:Z,"TM",Data!X:X,Data!M434),IF(Data!Z434="AM",SUMIFS(Data!AW:AW,Data!Z:Z,"TM",Data!V:V,Data!M434),IF(Data!Z434="AZM",SUMIFS(Data!AW:AW,Data!Z:Z,"TM",Data!U:U,Data!M434),IF(Data!Z434="Zone",SUMIFS(Data!AW:AW,Data!Z:Z,"TM",Data!T:T,Data!M434),IF(Data!Z434="Region",SUMIFS(Data!AW:AW,Data!Z:Z,"TM",Data!S:S,Data!M434),IF(Data!Z434="Country",SUMIFS(Data!AW:AW,Data!Z:Z,"TM",Data!R:R,Data!M434),0)))))))</f>
        <v>0</v>
      </c>
      <c r="AX434" s="18">
        <f>IF(Z434="TM",(COUNTIFS(Orders!AD:AD,Data!M434,Orders!W:W,0,Orders!X:X,0,Orders!S:S,"*Starter*")+COUNTIFS(Orders!AD:AD,Data!M434,Orders!W:W,1,Orders!X:X,1,Orders!S:S,"*Starter*")),IF(Data!Z434="AAM",SUMIFS(Data!AX:AX,Data!Z:Z,"TM",Data!X:X,Data!M434),IF(Data!Z434="AM",SUMIFS(Data!AX:AX,Data!Z:Z,"TM",Data!V:V,Data!M434),IF(Data!Z434="AZM",SUMIFS(Data!AX:AX,Data!Z:Z,"TM",Data!U:U,Data!M434),IF(Data!Z434="Zone",SUMIFS(Data!AX:AX,Data!Z:Z,"TM",Data!T:T,Data!M434),IF(Data!Z434="Region",SUMIFS(Data!AX:AX,Data!Z:Z,"TM",Data!S:S,Data!M434),IF(Data!Z434="Country",SUMIFS(Data!AX:AX,Data!Z:Z,"TM",Data!R:R,Data!M434),0)))))))</f>
        <v>0</v>
      </c>
      <c r="AY434" s="18">
        <f>IF(Z434="TM",(COUNTIFS(Orders!AD:AD,Data!M434,Orders!W:W,0,Orders!X:X,0,Orders!S:S,"*Pro*")+COUNTIFS(Orders!AD:AD,Data!M434,Orders!W:W,1,Orders!X:X,1,Orders!S:S,"*Pro*")),IF(Data!Z434="AAM",SUMIFS(Data!AY:AY,Data!Z:Z,"TM",Data!X:X,Data!M434),IF(Data!Z434="AM",SUMIFS(Data!AY:AY,Data!Z:Z,"TM",Data!V:V,Data!M434),IF(Data!Z434="AZM",SUMIFS(Data!AY:AY,Data!Z:Z,"TM",Data!U:U,Data!M434),IF(Data!Z434="Zone",SUMIFS(Data!AY:AY,Data!Z:Z,"TM",Data!T:T,Data!M434),IF(Data!Z434="Region",SUMIFS(Data!AY:AY,Data!Z:Z,"TM",Data!S:S,Data!M434),IF(Data!Z434="Country",SUMIFS(Data!AY:AY,Data!Z:Z,"TM",Data!R:R,Data!M434),0)))))))</f>
        <v>0</v>
      </c>
      <c r="AZ434" s="18">
        <f>IF(Z434="TM",(COUNTIFS(Orders!AD:AD,Data!M434,Orders!W:W,0,Orders!X:X,0,Orders!S:S,"*Tab*")+COUNTIFS(Orders!AD:AD,Data!M434,Orders!W:W,1,Orders!X:X,1,Orders!S:S,"*Tab*")),IF(Data!Z434="AAM",SUMIFS(Data!AZ:AZ,Data!Z:Z,"TM",Data!X:X,Data!M434),IF(Data!Z434="AM",SUMIFS(Data!AZ:AZ,Data!Z:Z,"TM",Data!V:V,Data!M434),IF(Data!Z434="AZM",SUMIFS(Data!AZ:AZ,Data!Z:Z,"TM",Data!U:U,Data!M434),IF(Data!Z434="Zone",SUMIFS(Data!AZ:AZ,Data!Z:Z,"TM",Data!T:T,Data!M434),IF(Data!Z434="Region",SUMIFS(Data!AZ:AZ,Data!Z:Z,"TM",Data!S:S,Data!M434),IF(Data!Z434="Country",SUMIFS(Data!AZ:AZ,Data!Z:Z,"TM",Data!R:R,Data!M434),0)))))))</f>
        <v>0</v>
      </c>
      <c r="BA434" s="18">
        <f>IF(Z434="TM",(COUNTIFS(Orders!AD:AD,Data!M434,Orders!W:W,0,Orders!X:X,0,Orders!S:S,"*Dental*")+COUNTIFS(Orders!AD:AD,Data!M434,Orders!W:W,1,Orders!X:X,1,Orders!S:S,"*Dental*")+COUNTIFS(Orders!AD:AD,Data!M434,Orders!W:W,0,Orders!X:X,0,Orders!S:S,"*Pediatric*")+COUNTIFS(Orders!AD:AD,Data!M434,Orders!W:W,1,Orders!X:X,1,Orders!S:S,"*Pediatric*")),IF(Data!Z434="AAM",SUMIFS(Data!BA:BA,Data!Z:Z,"TM",Data!X:X,Data!M434),IF(Data!Z434="AM",SUMIFS(Data!BA:BA,Data!Z:Z,"TM",Data!V:V,Data!M434),IF(Data!Z434="AZM",SUMIFS(Data!BA:BA,Data!Z:Z,"TM",Data!U:U,Data!M434),IF(Data!Z434="Zone",SUMIFS(Data!BA:BA,Data!Z:Z,"TM",Data!T:T,Data!M434),IF(Data!Z434="Region",SUMIFS(Data!BA:BA,Data!Z:Z,"TM",Data!S:S,Data!M434),IF(Data!Z434="Country",SUMIFS(Data!BA:BA,Data!Z:Z,"TM",Data!R:R,Data!M434),0)))))))</f>
        <v>0</v>
      </c>
      <c r="BB434" s="18">
        <f>IF(Z434="TM",(COUNTIFS(Orders!AD:AD,Data!M434,Orders!W:W,0,Orders!X:X,0,Orders!S:S,"*Fabric*")+COUNTIFS(Orders!AD:AD,Data!M434,Orders!W:W,1,Orders!X:X,1,Orders!S:S,"*Fabric*")),IF(Data!Z434="AAM",SUMIFS(Data!BB:BB,Data!Z:Z,"TM",Data!X:X,Data!M434),IF(Data!Z434="AM",SUMIFS(Data!BB:BB,Data!Z:Z,"TM",Data!V:V,Data!M434),IF(Data!Z434="AZM",SUMIFS(Data!BB:BB,Data!Z:Z,"TM",Data!U:U,Data!M434),IF(Data!Z434="Zone",SUMIFS(Data!BB:BB,Data!Z:Z,"TM",Data!T:T,Data!M434),IF(Data!Z434="Region",SUMIFS(Data!BB:BB,Data!Z:Z,"TM",Data!S:S,Data!M434),IF(Data!Z434="Country",SUMIFS(Data!BB:BB,Data!Z:Z,"TM",Data!R:R,Data!M434),0)))))))</f>
        <v>0</v>
      </c>
    </row>
    <row r="435" spans="1:54" ht="15.75" x14ac:dyDescent="0.3">
      <c r="A435" s="33" t="str">
        <f t="shared" si="122"/>
        <v/>
      </c>
      <c r="B435" s="33" t="b">
        <f t="shared" si="123"/>
        <v>1</v>
      </c>
      <c r="C435" s="33" t="e">
        <f>IF(ISERROR(SMALL($D$4:$D$594,E435)),””,SMALL($D$4:$D$594,E435))</f>
        <v>#NAME?</v>
      </c>
      <c r="D435" s="34" t="str">
        <f t="shared" si="124"/>
        <v/>
      </c>
      <c r="E435" s="33">
        <f>ROWS($E$4:E435)</f>
        <v>432</v>
      </c>
      <c r="F435" s="33">
        <f t="shared" si="125"/>
        <v>0</v>
      </c>
      <c r="G435" s="33">
        <f>IF(OR(Report!$C$7="",Report!$C$7="All Levels"),1,IF(Report!$C$7=Data!Z435,1,0))</f>
        <v>0</v>
      </c>
      <c r="H435" s="33">
        <f t="shared" si="126"/>
        <v>1</v>
      </c>
      <c r="I435" s="33">
        <f t="shared" si="127"/>
        <v>3</v>
      </c>
      <c r="J435" s="33">
        <f>IF(OR(Report!$F$7="",Report!$F$7="All AMs"),1,IF(Report!$F$7=Data!W435,1,0))</f>
        <v>1</v>
      </c>
      <c r="K435" s="33">
        <f>IF(OR(Report!$E$7="",Report!$E$7="All Zones"),1,IF(Report!$E$7=Data!P435,1,0))</f>
        <v>1</v>
      </c>
      <c r="L435" s="33">
        <f>IF(OR(Report!$D$7="",Report!$D$7="All Regions"),1,IF(Report!$D$7=Data!O435,1,0))</f>
        <v>1</v>
      </c>
      <c r="M435" s="67" t="s">
        <v>1278</v>
      </c>
      <c r="N435" s="67" t="s">
        <v>1279</v>
      </c>
      <c r="O435" s="68" t="s">
        <v>19</v>
      </c>
      <c r="P435" s="68" t="s">
        <v>688</v>
      </c>
      <c r="Q435" s="68" t="s">
        <v>845</v>
      </c>
      <c r="R435" s="67" t="s">
        <v>777</v>
      </c>
      <c r="S435" s="67" t="s">
        <v>753</v>
      </c>
      <c r="T435" s="67" t="s">
        <v>554</v>
      </c>
      <c r="U435" s="67"/>
      <c r="V435" s="67" t="s">
        <v>844</v>
      </c>
      <c r="W435" s="67" t="s">
        <v>729</v>
      </c>
      <c r="X435" s="67"/>
      <c r="Y435" s="68" t="s">
        <v>361</v>
      </c>
      <c r="Z435" s="68" t="s">
        <v>13</v>
      </c>
      <c r="AA435" s="68" t="s">
        <v>70</v>
      </c>
      <c r="AB435" s="18">
        <f>IF(Z435="TM",IF(AA435="H",(COUNTIFS(Orders!AD:AD,Data!M435,Orders!W:W,0,Orders!X:X,0)+COUNTIFS(Orders!AD:AD,Data!M435,Orders!W:W,1,Orders!X:X,1)),0),IF(Data!Z435="AAM",SUMIFS(Data!AB:AB,Data!Z:Z,"TM",Data!X:X,Data!M435,AA:AA,"H"),IF(Data!Z435="AM",SUMIFS(Data!AB:AB,Data!Z:Z,"TM",Data!V:V,Data!M435,AA:AA,"H"),IF(Data!Z435="AZM",SUMIFS(Data!AB:AB,Data!Z:Z,"TM",Data!U:U,Data!M435,AA:AA,"H"),IF(Data!Z435="ZM",SUMIFS(Data!AB:AB,Data!Z:Z,"TM",Data!T:T,Data!M435,AA:AA,"H"),IF(Data!Z435="RM",SUMIFS(Data!AB:AB,Data!Z:Z,"TM",Data!S:S,Data!M435,AA:AA,"H"),IF(Data!Z435="CM",SUMIFS(Data!AB:AB,Data!Z:Z,"TM",Data!R:R,Data!M435,AA:AA,"H"),"")))))))</f>
        <v>0</v>
      </c>
      <c r="AC435" s="28">
        <f>IF(Z435="TM",IF(AA435="H",(SUMIFS(Orders!AG:AG,Orders!AD:AD,Data!M435,Orders!W:W,0,Orders!X:X,0)+SUMIFS(Orders!AG:AG,Orders!AD:AD,Data!M435,Orders!W:W,1,Orders!X:X,1))/12000,0),IF(Data!Z435="AAM",SUMIFS(Data!AC:AC,Data!Z:Z,"TM",Data!X:X,Data!M435,AA:AA,"H"),IF(Data!Z435="AM",SUMIFS(Data!AC:AC,Data!Z:Z,"TM",Data!V:V,Data!M435,AA:AA,"H"),IF(Data!Z435="AZM",SUMIFS(Data!AC:AC,Data!Z:Z,"TM",Data!U:U,Data!M435,AA:AA,"H"),IF(Data!Z435="Zone",SUMIFS(Data!AC:AC,Data!Z:Z,"TM",Data!T:T,Data!M435,AA:AA,"H"),IF(Data!Z435="Region",SUMIFS(Data!AC:AC,Data!Z:Z,"TM",Data!S:S,Data!M435,AA:AA,"H"),IF(Data!Z435="Country",SUMIFS(Data!AC:AC,Data!Z:Z,"TM",Data!R:R,Data!M435,AA:AA,"H"),"")))))))</f>
        <v>0</v>
      </c>
      <c r="AD435" s="18">
        <f>IF(Z435="TM",0,IF(Data!Z435="AAM",SUMIFS(Data!AD:AD,Data!Z:Z,"TM",Data!X:X,Data!M435,AA:AA,"H"),IF(Data!Z435="AM",SUMIFS(Data!AD:AD,Data!Z:Z,"TM",Data!V:V,Data!M435,AA:AA,"H"),IF(Data!Z435="AZM",SUMIFS(Data!AD:AD,Data!Z:Z,"TM",Data!U:U,Data!M435,AA:AA,"H"),IF(Data!Z435="Zone",SUMIFS(Data!AD:AD,Data!Z:Z,"TM",Data!T:T,Data!M435,AA:AA,"H"),IF(Data!Z435="Region",SUMIFS(Data!AD:AD,Data!Z:Z,"TM",Data!S:S,Data!M435,AA:AA,"H"),IF(Data!Z435="Country",SUMIFS(Data!AD:AD,Data!Z:Z,"TM",Data!R:R,Data!M435,AA:AA,"H"),"")))))))</f>
        <v>0</v>
      </c>
      <c r="AE435" s="27">
        <f t="shared" si="111"/>
        <v>0</v>
      </c>
      <c r="AF435" s="26">
        <f t="shared" si="112"/>
        <v>0</v>
      </c>
      <c r="AG435" s="26">
        <f t="shared" si="113"/>
        <v>0</v>
      </c>
      <c r="AH435" s="26">
        <f t="shared" si="114"/>
        <v>0</v>
      </c>
      <c r="AJ435" s="28">
        <f>IF(Z435="TM",IF(AA435="U",(SUMIFS(Orders!AG:AG,Orders!AD:AD,Data!M435,Orders!W:W,0,Orders!X:X,0)+SUMIFS(Orders!AG:AG,Orders!AD:AD,Data!M435,Orders!W:W,1,Orders!X:X,1))/12000,0),IF(Data!Z435="AAM",SUMIFS(Data!AJ:AJ,Data!Z:Z,"TM",Data!X:X,Data!M435,AA:AA,"U"),IF(Data!Z435="AM",SUMIFS(Data!AJ:AJ,Data!Z:Z,"TM",Data!V:V,Data!M435,AA:AA,"U"),IF(Data!Z435="AZM",SUMIFS(Data!AJ:AJ,Data!Z:Z,"TM",Data!U:U,Data!M435,AA:AA,"U"),IF(Data!Z435="Zone",SUMIFS(Data!AJ:AJ,Data!Z:Z,"TM",Data!T:T,Data!M435,AA:AA,"U"),IF(Data!Z435="Region",SUMIFS(Data!AJ:AJ,Data!Z:Z,"TM",Data!S:S,Data!M435,AA:AA,"U"),IF(Data!Z435="Country",SUMIFS(Data!AJ:AJ,Data!Z:Z,"TM",Data!R:R,Data!M435,AA:AA,"U"),"")))))))</f>
        <v>0</v>
      </c>
      <c r="AK435" s="18">
        <f>IF(Z435="TM",IF(AA435="U",(SUMIFS(Orders!AG:AG,Orders!AD:AD,Data!M435,Orders!W:W,0,Orders!X:X,0)+SUMIFS(Orders!AG:AG,Orders!AD:AD,Data!M435,Orders!W:W,1,Orders!X:X,1)),0),IF(Data!Z435="AAM",SUMIFS(Data!AK:AK,Data!Z:Z,"TM",Data!X:X,Data!M435,AA:AA,"U"),IF(Data!Z435="AM",SUMIFS(Data!AK:AK,Data!Z:Z,"TM",Data!V:V,Data!M435,AA:AA,"U"),IF(Data!Z435="AZM",SUMIFS(Data!AK:AK,Data!Z:Z,"TM",Data!U:U,Data!M435,AA:AA,"U"),IF(Data!Z435="Zone",SUMIFS(Data!AK:AK,Data!Z:Z,"TM",Data!T:T,Data!M435,AA:AA,"U"),IF(Data!Z435="Region",SUMIFS(Data!AK:AK,Data!Z:Z,"TM",Data!S:S,Data!M435,AA:AA,"U"),IF(Data!Z435="Country",SUMIFS(Data!AK:AK,Data!Z:Z,"TM",Data!R:R,Data!M435,AA:AA,"U"),"")))))))</f>
        <v>0</v>
      </c>
      <c r="AL435" s="18">
        <f>IF(Z435="TM",12000*0,IF(Data!Z435="AAM",SUMIFS(Data!AL:AL,Data!Z:Z,"TM",Data!X:X,Data!M435,AA:AA,"H"),IF(Data!Z435="AM",SUMIFS(Data!AL:AL,Data!Z:Z,"TM",Data!V:V,Data!M435,AA:AA,"H"),IF(Data!Z435="AZM",SUMIFS(Data!AL:AL,Data!Z:Z,"TM",Data!U:U,Data!M435,AA:AA,"H"),IF(Data!Z435="Zone",SUMIFS(Data!AL:AL,Data!Z:Z,"TM",Data!T:T,Data!M435,AA:AA,"H"),IF(Data!Z435="Region",SUMIFS(Data!AL:AL,Data!Z:Z,"TM",Data!S:S,Data!M435,AA:AA,"H"),IF(Data!Z435="Country",SUMIFS(Data!AL:AL,Data!Z:Z,"TM",Data!R:R,Data!M435,AA:AA,"H"),"")))))))</f>
        <v>0</v>
      </c>
      <c r="AM435" s="27">
        <f t="shared" si="115"/>
        <v>0</v>
      </c>
      <c r="AN435" s="26">
        <f t="shared" si="116"/>
        <v>0</v>
      </c>
      <c r="AO435" s="26">
        <f t="shared" si="117"/>
        <v>0</v>
      </c>
      <c r="AQ435" s="28">
        <f t="shared" si="118"/>
        <v>0</v>
      </c>
      <c r="AR435" s="18">
        <f t="shared" si="119"/>
        <v>0</v>
      </c>
      <c r="AS435" s="18">
        <f t="shared" si="120"/>
        <v>0</v>
      </c>
      <c r="AT435" s="27">
        <f t="shared" si="121"/>
        <v>0</v>
      </c>
      <c r="AU435" s="27"/>
      <c r="AV435" s="27"/>
      <c r="AW435" s="18">
        <f>IF(Z435="TM",(COUNTIFS(Orders!AD:AD,Data!M435,Orders!W:W,0,Orders!X:X,0,Orders!S:S,"*Ray*")+COUNTIFS(Orders!AD:AD,Data!M435,Orders!W:W,1,Orders!X:X,1,Orders!S:S,"*Ray*")+COUNTIFS(Orders!AD:AD,Data!M435,Orders!W:W,0,Orders!X:X,0,Orders!S:S,"*Fabric*")+COUNTIFS(Orders!AD:AD,Data!M435,Orders!W:W,1,Orders!X:X,1,Orders!S:S,"*Fabric*")),IF(Data!Z435="AAM",SUMIFS(Data!AW:AW,Data!Z:Z,"TM",Data!X:X,Data!M435),IF(Data!Z435="AM",SUMIFS(Data!AW:AW,Data!Z:Z,"TM",Data!V:V,Data!M435),IF(Data!Z435="AZM",SUMIFS(Data!AW:AW,Data!Z:Z,"TM",Data!U:U,Data!M435),IF(Data!Z435="Zone",SUMIFS(Data!AW:AW,Data!Z:Z,"TM",Data!T:T,Data!M435),IF(Data!Z435="Region",SUMIFS(Data!AW:AW,Data!Z:Z,"TM",Data!S:S,Data!M435),IF(Data!Z435="Country",SUMIFS(Data!AW:AW,Data!Z:Z,"TM",Data!R:R,Data!M435),0)))))))</f>
        <v>0</v>
      </c>
      <c r="AX435" s="18">
        <f>IF(Z435="TM",(COUNTIFS(Orders!AD:AD,Data!M435,Orders!W:W,0,Orders!X:X,0,Orders!S:S,"*Starter*")+COUNTIFS(Orders!AD:AD,Data!M435,Orders!W:W,1,Orders!X:X,1,Orders!S:S,"*Starter*")),IF(Data!Z435="AAM",SUMIFS(Data!AX:AX,Data!Z:Z,"TM",Data!X:X,Data!M435),IF(Data!Z435="AM",SUMIFS(Data!AX:AX,Data!Z:Z,"TM",Data!V:V,Data!M435),IF(Data!Z435="AZM",SUMIFS(Data!AX:AX,Data!Z:Z,"TM",Data!U:U,Data!M435),IF(Data!Z435="Zone",SUMIFS(Data!AX:AX,Data!Z:Z,"TM",Data!T:T,Data!M435),IF(Data!Z435="Region",SUMIFS(Data!AX:AX,Data!Z:Z,"TM",Data!S:S,Data!M435),IF(Data!Z435="Country",SUMIFS(Data!AX:AX,Data!Z:Z,"TM",Data!R:R,Data!M435),0)))))))</f>
        <v>0</v>
      </c>
      <c r="AY435" s="18">
        <f>IF(Z435="TM",(COUNTIFS(Orders!AD:AD,Data!M435,Orders!W:W,0,Orders!X:X,0,Orders!S:S,"*Pro*")+COUNTIFS(Orders!AD:AD,Data!M435,Orders!W:W,1,Orders!X:X,1,Orders!S:S,"*Pro*")),IF(Data!Z435="AAM",SUMIFS(Data!AY:AY,Data!Z:Z,"TM",Data!X:X,Data!M435),IF(Data!Z435="AM",SUMIFS(Data!AY:AY,Data!Z:Z,"TM",Data!V:V,Data!M435),IF(Data!Z435="AZM",SUMIFS(Data!AY:AY,Data!Z:Z,"TM",Data!U:U,Data!M435),IF(Data!Z435="Zone",SUMIFS(Data!AY:AY,Data!Z:Z,"TM",Data!T:T,Data!M435),IF(Data!Z435="Region",SUMIFS(Data!AY:AY,Data!Z:Z,"TM",Data!S:S,Data!M435),IF(Data!Z435="Country",SUMIFS(Data!AY:AY,Data!Z:Z,"TM",Data!R:R,Data!M435),0)))))))</f>
        <v>0</v>
      </c>
      <c r="AZ435" s="18">
        <f>IF(Z435="TM",(COUNTIFS(Orders!AD:AD,Data!M435,Orders!W:W,0,Orders!X:X,0,Orders!S:S,"*Tab*")+COUNTIFS(Orders!AD:AD,Data!M435,Orders!W:W,1,Orders!X:X,1,Orders!S:S,"*Tab*")),IF(Data!Z435="AAM",SUMIFS(Data!AZ:AZ,Data!Z:Z,"TM",Data!X:X,Data!M435),IF(Data!Z435="AM",SUMIFS(Data!AZ:AZ,Data!Z:Z,"TM",Data!V:V,Data!M435),IF(Data!Z435="AZM",SUMIFS(Data!AZ:AZ,Data!Z:Z,"TM",Data!U:U,Data!M435),IF(Data!Z435="Zone",SUMIFS(Data!AZ:AZ,Data!Z:Z,"TM",Data!T:T,Data!M435),IF(Data!Z435="Region",SUMIFS(Data!AZ:AZ,Data!Z:Z,"TM",Data!S:S,Data!M435),IF(Data!Z435="Country",SUMIFS(Data!AZ:AZ,Data!Z:Z,"TM",Data!R:R,Data!M435),0)))))))</f>
        <v>0</v>
      </c>
      <c r="BA435" s="18">
        <f>IF(Z435="TM",(COUNTIFS(Orders!AD:AD,Data!M435,Orders!W:W,0,Orders!X:X,0,Orders!S:S,"*Dental*")+COUNTIFS(Orders!AD:AD,Data!M435,Orders!W:W,1,Orders!X:X,1,Orders!S:S,"*Dental*")+COUNTIFS(Orders!AD:AD,Data!M435,Orders!W:W,0,Orders!X:X,0,Orders!S:S,"*Pediatric*")+COUNTIFS(Orders!AD:AD,Data!M435,Orders!W:W,1,Orders!X:X,1,Orders!S:S,"*Pediatric*")),IF(Data!Z435="AAM",SUMIFS(Data!BA:BA,Data!Z:Z,"TM",Data!X:X,Data!M435),IF(Data!Z435="AM",SUMIFS(Data!BA:BA,Data!Z:Z,"TM",Data!V:V,Data!M435),IF(Data!Z435="AZM",SUMIFS(Data!BA:BA,Data!Z:Z,"TM",Data!U:U,Data!M435),IF(Data!Z435="Zone",SUMIFS(Data!BA:BA,Data!Z:Z,"TM",Data!T:T,Data!M435),IF(Data!Z435="Region",SUMIFS(Data!BA:BA,Data!Z:Z,"TM",Data!S:S,Data!M435),IF(Data!Z435="Country",SUMIFS(Data!BA:BA,Data!Z:Z,"TM",Data!R:R,Data!M435),0)))))))</f>
        <v>0</v>
      </c>
      <c r="BB435" s="18">
        <f>IF(Z435="TM",(COUNTIFS(Orders!AD:AD,Data!M435,Orders!W:W,0,Orders!X:X,0,Orders!S:S,"*Fabric*")+COUNTIFS(Orders!AD:AD,Data!M435,Orders!W:W,1,Orders!X:X,1,Orders!S:S,"*Fabric*")),IF(Data!Z435="AAM",SUMIFS(Data!BB:BB,Data!Z:Z,"TM",Data!X:X,Data!M435),IF(Data!Z435="AM",SUMIFS(Data!BB:BB,Data!Z:Z,"TM",Data!V:V,Data!M435),IF(Data!Z435="AZM",SUMIFS(Data!BB:BB,Data!Z:Z,"TM",Data!U:U,Data!M435),IF(Data!Z435="Zone",SUMIFS(Data!BB:BB,Data!Z:Z,"TM",Data!T:T,Data!M435),IF(Data!Z435="Region",SUMIFS(Data!BB:BB,Data!Z:Z,"TM",Data!S:S,Data!M435),IF(Data!Z435="Country",SUMIFS(Data!BB:BB,Data!Z:Z,"TM",Data!R:R,Data!M435),0)))))))</f>
        <v>0</v>
      </c>
    </row>
    <row r="436" spans="1:54" ht="15.75" x14ac:dyDescent="0.3">
      <c r="A436" s="33" t="str">
        <f t="shared" si="122"/>
        <v/>
      </c>
      <c r="B436" s="33" t="b">
        <f t="shared" si="123"/>
        <v>1</v>
      </c>
      <c r="C436" s="33" t="e">
        <f>IF(ISERROR(SMALL($D$4:$D$594,E436)),””,SMALL($D$4:$D$594,E436))</f>
        <v>#NAME?</v>
      </c>
      <c r="D436" s="34" t="str">
        <f t="shared" si="124"/>
        <v/>
      </c>
      <c r="E436" s="33">
        <f>ROWS($E$4:E436)</f>
        <v>433</v>
      </c>
      <c r="F436" s="33">
        <f t="shared" si="125"/>
        <v>0</v>
      </c>
      <c r="G436" s="33">
        <f>IF(OR(Report!$C$7="",Report!$C$7="All Levels"),1,IF(Report!$C$7=Data!Z436,1,0))</f>
        <v>0</v>
      </c>
      <c r="H436" s="33">
        <f t="shared" si="126"/>
        <v>1</v>
      </c>
      <c r="I436" s="33">
        <f t="shared" si="127"/>
        <v>3</v>
      </c>
      <c r="J436" s="33">
        <f>IF(OR(Report!$F$7="",Report!$F$7="All AMs"),1,IF(Report!$F$7=Data!W436,1,0))</f>
        <v>1</v>
      </c>
      <c r="K436" s="33">
        <f>IF(OR(Report!$E$7="",Report!$E$7="All Zones"),1,IF(Report!$E$7=Data!P436,1,0))</f>
        <v>1</v>
      </c>
      <c r="L436" s="33">
        <f>IF(OR(Report!$D$7="",Report!$D$7="All Regions"),1,IF(Report!$D$7=Data!O436,1,0))</f>
        <v>1</v>
      </c>
      <c r="M436" s="67" t="s">
        <v>493</v>
      </c>
      <c r="N436" s="67" t="s">
        <v>1280</v>
      </c>
      <c r="O436" s="68" t="s">
        <v>19</v>
      </c>
      <c r="P436" s="68" t="s">
        <v>688</v>
      </c>
      <c r="Q436" s="68" t="s">
        <v>845</v>
      </c>
      <c r="R436" s="67" t="s">
        <v>777</v>
      </c>
      <c r="S436" s="67" t="s">
        <v>753</v>
      </c>
      <c r="T436" s="67" t="s">
        <v>554</v>
      </c>
      <c r="U436" s="67"/>
      <c r="V436" s="67" t="s">
        <v>844</v>
      </c>
      <c r="W436" s="67" t="s">
        <v>729</v>
      </c>
      <c r="X436" s="67"/>
      <c r="Y436" s="68" t="s">
        <v>361</v>
      </c>
      <c r="Z436" s="68" t="s">
        <v>13</v>
      </c>
      <c r="AA436" s="68" t="s">
        <v>70</v>
      </c>
      <c r="AB436" s="18">
        <f>IF(Z436="TM",IF(AA436="H",(COUNTIFS(Orders!AD:AD,Data!M436,Orders!W:W,0,Orders!X:X,0)+COUNTIFS(Orders!AD:AD,Data!M436,Orders!W:W,1,Orders!X:X,1)),0),IF(Data!Z436="AAM",SUMIFS(Data!AB:AB,Data!Z:Z,"TM",Data!X:X,Data!M436,AA:AA,"H"),IF(Data!Z436="AM",SUMIFS(Data!AB:AB,Data!Z:Z,"TM",Data!V:V,Data!M436,AA:AA,"H"),IF(Data!Z436="AZM",SUMIFS(Data!AB:AB,Data!Z:Z,"TM",Data!U:U,Data!M436,AA:AA,"H"),IF(Data!Z436="ZM",SUMIFS(Data!AB:AB,Data!Z:Z,"TM",Data!T:T,Data!M436,AA:AA,"H"),IF(Data!Z436="RM",SUMIFS(Data!AB:AB,Data!Z:Z,"TM",Data!S:S,Data!M436,AA:AA,"H"),IF(Data!Z436="CM",SUMIFS(Data!AB:AB,Data!Z:Z,"TM",Data!R:R,Data!M436,AA:AA,"H"),"")))))))</f>
        <v>0</v>
      </c>
      <c r="AC436" s="28">
        <f>IF(Z436="TM",IF(AA436="H",(SUMIFS(Orders!AG:AG,Orders!AD:AD,Data!M436,Orders!W:W,0,Orders!X:X,0)+SUMIFS(Orders!AG:AG,Orders!AD:AD,Data!M436,Orders!W:W,1,Orders!X:X,1))/12000,0),IF(Data!Z436="AAM",SUMIFS(Data!AC:AC,Data!Z:Z,"TM",Data!X:X,Data!M436,AA:AA,"H"),IF(Data!Z436="AM",SUMIFS(Data!AC:AC,Data!Z:Z,"TM",Data!V:V,Data!M436,AA:AA,"H"),IF(Data!Z436="AZM",SUMIFS(Data!AC:AC,Data!Z:Z,"TM",Data!U:U,Data!M436,AA:AA,"H"),IF(Data!Z436="Zone",SUMIFS(Data!AC:AC,Data!Z:Z,"TM",Data!T:T,Data!M436,AA:AA,"H"),IF(Data!Z436="Region",SUMIFS(Data!AC:AC,Data!Z:Z,"TM",Data!S:S,Data!M436,AA:AA,"H"),IF(Data!Z436="Country",SUMIFS(Data!AC:AC,Data!Z:Z,"TM",Data!R:R,Data!M436,AA:AA,"H"),"")))))))</f>
        <v>0</v>
      </c>
      <c r="AD436" s="18">
        <f>IF(Z436="TM",0,IF(Data!Z436="AAM",SUMIFS(Data!AD:AD,Data!Z:Z,"TM",Data!X:X,Data!M436,AA:AA,"H"),IF(Data!Z436="AM",SUMIFS(Data!AD:AD,Data!Z:Z,"TM",Data!V:V,Data!M436,AA:AA,"H"),IF(Data!Z436="AZM",SUMIFS(Data!AD:AD,Data!Z:Z,"TM",Data!U:U,Data!M436,AA:AA,"H"),IF(Data!Z436="Zone",SUMIFS(Data!AD:AD,Data!Z:Z,"TM",Data!T:T,Data!M436,AA:AA,"H"),IF(Data!Z436="Region",SUMIFS(Data!AD:AD,Data!Z:Z,"TM",Data!S:S,Data!M436,AA:AA,"H"),IF(Data!Z436="Country",SUMIFS(Data!AD:AD,Data!Z:Z,"TM",Data!R:R,Data!M436,AA:AA,"H"),"")))))))</f>
        <v>0</v>
      </c>
      <c r="AE436" s="27">
        <f t="shared" si="111"/>
        <v>0</v>
      </c>
      <c r="AF436" s="26">
        <f t="shared" si="112"/>
        <v>0</v>
      </c>
      <c r="AG436" s="26">
        <f t="shared" si="113"/>
        <v>0</v>
      </c>
      <c r="AH436" s="26">
        <f t="shared" si="114"/>
        <v>0</v>
      </c>
      <c r="AJ436" s="28">
        <f>IF(Z436="TM",IF(AA436="U",(SUMIFS(Orders!AG:AG,Orders!AD:AD,Data!M436,Orders!W:W,0,Orders!X:X,0)+SUMIFS(Orders!AG:AG,Orders!AD:AD,Data!M436,Orders!W:W,1,Orders!X:X,1))/12000,0),IF(Data!Z436="AAM",SUMIFS(Data!AJ:AJ,Data!Z:Z,"TM",Data!X:X,Data!M436,AA:AA,"U"),IF(Data!Z436="AM",SUMIFS(Data!AJ:AJ,Data!Z:Z,"TM",Data!V:V,Data!M436,AA:AA,"U"),IF(Data!Z436="AZM",SUMIFS(Data!AJ:AJ,Data!Z:Z,"TM",Data!U:U,Data!M436,AA:AA,"U"),IF(Data!Z436="Zone",SUMIFS(Data!AJ:AJ,Data!Z:Z,"TM",Data!T:T,Data!M436,AA:AA,"U"),IF(Data!Z436="Region",SUMIFS(Data!AJ:AJ,Data!Z:Z,"TM",Data!S:S,Data!M436,AA:AA,"U"),IF(Data!Z436="Country",SUMIFS(Data!AJ:AJ,Data!Z:Z,"TM",Data!R:R,Data!M436,AA:AA,"U"),"")))))))</f>
        <v>0</v>
      </c>
      <c r="AK436" s="18">
        <f>IF(Z436="TM",IF(AA436="U",(SUMIFS(Orders!AG:AG,Orders!AD:AD,Data!M436,Orders!W:W,0,Orders!X:X,0)+SUMIFS(Orders!AG:AG,Orders!AD:AD,Data!M436,Orders!W:W,1,Orders!X:X,1)),0),IF(Data!Z436="AAM",SUMIFS(Data!AK:AK,Data!Z:Z,"TM",Data!X:X,Data!M436,AA:AA,"U"),IF(Data!Z436="AM",SUMIFS(Data!AK:AK,Data!Z:Z,"TM",Data!V:V,Data!M436,AA:AA,"U"),IF(Data!Z436="AZM",SUMIFS(Data!AK:AK,Data!Z:Z,"TM",Data!U:U,Data!M436,AA:AA,"U"),IF(Data!Z436="Zone",SUMIFS(Data!AK:AK,Data!Z:Z,"TM",Data!T:T,Data!M436,AA:AA,"U"),IF(Data!Z436="Region",SUMIFS(Data!AK:AK,Data!Z:Z,"TM",Data!S:S,Data!M436,AA:AA,"U"),IF(Data!Z436="Country",SUMIFS(Data!AK:AK,Data!Z:Z,"TM",Data!R:R,Data!M436,AA:AA,"U"),"")))))))</f>
        <v>0</v>
      </c>
      <c r="AL436" s="18">
        <f>IF(Z436="TM",12000*0,IF(Data!Z436="AAM",SUMIFS(Data!AL:AL,Data!Z:Z,"TM",Data!X:X,Data!M436,AA:AA,"H"),IF(Data!Z436="AM",SUMIFS(Data!AL:AL,Data!Z:Z,"TM",Data!V:V,Data!M436,AA:AA,"H"),IF(Data!Z436="AZM",SUMIFS(Data!AL:AL,Data!Z:Z,"TM",Data!U:U,Data!M436,AA:AA,"H"),IF(Data!Z436="Zone",SUMIFS(Data!AL:AL,Data!Z:Z,"TM",Data!T:T,Data!M436,AA:AA,"H"),IF(Data!Z436="Region",SUMIFS(Data!AL:AL,Data!Z:Z,"TM",Data!S:S,Data!M436,AA:AA,"H"),IF(Data!Z436="Country",SUMIFS(Data!AL:AL,Data!Z:Z,"TM",Data!R:R,Data!M436,AA:AA,"H"),"")))))))</f>
        <v>0</v>
      </c>
      <c r="AM436" s="27">
        <f t="shared" si="115"/>
        <v>0</v>
      </c>
      <c r="AN436" s="26">
        <f t="shared" si="116"/>
        <v>0</v>
      </c>
      <c r="AO436" s="26">
        <f t="shared" si="117"/>
        <v>0</v>
      </c>
      <c r="AQ436" s="28">
        <f t="shared" si="118"/>
        <v>0</v>
      </c>
      <c r="AR436" s="18">
        <f t="shared" si="119"/>
        <v>0</v>
      </c>
      <c r="AS436" s="18">
        <f t="shared" si="120"/>
        <v>0</v>
      </c>
      <c r="AT436" s="27">
        <f t="shared" si="121"/>
        <v>0</v>
      </c>
      <c r="AU436" s="27"/>
      <c r="AV436" s="27"/>
      <c r="AW436" s="18">
        <f>IF(Z436="TM",(COUNTIFS(Orders!AD:AD,Data!M436,Orders!W:W,0,Orders!X:X,0,Orders!S:S,"*Ray*")+COUNTIFS(Orders!AD:AD,Data!M436,Orders!W:W,1,Orders!X:X,1,Orders!S:S,"*Ray*")+COUNTIFS(Orders!AD:AD,Data!M436,Orders!W:W,0,Orders!X:X,0,Orders!S:S,"*Fabric*")+COUNTIFS(Orders!AD:AD,Data!M436,Orders!W:W,1,Orders!X:X,1,Orders!S:S,"*Fabric*")),IF(Data!Z436="AAM",SUMIFS(Data!AW:AW,Data!Z:Z,"TM",Data!X:X,Data!M436),IF(Data!Z436="AM",SUMIFS(Data!AW:AW,Data!Z:Z,"TM",Data!V:V,Data!M436),IF(Data!Z436="AZM",SUMIFS(Data!AW:AW,Data!Z:Z,"TM",Data!U:U,Data!M436),IF(Data!Z436="Zone",SUMIFS(Data!AW:AW,Data!Z:Z,"TM",Data!T:T,Data!M436),IF(Data!Z436="Region",SUMIFS(Data!AW:AW,Data!Z:Z,"TM",Data!S:S,Data!M436),IF(Data!Z436="Country",SUMIFS(Data!AW:AW,Data!Z:Z,"TM",Data!R:R,Data!M436),0)))))))</f>
        <v>0</v>
      </c>
      <c r="AX436" s="18">
        <f>IF(Z436="TM",(COUNTIFS(Orders!AD:AD,Data!M436,Orders!W:W,0,Orders!X:X,0,Orders!S:S,"*Starter*")+COUNTIFS(Orders!AD:AD,Data!M436,Orders!W:W,1,Orders!X:X,1,Orders!S:S,"*Starter*")),IF(Data!Z436="AAM",SUMIFS(Data!AX:AX,Data!Z:Z,"TM",Data!X:X,Data!M436),IF(Data!Z436="AM",SUMIFS(Data!AX:AX,Data!Z:Z,"TM",Data!V:V,Data!M436),IF(Data!Z436="AZM",SUMIFS(Data!AX:AX,Data!Z:Z,"TM",Data!U:U,Data!M436),IF(Data!Z436="Zone",SUMIFS(Data!AX:AX,Data!Z:Z,"TM",Data!T:T,Data!M436),IF(Data!Z436="Region",SUMIFS(Data!AX:AX,Data!Z:Z,"TM",Data!S:S,Data!M436),IF(Data!Z436="Country",SUMIFS(Data!AX:AX,Data!Z:Z,"TM",Data!R:R,Data!M436),0)))))))</f>
        <v>0</v>
      </c>
      <c r="AY436" s="18">
        <f>IF(Z436="TM",(COUNTIFS(Orders!AD:AD,Data!M436,Orders!W:W,0,Orders!X:X,0,Orders!S:S,"*Pro*")+COUNTIFS(Orders!AD:AD,Data!M436,Orders!W:W,1,Orders!X:X,1,Orders!S:S,"*Pro*")),IF(Data!Z436="AAM",SUMIFS(Data!AY:AY,Data!Z:Z,"TM",Data!X:X,Data!M436),IF(Data!Z436="AM",SUMIFS(Data!AY:AY,Data!Z:Z,"TM",Data!V:V,Data!M436),IF(Data!Z436="AZM",SUMIFS(Data!AY:AY,Data!Z:Z,"TM",Data!U:U,Data!M436),IF(Data!Z436="Zone",SUMIFS(Data!AY:AY,Data!Z:Z,"TM",Data!T:T,Data!M436),IF(Data!Z436="Region",SUMIFS(Data!AY:AY,Data!Z:Z,"TM",Data!S:S,Data!M436),IF(Data!Z436="Country",SUMIFS(Data!AY:AY,Data!Z:Z,"TM",Data!R:R,Data!M436),0)))))))</f>
        <v>0</v>
      </c>
      <c r="AZ436" s="18">
        <f>IF(Z436="TM",(COUNTIFS(Orders!AD:AD,Data!M436,Orders!W:W,0,Orders!X:X,0,Orders!S:S,"*Tab*")+COUNTIFS(Orders!AD:AD,Data!M436,Orders!W:W,1,Orders!X:X,1,Orders!S:S,"*Tab*")),IF(Data!Z436="AAM",SUMIFS(Data!AZ:AZ,Data!Z:Z,"TM",Data!X:X,Data!M436),IF(Data!Z436="AM",SUMIFS(Data!AZ:AZ,Data!Z:Z,"TM",Data!V:V,Data!M436),IF(Data!Z436="AZM",SUMIFS(Data!AZ:AZ,Data!Z:Z,"TM",Data!U:U,Data!M436),IF(Data!Z436="Zone",SUMIFS(Data!AZ:AZ,Data!Z:Z,"TM",Data!T:T,Data!M436),IF(Data!Z436="Region",SUMIFS(Data!AZ:AZ,Data!Z:Z,"TM",Data!S:S,Data!M436),IF(Data!Z436="Country",SUMIFS(Data!AZ:AZ,Data!Z:Z,"TM",Data!R:R,Data!M436),0)))))))</f>
        <v>0</v>
      </c>
      <c r="BA436" s="18">
        <f>IF(Z436="TM",(COUNTIFS(Orders!AD:AD,Data!M436,Orders!W:W,0,Orders!X:X,0,Orders!S:S,"*Dental*")+COUNTIFS(Orders!AD:AD,Data!M436,Orders!W:W,1,Orders!X:X,1,Orders!S:S,"*Dental*")+COUNTIFS(Orders!AD:AD,Data!M436,Orders!W:W,0,Orders!X:X,0,Orders!S:S,"*Pediatric*")+COUNTIFS(Orders!AD:AD,Data!M436,Orders!W:W,1,Orders!X:X,1,Orders!S:S,"*Pediatric*")),IF(Data!Z436="AAM",SUMIFS(Data!BA:BA,Data!Z:Z,"TM",Data!X:X,Data!M436),IF(Data!Z436="AM",SUMIFS(Data!BA:BA,Data!Z:Z,"TM",Data!V:V,Data!M436),IF(Data!Z436="AZM",SUMIFS(Data!BA:BA,Data!Z:Z,"TM",Data!U:U,Data!M436),IF(Data!Z436="Zone",SUMIFS(Data!BA:BA,Data!Z:Z,"TM",Data!T:T,Data!M436),IF(Data!Z436="Region",SUMIFS(Data!BA:BA,Data!Z:Z,"TM",Data!S:S,Data!M436),IF(Data!Z436="Country",SUMIFS(Data!BA:BA,Data!Z:Z,"TM",Data!R:R,Data!M436),0)))))))</f>
        <v>0</v>
      </c>
      <c r="BB436" s="18">
        <f>IF(Z436="TM",(COUNTIFS(Orders!AD:AD,Data!M436,Orders!W:W,0,Orders!X:X,0,Orders!S:S,"*Fabric*")+COUNTIFS(Orders!AD:AD,Data!M436,Orders!W:W,1,Orders!X:X,1,Orders!S:S,"*Fabric*")),IF(Data!Z436="AAM",SUMIFS(Data!BB:BB,Data!Z:Z,"TM",Data!X:X,Data!M436),IF(Data!Z436="AM",SUMIFS(Data!BB:BB,Data!Z:Z,"TM",Data!V:V,Data!M436),IF(Data!Z436="AZM",SUMIFS(Data!BB:BB,Data!Z:Z,"TM",Data!U:U,Data!M436),IF(Data!Z436="Zone",SUMIFS(Data!BB:BB,Data!Z:Z,"TM",Data!T:T,Data!M436),IF(Data!Z436="Region",SUMIFS(Data!BB:BB,Data!Z:Z,"TM",Data!S:S,Data!M436),IF(Data!Z436="Country",SUMIFS(Data!BB:BB,Data!Z:Z,"TM",Data!R:R,Data!M436),0)))))))</f>
        <v>0</v>
      </c>
    </row>
    <row r="437" spans="1:54" ht="15.75" x14ac:dyDescent="0.3">
      <c r="A437" s="33" t="str">
        <f t="shared" si="122"/>
        <v/>
      </c>
      <c r="B437" s="33" t="b">
        <f t="shared" si="123"/>
        <v>1</v>
      </c>
      <c r="C437" s="33" t="e">
        <f>IF(ISERROR(SMALL($D$4:$D$594,E437)),””,SMALL($D$4:$D$594,E437))</f>
        <v>#NAME?</v>
      </c>
      <c r="D437" s="34" t="str">
        <f t="shared" si="124"/>
        <v/>
      </c>
      <c r="E437" s="33">
        <f>ROWS($E$4:E437)</f>
        <v>434</v>
      </c>
      <c r="F437" s="33">
        <f t="shared" si="125"/>
        <v>0</v>
      </c>
      <c r="G437" s="33">
        <f>IF(OR(Report!$C$7="",Report!$C$7="All Levels"),1,IF(Report!$C$7=Data!Z437,1,0))</f>
        <v>0</v>
      </c>
      <c r="H437" s="33">
        <f t="shared" si="126"/>
        <v>1</v>
      </c>
      <c r="I437" s="33">
        <f t="shared" si="127"/>
        <v>3</v>
      </c>
      <c r="J437" s="33">
        <f>IF(OR(Report!$F$7="",Report!$F$7="All AMs"),1,IF(Report!$F$7=Data!W437,1,0))</f>
        <v>1</v>
      </c>
      <c r="K437" s="33">
        <f>IF(OR(Report!$E$7="",Report!$E$7="All Zones"),1,IF(Report!$E$7=Data!P437,1,0))</f>
        <v>1</v>
      </c>
      <c r="L437" s="33">
        <f>IF(OR(Report!$D$7="",Report!$D$7="All Regions"),1,IF(Report!$D$7=Data!O437,1,0))</f>
        <v>1</v>
      </c>
      <c r="M437" s="67" t="s">
        <v>1281</v>
      </c>
      <c r="N437" s="67" t="s">
        <v>1282</v>
      </c>
      <c r="O437" s="68" t="s">
        <v>19</v>
      </c>
      <c r="P437" s="68" t="s">
        <v>688</v>
      </c>
      <c r="Q437" s="68" t="s">
        <v>845</v>
      </c>
      <c r="R437" s="67" t="s">
        <v>777</v>
      </c>
      <c r="S437" s="67" t="s">
        <v>753</v>
      </c>
      <c r="T437" s="67" t="s">
        <v>554</v>
      </c>
      <c r="U437" s="67"/>
      <c r="V437" s="67" t="s">
        <v>844</v>
      </c>
      <c r="W437" s="67" t="s">
        <v>729</v>
      </c>
      <c r="X437" s="67"/>
      <c r="Y437" s="68" t="s">
        <v>361</v>
      </c>
      <c r="Z437" s="68" t="s">
        <v>13</v>
      </c>
      <c r="AA437" s="68" t="s">
        <v>70</v>
      </c>
      <c r="AB437" s="18">
        <f>IF(Z437="TM",IF(AA437="H",(COUNTIFS(Orders!AD:AD,Data!M437,Orders!W:W,0,Orders!X:X,0)+COUNTIFS(Orders!AD:AD,Data!M437,Orders!W:W,1,Orders!X:X,1)),0),IF(Data!Z437="AAM",SUMIFS(Data!AB:AB,Data!Z:Z,"TM",Data!X:X,Data!M437,AA:AA,"H"),IF(Data!Z437="AM",SUMIFS(Data!AB:AB,Data!Z:Z,"TM",Data!V:V,Data!M437,AA:AA,"H"),IF(Data!Z437="AZM",SUMIFS(Data!AB:AB,Data!Z:Z,"TM",Data!U:U,Data!M437,AA:AA,"H"),IF(Data!Z437="ZM",SUMIFS(Data!AB:AB,Data!Z:Z,"TM",Data!T:T,Data!M437,AA:AA,"H"),IF(Data!Z437="RM",SUMIFS(Data!AB:AB,Data!Z:Z,"TM",Data!S:S,Data!M437,AA:AA,"H"),IF(Data!Z437="CM",SUMIFS(Data!AB:AB,Data!Z:Z,"TM",Data!R:R,Data!M437,AA:AA,"H"),"")))))))</f>
        <v>0</v>
      </c>
      <c r="AC437" s="28">
        <f>IF(Z437="TM",IF(AA437="H",(SUMIFS(Orders!AG:AG,Orders!AD:AD,Data!M437,Orders!W:W,0,Orders!X:X,0)+SUMIFS(Orders!AG:AG,Orders!AD:AD,Data!M437,Orders!W:W,1,Orders!X:X,1))/12000,0),IF(Data!Z437="AAM",SUMIFS(Data!AC:AC,Data!Z:Z,"TM",Data!X:X,Data!M437,AA:AA,"H"),IF(Data!Z437="AM",SUMIFS(Data!AC:AC,Data!Z:Z,"TM",Data!V:V,Data!M437,AA:AA,"H"),IF(Data!Z437="AZM",SUMIFS(Data!AC:AC,Data!Z:Z,"TM",Data!U:U,Data!M437,AA:AA,"H"),IF(Data!Z437="Zone",SUMIFS(Data!AC:AC,Data!Z:Z,"TM",Data!T:T,Data!M437,AA:AA,"H"),IF(Data!Z437="Region",SUMIFS(Data!AC:AC,Data!Z:Z,"TM",Data!S:S,Data!M437,AA:AA,"H"),IF(Data!Z437="Country",SUMIFS(Data!AC:AC,Data!Z:Z,"TM",Data!R:R,Data!M437,AA:AA,"H"),"")))))))</f>
        <v>0</v>
      </c>
      <c r="AD437" s="18">
        <f>IF(Z437="TM",0,IF(Data!Z437="AAM",SUMIFS(Data!AD:AD,Data!Z:Z,"TM",Data!X:X,Data!M437,AA:AA,"H"),IF(Data!Z437="AM",SUMIFS(Data!AD:AD,Data!Z:Z,"TM",Data!V:V,Data!M437,AA:AA,"H"),IF(Data!Z437="AZM",SUMIFS(Data!AD:AD,Data!Z:Z,"TM",Data!U:U,Data!M437,AA:AA,"H"),IF(Data!Z437="Zone",SUMIFS(Data!AD:AD,Data!Z:Z,"TM",Data!T:T,Data!M437,AA:AA,"H"),IF(Data!Z437="Region",SUMIFS(Data!AD:AD,Data!Z:Z,"TM",Data!S:S,Data!M437,AA:AA,"H"),IF(Data!Z437="Country",SUMIFS(Data!AD:AD,Data!Z:Z,"TM",Data!R:R,Data!M437,AA:AA,"H"),"")))))))</f>
        <v>0</v>
      </c>
      <c r="AE437" s="27">
        <f t="shared" si="111"/>
        <v>0</v>
      </c>
      <c r="AF437" s="26">
        <f t="shared" si="112"/>
        <v>0</v>
      </c>
      <c r="AG437" s="26">
        <f t="shared" si="113"/>
        <v>0</v>
      </c>
      <c r="AH437" s="26">
        <f t="shared" si="114"/>
        <v>0</v>
      </c>
      <c r="AJ437" s="28">
        <f>IF(Z437="TM",IF(AA437="U",(SUMIFS(Orders!AG:AG,Orders!AD:AD,Data!M437,Orders!W:W,0,Orders!X:X,0)+SUMIFS(Orders!AG:AG,Orders!AD:AD,Data!M437,Orders!W:W,1,Orders!X:X,1))/12000,0),IF(Data!Z437="AAM",SUMIFS(Data!AJ:AJ,Data!Z:Z,"TM",Data!X:X,Data!M437,AA:AA,"U"),IF(Data!Z437="AM",SUMIFS(Data!AJ:AJ,Data!Z:Z,"TM",Data!V:V,Data!M437,AA:AA,"U"),IF(Data!Z437="AZM",SUMIFS(Data!AJ:AJ,Data!Z:Z,"TM",Data!U:U,Data!M437,AA:AA,"U"),IF(Data!Z437="Zone",SUMIFS(Data!AJ:AJ,Data!Z:Z,"TM",Data!T:T,Data!M437,AA:AA,"U"),IF(Data!Z437="Region",SUMIFS(Data!AJ:AJ,Data!Z:Z,"TM",Data!S:S,Data!M437,AA:AA,"U"),IF(Data!Z437="Country",SUMIFS(Data!AJ:AJ,Data!Z:Z,"TM",Data!R:R,Data!M437,AA:AA,"U"),"")))))))</f>
        <v>0</v>
      </c>
      <c r="AK437" s="18">
        <f>IF(Z437="TM",IF(AA437="U",(SUMIFS(Orders!AG:AG,Orders!AD:AD,Data!M437,Orders!W:W,0,Orders!X:X,0)+SUMIFS(Orders!AG:AG,Orders!AD:AD,Data!M437,Orders!W:W,1,Orders!X:X,1)),0),IF(Data!Z437="AAM",SUMIFS(Data!AK:AK,Data!Z:Z,"TM",Data!X:X,Data!M437,AA:AA,"U"),IF(Data!Z437="AM",SUMIFS(Data!AK:AK,Data!Z:Z,"TM",Data!V:V,Data!M437,AA:AA,"U"),IF(Data!Z437="AZM",SUMIFS(Data!AK:AK,Data!Z:Z,"TM",Data!U:U,Data!M437,AA:AA,"U"),IF(Data!Z437="Zone",SUMIFS(Data!AK:AK,Data!Z:Z,"TM",Data!T:T,Data!M437,AA:AA,"U"),IF(Data!Z437="Region",SUMIFS(Data!AK:AK,Data!Z:Z,"TM",Data!S:S,Data!M437,AA:AA,"U"),IF(Data!Z437="Country",SUMIFS(Data!AK:AK,Data!Z:Z,"TM",Data!R:R,Data!M437,AA:AA,"U"),"")))))))</f>
        <v>0</v>
      </c>
      <c r="AL437" s="18">
        <f>IF(Z437="TM",12000*0,IF(Data!Z437="AAM",SUMIFS(Data!AL:AL,Data!Z:Z,"TM",Data!X:X,Data!M437,AA:AA,"H"),IF(Data!Z437="AM",SUMIFS(Data!AL:AL,Data!Z:Z,"TM",Data!V:V,Data!M437,AA:AA,"H"),IF(Data!Z437="AZM",SUMIFS(Data!AL:AL,Data!Z:Z,"TM",Data!U:U,Data!M437,AA:AA,"H"),IF(Data!Z437="Zone",SUMIFS(Data!AL:AL,Data!Z:Z,"TM",Data!T:T,Data!M437,AA:AA,"H"),IF(Data!Z437="Region",SUMIFS(Data!AL:AL,Data!Z:Z,"TM",Data!S:S,Data!M437,AA:AA,"H"),IF(Data!Z437="Country",SUMIFS(Data!AL:AL,Data!Z:Z,"TM",Data!R:R,Data!M437,AA:AA,"H"),"")))))))</f>
        <v>0</v>
      </c>
      <c r="AM437" s="27">
        <f t="shared" si="115"/>
        <v>0</v>
      </c>
      <c r="AN437" s="26">
        <f t="shared" si="116"/>
        <v>0</v>
      </c>
      <c r="AO437" s="26">
        <f t="shared" si="117"/>
        <v>0</v>
      </c>
      <c r="AQ437" s="28">
        <f t="shared" si="118"/>
        <v>0</v>
      </c>
      <c r="AR437" s="18">
        <f t="shared" si="119"/>
        <v>0</v>
      </c>
      <c r="AS437" s="18">
        <f t="shared" si="120"/>
        <v>0</v>
      </c>
      <c r="AT437" s="27">
        <f t="shared" si="121"/>
        <v>0</v>
      </c>
      <c r="AU437" s="27"/>
      <c r="AV437" s="27"/>
      <c r="AW437" s="18">
        <f>IF(Z437="TM",(COUNTIFS(Orders!AD:AD,Data!M437,Orders!W:W,0,Orders!X:X,0,Orders!S:S,"*Ray*")+COUNTIFS(Orders!AD:AD,Data!M437,Orders!W:W,1,Orders!X:X,1,Orders!S:S,"*Ray*")+COUNTIFS(Orders!AD:AD,Data!M437,Orders!W:W,0,Orders!X:X,0,Orders!S:S,"*Fabric*")+COUNTIFS(Orders!AD:AD,Data!M437,Orders!W:W,1,Orders!X:X,1,Orders!S:S,"*Fabric*")),IF(Data!Z437="AAM",SUMIFS(Data!AW:AW,Data!Z:Z,"TM",Data!X:X,Data!M437),IF(Data!Z437="AM",SUMIFS(Data!AW:AW,Data!Z:Z,"TM",Data!V:V,Data!M437),IF(Data!Z437="AZM",SUMIFS(Data!AW:AW,Data!Z:Z,"TM",Data!U:U,Data!M437),IF(Data!Z437="Zone",SUMIFS(Data!AW:AW,Data!Z:Z,"TM",Data!T:T,Data!M437),IF(Data!Z437="Region",SUMIFS(Data!AW:AW,Data!Z:Z,"TM",Data!S:S,Data!M437),IF(Data!Z437="Country",SUMIFS(Data!AW:AW,Data!Z:Z,"TM",Data!R:R,Data!M437),0)))))))</f>
        <v>0</v>
      </c>
      <c r="AX437" s="18">
        <f>IF(Z437="TM",(COUNTIFS(Orders!AD:AD,Data!M437,Orders!W:W,0,Orders!X:X,0,Orders!S:S,"*Starter*")+COUNTIFS(Orders!AD:AD,Data!M437,Orders!W:W,1,Orders!X:X,1,Orders!S:S,"*Starter*")),IF(Data!Z437="AAM",SUMIFS(Data!AX:AX,Data!Z:Z,"TM",Data!X:X,Data!M437),IF(Data!Z437="AM",SUMIFS(Data!AX:AX,Data!Z:Z,"TM",Data!V:V,Data!M437),IF(Data!Z437="AZM",SUMIFS(Data!AX:AX,Data!Z:Z,"TM",Data!U:U,Data!M437),IF(Data!Z437="Zone",SUMIFS(Data!AX:AX,Data!Z:Z,"TM",Data!T:T,Data!M437),IF(Data!Z437="Region",SUMIFS(Data!AX:AX,Data!Z:Z,"TM",Data!S:S,Data!M437),IF(Data!Z437="Country",SUMIFS(Data!AX:AX,Data!Z:Z,"TM",Data!R:R,Data!M437),0)))))))</f>
        <v>0</v>
      </c>
      <c r="AY437" s="18">
        <f>IF(Z437="TM",(COUNTIFS(Orders!AD:AD,Data!M437,Orders!W:W,0,Orders!X:X,0,Orders!S:S,"*Pro*")+COUNTIFS(Orders!AD:AD,Data!M437,Orders!W:W,1,Orders!X:X,1,Orders!S:S,"*Pro*")),IF(Data!Z437="AAM",SUMIFS(Data!AY:AY,Data!Z:Z,"TM",Data!X:X,Data!M437),IF(Data!Z437="AM",SUMIFS(Data!AY:AY,Data!Z:Z,"TM",Data!V:V,Data!M437),IF(Data!Z437="AZM",SUMIFS(Data!AY:AY,Data!Z:Z,"TM",Data!U:U,Data!M437),IF(Data!Z437="Zone",SUMIFS(Data!AY:AY,Data!Z:Z,"TM",Data!T:T,Data!M437),IF(Data!Z437="Region",SUMIFS(Data!AY:AY,Data!Z:Z,"TM",Data!S:S,Data!M437),IF(Data!Z437="Country",SUMIFS(Data!AY:AY,Data!Z:Z,"TM",Data!R:R,Data!M437),0)))))))</f>
        <v>0</v>
      </c>
      <c r="AZ437" s="18">
        <f>IF(Z437="TM",(COUNTIFS(Orders!AD:AD,Data!M437,Orders!W:W,0,Orders!X:X,0,Orders!S:S,"*Tab*")+COUNTIFS(Orders!AD:AD,Data!M437,Orders!W:W,1,Orders!X:X,1,Orders!S:S,"*Tab*")),IF(Data!Z437="AAM",SUMIFS(Data!AZ:AZ,Data!Z:Z,"TM",Data!X:X,Data!M437),IF(Data!Z437="AM",SUMIFS(Data!AZ:AZ,Data!Z:Z,"TM",Data!V:V,Data!M437),IF(Data!Z437="AZM",SUMIFS(Data!AZ:AZ,Data!Z:Z,"TM",Data!U:U,Data!M437),IF(Data!Z437="Zone",SUMIFS(Data!AZ:AZ,Data!Z:Z,"TM",Data!T:T,Data!M437),IF(Data!Z437="Region",SUMIFS(Data!AZ:AZ,Data!Z:Z,"TM",Data!S:S,Data!M437),IF(Data!Z437="Country",SUMIFS(Data!AZ:AZ,Data!Z:Z,"TM",Data!R:R,Data!M437),0)))))))</f>
        <v>0</v>
      </c>
      <c r="BA437" s="18">
        <f>IF(Z437="TM",(COUNTIFS(Orders!AD:AD,Data!M437,Orders!W:W,0,Orders!X:X,0,Orders!S:S,"*Dental*")+COUNTIFS(Orders!AD:AD,Data!M437,Orders!W:W,1,Orders!X:X,1,Orders!S:S,"*Dental*")+COUNTIFS(Orders!AD:AD,Data!M437,Orders!W:W,0,Orders!X:X,0,Orders!S:S,"*Pediatric*")+COUNTIFS(Orders!AD:AD,Data!M437,Orders!W:W,1,Orders!X:X,1,Orders!S:S,"*Pediatric*")),IF(Data!Z437="AAM",SUMIFS(Data!BA:BA,Data!Z:Z,"TM",Data!X:X,Data!M437),IF(Data!Z437="AM",SUMIFS(Data!BA:BA,Data!Z:Z,"TM",Data!V:V,Data!M437),IF(Data!Z437="AZM",SUMIFS(Data!BA:BA,Data!Z:Z,"TM",Data!U:U,Data!M437),IF(Data!Z437="Zone",SUMIFS(Data!BA:BA,Data!Z:Z,"TM",Data!T:T,Data!M437),IF(Data!Z437="Region",SUMIFS(Data!BA:BA,Data!Z:Z,"TM",Data!S:S,Data!M437),IF(Data!Z437="Country",SUMIFS(Data!BA:BA,Data!Z:Z,"TM",Data!R:R,Data!M437),0)))))))</f>
        <v>0</v>
      </c>
      <c r="BB437" s="18">
        <f>IF(Z437="TM",(COUNTIFS(Orders!AD:AD,Data!M437,Orders!W:W,0,Orders!X:X,0,Orders!S:S,"*Fabric*")+COUNTIFS(Orders!AD:AD,Data!M437,Orders!W:W,1,Orders!X:X,1,Orders!S:S,"*Fabric*")),IF(Data!Z437="AAM",SUMIFS(Data!BB:BB,Data!Z:Z,"TM",Data!X:X,Data!M437),IF(Data!Z437="AM",SUMIFS(Data!BB:BB,Data!Z:Z,"TM",Data!V:V,Data!M437),IF(Data!Z437="AZM",SUMIFS(Data!BB:BB,Data!Z:Z,"TM",Data!U:U,Data!M437),IF(Data!Z437="Zone",SUMIFS(Data!BB:BB,Data!Z:Z,"TM",Data!T:T,Data!M437),IF(Data!Z437="Region",SUMIFS(Data!BB:BB,Data!Z:Z,"TM",Data!S:S,Data!M437),IF(Data!Z437="Country",SUMIFS(Data!BB:BB,Data!Z:Z,"TM",Data!R:R,Data!M437),0)))))))</f>
        <v>0</v>
      </c>
    </row>
    <row r="438" spans="1:54" ht="15.75" x14ac:dyDescent="0.3">
      <c r="A438" s="33" t="str">
        <f t="shared" si="122"/>
        <v/>
      </c>
      <c r="B438" s="33" t="b">
        <f t="shared" si="123"/>
        <v>1</v>
      </c>
      <c r="C438" s="33" t="e">
        <f>IF(ISERROR(SMALL($D$4:$D$594,E438)),””,SMALL($D$4:$D$594,E438))</f>
        <v>#NAME?</v>
      </c>
      <c r="D438" s="34" t="str">
        <f t="shared" si="124"/>
        <v/>
      </c>
      <c r="E438" s="33">
        <f>ROWS($E$4:E438)</f>
        <v>435</v>
      </c>
      <c r="F438" s="33">
        <f t="shared" si="125"/>
        <v>0</v>
      </c>
      <c r="G438" s="33">
        <f>IF(OR(Report!$C$7="",Report!$C$7="All Levels"),1,IF(Report!$C$7=Data!Z438,1,0))</f>
        <v>0</v>
      </c>
      <c r="H438" s="33">
        <f t="shared" si="126"/>
        <v>1</v>
      </c>
      <c r="I438" s="33">
        <f t="shared" si="127"/>
        <v>3</v>
      </c>
      <c r="J438" s="33">
        <f>IF(OR(Report!$F$7="",Report!$F$7="All AMs"),1,IF(Report!$F$7=Data!W438,1,0))</f>
        <v>1</v>
      </c>
      <c r="K438" s="33">
        <f>IF(OR(Report!$E$7="",Report!$E$7="All Zones"),1,IF(Report!$E$7=Data!P438,1,0))</f>
        <v>1</v>
      </c>
      <c r="L438" s="33">
        <f>IF(OR(Report!$D$7="",Report!$D$7="All Regions"),1,IF(Report!$D$7=Data!O438,1,0))</f>
        <v>1</v>
      </c>
      <c r="M438" s="67" t="s">
        <v>637</v>
      </c>
      <c r="N438" s="67" t="s">
        <v>1283</v>
      </c>
      <c r="O438" s="68" t="s">
        <v>19</v>
      </c>
      <c r="P438" s="68" t="s">
        <v>688</v>
      </c>
      <c r="Q438" s="68" t="s">
        <v>845</v>
      </c>
      <c r="R438" s="67" t="s">
        <v>777</v>
      </c>
      <c r="S438" s="67" t="s">
        <v>753</v>
      </c>
      <c r="T438" s="67" t="s">
        <v>554</v>
      </c>
      <c r="U438" s="67"/>
      <c r="V438" s="67" t="s">
        <v>844</v>
      </c>
      <c r="W438" s="67" t="s">
        <v>729</v>
      </c>
      <c r="X438" s="67"/>
      <c r="Y438" s="68" t="s">
        <v>362</v>
      </c>
      <c r="Z438" s="68" t="s">
        <v>13</v>
      </c>
      <c r="AA438" s="68" t="s">
        <v>70</v>
      </c>
      <c r="AB438" s="18">
        <f>IF(Z438="TM",IF(AA438="H",(COUNTIFS(Orders!AD:AD,Data!M438,Orders!W:W,0,Orders!X:X,0)+COUNTIFS(Orders!AD:AD,Data!M438,Orders!W:W,1,Orders!X:X,1)),0),IF(Data!Z438="AAM",SUMIFS(Data!AB:AB,Data!Z:Z,"TM",Data!X:X,Data!M438,AA:AA,"H"),IF(Data!Z438="AM",SUMIFS(Data!AB:AB,Data!Z:Z,"TM",Data!V:V,Data!M438,AA:AA,"H"),IF(Data!Z438="AZM",SUMIFS(Data!AB:AB,Data!Z:Z,"TM",Data!U:U,Data!M438,AA:AA,"H"),IF(Data!Z438="ZM",SUMIFS(Data!AB:AB,Data!Z:Z,"TM",Data!T:T,Data!M438,AA:AA,"H"),IF(Data!Z438="RM",SUMIFS(Data!AB:AB,Data!Z:Z,"TM",Data!S:S,Data!M438,AA:AA,"H"),IF(Data!Z438="CM",SUMIFS(Data!AB:AB,Data!Z:Z,"TM",Data!R:R,Data!M438,AA:AA,"H"),"")))))))</f>
        <v>0</v>
      </c>
      <c r="AC438" s="28">
        <f>IF(Z438="TM",IF(AA438="H",(SUMIFS(Orders!AG:AG,Orders!AD:AD,Data!M438,Orders!W:W,0,Orders!X:X,0)+SUMIFS(Orders!AG:AG,Orders!AD:AD,Data!M438,Orders!W:W,1,Orders!X:X,1))/12000,0),IF(Data!Z438="AAM",SUMIFS(Data!AC:AC,Data!Z:Z,"TM",Data!X:X,Data!M438,AA:AA,"H"),IF(Data!Z438="AM",SUMIFS(Data!AC:AC,Data!Z:Z,"TM",Data!V:V,Data!M438,AA:AA,"H"),IF(Data!Z438="AZM",SUMIFS(Data!AC:AC,Data!Z:Z,"TM",Data!U:U,Data!M438,AA:AA,"H"),IF(Data!Z438="Zone",SUMIFS(Data!AC:AC,Data!Z:Z,"TM",Data!T:T,Data!M438,AA:AA,"H"),IF(Data!Z438="Region",SUMIFS(Data!AC:AC,Data!Z:Z,"TM",Data!S:S,Data!M438,AA:AA,"H"),IF(Data!Z438="Country",SUMIFS(Data!AC:AC,Data!Z:Z,"TM",Data!R:R,Data!M438,AA:AA,"H"),"")))))))</f>
        <v>0</v>
      </c>
      <c r="AD438" s="18">
        <f>IF(Z438="TM",0,IF(Data!Z438="AAM",SUMIFS(Data!AD:AD,Data!Z:Z,"TM",Data!X:X,Data!M438,AA:AA,"H"),IF(Data!Z438="AM",SUMIFS(Data!AD:AD,Data!Z:Z,"TM",Data!V:V,Data!M438,AA:AA,"H"),IF(Data!Z438="AZM",SUMIFS(Data!AD:AD,Data!Z:Z,"TM",Data!U:U,Data!M438,AA:AA,"H"),IF(Data!Z438="Zone",SUMIFS(Data!AD:AD,Data!Z:Z,"TM",Data!T:T,Data!M438,AA:AA,"H"),IF(Data!Z438="Region",SUMIFS(Data!AD:AD,Data!Z:Z,"TM",Data!S:S,Data!M438,AA:AA,"H"),IF(Data!Z438="Country",SUMIFS(Data!AD:AD,Data!Z:Z,"TM",Data!R:R,Data!M438,AA:AA,"H"),"")))))))</f>
        <v>0</v>
      </c>
      <c r="AE438" s="27">
        <f t="shared" si="111"/>
        <v>0</v>
      </c>
      <c r="AF438" s="26">
        <f t="shared" si="112"/>
        <v>0</v>
      </c>
      <c r="AG438" s="26">
        <f t="shared" si="113"/>
        <v>0</v>
      </c>
      <c r="AH438" s="26">
        <f t="shared" si="114"/>
        <v>0</v>
      </c>
      <c r="AJ438" s="28">
        <f>IF(Z438="TM",IF(AA438="U",(SUMIFS(Orders!AG:AG,Orders!AD:AD,Data!M438,Orders!W:W,0,Orders!X:X,0)+SUMIFS(Orders!AG:AG,Orders!AD:AD,Data!M438,Orders!W:W,1,Orders!X:X,1))/12000,0),IF(Data!Z438="AAM",SUMIFS(Data!AJ:AJ,Data!Z:Z,"TM",Data!X:X,Data!M438,AA:AA,"U"),IF(Data!Z438="AM",SUMIFS(Data!AJ:AJ,Data!Z:Z,"TM",Data!V:V,Data!M438,AA:AA,"U"),IF(Data!Z438="AZM",SUMIFS(Data!AJ:AJ,Data!Z:Z,"TM",Data!U:U,Data!M438,AA:AA,"U"),IF(Data!Z438="Zone",SUMIFS(Data!AJ:AJ,Data!Z:Z,"TM",Data!T:T,Data!M438,AA:AA,"U"),IF(Data!Z438="Region",SUMIFS(Data!AJ:AJ,Data!Z:Z,"TM",Data!S:S,Data!M438,AA:AA,"U"),IF(Data!Z438="Country",SUMIFS(Data!AJ:AJ,Data!Z:Z,"TM",Data!R:R,Data!M438,AA:AA,"U"),"")))))))</f>
        <v>0</v>
      </c>
      <c r="AK438" s="18">
        <f>IF(Z438="TM",IF(AA438="U",(SUMIFS(Orders!AG:AG,Orders!AD:AD,Data!M438,Orders!W:W,0,Orders!X:X,0)+SUMIFS(Orders!AG:AG,Orders!AD:AD,Data!M438,Orders!W:W,1,Orders!X:X,1)),0),IF(Data!Z438="AAM",SUMIFS(Data!AK:AK,Data!Z:Z,"TM",Data!X:X,Data!M438,AA:AA,"U"),IF(Data!Z438="AM",SUMIFS(Data!AK:AK,Data!Z:Z,"TM",Data!V:V,Data!M438,AA:AA,"U"),IF(Data!Z438="AZM",SUMIFS(Data!AK:AK,Data!Z:Z,"TM",Data!U:U,Data!M438,AA:AA,"U"),IF(Data!Z438="Zone",SUMIFS(Data!AK:AK,Data!Z:Z,"TM",Data!T:T,Data!M438,AA:AA,"U"),IF(Data!Z438="Region",SUMIFS(Data!AK:AK,Data!Z:Z,"TM",Data!S:S,Data!M438,AA:AA,"U"),IF(Data!Z438="Country",SUMIFS(Data!AK:AK,Data!Z:Z,"TM",Data!R:R,Data!M438,AA:AA,"U"),"")))))))</f>
        <v>0</v>
      </c>
      <c r="AL438" s="18">
        <f>IF(Z438="TM",12000*0,IF(Data!Z438="AAM",SUMIFS(Data!AL:AL,Data!Z:Z,"TM",Data!X:X,Data!M438,AA:AA,"H"),IF(Data!Z438="AM",SUMIFS(Data!AL:AL,Data!Z:Z,"TM",Data!V:V,Data!M438,AA:AA,"H"),IF(Data!Z438="AZM",SUMIFS(Data!AL:AL,Data!Z:Z,"TM",Data!U:U,Data!M438,AA:AA,"H"),IF(Data!Z438="Zone",SUMIFS(Data!AL:AL,Data!Z:Z,"TM",Data!T:T,Data!M438,AA:AA,"H"),IF(Data!Z438="Region",SUMIFS(Data!AL:AL,Data!Z:Z,"TM",Data!S:S,Data!M438,AA:AA,"H"),IF(Data!Z438="Country",SUMIFS(Data!AL:AL,Data!Z:Z,"TM",Data!R:R,Data!M438,AA:AA,"H"),"")))))))</f>
        <v>0</v>
      </c>
      <c r="AM438" s="27">
        <f t="shared" si="115"/>
        <v>0</v>
      </c>
      <c r="AN438" s="26">
        <f t="shared" si="116"/>
        <v>0</v>
      </c>
      <c r="AO438" s="26">
        <f t="shared" si="117"/>
        <v>0</v>
      </c>
      <c r="AQ438" s="28">
        <f t="shared" si="118"/>
        <v>0</v>
      </c>
      <c r="AR438" s="18">
        <f t="shared" si="119"/>
        <v>0</v>
      </c>
      <c r="AS438" s="18">
        <f t="shared" si="120"/>
        <v>0</v>
      </c>
      <c r="AT438" s="27">
        <f t="shared" si="121"/>
        <v>0</v>
      </c>
      <c r="AU438" s="27"/>
      <c r="AV438" s="27"/>
      <c r="AW438" s="18">
        <f>IF(Z438="TM",(COUNTIFS(Orders!AD:AD,Data!M438,Orders!W:W,0,Orders!X:X,0,Orders!S:S,"*Ray*")+COUNTIFS(Orders!AD:AD,Data!M438,Orders!W:W,1,Orders!X:X,1,Orders!S:S,"*Ray*")+COUNTIFS(Orders!AD:AD,Data!M438,Orders!W:W,0,Orders!X:X,0,Orders!S:S,"*Fabric*")+COUNTIFS(Orders!AD:AD,Data!M438,Orders!W:W,1,Orders!X:X,1,Orders!S:S,"*Fabric*")),IF(Data!Z438="AAM",SUMIFS(Data!AW:AW,Data!Z:Z,"TM",Data!X:X,Data!M438),IF(Data!Z438="AM",SUMIFS(Data!AW:AW,Data!Z:Z,"TM",Data!V:V,Data!M438),IF(Data!Z438="AZM",SUMIFS(Data!AW:AW,Data!Z:Z,"TM",Data!U:U,Data!M438),IF(Data!Z438="Zone",SUMIFS(Data!AW:AW,Data!Z:Z,"TM",Data!T:T,Data!M438),IF(Data!Z438="Region",SUMIFS(Data!AW:AW,Data!Z:Z,"TM",Data!S:S,Data!M438),IF(Data!Z438="Country",SUMIFS(Data!AW:AW,Data!Z:Z,"TM",Data!R:R,Data!M438),0)))))))</f>
        <v>0</v>
      </c>
      <c r="AX438" s="18">
        <f>IF(Z438="TM",(COUNTIFS(Orders!AD:AD,Data!M438,Orders!W:W,0,Orders!X:X,0,Orders!S:S,"*Starter*")+COUNTIFS(Orders!AD:AD,Data!M438,Orders!W:W,1,Orders!X:X,1,Orders!S:S,"*Starter*")),IF(Data!Z438="AAM",SUMIFS(Data!AX:AX,Data!Z:Z,"TM",Data!X:X,Data!M438),IF(Data!Z438="AM",SUMIFS(Data!AX:AX,Data!Z:Z,"TM",Data!V:V,Data!M438),IF(Data!Z438="AZM",SUMIFS(Data!AX:AX,Data!Z:Z,"TM",Data!U:U,Data!M438),IF(Data!Z438="Zone",SUMIFS(Data!AX:AX,Data!Z:Z,"TM",Data!T:T,Data!M438),IF(Data!Z438="Region",SUMIFS(Data!AX:AX,Data!Z:Z,"TM",Data!S:S,Data!M438),IF(Data!Z438="Country",SUMIFS(Data!AX:AX,Data!Z:Z,"TM",Data!R:R,Data!M438),0)))))))</f>
        <v>0</v>
      </c>
      <c r="AY438" s="18">
        <f>IF(Z438="TM",(COUNTIFS(Orders!AD:AD,Data!M438,Orders!W:W,0,Orders!X:X,0,Orders!S:S,"*Pro*")+COUNTIFS(Orders!AD:AD,Data!M438,Orders!W:W,1,Orders!X:X,1,Orders!S:S,"*Pro*")),IF(Data!Z438="AAM",SUMIFS(Data!AY:AY,Data!Z:Z,"TM",Data!X:X,Data!M438),IF(Data!Z438="AM",SUMIFS(Data!AY:AY,Data!Z:Z,"TM",Data!V:V,Data!M438),IF(Data!Z438="AZM",SUMIFS(Data!AY:AY,Data!Z:Z,"TM",Data!U:U,Data!M438),IF(Data!Z438="Zone",SUMIFS(Data!AY:AY,Data!Z:Z,"TM",Data!T:T,Data!M438),IF(Data!Z438="Region",SUMIFS(Data!AY:AY,Data!Z:Z,"TM",Data!S:S,Data!M438),IF(Data!Z438="Country",SUMIFS(Data!AY:AY,Data!Z:Z,"TM",Data!R:R,Data!M438),0)))))))</f>
        <v>0</v>
      </c>
      <c r="AZ438" s="18">
        <f>IF(Z438="TM",(COUNTIFS(Orders!AD:AD,Data!M438,Orders!W:W,0,Orders!X:X,0,Orders!S:S,"*Tab*")+COUNTIFS(Orders!AD:AD,Data!M438,Orders!W:W,1,Orders!X:X,1,Orders!S:S,"*Tab*")),IF(Data!Z438="AAM",SUMIFS(Data!AZ:AZ,Data!Z:Z,"TM",Data!X:X,Data!M438),IF(Data!Z438="AM",SUMIFS(Data!AZ:AZ,Data!Z:Z,"TM",Data!V:V,Data!M438),IF(Data!Z438="AZM",SUMIFS(Data!AZ:AZ,Data!Z:Z,"TM",Data!U:U,Data!M438),IF(Data!Z438="Zone",SUMIFS(Data!AZ:AZ,Data!Z:Z,"TM",Data!T:T,Data!M438),IF(Data!Z438="Region",SUMIFS(Data!AZ:AZ,Data!Z:Z,"TM",Data!S:S,Data!M438),IF(Data!Z438="Country",SUMIFS(Data!AZ:AZ,Data!Z:Z,"TM",Data!R:R,Data!M438),0)))))))</f>
        <v>0</v>
      </c>
      <c r="BA438" s="18">
        <f>IF(Z438="TM",(COUNTIFS(Orders!AD:AD,Data!M438,Orders!W:W,0,Orders!X:X,0,Orders!S:S,"*Dental*")+COUNTIFS(Orders!AD:AD,Data!M438,Orders!W:W,1,Orders!X:X,1,Orders!S:S,"*Dental*")+COUNTIFS(Orders!AD:AD,Data!M438,Orders!W:W,0,Orders!X:X,0,Orders!S:S,"*Pediatric*")+COUNTIFS(Orders!AD:AD,Data!M438,Orders!W:W,1,Orders!X:X,1,Orders!S:S,"*Pediatric*")),IF(Data!Z438="AAM",SUMIFS(Data!BA:BA,Data!Z:Z,"TM",Data!X:X,Data!M438),IF(Data!Z438="AM",SUMIFS(Data!BA:BA,Data!Z:Z,"TM",Data!V:V,Data!M438),IF(Data!Z438="AZM",SUMIFS(Data!BA:BA,Data!Z:Z,"TM",Data!U:U,Data!M438),IF(Data!Z438="Zone",SUMIFS(Data!BA:BA,Data!Z:Z,"TM",Data!T:T,Data!M438),IF(Data!Z438="Region",SUMIFS(Data!BA:BA,Data!Z:Z,"TM",Data!S:S,Data!M438),IF(Data!Z438="Country",SUMIFS(Data!BA:BA,Data!Z:Z,"TM",Data!R:R,Data!M438),0)))))))</f>
        <v>0</v>
      </c>
      <c r="BB438" s="18">
        <f>IF(Z438="TM",(COUNTIFS(Orders!AD:AD,Data!M438,Orders!W:W,0,Orders!X:X,0,Orders!S:S,"*Fabric*")+COUNTIFS(Orders!AD:AD,Data!M438,Orders!W:W,1,Orders!X:X,1,Orders!S:S,"*Fabric*")),IF(Data!Z438="AAM",SUMIFS(Data!BB:BB,Data!Z:Z,"TM",Data!X:X,Data!M438),IF(Data!Z438="AM",SUMIFS(Data!BB:BB,Data!Z:Z,"TM",Data!V:V,Data!M438),IF(Data!Z438="AZM",SUMIFS(Data!BB:BB,Data!Z:Z,"TM",Data!U:U,Data!M438),IF(Data!Z438="Zone",SUMIFS(Data!BB:BB,Data!Z:Z,"TM",Data!T:T,Data!M438),IF(Data!Z438="Region",SUMIFS(Data!BB:BB,Data!Z:Z,"TM",Data!S:S,Data!M438),IF(Data!Z438="Country",SUMIFS(Data!BB:BB,Data!Z:Z,"TM",Data!R:R,Data!M438),0)))))))</f>
        <v>0</v>
      </c>
    </row>
    <row r="439" spans="1:54" ht="15.75" x14ac:dyDescent="0.3">
      <c r="A439" s="33" t="str">
        <f t="shared" si="122"/>
        <v/>
      </c>
      <c r="B439" s="33" t="b">
        <f t="shared" si="123"/>
        <v>1</v>
      </c>
      <c r="C439" s="33" t="e">
        <f>IF(ISERROR(SMALL($D$4:$D$594,E439)),””,SMALL($D$4:$D$594,E439))</f>
        <v>#NAME?</v>
      </c>
      <c r="D439" s="34" t="str">
        <f t="shared" si="124"/>
        <v/>
      </c>
      <c r="E439" s="33">
        <f>ROWS($E$4:E439)</f>
        <v>436</v>
      </c>
      <c r="F439" s="33">
        <f t="shared" si="125"/>
        <v>0</v>
      </c>
      <c r="G439" s="33">
        <f>IF(OR(Report!$C$7="",Report!$C$7="All Levels"),1,IF(Report!$C$7=Data!Z439,1,0))</f>
        <v>0</v>
      </c>
      <c r="H439" s="33">
        <f t="shared" si="126"/>
        <v>1</v>
      </c>
      <c r="I439" s="33">
        <f t="shared" si="127"/>
        <v>3</v>
      </c>
      <c r="J439" s="33">
        <f>IF(OR(Report!$F$7="",Report!$F$7="All AMs"),1,IF(Report!$F$7=Data!W439,1,0))</f>
        <v>1</v>
      </c>
      <c r="K439" s="33">
        <f>IF(OR(Report!$E$7="",Report!$E$7="All Zones"),1,IF(Report!$E$7=Data!P439,1,0))</f>
        <v>1</v>
      </c>
      <c r="L439" s="33">
        <f>IF(OR(Report!$D$7="",Report!$D$7="All Regions"),1,IF(Report!$D$7=Data!O439,1,0))</f>
        <v>1</v>
      </c>
      <c r="M439" s="67" t="s">
        <v>564</v>
      </c>
      <c r="N439" s="67" t="s">
        <v>1284</v>
      </c>
      <c r="O439" s="68" t="s">
        <v>19</v>
      </c>
      <c r="P439" s="68" t="s">
        <v>688</v>
      </c>
      <c r="Q439" s="68" t="s">
        <v>847</v>
      </c>
      <c r="R439" s="67" t="s">
        <v>777</v>
      </c>
      <c r="S439" s="67" t="s">
        <v>753</v>
      </c>
      <c r="T439" s="67" t="s">
        <v>554</v>
      </c>
      <c r="U439" s="67"/>
      <c r="V439" s="67" t="s">
        <v>846</v>
      </c>
      <c r="W439" s="67" t="s">
        <v>730</v>
      </c>
      <c r="X439" s="67"/>
      <c r="Y439" s="68" t="s">
        <v>361</v>
      </c>
      <c r="Z439" s="68" t="s">
        <v>13</v>
      </c>
      <c r="AA439" s="68" t="s">
        <v>70</v>
      </c>
      <c r="AB439" s="18">
        <f>IF(Z439="TM",IF(AA439="H",(COUNTIFS(Orders!AD:AD,Data!M439,Orders!W:W,0,Orders!X:X,0)+COUNTIFS(Orders!AD:AD,Data!M439,Orders!W:W,1,Orders!X:X,1)),0),IF(Data!Z439="AAM",SUMIFS(Data!AB:AB,Data!Z:Z,"TM",Data!X:X,Data!M439,AA:AA,"H"),IF(Data!Z439="AM",SUMIFS(Data!AB:AB,Data!Z:Z,"TM",Data!V:V,Data!M439,AA:AA,"H"),IF(Data!Z439="AZM",SUMIFS(Data!AB:AB,Data!Z:Z,"TM",Data!U:U,Data!M439,AA:AA,"H"),IF(Data!Z439="ZM",SUMIFS(Data!AB:AB,Data!Z:Z,"TM",Data!T:T,Data!M439,AA:AA,"H"),IF(Data!Z439="RM",SUMIFS(Data!AB:AB,Data!Z:Z,"TM",Data!S:S,Data!M439,AA:AA,"H"),IF(Data!Z439="CM",SUMIFS(Data!AB:AB,Data!Z:Z,"TM",Data!R:R,Data!M439,AA:AA,"H"),"")))))))</f>
        <v>0</v>
      </c>
      <c r="AC439" s="28">
        <f>IF(Z439="TM",IF(AA439="H",(SUMIFS(Orders!AG:AG,Orders!AD:AD,Data!M439,Orders!W:W,0,Orders!X:X,0)+SUMIFS(Orders!AG:AG,Orders!AD:AD,Data!M439,Orders!W:W,1,Orders!X:X,1))/12000,0),IF(Data!Z439="AAM",SUMIFS(Data!AC:AC,Data!Z:Z,"TM",Data!X:X,Data!M439,AA:AA,"H"),IF(Data!Z439="AM",SUMIFS(Data!AC:AC,Data!Z:Z,"TM",Data!V:V,Data!M439,AA:AA,"H"),IF(Data!Z439="AZM",SUMIFS(Data!AC:AC,Data!Z:Z,"TM",Data!U:U,Data!M439,AA:AA,"H"),IF(Data!Z439="Zone",SUMIFS(Data!AC:AC,Data!Z:Z,"TM",Data!T:T,Data!M439,AA:AA,"H"),IF(Data!Z439="Region",SUMIFS(Data!AC:AC,Data!Z:Z,"TM",Data!S:S,Data!M439,AA:AA,"H"),IF(Data!Z439="Country",SUMIFS(Data!AC:AC,Data!Z:Z,"TM",Data!R:R,Data!M439,AA:AA,"H"),"")))))))</f>
        <v>0</v>
      </c>
      <c r="AD439" s="18">
        <f>IF(Z439="TM",0,IF(Data!Z439="AAM",SUMIFS(Data!AD:AD,Data!Z:Z,"TM",Data!X:X,Data!M439,AA:AA,"H"),IF(Data!Z439="AM",SUMIFS(Data!AD:AD,Data!Z:Z,"TM",Data!V:V,Data!M439,AA:AA,"H"),IF(Data!Z439="AZM",SUMIFS(Data!AD:AD,Data!Z:Z,"TM",Data!U:U,Data!M439,AA:AA,"H"),IF(Data!Z439="Zone",SUMIFS(Data!AD:AD,Data!Z:Z,"TM",Data!T:T,Data!M439,AA:AA,"H"),IF(Data!Z439="Region",SUMIFS(Data!AD:AD,Data!Z:Z,"TM",Data!S:S,Data!M439,AA:AA,"H"),IF(Data!Z439="Country",SUMIFS(Data!AD:AD,Data!Z:Z,"TM",Data!R:R,Data!M439,AA:AA,"H"),"")))))))</f>
        <v>0</v>
      </c>
      <c r="AE439" s="27">
        <f t="shared" si="111"/>
        <v>0</v>
      </c>
      <c r="AF439" s="26">
        <f t="shared" si="112"/>
        <v>0</v>
      </c>
      <c r="AG439" s="26">
        <f t="shared" si="113"/>
        <v>0</v>
      </c>
      <c r="AH439" s="26">
        <f t="shared" si="114"/>
        <v>0</v>
      </c>
      <c r="AJ439" s="28">
        <f>IF(Z439="TM",IF(AA439="U",(SUMIFS(Orders!AG:AG,Orders!AD:AD,Data!M439,Orders!W:W,0,Orders!X:X,0)+SUMIFS(Orders!AG:AG,Orders!AD:AD,Data!M439,Orders!W:W,1,Orders!X:X,1))/12000,0),IF(Data!Z439="AAM",SUMIFS(Data!AJ:AJ,Data!Z:Z,"TM",Data!X:X,Data!M439,AA:AA,"U"),IF(Data!Z439="AM",SUMIFS(Data!AJ:AJ,Data!Z:Z,"TM",Data!V:V,Data!M439,AA:AA,"U"),IF(Data!Z439="AZM",SUMIFS(Data!AJ:AJ,Data!Z:Z,"TM",Data!U:U,Data!M439,AA:AA,"U"),IF(Data!Z439="Zone",SUMIFS(Data!AJ:AJ,Data!Z:Z,"TM",Data!T:T,Data!M439,AA:AA,"U"),IF(Data!Z439="Region",SUMIFS(Data!AJ:AJ,Data!Z:Z,"TM",Data!S:S,Data!M439,AA:AA,"U"),IF(Data!Z439="Country",SUMIFS(Data!AJ:AJ,Data!Z:Z,"TM",Data!R:R,Data!M439,AA:AA,"U"),"")))))))</f>
        <v>0</v>
      </c>
      <c r="AK439" s="18">
        <f>IF(Z439="TM",IF(AA439="U",(SUMIFS(Orders!AG:AG,Orders!AD:AD,Data!M439,Orders!W:W,0,Orders!X:X,0)+SUMIFS(Orders!AG:AG,Orders!AD:AD,Data!M439,Orders!W:W,1,Orders!X:X,1)),0),IF(Data!Z439="AAM",SUMIFS(Data!AK:AK,Data!Z:Z,"TM",Data!X:X,Data!M439,AA:AA,"U"),IF(Data!Z439="AM",SUMIFS(Data!AK:AK,Data!Z:Z,"TM",Data!V:V,Data!M439,AA:AA,"U"),IF(Data!Z439="AZM",SUMIFS(Data!AK:AK,Data!Z:Z,"TM",Data!U:U,Data!M439,AA:AA,"U"),IF(Data!Z439="Zone",SUMIFS(Data!AK:AK,Data!Z:Z,"TM",Data!T:T,Data!M439,AA:AA,"U"),IF(Data!Z439="Region",SUMIFS(Data!AK:AK,Data!Z:Z,"TM",Data!S:S,Data!M439,AA:AA,"U"),IF(Data!Z439="Country",SUMIFS(Data!AK:AK,Data!Z:Z,"TM",Data!R:R,Data!M439,AA:AA,"U"),"")))))))</f>
        <v>0</v>
      </c>
      <c r="AL439" s="18">
        <f>IF(Z439="TM",12000*0,IF(Data!Z439="AAM",SUMIFS(Data!AL:AL,Data!Z:Z,"TM",Data!X:X,Data!M439,AA:AA,"H"),IF(Data!Z439="AM",SUMIFS(Data!AL:AL,Data!Z:Z,"TM",Data!V:V,Data!M439,AA:AA,"H"),IF(Data!Z439="AZM",SUMIFS(Data!AL:AL,Data!Z:Z,"TM",Data!U:U,Data!M439,AA:AA,"H"),IF(Data!Z439="Zone",SUMIFS(Data!AL:AL,Data!Z:Z,"TM",Data!T:T,Data!M439,AA:AA,"H"),IF(Data!Z439="Region",SUMIFS(Data!AL:AL,Data!Z:Z,"TM",Data!S:S,Data!M439,AA:AA,"H"),IF(Data!Z439="Country",SUMIFS(Data!AL:AL,Data!Z:Z,"TM",Data!R:R,Data!M439,AA:AA,"H"),"")))))))</f>
        <v>0</v>
      </c>
      <c r="AM439" s="27">
        <f t="shared" si="115"/>
        <v>0</v>
      </c>
      <c r="AN439" s="26">
        <f t="shared" si="116"/>
        <v>0</v>
      </c>
      <c r="AO439" s="26">
        <f t="shared" si="117"/>
        <v>0</v>
      </c>
      <c r="AQ439" s="28">
        <f t="shared" si="118"/>
        <v>0</v>
      </c>
      <c r="AR439" s="18">
        <f t="shared" si="119"/>
        <v>0</v>
      </c>
      <c r="AS439" s="18">
        <f t="shared" si="120"/>
        <v>0</v>
      </c>
      <c r="AT439" s="27">
        <f t="shared" si="121"/>
        <v>0</v>
      </c>
      <c r="AU439" s="27"/>
      <c r="AV439" s="27"/>
      <c r="AW439" s="18">
        <f>IF(Z439="TM",(COUNTIFS(Orders!AD:AD,Data!M439,Orders!W:W,0,Orders!X:X,0,Orders!S:S,"*Ray*")+COUNTIFS(Orders!AD:AD,Data!M439,Orders!W:W,1,Orders!X:X,1,Orders!S:S,"*Ray*")+COUNTIFS(Orders!AD:AD,Data!M439,Orders!W:W,0,Orders!X:X,0,Orders!S:S,"*Fabric*")+COUNTIFS(Orders!AD:AD,Data!M439,Orders!W:W,1,Orders!X:X,1,Orders!S:S,"*Fabric*")),IF(Data!Z439="AAM",SUMIFS(Data!AW:AW,Data!Z:Z,"TM",Data!X:X,Data!M439),IF(Data!Z439="AM",SUMIFS(Data!AW:AW,Data!Z:Z,"TM",Data!V:V,Data!M439),IF(Data!Z439="AZM",SUMIFS(Data!AW:AW,Data!Z:Z,"TM",Data!U:U,Data!M439),IF(Data!Z439="Zone",SUMIFS(Data!AW:AW,Data!Z:Z,"TM",Data!T:T,Data!M439),IF(Data!Z439="Region",SUMIFS(Data!AW:AW,Data!Z:Z,"TM",Data!S:S,Data!M439),IF(Data!Z439="Country",SUMIFS(Data!AW:AW,Data!Z:Z,"TM",Data!R:R,Data!M439),0)))))))</f>
        <v>0</v>
      </c>
      <c r="AX439" s="18">
        <f>IF(Z439="TM",(COUNTIFS(Orders!AD:AD,Data!M439,Orders!W:W,0,Orders!X:X,0,Orders!S:S,"*Starter*")+COUNTIFS(Orders!AD:AD,Data!M439,Orders!W:W,1,Orders!X:X,1,Orders!S:S,"*Starter*")),IF(Data!Z439="AAM",SUMIFS(Data!AX:AX,Data!Z:Z,"TM",Data!X:X,Data!M439),IF(Data!Z439="AM",SUMIFS(Data!AX:AX,Data!Z:Z,"TM",Data!V:V,Data!M439),IF(Data!Z439="AZM",SUMIFS(Data!AX:AX,Data!Z:Z,"TM",Data!U:U,Data!M439),IF(Data!Z439="Zone",SUMIFS(Data!AX:AX,Data!Z:Z,"TM",Data!T:T,Data!M439),IF(Data!Z439="Region",SUMIFS(Data!AX:AX,Data!Z:Z,"TM",Data!S:S,Data!M439),IF(Data!Z439="Country",SUMIFS(Data!AX:AX,Data!Z:Z,"TM",Data!R:R,Data!M439),0)))))))</f>
        <v>0</v>
      </c>
      <c r="AY439" s="18">
        <f>IF(Z439="TM",(COUNTIFS(Orders!AD:AD,Data!M439,Orders!W:W,0,Orders!X:X,0,Orders!S:S,"*Pro*")+COUNTIFS(Orders!AD:AD,Data!M439,Orders!W:W,1,Orders!X:X,1,Orders!S:S,"*Pro*")),IF(Data!Z439="AAM",SUMIFS(Data!AY:AY,Data!Z:Z,"TM",Data!X:X,Data!M439),IF(Data!Z439="AM",SUMIFS(Data!AY:AY,Data!Z:Z,"TM",Data!V:V,Data!M439),IF(Data!Z439="AZM",SUMIFS(Data!AY:AY,Data!Z:Z,"TM",Data!U:U,Data!M439),IF(Data!Z439="Zone",SUMIFS(Data!AY:AY,Data!Z:Z,"TM",Data!T:T,Data!M439),IF(Data!Z439="Region",SUMIFS(Data!AY:AY,Data!Z:Z,"TM",Data!S:S,Data!M439),IF(Data!Z439="Country",SUMIFS(Data!AY:AY,Data!Z:Z,"TM",Data!R:R,Data!M439),0)))))))</f>
        <v>0</v>
      </c>
      <c r="AZ439" s="18">
        <f>IF(Z439="TM",(COUNTIFS(Orders!AD:AD,Data!M439,Orders!W:W,0,Orders!X:X,0,Orders!S:S,"*Tab*")+COUNTIFS(Orders!AD:AD,Data!M439,Orders!W:W,1,Orders!X:X,1,Orders!S:S,"*Tab*")),IF(Data!Z439="AAM",SUMIFS(Data!AZ:AZ,Data!Z:Z,"TM",Data!X:X,Data!M439),IF(Data!Z439="AM",SUMIFS(Data!AZ:AZ,Data!Z:Z,"TM",Data!V:V,Data!M439),IF(Data!Z439="AZM",SUMIFS(Data!AZ:AZ,Data!Z:Z,"TM",Data!U:U,Data!M439),IF(Data!Z439="Zone",SUMIFS(Data!AZ:AZ,Data!Z:Z,"TM",Data!T:T,Data!M439),IF(Data!Z439="Region",SUMIFS(Data!AZ:AZ,Data!Z:Z,"TM",Data!S:S,Data!M439),IF(Data!Z439="Country",SUMIFS(Data!AZ:AZ,Data!Z:Z,"TM",Data!R:R,Data!M439),0)))))))</f>
        <v>0</v>
      </c>
      <c r="BA439" s="18">
        <f>IF(Z439="TM",(COUNTIFS(Orders!AD:AD,Data!M439,Orders!W:W,0,Orders!X:X,0,Orders!S:S,"*Dental*")+COUNTIFS(Orders!AD:AD,Data!M439,Orders!W:W,1,Orders!X:X,1,Orders!S:S,"*Dental*")+COUNTIFS(Orders!AD:AD,Data!M439,Orders!W:W,0,Orders!X:X,0,Orders!S:S,"*Pediatric*")+COUNTIFS(Orders!AD:AD,Data!M439,Orders!W:W,1,Orders!X:X,1,Orders!S:S,"*Pediatric*")),IF(Data!Z439="AAM",SUMIFS(Data!BA:BA,Data!Z:Z,"TM",Data!X:X,Data!M439),IF(Data!Z439="AM",SUMIFS(Data!BA:BA,Data!Z:Z,"TM",Data!V:V,Data!M439),IF(Data!Z439="AZM",SUMIFS(Data!BA:BA,Data!Z:Z,"TM",Data!U:U,Data!M439),IF(Data!Z439="Zone",SUMIFS(Data!BA:BA,Data!Z:Z,"TM",Data!T:T,Data!M439),IF(Data!Z439="Region",SUMIFS(Data!BA:BA,Data!Z:Z,"TM",Data!S:S,Data!M439),IF(Data!Z439="Country",SUMIFS(Data!BA:BA,Data!Z:Z,"TM",Data!R:R,Data!M439),0)))))))</f>
        <v>0</v>
      </c>
      <c r="BB439" s="18">
        <f>IF(Z439="TM",(COUNTIFS(Orders!AD:AD,Data!M439,Orders!W:W,0,Orders!X:X,0,Orders!S:S,"*Fabric*")+COUNTIFS(Orders!AD:AD,Data!M439,Orders!W:W,1,Orders!X:X,1,Orders!S:S,"*Fabric*")),IF(Data!Z439="AAM",SUMIFS(Data!BB:BB,Data!Z:Z,"TM",Data!X:X,Data!M439),IF(Data!Z439="AM",SUMIFS(Data!BB:BB,Data!Z:Z,"TM",Data!V:V,Data!M439),IF(Data!Z439="AZM",SUMIFS(Data!BB:BB,Data!Z:Z,"TM",Data!U:U,Data!M439),IF(Data!Z439="Zone",SUMIFS(Data!BB:BB,Data!Z:Z,"TM",Data!T:T,Data!M439),IF(Data!Z439="Region",SUMIFS(Data!BB:BB,Data!Z:Z,"TM",Data!S:S,Data!M439),IF(Data!Z439="Country",SUMIFS(Data!BB:BB,Data!Z:Z,"TM",Data!R:R,Data!M439),0)))))))</f>
        <v>0</v>
      </c>
    </row>
    <row r="440" spans="1:54" ht="15.75" x14ac:dyDescent="0.3">
      <c r="A440" s="33" t="str">
        <f t="shared" si="122"/>
        <v/>
      </c>
      <c r="B440" s="33" t="b">
        <f t="shared" si="123"/>
        <v>1</v>
      </c>
      <c r="C440" s="33" t="e">
        <f>IF(ISERROR(SMALL($D$4:$D$594,E440)),””,SMALL($D$4:$D$594,E440))</f>
        <v>#NAME?</v>
      </c>
      <c r="D440" s="34" t="str">
        <f t="shared" si="124"/>
        <v/>
      </c>
      <c r="E440" s="33">
        <f>ROWS($E$4:E440)</f>
        <v>437</v>
      </c>
      <c r="F440" s="33">
        <f t="shared" si="125"/>
        <v>0</v>
      </c>
      <c r="G440" s="33">
        <f>IF(OR(Report!$C$7="",Report!$C$7="All Levels"),1,IF(Report!$C$7=Data!Z440,1,0))</f>
        <v>0</v>
      </c>
      <c r="H440" s="33">
        <f t="shared" si="126"/>
        <v>1</v>
      </c>
      <c r="I440" s="33">
        <f t="shared" si="127"/>
        <v>3</v>
      </c>
      <c r="J440" s="33">
        <f>IF(OR(Report!$F$7="",Report!$F$7="All AMs"),1,IF(Report!$F$7=Data!W440,1,0))</f>
        <v>1</v>
      </c>
      <c r="K440" s="33">
        <f>IF(OR(Report!$E$7="",Report!$E$7="All Zones"),1,IF(Report!$E$7=Data!P440,1,0))</f>
        <v>1</v>
      </c>
      <c r="L440" s="33">
        <f>IF(OR(Report!$D$7="",Report!$D$7="All Regions"),1,IF(Report!$D$7=Data!O440,1,0))</f>
        <v>1</v>
      </c>
      <c r="M440" s="67" t="s">
        <v>482</v>
      </c>
      <c r="N440" s="67" t="s">
        <v>1285</v>
      </c>
      <c r="O440" s="68" t="s">
        <v>19</v>
      </c>
      <c r="P440" s="68" t="s">
        <v>688</v>
      </c>
      <c r="Q440" s="68" t="s">
        <v>847</v>
      </c>
      <c r="R440" s="67" t="s">
        <v>777</v>
      </c>
      <c r="S440" s="67" t="s">
        <v>753</v>
      </c>
      <c r="T440" s="67" t="s">
        <v>554</v>
      </c>
      <c r="U440" s="67"/>
      <c r="V440" s="67" t="s">
        <v>846</v>
      </c>
      <c r="W440" s="67" t="s">
        <v>730</v>
      </c>
      <c r="X440" s="67"/>
      <c r="Y440" s="68" t="s">
        <v>361</v>
      </c>
      <c r="Z440" s="68" t="s">
        <v>13</v>
      </c>
      <c r="AA440" s="68" t="s">
        <v>70</v>
      </c>
      <c r="AB440" s="18">
        <f>IF(Z440="TM",IF(AA440="H",(COUNTIFS(Orders!AD:AD,Data!M440,Orders!W:W,0,Orders!X:X,0)+COUNTIFS(Orders!AD:AD,Data!M440,Orders!W:W,1,Orders!X:X,1)),0),IF(Data!Z440="AAM",SUMIFS(Data!AB:AB,Data!Z:Z,"TM",Data!X:X,Data!M440,AA:AA,"H"),IF(Data!Z440="AM",SUMIFS(Data!AB:AB,Data!Z:Z,"TM",Data!V:V,Data!M440,AA:AA,"H"),IF(Data!Z440="AZM",SUMIFS(Data!AB:AB,Data!Z:Z,"TM",Data!U:U,Data!M440,AA:AA,"H"),IF(Data!Z440="ZM",SUMIFS(Data!AB:AB,Data!Z:Z,"TM",Data!T:T,Data!M440,AA:AA,"H"),IF(Data!Z440="RM",SUMIFS(Data!AB:AB,Data!Z:Z,"TM",Data!S:S,Data!M440,AA:AA,"H"),IF(Data!Z440="CM",SUMIFS(Data!AB:AB,Data!Z:Z,"TM",Data!R:R,Data!M440,AA:AA,"H"),"")))))))</f>
        <v>0</v>
      </c>
      <c r="AC440" s="28">
        <f>IF(Z440="TM",IF(AA440="H",(SUMIFS(Orders!AG:AG,Orders!AD:AD,Data!M440,Orders!W:W,0,Orders!X:X,0)+SUMIFS(Orders!AG:AG,Orders!AD:AD,Data!M440,Orders!W:W,1,Orders!X:X,1))/12000,0),IF(Data!Z440="AAM",SUMIFS(Data!AC:AC,Data!Z:Z,"TM",Data!X:X,Data!M440,AA:AA,"H"),IF(Data!Z440="AM",SUMIFS(Data!AC:AC,Data!Z:Z,"TM",Data!V:V,Data!M440,AA:AA,"H"),IF(Data!Z440="AZM",SUMIFS(Data!AC:AC,Data!Z:Z,"TM",Data!U:U,Data!M440,AA:AA,"H"),IF(Data!Z440="Zone",SUMIFS(Data!AC:AC,Data!Z:Z,"TM",Data!T:T,Data!M440,AA:AA,"H"),IF(Data!Z440="Region",SUMIFS(Data!AC:AC,Data!Z:Z,"TM",Data!S:S,Data!M440,AA:AA,"H"),IF(Data!Z440="Country",SUMIFS(Data!AC:AC,Data!Z:Z,"TM",Data!R:R,Data!M440,AA:AA,"H"),"")))))))</f>
        <v>0</v>
      </c>
      <c r="AD440" s="18">
        <f>IF(Z440="TM",0,IF(Data!Z440="AAM",SUMIFS(Data!AD:AD,Data!Z:Z,"TM",Data!X:X,Data!M440,AA:AA,"H"),IF(Data!Z440="AM",SUMIFS(Data!AD:AD,Data!Z:Z,"TM",Data!V:V,Data!M440,AA:AA,"H"),IF(Data!Z440="AZM",SUMIFS(Data!AD:AD,Data!Z:Z,"TM",Data!U:U,Data!M440,AA:AA,"H"),IF(Data!Z440="Zone",SUMIFS(Data!AD:AD,Data!Z:Z,"TM",Data!T:T,Data!M440,AA:AA,"H"),IF(Data!Z440="Region",SUMIFS(Data!AD:AD,Data!Z:Z,"TM",Data!S:S,Data!M440,AA:AA,"H"),IF(Data!Z440="Country",SUMIFS(Data!AD:AD,Data!Z:Z,"TM",Data!R:R,Data!M440,AA:AA,"H"),"")))))))</f>
        <v>0</v>
      </c>
      <c r="AE440" s="27">
        <f t="shared" si="111"/>
        <v>0</v>
      </c>
      <c r="AF440" s="26">
        <f t="shared" si="112"/>
        <v>0</v>
      </c>
      <c r="AG440" s="26">
        <f t="shared" si="113"/>
        <v>0</v>
      </c>
      <c r="AH440" s="26">
        <f t="shared" si="114"/>
        <v>0</v>
      </c>
      <c r="AJ440" s="28">
        <f>IF(Z440="TM",IF(AA440="U",(SUMIFS(Orders!AG:AG,Orders!AD:AD,Data!M440,Orders!W:W,0,Orders!X:X,0)+SUMIFS(Orders!AG:AG,Orders!AD:AD,Data!M440,Orders!W:W,1,Orders!X:X,1))/12000,0),IF(Data!Z440="AAM",SUMIFS(Data!AJ:AJ,Data!Z:Z,"TM",Data!X:X,Data!M440,AA:AA,"U"),IF(Data!Z440="AM",SUMIFS(Data!AJ:AJ,Data!Z:Z,"TM",Data!V:V,Data!M440,AA:AA,"U"),IF(Data!Z440="AZM",SUMIFS(Data!AJ:AJ,Data!Z:Z,"TM",Data!U:U,Data!M440,AA:AA,"U"),IF(Data!Z440="Zone",SUMIFS(Data!AJ:AJ,Data!Z:Z,"TM",Data!T:T,Data!M440,AA:AA,"U"),IF(Data!Z440="Region",SUMIFS(Data!AJ:AJ,Data!Z:Z,"TM",Data!S:S,Data!M440,AA:AA,"U"),IF(Data!Z440="Country",SUMIFS(Data!AJ:AJ,Data!Z:Z,"TM",Data!R:R,Data!M440,AA:AA,"U"),"")))))))</f>
        <v>0</v>
      </c>
      <c r="AK440" s="18">
        <f>IF(Z440="TM",IF(AA440="U",(SUMIFS(Orders!AG:AG,Orders!AD:AD,Data!M440,Orders!W:W,0,Orders!X:X,0)+SUMIFS(Orders!AG:AG,Orders!AD:AD,Data!M440,Orders!W:W,1,Orders!X:X,1)),0),IF(Data!Z440="AAM",SUMIFS(Data!AK:AK,Data!Z:Z,"TM",Data!X:X,Data!M440,AA:AA,"U"),IF(Data!Z440="AM",SUMIFS(Data!AK:AK,Data!Z:Z,"TM",Data!V:V,Data!M440,AA:AA,"U"),IF(Data!Z440="AZM",SUMIFS(Data!AK:AK,Data!Z:Z,"TM",Data!U:U,Data!M440,AA:AA,"U"),IF(Data!Z440="Zone",SUMIFS(Data!AK:AK,Data!Z:Z,"TM",Data!T:T,Data!M440,AA:AA,"U"),IF(Data!Z440="Region",SUMIFS(Data!AK:AK,Data!Z:Z,"TM",Data!S:S,Data!M440,AA:AA,"U"),IF(Data!Z440="Country",SUMIFS(Data!AK:AK,Data!Z:Z,"TM",Data!R:R,Data!M440,AA:AA,"U"),"")))))))</f>
        <v>0</v>
      </c>
      <c r="AL440" s="18">
        <f>IF(Z440="TM",12000*0,IF(Data!Z440="AAM",SUMIFS(Data!AL:AL,Data!Z:Z,"TM",Data!X:X,Data!M440,AA:AA,"H"),IF(Data!Z440="AM",SUMIFS(Data!AL:AL,Data!Z:Z,"TM",Data!V:V,Data!M440,AA:AA,"H"),IF(Data!Z440="AZM",SUMIFS(Data!AL:AL,Data!Z:Z,"TM",Data!U:U,Data!M440,AA:AA,"H"),IF(Data!Z440="Zone",SUMIFS(Data!AL:AL,Data!Z:Z,"TM",Data!T:T,Data!M440,AA:AA,"H"),IF(Data!Z440="Region",SUMIFS(Data!AL:AL,Data!Z:Z,"TM",Data!S:S,Data!M440,AA:AA,"H"),IF(Data!Z440="Country",SUMIFS(Data!AL:AL,Data!Z:Z,"TM",Data!R:R,Data!M440,AA:AA,"H"),"")))))))</f>
        <v>0</v>
      </c>
      <c r="AM440" s="27">
        <f t="shared" si="115"/>
        <v>0</v>
      </c>
      <c r="AN440" s="26">
        <f t="shared" si="116"/>
        <v>0</v>
      </c>
      <c r="AO440" s="26">
        <f t="shared" si="117"/>
        <v>0</v>
      </c>
      <c r="AQ440" s="28">
        <f t="shared" si="118"/>
        <v>0</v>
      </c>
      <c r="AR440" s="18">
        <f t="shared" si="119"/>
        <v>0</v>
      </c>
      <c r="AS440" s="18">
        <f t="shared" si="120"/>
        <v>0</v>
      </c>
      <c r="AT440" s="27">
        <f t="shared" si="121"/>
        <v>0</v>
      </c>
      <c r="AU440" s="27"/>
      <c r="AV440" s="27"/>
      <c r="AW440" s="18">
        <f>IF(Z440="TM",(COUNTIFS(Orders!AD:AD,Data!M440,Orders!W:W,0,Orders!X:X,0,Orders!S:S,"*Ray*")+COUNTIFS(Orders!AD:AD,Data!M440,Orders!W:W,1,Orders!X:X,1,Orders!S:S,"*Ray*")+COUNTIFS(Orders!AD:AD,Data!M440,Orders!W:W,0,Orders!X:X,0,Orders!S:S,"*Fabric*")+COUNTIFS(Orders!AD:AD,Data!M440,Orders!W:W,1,Orders!X:X,1,Orders!S:S,"*Fabric*")),IF(Data!Z440="AAM",SUMIFS(Data!AW:AW,Data!Z:Z,"TM",Data!X:X,Data!M440),IF(Data!Z440="AM",SUMIFS(Data!AW:AW,Data!Z:Z,"TM",Data!V:V,Data!M440),IF(Data!Z440="AZM",SUMIFS(Data!AW:AW,Data!Z:Z,"TM",Data!U:U,Data!M440),IF(Data!Z440="Zone",SUMIFS(Data!AW:AW,Data!Z:Z,"TM",Data!T:T,Data!M440),IF(Data!Z440="Region",SUMIFS(Data!AW:AW,Data!Z:Z,"TM",Data!S:S,Data!M440),IF(Data!Z440="Country",SUMIFS(Data!AW:AW,Data!Z:Z,"TM",Data!R:R,Data!M440),0)))))))</f>
        <v>0</v>
      </c>
      <c r="AX440" s="18">
        <f>IF(Z440="TM",(COUNTIFS(Orders!AD:AD,Data!M440,Orders!W:W,0,Orders!X:X,0,Orders!S:S,"*Starter*")+COUNTIFS(Orders!AD:AD,Data!M440,Orders!W:W,1,Orders!X:X,1,Orders!S:S,"*Starter*")),IF(Data!Z440="AAM",SUMIFS(Data!AX:AX,Data!Z:Z,"TM",Data!X:X,Data!M440),IF(Data!Z440="AM",SUMIFS(Data!AX:AX,Data!Z:Z,"TM",Data!V:V,Data!M440),IF(Data!Z440="AZM",SUMIFS(Data!AX:AX,Data!Z:Z,"TM",Data!U:U,Data!M440),IF(Data!Z440="Zone",SUMIFS(Data!AX:AX,Data!Z:Z,"TM",Data!T:T,Data!M440),IF(Data!Z440="Region",SUMIFS(Data!AX:AX,Data!Z:Z,"TM",Data!S:S,Data!M440),IF(Data!Z440="Country",SUMIFS(Data!AX:AX,Data!Z:Z,"TM",Data!R:R,Data!M440),0)))))))</f>
        <v>0</v>
      </c>
      <c r="AY440" s="18">
        <f>IF(Z440="TM",(COUNTIFS(Orders!AD:AD,Data!M440,Orders!W:W,0,Orders!X:X,0,Orders!S:S,"*Pro*")+COUNTIFS(Orders!AD:AD,Data!M440,Orders!W:W,1,Orders!X:X,1,Orders!S:S,"*Pro*")),IF(Data!Z440="AAM",SUMIFS(Data!AY:AY,Data!Z:Z,"TM",Data!X:X,Data!M440),IF(Data!Z440="AM",SUMIFS(Data!AY:AY,Data!Z:Z,"TM",Data!V:V,Data!M440),IF(Data!Z440="AZM",SUMIFS(Data!AY:AY,Data!Z:Z,"TM",Data!U:U,Data!M440),IF(Data!Z440="Zone",SUMIFS(Data!AY:AY,Data!Z:Z,"TM",Data!T:T,Data!M440),IF(Data!Z440="Region",SUMIFS(Data!AY:AY,Data!Z:Z,"TM",Data!S:S,Data!M440),IF(Data!Z440="Country",SUMIFS(Data!AY:AY,Data!Z:Z,"TM",Data!R:R,Data!M440),0)))))))</f>
        <v>0</v>
      </c>
      <c r="AZ440" s="18">
        <f>IF(Z440="TM",(COUNTIFS(Orders!AD:AD,Data!M440,Orders!W:W,0,Orders!X:X,0,Orders!S:S,"*Tab*")+COUNTIFS(Orders!AD:AD,Data!M440,Orders!W:W,1,Orders!X:X,1,Orders!S:S,"*Tab*")),IF(Data!Z440="AAM",SUMIFS(Data!AZ:AZ,Data!Z:Z,"TM",Data!X:X,Data!M440),IF(Data!Z440="AM",SUMIFS(Data!AZ:AZ,Data!Z:Z,"TM",Data!V:V,Data!M440),IF(Data!Z440="AZM",SUMIFS(Data!AZ:AZ,Data!Z:Z,"TM",Data!U:U,Data!M440),IF(Data!Z440="Zone",SUMIFS(Data!AZ:AZ,Data!Z:Z,"TM",Data!T:T,Data!M440),IF(Data!Z440="Region",SUMIFS(Data!AZ:AZ,Data!Z:Z,"TM",Data!S:S,Data!M440),IF(Data!Z440="Country",SUMIFS(Data!AZ:AZ,Data!Z:Z,"TM",Data!R:R,Data!M440),0)))))))</f>
        <v>0</v>
      </c>
      <c r="BA440" s="18">
        <f>IF(Z440="TM",(COUNTIFS(Orders!AD:AD,Data!M440,Orders!W:W,0,Orders!X:X,0,Orders!S:S,"*Dental*")+COUNTIFS(Orders!AD:AD,Data!M440,Orders!W:W,1,Orders!X:X,1,Orders!S:S,"*Dental*")+COUNTIFS(Orders!AD:AD,Data!M440,Orders!W:W,0,Orders!X:X,0,Orders!S:S,"*Pediatric*")+COUNTIFS(Orders!AD:AD,Data!M440,Orders!W:W,1,Orders!X:X,1,Orders!S:S,"*Pediatric*")),IF(Data!Z440="AAM",SUMIFS(Data!BA:BA,Data!Z:Z,"TM",Data!X:X,Data!M440),IF(Data!Z440="AM",SUMIFS(Data!BA:BA,Data!Z:Z,"TM",Data!V:V,Data!M440),IF(Data!Z440="AZM",SUMIFS(Data!BA:BA,Data!Z:Z,"TM",Data!U:U,Data!M440),IF(Data!Z440="Zone",SUMIFS(Data!BA:BA,Data!Z:Z,"TM",Data!T:T,Data!M440),IF(Data!Z440="Region",SUMIFS(Data!BA:BA,Data!Z:Z,"TM",Data!S:S,Data!M440),IF(Data!Z440="Country",SUMIFS(Data!BA:BA,Data!Z:Z,"TM",Data!R:R,Data!M440),0)))))))</f>
        <v>0</v>
      </c>
      <c r="BB440" s="18">
        <f>IF(Z440="TM",(COUNTIFS(Orders!AD:AD,Data!M440,Orders!W:W,0,Orders!X:X,0,Orders!S:S,"*Fabric*")+COUNTIFS(Orders!AD:AD,Data!M440,Orders!W:W,1,Orders!X:X,1,Orders!S:S,"*Fabric*")),IF(Data!Z440="AAM",SUMIFS(Data!BB:BB,Data!Z:Z,"TM",Data!X:X,Data!M440),IF(Data!Z440="AM",SUMIFS(Data!BB:BB,Data!Z:Z,"TM",Data!V:V,Data!M440),IF(Data!Z440="AZM",SUMIFS(Data!BB:BB,Data!Z:Z,"TM",Data!U:U,Data!M440),IF(Data!Z440="Zone",SUMIFS(Data!BB:BB,Data!Z:Z,"TM",Data!T:T,Data!M440),IF(Data!Z440="Region",SUMIFS(Data!BB:BB,Data!Z:Z,"TM",Data!S:S,Data!M440),IF(Data!Z440="Country",SUMIFS(Data!BB:BB,Data!Z:Z,"TM",Data!R:R,Data!M440),0)))))))</f>
        <v>0</v>
      </c>
    </row>
    <row r="441" spans="1:54" ht="15.75" x14ac:dyDescent="0.3">
      <c r="A441" s="33" t="str">
        <f t="shared" si="122"/>
        <v/>
      </c>
      <c r="B441" s="33" t="b">
        <f t="shared" si="123"/>
        <v>1</v>
      </c>
      <c r="C441" s="33" t="e">
        <f>IF(ISERROR(SMALL($D$4:$D$594,E441)),””,SMALL($D$4:$D$594,E441))</f>
        <v>#NAME?</v>
      </c>
      <c r="D441" s="34" t="str">
        <f t="shared" si="124"/>
        <v/>
      </c>
      <c r="E441" s="33">
        <f>ROWS($E$4:E441)</f>
        <v>438</v>
      </c>
      <c r="F441" s="33">
        <f t="shared" si="125"/>
        <v>0</v>
      </c>
      <c r="G441" s="33">
        <f>IF(OR(Report!$C$7="",Report!$C$7="All Levels"),1,IF(Report!$C$7=Data!Z441,1,0))</f>
        <v>0</v>
      </c>
      <c r="H441" s="33">
        <f t="shared" si="126"/>
        <v>1</v>
      </c>
      <c r="I441" s="33">
        <f t="shared" si="127"/>
        <v>3</v>
      </c>
      <c r="J441" s="33">
        <f>IF(OR(Report!$F$7="",Report!$F$7="All AMs"),1,IF(Report!$F$7=Data!W441,1,0))</f>
        <v>1</v>
      </c>
      <c r="K441" s="33">
        <f>IF(OR(Report!$E$7="",Report!$E$7="All Zones"),1,IF(Report!$E$7=Data!P441,1,0))</f>
        <v>1</v>
      </c>
      <c r="L441" s="33">
        <f>IF(OR(Report!$D$7="",Report!$D$7="All Regions"),1,IF(Report!$D$7=Data!O441,1,0))</f>
        <v>1</v>
      </c>
      <c r="M441" s="67" t="s">
        <v>628</v>
      </c>
      <c r="N441" s="67" t="s">
        <v>1286</v>
      </c>
      <c r="O441" s="68" t="s">
        <v>19</v>
      </c>
      <c r="P441" s="68" t="s">
        <v>688</v>
      </c>
      <c r="Q441" s="68" t="s">
        <v>847</v>
      </c>
      <c r="R441" s="67" t="s">
        <v>777</v>
      </c>
      <c r="S441" s="67" t="s">
        <v>753</v>
      </c>
      <c r="T441" s="67" t="s">
        <v>554</v>
      </c>
      <c r="U441" s="67"/>
      <c r="V441" s="67" t="s">
        <v>846</v>
      </c>
      <c r="W441" s="67" t="s">
        <v>730</v>
      </c>
      <c r="X441" s="67"/>
      <c r="Y441" s="68" t="s">
        <v>361</v>
      </c>
      <c r="Z441" s="68" t="s">
        <v>13</v>
      </c>
      <c r="AA441" s="68" t="s">
        <v>70</v>
      </c>
      <c r="AB441" s="18">
        <f>IF(Z441="TM",IF(AA441="H",(COUNTIFS(Orders!AD:AD,Data!M441,Orders!W:W,0,Orders!X:X,0)+COUNTIFS(Orders!AD:AD,Data!M441,Orders!W:W,1,Orders!X:X,1)),0),IF(Data!Z441="AAM",SUMIFS(Data!AB:AB,Data!Z:Z,"TM",Data!X:X,Data!M441,AA:AA,"H"),IF(Data!Z441="AM",SUMIFS(Data!AB:AB,Data!Z:Z,"TM",Data!V:V,Data!M441,AA:AA,"H"),IF(Data!Z441="AZM",SUMIFS(Data!AB:AB,Data!Z:Z,"TM",Data!U:U,Data!M441,AA:AA,"H"),IF(Data!Z441="ZM",SUMIFS(Data!AB:AB,Data!Z:Z,"TM",Data!T:T,Data!M441,AA:AA,"H"),IF(Data!Z441="RM",SUMIFS(Data!AB:AB,Data!Z:Z,"TM",Data!S:S,Data!M441,AA:AA,"H"),IF(Data!Z441="CM",SUMIFS(Data!AB:AB,Data!Z:Z,"TM",Data!R:R,Data!M441,AA:AA,"H"),"")))))))</f>
        <v>0</v>
      </c>
      <c r="AC441" s="28">
        <f>IF(Z441="TM",IF(AA441="H",(SUMIFS(Orders!AG:AG,Orders!AD:AD,Data!M441,Orders!W:W,0,Orders!X:X,0)+SUMIFS(Orders!AG:AG,Orders!AD:AD,Data!M441,Orders!W:W,1,Orders!X:X,1))/12000,0),IF(Data!Z441="AAM",SUMIFS(Data!AC:AC,Data!Z:Z,"TM",Data!X:X,Data!M441,AA:AA,"H"),IF(Data!Z441="AM",SUMIFS(Data!AC:AC,Data!Z:Z,"TM",Data!V:V,Data!M441,AA:AA,"H"),IF(Data!Z441="AZM",SUMIFS(Data!AC:AC,Data!Z:Z,"TM",Data!U:U,Data!M441,AA:AA,"H"),IF(Data!Z441="Zone",SUMIFS(Data!AC:AC,Data!Z:Z,"TM",Data!T:T,Data!M441,AA:AA,"H"),IF(Data!Z441="Region",SUMIFS(Data!AC:AC,Data!Z:Z,"TM",Data!S:S,Data!M441,AA:AA,"H"),IF(Data!Z441="Country",SUMIFS(Data!AC:AC,Data!Z:Z,"TM",Data!R:R,Data!M441,AA:AA,"H"),"")))))))</f>
        <v>0</v>
      </c>
      <c r="AD441" s="18">
        <f>IF(Z441="TM",0,IF(Data!Z441="AAM",SUMIFS(Data!AD:AD,Data!Z:Z,"TM",Data!X:X,Data!M441,AA:AA,"H"),IF(Data!Z441="AM",SUMIFS(Data!AD:AD,Data!Z:Z,"TM",Data!V:V,Data!M441,AA:AA,"H"),IF(Data!Z441="AZM",SUMIFS(Data!AD:AD,Data!Z:Z,"TM",Data!U:U,Data!M441,AA:AA,"H"),IF(Data!Z441="Zone",SUMIFS(Data!AD:AD,Data!Z:Z,"TM",Data!T:T,Data!M441,AA:AA,"H"),IF(Data!Z441="Region",SUMIFS(Data!AD:AD,Data!Z:Z,"TM",Data!S:S,Data!M441,AA:AA,"H"),IF(Data!Z441="Country",SUMIFS(Data!AD:AD,Data!Z:Z,"TM",Data!R:R,Data!M441,AA:AA,"H"),"")))))))</f>
        <v>0</v>
      </c>
      <c r="AE441" s="27">
        <f t="shared" si="111"/>
        <v>0</v>
      </c>
      <c r="AF441" s="26">
        <f t="shared" si="112"/>
        <v>0</v>
      </c>
      <c r="AG441" s="26">
        <f t="shared" si="113"/>
        <v>0</v>
      </c>
      <c r="AH441" s="26">
        <f t="shared" si="114"/>
        <v>0</v>
      </c>
      <c r="AJ441" s="28">
        <f>IF(Z441="TM",IF(AA441="U",(SUMIFS(Orders!AG:AG,Orders!AD:AD,Data!M441,Orders!W:W,0,Orders!X:X,0)+SUMIFS(Orders!AG:AG,Orders!AD:AD,Data!M441,Orders!W:W,1,Orders!X:X,1))/12000,0),IF(Data!Z441="AAM",SUMIFS(Data!AJ:AJ,Data!Z:Z,"TM",Data!X:X,Data!M441,AA:AA,"U"),IF(Data!Z441="AM",SUMIFS(Data!AJ:AJ,Data!Z:Z,"TM",Data!V:V,Data!M441,AA:AA,"U"),IF(Data!Z441="AZM",SUMIFS(Data!AJ:AJ,Data!Z:Z,"TM",Data!U:U,Data!M441,AA:AA,"U"),IF(Data!Z441="Zone",SUMIFS(Data!AJ:AJ,Data!Z:Z,"TM",Data!T:T,Data!M441,AA:AA,"U"),IF(Data!Z441="Region",SUMIFS(Data!AJ:AJ,Data!Z:Z,"TM",Data!S:S,Data!M441,AA:AA,"U"),IF(Data!Z441="Country",SUMIFS(Data!AJ:AJ,Data!Z:Z,"TM",Data!R:R,Data!M441,AA:AA,"U"),"")))))))</f>
        <v>0</v>
      </c>
      <c r="AK441" s="18">
        <f>IF(Z441="TM",IF(AA441="U",(SUMIFS(Orders!AG:AG,Orders!AD:AD,Data!M441,Orders!W:W,0,Orders!X:X,0)+SUMIFS(Orders!AG:AG,Orders!AD:AD,Data!M441,Orders!W:W,1,Orders!X:X,1)),0),IF(Data!Z441="AAM",SUMIFS(Data!AK:AK,Data!Z:Z,"TM",Data!X:X,Data!M441,AA:AA,"U"),IF(Data!Z441="AM",SUMIFS(Data!AK:AK,Data!Z:Z,"TM",Data!V:V,Data!M441,AA:AA,"U"),IF(Data!Z441="AZM",SUMIFS(Data!AK:AK,Data!Z:Z,"TM",Data!U:U,Data!M441,AA:AA,"U"),IF(Data!Z441="Zone",SUMIFS(Data!AK:AK,Data!Z:Z,"TM",Data!T:T,Data!M441,AA:AA,"U"),IF(Data!Z441="Region",SUMIFS(Data!AK:AK,Data!Z:Z,"TM",Data!S:S,Data!M441,AA:AA,"U"),IF(Data!Z441="Country",SUMIFS(Data!AK:AK,Data!Z:Z,"TM",Data!R:R,Data!M441,AA:AA,"U"),"")))))))</f>
        <v>0</v>
      </c>
      <c r="AL441" s="18">
        <f>IF(Z441="TM",12000*0,IF(Data!Z441="AAM",SUMIFS(Data!AL:AL,Data!Z:Z,"TM",Data!X:X,Data!M441,AA:AA,"H"),IF(Data!Z441="AM",SUMIFS(Data!AL:AL,Data!Z:Z,"TM",Data!V:V,Data!M441,AA:AA,"H"),IF(Data!Z441="AZM",SUMIFS(Data!AL:AL,Data!Z:Z,"TM",Data!U:U,Data!M441,AA:AA,"H"),IF(Data!Z441="Zone",SUMIFS(Data!AL:AL,Data!Z:Z,"TM",Data!T:T,Data!M441,AA:AA,"H"),IF(Data!Z441="Region",SUMIFS(Data!AL:AL,Data!Z:Z,"TM",Data!S:S,Data!M441,AA:AA,"H"),IF(Data!Z441="Country",SUMIFS(Data!AL:AL,Data!Z:Z,"TM",Data!R:R,Data!M441,AA:AA,"H"),"")))))))</f>
        <v>0</v>
      </c>
      <c r="AM441" s="27">
        <f t="shared" si="115"/>
        <v>0</v>
      </c>
      <c r="AN441" s="26">
        <f t="shared" si="116"/>
        <v>0</v>
      </c>
      <c r="AO441" s="26">
        <f t="shared" si="117"/>
        <v>0</v>
      </c>
      <c r="AQ441" s="28">
        <f t="shared" si="118"/>
        <v>0</v>
      </c>
      <c r="AR441" s="18">
        <f t="shared" si="119"/>
        <v>0</v>
      </c>
      <c r="AS441" s="18">
        <f t="shared" si="120"/>
        <v>0</v>
      </c>
      <c r="AT441" s="27">
        <f t="shared" si="121"/>
        <v>0</v>
      </c>
      <c r="AU441" s="27"/>
      <c r="AV441" s="27"/>
      <c r="AW441" s="18">
        <f>IF(Z441="TM",(COUNTIFS(Orders!AD:AD,Data!M441,Orders!W:W,0,Orders!X:X,0,Orders!S:S,"*Ray*")+COUNTIFS(Orders!AD:AD,Data!M441,Orders!W:W,1,Orders!X:X,1,Orders!S:S,"*Ray*")+COUNTIFS(Orders!AD:AD,Data!M441,Orders!W:W,0,Orders!X:X,0,Orders!S:S,"*Fabric*")+COUNTIFS(Orders!AD:AD,Data!M441,Orders!W:W,1,Orders!X:X,1,Orders!S:S,"*Fabric*")),IF(Data!Z441="AAM",SUMIFS(Data!AW:AW,Data!Z:Z,"TM",Data!X:X,Data!M441),IF(Data!Z441="AM",SUMIFS(Data!AW:AW,Data!Z:Z,"TM",Data!V:V,Data!M441),IF(Data!Z441="AZM",SUMIFS(Data!AW:AW,Data!Z:Z,"TM",Data!U:U,Data!M441),IF(Data!Z441="Zone",SUMIFS(Data!AW:AW,Data!Z:Z,"TM",Data!T:T,Data!M441),IF(Data!Z441="Region",SUMIFS(Data!AW:AW,Data!Z:Z,"TM",Data!S:S,Data!M441),IF(Data!Z441="Country",SUMIFS(Data!AW:AW,Data!Z:Z,"TM",Data!R:R,Data!M441),0)))))))</f>
        <v>0</v>
      </c>
      <c r="AX441" s="18">
        <f>IF(Z441="TM",(COUNTIFS(Orders!AD:AD,Data!M441,Orders!W:W,0,Orders!X:X,0,Orders!S:S,"*Starter*")+COUNTIFS(Orders!AD:AD,Data!M441,Orders!W:W,1,Orders!X:X,1,Orders!S:S,"*Starter*")),IF(Data!Z441="AAM",SUMIFS(Data!AX:AX,Data!Z:Z,"TM",Data!X:X,Data!M441),IF(Data!Z441="AM",SUMIFS(Data!AX:AX,Data!Z:Z,"TM",Data!V:V,Data!M441),IF(Data!Z441="AZM",SUMIFS(Data!AX:AX,Data!Z:Z,"TM",Data!U:U,Data!M441),IF(Data!Z441="Zone",SUMIFS(Data!AX:AX,Data!Z:Z,"TM",Data!T:T,Data!M441),IF(Data!Z441="Region",SUMIFS(Data!AX:AX,Data!Z:Z,"TM",Data!S:S,Data!M441),IF(Data!Z441="Country",SUMIFS(Data!AX:AX,Data!Z:Z,"TM",Data!R:R,Data!M441),0)))))))</f>
        <v>0</v>
      </c>
      <c r="AY441" s="18">
        <f>IF(Z441="TM",(COUNTIFS(Orders!AD:AD,Data!M441,Orders!W:W,0,Orders!X:X,0,Orders!S:S,"*Pro*")+COUNTIFS(Orders!AD:AD,Data!M441,Orders!W:W,1,Orders!X:X,1,Orders!S:S,"*Pro*")),IF(Data!Z441="AAM",SUMIFS(Data!AY:AY,Data!Z:Z,"TM",Data!X:X,Data!M441),IF(Data!Z441="AM",SUMIFS(Data!AY:AY,Data!Z:Z,"TM",Data!V:V,Data!M441),IF(Data!Z441="AZM",SUMIFS(Data!AY:AY,Data!Z:Z,"TM",Data!U:U,Data!M441),IF(Data!Z441="Zone",SUMIFS(Data!AY:AY,Data!Z:Z,"TM",Data!T:T,Data!M441),IF(Data!Z441="Region",SUMIFS(Data!AY:AY,Data!Z:Z,"TM",Data!S:S,Data!M441),IF(Data!Z441="Country",SUMIFS(Data!AY:AY,Data!Z:Z,"TM",Data!R:R,Data!M441),0)))))))</f>
        <v>0</v>
      </c>
      <c r="AZ441" s="18">
        <f>IF(Z441="TM",(COUNTIFS(Orders!AD:AD,Data!M441,Orders!W:W,0,Orders!X:X,0,Orders!S:S,"*Tab*")+COUNTIFS(Orders!AD:AD,Data!M441,Orders!W:W,1,Orders!X:X,1,Orders!S:S,"*Tab*")),IF(Data!Z441="AAM",SUMIFS(Data!AZ:AZ,Data!Z:Z,"TM",Data!X:X,Data!M441),IF(Data!Z441="AM",SUMIFS(Data!AZ:AZ,Data!Z:Z,"TM",Data!V:V,Data!M441),IF(Data!Z441="AZM",SUMIFS(Data!AZ:AZ,Data!Z:Z,"TM",Data!U:U,Data!M441),IF(Data!Z441="Zone",SUMIFS(Data!AZ:AZ,Data!Z:Z,"TM",Data!T:T,Data!M441),IF(Data!Z441="Region",SUMIFS(Data!AZ:AZ,Data!Z:Z,"TM",Data!S:S,Data!M441),IF(Data!Z441="Country",SUMIFS(Data!AZ:AZ,Data!Z:Z,"TM",Data!R:R,Data!M441),0)))))))</f>
        <v>0</v>
      </c>
      <c r="BA441" s="18">
        <f>IF(Z441="TM",(COUNTIFS(Orders!AD:AD,Data!M441,Orders!W:W,0,Orders!X:X,0,Orders!S:S,"*Dental*")+COUNTIFS(Orders!AD:AD,Data!M441,Orders!W:W,1,Orders!X:X,1,Orders!S:S,"*Dental*")+COUNTIFS(Orders!AD:AD,Data!M441,Orders!W:W,0,Orders!X:X,0,Orders!S:S,"*Pediatric*")+COUNTIFS(Orders!AD:AD,Data!M441,Orders!W:W,1,Orders!X:X,1,Orders!S:S,"*Pediatric*")),IF(Data!Z441="AAM",SUMIFS(Data!BA:BA,Data!Z:Z,"TM",Data!X:X,Data!M441),IF(Data!Z441="AM",SUMIFS(Data!BA:BA,Data!Z:Z,"TM",Data!V:V,Data!M441),IF(Data!Z441="AZM",SUMIFS(Data!BA:BA,Data!Z:Z,"TM",Data!U:U,Data!M441),IF(Data!Z441="Zone",SUMIFS(Data!BA:BA,Data!Z:Z,"TM",Data!T:T,Data!M441),IF(Data!Z441="Region",SUMIFS(Data!BA:BA,Data!Z:Z,"TM",Data!S:S,Data!M441),IF(Data!Z441="Country",SUMIFS(Data!BA:BA,Data!Z:Z,"TM",Data!R:R,Data!M441),0)))))))</f>
        <v>0</v>
      </c>
      <c r="BB441" s="18">
        <f>IF(Z441="TM",(COUNTIFS(Orders!AD:AD,Data!M441,Orders!W:W,0,Orders!X:X,0,Orders!S:S,"*Fabric*")+COUNTIFS(Orders!AD:AD,Data!M441,Orders!W:W,1,Orders!X:X,1,Orders!S:S,"*Fabric*")),IF(Data!Z441="AAM",SUMIFS(Data!BB:BB,Data!Z:Z,"TM",Data!X:X,Data!M441),IF(Data!Z441="AM",SUMIFS(Data!BB:BB,Data!Z:Z,"TM",Data!V:V,Data!M441),IF(Data!Z441="AZM",SUMIFS(Data!BB:BB,Data!Z:Z,"TM",Data!U:U,Data!M441),IF(Data!Z441="Zone",SUMIFS(Data!BB:BB,Data!Z:Z,"TM",Data!T:T,Data!M441),IF(Data!Z441="Region",SUMIFS(Data!BB:BB,Data!Z:Z,"TM",Data!S:S,Data!M441),IF(Data!Z441="Country",SUMIFS(Data!BB:BB,Data!Z:Z,"TM",Data!R:R,Data!M441),0)))))))</f>
        <v>0</v>
      </c>
    </row>
    <row r="442" spans="1:54" ht="15.75" x14ac:dyDescent="0.3">
      <c r="A442" s="33" t="str">
        <f t="shared" si="122"/>
        <v/>
      </c>
      <c r="B442" s="33" t="b">
        <f t="shared" si="123"/>
        <v>1</v>
      </c>
      <c r="C442" s="33" t="e">
        <f>IF(ISERROR(SMALL($D$4:$D$594,E442)),””,SMALL($D$4:$D$594,E442))</f>
        <v>#NAME?</v>
      </c>
      <c r="D442" s="34" t="str">
        <f t="shared" si="124"/>
        <v/>
      </c>
      <c r="E442" s="33">
        <f>ROWS($E$4:E442)</f>
        <v>439</v>
      </c>
      <c r="F442" s="33">
        <f t="shared" si="125"/>
        <v>0</v>
      </c>
      <c r="G442" s="33">
        <f>IF(OR(Report!$C$7="",Report!$C$7="All Levels"),1,IF(Report!$C$7=Data!Z442,1,0))</f>
        <v>0</v>
      </c>
      <c r="H442" s="33">
        <f t="shared" si="126"/>
        <v>1</v>
      </c>
      <c r="I442" s="33">
        <f t="shared" si="127"/>
        <v>3</v>
      </c>
      <c r="J442" s="33">
        <f>IF(OR(Report!$F$7="",Report!$F$7="All AMs"),1,IF(Report!$F$7=Data!W442,1,0))</f>
        <v>1</v>
      </c>
      <c r="K442" s="33">
        <f>IF(OR(Report!$E$7="",Report!$E$7="All Zones"),1,IF(Report!$E$7=Data!P442,1,0))</f>
        <v>1</v>
      </c>
      <c r="L442" s="33">
        <f>IF(OR(Report!$D$7="",Report!$D$7="All Regions"),1,IF(Report!$D$7=Data!O442,1,0))</f>
        <v>1</v>
      </c>
      <c r="M442" s="67" t="s">
        <v>1287</v>
      </c>
      <c r="N442" s="67" t="s">
        <v>1288</v>
      </c>
      <c r="O442" s="68" t="s">
        <v>19</v>
      </c>
      <c r="P442" s="68" t="s">
        <v>688</v>
      </c>
      <c r="Q442" s="68" t="s">
        <v>847</v>
      </c>
      <c r="R442" s="67" t="s">
        <v>777</v>
      </c>
      <c r="S442" s="67" t="s">
        <v>753</v>
      </c>
      <c r="T442" s="67" t="s">
        <v>554</v>
      </c>
      <c r="U442" s="67"/>
      <c r="V442" s="67" t="s">
        <v>846</v>
      </c>
      <c r="W442" s="67" t="s">
        <v>730</v>
      </c>
      <c r="X442" s="67"/>
      <c r="Y442" s="68" t="s">
        <v>361</v>
      </c>
      <c r="Z442" s="68" t="s">
        <v>13</v>
      </c>
      <c r="AA442" s="68" t="s">
        <v>70</v>
      </c>
      <c r="AB442" s="18">
        <f>IF(Z442="TM",IF(AA442="H",(COUNTIFS(Orders!AD:AD,Data!M442,Orders!W:W,0,Orders!X:X,0)+COUNTIFS(Orders!AD:AD,Data!M442,Orders!W:W,1,Orders!X:X,1)),0),IF(Data!Z442="AAM",SUMIFS(Data!AB:AB,Data!Z:Z,"TM",Data!X:X,Data!M442,AA:AA,"H"),IF(Data!Z442="AM",SUMIFS(Data!AB:AB,Data!Z:Z,"TM",Data!V:V,Data!M442,AA:AA,"H"),IF(Data!Z442="AZM",SUMIFS(Data!AB:AB,Data!Z:Z,"TM",Data!U:U,Data!M442,AA:AA,"H"),IF(Data!Z442="ZM",SUMIFS(Data!AB:AB,Data!Z:Z,"TM",Data!T:T,Data!M442,AA:AA,"H"),IF(Data!Z442="RM",SUMIFS(Data!AB:AB,Data!Z:Z,"TM",Data!S:S,Data!M442,AA:AA,"H"),IF(Data!Z442="CM",SUMIFS(Data!AB:AB,Data!Z:Z,"TM",Data!R:R,Data!M442,AA:AA,"H"),"")))))))</f>
        <v>0</v>
      </c>
      <c r="AC442" s="28">
        <f>IF(Z442="TM",IF(AA442="H",(SUMIFS(Orders!AG:AG,Orders!AD:AD,Data!M442,Orders!W:W,0,Orders!X:X,0)+SUMIFS(Orders!AG:AG,Orders!AD:AD,Data!M442,Orders!W:W,1,Orders!X:X,1))/12000,0),IF(Data!Z442="AAM",SUMIFS(Data!AC:AC,Data!Z:Z,"TM",Data!X:X,Data!M442,AA:AA,"H"),IF(Data!Z442="AM",SUMIFS(Data!AC:AC,Data!Z:Z,"TM",Data!V:V,Data!M442,AA:AA,"H"),IF(Data!Z442="AZM",SUMIFS(Data!AC:AC,Data!Z:Z,"TM",Data!U:U,Data!M442,AA:AA,"H"),IF(Data!Z442="Zone",SUMIFS(Data!AC:AC,Data!Z:Z,"TM",Data!T:T,Data!M442,AA:AA,"H"),IF(Data!Z442="Region",SUMIFS(Data!AC:AC,Data!Z:Z,"TM",Data!S:S,Data!M442,AA:AA,"H"),IF(Data!Z442="Country",SUMIFS(Data!AC:AC,Data!Z:Z,"TM",Data!R:R,Data!M442,AA:AA,"H"),"")))))))</f>
        <v>0</v>
      </c>
      <c r="AD442" s="18">
        <f>IF(Z442="TM",0,IF(Data!Z442="AAM",SUMIFS(Data!AD:AD,Data!Z:Z,"TM",Data!X:X,Data!M442,AA:AA,"H"),IF(Data!Z442="AM",SUMIFS(Data!AD:AD,Data!Z:Z,"TM",Data!V:V,Data!M442,AA:AA,"H"),IF(Data!Z442="AZM",SUMIFS(Data!AD:AD,Data!Z:Z,"TM",Data!U:U,Data!M442,AA:AA,"H"),IF(Data!Z442="Zone",SUMIFS(Data!AD:AD,Data!Z:Z,"TM",Data!T:T,Data!M442,AA:AA,"H"),IF(Data!Z442="Region",SUMIFS(Data!AD:AD,Data!Z:Z,"TM",Data!S:S,Data!M442,AA:AA,"H"),IF(Data!Z442="Country",SUMIFS(Data!AD:AD,Data!Z:Z,"TM",Data!R:R,Data!M442,AA:AA,"H"),"")))))))</f>
        <v>0</v>
      </c>
      <c r="AE442" s="27">
        <f t="shared" si="111"/>
        <v>0</v>
      </c>
      <c r="AF442" s="26">
        <f t="shared" si="112"/>
        <v>0</v>
      </c>
      <c r="AG442" s="26">
        <f t="shared" si="113"/>
        <v>0</v>
      </c>
      <c r="AH442" s="26">
        <f t="shared" si="114"/>
        <v>0</v>
      </c>
      <c r="AJ442" s="28">
        <f>IF(Z442="TM",IF(AA442="U",(SUMIFS(Orders!AG:AG,Orders!AD:AD,Data!M442,Orders!W:W,0,Orders!X:X,0)+SUMIFS(Orders!AG:AG,Orders!AD:AD,Data!M442,Orders!W:W,1,Orders!X:X,1))/12000,0),IF(Data!Z442="AAM",SUMIFS(Data!AJ:AJ,Data!Z:Z,"TM",Data!X:X,Data!M442,AA:AA,"U"),IF(Data!Z442="AM",SUMIFS(Data!AJ:AJ,Data!Z:Z,"TM",Data!V:V,Data!M442,AA:AA,"U"),IF(Data!Z442="AZM",SUMIFS(Data!AJ:AJ,Data!Z:Z,"TM",Data!U:U,Data!M442,AA:AA,"U"),IF(Data!Z442="Zone",SUMIFS(Data!AJ:AJ,Data!Z:Z,"TM",Data!T:T,Data!M442,AA:AA,"U"),IF(Data!Z442="Region",SUMIFS(Data!AJ:AJ,Data!Z:Z,"TM",Data!S:S,Data!M442,AA:AA,"U"),IF(Data!Z442="Country",SUMIFS(Data!AJ:AJ,Data!Z:Z,"TM",Data!R:R,Data!M442,AA:AA,"U"),"")))))))</f>
        <v>0</v>
      </c>
      <c r="AK442" s="18">
        <f>IF(Z442="TM",IF(AA442="U",(SUMIFS(Orders!AG:AG,Orders!AD:AD,Data!M442,Orders!W:W,0,Orders!X:X,0)+SUMIFS(Orders!AG:AG,Orders!AD:AD,Data!M442,Orders!W:W,1,Orders!X:X,1)),0),IF(Data!Z442="AAM",SUMIFS(Data!AK:AK,Data!Z:Z,"TM",Data!X:X,Data!M442,AA:AA,"U"),IF(Data!Z442="AM",SUMIFS(Data!AK:AK,Data!Z:Z,"TM",Data!V:V,Data!M442,AA:AA,"U"),IF(Data!Z442="AZM",SUMIFS(Data!AK:AK,Data!Z:Z,"TM",Data!U:U,Data!M442,AA:AA,"U"),IF(Data!Z442="Zone",SUMIFS(Data!AK:AK,Data!Z:Z,"TM",Data!T:T,Data!M442,AA:AA,"U"),IF(Data!Z442="Region",SUMIFS(Data!AK:AK,Data!Z:Z,"TM",Data!S:S,Data!M442,AA:AA,"U"),IF(Data!Z442="Country",SUMIFS(Data!AK:AK,Data!Z:Z,"TM",Data!R:R,Data!M442,AA:AA,"U"),"")))))))</f>
        <v>0</v>
      </c>
      <c r="AL442" s="18">
        <f>IF(Z442="TM",12000*0,IF(Data!Z442="AAM",SUMIFS(Data!AL:AL,Data!Z:Z,"TM",Data!X:X,Data!M442,AA:AA,"H"),IF(Data!Z442="AM",SUMIFS(Data!AL:AL,Data!Z:Z,"TM",Data!V:V,Data!M442,AA:AA,"H"),IF(Data!Z442="AZM",SUMIFS(Data!AL:AL,Data!Z:Z,"TM",Data!U:U,Data!M442,AA:AA,"H"),IF(Data!Z442="Zone",SUMIFS(Data!AL:AL,Data!Z:Z,"TM",Data!T:T,Data!M442,AA:AA,"H"),IF(Data!Z442="Region",SUMIFS(Data!AL:AL,Data!Z:Z,"TM",Data!S:S,Data!M442,AA:AA,"H"),IF(Data!Z442="Country",SUMIFS(Data!AL:AL,Data!Z:Z,"TM",Data!R:R,Data!M442,AA:AA,"H"),"")))))))</f>
        <v>0</v>
      </c>
      <c r="AM442" s="27">
        <f t="shared" si="115"/>
        <v>0</v>
      </c>
      <c r="AN442" s="26">
        <f t="shared" si="116"/>
        <v>0</v>
      </c>
      <c r="AO442" s="26">
        <f t="shared" si="117"/>
        <v>0</v>
      </c>
      <c r="AQ442" s="28">
        <f t="shared" si="118"/>
        <v>0</v>
      </c>
      <c r="AR442" s="18">
        <f t="shared" si="119"/>
        <v>0</v>
      </c>
      <c r="AS442" s="18">
        <f t="shared" si="120"/>
        <v>0</v>
      </c>
      <c r="AT442" s="27">
        <f t="shared" si="121"/>
        <v>0</v>
      </c>
      <c r="AU442" s="27"/>
      <c r="AV442" s="27"/>
      <c r="AW442" s="18">
        <f>IF(Z442="TM",(COUNTIFS(Orders!AD:AD,Data!M442,Orders!W:W,0,Orders!X:X,0,Orders!S:S,"*Ray*")+COUNTIFS(Orders!AD:AD,Data!M442,Orders!W:W,1,Orders!X:X,1,Orders!S:S,"*Ray*")+COUNTIFS(Orders!AD:AD,Data!M442,Orders!W:W,0,Orders!X:X,0,Orders!S:S,"*Fabric*")+COUNTIFS(Orders!AD:AD,Data!M442,Orders!W:W,1,Orders!X:X,1,Orders!S:S,"*Fabric*")),IF(Data!Z442="AAM",SUMIFS(Data!AW:AW,Data!Z:Z,"TM",Data!X:X,Data!M442),IF(Data!Z442="AM",SUMIFS(Data!AW:AW,Data!Z:Z,"TM",Data!V:V,Data!M442),IF(Data!Z442="AZM",SUMIFS(Data!AW:AW,Data!Z:Z,"TM",Data!U:U,Data!M442),IF(Data!Z442="Zone",SUMIFS(Data!AW:AW,Data!Z:Z,"TM",Data!T:T,Data!M442),IF(Data!Z442="Region",SUMIFS(Data!AW:AW,Data!Z:Z,"TM",Data!S:S,Data!M442),IF(Data!Z442="Country",SUMIFS(Data!AW:AW,Data!Z:Z,"TM",Data!R:R,Data!M442),0)))))))</f>
        <v>0</v>
      </c>
      <c r="AX442" s="18">
        <f>IF(Z442="TM",(COUNTIFS(Orders!AD:AD,Data!M442,Orders!W:W,0,Orders!X:X,0,Orders!S:S,"*Starter*")+COUNTIFS(Orders!AD:AD,Data!M442,Orders!W:W,1,Orders!X:X,1,Orders!S:S,"*Starter*")),IF(Data!Z442="AAM",SUMIFS(Data!AX:AX,Data!Z:Z,"TM",Data!X:X,Data!M442),IF(Data!Z442="AM",SUMIFS(Data!AX:AX,Data!Z:Z,"TM",Data!V:V,Data!M442),IF(Data!Z442="AZM",SUMIFS(Data!AX:AX,Data!Z:Z,"TM",Data!U:U,Data!M442),IF(Data!Z442="Zone",SUMIFS(Data!AX:AX,Data!Z:Z,"TM",Data!T:T,Data!M442),IF(Data!Z442="Region",SUMIFS(Data!AX:AX,Data!Z:Z,"TM",Data!S:S,Data!M442),IF(Data!Z442="Country",SUMIFS(Data!AX:AX,Data!Z:Z,"TM",Data!R:R,Data!M442),0)))))))</f>
        <v>0</v>
      </c>
      <c r="AY442" s="18">
        <f>IF(Z442="TM",(COUNTIFS(Orders!AD:AD,Data!M442,Orders!W:W,0,Orders!X:X,0,Orders!S:S,"*Pro*")+COUNTIFS(Orders!AD:AD,Data!M442,Orders!W:W,1,Orders!X:X,1,Orders!S:S,"*Pro*")),IF(Data!Z442="AAM",SUMIFS(Data!AY:AY,Data!Z:Z,"TM",Data!X:X,Data!M442),IF(Data!Z442="AM",SUMIFS(Data!AY:AY,Data!Z:Z,"TM",Data!V:V,Data!M442),IF(Data!Z442="AZM",SUMIFS(Data!AY:AY,Data!Z:Z,"TM",Data!U:U,Data!M442),IF(Data!Z442="Zone",SUMIFS(Data!AY:AY,Data!Z:Z,"TM",Data!T:T,Data!M442),IF(Data!Z442="Region",SUMIFS(Data!AY:AY,Data!Z:Z,"TM",Data!S:S,Data!M442),IF(Data!Z442="Country",SUMIFS(Data!AY:AY,Data!Z:Z,"TM",Data!R:R,Data!M442),0)))))))</f>
        <v>0</v>
      </c>
      <c r="AZ442" s="18">
        <f>IF(Z442="TM",(COUNTIFS(Orders!AD:AD,Data!M442,Orders!W:W,0,Orders!X:X,0,Orders!S:S,"*Tab*")+COUNTIFS(Orders!AD:AD,Data!M442,Orders!W:W,1,Orders!X:X,1,Orders!S:S,"*Tab*")),IF(Data!Z442="AAM",SUMIFS(Data!AZ:AZ,Data!Z:Z,"TM",Data!X:X,Data!M442),IF(Data!Z442="AM",SUMIFS(Data!AZ:AZ,Data!Z:Z,"TM",Data!V:V,Data!M442),IF(Data!Z442="AZM",SUMIFS(Data!AZ:AZ,Data!Z:Z,"TM",Data!U:U,Data!M442),IF(Data!Z442="Zone",SUMIFS(Data!AZ:AZ,Data!Z:Z,"TM",Data!T:T,Data!M442),IF(Data!Z442="Region",SUMIFS(Data!AZ:AZ,Data!Z:Z,"TM",Data!S:S,Data!M442),IF(Data!Z442="Country",SUMIFS(Data!AZ:AZ,Data!Z:Z,"TM",Data!R:R,Data!M442),0)))))))</f>
        <v>0</v>
      </c>
      <c r="BA442" s="18">
        <f>IF(Z442="TM",(COUNTIFS(Orders!AD:AD,Data!M442,Orders!W:W,0,Orders!X:X,0,Orders!S:S,"*Dental*")+COUNTIFS(Orders!AD:AD,Data!M442,Orders!W:W,1,Orders!X:X,1,Orders!S:S,"*Dental*")+COUNTIFS(Orders!AD:AD,Data!M442,Orders!W:W,0,Orders!X:X,0,Orders!S:S,"*Pediatric*")+COUNTIFS(Orders!AD:AD,Data!M442,Orders!W:W,1,Orders!X:X,1,Orders!S:S,"*Pediatric*")),IF(Data!Z442="AAM",SUMIFS(Data!BA:BA,Data!Z:Z,"TM",Data!X:X,Data!M442),IF(Data!Z442="AM",SUMIFS(Data!BA:BA,Data!Z:Z,"TM",Data!V:V,Data!M442),IF(Data!Z442="AZM",SUMIFS(Data!BA:BA,Data!Z:Z,"TM",Data!U:U,Data!M442),IF(Data!Z442="Zone",SUMIFS(Data!BA:BA,Data!Z:Z,"TM",Data!T:T,Data!M442),IF(Data!Z442="Region",SUMIFS(Data!BA:BA,Data!Z:Z,"TM",Data!S:S,Data!M442),IF(Data!Z442="Country",SUMIFS(Data!BA:BA,Data!Z:Z,"TM",Data!R:R,Data!M442),0)))))))</f>
        <v>0</v>
      </c>
      <c r="BB442" s="18">
        <f>IF(Z442="TM",(COUNTIFS(Orders!AD:AD,Data!M442,Orders!W:W,0,Orders!X:X,0,Orders!S:S,"*Fabric*")+COUNTIFS(Orders!AD:AD,Data!M442,Orders!W:W,1,Orders!X:X,1,Orders!S:S,"*Fabric*")),IF(Data!Z442="AAM",SUMIFS(Data!BB:BB,Data!Z:Z,"TM",Data!X:X,Data!M442),IF(Data!Z442="AM",SUMIFS(Data!BB:BB,Data!Z:Z,"TM",Data!V:V,Data!M442),IF(Data!Z442="AZM",SUMIFS(Data!BB:BB,Data!Z:Z,"TM",Data!U:U,Data!M442),IF(Data!Z442="Zone",SUMIFS(Data!BB:BB,Data!Z:Z,"TM",Data!T:T,Data!M442),IF(Data!Z442="Region",SUMIFS(Data!BB:BB,Data!Z:Z,"TM",Data!S:S,Data!M442),IF(Data!Z442="Country",SUMIFS(Data!BB:BB,Data!Z:Z,"TM",Data!R:R,Data!M442),0)))))))</f>
        <v>0</v>
      </c>
    </row>
    <row r="443" spans="1:54" ht="15.75" x14ac:dyDescent="0.3">
      <c r="A443" s="33" t="str">
        <f t="shared" si="122"/>
        <v/>
      </c>
      <c r="B443" s="33" t="b">
        <f t="shared" si="123"/>
        <v>1</v>
      </c>
      <c r="C443" s="33" t="e">
        <f>IF(ISERROR(SMALL($D$4:$D$594,E443)),””,SMALL($D$4:$D$594,E443))</f>
        <v>#NAME?</v>
      </c>
      <c r="D443" s="34" t="str">
        <f t="shared" si="124"/>
        <v/>
      </c>
      <c r="E443" s="33">
        <f>ROWS($E$4:E443)</f>
        <v>440</v>
      </c>
      <c r="F443" s="33">
        <f t="shared" si="125"/>
        <v>0</v>
      </c>
      <c r="G443" s="33">
        <f>IF(OR(Report!$C$7="",Report!$C$7="All Levels"),1,IF(Report!$C$7=Data!Z443,1,0))</f>
        <v>0</v>
      </c>
      <c r="H443" s="33">
        <f t="shared" si="126"/>
        <v>1</v>
      </c>
      <c r="I443" s="33">
        <f t="shared" si="127"/>
        <v>3</v>
      </c>
      <c r="J443" s="33">
        <f>IF(OR(Report!$F$7="",Report!$F$7="All AMs"),1,IF(Report!$F$7=Data!W443,1,0))</f>
        <v>1</v>
      </c>
      <c r="K443" s="33">
        <f>IF(OR(Report!$E$7="",Report!$E$7="All Zones"),1,IF(Report!$E$7=Data!P443,1,0))</f>
        <v>1</v>
      </c>
      <c r="L443" s="33">
        <f>IF(OR(Report!$D$7="",Report!$D$7="All Regions"),1,IF(Report!$D$7=Data!O443,1,0))</f>
        <v>1</v>
      </c>
      <c r="M443" s="67" t="s">
        <v>577</v>
      </c>
      <c r="N443" s="67" t="s">
        <v>1289</v>
      </c>
      <c r="O443" s="68" t="s">
        <v>19</v>
      </c>
      <c r="P443" s="68" t="s">
        <v>688</v>
      </c>
      <c r="Q443" s="68" t="s">
        <v>847</v>
      </c>
      <c r="R443" s="67" t="s">
        <v>777</v>
      </c>
      <c r="S443" s="67" t="s">
        <v>753</v>
      </c>
      <c r="T443" s="67" t="s">
        <v>554</v>
      </c>
      <c r="U443" s="67"/>
      <c r="V443" s="67" t="s">
        <v>846</v>
      </c>
      <c r="W443" s="67" t="s">
        <v>730</v>
      </c>
      <c r="X443" s="67"/>
      <c r="Y443" s="68" t="s">
        <v>361</v>
      </c>
      <c r="Z443" s="68" t="s">
        <v>13</v>
      </c>
      <c r="AA443" s="68" t="s">
        <v>70</v>
      </c>
      <c r="AB443" s="18">
        <f>IF(Z443="TM",IF(AA443="H",(COUNTIFS(Orders!AD:AD,Data!M443,Orders!W:W,0,Orders!X:X,0)+COUNTIFS(Orders!AD:AD,Data!M443,Orders!W:W,1,Orders!X:X,1)),0),IF(Data!Z443="AAM",SUMIFS(Data!AB:AB,Data!Z:Z,"TM",Data!X:X,Data!M443,AA:AA,"H"),IF(Data!Z443="AM",SUMIFS(Data!AB:AB,Data!Z:Z,"TM",Data!V:V,Data!M443,AA:AA,"H"),IF(Data!Z443="AZM",SUMIFS(Data!AB:AB,Data!Z:Z,"TM",Data!U:U,Data!M443,AA:AA,"H"),IF(Data!Z443="ZM",SUMIFS(Data!AB:AB,Data!Z:Z,"TM",Data!T:T,Data!M443,AA:AA,"H"),IF(Data!Z443="RM",SUMIFS(Data!AB:AB,Data!Z:Z,"TM",Data!S:S,Data!M443,AA:AA,"H"),IF(Data!Z443="CM",SUMIFS(Data!AB:AB,Data!Z:Z,"TM",Data!R:R,Data!M443,AA:AA,"H"),"")))))))</f>
        <v>0</v>
      </c>
      <c r="AC443" s="28">
        <f>IF(Z443="TM",IF(AA443="H",(SUMIFS(Orders!AG:AG,Orders!AD:AD,Data!M443,Orders!W:W,0,Orders!X:X,0)+SUMIFS(Orders!AG:AG,Orders!AD:AD,Data!M443,Orders!W:W,1,Orders!X:X,1))/12000,0),IF(Data!Z443="AAM",SUMIFS(Data!AC:AC,Data!Z:Z,"TM",Data!X:X,Data!M443,AA:AA,"H"),IF(Data!Z443="AM",SUMIFS(Data!AC:AC,Data!Z:Z,"TM",Data!V:V,Data!M443,AA:AA,"H"),IF(Data!Z443="AZM",SUMIFS(Data!AC:AC,Data!Z:Z,"TM",Data!U:U,Data!M443,AA:AA,"H"),IF(Data!Z443="Zone",SUMIFS(Data!AC:AC,Data!Z:Z,"TM",Data!T:T,Data!M443,AA:AA,"H"),IF(Data!Z443="Region",SUMIFS(Data!AC:AC,Data!Z:Z,"TM",Data!S:S,Data!M443,AA:AA,"H"),IF(Data!Z443="Country",SUMIFS(Data!AC:AC,Data!Z:Z,"TM",Data!R:R,Data!M443,AA:AA,"H"),"")))))))</f>
        <v>0</v>
      </c>
      <c r="AD443" s="18">
        <f>IF(Z443="TM",0,IF(Data!Z443="AAM",SUMIFS(Data!AD:AD,Data!Z:Z,"TM",Data!X:X,Data!M443,AA:AA,"H"),IF(Data!Z443="AM",SUMIFS(Data!AD:AD,Data!Z:Z,"TM",Data!V:V,Data!M443,AA:AA,"H"),IF(Data!Z443="AZM",SUMIFS(Data!AD:AD,Data!Z:Z,"TM",Data!U:U,Data!M443,AA:AA,"H"),IF(Data!Z443="Zone",SUMIFS(Data!AD:AD,Data!Z:Z,"TM",Data!T:T,Data!M443,AA:AA,"H"),IF(Data!Z443="Region",SUMIFS(Data!AD:AD,Data!Z:Z,"TM",Data!S:S,Data!M443,AA:AA,"H"),IF(Data!Z443="Country",SUMIFS(Data!AD:AD,Data!Z:Z,"TM",Data!R:R,Data!M443,AA:AA,"H"),"")))))))</f>
        <v>0</v>
      </c>
      <c r="AE443" s="27">
        <f t="shared" si="111"/>
        <v>0</v>
      </c>
      <c r="AF443" s="26">
        <f t="shared" si="112"/>
        <v>0</v>
      </c>
      <c r="AG443" s="26">
        <f t="shared" si="113"/>
        <v>0</v>
      </c>
      <c r="AH443" s="26">
        <f t="shared" si="114"/>
        <v>0</v>
      </c>
      <c r="AJ443" s="28">
        <f>IF(Z443="TM",IF(AA443="U",(SUMIFS(Orders!AG:AG,Orders!AD:AD,Data!M443,Orders!W:W,0,Orders!X:X,0)+SUMIFS(Orders!AG:AG,Orders!AD:AD,Data!M443,Orders!W:W,1,Orders!X:X,1))/12000,0),IF(Data!Z443="AAM",SUMIFS(Data!AJ:AJ,Data!Z:Z,"TM",Data!X:X,Data!M443,AA:AA,"U"),IF(Data!Z443="AM",SUMIFS(Data!AJ:AJ,Data!Z:Z,"TM",Data!V:V,Data!M443,AA:AA,"U"),IF(Data!Z443="AZM",SUMIFS(Data!AJ:AJ,Data!Z:Z,"TM",Data!U:U,Data!M443,AA:AA,"U"),IF(Data!Z443="Zone",SUMIFS(Data!AJ:AJ,Data!Z:Z,"TM",Data!T:T,Data!M443,AA:AA,"U"),IF(Data!Z443="Region",SUMIFS(Data!AJ:AJ,Data!Z:Z,"TM",Data!S:S,Data!M443,AA:AA,"U"),IF(Data!Z443="Country",SUMIFS(Data!AJ:AJ,Data!Z:Z,"TM",Data!R:R,Data!M443,AA:AA,"U"),"")))))))</f>
        <v>0</v>
      </c>
      <c r="AK443" s="18">
        <f>IF(Z443="TM",IF(AA443="U",(SUMIFS(Orders!AG:AG,Orders!AD:AD,Data!M443,Orders!W:W,0,Orders!X:X,0)+SUMIFS(Orders!AG:AG,Orders!AD:AD,Data!M443,Orders!W:W,1,Orders!X:X,1)),0),IF(Data!Z443="AAM",SUMIFS(Data!AK:AK,Data!Z:Z,"TM",Data!X:X,Data!M443,AA:AA,"U"),IF(Data!Z443="AM",SUMIFS(Data!AK:AK,Data!Z:Z,"TM",Data!V:V,Data!M443,AA:AA,"U"),IF(Data!Z443="AZM",SUMIFS(Data!AK:AK,Data!Z:Z,"TM",Data!U:U,Data!M443,AA:AA,"U"),IF(Data!Z443="Zone",SUMIFS(Data!AK:AK,Data!Z:Z,"TM",Data!T:T,Data!M443,AA:AA,"U"),IF(Data!Z443="Region",SUMIFS(Data!AK:AK,Data!Z:Z,"TM",Data!S:S,Data!M443,AA:AA,"U"),IF(Data!Z443="Country",SUMIFS(Data!AK:AK,Data!Z:Z,"TM",Data!R:R,Data!M443,AA:AA,"U"),"")))))))</f>
        <v>0</v>
      </c>
      <c r="AL443" s="18">
        <f>IF(Z443="TM",12000*0,IF(Data!Z443="AAM",SUMIFS(Data!AL:AL,Data!Z:Z,"TM",Data!X:X,Data!M443,AA:AA,"H"),IF(Data!Z443="AM",SUMIFS(Data!AL:AL,Data!Z:Z,"TM",Data!V:V,Data!M443,AA:AA,"H"),IF(Data!Z443="AZM",SUMIFS(Data!AL:AL,Data!Z:Z,"TM",Data!U:U,Data!M443,AA:AA,"H"),IF(Data!Z443="Zone",SUMIFS(Data!AL:AL,Data!Z:Z,"TM",Data!T:T,Data!M443,AA:AA,"H"),IF(Data!Z443="Region",SUMIFS(Data!AL:AL,Data!Z:Z,"TM",Data!S:S,Data!M443,AA:AA,"H"),IF(Data!Z443="Country",SUMIFS(Data!AL:AL,Data!Z:Z,"TM",Data!R:R,Data!M443,AA:AA,"H"),"")))))))</f>
        <v>0</v>
      </c>
      <c r="AM443" s="27">
        <f t="shared" si="115"/>
        <v>0</v>
      </c>
      <c r="AN443" s="26">
        <f t="shared" si="116"/>
        <v>0</v>
      </c>
      <c r="AO443" s="26">
        <f t="shared" si="117"/>
        <v>0</v>
      </c>
      <c r="AQ443" s="28">
        <f t="shared" si="118"/>
        <v>0</v>
      </c>
      <c r="AR443" s="18">
        <f t="shared" si="119"/>
        <v>0</v>
      </c>
      <c r="AS443" s="18">
        <f t="shared" si="120"/>
        <v>0</v>
      </c>
      <c r="AT443" s="27">
        <f t="shared" si="121"/>
        <v>0</v>
      </c>
      <c r="AU443" s="27"/>
      <c r="AV443" s="27"/>
      <c r="AW443" s="18">
        <f>IF(Z443="TM",(COUNTIFS(Orders!AD:AD,Data!M443,Orders!W:W,0,Orders!X:X,0,Orders!S:S,"*Ray*")+COUNTIFS(Orders!AD:AD,Data!M443,Orders!W:W,1,Orders!X:X,1,Orders!S:S,"*Ray*")+COUNTIFS(Orders!AD:AD,Data!M443,Orders!W:W,0,Orders!X:X,0,Orders!S:S,"*Fabric*")+COUNTIFS(Orders!AD:AD,Data!M443,Orders!W:W,1,Orders!X:X,1,Orders!S:S,"*Fabric*")),IF(Data!Z443="AAM",SUMIFS(Data!AW:AW,Data!Z:Z,"TM",Data!X:X,Data!M443),IF(Data!Z443="AM",SUMIFS(Data!AW:AW,Data!Z:Z,"TM",Data!V:V,Data!M443),IF(Data!Z443="AZM",SUMIFS(Data!AW:AW,Data!Z:Z,"TM",Data!U:U,Data!M443),IF(Data!Z443="Zone",SUMIFS(Data!AW:AW,Data!Z:Z,"TM",Data!T:T,Data!M443),IF(Data!Z443="Region",SUMIFS(Data!AW:AW,Data!Z:Z,"TM",Data!S:S,Data!M443),IF(Data!Z443="Country",SUMIFS(Data!AW:AW,Data!Z:Z,"TM",Data!R:R,Data!M443),0)))))))</f>
        <v>0</v>
      </c>
      <c r="AX443" s="18">
        <f>IF(Z443="TM",(COUNTIFS(Orders!AD:AD,Data!M443,Orders!W:W,0,Orders!X:X,0,Orders!S:S,"*Starter*")+COUNTIFS(Orders!AD:AD,Data!M443,Orders!W:W,1,Orders!X:X,1,Orders!S:S,"*Starter*")),IF(Data!Z443="AAM",SUMIFS(Data!AX:AX,Data!Z:Z,"TM",Data!X:X,Data!M443),IF(Data!Z443="AM",SUMIFS(Data!AX:AX,Data!Z:Z,"TM",Data!V:V,Data!M443),IF(Data!Z443="AZM",SUMIFS(Data!AX:AX,Data!Z:Z,"TM",Data!U:U,Data!M443),IF(Data!Z443="Zone",SUMIFS(Data!AX:AX,Data!Z:Z,"TM",Data!T:T,Data!M443),IF(Data!Z443="Region",SUMIFS(Data!AX:AX,Data!Z:Z,"TM",Data!S:S,Data!M443),IF(Data!Z443="Country",SUMIFS(Data!AX:AX,Data!Z:Z,"TM",Data!R:R,Data!M443),0)))))))</f>
        <v>0</v>
      </c>
      <c r="AY443" s="18">
        <f>IF(Z443="TM",(COUNTIFS(Orders!AD:AD,Data!M443,Orders!W:W,0,Orders!X:X,0,Orders!S:S,"*Pro*")+COUNTIFS(Orders!AD:AD,Data!M443,Orders!W:W,1,Orders!X:X,1,Orders!S:S,"*Pro*")),IF(Data!Z443="AAM",SUMIFS(Data!AY:AY,Data!Z:Z,"TM",Data!X:X,Data!M443),IF(Data!Z443="AM",SUMIFS(Data!AY:AY,Data!Z:Z,"TM",Data!V:V,Data!M443),IF(Data!Z443="AZM",SUMIFS(Data!AY:AY,Data!Z:Z,"TM",Data!U:U,Data!M443),IF(Data!Z443="Zone",SUMIFS(Data!AY:AY,Data!Z:Z,"TM",Data!T:T,Data!M443),IF(Data!Z443="Region",SUMIFS(Data!AY:AY,Data!Z:Z,"TM",Data!S:S,Data!M443),IF(Data!Z443="Country",SUMIFS(Data!AY:AY,Data!Z:Z,"TM",Data!R:R,Data!M443),0)))))))</f>
        <v>0</v>
      </c>
      <c r="AZ443" s="18">
        <f>IF(Z443="TM",(COUNTIFS(Orders!AD:AD,Data!M443,Orders!W:W,0,Orders!X:X,0,Orders!S:S,"*Tab*")+COUNTIFS(Orders!AD:AD,Data!M443,Orders!W:W,1,Orders!X:X,1,Orders!S:S,"*Tab*")),IF(Data!Z443="AAM",SUMIFS(Data!AZ:AZ,Data!Z:Z,"TM",Data!X:X,Data!M443),IF(Data!Z443="AM",SUMIFS(Data!AZ:AZ,Data!Z:Z,"TM",Data!V:V,Data!M443),IF(Data!Z443="AZM",SUMIFS(Data!AZ:AZ,Data!Z:Z,"TM",Data!U:U,Data!M443),IF(Data!Z443="Zone",SUMIFS(Data!AZ:AZ,Data!Z:Z,"TM",Data!T:T,Data!M443),IF(Data!Z443="Region",SUMIFS(Data!AZ:AZ,Data!Z:Z,"TM",Data!S:S,Data!M443),IF(Data!Z443="Country",SUMIFS(Data!AZ:AZ,Data!Z:Z,"TM",Data!R:R,Data!M443),0)))))))</f>
        <v>0</v>
      </c>
      <c r="BA443" s="18">
        <f>IF(Z443="TM",(COUNTIFS(Orders!AD:AD,Data!M443,Orders!W:W,0,Orders!X:X,0,Orders!S:S,"*Dental*")+COUNTIFS(Orders!AD:AD,Data!M443,Orders!W:W,1,Orders!X:X,1,Orders!S:S,"*Dental*")+COUNTIFS(Orders!AD:AD,Data!M443,Orders!W:W,0,Orders!X:X,0,Orders!S:S,"*Pediatric*")+COUNTIFS(Orders!AD:AD,Data!M443,Orders!W:W,1,Orders!X:X,1,Orders!S:S,"*Pediatric*")),IF(Data!Z443="AAM",SUMIFS(Data!BA:BA,Data!Z:Z,"TM",Data!X:X,Data!M443),IF(Data!Z443="AM",SUMIFS(Data!BA:BA,Data!Z:Z,"TM",Data!V:V,Data!M443),IF(Data!Z443="AZM",SUMIFS(Data!BA:BA,Data!Z:Z,"TM",Data!U:U,Data!M443),IF(Data!Z443="Zone",SUMIFS(Data!BA:BA,Data!Z:Z,"TM",Data!T:T,Data!M443),IF(Data!Z443="Region",SUMIFS(Data!BA:BA,Data!Z:Z,"TM",Data!S:S,Data!M443),IF(Data!Z443="Country",SUMIFS(Data!BA:BA,Data!Z:Z,"TM",Data!R:R,Data!M443),0)))))))</f>
        <v>0</v>
      </c>
      <c r="BB443" s="18">
        <f>IF(Z443="TM",(COUNTIFS(Orders!AD:AD,Data!M443,Orders!W:W,0,Orders!X:X,0,Orders!S:S,"*Fabric*")+COUNTIFS(Orders!AD:AD,Data!M443,Orders!W:W,1,Orders!X:X,1,Orders!S:S,"*Fabric*")),IF(Data!Z443="AAM",SUMIFS(Data!BB:BB,Data!Z:Z,"TM",Data!X:X,Data!M443),IF(Data!Z443="AM",SUMIFS(Data!BB:BB,Data!Z:Z,"TM",Data!V:V,Data!M443),IF(Data!Z443="AZM",SUMIFS(Data!BB:BB,Data!Z:Z,"TM",Data!U:U,Data!M443),IF(Data!Z443="Zone",SUMIFS(Data!BB:BB,Data!Z:Z,"TM",Data!T:T,Data!M443),IF(Data!Z443="Region",SUMIFS(Data!BB:BB,Data!Z:Z,"TM",Data!S:S,Data!M443),IF(Data!Z443="Country",SUMIFS(Data!BB:BB,Data!Z:Z,"TM",Data!R:R,Data!M443),0)))))))</f>
        <v>0</v>
      </c>
    </row>
    <row r="444" spans="1:54" ht="15.75" x14ac:dyDescent="0.3">
      <c r="A444" s="33" t="str">
        <f t="shared" si="122"/>
        <v/>
      </c>
      <c r="B444" s="33" t="b">
        <f t="shared" si="123"/>
        <v>1</v>
      </c>
      <c r="C444" s="33" t="e">
        <f>IF(ISERROR(SMALL($D$4:$D$594,E444)),””,SMALL($D$4:$D$594,E444))</f>
        <v>#NAME?</v>
      </c>
      <c r="D444" s="34" t="str">
        <f t="shared" si="124"/>
        <v/>
      </c>
      <c r="E444" s="33">
        <f>ROWS($E$4:E444)</f>
        <v>441</v>
      </c>
      <c r="F444" s="33">
        <f t="shared" si="125"/>
        <v>0</v>
      </c>
      <c r="G444" s="33">
        <f>IF(OR(Report!$C$7="",Report!$C$7="All Levels"),1,IF(Report!$C$7=Data!Z444,1,0))</f>
        <v>0</v>
      </c>
      <c r="H444" s="33">
        <f t="shared" si="126"/>
        <v>1</v>
      </c>
      <c r="I444" s="33">
        <f t="shared" si="127"/>
        <v>3</v>
      </c>
      <c r="J444" s="33">
        <f>IF(OR(Report!$F$7="",Report!$F$7="All AMs"),1,IF(Report!$F$7=Data!W444,1,0))</f>
        <v>1</v>
      </c>
      <c r="K444" s="33">
        <f>IF(OR(Report!$E$7="",Report!$E$7="All Zones"),1,IF(Report!$E$7=Data!P444,1,0))</f>
        <v>1</v>
      </c>
      <c r="L444" s="33">
        <f>IF(OR(Report!$D$7="",Report!$D$7="All Regions"),1,IF(Report!$D$7=Data!O444,1,0))</f>
        <v>1</v>
      </c>
      <c r="M444" s="67" t="s">
        <v>1290</v>
      </c>
      <c r="N444" s="67" t="s">
        <v>1291</v>
      </c>
      <c r="O444" s="68" t="s">
        <v>19</v>
      </c>
      <c r="P444" s="68" t="s">
        <v>688</v>
      </c>
      <c r="Q444" s="68" t="s">
        <v>847</v>
      </c>
      <c r="R444" s="67" t="s">
        <v>777</v>
      </c>
      <c r="S444" s="67" t="s">
        <v>753</v>
      </c>
      <c r="T444" s="67" t="s">
        <v>554</v>
      </c>
      <c r="U444" s="67"/>
      <c r="V444" s="67" t="s">
        <v>846</v>
      </c>
      <c r="W444" s="67" t="s">
        <v>730</v>
      </c>
      <c r="X444" s="67"/>
      <c r="Y444" s="68" t="s">
        <v>362</v>
      </c>
      <c r="Z444" s="68" t="s">
        <v>13</v>
      </c>
      <c r="AA444" s="68" t="s">
        <v>70</v>
      </c>
      <c r="AB444" s="18">
        <f>IF(Z444="TM",IF(AA444="H",(COUNTIFS(Orders!AD:AD,Data!M444,Orders!W:W,0,Orders!X:X,0)+COUNTIFS(Orders!AD:AD,Data!M444,Orders!W:W,1,Orders!X:X,1)),0),IF(Data!Z444="AAM",SUMIFS(Data!AB:AB,Data!Z:Z,"TM",Data!X:X,Data!M444,AA:AA,"H"),IF(Data!Z444="AM",SUMIFS(Data!AB:AB,Data!Z:Z,"TM",Data!V:V,Data!M444,AA:AA,"H"),IF(Data!Z444="AZM",SUMIFS(Data!AB:AB,Data!Z:Z,"TM",Data!U:U,Data!M444,AA:AA,"H"),IF(Data!Z444="ZM",SUMIFS(Data!AB:AB,Data!Z:Z,"TM",Data!T:T,Data!M444,AA:AA,"H"),IF(Data!Z444="RM",SUMIFS(Data!AB:AB,Data!Z:Z,"TM",Data!S:S,Data!M444,AA:AA,"H"),IF(Data!Z444="CM",SUMIFS(Data!AB:AB,Data!Z:Z,"TM",Data!R:R,Data!M444,AA:AA,"H"),"")))))))</f>
        <v>0</v>
      </c>
      <c r="AC444" s="28">
        <f>IF(Z444="TM",IF(AA444="H",(SUMIFS(Orders!AG:AG,Orders!AD:AD,Data!M444,Orders!W:W,0,Orders!X:X,0)+SUMIFS(Orders!AG:AG,Orders!AD:AD,Data!M444,Orders!W:W,1,Orders!X:X,1))/12000,0),IF(Data!Z444="AAM",SUMIFS(Data!AC:AC,Data!Z:Z,"TM",Data!X:X,Data!M444,AA:AA,"H"),IF(Data!Z444="AM",SUMIFS(Data!AC:AC,Data!Z:Z,"TM",Data!V:V,Data!M444,AA:AA,"H"),IF(Data!Z444="AZM",SUMIFS(Data!AC:AC,Data!Z:Z,"TM",Data!U:U,Data!M444,AA:AA,"H"),IF(Data!Z444="Zone",SUMIFS(Data!AC:AC,Data!Z:Z,"TM",Data!T:T,Data!M444,AA:AA,"H"),IF(Data!Z444="Region",SUMIFS(Data!AC:AC,Data!Z:Z,"TM",Data!S:S,Data!M444,AA:AA,"H"),IF(Data!Z444="Country",SUMIFS(Data!AC:AC,Data!Z:Z,"TM",Data!R:R,Data!M444,AA:AA,"H"),"")))))))</f>
        <v>0</v>
      </c>
      <c r="AD444" s="18">
        <f>IF(Z444="TM",0,IF(Data!Z444="AAM",SUMIFS(Data!AD:AD,Data!Z:Z,"TM",Data!X:X,Data!M444,AA:AA,"H"),IF(Data!Z444="AM",SUMIFS(Data!AD:AD,Data!Z:Z,"TM",Data!V:V,Data!M444,AA:AA,"H"),IF(Data!Z444="AZM",SUMIFS(Data!AD:AD,Data!Z:Z,"TM",Data!U:U,Data!M444,AA:AA,"H"),IF(Data!Z444="Zone",SUMIFS(Data!AD:AD,Data!Z:Z,"TM",Data!T:T,Data!M444,AA:AA,"H"),IF(Data!Z444="Region",SUMIFS(Data!AD:AD,Data!Z:Z,"TM",Data!S:S,Data!M444,AA:AA,"H"),IF(Data!Z444="Country",SUMIFS(Data!AD:AD,Data!Z:Z,"TM",Data!R:R,Data!M444,AA:AA,"H"),"")))))))</f>
        <v>0</v>
      </c>
      <c r="AE444" s="27">
        <f t="shared" si="111"/>
        <v>0</v>
      </c>
      <c r="AF444" s="26">
        <f t="shared" si="112"/>
        <v>0</v>
      </c>
      <c r="AG444" s="26">
        <f t="shared" si="113"/>
        <v>0</v>
      </c>
      <c r="AH444" s="26">
        <f t="shared" si="114"/>
        <v>0</v>
      </c>
      <c r="AJ444" s="28">
        <f>IF(Z444="TM",IF(AA444="U",(SUMIFS(Orders!AG:AG,Orders!AD:AD,Data!M444,Orders!W:W,0,Orders!X:X,0)+SUMIFS(Orders!AG:AG,Orders!AD:AD,Data!M444,Orders!W:W,1,Orders!X:X,1))/12000,0),IF(Data!Z444="AAM",SUMIFS(Data!AJ:AJ,Data!Z:Z,"TM",Data!X:X,Data!M444,AA:AA,"U"),IF(Data!Z444="AM",SUMIFS(Data!AJ:AJ,Data!Z:Z,"TM",Data!V:V,Data!M444,AA:AA,"U"),IF(Data!Z444="AZM",SUMIFS(Data!AJ:AJ,Data!Z:Z,"TM",Data!U:U,Data!M444,AA:AA,"U"),IF(Data!Z444="Zone",SUMIFS(Data!AJ:AJ,Data!Z:Z,"TM",Data!T:T,Data!M444,AA:AA,"U"),IF(Data!Z444="Region",SUMIFS(Data!AJ:AJ,Data!Z:Z,"TM",Data!S:S,Data!M444,AA:AA,"U"),IF(Data!Z444="Country",SUMIFS(Data!AJ:AJ,Data!Z:Z,"TM",Data!R:R,Data!M444,AA:AA,"U"),"")))))))</f>
        <v>0</v>
      </c>
      <c r="AK444" s="18">
        <f>IF(Z444="TM",IF(AA444="U",(SUMIFS(Orders!AG:AG,Orders!AD:AD,Data!M444,Orders!W:W,0,Orders!X:X,0)+SUMIFS(Orders!AG:AG,Orders!AD:AD,Data!M444,Orders!W:W,1,Orders!X:X,1)),0),IF(Data!Z444="AAM",SUMIFS(Data!AK:AK,Data!Z:Z,"TM",Data!X:X,Data!M444,AA:AA,"U"),IF(Data!Z444="AM",SUMIFS(Data!AK:AK,Data!Z:Z,"TM",Data!V:V,Data!M444,AA:AA,"U"),IF(Data!Z444="AZM",SUMIFS(Data!AK:AK,Data!Z:Z,"TM",Data!U:U,Data!M444,AA:AA,"U"),IF(Data!Z444="Zone",SUMIFS(Data!AK:AK,Data!Z:Z,"TM",Data!T:T,Data!M444,AA:AA,"U"),IF(Data!Z444="Region",SUMIFS(Data!AK:AK,Data!Z:Z,"TM",Data!S:S,Data!M444,AA:AA,"U"),IF(Data!Z444="Country",SUMIFS(Data!AK:AK,Data!Z:Z,"TM",Data!R:R,Data!M444,AA:AA,"U"),"")))))))</f>
        <v>0</v>
      </c>
      <c r="AL444" s="18">
        <f>IF(Z444="TM",12000*0,IF(Data!Z444="AAM",SUMIFS(Data!AL:AL,Data!Z:Z,"TM",Data!X:X,Data!M444,AA:AA,"H"),IF(Data!Z444="AM",SUMIFS(Data!AL:AL,Data!Z:Z,"TM",Data!V:V,Data!M444,AA:AA,"H"),IF(Data!Z444="AZM",SUMIFS(Data!AL:AL,Data!Z:Z,"TM",Data!U:U,Data!M444,AA:AA,"H"),IF(Data!Z444="Zone",SUMIFS(Data!AL:AL,Data!Z:Z,"TM",Data!T:T,Data!M444,AA:AA,"H"),IF(Data!Z444="Region",SUMIFS(Data!AL:AL,Data!Z:Z,"TM",Data!S:S,Data!M444,AA:AA,"H"),IF(Data!Z444="Country",SUMIFS(Data!AL:AL,Data!Z:Z,"TM",Data!R:R,Data!M444,AA:AA,"H"),"")))))))</f>
        <v>0</v>
      </c>
      <c r="AM444" s="27">
        <f t="shared" si="115"/>
        <v>0</v>
      </c>
      <c r="AN444" s="26">
        <f t="shared" si="116"/>
        <v>0</v>
      </c>
      <c r="AO444" s="26">
        <f t="shared" si="117"/>
        <v>0</v>
      </c>
      <c r="AQ444" s="28">
        <f t="shared" si="118"/>
        <v>0</v>
      </c>
      <c r="AR444" s="18">
        <f t="shared" si="119"/>
        <v>0</v>
      </c>
      <c r="AS444" s="18">
        <f t="shared" si="120"/>
        <v>0</v>
      </c>
      <c r="AT444" s="27">
        <f t="shared" si="121"/>
        <v>0</v>
      </c>
      <c r="AU444" s="27"/>
      <c r="AV444" s="27"/>
      <c r="AW444" s="18">
        <f>IF(Z444="TM",(COUNTIFS(Orders!AD:AD,Data!M444,Orders!W:W,0,Orders!X:X,0,Orders!S:S,"*Ray*")+COUNTIFS(Orders!AD:AD,Data!M444,Orders!W:W,1,Orders!X:X,1,Orders!S:S,"*Ray*")+COUNTIFS(Orders!AD:AD,Data!M444,Orders!W:W,0,Orders!X:X,0,Orders!S:S,"*Fabric*")+COUNTIFS(Orders!AD:AD,Data!M444,Orders!W:W,1,Orders!X:X,1,Orders!S:S,"*Fabric*")),IF(Data!Z444="AAM",SUMIFS(Data!AW:AW,Data!Z:Z,"TM",Data!X:X,Data!M444),IF(Data!Z444="AM",SUMIFS(Data!AW:AW,Data!Z:Z,"TM",Data!V:V,Data!M444),IF(Data!Z444="AZM",SUMIFS(Data!AW:AW,Data!Z:Z,"TM",Data!U:U,Data!M444),IF(Data!Z444="Zone",SUMIFS(Data!AW:AW,Data!Z:Z,"TM",Data!T:T,Data!M444),IF(Data!Z444="Region",SUMIFS(Data!AW:AW,Data!Z:Z,"TM",Data!S:S,Data!M444),IF(Data!Z444="Country",SUMIFS(Data!AW:AW,Data!Z:Z,"TM",Data!R:R,Data!M444),0)))))))</f>
        <v>0</v>
      </c>
      <c r="AX444" s="18">
        <f>IF(Z444="TM",(COUNTIFS(Orders!AD:AD,Data!M444,Orders!W:W,0,Orders!X:X,0,Orders!S:S,"*Starter*")+COUNTIFS(Orders!AD:AD,Data!M444,Orders!W:W,1,Orders!X:X,1,Orders!S:S,"*Starter*")),IF(Data!Z444="AAM",SUMIFS(Data!AX:AX,Data!Z:Z,"TM",Data!X:X,Data!M444),IF(Data!Z444="AM",SUMIFS(Data!AX:AX,Data!Z:Z,"TM",Data!V:V,Data!M444),IF(Data!Z444="AZM",SUMIFS(Data!AX:AX,Data!Z:Z,"TM",Data!U:U,Data!M444),IF(Data!Z444="Zone",SUMIFS(Data!AX:AX,Data!Z:Z,"TM",Data!T:T,Data!M444),IF(Data!Z444="Region",SUMIFS(Data!AX:AX,Data!Z:Z,"TM",Data!S:S,Data!M444),IF(Data!Z444="Country",SUMIFS(Data!AX:AX,Data!Z:Z,"TM",Data!R:R,Data!M444),0)))))))</f>
        <v>0</v>
      </c>
      <c r="AY444" s="18">
        <f>IF(Z444="TM",(COUNTIFS(Orders!AD:AD,Data!M444,Orders!W:W,0,Orders!X:X,0,Orders!S:S,"*Pro*")+COUNTIFS(Orders!AD:AD,Data!M444,Orders!W:W,1,Orders!X:X,1,Orders!S:S,"*Pro*")),IF(Data!Z444="AAM",SUMIFS(Data!AY:AY,Data!Z:Z,"TM",Data!X:X,Data!M444),IF(Data!Z444="AM",SUMIFS(Data!AY:AY,Data!Z:Z,"TM",Data!V:V,Data!M444),IF(Data!Z444="AZM",SUMIFS(Data!AY:AY,Data!Z:Z,"TM",Data!U:U,Data!M444),IF(Data!Z444="Zone",SUMIFS(Data!AY:AY,Data!Z:Z,"TM",Data!T:T,Data!M444),IF(Data!Z444="Region",SUMIFS(Data!AY:AY,Data!Z:Z,"TM",Data!S:S,Data!M444),IF(Data!Z444="Country",SUMIFS(Data!AY:AY,Data!Z:Z,"TM",Data!R:R,Data!M444),0)))))))</f>
        <v>0</v>
      </c>
      <c r="AZ444" s="18">
        <f>IF(Z444="TM",(COUNTIFS(Orders!AD:AD,Data!M444,Orders!W:W,0,Orders!X:X,0,Orders!S:S,"*Tab*")+COUNTIFS(Orders!AD:AD,Data!M444,Orders!W:W,1,Orders!X:X,1,Orders!S:S,"*Tab*")),IF(Data!Z444="AAM",SUMIFS(Data!AZ:AZ,Data!Z:Z,"TM",Data!X:X,Data!M444),IF(Data!Z444="AM",SUMIFS(Data!AZ:AZ,Data!Z:Z,"TM",Data!V:V,Data!M444),IF(Data!Z444="AZM",SUMIFS(Data!AZ:AZ,Data!Z:Z,"TM",Data!U:U,Data!M444),IF(Data!Z444="Zone",SUMIFS(Data!AZ:AZ,Data!Z:Z,"TM",Data!T:T,Data!M444),IF(Data!Z444="Region",SUMIFS(Data!AZ:AZ,Data!Z:Z,"TM",Data!S:S,Data!M444),IF(Data!Z444="Country",SUMIFS(Data!AZ:AZ,Data!Z:Z,"TM",Data!R:R,Data!M444),0)))))))</f>
        <v>0</v>
      </c>
      <c r="BA444" s="18">
        <f>IF(Z444="TM",(COUNTIFS(Orders!AD:AD,Data!M444,Orders!W:W,0,Orders!X:X,0,Orders!S:S,"*Dental*")+COUNTIFS(Orders!AD:AD,Data!M444,Orders!W:W,1,Orders!X:X,1,Orders!S:S,"*Dental*")+COUNTIFS(Orders!AD:AD,Data!M444,Orders!W:W,0,Orders!X:X,0,Orders!S:S,"*Pediatric*")+COUNTIFS(Orders!AD:AD,Data!M444,Orders!W:W,1,Orders!X:X,1,Orders!S:S,"*Pediatric*")),IF(Data!Z444="AAM",SUMIFS(Data!BA:BA,Data!Z:Z,"TM",Data!X:X,Data!M444),IF(Data!Z444="AM",SUMIFS(Data!BA:BA,Data!Z:Z,"TM",Data!V:V,Data!M444),IF(Data!Z444="AZM",SUMIFS(Data!BA:BA,Data!Z:Z,"TM",Data!U:U,Data!M444),IF(Data!Z444="Zone",SUMIFS(Data!BA:BA,Data!Z:Z,"TM",Data!T:T,Data!M444),IF(Data!Z444="Region",SUMIFS(Data!BA:BA,Data!Z:Z,"TM",Data!S:S,Data!M444),IF(Data!Z444="Country",SUMIFS(Data!BA:BA,Data!Z:Z,"TM",Data!R:R,Data!M444),0)))))))</f>
        <v>0</v>
      </c>
      <c r="BB444" s="18">
        <f>IF(Z444="TM",(COUNTIFS(Orders!AD:AD,Data!M444,Orders!W:W,0,Orders!X:X,0,Orders!S:S,"*Fabric*")+COUNTIFS(Orders!AD:AD,Data!M444,Orders!W:W,1,Orders!X:X,1,Orders!S:S,"*Fabric*")),IF(Data!Z444="AAM",SUMIFS(Data!BB:BB,Data!Z:Z,"TM",Data!X:X,Data!M444),IF(Data!Z444="AM",SUMIFS(Data!BB:BB,Data!Z:Z,"TM",Data!V:V,Data!M444),IF(Data!Z444="AZM",SUMIFS(Data!BB:BB,Data!Z:Z,"TM",Data!U:U,Data!M444),IF(Data!Z444="Zone",SUMIFS(Data!BB:BB,Data!Z:Z,"TM",Data!T:T,Data!M444),IF(Data!Z444="Region",SUMIFS(Data!BB:BB,Data!Z:Z,"TM",Data!S:S,Data!M444),IF(Data!Z444="Country",SUMIFS(Data!BB:BB,Data!Z:Z,"TM",Data!R:R,Data!M444),0)))))))</f>
        <v>0</v>
      </c>
    </row>
    <row r="445" spans="1:54" ht="15.75" x14ac:dyDescent="0.3">
      <c r="A445" s="33" t="str">
        <f t="shared" si="122"/>
        <v/>
      </c>
      <c r="B445" s="33" t="b">
        <f t="shared" si="123"/>
        <v>1</v>
      </c>
      <c r="C445" s="33" t="e">
        <f>IF(ISERROR(SMALL($D$4:$D$594,E445)),””,SMALL($D$4:$D$594,E445))</f>
        <v>#NAME?</v>
      </c>
      <c r="D445" s="34" t="str">
        <f t="shared" si="124"/>
        <v/>
      </c>
      <c r="E445" s="33">
        <f>ROWS($E$4:E445)</f>
        <v>442</v>
      </c>
      <c r="F445" s="33">
        <f t="shared" si="125"/>
        <v>0</v>
      </c>
      <c r="G445" s="33">
        <f>IF(OR(Report!$C$7="",Report!$C$7="All Levels"),1,IF(Report!$C$7=Data!Z445,1,0))</f>
        <v>0</v>
      </c>
      <c r="H445" s="33">
        <f t="shared" si="126"/>
        <v>1</v>
      </c>
      <c r="I445" s="33">
        <f t="shared" si="127"/>
        <v>3</v>
      </c>
      <c r="J445" s="33">
        <f>IF(OR(Report!$F$7="",Report!$F$7="All AMs"),1,IF(Report!$F$7=Data!W445,1,0))</f>
        <v>1</v>
      </c>
      <c r="K445" s="33">
        <f>IF(OR(Report!$E$7="",Report!$E$7="All Zones"),1,IF(Report!$E$7=Data!P445,1,0))</f>
        <v>1</v>
      </c>
      <c r="L445" s="33">
        <f>IF(OR(Report!$D$7="",Report!$D$7="All Regions"),1,IF(Report!$D$7=Data!O445,1,0))</f>
        <v>1</v>
      </c>
      <c r="M445" s="67" t="s">
        <v>1292</v>
      </c>
      <c r="N445" s="67" t="s">
        <v>1293</v>
      </c>
      <c r="O445" s="68" t="s">
        <v>19</v>
      </c>
      <c r="P445" s="68" t="s">
        <v>688</v>
      </c>
      <c r="Q445" s="68" t="s">
        <v>847</v>
      </c>
      <c r="R445" s="67" t="s">
        <v>777</v>
      </c>
      <c r="S445" s="67" t="s">
        <v>753</v>
      </c>
      <c r="T445" s="67" t="s">
        <v>554</v>
      </c>
      <c r="U445" s="67"/>
      <c r="V445" s="67" t="s">
        <v>846</v>
      </c>
      <c r="W445" s="67" t="s">
        <v>730</v>
      </c>
      <c r="X445" s="67"/>
      <c r="Y445" s="68" t="s">
        <v>362</v>
      </c>
      <c r="Z445" s="68" t="s">
        <v>13</v>
      </c>
      <c r="AA445" s="68" t="s">
        <v>70</v>
      </c>
      <c r="AB445" s="18">
        <f>IF(Z445="TM",IF(AA445="H",(COUNTIFS(Orders!AD:AD,Data!M445,Orders!W:W,0,Orders!X:X,0)+COUNTIFS(Orders!AD:AD,Data!M445,Orders!W:W,1,Orders!X:X,1)),0),IF(Data!Z445="AAM",SUMIFS(Data!AB:AB,Data!Z:Z,"TM",Data!X:X,Data!M445,AA:AA,"H"),IF(Data!Z445="AM",SUMIFS(Data!AB:AB,Data!Z:Z,"TM",Data!V:V,Data!M445,AA:AA,"H"),IF(Data!Z445="AZM",SUMIFS(Data!AB:AB,Data!Z:Z,"TM",Data!U:U,Data!M445,AA:AA,"H"),IF(Data!Z445="ZM",SUMIFS(Data!AB:AB,Data!Z:Z,"TM",Data!T:T,Data!M445,AA:AA,"H"),IF(Data!Z445="RM",SUMIFS(Data!AB:AB,Data!Z:Z,"TM",Data!S:S,Data!M445,AA:AA,"H"),IF(Data!Z445="CM",SUMIFS(Data!AB:AB,Data!Z:Z,"TM",Data!R:R,Data!M445,AA:AA,"H"),"")))))))</f>
        <v>0</v>
      </c>
      <c r="AC445" s="28">
        <f>IF(Z445="TM",IF(AA445="H",(SUMIFS(Orders!AG:AG,Orders!AD:AD,Data!M445,Orders!W:W,0,Orders!X:X,0)+SUMIFS(Orders!AG:AG,Orders!AD:AD,Data!M445,Orders!W:W,1,Orders!X:X,1))/12000,0),IF(Data!Z445="AAM",SUMIFS(Data!AC:AC,Data!Z:Z,"TM",Data!X:X,Data!M445,AA:AA,"H"),IF(Data!Z445="AM",SUMIFS(Data!AC:AC,Data!Z:Z,"TM",Data!V:V,Data!M445,AA:AA,"H"),IF(Data!Z445="AZM",SUMIFS(Data!AC:AC,Data!Z:Z,"TM",Data!U:U,Data!M445,AA:AA,"H"),IF(Data!Z445="Zone",SUMIFS(Data!AC:AC,Data!Z:Z,"TM",Data!T:T,Data!M445,AA:AA,"H"),IF(Data!Z445="Region",SUMIFS(Data!AC:AC,Data!Z:Z,"TM",Data!S:S,Data!M445,AA:AA,"H"),IF(Data!Z445="Country",SUMIFS(Data!AC:AC,Data!Z:Z,"TM",Data!R:R,Data!M445,AA:AA,"H"),"")))))))</f>
        <v>0</v>
      </c>
      <c r="AD445" s="18">
        <f>IF(Z445="TM",0,IF(Data!Z445="AAM",SUMIFS(Data!AD:AD,Data!Z:Z,"TM",Data!X:X,Data!M445,AA:AA,"H"),IF(Data!Z445="AM",SUMIFS(Data!AD:AD,Data!Z:Z,"TM",Data!V:V,Data!M445,AA:AA,"H"),IF(Data!Z445="AZM",SUMIFS(Data!AD:AD,Data!Z:Z,"TM",Data!U:U,Data!M445,AA:AA,"H"),IF(Data!Z445="Zone",SUMIFS(Data!AD:AD,Data!Z:Z,"TM",Data!T:T,Data!M445,AA:AA,"H"),IF(Data!Z445="Region",SUMIFS(Data!AD:AD,Data!Z:Z,"TM",Data!S:S,Data!M445,AA:AA,"H"),IF(Data!Z445="Country",SUMIFS(Data!AD:AD,Data!Z:Z,"TM",Data!R:R,Data!M445,AA:AA,"H"),"")))))))</f>
        <v>0</v>
      </c>
      <c r="AE445" s="27">
        <f t="shared" si="111"/>
        <v>0</v>
      </c>
      <c r="AF445" s="26">
        <f t="shared" si="112"/>
        <v>0</v>
      </c>
      <c r="AG445" s="26">
        <f t="shared" si="113"/>
        <v>0</v>
      </c>
      <c r="AH445" s="26">
        <f t="shared" si="114"/>
        <v>0</v>
      </c>
      <c r="AJ445" s="28">
        <f>IF(Z445="TM",IF(AA445="U",(SUMIFS(Orders!AG:AG,Orders!AD:AD,Data!M445,Orders!W:W,0,Orders!X:X,0)+SUMIFS(Orders!AG:AG,Orders!AD:AD,Data!M445,Orders!W:W,1,Orders!X:X,1))/12000,0),IF(Data!Z445="AAM",SUMIFS(Data!AJ:AJ,Data!Z:Z,"TM",Data!X:X,Data!M445,AA:AA,"U"),IF(Data!Z445="AM",SUMIFS(Data!AJ:AJ,Data!Z:Z,"TM",Data!V:V,Data!M445,AA:AA,"U"),IF(Data!Z445="AZM",SUMIFS(Data!AJ:AJ,Data!Z:Z,"TM",Data!U:U,Data!M445,AA:AA,"U"),IF(Data!Z445="Zone",SUMIFS(Data!AJ:AJ,Data!Z:Z,"TM",Data!T:T,Data!M445,AA:AA,"U"),IF(Data!Z445="Region",SUMIFS(Data!AJ:AJ,Data!Z:Z,"TM",Data!S:S,Data!M445,AA:AA,"U"),IF(Data!Z445="Country",SUMIFS(Data!AJ:AJ,Data!Z:Z,"TM",Data!R:R,Data!M445,AA:AA,"U"),"")))))))</f>
        <v>0</v>
      </c>
      <c r="AK445" s="18">
        <f>IF(Z445="TM",IF(AA445="U",(SUMIFS(Orders!AG:AG,Orders!AD:AD,Data!M445,Orders!W:W,0,Orders!X:X,0)+SUMIFS(Orders!AG:AG,Orders!AD:AD,Data!M445,Orders!W:W,1,Orders!X:X,1)),0),IF(Data!Z445="AAM",SUMIFS(Data!AK:AK,Data!Z:Z,"TM",Data!X:X,Data!M445,AA:AA,"U"),IF(Data!Z445="AM",SUMIFS(Data!AK:AK,Data!Z:Z,"TM",Data!V:V,Data!M445,AA:AA,"U"),IF(Data!Z445="AZM",SUMIFS(Data!AK:AK,Data!Z:Z,"TM",Data!U:U,Data!M445,AA:AA,"U"),IF(Data!Z445="Zone",SUMIFS(Data!AK:AK,Data!Z:Z,"TM",Data!T:T,Data!M445,AA:AA,"U"),IF(Data!Z445="Region",SUMIFS(Data!AK:AK,Data!Z:Z,"TM",Data!S:S,Data!M445,AA:AA,"U"),IF(Data!Z445="Country",SUMIFS(Data!AK:AK,Data!Z:Z,"TM",Data!R:R,Data!M445,AA:AA,"U"),"")))))))</f>
        <v>0</v>
      </c>
      <c r="AL445" s="18">
        <f>IF(Z445="TM",12000*0,IF(Data!Z445="AAM",SUMIFS(Data!AL:AL,Data!Z:Z,"TM",Data!X:X,Data!M445,AA:AA,"H"),IF(Data!Z445="AM",SUMIFS(Data!AL:AL,Data!Z:Z,"TM",Data!V:V,Data!M445,AA:AA,"H"),IF(Data!Z445="AZM",SUMIFS(Data!AL:AL,Data!Z:Z,"TM",Data!U:U,Data!M445,AA:AA,"H"),IF(Data!Z445="Zone",SUMIFS(Data!AL:AL,Data!Z:Z,"TM",Data!T:T,Data!M445,AA:AA,"H"),IF(Data!Z445="Region",SUMIFS(Data!AL:AL,Data!Z:Z,"TM",Data!S:S,Data!M445,AA:AA,"H"),IF(Data!Z445="Country",SUMIFS(Data!AL:AL,Data!Z:Z,"TM",Data!R:R,Data!M445,AA:AA,"H"),"")))))))</f>
        <v>0</v>
      </c>
      <c r="AM445" s="27">
        <f t="shared" si="115"/>
        <v>0</v>
      </c>
      <c r="AN445" s="26">
        <f t="shared" si="116"/>
        <v>0</v>
      </c>
      <c r="AO445" s="26">
        <f t="shared" si="117"/>
        <v>0</v>
      </c>
      <c r="AQ445" s="28">
        <f t="shared" si="118"/>
        <v>0</v>
      </c>
      <c r="AR445" s="18">
        <f t="shared" si="119"/>
        <v>0</v>
      </c>
      <c r="AS445" s="18">
        <f t="shared" si="120"/>
        <v>0</v>
      </c>
      <c r="AT445" s="27">
        <f t="shared" si="121"/>
        <v>0</v>
      </c>
      <c r="AU445" s="27"/>
      <c r="AV445" s="27"/>
      <c r="AW445" s="18">
        <f>IF(Z445="TM",(COUNTIFS(Orders!AD:AD,Data!M445,Orders!W:W,0,Orders!X:X,0,Orders!S:S,"*Ray*")+COUNTIFS(Orders!AD:AD,Data!M445,Orders!W:W,1,Orders!X:X,1,Orders!S:S,"*Ray*")+COUNTIFS(Orders!AD:AD,Data!M445,Orders!W:W,0,Orders!X:X,0,Orders!S:S,"*Fabric*")+COUNTIFS(Orders!AD:AD,Data!M445,Orders!W:W,1,Orders!X:X,1,Orders!S:S,"*Fabric*")),IF(Data!Z445="AAM",SUMIFS(Data!AW:AW,Data!Z:Z,"TM",Data!X:X,Data!M445),IF(Data!Z445="AM",SUMIFS(Data!AW:AW,Data!Z:Z,"TM",Data!V:V,Data!M445),IF(Data!Z445="AZM",SUMIFS(Data!AW:AW,Data!Z:Z,"TM",Data!U:U,Data!M445),IF(Data!Z445="Zone",SUMIFS(Data!AW:AW,Data!Z:Z,"TM",Data!T:T,Data!M445),IF(Data!Z445="Region",SUMIFS(Data!AW:AW,Data!Z:Z,"TM",Data!S:S,Data!M445),IF(Data!Z445="Country",SUMIFS(Data!AW:AW,Data!Z:Z,"TM",Data!R:R,Data!M445),0)))))))</f>
        <v>0</v>
      </c>
      <c r="AX445" s="18">
        <f>IF(Z445="TM",(COUNTIFS(Orders!AD:AD,Data!M445,Orders!W:W,0,Orders!X:X,0,Orders!S:S,"*Starter*")+COUNTIFS(Orders!AD:AD,Data!M445,Orders!W:W,1,Orders!X:X,1,Orders!S:S,"*Starter*")),IF(Data!Z445="AAM",SUMIFS(Data!AX:AX,Data!Z:Z,"TM",Data!X:X,Data!M445),IF(Data!Z445="AM",SUMIFS(Data!AX:AX,Data!Z:Z,"TM",Data!V:V,Data!M445),IF(Data!Z445="AZM",SUMIFS(Data!AX:AX,Data!Z:Z,"TM",Data!U:U,Data!M445),IF(Data!Z445="Zone",SUMIFS(Data!AX:AX,Data!Z:Z,"TM",Data!T:T,Data!M445),IF(Data!Z445="Region",SUMIFS(Data!AX:AX,Data!Z:Z,"TM",Data!S:S,Data!M445),IF(Data!Z445="Country",SUMIFS(Data!AX:AX,Data!Z:Z,"TM",Data!R:R,Data!M445),0)))))))</f>
        <v>0</v>
      </c>
      <c r="AY445" s="18">
        <f>IF(Z445="TM",(COUNTIFS(Orders!AD:AD,Data!M445,Orders!W:W,0,Orders!X:X,0,Orders!S:S,"*Pro*")+COUNTIFS(Orders!AD:AD,Data!M445,Orders!W:W,1,Orders!X:X,1,Orders!S:S,"*Pro*")),IF(Data!Z445="AAM",SUMIFS(Data!AY:AY,Data!Z:Z,"TM",Data!X:X,Data!M445),IF(Data!Z445="AM",SUMIFS(Data!AY:AY,Data!Z:Z,"TM",Data!V:V,Data!M445),IF(Data!Z445="AZM",SUMIFS(Data!AY:AY,Data!Z:Z,"TM",Data!U:U,Data!M445),IF(Data!Z445="Zone",SUMIFS(Data!AY:AY,Data!Z:Z,"TM",Data!T:T,Data!M445),IF(Data!Z445="Region",SUMIFS(Data!AY:AY,Data!Z:Z,"TM",Data!S:S,Data!M445),IF(Data!Z445="Country",SUMIFS(Data!AY:AY,Data!Z:Z,"TM",Data!R:R,Data!M445),0)))))))</f>
        <v>0</v>
      </c>
      <c r="AZ445" s="18">
        <f>IF(Z445="TM",(COUNTIFS(Orders!AD:AD,Data!M445,Orders!W:W,0,Orders!X:X,0,Orders!S:S,"*Tab*")+COUNTIFS(Orders!AD:AD,Data!M445,Orders!W:W,1,Orders!X:X,1,Orders!S:S,"*Tab*")),IF(Data!Z445="AAM",SUMIFS(Data!AZ:AZ,Data!Z:Z,"TM",Data!X:X,Data!M445),IF(Data!Z445="AM",SUMIFS(Data!AZ:AZ,Data!Z:Z,"TM",Data!V:V,Data!M445),IF(Data!Z445="AZM",SUMIFS(Data!AZ:AZ,Data!Z:Z,"TM",Data!U:U,Data!M445),IF(Data!Z445="Zone",SUMIFS(Data!AZ:AZ,Data!Z:Z,"TM",Data!T:T,Data!M445),IF(Data!Z445="Region",SUMIFS(Data!AZ:AZ,Data!Z:Z,"TM",Data!S:S,Data!M445),IF(Data!Z445="Country",SUMIFS(Data!AZ:AZ,Data!Z:Z,"TM",Data!R:R,Data!M445),0)))))))</f>
        <v>0</v>
      </c>
      <c r="BA445" s="18">
        <f>IF(Z445="TM",(COUNTIFS(Orders!AD:AD,Data!M445,Orders!W:W,0,Orders!X:X,0,Orders!S:S,"*Dental*")+COUNTIFS(Orders!AD:AD,Data!M445,Orders!W:W,1,Orders!X:X,1,Orders!S:S,"*Dental*")+COUNTIFS(Orders!AD:AD,Data!M445,Orders!W:W,0,Orders!X:X,0,Orders!S:S,"*Pediatric*")+COUNTIFS(Orders!AD:AD,Data!M445,Orders!W:W,1,Orders!X:X,1,Orders!S:S,"*Pediatric*")),IF(Data!Z445="AAM",SUMIFS(Data!BA:BA,Data!Z:Z,"TM",Data!X:X,Data!M445),IF(Data!Z445="AM",SUMIFS(Data!BA:BA,Data!Z:Z,"TM",Data!V:V,Data!M445),IF(Data!Z445="AZM",SUMIFS(Data!BA:BA,Data!Z:Z,"TM",Data!U:U,Data!M445),IF(Data!Z445="Zone",SUMIFS(Data!BA:BA,Data!Z:Z,"TM",Data!T:T,Data!M445),IF(Data!Z445="Region",SUMIFS(Data!BA:BA,Data!Z:Z,"TM",Data!S:S,Data!M445),IF(Data!Z445="Country",SUMIFS(Data!BA:BA,Data!Z:Z,"TM",Data!R:R,Data!M445),0)))))))</f>
        <v>0</v>
      </c>
      <c r="BB445" s="18">
        <f>IF(Z445="TM",(COUNTIFS(Orders!AD:AD,Data!M445,Orders!W:W,0,Orders!X:X,0,Orders!S:S,"*Fabric*")+COUNTIFS(Orders!AD:AD,Data!M445,Orders!W:W,1,Orders!X:X,1,Orders!S:S,"*Fabric*")),IF(Data!Z445="AAM",SUMIFS(Data!BB:BB,Data!Z:Z,"TM",Data!X:X,Data!M445),IF(Data!Z445="AM",SUMIFS(Data!BB:BB,Data!Z:Z,"TM",Data!V:V,Data!M445),IF(Data!Z445="AZM",SUMIFS(Data!BB:BB,Data!Z:Z,"TM",Data!U:U,Data!M445),IF(Data!Z445="Zone",SUMIFS(Data!BB:BB,Data!Z:Z,"TM",Data!T:T,Data!M445),IF(Data!Z445="Region",SUMIFS(Data!BB:BB,Data!Z:Z,"TM",Data!S:S,Data!M445),IF(Data!Z445="Country",SUMIFS(Data!BB:BB,Data!Z:Z,"TM",Data!R:R,Data!M445),0)))))))</f>
        <v>0</v>
      </c>
    </row>
    <row r="446" spans="1:54" ht="15.75" x14ac:dyDescent="0.3">
      <c r="A446" s="33" t="str">
        <f t="shared" si="122"/>
        <v/>
      </c>
      <c r="B446" s="33" t="b">
        <f t="shared" si="123"/>
        <v>1</v>
      </c>
      <c r="C446" s="33" t="e">
        <f>IF(ISERROR(SMALL($D$4:$D$594,E446)),””,SMALL($D$4:$D$594,E446))</f>
        <v>#NAME?</v>
      </c>
      <c r="D446" s="34" t="str">
        <f t="shared" si="124"/>
        <v/>
      </c>
      <c r="E446" s="33">
        <f>ROWS($E$4:E446)</f>
        <v>443</v>
      </c>
      <c r="F446" s="33">
        <f t="shared" si="125"/>
        <v>0</v>
      </c>
      <c r="G446" s="33">
        <f>IF(OR(Report!$C$7="",Report!$C$7="All Levels"),1,IF(Report!$C$7=Data!Z446,1,0))</f>
        <v>0</v>
      </c>
      <c r="H446" s="33">
        <f t="shared" si="126"/>
        <v>1</v>
      </c>
      <c r="I446" s="33">
        <f t="shared" si="127"/>
        <v>3</v>
      </c>
      <c r="J446" s="33">
        <f>IF(OR(Report!$F$7="",Report!$F$7="All AMs"),1,IF(Report!$F$7=Data!W446,1,0))</f>
        <v>1</v>
      </c>
      <c r="K446" s="33">
        <f>IF(OR(Report!$E$7="",Report!$E$7="All Zones"),1,IF(Report!$E$7=Data!P446,1,0))</f>
        <v>1</v>
      </c>
      <c r="L446" s="33">
        <f>IF(OR(Report!$D$7="",Report!$D$7="All Regions"),1,IF(Report!$D$7=Data!O446,1,0))</f>
        <v>1</v>
      </c>
      <c r="M446" s="67" t="s">
        <v>158</v>
      </c>
      <c r="N446" s="67" t="s">
        <v>1294</v>
      </c>
      <c r="O446" s="68" t="s">
        <v>21</v>
      </c>
      <c r="P446" s="68" t="s">
        <v>689</v>
      </c>
      <c r="Q446" s="68" t="s">
        <v>849</v>
      </c>
      <c r="R446" s="67" t="s">
        <v>777</v>
      </c>
      <c r="S446" s="67" t="s">
        <v>757</v>
      </c>
      <c r="T446" s="67" t="s">
        <v>758</v>
      </c>
      <c r="U446" s="67"/>
      <c r="V446" s="67" t="s">
        <v>848</v>
      </c>
      <c r="W446" s="67" t="s">
        <v>731</v>
      </c>
      <c r="X446" s="67"/>
      <c r="Y446" s="68" t="s">
        <v>362</v>
      </c>
      <c r="Z446" s="68" t="s">
        <v>13</v>
      </c>
      <c r="AA446" s="68" t="s">
        <v>70</v>
      </c>
      <c r="AB446" s="18">
        <f>IF(Z446="TM",IF(AA446="H",(COUNTIFS(Orders!AD:AD,Data!M446,Orders!W:W,0,Orders!X:X,0)+COUNTIFS(Orders!AD:AD,Data!M446,Orders!W:W,1,Orders!X:X,1)),0),IF(Data!Z446="AAM",SUMIFS(Data!AB:AB,Data!Z:Z,"TM",Data!X:X,Data!M446,AA:AA,"H"),IF(Data!Z446="AM",SUMIFS(Data!AB:AB,Data!Z:Z,"TM",Data!V:V,Data!M446,AA:AA,"H"),IF(Data!Z446="AZM",SUMIFS(Data!AB:AB,Data!Z:Z,"TM",Data!U:U,Data!M446,AA:AA,"H"),IF(Data!Z446="ZM",SUMIFS(Data!AB:AB,Data!Z:Z,"TM",Data!T:T,Data!M446,AA:AA,"H"),IF(Data!Z446="RM",SUMIFS(Data!AB:AB,Data!Z:Z,"TM",Data!S:S,Data!M446,AA:AA,"H"),IF(Data!Z446="CM",SUMIFS(Data!AB:AB,Data!Z:Z,"TM",Data!R:R,Data!M446,AA:AA,"H"),"")))))))</f>
        <v>0</v>
      </c>
      <c r="AC446" s="28">
        <f>IF(Z446="TM",IF(AA446="H",(SUMIFS(Orders!AG:AG,Orders!AD:AD,Data!M446,Orders!W:W,0,Orders!X:X,0)+SUMIFS(Orders!AG:AG,Orders!AD:AD,Data!M446,Orders!W:W,1,Orders!X:X,1))/12000,0),IF(Data!Z446="AAM",SUMIFS(Data!AC:AC,Data!Z:Z,"TM",Data!X:X,Data!M446,AA:AA,"H"),IF(Data!Z446="AM",SUMIFS(Data!AC:AC,Data!Z:Z,"TM",Data!V:V,Data!M446,AA:AA,"H"),IF(Data!Z446="AZM",SUMIFS(Data!AC:AC,Data!Z:Z,"TM",Data!U:U,Data!M446,AA:AA,"H"),IF(Data!Z446="Zone",SUMIFS(Data!AC:AC,Data!Z:Z,"TM",Data!T:T,Data!M446,AA:AA,"H"),IF(Data!Z446="Region",SUMIFS(Data!AC:AC,Data!Z:Z,"TM",Data!S:S,Data!M446,AA:AA,"H"),IF(Data!Z446="Country",SUMIFS(Data!AC:AC,Data!Z:Z,"TM",Data!R:R,Data!M446,AA:AA,"H"),"")))))))</f>
        <v>0</v>
      </c>
      <c r="AD446" s="18">
        <f>IF(Z446="TM",0,IF(Data!Z446="AAM",SUMIFS(Data!AD:AD,Data!Z:Z,"TM",Data!X:X,Data!M446,AA:AA,"H"),IF(Data!Z446="AM",SUMIFS(Data!AD:AD,Data!Z:Z,"TM",Data!V:V,Data!M446,AA:AA,"H"),IF(Data!Z446="AZM",SUMIFS(Data!AD:AD,Data!Z:Z,"TM",Data!U:U,Data!M446,AA:AA,"H"),IF(Data!Z446="Zone",SUMIFS(Data!AD:AD,Data!Z:Z,"TM",Data!T:T,Data!M446,AA:AA,"H"),IF(Data!Z446="Region",SUMIFS(Data!AD:AD,Data!Z:Z,"TM",Data!S:S,Data!M446,AA:AA,"H"),IF(Data!Z446="Country",SUMIFS(Data!AD:AD,Data!Z:Z,"TM",Data!R:R,Data!M446,AA:AA,"H"),"")))))))</f>
        <v>0</v>
      </c>
      <c r="AE446" s="27">
        <f t="shared" si="111"/>
        <v>0</v>
      </c>
      <c r="AF446" s="26">
        <f t="shared" si="112"/>
        <v>0</v>
      </c>
      <c r="AG446" s="26">
        <f t="shared" si="113"/>
        <v>0</v>
      </c>
      <c r="AH446" s="26">
        <f t="shared" si="114"/>
        <v>0</v>
      </c>
      <c r="AJ446" s="28">
        <f>IF(Z446="TM",IF(AA446="U",(SUMIFS(Orders!AG:AG,Orders!AD:AD,Data!M446,Orders!W:W,0,Orders!X:X,0)+SUMIFS(Orders!AG:AG,Orders!AD:AD,Data!M446,Orders!W:W,1,Orders!X:X,1))/12000,0),IF(Data!Z446="AAM",SUMIFS(Data!AJ:AJ,Data!Z:Z,"TM",Data!X:X,Data!M446,AA:AA,"U"),IF(Data!Z446="AM",SUMIFS(Data!AJ:AJ,Data!Z:Z,"TM",Data!V:V,Data!M446,AA:AA,"U"),IF(Data!Z446="AZM",SUMIFS(Data!AJ:AJ,Data!Z:Z,"TM",Data!U:U,Data!M446,AA:AA,"U"),IF(Data!Z446="Zone",SUMIFS(Data!AJ:AJ,Data!Z:Z,"TM",Data!T:T,Data!M446,AA:AA,"U"),IF(Data!Z446="Region",SUMIFS(Data!AJ:AJ,Data!Z:Z,"TM",Data!S:S,Data!M446,AA:AA,"U"),IF(Data!Z446="Country",SUMIFS(Data!AJ:AJ,Data!Z:Z,"TM",Data!R:R,Data!M446,AA:AA,"U"),"")))))))</f>
        <v>0</v>
      </c>
      <c r="AK446" s="18">
        <f>IF(Z446="TM",IF(AA446="U",(SUMIFS(Orders!AG:AG,Orders!AD:AD,Data!M446,Orders!W:W,0,Orders!X:X,0)+SUMIFS(Orders!AG:AG,Orders!AD:AD,Data!M446,Orders!W:W,1,Orders!X:X,1)),0),IF(Data!Z446="AAM",SUMIFS(Data!AK:AK,Data!Z:Z,"TM",Data!X:X,Data!M446,AA:AA,"U"),IF(Data!Z446="AM",SUMIFS(Data!AK:AK,Data!Z:Z,"TM",Data!V:V,Data!M446,AA:AA,"U"),IF(Data!Z446="AZM",SUMIFS(Data!AK:AK,Data!Z:Z,"TM",Data!U:U,Data!M446,AA:AA,"U"),IF(Data!Z446="Zone",SUMIFS(Data!AK:AK,Data!Z:Z,"TM",Data!T:T,Data!M446,AA:AA,"U"),IF(Data!Z446="Region",SUMIFS(Data!AK:AK,Data!Z:Z,"TM",Data!S:S,Data!M446,AA:AA,"U"),IF(Data!Z446="Country",SUMIFS(Data!AK:AK,Data!Z:Z,"TM",Data!R:R,Data!M446,AA:AA,"U"),"")))))))</f>
        <v>0</v>
      </c>
      <c r="AL446" s="18">
        <f>IF(Z446="TM",12000*0,IF(Data!Z446="AAM",SUMIFS(Data!AL:AL,Data!Z:Z,"TM",Data!X:X,Data!M446,AA:AA,"H"),IF(Data!Z446="AM",SUMIFS(Data!AL:AL,Data!Z:Z,"TM",Data!V:V,Data!M446,AA:AA,"H"),IF(Data!Z446="AZM",SUMIFS(Data!AL:AL,Data!Z:Z,"TM",Data!U:U,Data!M446,AA:AA,"H"),IF(Data!Z446="Zone",SUMIFS(Data!AL:AL,Data!Z:Z,"TM",Data!T:T,Data!M446,AA:AA,"H"),IF(Data!Z446="Region",SUMIFS(Data!AL:AL,Data!Z:Z,"TM",Data!S:S,Data!M446,AA:AA,"H"),IF(Data!Z446="Country",SUMIFS(Data!AL:AL,Data!Z:Z,"TM",Data!R:R,Data!M446,AA:AA,"H"),"")))))))</f>
        <v>0</v>
      </c>
      <c r="AM446" s="27">
        <f t="shared" si="115"/>
        <v>0</v>
      </c>
      <c r="AN446" s="26">
        <f t="shared" si="116"/>
        <v>0</v>
      </c>
      <c r="AO446" s="26">
        <f t="shared" si="117"/>
        <v>0</v>
      </c>
      <c r="AQ446" s="28">
        <f t="shared" si="118"/>
        <v>0</v>
      </c>
      <c r="AR446" s="18">
        <f t="shared" si="119"/>
        <v>0</v>
      </c>
      <c r="AS446" s="18">
        <f t="shared" si="120"/>
        <v>0</v>
      </c>
      <c r="AT446" s="27">
        <f t="shared" si="121"/>
        <v>0</v>
      </c>
      <c r="AU446" s="27"/>
      <c r="AV446" s="27"/>
      <c r="AW446" s="18">
        <f>IF(Z446="TM",(COUNTIFS(Orders!AD:AD,Data!M446,Orders!W:W,0,Orders!X:X,0,Orders!S:S,"*Ray*")+COUNTIFS(Orders!AD:AD,Data!M446,Orders!W:W,1,Orders!X:X,1,Orders!S:S,"*Ray*")+COUNTIFS(Orders!AD:AD,Data!M446,Orders!W:W,0,Orders!X:X,0,Orders!S:S,"*Fabric*")+COUNTIFS(Orders!AD:AD,Data!M446,Orders!W:W,1,Orders!X:X,1,Orders!S:S,"*Fabric*")),IF(Data!Z446="AAM",SUMIFS(Data!AW:AW,Data!Z:Z,"TM",Data!X:X,Data!M446),IF(Data!Z446="AM",SUMIFS(Data!AW:AW,Data!Z:Z,"TM",Data!V:V,Data!M446),IF(Data!Z446="AZM",SUMIFS(Data!AW:AW,Data!Z:Z,"TM",Data!U:U,Data!M446),IF(Data!Z446="Zone",SUMIFS(Data!AW:AW,Data!Z:Z,"TM",Data!T:T,Data!M446),IF(Data!Z446="Region",SUMIFS(Data!AW:AW,Data!Z:Z,"TM",Data!S:S,Data!M446),IF(Data!Z446="Country",SUMIFS(Data!AW:AW,Data!Z:Z,"TM",Data!R:R,Data!M446),0)))))))</f>
        <v>0</v>
      </c>
      <c r="AX446" s="18">
        <f>IF(Z446="TM",(COUNTIFS(Orders!AD:AD,Data!M446,Orders!W:W,0,Orders!X:X,0,Orders!S:S,"*Starter*")+COUNTIFS(Orders!AD:AD,Data!M446,Orders!W:W,1,Orders!X:X,1,Orders!S:S,"*Starter*")),IF(Data!Z446="AAM",SUMIFS(Data!AX:AX,Data!Z:Z,"TM",Data!X:X,Data!M446),IF(Data!Z446="AM",SUMIFS(Data!AX:AX,Data!Z:Z,"TM",Data!V:V,Data!M446),IF(Data!Z446="AZM",SUMIFS(Data!AX:AX,Data!Z:Z,"TM",Data!U:U,Data!M446),IF(Data!Z446="Zone",SUMIFS(Data!AX:AX,Data!Z:Z,"TM",Data!T:T,Data!M446),IF(Data!Z446="Region",SUMIFS(Data!AX:AX,Data!Z:Z,"TM",Data!S:S,Data!M446),IF(Data!Z446="Country",SUMIFS(Data!AX:AX,Data!Z:Z,"TM",Data!R:R,Data!M446),0)))))))</f>
        <v>0</v>
      </c>
      <c r="AY446" s="18">
        <f>IF(Z446="TM",(COUNTIFS(Orders!AD:AD,Data!M446,Orders!W:W,0,Orders!X:X,0,Orders!S:S,"*Pro*")+COUNTIFS(Orders!AD:AD,Data!M446,Orders!W:W,1,Orders!X:X,1,Orders!S:S,"*Pro*")),IF(Data!Z446="AAM",SUMIFS(Data!AY:AY,Data!Z:Z,"TM",Data!X:X,Data!M446),IF(Data!Z446="AM",SUMIFS(Data!AY:AY,Data!Z:Z,"TM",Data!V:V,Data!M446),IF(Data!Z446="AZM",SUMIFS(Data!AY:AY,Data!Z:Z,"TM",Data!U:U,Data!M446),IF(Data!Z446="Zone",SUMIFS(Data!AY:AY,Data!Z:Z,"TM",Data!T:T,Data!M446),IF(Data!Z446="Region",SUMIFS(Data!AY:AY,Data!Z:Z,"TM",Data!S:S,Data!M446),IF(Data!Z446="Country",SUMIFS(Data!AY:AY,Data!Z:Z,"TM",Data!R:R,Data!M446),0)))))))</f>
        <v>0</v>
      </c>
      <c r="AZ446" s="18">
        <f>IF(Z446="TM",(COUNTIFS(Orders!AD:AD,Data!M446,Orders!W:W,0,Orders!X:X,0,Orders!S:S,"*Tab*")+COUNTIFS(Orders!AD:AD,Data!M446,Orders!W:W,1,Orders!X:X,1,Orders!S:S,"*Tab*")),IF(Data!Z446="AAM",SUMIFS(Data!AZ:AZ,Data!Z:Z,"TM",Data!X:X,Data!M446),IF(Data!Z446="AM",SUMIFS(Data!AZ:AZ,Data!Z:Z,"TM",Data!V:V,Data!M446),IF(Data!Z446="AZM",SUMIFS(Data!AZ:AZ,Data!Z:Z,"TM",Data!U:U,Data!M446),IF(Data!Z446="Zone",SUMIFS(Data!AZ:AZ,Data!Z:Z,"TM",Data!T:T,Data!M446),IF(Data!Z446="Region",SUMIFS(Data!AZ:AZ,Data!Z:Z,"TM",Data!S:S,Data!M446),IF(Data!Z446="Country",SUMIFS(Data!AZ:AZ,Data!Z:Z,"TM",Data!R:R,Data!M446),0)))))))</f>
        <v>0</v>
      </c>
      <c r="BA446" s="18">
        <f>IF(Z446="TM",(COUNTIFS(Orders!AD:AD,Data!M446,Orders!W:W,0,Orders!X:X,0,Orders!S:S,"*Dental*")+COUNTIFS(Orders!AD:AD,Data!M446,Orders!W:W,1,Orders!X:X,1,Orders!S:S,"*Dental*")+COUNTIFS(Orders!AD:AD,Data!M446,Orders!W:W,0,Orders!X:X,0,Orders!S:S,"*Pediatric*")+COUNTIFS(Orders!AD:AD,Data!M446,Orders!W:W,1,Orders!X:X,1,Orders!S:S,"*Pediatric*")),IF(Data!Z446="AAM",SUMIFS(Data!BA:BA,Data!Z:Z,"TM",Data!X:X,Data!M446),IF(Data!Z446="AM",SUMIFS(Data!BA:BA,Data!Z:Z,"TM",Data!V:V,Data!M446),IF(Data!Z446="AZM",SUMIFS(Data!BA:BA,Data!Z:Z,"TM",Data!U:U,Data!M446),IF(Data!Z446="Zone",SUMIFS(Data!BA:BA,Data!Z:Z,"TM",Data!T:T,Data!M446),IF(Data!Z446="Region",SUMIFS(Data!BA:BA,Data!Z:Z,"TM",Data!S:S,Data!M446),IF(Data!Z446="Country",SUMIFS(Data!BA:BA,Data!Z:Z,"TM",Data!R:R,Data!M446),0)))))))</f>
        <v>0</v>
      </c>
      <c r="BB446" s="18">
        <f>IF(Z446="TM",(COUNTIFS(Orders!AD:AD,Data!M446,Orders!W:W,0,Orders!X:X,0,Orders!S:S,"*Fabric*")+COUNTIFS(Orders!AD:AD,Data!M446,Orders!W:W,1,Orders!X:X,1,Orders!S:S,"*Fabric*")),IF(Data!Z446="AAM",SUMIFS(Data!BB:BB,Data!Z:Z,"TM",Data!X:X,Data!M446),IF(Data!Z446="AM",SUMIFS(Data!BB:BB,Data!Z:Z,"TM",Data!V:V,Data!M446),IF(Data!Z446="AZM",SUMIFS(Data!BB:BB,Data!Z:Z,"TM",Data!U:U,Data!M446),IF(Data!Z446="Zone",SUMIFS(Data!BB:BB,Data!Z:Z,"TM",Data!T:T,Data!M446),IF(Data!Z446="Region",SUMIFS(Data!BB:BB,Data!Z:Z,"TM",Data!S:S,Data!M446),IF(Data!Z446="Country",SUMIFS(Data!BB:BB,Data!Z:Z,"TM",Data!R:R,Data!M446),0)))))))</f>
        <v>0</v>
      </c>
    </row>
    <row r="447" spans="1:54" ht="15.75" x14ac:dyDescent="0.3">
      <c r="A447" s="33" t="str">
        <f t="shared" si="122"/>
        <v/>
      </c>
      <c r="B447" s="33" t="b">
        <f t="shared" si="123"/>
        <v>1</v>
      </c>
      <c r="C447" s="33" t="e">
        <f>IF(ISERROR(SMALL($D$4:$D$594,E447)),””,SMALL($D$4:$D$594,E447))</f>
        <v>#NAME?</v>
      </c>
      <c r="D447" s="34" t="str">
        <f t="shared" si="124"/>
        <v/>
      </c>
      <c r="E447" s="33">
        <f>ROWS($E$4:E447)</f>
        <v>444</v>
      </c>
      <c r="F447" s="33">
        <f t="shared" si="125"/>
        <v>0</v>
      </c>
      <c r="G447" s="33">
        <f>IF(OR(Report!$C$7="",Report!$C$7="All Levels"),1,IF(Report!$C$7=Data!Z447,1,0))</f>
        <v>0</v>
      </c>
      <c r="H447" s="33">
        <f t="shared" si="126"/>
        <v>1</v>
      </c>
      <c r="I447" s="33">
        <f t="shared" si="127"/>
        <v>3</v>
      </c>
      <c r="J447" s="33">
        <f>IF(OR(Report!$F$7="",Report!$F$7="All AMs"),1,IF(Report!$F$7=Data!W447,1,0))</f>
        <v>1</v>
      </c>
      <c r="K447" s="33">
        <f>IF(OR(Report!$E$7="",Report!$E$7="All Zones"),1,IF(Report!$E$7=Data!P447,1,0))</f>
        <v>1</v>
      </c>
      <c r="L447" s="33">
        <f>IF(OR(Report!$D$7="",Report!$D$7="All Regions"),1,IF(Report!$D$7=Data!O447,1,0))</f>
        <v>1</v>
      </c>
      <c r="M447" s="67" t="s">
        <v>1295</v>
      </c>
      <c r="N447" s="67" t="s">
        <v>1296</v>
      </c>
      <c r="O447" s="68" t="s">
        <v>21</v>
      </c>
      <c r="P447" s="68" t="s">
        <v>689</v>
      </c>
      <c r="Q447" s="68" t="s">
        <v>849</v>
      </c>
      <c r="R447" s="67" t="s">
        <v>777</v>
      </c>
      <c r="S447" s="67" t="s">
        <v>757</v>
      </c>
      <c r="T447" s="67" t="s">
        <v>758</v>
      </c>
      <c r="U447" s="67"/>
      <c r="V447" s="67" t="s">
        <v>848</v>
      </c>
      <c r="W447" s="67" t="s">
        <v>731</v>
      </c>
      <c r="X447" s="67"/>
      <c r="Y447" s="68" t="s">
        <v>362</v>
      </c>
      <c r="Z447" s="68" t="s">
        <v>13</v>
      </c>
      <c r="AA447" s="68" t="s">
        <v>70</v>
      </c>
      <c r="AB447" s="18">
        <f>IF(Z447="TM",IF(AA447="H",(COUNTIFS(Orders!AD:AD,Data!M447,Orders!W:W,0,Orders!X:X,0)+COUNTIFS(Orders!AD:AD,Data!M447,Orders!W:W,1,Orders!X:X,1)),0),IF(Data!Z447="AAM",SUMIFS(Data!AB:AB,Data!Z:Z,"TM",Data!X:X,Data!M447,AA:AA,"H"),IF(Data!Z447="AM",SUMIFS(Data!AB:AB,Data!Z:Z,"TM",Data!V:V,Data!M447,AA:AA,"H"),IF(Data!Z447="AZM",SUMIFS(Data!AB:AB,Data!Z:Z,"TM",Data!U:U,Data!M447,AA:AA,"H"),IF(Data!Z447="ZM",SUMIFS(Data!AB:AB,Data!Z:Z,"TM",Data!T:T,Data!M447,AA:AA,"H"),IF(Data!Z447="RM",SUMIFS(Data!AB:AB,Data!Z:Z,"TM",Data!S:S,Data!M447,AA:AA,"H"),IF(Data!Z447="CM",SUMIFS(Data!AB:AB,Data!Z:Z,"TM",Data!R:R,Data!M447,AA:AA,"H"),"")))))))</f>
        <v>0</v>
      </c>
      <c r="AC447" s="28">
        <f>IF(Z447="TM",IF(AA447="H",(SUMIFS(Orders!AG:AG,Orders!AD:AD,Data!M447,Orders!W:W,0,Orders!X:X,0)+SUMIFS(Orders!AG:AG,Orders!AD:AD,Data!M447,Orders!W:W,1,Orders!X:X,1))/12000,0),IF(Data!Z447="AAM",SUMIFS(Data!AC:AC,Data!Z:Z,"TM",Data!X:X,Data!M447,AA:AA,"H"),IF(Data!Z447="AM",SUMIFS(Data!AC:AC,Data!Z:Z,"TM",Data!V:V,Data!M447,AA:AA,"H"),IF(Data!Z447="AZM",SUMIFS(Data!AC:AC,Data!Z:Z,"TM",Data!U:U,Data!M447,AA:AA,"H"),IF(Data!Z447="Zone",SUMIFS(Data!AC:AC,Data!Z:Z,"TM",Data!T:T,Data!M447,AA:AA,"H"),IF(Data!Z447="Region",SUMIFS(Data!AC:AC,Data!Z:Z,"TM",Data!S:S,Data!M447,AA:AA,"H"),IF(Data!Z447="Country",SUMIFS(Data!AC:AC,Data!Z:Z,"TM",Data!R:R,Data!M447,AA:AA,"H"),"")))))))</f>
        <v>0</v>
      </c>
      <c r="AD447" s="18">
        <f>IF(Z447="TM",0,IF(Data!Z447="AAM",SUMIFS(Data!AD:AD,Data!Z:Z,"TM",Data!X:X,Data!M447,AA:AA,"H"),IF(Data!Z447="AM",SUMIFS(Data!AD:AD,Data!Z:Z,"TM",Data!V:V,Data!M447,AA:AA,"H"),IF(Data!Z447="AZM",SUMIFS(Data!AD:AD,Data!Z:Z,"TM",Data!U:U,Data!M447,AA:AA,"H"),IF(Data!Z447="Zone",SUMIFS(Data!AD:AD,Data!Z:Z,"TM",Data!T:T,Data!M447,AA:AA,"H"),IF(Data!Z447="Region",SUMIFS(Data!AD:AD,Data!Z:Z,"TM",Data!S:S,Data!M447,AA:AA,"H"),IF(Data!Z447="Country",SUMIFS(Data!AD:AD,Data!Z:Z,"TM",Data!R:R,Data!M447,AA:AA,"H"),"")))))))</f>
        <v>0</v>
      </c>
      <c r="AE447" s="27">
        <f t="shared" si="111"/>
        <v>0</v>
      </c>
      <c r="AF447" s="26">
        <f t="shared" si="112"/>
        <v>0</v>
      </c>
      <c r="AG447" s="26">
        <f t="shared" si="113"/>
        <v>0</v>
      </c>
      <c r="AH447" s="26">
        <f t="shared" si="114"/>
        <v>0</v>
      </c>
      <c r="AJ447" s="28">
        <f>IF(Z447="TM",IF(AA447="U",(SUMIFS(Orders!AG:AG,Orders!AD:AD,Data!M447,Orders!W:W,0,Orders!X:X,0)+SUMIFS(Orders!AG:AG,Orders!AD:AD,Data!M447,Orders!W:W,1,Orders!X:X,1))/12000,0),IF(Data!Z447="AAM",SUMIFS(Data!AJ:AJ,Data!Z:Z,"TM",Data!X:X,Data!M447,AA:AA,"U"),IF(Data!Z447="AM",SUMIFS(Data!AJ:AJ,Data!Z:Z,"TM",Data!V:V,Data!M447,AA:AA,"U"),IF(Data!Z447="AZM",SUMIFS(Data!AJ:AJ,Data!Z:Z,"TM",Data!U:U,Data!M447,AA:AA,"U"),IF(Data!Z447="Zone",SUMIFS(Data!AJ:AJ,Data!Z:Z,"TM",Data!T:T,Data!M447,AA:AA,"U"),IF(Data!Z447="Region",SUMIFS(Data!AJ:AJ,Data!Z:Z,"TM",Data!S:S,Data!M447,AA:AA,"U"),IF(Data!Z447="Country",SUMIFS(Data!AJ:AJ,Data!Z:Z,"TM",Data!R:R,Data!M447,AA:AA,"U"),"")))))))</f>
        <v>0</v>
      </c>
      <c r="AK447" s="18">
        <f>IF(Z447="TM",IF(AA447="U",(SUMIFS(Orders!AG:AG,Orders!AD:AD,Data!M447,Orders!W:W,0,Orders!X:X,0)+SUMIFS(Orders!AG:AG,Orders!AD:AD,Data!M447,Orders!W:W,1,Orders!X:X,1)),0),IF(Data!Z447="AAM",SUMIFS(Data!AK:AK,Data!Z:Z,"TM",Data!X:X,Data!M447,AA:AA,"U"),IF(Data!Z447="AM",SUMIFS(Data!AK:AK,Data!Z:Z,"TM",Data!V:V,Data!M447,AA:AA,"U"),IF(Data!Z447="AZM",SUMIFS(Data!AK:AK,Data!Z:Z,"TM",Data!U:U,Data!M447,AA:AA,"U"),IF(Data!Z447="Zone",SUMIFS(Data!AK:AK,Data!Z:Z,"TM",Data!T:T,Data!M447,AA:AA,"U"),IF(Data!Z447="Region",SUMIFS(Data!AK:AK,Data!Z:Z,"TM",Data!S:S,Data!M447,AA:AA,"U"),IF(Data!Z447="Country",SUMIFS(Data!AK:AK,Data!Z:Z,"TM",Data!R:R,Data!M447,AA:AA,"U"),"")))))))</f>
        <v>0</v>
      </c>
      <c r="AL447" s="18">
        <f>IF(Z447="TM",12000*0,IF(Data!Z447="AAM",SUMIFS(Data!AL:AL,Data!Z:Z,"TM",Data!X:X,Data!M447,AA:AA,"H"),IF(Data!Z447="AM",SUMIFS(Data!AL:AL,Data!Z:Z,"TM",Data!V:V,Data!M447,AA:AA,"H"),IF(Data!Z447="AZM",SUMIFS(Data!AL:AL,Data!Z:Z,"TM",Data!U:U,Data!M447,AA:AA,"H"),IF(Data!Z447="Zone",SUMIFS(Data!AL:AL,Data!Z:Z,"TM",Data!T:T,Data!M447,AA:AA,"H"),IF(Data!Z447="Region",SUMIFS(Data!AL:AL,Data!Z:Z,"TM",Data!S:S,Data!M447,AA:AA,"H"),IF(Data!Z447="Country",SUMIFS(Data!AL:AL,Data!Z:Z,"TM",Data!R:R,Data!M447,AA:AA,"H"),"")))))))</f>
        <v>0</v>
      </c>
      <c r="AM447" s="27">
        <f t="shared" si="115"/>
        <v>0</v>
      </c>
      <c r="AN447" s="26">
        <f t="shared" si="116"/>
        <v>0</v>
      </c>
      <c r="AO447" s="26">
        <f t="shared" si="117"/>
        <v>0</v>
      </c>
      <c r="AQ447" s="28">
        <f t="shared" si="118"/>
        <v>0</v>
      </c>
      <c r="AR447" s="18">
        <f t="shared" si="119"/>
        <v>0</v>
      </c>
      <c r="AS447" s="18">
        <f t="shared" si="120"/>
        <v>0</v>
      </c>
      <c r="AT447" s="27">
        <f t="shared" si="121"/>
        <v>0</v>
      </c>
      <c r="AU447" s="27"/>
      <c r="AV447" s="27"/>
      <c r="AW447" s="18">
        <f>IF(Z447="TM",(COUNTIFS(Orders!AD:AD,Data!M447,Orders!W:W,0,Orders!X:X,0,Orders!S:S,"*Ray*")+COUNTIFS(Orders!AD:AD,Data!M447,Orders!W:W,1,Orders!X:X,1,Orders!S:S,"*Ray*")+COUNTIFS(Orders!AD:AD,Data!M447,Orders!W:W,0,Orders!X:X,0,Orders!S:S,"*Fabric*")+COUNTIFS(Orders!AD:AD,Data!M447,Orders!W:W,1,Orders!X:X,1,Orders!S:S,"*Fabric*")),IF(Data!Z447="AAM",SUMIFS(Data!AW:AW,Data!Z:Z,"TM",Data!X:X,Data!M447),IF(Data!Z447="AM",SUMIFS(Data!AW:AW,Data!Z:Z,"TM",Data!V:V,Data!M447),IF(Data!Z447="AZM",SUMIFS(Data!AW:AW,Data!Z:Z,"TM",Data!U:U,Data!M447),IF(Data!Z447="Zone",SUMIFS(Data!AW:AW,Data!Z:Z,"TM",Data!T:T,Data!M447),IF(Data!Z447="Region",SUMIFS(Data!AW:AW,Data!Z:Z,"TM",Data!S:S,Data!M447),IF(Data!Z447="Country",SUMIFS(Data!AW:AW,Data!Z:Z,"TM",Data!R:R,Data!M447),0)))))))</f>
        <v>0</v>
      </c>
      <c r="AX447" s="18">
        <f>IF(Z447="TM",(COUNTIFS(Orders!AD:AD,Data!M447,Orders!W:W,0,Orders!X:X,0,Orders!S:S,"*Starter*")+COUNTIFS(Orders!AD:AD,Data!M447,Orders!W:W,1,Orders!X:X,1,Orders!S:S,"*Starter*")),IF(Data!Z447="AAM",SUMIFS(Data!AX:AX,Data!Z:Z,"TM",Data!X:X,Data!M447),IF(Data!Z447="AM",SUMIFS(Data!AX:AX,Data!Z:Z,"TM",Data!V:V,Data!M447),IF(Data!Z447="AZM",SUMIFS(Data!AX:AX,Data!Z:Z,"TM",Data!U:U,Data!M447),IF(Data!Z447="Zone",SUMIFS(Data!AX:AX,Data!Z:Z,"TM",Data!T:T,Data!M447),IF(Data!Z447="Region",SUMIFS(Data!AX:AX,Data!Z:Z,"TM",Data!S:S,Data!M447),IF(Data!Z447="Country",SUMIFS(Data!AX:AX,Data!Z:Z,"TM",Data!R:R,Data!M447),0)))))))</f>
        <v>0</v>
      </c>
      <c r="AY447" s="18">
        <f>IF(Z447="TM",(COUNTIFS(Orders!AD:AD,Data!M447,Orders!W:W,0,Orders!X:X,0,Orders!S:S,"*Pro*")+COUNTIFS(Orders!AD:AD,Data!M447,Orders!W:W,1,Orders!X:X,1,Orders!S:S,"*Pro*")),IF(Data!Z447="AAM",SUMIFS(Data!AY:AY,Data!Z:Z,"TM",Data!X:X,Data!M447),IF(Data!Z447="AM",SUMIFS(Data!AY:AY,Data!Z:Z,"TM",Data!V:V,Data!M447),IF(Data!Z447="AZM",SUMIFS(Data!AY:AY,Data!Z:Z,"TM",Data!U:U,Data!M447),IF(Data!Z447="Zone",SUMIFS(Data!AY:AY,Data!Z:Z,"TM",Data!T:T,Data!M447),IF(Data!Z447="Region",SUMIFS(Data!AY:AY,Data!Z:Z,"TM",Data!S:S,Data!M447),IF(Data!Z447="Country",SUMIFS(Data!AY:AY,Data!Z:Z,"TM",Data!R:R,Data!M447),0)))))))</f>
        <v>0</v>
      </c>
      <c r="AZ447" s="18">
        <f>IF(Z447="TM",(COUNTIFS(Orders!AD:AD,Data!M447,Orders!W:W,0,Orders!X:X,0,Orders!S:S,"*Tab*")+COUNTIFS(Orders!AD:AD,Data!M447,Orders!W:W,1,Orders!X:X,1,Orders!S:S,"*Tab*")),IF(Data!Z447="AAM",SUMIFS(Data!AZ:AZ,Data!Z:Z,"TM",Data!X:X,Data!M447),IF(Data!Z447="AM",SUMIFS(Data!AZ:AZ,Data!Z:Z,"TM",Data!V:V,Data!M447),IF(Data!Z447="AZM",SUMIFS(Data!AZ:AZ,Data!Z:Z,"TM",Data!U:U,Data!M447),IF(Data!Z447="Zone",SUMIFS(Data!AZ:AZ,Data!Z:Z,"TM",Data!T:T,Data!M447),IF(Data!Z447="Region",SUMIFS(Data!AZ:AZ,Data!Z:Z,"TM",Data!S:S,Data!M447),IF(Data!Z447="Country",SUMIFS(Data!AZ:AZ,Data!Z:Z,"TM",Data!R:R,Data!M447),0)))))))</f>
        <v>0</v>
      </c>
      <c r="BA447" s="18">
        <f>IF(Z447="TM",(COUNTIFS(Orders!AD:AD,Data!M447,Orders!W:W,0,Orders!X:X,0,Orders!S:S,"*Dental*")+COUNTIFS(Orders!AD:AD,Data!M447,Orders!W:W,1,Orders!X:X,1,Orders!S:S,"*Dental*")+COUNTIFS(Orders!AD:AD,Data!M447,Orders!W:W,0,Orders!X:X,0,Orders!S:S,"*Pediatric*")+COUNTIFS(Orders!AD:AD,Data!M447,Orders!W:W,1,Orders!X:X,1,Orders!S:S,"*Pediatric*")),IF(Data!Z447="AAM",SUMIFS(Data!BA:BA,Data!Z:Z,"TM",Data!X:X,Data!M447),IF(Data!Z447="AM",SUMIFS(Data!BA:BA,Data!Z:Z,"TM",Data!V:V,Data!M447),IF(Data!Z447="AZM",SUMIFS(Data!BA:BA,Data!Z:Z,"TM",Data!U:U,Data!M447),IF(Data!Z447="Zone",SUMIFS(Data!BA:BA,Data!Z:Z,"TM",Data!T:T,Data!M447),IF(Data!Z447="Region",SUMIFS(Data!BA:BA,Data!Z:Z,"TM",Data!S:S,Data!M447),IF(Data!Z447="Country",SUMIFS(Data!BA:BA,Data!Z:Z,"TM",Data!R:R,Data!M447),0)))))))</f>
        <v>0</v>
      </c>
      <c r="BB447" s="18">
        <f>IF(Z447="TM",(COUNTIFS(Orders!AD:AD,Data!M447,Orders!W:W,0,Orders!X:X,0,Orders!S:S,"*Fabric*")+COUNTIFS(Orders!AD:AD,Data!M447,Orders!W:W,1,Orders!X:X,1,Orders!S:S,"*Fabric*")),IF(Data!Z447="AAM",SUMIFS(Data!BB:BB,Data!Z:Z,"TM",Data!X:X,Data!M447),IF(Data!Z447="AM",SUMIFS(Data!BB:BB,Data!Z:Z,"TM",Data!V:V,Data!M447),IF(Data!Z447="AZM",SUMIFS(Data!BB:BB,Data!Z:Z,"TM",Data!U:U,Data!M447),IF(Data!Z447="Zone",SUMIFS(Data!BB:BB,Data!Z:Z,"TM",Data!T:T,Data!M447),IF(Data!Z447="Region",SUMIFS(Data!BB:BB,Data!Z:Z,"TM",Data!S:S,Data!M447),IF(Data!Z447="Country",SUMIFS(Data!BB:BB,Data!Z:Z,"TM",Data!R:R,Data!M447),0)))))))</f>
        <v>0</v>
      </c>
    </row>
    <row r="448" spans="1:54" ht="15.75" x14ac:dyDescent="0.3">
      <c r="A448" s="33" t="str">
        <f t="shared" si="122"/>
        <v/>
      </c>
      <c r="B448" s="33" t="b">
        <f t="shared" si="123"/>
        <v>1</v>
      </c>
      <c r="C448" s="33" t="e">
        <f>IF(ISERROR(SMALL($D$4:$D$594,E448)),””,SMALL($D$4:$D$594,E448))</f>
        <v>#NAME?</v>
      </c>
      <c r="D448" s="34" t="str">
        <f t="shared" si="124"/>
        <v/>
      </c>
      <c r="E448" s="33">
        <f>ROWS($E$4:E448)</f>
        <v>445</v>
      </c>
      <c r="F448" s="33">
        <f t="shared" si="125"/>
        <v>0</v>
      </c>
      <c r="G448" s="33">
        <f>IF(OR(Report!$C$7="",Report!$C$7="All Levels"),1,IF(Report!$C$7=Data!Z448,1,0))</f>
        <v>0</v>
      </c>
      <c r="H448" s="33">
        <f t="shared" si="126"/>
        <v>1</v>
      </c>
      <c r="I448" s="33">
        <f t="shared" si="127"/>
        <v>3</v>
      </c>
      <c r="J448" s="33">
        <f>IF(OR(Report!$F$7="",Report!$F$7="All AMs"),1,IF(Report!$F$7=Data!W448,1,0))</f>
        <v>1</v>
      </c>
      <c r="K448" s="33">
        <f>IF(OR(Report!$E$7="",Report!$E$7="All Zones"),1,IF(Report!$E$7=Data!P448,1,0))</f>
        <v>1</v>
      </c>
      <c r="L448" s="33">
        <f>IF(OR(Report!$D$7="",Report!$D$7="All Regions"),1,IF(Report!$D$7=Data!O448,1,0))</f>
        <v>1</v>
      </c>
      <c r="M448" s="67" t="s">
        <v>583</v>
      </c>
      <c r="N448" s="67" t="s">
        <v>1297</v>
      </c>
      <c r="O448" s="68" t="s">
        <v>21</v>
      </c>
      <c r="P448" s="68" t="s">
        <v>689</v>
      </c>
      <c r="Q448" s="68" t="s">
        <v>849</v>
      </c>
      <c r="R448" s="67" t="s">
        <v>777</v>
      </c>
      <c r="S448" s="67" t="s">
        <v>757</v>
      </c>
      <c r="T448" s="67" t="s">
        <v>758</v>
      </c>
      <c r="U448" s="67"/>
      <c r="V448" s="67" t="s">
        <v>848</v>
      </c>
      <c r="W448" s="67" t="s">
        <v>731</v>
      </c>
      <c r="X448" s="67"/>
      <c r="Y448" s="68" t="s">
        <v>362</v>
      </c>
      <c r="Z448" s="68" t="s">
        <v>13</v>
      </c>
      <c r="AA448" s="68" t="s">
        <v>70</v>
      </c>
      <c r="AB448" s="18">
        <f>IF(Z448="TM",IF(AA448="H",(COUNTIFS(Orders!AD:AD,Data!M448,Orders!W:W,0,Orders!X:X,0)+COUNTIFS(Orders!AD:AD,Data!M448,Orders!W:W,1,Orders!X:X,1)),0),IF(Data!Z448="AAM",SUMIFS(Data!AB:AB,Data!Z:Z,"TM",Data!X:X,Data!M448,AA:AA,"H"),IF(Data!Z448="AM",SUMIFS(Data!AB:AB,Data!Z:Z,"TM",Data!V:V,Data!M448,AA:AA,"H"),IF(Data!Z448="AZM",SUMIFS(Data!AB:AB,Data!Z:Z,"TM",Data!U:U,Data!M448,AA:AA,"H"),IF(Data!Z448="ZM",SUMIFS(Data!AB:AB,Data!Z:Z,"TM",Data!T:T,Data!M448,AA:AA,"H"),IF(Data!Z448="RM",SUMIFS(Data!AB:AB,Data!Z:Z,"TM",Data!S:S,Data!M448,AA:AA,"H"),IF(Data!Z448="CM",SUMIFS(Data!AB:AB,Data!Z:Z,"TM",Data!R:R,Data!M448,AA:AA,"H"),"")))))))</f>
        <v>0</v>
      </c>
      <c r="AC448" s="28">
        <f>IF(Z448="TM",IF(AA448="H",(SUMIFS(Orders!AG:AG,Orders!AD:AD,Data!M448,Orders!W:W,0,Orders!X:X,0)+SUMIFS(Orders!AG:AG,Orders!AD:AD,Data!M448,Orders!W:W,1,Orders!X:X,1))/12000,0),IF(Data!Z448="AAM",SUMIFS(Data!AC:AC,Data!Z:Z,"TM",Data!X:X,Data!M448,AA:AA,"H"),IF(Data!Z448="AM",SUMIFS(Data!AC:AC,Data!Z:Z,"TM",Data!V:V,Data!M448,AA:AA,"H"),IF(Data!Z448="AZM",SUMIFS(Data!AC:AC,Data!Z:Z,"TM",Data!U:U,Data!M448,AA:AA,"H"),IF(Data!Z448="Zone",SUMIFS(Data!AC:AC,Data!Z:Z,"TM",Data!T:T,Data!M448,AA:AA,"H"),IF(Data!Z448="Region",SUMIFS(Data!AC:AC,Data!Z:Z,"TM",Data!S:S,Data!M448,AA:AA,"H"),IF(Data!Z448="Country",SUMIFS(Data!AC:AC,Data!Z:Z,"TM",Data!R:R,Data!M448,AA:AA,"H"),"")))))))</f>
        <v>0</v>
      </c>
      <c r="AD448" s="18">
        <f>IF(Z448="TM",0,IF(Data!Z448="AAM",SUMIFS(Data!AD:AD,Data!Z:Z,"TM",Data!X:X,Data!M448,AA:AA,"H"),IF(Data!Z448="AM",SUMIFS(Data!AD:AD,Data!Z:Z,"TM",Data!V:V,Data!M448,AA:AA,"H"),IF(Data!Z448="AZM",SUMIFS(Data!AD:AD,Data!Z:Z,"TM",Data!U:U,Data!M448,AA:AA,"H"),IF(Data!Z448="Zone",SUMIFS(Data!AD:AD,Data!Z:Z,"TM",Data!T:T,Data!M448,AA:AA,"H"),IF(Data!Z448="Region",SUMIFS(Data!AD:AD,Data!Z:Z,"TM",Data!S:S,Data!M448,AA:AA,"H"),IF(Data!Z448="Country",SUMIFS(Data!AD:AD,Data!Z:Z,"TM",Data!R:R,Data!M448,AA:AA,"H"),"")))))))</f>
        <v>0</v>
      </c>
      <c r="AE448" s="27">
        <f t="shared" si="111"/>
        <v>0</v>
      </c>
      <c r="AF448" s="26">
        <f t="shared" si="112"/>
        <v>0</v>
      </c>
      <c r="AG448" s="26">
        <f t="shared" si="113"/>
        <v>0</v>
      </c>
      <c r="AH448" s="26">
        <f t="shared" si="114"/>
        <v>0</v>
      </c>
      <c r="AJ448" s="28">
        <f>IF(Z448="TM",IF(AA448="U",(SUMIFS(Orders!AG:AG,Orders!AD:AD,Data!M448,Orders!W:W,0,Orders!X:X,0)+SUMIFS(Orders!AG:AG,Orders!AD:AD,Data!M448,Orders!W:W,1,Orders!X:X,1))/12000,0),IF(Data!Z448="AAM",SUMIFS(Data!AJ:AJ,Data!Z:Z,"TM",Data!X:X,Data!M448,AA:AA,"U"),IF(Data!Z448="AM",SUMIFS(Data!AJ:AJ,Data!Z:Z,"TM",Data!V:V,Data!M448,AA:AA,"U"),IF(Data!Z448="AZM",SUMIFS(Data!AJ:AJ,Data!Z:Z,"TM",Data!U:U,Data!M448,AA:AA,"U"),IF(Data!Z448="Zone",SUMIFS(Data!AJ:AJ,Data!Z:Z,"TM",Data!T:T,Data!M448,AA:AA,"U"),IF(Data!Z448="Region",SUMIFS(Data!AJ:AJ,Data!Z:Z,"TM",Data!S:S,Data!M448,AA:AA,"U"),IF(Data!Z448="Country",SUMIFS(Data!AJ:AJ,Data!Z:Z,"TM",Data!R:R,Data!M448,AA:AA,"U"),"")))))))</f>
        <v>0</v>
      </c>
      <c r="AK448" s="18">
        <f>IF(Z448="TM",IF(AA448="U",(SUMIFS(Orders!AG:AG,Orders!AD:AD,Data!M448,Orders!W:W,0,Orders!X:X,0)+SUMIFS(Orders!AG:AG,Orders!AD:AD,Data!M448,Orders!W:W,1,Orders!X:X,1)),0),IF(Data!Z448="AAM",SUMIFS(Data!AK:AK,Data!Z:Z,"TM",Data!X:X,Data!M448,AA:AA,"U"),IF(Data!Z448="AM",SUMIFS(Data!AK:AK,Data!Z:Z,"TM",Data!V:V,Data!M448,AA:AA,"U"),IF(Data!Z448="AZM",SUMIFS(Data!AK:AK,Data!Z:Z,"TM",Data!U:U,Data!M448,AA:AA,"U"),IF(Data!Z448="Zone",SUMIFS(Data!AK:AK,Data!Z:Z,"TM",Data!T:T,Data!M448,AA:AA,"U"),IF(Data!Z448="Region",SUMIFS(Data!AK:AK,Data!Z:Z,"TM",Data!S:S,Data!M448,AA:AA,"U"),IF(Data!Z448="Country",SUMIFS(Data!AK:AK,Data!Z:Z,"TM",Data!R:R,Data!M448,AA:AA,"U"),"")))))))</f>
        <v>0</v>
      </c>
      <c r="AL448" s="18">
        <f>IF(Z448="TM",12000*0,IF(Data!Z448="AAM",SUMIFS(Data!AL:AL,Data!Z:Z,"TM",Data!X:X,Data!M448,AA:AA,"H"),IF(Data!Z448="AM",SUMIFS(Data!AL:AL,Data!Z:Z,"TM",Data!V:V,Data!M448,AA:AA,"H"),IF(Data!Z448="AZM",SUMIFS(Data!AL:AL,Data!Z:Z,"TM",Data!U:U,Data!M448,AA:AA,"H"),IF(Data!Z448="Zone",SUMIFS(Data!AL:AL,Data!Z:Z,"TM",Data!T:T,Data!M448,AA:AA,"H"),IF(Data!Z448="Region",SUMIFS(Data!AL:AL,Data!Z:Z,"TM",Data!S:S,Data!M448,AA:AA,"H"),IF(Data!Z448="Country",SUMIFS(Data!AL:AL,Data!Z:Z,"TM",Data!R:R,Data!M448,AA:AA,"H"),"")))))))</f>
        <v>0</v>
      </c>
      <c r="AM448" s="27">
        <f t="shared" si="115"/>
        <v>0</v>
      </c>
      <c r="AN448" s="26">
        <f t="shared" si="116"/>
        <v>0</v>
      </c>
      <c r="AO448" s="26">
        <f t="shared" si="117"/>
        <v>0</v>
      </c>
      <c r="AQ448" s="28">
        <f t="shared" si="118"/>
        <v>0</v>
      </c>
      <c r="AR448" s="18">
        <f t="shared" si="119"/>
        <v>0</v>
      </c>
      <c r="AS448" s="18">
        <f t="shared" si="120"/>
        <v>0</v>
      </c>
      <c r="AT448" s="27">
        <f t="shared" si="121"/>
        <v>0</v>
      </c>
      <c r="AU448" s="27"/>
      <c r="AV448" s="27"/>
      <c r="AW448" s="18">
        <f>IF(Z448="TM",(COUNTIFS(Orders!AD:AD,Data!M448,Orders!W:W,0,Orders!X:X,0,Orders!S:S,"*Ray*")+COUNTIFS(Orders!AD:AD,Data!M448,Orders!W:W,1,Orders!X:X,1,Orders!S:S,"*Ray*")+COUNTIFS(Orders!AD:AD,Data!M448,Orders!W:W,0,Orders!X:X,0,Orders!S:S,"*Fabric*")+COUNTIFS(Orders!AD:AD,Data!M448,Orders!W:W,1,Orders!X:X,1,Orders!S:S,"*Fabric*")),IF(Data!Z448="AAM",SUMIFS(Data!AW:AW,Data!Z:Z,"TM",Data!X:X,Data!M448),IF(Data!Z448="AM",SUMIFS(Data!AW:AW,Data!Z:Z,"TM",Data!V:V,Data!M448),IF(Data!Z448="AZM",SUMIFS(Data!AW:AW,Data!Z:Z,"TM",Data!U:U,Data!M448),IF(Data!Z448="Zone",SUMIFS(Data!AW:AW,Data!Z:Z,"TM",Data!T:T,Data!M448),IF(Data!Z448="Region",SUMIFS(Data!AW:AW,Data!Z:Z,"TM",Data!S:S,Data!M448),IF(Data!Z448="Country",SUMIFS(Data!AW:AW,Data!Z:Z,"TM",Data!R:R,Data!M448),0)))))))</f>
        <v>0</v>
      </c>
      <c r="AX448" s="18">
        <f>IF(Z448="TM",(COUNTIFS(Orders!AD:AD,Data!M448,Orders!W:W,0,Orders!X:X,0,Orders!S:S,"*Starter*")+COUNTIFS(Orders!AD:AD,Data!M448,Orders!W:W,1,Orders!X:X,1,Orders!S:S,"*Starter*")),IF(Data!Z448="AAM",SUMIFS(Data!AX:AX,Data!Z:Z,"TM",Data!X:X,Data!M448),IF(Data!Z448="AM",SUMIFS(Data!AX:AX,Data!Z:Z,"TM",Data!V:V,Data!M448),IF(Data!Z448="AZM",SUMIFS(Data!AX:AX,Data!Z:Z,"TM",Data!U:U,Data!M448),IF(Data!Z448="Zone",SUMIFS(Data!AX:AX,Data!Z:Z,"TM",Data!T:T,Data!M448),IF(Data!Z448="Region",SUMIFS(Data!AX:AX,Data!Z:Z,"TM",Data!S:S,Data!M448),IF(Data!Z448="Country",SUMIFS(Data!AX:AX,Data!Z:Z,"TM",Data!R:R,Data!M448),0)))))))</f>
        <v>0</v>
      </c>
      <c r="AY448" s="18">
        <f>IF(Z448="TM",(COUNTIFS(Orders!AD:AD,Data!M448,Orders!W:W,0,Orders!X:X,0,Orders!S:S,"*Pro*")+COUNTIFS(Orders!AD:AD,Data!M448,Orders!W:W,1,Orders!X:X,1,Orders!S:S,"*Pro*")),IF(Data!Z448="AAM",SUMIFS(Data!AY:AY,Data!Z:Z,"TM",Data!X:X,Data!M448),IF(Data!Z448="AM",SUMIFS(Data!AY:AY,Data!Z:Z,"TM",Data!V:V,Data!M448),IF(Data!Z448="AZM",SUMIFS(Data!AY:AY,Data!Z:Z,"TM",Data!U:U,Data!M448),IF(Data!Z448="Zone",SUMIFS(Data!AY:AY,Data!Z:Z,"TM",Data!T:T,Data!M448),IF(Data!Z448="Region",SUMIFS(Data!AY:AY,Data!Z:Z,"TM",Data!S:S,Data!M448),IF(Data!Z448="Country",SUMIFS(Data!AY:AY,Data!Z:Z,"TM",Data!R:R,Data!M448),0)))))))</f>
        <v>0</v>
      </c>
      <c r="AZ448" s="18">
        <f>IF(Z448="TM",(COUNTIFS(Orders!AD:AD,Data!M448,Orders!W:W,0,Orders!X:X,0,Orders!S:S,"*Tab*")+COUNTIFS(Orders!AD:AD,Data!M448,Orders!W:W,1,Orders!X:X,1,Orders!S:S,"*Tab*")),IF(Data!Z448="AAM",SUMIFS(Data!AZ:AZ,Data!Z:Z,"TM",Data!X:X,Data!M448),IF(Data!Z448="AM",SUMIFS(Data!AZ:AZ,Data!Z:Z,"TM",Data!V:V,Data!M448),IF(Data!Z448="AZM",SUMIFS(Data!AZ:AZ,Data!Z:Z,"TM",Data!U:U,Data!M448),IF(Data!Z448="Zone",SUMIFS(Data!AZ:AZ,Data!Z:Z,"TM",Data!T:T,Data!M448),IF(Data!Z448="Region",SUMIFS(Data!AZ:AZ,Data!Z:Z,"TM",Data!S:S,Data!M448),IF(Data!Z448="Country",SUMIFS(Data!AZ:AZ,Data!Z:Z,"TM",Data!R:R,Data!M448),0)))))))</f>
        <v>0</v>
      </c>
      <c r="BA448" s="18">
        <f>IF(Z448="TM",(COUNTIFS(Orders!AD:AD,Data!M448,Orders!W:W,0,Orders!X:X,0,Orders!S:S,"*Dental*")+COUNTIFS(Orders!AD:AD,Data!M448,Orders!W:W,1,Orders!X:X,1,Orders!S:S,"*Dental*")+COUNTIFS(Orders!AD:AD,Data!M448,Orders!W:W,0,Orders!X:X,0,Orders!S:S,"*Pediatric*")+COUNTIFS(Orders!AD:AD,Data!M448,Orders!W:W,1,Orders!X:X,1,Orders!S:S,"*Pediatric*")),IF(Data!Z448="AAM",SUMIFS(Data!BA:BA,Data!Z:Z,"TM",Data!X:X,Data!M448),IF(Data!Z448="AM",SUMIFS(Data!BA:BA,Data!Z:Z,"TM",Data!V:V,Data!M448),IF(Data!Z448="AZM",SUMIFS(Data!BA:BA,Data!Z:Z,"TM",Data!U:U,Data!M448),IF(Data!Z448="Zone",SUMIFS(Data!BA:BA,Data!Z:Z,"TM",Data!T:T,Data!M448),IF(Data!Z448="Region",SUMIFS(Data!BA:BA,Data!Z:Z,"TM",Data!S:S,Data!M448),IF(Data!Z448="Country",SUMIFS(Data!BA:BA,Data!Z:Z,"TM",Data!R:R,Data!M448),0)))))))</f>
        <v>0</v>
      </c>
      <c r="BB448" s="18">
        <f>IF(Z448="TM",(COUNTIFS(Orders!AD:AD,Data!M448,Orders!W:W,0,Orders!X:X,0,Orders!S:S,"*Fabric*")+COUNTIFS(Orders!AD:AD,Data!M448,Orders!W:W,1,Orders!X:X,1,Orders!S:S,"*Fabric*")),IF(Data!Z448="AAM",SUMIFS(Data!BB:BB,Data!Z:Z,"TM",Data!X:X,Data!M448),IF(Data!Z448="AM",SUMIFS(Data!BB:BB,Data!Z:Z,"TM",Data!V:V,Data!M448),IF(Data!Z448="AZM",SUMIFS(Data!BB:BB,Data!Z:Z,"TM",Data!U:U,Data!M448),IF(Data!Z448="Zone",SUMIFS(Data!BB:BB,Data!Z:Z,"TM",Data!T:T,Data!M448),IF(Data!Z448="Region",SUMIFS(Data!BB:BB,Data!Z:Z,"TM",Data!S:S,Data!M448),IF(Data!Z448="Country",SUMIFS(Data!BB:BB,Data!Z:Z,"TM",Data!R:R,Data!M448),0)))))))</f>
        <v>0</v>
      </c>
    </row>
    <row r="449" spans="1:54" ht="15.75" x14ac:dyDescent="0.3">
      <c r="A449" s="33" t="str">
        <f t="shared" si="122"/>
        <v/>
      </c>
      <c r="B449" s="33" t="b">
        <f t="shared" si="123"/>
        <v>1</v>
      </c>
      <c r="C449" s="33" t="e">
        <f>IF(ISERROR(SMALL($D$4:$D$594,E449)),””,SMALL($D$4:$D$594,E449))</f>
        <v>#NAME?</v>
      </c>
      <c r="D449" s="34" t="str">
        <f t="shared" si="124"/>
        <v/>
      </c>
      <c r="E449" s="33">
        <f>ROWS($E$4:E449)</f>
        <v>446</v>
      </c>
      <c r="F449" s="33">
        <f t="shared" si="125"/>
        <v>0</v>
      </c>
      <c r="G449" s="33">
        <f>IF(OR(Report!$C$7="",Report!$C$7="All Levels"),1,IF(Report!$C$7=Data!Z449,1,0))</f>
        <v>0</v>
      </c>
      <c r="H449" s="33">
        <f t="shared" si="126"/>
        <v>1</v>
      </c>
      <c r="I449" s="33">
        <f t="shared" si="127"/>
        <v>3</v>
      </c>
      <c r="J449" s="33">
        <f>IF(OR(Report!$F$7="",Report!$F$7="All AMs"),1,IF(Report!$F$7=Data!W449,1,0))</f>
        <v>1</v>
      </c>
      <c r="K449" s="33">
        <f>IF(OR(Report!$E$7="",Report!$E$7="All Zones"),1,IF(Report!$E$7=Data!P449,1,0))</f>
        <v>1</v>
      </c>
      <c r="L449" s="33">
        <f>IF(OR(Report!$D$7="",Report!$D$7="All Regions"),1,IF(Report!$D$7=Data!O449,1,0))</f>
        <v>1</v>
      </c>
      <c r="M449" s="67" t="s">
        <v>255</v>
      </c>
      <c r="N449" s="67" t="s">
        <v>1298</v>
      </c>
      <c r="O449" s="68" t="s">
        <v>21</v>
      </c>
      <c r="P449" s="68" t="s">
        <v>689</v>
      </c>
      <c r="Q449" s="68" t="s">
        <v>849</v>
      </c>
      <c r="R449" s="67" t="s">
        <v>777</v>
      </c>
      <c r="S449" s="67" t="s">
        <v>757</v>
      </c>
      <c r="T449" s="67" t="s">
        <v>758</v>
      </c>
      <c r="U449" s="67"/>
      <c r="V449" s="67" t="s">
        <v>848</v>
      </c>
      <c r="W449" s="67" t="s">
        <v>731</v>
      </c>
      <c r="X449" s="67"/>
      <c r="Y449" s="68" t="s">
        <v>362</v>
      </c>
      <c r="Z449" s="68" t="s">
        <v>13</v>
      </c>
      <c r="AA449" s="68" t="s">
        <v>925</v>
      </c>
      <c r="AB449" s="18">
        <f>IF(Z449="TM",IF(AA449="H",(COUNTIFS(Orders!AD:AD,Data!M449,Orders!W:W,0,Orders!X:X,0)+COUNTIFS(Orders!AD:AD,Data!M449,Orders!W:W,1,Orders!X:X,1)),0),IF(Data!Z449="AAM",SUMIFS(Data!AB:AB,Data!Z:Z,"TM",Data!X:X,Data!M449,AA:AA,"H"),IF(Data!Z449="AM",SUMIFS(Data!AB:AB,Data!Z:Z,"TM",Data!V:V,Data!M449,AA:AA,"H"),IF(Data!Z449="AZM",SUMIFS(Data!AB:AB,Data!Z:Z,"TM",Data!U:U,Data!M449,AA:AA,"H"),IF(Data!Z449="ZM",SUMIFS(Data!AB:AB,Data!Z:Z,"TM",Data!T:T,Data!M449,AA:AA,"H"),IF(Data!Z449="RM",SUMIFS(Data!AB:AB,Data!Z:Z,"TM",Data!S:S,Data!M449,AA:AA,"H"),IF(Data!Z449="CM",SUMIFS(Data!AB:AB,Data!Z:Z,"TM",Data!R:R,Data!M449,AA:AA,"H"),"")))))))</f>
        <v>0</v>
      </c>
      <c r="AC449" s="28">
        <f>IF(Z449="TM",IF(AA449="H",(SUMIFS(Orders!AG:AG,Orders!AD:AD,Data!M449,Orders!W:W,0,Orders!X:X,0)+SUMIFS(Orders!AG:AG,Orders!AD:AD,Data!M449,Orders!W:W,1,Orders!X:X,1))/12000,0),IF(Data!Z449="AAM",SUMIFS(Data!AC:AC,Data!Z:Z,"TM",Data!X:X,Data!M449,AA:AA,"H"),IF(Data!Z449="AM",SUMIFS(Data!AC:AC,Data!Z:Z,"TM",Data!V:V,Data!M449,AA:AA,"H"),IF(Data!Z449="AZM",SUMIFS(Data!AC:AC,Data!Z:Z,"TM",Data!U:U,Data!M449,AA:AA,"H"),IF(Data!Z449="Zone",SUMIFS(Data!AC:AC,Data!Z:Z,"TM",Data!T:T,Data!M449,AA:AA,"H"),IF(Data!Z449="Region",SUMIFS(Data!AC:AC,Data!Z:Z,"TM",Data!S:S,Data!M449,AA:AA,"H"),IF(Data!Z449="Country",SUMIFS(Data!AC:AC,Data!Z:Z,"TM",Data!R:R,Data!M449,AA:AA,"H"),"")))))))</f>
        <v>0</v>
      </c>
      <c r="AD449" s="18">
        <f>IF(Z449="TM",0,IF(Data!Z449="AAM",SUMIFS(Data!AD:AD,Data!Z:Z,"TM",Data!X:X,Data!M449,AA:AA,"H"),IF(Data!Z449="AM",SUMIFS(Data!AD:AD,Data!Z:Z,"TM",Data!V:V,Data!M449,AA:AA,"H"),IF(Data!Z449="AZM",SUMIFS(Data!AD:AD,Data!Z:Z,"TM",Data!U:U,Data!M449,AA:AA,"H"),IF(Data!Z449="Zone",SUMIFS(Data!AD:AD,Data!Z:Z,"TM",Data!T:T,Data!M449,AA:AA,"H"),IF(Data!Z449="Region",SUMIFS(Data!AD:AD,Data!Z:Z,"TM",Data!S:S,Data!M449,AA:AA,"H"),IF(Data!Z449="Country",SUMIFS(Data!AD:AD,Data!Z:Z,"TM",Data!R:R,Data!M449,AA:AA,"H"),"")))))))</f>
        <v>0</v>
      </c>
      <c r="AE449" s="27">
        <f t="shared" si="111"/>
        <v>0</v>
      </c>
      <c r="AF449" s="26">
        <f t="shared" si="112"/>
        <v>0</v>
      </c>
      <c r="AG449" s="26">
        <f t="shared" si="113"/>
        <v>0</v>
      </c>
      <c r="AH449" s="26">
        <f t="shared" si="114"/>
        <v>0</v>
      </c>
      <c r="AJ449" s="28">
        <f>IF(Z449="TM",IF(AA449="U",(SUMIFS(Orders!AG:AG,Orders!AD:AD,Data!M449,Orders!W:W,0,Orders!X:X,0)+SUMIFS(Orders!AG:AG,Orders!AD:AD,Data!M449,Orders!W:W,1,Orders!X:X,1))/12000,0),IF(Data!Z449="AAM",SUMIFS(Data!AJ:AJ,Data!Z:Z,"TM",Data!X:X,Data!M449,AA:AA,"U"),IF(Data!Z449="AM",SUMIFS(Data!AJ:AJ,Data!Z:Z,"TM",Data!V:V,Data!M449,AA:AA,"U"),IF(Data!Z449="AZM",SUMIFS(Data!AJ:AJ,Data!Z:Z,"TM",Data!U:U,Data!M449,AA:AA,"U"),IF(Data!Z449="Zone",SUMIFS(Data!AJ:AJ,Data!Z:Z,"TM",Data!T:T,Data!M449,AA:AA,"U"),IF(Data!Z449="Region",SUMIFS(Data!AJ:AJ,Data!Z:Z,"TM",Data!S:S,Data!M449,AA:AA,"U"),IF(Data!Z449="Country",SUMIFS(Data!AJ:AJ,Data!Z:Z,"TM",Data!R:R,Data!M449,AA:AA,"U"),"")))))))</f>
        <v>2.35</v>
      </c>
      <c r="AK449" s="18">
        <f>IF(Z449="TM",IF(AA449="U",(SUMIFS(Orders!AG:AG,Orders!AD:AD,Data!M449,Orders!W:W,0,Orders!X:X,0)+SUMIFS(Orders!AG:AG,Orders!AD:AD,Data!M449,Orders!W:W,1,Orders!X:X,1)),0),IF(Data!Z449="AAM",SUMIFS(Data!AK:AK,Data!Z:Z,"TM",Data!X:X,Data!M449,AA:AA,"U"),IF(Data!Z449="AM",SUMIFS(Data!AK:AK,Data!Z:Z,"TM",Data!V:V,Data!M449,AA:AA,"U"),IF(Data!Z449="AZM",SUMIFS(Data!AK:AK,Data!Z:Z,"TM",Data!U:U,Data!M449,AA:AA,"U"),IF(Data!Z449="Zone",SUMIFS(Data!AK:AK,Data!Z:Z,"TM",Data!T:T,Data!M449,AA:AA,"U"),IF(Data!Z449="Region",SUMIFS(Data!AK:AK,Data!Z:Z,"TM",Data!S:S,Data!M449,AA:AA,"U"),IF(Data!Z449="Country",SUMIFS(Data!AK:AK,Data!Z:Z,"TM",Data!R:R,Data!M449,AA:AA,"U"),"")))))))</f>
        <v>28200</v>
      </c>
      <c r="AL449" s="18">
        <f>IF(Z449="TM",12000*0,IF(Data!Z449="AAM",SUMIFS(Data!AL:AL,Data!Z:Z,"TM",Data!X:X,Data!M449,AA:AA,"H"),IF(Data!Z449="AM",SUMIFS(Data!AL:AL,Data!Z:Z,"TM",Data!V:V,Data!M449,AA:AA,"H"),IF(Data!Z449="AZM",SUMIFS(Data!AL:AL,Data!Z:Z,"TM",Data!U:U,Data!M449,AA:AA,"H"),IF(Data!Z449="Zone",SUMIFS(Data!AL:AL,Data!Z:Z,"TM",Data!T:T,Data!M449,AA:AA,"H"),IF(Data!Z449="Region",SUMIFS(Data!AL:AL,Data!Z:Z,"TM",Data!S:S,Data!M449,AA:AA,"H"),IF(Data!Z449="Country",SUMIFS(Data!AL:AL,Data!Z:Z,"TM",Data!R:R,Data!M449,AA:AA,"H"),"")))))))</f>
        <v>0</v>
      </c>
      <c r="AM449" s="27">
        <f t="shared" si="115"/>
        <v>0</v>
      </c>
      <c r="AN449" s="26">
        <f t="shared" si="116"/>
        <v>0</v>
      </c>
      <c r="AO449" s="26">
        <f t="shared" si="117"/>
        <v>0</v>
      </c>
      <c r="AQ449" s="28">
        <f t="shared" si="118"/>
        <v>2.35</v>
      </c>
      <c r="AR449" s="18">
        <f t="shared" si="119"/>
        <v>28200</v>
      </c>
      <c r="AS449" s="18">
        <f t="shared" si="120"/>
        <v>0</v>
      </c>
      <c r="AT449" s="27">
        <f t="shared" si="121"/>
        <v>0</v>
      </c>
      <c r="AU449" s="27"/>
      <c r="AV449" s="27"/>
      <c r="AW449" s="18">
        <f>IF(Z449="TM",(COUNTIFS(Orders!AD:AD,Data!M449,Orders!W:W,0,Orders!X:X,0,Orders!S:S,"*Ray*")+COUNTIFS(Orders!AD:AD,Data!M449,Orders!W:W,1,Orders!X:X,1,Orders!S:S,"*Ray*")+COUNTIFS(Orders!AD:AD,Data!M449,Orders!W:W,0,Orders!X:X,0,Orders!S:S,"*Fabric*")+COUNTIFS(Orders!AD:AD,Data!M449,Orders!W:W,1,Orders!X:X,1,Orders!S:S,"*Fabric*")),IF(Data!Z449="AAM",SUMIFS(Data!AW:AW,Data!Z:Z,"TM",Data!X:X,Data!M449),IF(Data!Z449="AM",SUMIFS(Data!AW:AW,Data!Z:Z,"TM",Data!V:V,Data!M449),IF(Data!Z449="AZM",SUMIFS(Data!AW:AW,Data!Z:Z,"TM",Data!U:U,Data!M449),IF(Data!Z449="Zone",SUMIFS(Data!AW:AW,Data!Z:Z,"TM",Data!T:T,Data!M449),IF(Data!Z449="Region",SUMIFS(Data!AW:AW,Data!Z:Z,"TM",Data!S:S,Data!M449),IF(Data!Z449="Country",SUMIFS(Data!AW:AW,Data!Z:Z,"TM",Data!R:R,Data!M449),0)))))))</f>
        <v>2</v>
      </c>
      <c r="AX449" s="18">
        <f>IF(Z449="TM",(COUNTIFS(Orders!AD:AD,Data!M449,Orders!W:W,0,Orders!X:X,0,Orders!S:S,"*Starter*")+COUNTIFS(Orders!AD:AD,Data!M449,Orders!W:W,1,Orders!X:X,1,Orders!S:S,"*Starter*")),IF(Data!Z449="AAM",SUMIFS(Data!AX:AX,Data!Z:Z,"TM",Data!X:X,Data!M449),IF(Data!Z449="AM",SUMIFS(Data!AX:AX,Data!Z:Z,"TM",Data!V:V,Data!M449),IF(Data!Z449="AZM",SUMIFS(Data!AX:AX,Data!Z:Z,"TM",Data!U:U,Data!M449),IF(Data!Z449="Zone",SUMIFS(Data!AX:AX,Data!Z:Z,"TM",Data!T:T,Data!M449),IF(Data!Z449="Region",SUMIFS(Data!AX:AX,Data!Z:Z,"TM",Data!S:S,Data!M449),IF(Data!Z449="Country",SUMIFS(Data!AX:AX,Data!Z:Z,"TM",Data!R:R,Data!M449),0)))))))</f>
        <v>0</v>
      </c>
      <c r="AY449" s="18">
        <f>IF(Z449="TM",(COUNTIFS(Orders!AD:AD,Data!M449,Orders!W:W,0,Orders!X:X,0,Orders!S:S,"*Pro*")+COUNTIFS(Orders!AD:AD,Data!M449,Orders!W:W,1,Orders!X:X,1,Orders!S:S,"*Pro*")),IF(Data!Z449="AAM",SUMIFS(Data!AY:AY,Data!Z:Z,"TM",Data!X:X,Data!M449),IF(Data!Z449="AM",SUMIFS(Data!AY:AY,Data!Z:Z,"TM",Data!V:V,Data!M449),IF(Data!Z449="AZM",SUMIFS(Data!AY:AY,Data!Z:Z,"TM",Data!U:U,Data!M449),IF(Data!Z449="Zone",SUMIFS(Data!AY:AY,Data!Z:Z,"TM",Data!T:T,Data!M449),IF(Data!Z449="Region",SUMIFS(Data!AY:AY,Data!Z:Z,"TM",Data!S:S,Data!M449),IF(Data!Z449="Country",SUMIFS(Data!AY:AY,Data!Z:Z,"TM",Data!R:R,Data!M449),0)))))))</f>
        <v>0</v>
      </c>
      <c r="AZ449" s="18">
        <f>IF(Z449="TM",(COUNTIFS(Orders!AD:AD,Data!M449,Orders!W:W,0,Orders!X:X,0,Orders!S:S,"*Tab*")+COUNTIFS(Orders!AD:AD,Data!M449,Orders!W:W,1,Orders!X:X,1,Orders!S:S,"*Tab*")),IF(Data!Z449="AAM",SUMIFS(Data!AZ:AZ,Data!Z:Z,"TM",Data!X:X,Data!M449),IF(Data!Z449="AM",SUMIFS(Data!AZ:AZ,Data!Z:Z,"TM",Data!V:V,Data!M449),IF(Data!Z449="AZM",SUMIFS(Data!AZ:AZ,Data!Z:Z,"TM",Data!U:U,Data!M449),IF(Data!Z449="Zone",SUMIFS(Data!AZ:AZ,Data!Z:Z,"TM",Data!T:T,Data!M449),IF(Data!Z449="Region",SUMIFS(Data!AZ:AZ,Data!Z:Z,"TM",Data!S:S,Data!M449),IF(Data!Z449="Country",SUMIFS(Data!AZ:AZ,Data!Z:Z,"TM",Data!R:R,Data!M449),0)))))))</f>
        <v>0</v>
      </c>
      <c r="BA449" s="18">
        <f>IF(Z449="TM",(COUNTIFS(Orders!AD:AD,Data!M449,Orders!W:W,0,Orders!X:X,0,Orders!S:S,"*Dental*")+COUNTIFS(Orders!AD:AD,Data!M449,Orders!W:W,1,Orders!X:X,1,Orders!S:S,"*Dental*")+COUNTIFS(Orders!AD:AD,Data!M449,Orders!W:W,0,Orders!X:X,0,Orders!S:S,"*Pediatric*")+COUNTIFS(Orders!AD:AD,Data!M449,Orders!W:W,1,Orders!X:X,1,Orders!S:S,"*Pediatric*")),IF(Data!Z449="AAM",SUMIFS(Data!BA:BA,Data!Z:Z,"TM",Data!X:X,Data!M449),IF(Data!Z449="AM",SUMIFS(Data!BA:BA,Data!Z:Z,"TM",Data!V:V,Data!M449),IF(Data!Z449="AZM",SUMIFS(Data!BA:BA,Data!Z:Z,"TM",Data!U:U,Data!M449),IF(Data!Z449="Zone",SUMIFS(Data!BA:BA,Data!Z:Z,"TM",Data!T:T,Data!M449),IF(Data!Z449="Region",SUMIFS(Data!BA:BA,Data!Z:Z,"TM",Data!S:S,Data!M449),IF(Data!Z449="Country",SUMIFS(Data!BA:BA,Data!Z:Z,"TM",Data!R:R,Data!M449),0)))))))</f>
        <v>0</v>
      </c>
      <c r="BB449" s="18">
        <f>IF(Z449="TM",(COUNTIFS(Orders!AD:AD,Data!M449,Orders!W:W,0,Orders!X:X,0,Orders!S:S,"*Fabric*")+COUNTIFS(Orders!AD:AD,Data!M449,Orders!W:W,1,Orders!X:X,1,Orders!S:S,"*Fabric*")),IF(Data!Z449="AAM",SUMIFS(Data!BB:BB,Data!Z:Z,"TM",Data!X:X,Data!M449),IF(Data!Z449="AM",SUMIFS(Data!BB:BB,Data!Z:Z,"TM",Data!V:V,Data!M449),IF(Data!Z449="AZM",SUMIFS(Data!BB:BB,Data!Z:Z,"TM",Data!U:U,Data!M449),IF(Data!Z449="Zone",SUMIFS(Data!BB:BB,Data!Z:Z,"TM",Data!T:T,Data!M449),IF(Data!Z449="Region",SUMIFS(Data!BB:BB,Data!Z:Z,"TM",Data!S:S,Data!M449),IF(Data!Z449="Country",SUMIFS(Data!BB:BB,Data!Z:Z,"TM",Data!R:R,Data!M449),0)))))))</f>
        <v>2</v>
      </c>
    </row>
    <row r="450" spans="1:54" ht="15.75" x14ac:dyDescent="0.3">
      <c r="A450" s="33" t="str">
        <f t="shared" si="122"/>
        <v/>
      </c>
      <c r="B450" s="33" t="b">
        <f t="shared" si="123"/>
        <v>1</v>
      </c>
      <c r="C450" s="33" t="e">
        <f>IF(ISERROR(SMALL($D$4:$D$594,E450)),””,SMALL($D$4:$D$594,E450))</f>
        <v>#NAME?</v>
      </c>
      <c r="D450" s="34" t="str">
        <f t="shared" si="124"/>
        <v/>
      </c>
      <c r="E450" s="33">
        <f>ROWS($E$4:E450)</f>
        <v>447</v>
      </c>
      <c r="F450" s="33">
        <f t="shared" si="125"/>
        <v>0</v>
      </c>
      <c r="G450" s="33">
        <f>IF(OR(Report!$C$7="",Report!$C$7="All Levels"),1,IF(Report!$C$7=Data!Z450,1,0))</f>
        <v>0</v>
      </c>
      <c r="H450" s="33">
        <f t="shared" si="126"/>
        <v>1</v>
      </c>
      <c r="I450" s="33">
        <f t="shared" si="127"/>
        <v>3</v>
      </c>
      <c r="J450" s="33">
        <f>IF(OR(Report!$F$7="",Report!$F$7="All AMs"),1,IF(Report!$F$7=Data!W450,1,0))</f>
        <v>1</v>
      </c>
      <c r="K450" s="33">
        <f>IF(OR(Report!$E$7="",Report!$E$7="All Zones"),1,IF(Report!$E$7=Data!P450,1,0))</f>
        <v>1</v>
      </c>
      <c r="L450" s="33">
        <f>IF(OR(Report!$D$7="",Report!$D$7="All Regions"),1,IF(Report!$D$7=Data!O450,1,0))</f>
        <v>1</v>
      </c>
      <c r="M450" s="67" t="s">
        <v>256</v>
      </c>
      <c r="N450" s="67" t="s">
        <v>1299</v>
      </c>
      <c r="O450" s="68" t="s">
        <v>21</v>
      </c>
      <c r="P450" s="68" t="s">
        <v>689</v>
      </c>
      <c r="Q450" s="68" t="s">
        <v>849</v>
      </c>
      <c r="R450" s="67" t="s">
        <v>777</v>
      </c>
      <c r="S450" s="67" t="s">
        <v>757</v>
      </c>
      <c r="T450" s="67" t="s">
        <v>758</v>
      </c>
      <c r="U450" s="67"/>
      <c r="V450" s="67" t="s">
        <v>848</v>
      </c>
      <c r="W450" s="67" t="s">
        <v>731</v>
      </c>
      <c r="X450" s="67"/>
      <c r="Y450" s="68" t="s">
        <v>362</v>
      </c>
      <c r="Z450" s="68" t="s">
        <v>13</v>
      </c>
      <c r="AA450" s="68" t="s">
        <v>925</v>
      </c>
      <c r="AB450" s="18">
        <f>IF(Z450="TM",IF(AA450="H",(COUNTIFS(Orders!AD:AD,Data!M450,Orders!W:W,0,Orders!X:X,0)+COUNTIFS(Orders!AD:AD,Data!M450,Orders!W:W,1,Orders!X:X,1)),0),IF(Data!Z450="AAM",SUMIFS(Data!AB:AB,Data!Z:Z,"TM",Data!X:X,Data!M450,AA:AA,"H"),IF(Data!Z450="AM",SUMIFS(Data!AB:AB,Data!Z:Z,"TM",Data!V:V,Data!M450,AA:AA,"H"),IF(Data!Z450="AZM",SUMIFS(Data!AB:AB,Data!Z:Z,"TM",Data!U:U,Data!M450,AA:AA,"H"),IF(Data!Z450="ZM",SUMIFS(Data!AB:AB,Data!Z:Z,"TM",Data!T:T,Data!M450,AA:AA,"H"),IF(Data!Z450="RM",SUMIFS(Data!AB:AB,Data!Z:Z,"TM",Data!S:S,Data!M450,AA:AA,"H"),IF(Data!Z450="CM",SUMIFS(Data!AB:AB,Data!Z:Z,"TM",Data!R:R,Data!M450,AA:AA,"H"),"")))))))</f>
        <v>0</v>
      </c>
      <c r="AC450" s="28">
        <f>IF(Z450="TM",IF(AA450="H",(SUMIFS(Orders!AG:AG,Orders!AD:AD,Data!M450,Orders!W:W,0,Orders!X:X,0)+SUMIFS(Orders!AG:AG,Orders!AD:AD,Data!M450,Orders!W:W,1,Orders!X:X,1))/12000,0),IF(Data!Z450="AAM",SUMIFS(Data!AC:AC,Data!Z:Z,"TM",Data!X:X,Data!M450,AA:AA,"H"),IF(Data!Z450="AM",SUMIFS(Data!AC:AC,Data!Z:Z,"TM",Data!V:V,Data!M450,AA:AA,"H"),IF(Data!Z450="AZM",SUMIFS(Data!AC:AC,Data!Z:Z,"TM",Data!U:U,Data!M450,AA:AA,"H"),IF(Data!Z450="Zone",SUMIFS(Data!AC:AC,Data!Z:Z,"TM",Data!T:T,Data!M450,AA:AA,"H"),IF(Data!Z450="Region",SUMIFS(Data!AC:AC,Data!Z:Z,"TM",Data!S:S,Data!M450,AA:AA,"H"),IF(Data!Z450="Country",SUMIFS(Data!AC:AC,Data!Z:Z,"TM",Data!R:R,Data!M450,AA:AA,"H"),"")))))))</f>
        <v>0</v>
      </c>
      <c r="AD450" s="18">
        <f>IF(Z450="TM",0,IF(Data!Z450="AAM",SUMIFS(Data!AD:AD,Data!Z:Z,"TM",Data!X:X,Data!M450,AA:AA,"H"),IF(Data!Z450="AM",SUMIFS(Data!AD:AD,Data!Z:Z,"TM",Data!V:V,Data!M450,AA:AA,"H"),IF(Data!Z450="AZM",SUMIFS(Data!AD:AD,Data!Z:Z,"TM",Data!U:U,Data!M450,AA:AA,"H"),IF(Data!Z450="Zone",SUMIFS(Data!AD:AD,Data!Z:Z,"TM",Data!T:T,Data!M450,AA:AA,"H"),IF(Data!Z450="Region",SUMIFS(Data!AD:AD,Data!Z:Z,"TM",Data!S:S,Data!M450,AA:AA,"H"),IF(Data!Z450="Country",SUMIFS(Data!AD:AD,Data!Z:Z,"TM",Data!R:R,Data!M450,AA:AA,"H"),"")))))))</f>
        <v>0</v>
      </c>
      <c r="AE450" s="27">
        <f t="shared" si="111"/>
        <v>0</v>
      </c>
      <c r="AF450" s="26">
        <f t="shared" si="112"/>
        <v>0</v>
      </c>
      <c r="AG450" s="26">
        <f t="shared" si="113"/>
        <v>0</v>
      </c>
      <c r="AH450" s="26">
        <f t="shared" si="114"/>
        <v>0</v>
      </c>
      <c r="AJ450" s="28">
        <f>IF(Z450="TM",IF(AA450="U",(SUMIFS(Orders!AG:AG,Orders!AD:AD,Data!M450,Orders!W:W,0,Orders!X:X,0)+SUMIFS(Orders!AG:AG,Orders!AD:AD,Data!M450,Orders!W:W,1,Orders!X:X,1))/12000,0),IF(Data!Z450="AAM",SUMIFS(Data!AJ:AJ,Data!Z:Z,"TM",Data!X:X,Data!M450,AA:AA,"U"),IF(Data!Z450="AM",SUMIFS(Data!AJ:AJ,Data!Z:Z,"TM",Data!V:V,Data!M450,AA:AA,"U"),IF(Data!Z450="AZM",SUMIFS(Data!AJ:AJ,Data!Z:Z,"TM",Data!U:U,Data!M450,AA:AA,"U"),IF(Data!Z450="Zone",SUMIFS(Data!AJ:AJ,Data!Z:Z,"TM",Data!T:T,Data!M450,AA:AA,"U"),IF(Data!Z450="Region",SUMIFS(Data!AJ:AJ,Data!Z:Z,"TM",Data!S:S,Data!M450,AA:AA,"U"),IF(Data!Z450="Country",SUMIFS(Data!AJ:AJ,Data!Z:Z,"TM",Data!R:R,Data!M450,AA:AA,"U"),"")))))))</f>
        <v>0</v>
      </c>
      <c r="AK450" s="18">
        <f>IF(Z450="TM",IF(AA450="U",(SUMIFS(Orders!AG:AG,Orders!AD:AD,Data!M450,Orders!W:W,0,Orders!X:X,0)+SUMIFS(Orders!AG:AG,Orders!AD:AD,Data!M450,Orders!W:W,1,Orders!X:X,1)),0),IF(Data!Z450="AAM",SUMIFS(Data!AK:AK,Data!Z:Z,"TM",Data!X:X,Data!M450,AA:AA,"U"),IF(Data!Z450="AM",SUMIFS(Data!AK:AK,Data!Z:Z,"TM",Data!V:V,Data!M450,AA:AA,"U"),IF(Data!Z450="AZM",SUMIFS(Data!AK:AK,Data!Z:Z,"TM",Data!U:U,Data!M450,AA:AA,"U"),IF(Data!Z450="Zone",SUMIFS(Data!AK:AK,Data!Z:Z,"TM",Data!T:T,Data!M450,AA:AA,"U"),IF(Data!Z450="Region",SUMIFS(Data!AK:AK,Data!Z:Z,"TM",Data!S:S,Data!M450,AA:AA,"U"),IF(Data!Z450="Country",SUMIFS(Data!AK:AK,Data!Z:Z,"TM",Data!R:R,Data!M450,AA:AA,"U"),"")))))))</f>
        <v>0</v>
      </c>
      <c r="AL450" s="18">
        <f>IF(Z450="TM",12000*0,IF(Data!Z450="AAM",SUMIFS(Data!AL:AL,Data!Z:Z,"TM",Data!X:X,Data!M450,AA:AA,"H"),IF(Data!Z450="AM",SUMIFS(Data!AL:AL,Data!Z:Z,"TM",Data!V:V,Data!M450,AA:AA,"H"),IF(Data!Z450="AZM",SUMIFS(Data!AL:AL,Data!Z:Z,"TM",Data!U:U,Data!M450,AA:AA,"H"),IF(Data!Z450="Zone",SUMIFS(Data!AL:AL,Data!Z:Z,"TM",Data!T:T,Data!M450,AA:AA,"H"),IF(Data!Z450="Region",SUMIFS(Data!AL:AL,Data!Z:Z,"TM",Data!S:S,Data!M450,AA:AA,"H"),IF(Data!Z450="Country",SUMIFS(Data!AL:AL,Data!Z:Z,"TM",Data!R:R,Data!M450,AA:AA,"H"),"")))))))</f>
        <v>0</v>
      </c>
      <c r="AM450" s="27">
        <f t="shared" si="115"/>
        <v>0</v>
      </c>
      <c r="AN450" s="26">
        <f t="shared" si="116"/>
        <v>0</v>
      </c>
      <c r="AO450" s="26">
        <f t="shared" si="117"/>
        <v>0</v>
      </c>
      <c r="AQ450" s="28">
        <f t="shared" si="118"/>
        <v>0</v>
      </c>
      <c r="AR450" s="18">
        <f t="shared" si="119"/>
        <v>0</v>
      </c>
      <c r="AS450" s="18">
        <f t="shared" si="120"/>
        <v>0</v>
      </c>
      <c r="AT450" s="27">
        <f t="shared" si="121"/>
        <v>0</v>
      </c>
      <c r="AU450" s="27"/>
      <c r="AV450" s="27"/>
      <c r="AW450" s="18">
        <f>IF(Z450="TM",(COUNTIFS(Orders!AD:AD,Data!M450,Orders!W:W,0,Orders!X:X,0,Orders!S:S,"*Ray*")+COUNTIFS(Orders!AD:AD,Data!M450,Orders!W:W,1,Orders!X:X,1,Orders!S:S,"*Ray*")+COUNTIFS(Orders!AD:AD,Data!M450,Orders!W:W,0,Orders!X:X,0,Orders!S:S,"*Fabric*")+COUNTIFS(Orders!AD:AD,Data!M450,Orders!W:W,1,Orders!X:X,1,Orders!S:S,"*Fabric*")),IF(Data!Z450="AAM",SUMIFS(Data!AW:AW,Data!Z:Z,"TM",Data!X:X,Data!M450),IF(Data!Z450="AM",SUMIFS(Data!AW:AW,Data!Z:Z,"TM",Data!V:V,Data!M450),IF(Data!Z450="AZM",SUMIFS(Data!AW:AW,Data!Z:Z,"TM",Data!U:U,Data!M450),IF(Data!Z450="Zone",SUMIFS(Data!AW:AW,Data!Z:Z,"TM",Data!T:T,Data!M450),IF(Data!Z450="Region",SUMIFS(Data!AW:AW,Data!Z:Z,"TM",Data!S:S,Data!M450),IF(Data!Z450="Country",SUMIFS(Data!AW:AW,Data!Z:Z,"TM",Data!R:R,Data!M450),0)))))))</f>
        <v>0</v>
      </c>
      <c r="AX450" s="18">
        <f>IF(Z450="TM",(COUNTIFS(Orders!AD:AD,Data!M450,Orders!W:W,0,Orders!X:X,0,Orders!S:S,"*Starter*")+COUNTIFS(Orders!AD:AD,Data!M450,Orders!W:W,1,Orders!X:X,1,Orders!S:S,"*Starter*")),IF(Data!Z450="AAM",SUMIFS(Data!AX:AX,Data!Z:Z,"TM",Data!X:X,Data!M450),IF(Data!Z450="AM",SUMIFS(Data!AX:AX,Data!Z:Z,"TM",Data!V:V,Data!M450),IF(Data!Z450="AZM",SUMIFS(Data!AX:AX,Data!Z:Z,"TM",Data!U:U,Data!M450),IF(Data!Z450="Zone",SUMIFS(Data!AX:AX,Data!Z:Z,"TM",Data!T:T,Data!M450),IF(Data!Z450="Region",SUMIFS(Data!AX:AX,Data!Z:Z,"TM",Data!S:S,Data!M450),IF(Data!Z450="Country",SUMIFS(Data!AX:AX,Data!Z:Z,"TM",Data!R:R,Data!M450),0)))))))</f>
        <v>0</v>
      </c>
      <c r="AY450" s="18">
        <f>IF(Z450="TM",(COUNTIFS(Orders!AD:AD,Data!M450,Orders!W:W,0,Orders!X:X,0,Orders!S:S,"*Pro*")+COUNTIFS(Orders!AD:AD,Data!M450,Orders!W:W,1,Orders!X:X,1,Orders!S:S,"*Pro*")),IF(Data!Z450="AAM",SUMIFS(Data!AY:AY,Data!Z:Z,"TM",Data!X:X,Data!M450),IF(Data!Z450="AM",SUMIFS(Data!AY:AY,Data!Z:Z,"TM",Data!V:V,Data!M450),IF(Data!Z450="AZM",SUMIFS(Data!AY:AY,Data!Z:Z,"TM",Data!U:U,Data!M450),IF(Data!Z450="Zone",SUMIFS(Data!AY:AY,Data!Z:Z,"TM",Data!T:T,Data!M450),IF(Data!Z450="Region",SUMIFS(Data!AY:AY,Data!Z:Z,"TM",Data!S:S,Data!M450),IF(Data!Z450="Country",SUMIFS(Data!AY:AY,Data!Z:Z,"TM",Data!R:R,Data!M450),0)))))))</f>
        <v>0</v>
      </c>
      <c r="AZ450" s="18">
        <f>IF(Z450="TM",(COUNTIFS(Orders!AD:AD,Data!M450,Orders!W:W,0,Orders!X:X,0,Orders!S:S,"*Tab*")+COUNTIFS(Orders!AD:AD,Data!M450,Orders!W:W,1,Orders!X:X,1,Orders!S:S,"*Tab*")),IF(Data!Z450="AAM",SUMIFS(Data!AZ:AZ,Data!Z:Z,"TM",Data!X:X,Data!M450),IF(Data!Z450="AM",SUMIFS(Data!AZ:AZ,Data!Z:Z,"TM",Data!V:V,Data!M450),IF(Data!Z450="AZM",SUMIFS(Data!AZ:AZ,Data!Z:Z,"TM",Data!U:U,Data!M450),IF(Data!Z450="Zone",SUMIFS(Data!AZ:AZ,Data!Z:Z,"TM",Data!T:T,Data!M450),IF(Data!Z450="Region",SUMIFS(Data!AZ:AZ,Data!Z:Z,"TM",Data!S:S,Data!M450),IF(Data!Z450="Country",SUMIFS(Data!AZ:AZ,Data!Z:Z,"TM",Data!R:R,Data!M450),0)))))))</f>
        <v>0</v>
      </c>
      <c r="BA450" s="18">
        <f>IF(Z450="TM",(COUNTIFS(Orders!AD:AD,Data!M450,Orders!W:W,0,Orders!X:X,0,Orders!S:S,"*Dental*")+COUNTIFS(Orders!AD:AD,Data!M450,Orders!W:W,1,Orders!X:X,1,Orders!S:S,"*Dental*")+COUNTIFS(Orders!AD:AD,Data!M450,Orders!W:W,0,Orders!X:X,0,Orders!S:S,"*Pediatric*")+COUNTIFS(Orders!AD:AD,Data!M450,Orders!W:W,1,Orders!X:X,1,Orders!S:S,"*Pediatric*")),IF(Data!Z450="AAM",SUMIFS(Data!BA:BA,Data!Z:Z,"TM",Data!X:X,Data!M450),IF(Data!Z450="AM",SUMIFS(Data!BA:BA,Data!Z:Z,"TM",Data!V:V,Data!M450),IF(Data!Z450="AZM",SUMIFS(Data!BA:BA,Data!Z:Z,"TM",Data!U:U,Data!M450),IF(Data!Z450="Zone",SUMIFS(Data!BA:BA,Data!Z:Z,"TM",Data!T:T,Data!M450),IF(Data!Z450="Region",SUMIFS(Data!BA:BA,Data!Z:Z,"TM",Data!S:S,Data!M450),IF(Data!Z450="Country",SUMIFS(Data!BA:BA,Data!Z:Z,"TM",Data!R:R,Data!M450),0)))))))</f>
        <v>0</v>
      </c>
      <c r="BB450" s="18">
        <f>IF(Z450="TM",(COUNTIFS(Orders!AD:AD,Data!M450,Orders!W:W,0,Orders!X:X,0,Orders!S:S,"*Fabric*")+COUNTIFS(Orders!AD:AD,Data!M450,Orders!W:W,1,Orders!X:X,1,Orders!S:S,"*Fabric*")),IF(Data!Z450="AAM",SUMIFS(Data!BB:BB,Data!Z:Z,"TM",Data!X:X,Data!M450),IF(Data!Z450="AM",SUMIFS(Data!BB:BB,Data!Z:Z,"TM",Data!V:V,Data!M450),IF(Data!Z450="AZM",SUMIFS(Data!BB:BB,Data!Z:Z,"TM",Data!U:U,Data!M450),IF(Data!Z450="Zone",SUMIFS(Data!BB:BB,Data!Z:Z,"TM",Data!T:T,Data!M450),IF(Data!Z450="Region",SUMIFS(Data!BB:BB,Data!Z:Z,"TM",Data!S:S,Data!M450),IF(Data!Z450="Country",SUMIFS(Data!BB:BB,Data!Z:Z,"TM",Data!R:R,Data!M450),0)))))))</f>
        <v>0</v>
      </c>
    </row>
    <row r="451" spans="1:54" ht="15.75" x14ac:dyDescent="0.3">
      <c r="A451" s="33" t="str">
        <f t="shared" si="122"/>
        <v/>
      </c>
      <c r="B451" s="33" t="b">
        <f t="shared" si="123"/>
        <v>1</v>
      </c>
      <c r="C451" s="33" t="e">
        <f>IF(ISERROR(SMALL($D$4:$D$594,E451)),””,SMALL($D$4:$D$594,E451))</f>
        <v>#NAME?</v>
      </c>
      <c r="D451" s="34" t="str">
        <f t="shared" si="124"/>
        <v/>
      </c>
      <c r="E451" s="33">
        <f>ROWS($E$4:E451)</f>
        <v>448</v>
      </c>
      <c r="F451" s="33">
        <f t="shared" si="125"/>
        <v>0</v>
      </c>
      <c r="G451" s="33">
        <f>IF(OR(Report!$C$7="",Report!$C$7="All Levels"),1,IF(Report!$C$7=Data!Z451,1,0))</f>
        <v>0</v>
      </c>
      <c r="H451" s="33">
        <f t="shared" si="126"/>
        <v>1</v>
      </c>
      <c r="I451" s="33">
        <f t="shared" si="127"/>
        <v>3</v>
      </c>
      <c r="J451" s="33">
        <f>IF(OR(Report!$F$7="",Report!$F$7="All AMs"),1,IF(Report!$F$7=Data!W451,1,0))</f>
        <v>1</v>
      </c>
      <c r="K451" s="33">
        <f>IF(OR(Report!$E$7="",Report!$E$7="All Zones"),1,IF(Report!$E$7=Data!P451,1,0))</f>
        <v>1</v>
      </c>
      <c r="L451" s="33">
        <f>IF(OR(Report!$D$7="",Report!$D$7="All Regions"),1,IF(Report!$D$7=Data!O451,1,0))</f>
        <v>1</v>
      </c>
      <c r="M451" s="67" t="s">
        <v>425</v>
      </c>
      <c r="N451" s="67" t="s">
        <v>1300</v>
      </c>
      <c r="O451" s="68" t="s">
        <v>21</v>
      </c>
      <c r="P451" s="68" t="s">
        <v>689</v>
      </c>
      <c r="Q451" s="68" t="s">
        <v>849</v>
      </c>
      <c r="R451" s="67" t="s">
        <v>777</v>
      </c>
      <c r="S451" s="67" t="s">
        <v>757</v>
      </c>
      <c r="T451" s="67" t="s">
        <v>758</v>
      </c>
      <c r="U451" s="67"/>
      <c r="V451" s="67" t="s">
        <v>848</v>
      </c>
      <c r="W451" s="67" t="s">
        <v>731</v>
      </c>
      <c r="X451" s="67"/>
      <c r="Y451" s="68" t="s">
        <v>362</v>
      </c>
      <c r="Z451" s="68" t="s">
        <v>13</v>
      </c>
      <c r="AA451" s="68" t="s">
        <v>925</v>
      </c>
      <c r="AB451" s="18">
        <f>IF(Z451="TM",IF(AA451="H",(COUNTIFS(Orders!AD:AD,Data!M451,Orders!W:W,0,Orders!X:X,0)+COUNTIFS(Orders!AD:AD,Data!M451,Orders!W:W,1,Orders!X:X,1)),0),IF(Data!Z451="AAM",SUMIFS(Data!AB:AB,Data!Z:Z,"TM",Data!X:X,Data!M451,AA:AA,"H"),IF(Data!Z451="AM",SUMIFS(Data!AB:AB,Data!Z:Z,"TM",Data!V:V,Data!M451,AA:AA,"H"),IF(Data!Z451="AZM",SUMIFS(Data!AB:AB,Data!Z:Z,"TM",Data!U:U,Data!M451,AA:AA,"H"),IF(Data!Z451="ZM",SUMIFS(Data!AB:AB,Data!Z:Z,"TM",Data!T:T,Data!M451,AA:AA,"H"),IF(Data!Z451="RM",SUMIFS(Data!AB:AB,Data!Z:Z,"TM",Data!S:S,Data!M451,AA:AA,"H"),IF(Data!Z451="CM",SUMIFS(Data!AB:AB,Data!Z:Z,"TM",Data!R:R,Data!M451,AA:AA,"H"),"")))))))</f>
        <v>0</v>
      </c>
      <c r="AC451" s="28">
        <f>IF(Z451="TM",IF(AA451="H",(SUMIFS(Orders!AG:AG,Orders!AD:AD,Data!M451,Orders!W:W,0,Orders!X:X,0)+SUMIFS(Orders!AG:AG,Orders!AD:AD,Data!M451,Orders!W:W,1,Orders!X:X,1))/12000,0),IF(Data!Z451="AAM",SUMIFS(Data!AC:AC,Data!Z:Z,"TM",Data!X:X,Data!M451,AA:AA,"H"),IF(Data!Z451="AM",SUMIFS(Data!AC:AC,Data!Z:Z,"TM",Data!V:V,Data!M451,AA:AA,"H"),IF(Data!Z451="AZM",SUMIFS(Data!AC:AC,Data!Z:Z,"TM",Data!U:U,Data!M451,AA:AA,"H"),IF(Data!Z451="Zone",SUMIFS(Data!AC:AC,Data!Z:Z,"TM",Data!T:T,Data!M451,AA:AA,"H"),IF(Data!Z451="Region",SUMIFS(Data!AC:AC,Data!Z:Z,"TM",Data!S:S,Data!M451,AA:AA,"H"),IF(Data!Z451="Country",SUMIFS(Data!AC:AC,Data!Z:Z,"TM",Data!R:R,Data!M451,AA:AA,"H"),"")))))))</f>
        <v>0</v>
      </c>
      <c r="AD451" s="18">
        <f>IF(Z451="TM",0,IF(Data!Z451="AAM",SUMIFS(Data!AD:AD,Data!Z:Z,"TM",Data!X:X,Data!M451,AA:AA,"H"),IF(Data!Z451="AM",SUMIFS(Data!AD:AD,Data!Z:Z,"TM",Data!V:V,Data!M451,AA:AA,"H"),IF(Data!Z451="AZM",SUMIFS(Data!AD:AD,Data!Z:Z,"TM",Data!U:U,Data!M451,AA:AA,"H"),IF(Data!Z451="Zone",SUMIFS(Data!AD:AD,Data!Z:Z,"TM",Data!T:T,Data!M451,AA:AA,"H"),IF(Data!Z451="Region",SUMIFS(Data!AD:AD,Data!Z:Z,"TM",Data!S:S,Data!M451,AA:AA,"H"),IF(Data!Z451="Country",SUMIFS(Data!AD:AD,Data!Z:Z,"TM",Data!R:R,Data!M451,AA:AA,"H"),"")))))))</f>
        <v>0</v>
      </c>
      <c r="AE451" s="27">
        <f t="shared" si="111"/>
        <v>0</v>
      </c>
      <c r="AF451" s="26">
        <f t="shared" si="112"/>
        <v>0</v>
      </c>
      <c r="AG451" s="26">
        <f t="shared" si="113"/>
        <v>0</v>
      </c>
      <c r="AH451" s="26">
        <f t="shared" si="114"/>
        <v>0</v>
      </c>
      <c r="AJ451" s="28">
        <f>IF(Z451="TM",IF(AA451="U",(SUMIFS(Orders!AG:AG,Orders!AD:AD,Data!M451,Orders!W:W,0,Orders!X:X,0)+SUMIFS(Orders!AG:AG,Orders!AD:AD,Data!M451,Orders!W:W,1,Orders!X:X,1))/12000,0),IF(Data!Z451="AAM",SUMIFS(Data!AJ:AJ,Data!Z:Z,"TM",Data!X:X,Data!M451,AA:AA,"U"),IF(Data!Z451="AM",SUMIFS(Data!AJ:AJ,Data!Z:Z,"TM",Data!V:V,Data!M451,AA:AA,"U"),IF(Data!Z451="AZM",SUMIFS(Data!AJ:AJ,Data!Z:Z,"TM",Data!U:U,Data!M451,AA:AA,"U"),IF(Data!Z451="Zone",SUMIFS(Data!AJ:AJ,Data!Z:Z,"TM",Data!T:T,Data!M451,AA:AA,"U"),IF(Data!Z451="Region",SUMIFS(Data!AJ:AJ,Data!Z:Z,"TM",Data!S:S,Data!M451,AA:AA,"U"),IF(Data!Z451="Country",SUMIFS(Data!AJ:AJ,Data!Z:Z,"TM",Data!R:R,Data!M451,AA:AA,"U"),"")))))))</f>
        <v>0</v>
      </c>
      <c r="AK451" s="18">
        <f>IF(Z451="TM",IF(AA451="U",(SUMIFS(Orders!AG:AG,Orders!AD:AD,Data!M451,Orders!W:W,0,Orders!X:X,0)+SUMIFS(Orders!AG:AG,Orders!AD:AD,Data!M451,Orders!W:W,1,Orders!X:X,1)),0),IF(Data!Z451="AAM",SUMIFS(Data!AK:AK,Data!Z:Z,"TM",Data!X:X,Data!M451,AA:AA,"U"),IF(Data!Z451="AM",SUMIFS(Data!AK:AK,Data!Z:Z,"TM",Data!V:V,Data!M451,AA:AA,"U"),IF(Data!Z451="AZM",SUMIFS(Data!AK:AK,Data!Z:Z,"TM",Data!U:U,Data!M451,AA:AA,"U"),IF(Data!Z451="Zone",SUMIFS(Data!AK:AK,Data!Z:Z,"TM",Data!T:T,Data!M451,AA:AA,"U"),IF(Data!Z451="Region",SUMIFS(Data!AK:AK,Data!Z:Z,"TM",Data!S:S,Data!M451,AA:AA,"U"),IF(Data!Z451="Country",SUMIFS(Data!AK:AK,Data!Z:Z,"TM",Data!R:R,Data!M451,AA:AA,"U"),"")))))))</f>
        <v>0</v>
      </c>
      <c r="AL451" s="18">
        <f>IF(Z451="TM",12000*0,IF(Data!Z451="AAM",SUMIFS(Data!AL:AL,Data!Z:Z,"TM",Data!X:X,Data!M451,AA:AA,"H"),IF(Data!Z451="AM",SUMIFS(Data!AL:AL,Data!Z:Z,"TM",Data!V:V,Data!M451,AA:AA,"H"),IF(Data!Z451="AZM",SUMIFS(Data!AL:AL,Data!Z:Z,"TM",Data!U:U,Data!M451,AA:AA,"H"),IF(Data!Z451="Zone",SUMIFS(Data!AL:AL,Data!Z:Z,"TM",Data!T:T,Data!M451,AA:AA,"H"),IF(Data!Z451="Region",SUMIFS(Data!AL:AL,Data!Z:Z,"TM",Data!S:S,Data!M451,AA:AA,"H"),IF(Data!Z451="Country",SUMIFS(Data!AL:AL,Data!Z:Z,"TM",Data!R:R,Data!M451,AA:AA,"H"),"")))))))</f>
        <v>0</v>
      </c>
      <c r="AM451" s="27">
        <f t="shared" si="115"/>
        <v>0</v>
      </c>
      <c r="AN451" s="26">
        <f t="shared" si="116"/>
        <v>0</v>
      </c>
      <c r="AO451" s="26">
        <f t="shared" si="117"/>
        <v>0</v>
      </c>
      <c r="AQ451" s="28">
        <f t="shared" si="118"/>
        <v>0</v>
      </c>
      <c r="AR451" s="18">
        <f t="shared" si="119"/>
        <v>0</v>
      </c>
      <c r="AS451" s="18">
        <f t="shared" si="120"/>
        <v>0</v>
      </c>
      <c r="AT451" s="27">
        <f t="shared" si="121"/>
        <v>0</v>
      </c>
      <c r="AU451" s="27"/>
      <c r="AV451" s="27"/>
      <c r="AW451" s="18">
        <f>IF(Z451="TM",(COUNTIFS(Orders!AD:AD,Data!M451,Orders!W:W,0,Orders!X:X,0,Orders!S:S,"*Ray*")+COUNTIFS(Orders!AD:AD,Data!M451,Orders!W:W,1,Orders!X:X,1,Orders!S:S,"*Ray*")+COUNTIFS(Orders!AD:AD,Data!M451,Orders!W:W,0,Orders!X:X,0,Orders!S:S,"*Fabric*")+COUNTIFS(Orders!AD:AD,Data!M451,Orders!W:W,1,Orders!X:X,1,Orders!S:S,"*Fabric*")),IF(Data!Z451="AAM",SUMIFS(Data!AW:AW,Data!Z:Z,"TM",Data!X:X,Data!M451),IF(Data!Z451="AM",SUMIFS(Data!AW:AW,Data!Z:Z,"TM",Data!V:V,Data!M451),IF(Data!Z451="AZM",SUMIFS(Data!AW:AW,Data!Z:Z,"TM",Data!U:U,Data!M451),IF(Data!Z451="Zone",SUMIFS(Data!AW:AW,Data!Z:Z,"TM",Data!T:T,Data!M451),IF(Data!Z451="Region",SUMIFS(Data!AW:AW,Data!Z:Z,"TM",Data!S:S,Data!M451),IF(Data!Z451="Country",SUMIFS(Data!AW:AW,Data!Z:Z,"TM",Data!R:R,Data!M451),0)))))))</f>
        <v>0</v>
      </c>
      <c r="AX451" s="18">
        <f>IF(Z451="TM",(COUNTIFS(Orders!AD:AD,Data!M451,Orders!W:W,0,Orders!X:X,0,Orders!S:S,"*Starter*")+COUNTIFS(Orders!AD:AD,Data!M451,Orders!W:W,1,Orders!X:X,1,Orders!S:S,"*Starter*")),IF(Data!Z451="AAM",SUMIFS(Data!AX:AX,Data!Z:Z,"TM",Data!X:X,Data!M451),IF(Data!Z451="AM",SUMIFS(Data!AX:AX,Data!Z:Z,"TM",Data!V:V,Data!M451),IF(Data!Z451="AZM",SUMIFS(Data!AX:AX,Data!Z:Z,"TM",Data!U:U,Data!M451),IF(Data!Z451="Zone",SUMIFS(Data!AX:AX,Data!Z:Z,"TM",Data!T:T,Data!M451),IF(Data!Z451="Region",SUMIFS(Data!AX:AX,Data!Z:Z,"TM",Data!S:S,Data!M451),IF(Data!Z451="Country",SUMIFS(Data!AX:AX,Data!Z:Z,"TM",Data!R:R,Data!M451),0)))))))</f>
        <v>0</v>
      </c>
      <c r="AY451" s="18">
        <f>IF(Z451="TM",(COUNTIFS(Orders!AD:AD,Data!M451,Orders!W:W,0,Orders!X:X,0,Orders!S:S,"*Pro*")+COUNTIFS(Orders!AD:AD,Data!M451,Orders!W:W,1,Orders!X:X,1,Orders!S:S,"*Pro*")),IF(Data!Z451="AAM",SUMIFS(Data!AY:AY,Data!Z:Z,"TM",Data!X:X,Data!M451),IF(Data!Z451="AM",SUMIFS(Data!AY:AY,Data!Z:Z,"TM",Data!V:V,Data!M451),IF(Data!Z451="AZM",SUMIFS(Data!AY:AY,Data!Z:Z,"TM",Data!U:U,Data!M451),IF(Data!Z451="Zone",SUMIFS(Data!AY:AY,Data!Z:Z,"TM",Data!T:T,Data!M451),IF(Data!Z451="Region",SUMIFS(Data!AY:AY,Data!Z:Z,"TM",Data!S:S,Data!M451),IF(Data!Z451="Country",SUMIFS(Data!AY:AY,Data!Z:Z,"TM",Data!R:R,Data!M451),0)))))))</f>
        <v>0</v>
      </c>
      <c r="AZ451" s="18">
        <f>IF(Z451="TM",(COUNTIFS(Orders!AD:AD,Data!M451,Orders!W:W,0,Orders!X:X,0,Orders!S:S,"*Tab*")+COUNTIFS(Orders!AD:AD,Data!M451,Orders!W:W,1,Orders!X:X,1,Orders!S:S,"*Tab*")),IF(Data!Z451="AAM",SUMIFS(Data!AZ:AZ,Data!Z:Z,"TM",Data!X:X,Data!M451),IF(Data!Z451="AM",SUMIFS(Data!AZ:AZ,Data!Z:Z,"TM",Data!V:V,Data!M451),IF(Data!Z451="AZM",SUMIFS(Data!AZ:AZ,Data!Z:Z,"TM",Data!U:U,Data!M451),IF(Data!Z451="Zone",SUMIFS(Data!AZ:AZ,Data!Z:Z,"TM",Data!T:T,Data!M451),IF(Data!Z451="Region",SUMIFS(Data!AZ:AZ,Data!Z:Z,"TM",Data!S:S,Data!M451),IF(Data!Z451="Country",SUMIFS(Data!AZ:AZ,Data!Z:Z,"TM",Data!R:R,Data!M451),0)))))))</f>
        <v>0</v>
      </c>
      <c r="BA451" s="18">
        <f>IF(Z451="TM",(COUNTIFS(Orders!AD:AD,Data!M451,Orders!W:W,0,Orders!X:X,0,Orders!S:S,"*Dental*")+COUNTIFS(Orders!AD:AD,Data!M451,Orders!W:W,1,Orders!X:X,1,Orders!S:S,"*Dental*")+COUNTIFS(Orders!AD:AD,Data!M451,Orders!W:W,0,Orders!X:X,0,Orders!S:S,"*Pediatric*")+COUNTIFS(Orders!AD:AD,Data!M451,Orders!W:W,1,Orders!X:X,1,Orders!S:S,"*Pediatric*")),IF(Data!Z451="AAM",SUMIFS(Data!BA:BA,Data!Z:Z,"TM",Data!X:X,Data!M451),IF(Data!Z451="AM",SUMIFS(Data!BA:BA,Data!Z:Z,"TM",Data!V:V,Data!M451),IF(Data!Z451="AZM",SUMIFS(Data!BA:BA,Data!Z:Z,"TM",Data!U:U,Data!M451),IF(Data!Z451="Zone",SUMIFS(Data!BA:BA,Data!Z:Z,"TM",Data!T:T,Data!M451),IF(Data!Z451="Region",SUMIFS(Data!BA:BA,Data!Z:Z,"TM",Data!S:S,Data!M451),IF(Data!Z451="Country",SUMIFS(Data!BA:BA,Data!Z:Z,"TM",Data!R:R,Data!M451),0)))))))</f>
        <v>0</v>
      </c>
      <c r="BB451" s="18">
        <f>IF(Z451="TM",(COUNTIFS(Orders!AD:AD,Data!M451,Orders!W:W,0,Orders!X:X,0,Orders!S:S,"*Fabric*")+COUNTIFS(Orders!AD:AD,Data!M451,Orders!W:W,1,Orders!X:X,1,Orders!S:S,"*Fabric*")),IF(Data!Z451="AAM",SUMIFS(Data!BB:BB,Data!Z:Z,"TM",Data!X:X,Data!M451),IF(Data!Z451="AM",SUMIFS(Data!BB:BB,Data!Z:Z,"TM",Data!V:V,Data!M451),IF(Data!Z451="AZM",SUMIFS(Data!BB:BB,Data!Z:Z,"TM",Data!U:U,Data!M451),IF(Data!Z451="Zone",SUMIFS(Data!BB:BB,Data!Z:Z,"TM",Data!T:T,Data!M451),IF(Data!Z451="Region",SUMIFS(Data!BB:BB,Data!Z:Z,"TM",Data!S:S,Data!M451),IF(Data!Z451="Country",SUMIFS(Data!BB:BB,Data!Z:Z,"TM",Data!R:R,Data!M451),0)))))))</f>
        <v>0</v>
      </c>
    </row>
    <row r="452" spans="1:54" ht="15.75" x14ac:dyDescent="0.3">
      <c r="A452" s="33" t="str">
        <f t="shared" si="122"/>
        <v/>
      </c>
      <c r="B452" s="33" t="b">
        <f t="shared" si="123"/>
        <v>1</v>
      </c>
      <c r="C452" s="33" t="e">
        <f>IF(ISERROR(SMALL($D$4:$D$594,E452)),””,SMALL($D$4:$D$594,E452))</f>
        <v>#NAME?</v>
      </c>
      <c r="D452" s="34" t="str">
        <f t="shared" si="124"/>
        <v/>
      </c>
      <c r="E452" s="33">
        <f>ROWS($E$4:E452)</f>
        <v>449</v>
      </c>
      <c r="F452" s="33">
        <f t="shared" si="125"/>
        <v>0</v>
      </c>
      <c r="G452" s="33">
        <f>IF(OR(Report!$C$7="",Report!$C$7="All Levels"),1,IF(Report!$C$7=Data!Z452,1,0))</f>
        <v>0</v>
      </c>
      <c r="H452" s="33">
        <f t="shared" si="126"/>
        <v>1</v>
      </c>
      <c r="I452" s="33">
        <f t="shared" si="127"/>
        <v>3</v>
      </c>
      <c r="J452" s="33">
        <f>IF(OR(Report!$F$7="",Report!$F$7="All AMs"),1,IF(Report!$F$7=Data!W452,1,0))</f>
        <v>1</v>
      </c>
      <c r="K452" s="33">
        <f>IF(OR(Report!$E$7="",Report!$E$7="All Zones"),1,IF(Report!$E$7=Data!P452,1,0))</f>
        <v>1</v>
      </c>
      <c r="L452" s="33">
        <f>IF(OR(Report!$D$7="",Report!$D$7="All Regions"),1,IF(Report!$D$7=Data!O452,1,0))</f>
        <v>1</v>
      </c>
      <c r="M452" s="67" t="s">
        <v>499</v>
      </c>
      <c r="N452" s="67" t="s">
        <v>1301</v>
      </c>
      <c r="O452" s="68" t="s">
        <v>21</v>
      </c>
      <c r="P452" s="68" t="s">
        <v>689</v>
      </c>
      <c r="Q452" s="68" t="s">
        <v>849</v>
      </c>
      <c r="R452" s="67" t="s">
        <v>777</v>
      </c>
      <c r="S452" s="67" t="s">
        <v>757</v>
      </c>
      <c r="T452" s="67" t="s">
        <v>758</v>
      </c>
      <c r="U452" s="67"/>
      <c r="V452" s="67" t="s">
        <v>848</v>
      </c>
      <c r="W452" s="67" t="s">
        <v>731</v>
      </c>
      <c r="X452" s="67"/>
      <c r="Y452" s="68" t="s">
        <v>362</v>
      </c>
      <c r="Z452" s="68" t="s">
        <v>13</v>
      </c>
      <c r="AA452" s="68" t="s">
        <v>70</v>
      </c>
      <c r="AB452" s="18">
        <f>IF(Z452="TM",IF(AA452="H",(COUNTIFS(Orders!AD:AD,Data!M452,Orders!W:W,0,Orders!X:X,0)+COUNTIFS(Orders!AD:AD,Data!M452,Orders!W:W,1,Orders!X:X,1)),0),IF(Data!Z452="AAM",SUMIFS(Data!AB:AB,Data!Z:Z,"TM",Data!X:X,Data!M452,AA:AA,"H"),IF(Data!Z452="AM",SUMIFS(Data!AB:AB,Data!Z:Z,"TM",Data!V:V,Data!M452,AA:AA,"H"),IF(Data!Z452="AZM",SUMIFS(Data!AB:AB,Data!Z:Z,"TM",Data!U:U,Data!M452,AA:AA,"H"),IF(Data!Z452="ZM",SUMIFS(Data!AB:AB,Data!Z:Z,"TM",Data!T:T,Data!M452,AA:AA,"H"),IF(Data!Z452="RM",SUMIFS(Data!AB:AB,Data!Z:Z,"TM",Data!S:S,Data!M452,AA:AA,"H"),IF(Data!Z452="CM",SUMIFS(Data!AB:AB,Data!Z:Z,"TM",Data!R:R,Data!M452,AA:AA,"H"),"")))))))</f>
        <v>0</v>
      </c>
      <c r="AC452" s="28">
        <f>IF(Z452="TM",IF(AA452="H",(SUMIFS(Orders!AG:AG,Orders!AD:AD,Data!M452,Orders!W:W,0,Orders!X:X,0)+SUMIFS(Orders!AG:AG,Orders!AD:AD,Data!M452,Orders!W:W,1,Orders!X:X,1))/12000,0),IF(Data!Z452="AAM",SUMIFS(Data!AC:AC,Data!Z:Z,"TM",Data!X:X,Data!M452,AA:AA,"H"),IF(Data!Z452="AM",SUMIFS(Data!AC:AC,Data!Z:Z,"TM",Data!V:V,Data!M452,AA:AA,"H"),IF(Data!Z452="AZM",SUMIFS(Data!AC:AC,Data!Z:Z,"TM",Data!U:U,Data!M452,AA:AA,"H"),IF(Data!Z452="Zone",SUMIFS(Data!AC:AC,Data!Z:Z,"TM",Data!T:T,Data!M452,AA:AA,"H"),IF(Data!Z452="Region",SUMIFS(Data!AC:AC,Data!Z:Z,"TM",Data!S:S,Data!M452,AA:AA,"H"),IF(Data!Z452="Country",SUMIFS(Data!AC:AC,Data!Z:Z,"TM",Data!R:R,Data!M452,AA:AA,"H"),"")))))))</f>
        <v>0</v>
      </c>
      <c r="AD452" s="18">
        <f>IF(Z452="TM",0,IF(Data!Z452="AAM",SUMIFS(Data!AD:AD,Data!Z:Z,"TM",Data!X:X,Data!M452,AA:AA,"H"),IF(Data!Z452="AM",SUMIFS(Data!AD:AD,Data!Z:Z,"TM",Data!V:V,Data!M452,AA:AA,"H"),IF(Data!Z452="AZM",SUMIFS(Data!AD:AD,Data!Z:Z,"TM",Data!U:U,Data!M452,AA:AA,"H"),IF(Data!Z452="Zone",SUMIFS(Data!AD:AD,Data!Z:Z,"TM",Data!T:T,Data!M452,AA:AA,"H"),IF(Data!Z452="Region",SUMIFS(Data!AD:AD,Data!Z:Z,"TM",Data!S:S,Data!M452,AA:AA,"H"),IF(Data!Z452="Country",SUMIFS(Data!AD:AD,Data!Z:Z,"TM",Data!R:R,Data!M452,AA:AA,"H"),"")))))))</f>
        <v>0</v>
      </c>
      <c r="AE452" s="27">
        <f t="shared" si="111"/>
        <v>0</v>
      </c>
      <c r="AF452" s="26">
        <f t="shared" si="112"/>
        <v>0</v>
      </c>
      <c r="AG452" s="26">
        <f t="shared" si="113"/>
        <v>0</v>
      </c>
      <c r="AH452" s="26">
        <f t="shared" si="114"/>
        <v>0</v>
      </c>
      <c r="AJ452" s="28">
        <f>IF(Z452="TM",IF(AA452="U",(SUMIFS(Orders!AG:AG,Orders!AD:AD,Data!M452,Orders!W:W,0,Orders!X:X,0)+SUMIFS(Orders!AG:AG,Orders!AD:AD,Data!M452,Orders!W:W,1,Orders!X:X,1))/12000,0),IF(Data!Z452="AAM",SUMIFS(Data!AJ:AJ,Data!Z:Z,"TM",Data!X:X,Data!M452,AA:AA,"U"),IF(Data!Z452="AM",SUMIFS(Data!AJ:AJ,Data!Z:Z,"TM",Data!V:V,Data!M452,AA:AA,"U"),IF(Data!Z452="AZM",SUMIFS(Data!AJ:AJ,Data!Z:Z,"TM",Data!U:U,Data!M452,AA:AA,"U"),IF(Data!Z452="Zone",SUMIFS(Data!AJ:AJ,Data!Z:Z,"TM",Data!T:T,Data!M452,AA:AA,"U"),IF(Data!Z452="Region",SUMIFS(Data!AJ:AJ,Data!Z:Z,"TM",Data!S:S,Data!M452,AA:AA,"U"),IF(Data!Z452="Country",SUMIFS(Data!AJ:AJ,Data!Z:Z,"TM",Data!R:R,Data!M452,AA:AA,"U"),"")))))))</f>
        <v>0</v>
      </c>
      <c r="AK452" s="18">
        <f>IF(Z452="TM",IF(AA452="U",(SUMIFS(Orders!AG:AG,Orders!AD:AD,Data!M452,Orders!W:W,0,Orders!X:X,0)+SUMIFS(Orders!AG:AG,Orders!AD:AD,Data!M452,Orders!W:W,1,Orders!X:X,1)),0),IF(Data!Z452="AAM",SUMIFS(Data!AK:AK,Data!Z:Z,"TM",Data!X:X,Data!M452,AA:AA,"U"),IF(Data!Z452="AM",SUMIFS(Data!AK:AK,Data!Z:Z,"TM",Data!V:V,Data!M452,AA:AA,"U"),IF(Data!Z452="AZM",SUMIFS(Data!AK:AK,Data!Z:Z,"TM",Data!U:U,Data!M452,AA:AA,"U"),IF(Data!Z452="Zone",SUMIFS(Data!AK:AK,Data!Z:Z,"TM",Data!T:T,Data!M452,AA:AA,"U"),IF(Data!Z452="Region",SUMIFS(Data!AK:AK,Data!Z:Z,"TM",Data!S:S,Data!M452,AA:AA,"U"),IF(Data!Z452="Country",SUMIFS(Data!AK:AK,Data!Z:Z,"TM",Data!R:R,Data!M452,AA:AA,"U"),"")))))))</f>
        <v>0</v>
      </c>
      <c r="AL452" s="18">
        <f>IF(Z452="TM",12000*0,IF(Data!Z452="AAM",SUMIFS(Data!AL:AL,Data!Z:Z,"TM",Data!X:X,Data!M452,AA:AA,"H"),IF(Data!Z452="AM",SUMIFS(Data!AL:AL,Data!Z:Z,"TM",Data!V:V,Data!M452,AA:AA,"H"),IF(Data!Z452="AZM",SUMIFS(Data!AL:AL,Data!Z:Z,"TM",Data!U:U,Data!M452,AA:AA,"H"),IF(Data!Z452="Zone",SUMIFS(Data!AL:AL,Data!Z:Z,"TM",Data!T:T,Data!M452,AA:AA,"H"),IF(Data!Z452="Region",SUMIFS(Data!AL:AL,Data!Z:Z,"TM",Data!S:S,Data!M452,AA:AA,"H"),IF(Data!Z452="Country",SUMIFS(Data!AL:AL,Data!Z:Z,"TM",Data!R:R,Data!M452,AA:AA,"H"),"")))))))</f>
        <v>0</v>
      </c>
      <c r="AM452" s="27">
        <f t="shared" si="115"/>
        <v>0</v>
      </c>
      <c r="AN452" s="26">
        <f t="shared" si="116"/>
        <v>0</v>
      </c>
      <c r="AO452" s="26">
        <f t="shared" si="117"/>
        <v>0</v>
      </c>
      <c r="AQ452" s="28">
        <f t="shared" si="118"/>
        <v>0</v>
      </c>
      <c r="AR452" s="18">
        <f t="shared" si="119"/>
        <v>0</v>
      </c>
      <c r="AS452" s="18">
        <f t="shared" si="120"/>
        <v>0</v>
      </c>
      <c r="AT452" s="27">
        <f t="shared" si="121"/>
        <v>0</v>
      </c>
      <c r="AU452" s="27"/>
      <c r="AV452" s="27"/>
      <c r="AW452" s="18">
        <f>IF(Z452="TM",(COUNTIFS(Orders!AD:AD,Data!M452,Orders!W:W,0,Orders!X:X,0,Orders!S:S,"*Ray*")+COUNTIFS(Orders!AD:AD,Data!M452,Orders!W:W,1,Orders!X:X,1,Orders!S:S,"*Ray*")+COUNTIFS(Orders!AD:AD,Data!M452,Orders!W:W,0,Orders!X:X,0,Orders!S:S,"*Fabric*")+COUNTIFS(Orders!AD:AD,Data!M452,Orders!W:W,1,Orders!X:X,1,Orders!S:S,"*Fabric*")),IF(Data!Z452="AAM",SUMIFS(Data!AW:AW,Data!Z:Z,"TM",Data!X:X,Data!M452),IF(Data!Z452="AM",SUMIFS(Data!AW:AW,Data!Z:Z,"TM",Data!V:V,Data!M452),IF(Data!Z452="AZM",SUMIFS(Data!AW:AW,Data!Z:Z,"TM",Data!U:U,Data!M452),IF(Data!Z452="Zone",SUMIFS(Data!AW:AW,Data!Z:Z,"TM",Data!T:T,Data!M452),IF(Data!Z452="Region",SUMIFS(Data!AW:AW,Data!Z:Z,"TM",Data!S:S,Data!M452),IF(Data!Z452="Country",SUMIFS(Data!AW:AW,Data!Z:Z,"TM",Data!R:R,Data!M452),0)))))))</f>
        <v>0</v>
      </c>
      <c r="AX452" s="18">
        <f>IF(Z452="TM",(COUNTIFS(Orders!AD:AD,Data!M452,Orders!W:W,0,Orders!X:X,0,Orders!S:S,"*Starter*")+COUNTIFS(Orders!AD:AD,Data!M452,Orders!W:W,1,Orders!X:X,1,Orders!S:S,"*Starter*")),IF(Data!Z452="AAM",SUMIFS(Data!AX:AX,Data!Z:Z,"TM",Data!X:X,Data!M452),IF(Data!Z452="AM",SUMIFS(Data!AX:AX,Data!Z:Z,"TM",Data!V:V,Data!M452),IF(Data!Z452="AZM",SUMIFS(Data!AX:AX,Data!Z:Z,"TM",Data!U:U,Data!M452),IF(Data!Z452="Zone",SUMIFS(Data!AX:AX,Data!Z:Z,"TM",Data!T:T,Data!M452),IF(Data!Z452="Region",SUMIFS(Data!AX:AX,Data!Z:Z,"TM",Data!S:S,Data!M452),IF(Data!Z452="Country",SUMIFS(Data!AX:AX,Data!Z:Z,"TM",Data!R:R,Data!M452),0)))))))</f>
        <v>0</v>
      </c>
      <c r="AY452" s="18">
        <f>IF(Z452="TM",(COUNTIFS(Orders!AD:AD,Data!M452,Orders!W:W,0,Orders!X:X,0,Orders!S:S,"*Pro*")+COUNTIFS(Orders!AD:AD,Data!M452,Orders!W:W,1,Orders!X:X,1,Orders!S:S,"*Pro*")),IF(Data!Z452="AAM",SUMIFS(Data!AY:AY,Data!Z:Z,"TM",Data!X:X,Data!M452),IF(Data!Z452="AM",SUMIFS(Data!AY:AY,Data!Z:Z,"TM",Data!V:V,Data!M452),IF(Data!Z452="AZM",SUMIFS(Data!AY:AY,Data!Z:Z,"TM",Data!U:U,Data!M452),IF(Data!Z452="Zone",SUMIFS(Data!AY:AY,Data!Z:Z,"TM",Data!T:T,Data!M452),IF(Data!Z452="Region",SUMIFS(Data!AY:AY,Data!Z:Z,"TM",Data!S:S,Data!M452),IF(Data!Z452="Country",SUMIFS(Data!AY:AY,Data!Z:Z,"TM",Data!R:R,Data!M452),0)))))))</f>
        <v>0</v>
      </c>
      <c r="AZ452" s="18">
        <f>IF(Z452="TM",(COUNTIFS(Orders!AD:AD,Data!M452,Orders!W:W,0,Orders!X:X,0,Orders!S:S,"*Tab*")+COUNTIFS(Orders!AD:AD,Data!M452,Orders!W:W,1,Orders!X:X,1,Orders!S:S,"*Tab*")),IF(Data!Z452="AAM",SUMIFS(Data!AZ:AZ,Data!Z:Z,"TM",Data!X:X,Data!M452),IF(Data!Z452="AM",SUMIFS(Data!AZ:AZ,Data!Z:Z,"TM",Data!V:V,Data!M452),IF(Data!Z452="AZM",SUMIFS(Data!AZ:AZ,Data!Z:Z,"TM",Data!U:U,Data!M452),IF(Data!Z452="Zone",SUMIFS(Data!AZ:AZ,Data!Z:Z,"TM",Data!T:T,Data!M452),IF(Data!Z452="Region",SUMIFS(Data!AZ:AZ,Data!Z:Z,"TM",Data!S:S,Data!M452),IF(Data!Z452="Country",SUMIFS(Data!AZ:AZ,Data!Z:Z,"TM",Data!R:R,Data!M452),0)))))))</f>
        <v>0</v>
      </c>
      <c r="BA452" s="18">
        <f>IF(Z452="TM",(COUNTIFS(Orders!AD:AD,Data!M452,Orders!W:W,0,Orders!X:X,0,Orders!S:S,"*Dental*")+COUNTIFS(Orders!AD:AD,Data!M452,Orders!W:W,1,Orders!X:X,1,Orders!S:S,"*Dental*")+COUNTIFS(Orders!AD:AD,Data!M452,Orders!W:W,0,Orders!X:X,0,Orders!S:S,"*Pediatric*")+COUNTIFS(Orders!AD:AD,Data!M452,Orders!W:W,1,Orders!X:X,1,Orders!S:S,"*Pediatric*")),IF(Data!Z452="AAM",SUMIFS(Data!BA:BA,Data!Z:Z,"TM",Data!X:X,Data!M452),IF(Data!Z452="AM",SUMIFS(Data!BA:BA,Data!Z:Z,"TM",Data!V:V,Data!M452),IF(Data!Z452="AZM",SUMIFS(Data!BA:BA,Data!Z:Z,"TM",Data!U:U,Data!M452),IF(Data!Z452="Zone",SUMIFS(Data!BA:BA,Data!Z:Z,"TM",Data!T:T,Data!M452),IF(Data!Z452="Region",SUMIFS(Data!BA:BA,Data!Z:Z,"TM",Data!S:S,Data!M452),IF(Data!Z452="Country",SUMIFS(Data!BA:BA,Data!Z:Z,"TM",Data!R:R,Data!M452),0)))))))</f>
        <v>0</v>
      </c>
      <c r="BB452" s="18">
        <f>IF(Z452="TM",(COUNTIFS(Orders!AD:AD,Data!M452,Orders!W:W,0,Orders!X:X,0,Orders!S:S,"*Fabric*")+COUNTIFS(Orders!AD:AD,Data!M452,Orders!W:W,1,Orders!X:X,1,Orders!S:S,"*Fabric*")),IF(Data!Z452="AAM",SUMIFS(Data!BB:BB,Data!Z:Z,"TM",Data!X:X,Data!M452),IF(Data!Z452="AM",SUMIFS(Data!BB:BB,Data!Z:Z,"TM",Data!V:V,Data!M452),IF(Data!Z452="AZM",SUMIFS(Data!BB:BB,Data!Z:Z,"TM",Data!U:U,Data!M452),IF(Data!Z452="Zone",SUMIFS(Data!BB:BB,Data!Z:Z,"TM",Data!T:T,Data!M452),IF(Data!Z452="Region",SUMIFS(Data!BB:BB,Data!Z:Z,"TM",Data!S:S,Data!M452),IF(Data!Z452="Country",SUMIFS(Data!BB:BB,Data!Z:Z,"TM",Data!R:R,Data!M452),0)))))))</f>
        <v>0</v>
      </c>
    </row>
    <row r="453" spans="1:54" ht="15.75" x14ac:dyDescent="0.3">
      <c r="A453" s="33" t="str">
        <f t="shared" si="122"/>
        <v/>
      </c>
      <c r="B453" s="33" t="b">
        <f t="shared" si="123"/>
        <v>1</v>
      </c>
      <c r="C453" s="33" t="e">
        <f>IF(ISERROR(SMALL($D$4:$D$594,E453)),””,SMALL($D$4:$D$594,E453))</f>
        <v>#NAME?</v>
      </c>
      <c r="D453" s="34" t="str">
        <f t="shared" si="124"/>
        <v/>
      </c>
      <c r="E453" s="33">
        <f>ROWS($E$4:E453)</f>
        <v>450</v>
      </c>
      <c r="F453" s="33">
        <f t="shared" si="125"/>
        <v>0</v>
      </c>
      <c r="G453" s="33">
        <f>IF(OR(Report!$C$7="",Report!$C$7="All Levels"),1,IF(Report!$C$7=Data!Z453,1,0))</f>
        <v>0</v>
      </c>
      <c r="H453" s="33">
        <f t="shared" si="126"/>
        <v>1</v>
      </c>
      <c r="I453" s="33">
        <f t="shared" si="127"/>
        <v>3</v>
      </c>
      <c r="J453" s="33">
        <f>IF(OR(Report!$F$7="",Report!$F$7="All AMs"),1,IF(Report!$F$7=Data!W453,1,0))</f>
        <v>1</v>
      </c>
      <c r="K453" s="33">
        <f>IF(OR(Report!$E$7="",Report!$E$7="All Zones"),1,IF(Report!$E$7=Data!P453,1,0))</f>
        <v>1</v>
      </c>
      <c r="L453" s="33">
        <f>IF(OR(Report!$D$7="",Report!$D$7="All Regions"),1,IF(Report!$D$7=Data!O453,1,0))</f>
        <v>1</v>
      </c>
      <c r="M453" s="67" t="s">
        <v>1302</v>
      </c>
      <c r="N453" s="67" t="s">
        <v>1303</v>
      </c>
      <c r="O453" s="68" t="s">
        <v>21</v>
      </c>
      <c r="P453" s="68" t="s">
        <v>689</v>
      </c>
      <c r="Q453" s="68" t="s">
        <v>851</v>
      </c>
      <c r="R453" s="67" t="s">
        <v>777</v>
      </c>
      <c r="S453" s="67" t="s">
        <v>757</v>
      </c>
      <c r="T453" s="67" t="s">
        <v>758</v>
      </c>
      <c r="U453" s="67"/>
      <c r="V453" s="67" t="s">
        <v>850</v>
      </c>
      <c r="W453" s="67" t="s">
        <v>732</v>
      </c>
      <c r="X453" s="67"/>
      <c r="Y453" s="68" t="s">
        <v>361</v>
      </c>
      <c r="Z453" s="68" t="s">
        <v>13</v>
      </c>
      <c r="AA453" s="68" t="s">
        <v>70</v>
      </c>
      <c r="AB453" s="18">
        <f>IF(Z453="TM",IF(AA453="H",(COUNTIFS(Orders!AD:AD,Data!M453,Orders!W:W,0,Orders!X:X,0)+COUNTIFS(Orders!AD:AD,Data!M453,Orders!W:W,1,Orders!X:X,1)),0),IF(Data!Z453="AAM",SUMIFS(Data!AB:AB,Data!Z:Z,"TM",Data!X:X,Data!M453,AA:AA,"H"),IF(Data!Z453="AM",SUMIFS(Data!AB:AB,Data!Z:Z,"TM",Data!V:V,Data!M453,AA:AA,"H"),IF(Data!Z453="AZM",SUMIFS(Data!AB:AB,Data!Z:Z,"TM",Data!U:U,Data!M453,AA:AA,"H"),IF(Data!Z453="ZM",SUMIFS(Data!AB:AB,Data!Z:Z,"TM",Data!T:T,Data!M453,AA:AA,"H"),IF(Data!Z453="RM",SUMIFS(Data!AB:AB,Data!Z:Z,"TM",Data!S:S,Data!M453,AA:AA,"H"),IF(Data!Z453="CM",SUMIFS(Data!AB:AB,Data!Z:Z,"TM",Data!R:R,Data!M453,AA:AA,"H"),"")))))))</f>
        <v>0</v>
      </c>
      <c r="AC453" s="28">
        <f>IF(Z453="TM",IF(AA453="H",(SUMIFS(Orders!AG:AG,Orders!AD:AD,Data!M453,Orders!W:W,0,Orders!X:X,0)+SUMIFS(Orders!AG:AG,Orders!AD:AD,Data!M453,Orders!W:W,1,Orders!X:X,1))/12000,0),IF(Data!Z453="AAM",SUMIFS(Data!AC:AC,Data!Z:Z,"TM",Data!X:X,Data!M453,AA:AA,"H"),IF(Data!Z453="AM",SUMIFS(Data!AC:AC,Data!Z:Z,"TM",Data!V:V,Data!M453,AA:AA,"H"),IF(Data!Z453="AZM",SUMIFS(Data!AC:AC,Data!Z:Z,"TM",Data!U:U,Data!M453,AA:AA,"H"),IF(Data!Z453="Zone",SUMIFS(Data!AC:AC,Data!Z:Z,"TM",Data!T:T,Data!M453,AA:AA,"H"),IF(Data!Z453="Region",SUMIFS(Data!AC:AC,Data!Z:Z,"TM",Data!S:S,Data!M453,AA:AA,"H"),IF(Data!Z453="Country",SUMIFS(Data!AC:AC,Data!Z:Z,"TM",Data!R:R,Data!M453,AA:AA,"H"),"")))))))</f>
        <v>0</v>
      </c>
      <c r="AD453" s="18">
        <f>IF(Z453="TM",0,IF(Data!Z453="AAM",SUMIFS(Data!AD:AD,Data!Z:Z,"TM",Data!X:X,Data!M453,AA:AA,"H"),IF(Data!Z453="AM",SUMIFS(Data!AD:AD,Data!Z:Z,"TM",Data!V:V,Data!M453,AA:AA,"H"),IF(Data!Z453="AZM",SUMIFS(Data!AD:AD,Data!Z:Z,"TM",Data!U:U,Data!M453,AA:AA,"H"),IF(Data!Z453="Zone",SUMIFS(Data!AD:AD,Data!Z:Z,"TM",Data!T:T,Data!M453,AA:AA,"H"),IF(Data!Z453="Region",SUMIFS(Data!AD:AD,Data!Z:Z,"TM",Data!S:S,Data!M453,AA:AA,"H"),IF(Data!Z453="Country",SUMIFS(Data!AD:AD,Data!Z:Z,"TM",Data!R:R,Data!M453,AA:AA,"H"),"")))))))</f>
        <v>0</v>
      </c>
      <c r="AE453" s="27">
        <f t="shared" ref="AE453:AE516" si="128">IFERROR(AC453/AD453,0)</f>
        <v>0</v>
      </c>
      <c r="AF453" s="26">
        <f t="shared" ref="AF453:AF516" si="129">IFERROR(AC453*1000/AB453,0)</f>
        <v>0</v>
      </c>
      <c r="AG453" s="26">
        <f t="shared" ref="AG453:AG516" si="130">IFERROR(IF(AND(Z453="TM",Y453="Exp"),AC453,IF(Z453="AAM",AVERAGEIFS(AC:AC,X:X,M453,Z:Z,"TM",Y:Y,"Exp",AA:AA,"H"),IF(Z453="AM",AVERAGEIFS(AC:AC,V:V,M453,Z:Z,"TM",Y:Y,"Exp",AA:AA,"H"),IF(Z453="AZM",AVERAGEIFS(AC:AC,U:U,M453,Z:Z,"TM",Y:Y,"Exp",AA:AA,"H"),IF(Z453="Zone",AVERAGEIFS(AC:AC,T:T,M453,Z:Z,"TM",Y:Y,"Exp",AA:AA,"H"),IF(Z453="Region",AVERAGEIFS(AC:AC,S:S,M453,Z:Z,"TM",Y:Y,"Exp",AA:AA,"H"),IF(Z453="Country",AVERAGEIFS(AC:AC,R:R,M453,Z:Z,"TM",Y:Y,"Exp",AA:AA,"H"),0))))))),0)</f>
        <v>0</v>
      </c>
      <c r="AH453" s="26">
        <f t="shared" ref="AH453:AH516" si="131">IFERROR(IF(AND(Z453="TM",Y453="New"),AC453,IF(Z453="AAM",AVERAGEIFS(AC:AC,X:X,M453,Z:Z,"TM",Y:Y,"New",AA:AA,"H"),IF(Z453="AM",AVERAGEIFS(AC:AC,V:V,M453,Z:Z,"TM",Y:Y,"New",AA:AA,"H"),IF(Z453="AZM",AVERAGEIFS(AC:AC,U:U,M453,Z:Z,"TM",Y:Y,"New",AA:AA,"H"),IF(Z453="Zone",AVERAGEIFS(AC:AC,T:T,M453,Z:Z,"TM",Y:Y,"New",AA:AA,"H"),IF(Z453="Region",AVERAGEIFS(AC:AC,S:S,M453,Z:Z,"TM",Y:Y,"New",AA:AA,"H"),IF(Z453="Country",AVERAGEIFS(AC:AC,R:R,M453,Z:Z,"TM",Y:Y,"New",AA:AA,"H"),0))))))),0)</f>
        <v>0</v>
      </c>
      <c r="AJ453" s="28">
        <f>IF(Z453="TM",IF(AA453="U",(SUMIFS(Orders!AG:AG,Orders!AD:AD,Data!M453,Orders!W:W,0,Orders!X:X,0)+SUMIFS(Orders!AG:AG,Orders!AD:AD,Data!M453,Orders!W:W,1,Orders!X:X,1))/12000,0),IF(Data!Z453="AAM",SUMIFS(Data!AJ:AJ,Data!Z:Z,"TM",Data!X:X,Data!M453,AA:AA,"U"),IF(Data!Z453="AM",SUMIFS(Data!AJ:AJ,Data!Z:Z,"TM",Data!V:V,Data!M453,AA:AA,"U"),IF(Data!Z453="AZM",SUMIFS(Data!AJ:AJ,Data!Z:Z,"TM",Data!U:U,Data!M453,AA:AA,"U"),IF(Data!Z453="Zone",SUMIFS(Data!AJ:AJ,Data!Z:Z,"TM",Data!T:T,Data!M453,AA:AA,"U"),IF(Data!Z453="Region",SUMIFS(Data!AJ:AJ,Data!Z:Z,"TM",Data!S:S,Data!M453,AA:AA,"U"),IF(Data!Z453="Country",SUMIFS(Data!AJ:AJ,Data!Z:Z,"TM",Data!R:R,Data!M453,AA:AA,"U"),"")))))))</f>
        <v>0</v>
      </c>
      <c r="AK453" s="18">
        <f>IF(Z453="TM",IF(AA453="U",(SUMIFS(Orders!AG:AG,Orders!AD:AD,Data!M453,Orders!W:W,0,Orders!X:X,0)+SUMIFS(Orders!AG:AG,Orders!AD:AD,Data!M453,Orders!W:W,1,Orders!X:X,1)),0),IF(Data!Z453="AAM",SUMIFS(Data!AK:AK,Data!Z:Z,"TM",Data!X:X,Data!M453,AA:AA,"U"),IF(Data!Z453="AM",SUMIFS(Data!AK:AK,Data!Z:Z,"TM",Data!V:V,Data!M453,AA:AA,"U"),IF(Data!Z453="AZM",SUMIFS(Data!AK:AK,Data!Z:Z,"TM",Data!U:U,Data!M453,AA:AA,"U"),IF(Data!Z453="Zone",SUMIFS(Data!AK:AK,Data!Z:Z,"TM",Data!T:T,Data!M453,AA:AA,"U"),IF(Data!Z453="Region",SUMIFS(Data!AK:AK,Data!Z:Z,"TM",Data!S:S,Data!M453,AA:AA,"U"),IF(Data!Z453="Country",SUMIFS(Data!AK:AK,Data!Z:Z,"TM",Data!R:R,Data!M453,AA:AA,"U"),"")))))))</f>
        <v>0</v>
      </c>
      <c r="AL453" s="18">
        <f>IF(Z453="TM",12000*0,IF(Data!Z453="AAM",SUMIFS(Data!AL:AL,Data!Z:Z,"TM",Data!X:X,Data!M453,AA:AA,"H"),IF(Data!Z453="AM",SUMIFS(Data!AL:AL,Data!Z:Z,"TM",Data!V:V,Data!M453,AA:AA,"H"),IF(Data!Z453="AZM",SUMIFS(Data!AL:AL,Data!Z:Z,"TM",Data!U:U,Data!M453,AA:AA,"H"),IF(Data!Z453="Zone",SUMIFS(Data!AL:AL,Data!Z:Z,"TM",Data!T:T,Data!M453,AA:AA,"H"),IF(Data!Z453="Region",SUMIFS(Data!AL:AL,Data!Z:Z,"TM",Data!S:S,Data!M453,AA:AA,"H"),IF(Data!Z453="Country",SUMIFS(Data!AL:AL,Data!Z:Z,"TM",Data!R:R,Data!M453,AA:AA,"H"),"")))))))</f>
        <v>0</v>
      </c>
      <c r="AM453" s="27">
        <f t="shared" ref="AM453:AM516" si="132">IFERROR(AK453/AL453,0)</f>
        <v>0</v>
      </c>
      <c r="AN453" s="26">
        <f t="shared" ref="AN453:AN516" si="133">IFERROR(IF(AND(Z453="TM",Y453="Exp"),AC453,IF(Z453="AAM",AVERAGEIFS(AJ:AJ,X:X,M453,Z:Z,"TM",Y:Y,"Exp",AA:AA,"U"),IF(Z453="AM",AVERAGEIFS(AJ:AJ,V:V,M453,Z:Z,"TM",Y:Y,"Exp",AA:AA,"U"),IF(Z453="AZM",AVERAGEIFS(AJ:AJ,U:U,M453,Z:Z,"TM",Y:Y,"Exp",AA:AA,"U"),IF(Z453="Zone",AVERAGEIFS(AJ:AJ,T:T,M453,Z:Z,"TM",Y:Y,"Exp",AA:AA,"U"),IF(Z453="Region",AVERAGEIFS(AJ:AJ,S:S,M453,Z:Z,"TM",Y:Y,"Exp",AA:AA,"U"),IF(Z453="Country",AVERAGEIFS(AJ:AJ,R:R,M453,Z:Z,"TM",Y:Y,"Exp",AA:AA,"U"),0))))))),0)</f>
        <v>0</v>
      </c>
      <c r="AO453" s="26">
        <f t="shared" ref="AO453:AO516" si="134">IFERROR(IF(AND(Z453="TM",Y453="New"),AC453,IF(Z453="AAM",AVERAGEIFS(AJ:AJ,X:X,M453,Z:Z,"TM",Y:Y,"New",AA:AA,"U"),IF(Z453="AM",AVERAGEIFS(AJ:AJ,V:V,M453,Z:Z,"TM",Y:Y,"New",AA:AA,"U"),IF(Z453="AZM",AVERAGEIFS(AJ:AJ,U:U,M453,Z:Z,"TM",Y:Y,"New",AA:AA,"U"),IF(Z453="Zone",AVERAGEIFS(AJ:AJ,T:T,M453,Z:Z,"TM",Y:Y,"New",AA:AA,"U"),IF(Z453="Region",AVERAGEIFS(AJ:AJ,S:S,M453,Z:Z,"TM",Y:Y,"New",AA:AA,"U"),IF(Z453="Country",AVERAGEIFS(AJ:AJ,R:R,M453,Z:Z,"TM",Y:Y,"New",AA:AA,"U"),0))))))),0)</f>
        <v>0</v>
      </c>
      <c r="AQ453" s="28">
        <f t="shared" ref="AQ453:AQ516" si="135">SUM(AC453,AJ453)</f>
        <v>0</v>
      </c>
      <c r="AR453" s="18">
        <f t="shared" ref="AR453:AR516" si="136">AK453+AC453*12000</f>
        <v>0</v>
      </c>
      <c r="AS453" s="18">
        <f t="shared" ref="AS453:AS516" si="137">AL453+AD453*12000</f>
        <v>0</v>
      </c>
      <c r="AT453" s="27">
        <f t="shared" ref="AT453:AT516" si="138">IFERROR(AR453/AS453,0)</f>
        <v>0</v>
      </c>
      <c r="AU453" s="27"/>
      <c r="AV453" s="27"/>
      <c r="AW453" s="18">
        <f>IF(Z453="TM",(COUNTIFS(Orders!AD:AD,Data!M453,Orders!W:W,0,Orders!X:X,0,Orders!S:S,"*Ray*")+COUNTIFS(Orders!AD:AD,Data!M453,Orders!W:W,1,Orders!X:X,1,Orders!S:S,"*Ray*")+COUNTIFS(Orders!AD:AD,Data!M453,Orders!W:W,0,Orders!X:X,0,Orders!S:S,"*Fabric*")+COUNTIFS(Orders!AD:AD,Data!M453,Orders!W:W,1,Orders!X:X,1,Orders!S:S,"*Fabric*")),IF(Data!Z453="AAM",SUMIFS(Data!AW:AW,Data!Z:Z,"TM",Data!X:X,Data!M453),IF(Data!Z453="AM",SUMIFS(Data!AW:AW,Data!Z:Z,"TM",Data!V:V,Data!M453),IF(Data!Z453="AZM",SUMIFS(Data!AW:AW,Data!Z:Z,"TM",Data!U:U,Data!M453),IF(Data!Z453="Zone",SUMIFS(Data!AW:AW,Data!Z:Z,"TM",Data!T:T,Data!M453),IF(Data!Z453="Region",SUMIFS(Data!AW:AW,Data!Z:Z,"TM",Data!S:S,Data!M453),IF(Data!Z453="Country",SUMIFS(Data!AW:AW,Data!Z:Z,"TM",Data!R:R,Data!M453),0)))))))</f>
        <v>0</v>
      </c>
      <c r="AX453" s="18">
        <f>IF(Z453="TM",(COUNTIFS(Orders!AD:AD,Data!M453,Orders!W:W,0,Orders!X:X,0,Orders!S:S,"*Starter*")+COUNTIFS(Orders!AD:AD,Data!M453,Orders!W:W,1,Orders!X:X,1,Orders!S:S,"*Starter*")),IF(Data!Z453="AAM",SUMIFS(Data!AX:AX,Data!Z:Z,"TM",Data!X:X,Data!M453),IF(Data!Z453="AM",SUMIFS(Data!AX:AX,Data!Z:Z,"TM",Data!V:V,Data!M453),IF(Data!Z453="AZM",SUMIFS(Data!AX:AX,Data!Z:Z,"TM",Data!U:U,Data!M453),IF(Data!Z453="Zone",SUMIFS(Data!AX:AX,Data!Z:Z,"TM",Data!T:T,Data!M453),IF(Data!Z453="Region",SUMIFS(Data!AX:AX,Data!Z:Z,"TM",Data!S:S,Data!M453),IF(Data!Z453="Country",SUMIFS(Data!AX:AX,Data!Z:Z,"TM",Data!R:R,Data!M453),0)))))))</f>
        <v>0</v>
      </c>
      <c r="AY453" s="18">
        <f>IF(Z453="TM",(COUNTIFS(Orders!AD:AD,Data!M453,Orders!W:W,0,Orders!X:X,0,Orders!S:S,"*Pro*")+COUNTIFS(Orders!AD:AD,Data!M453,Orders!W:W,1,Orders!X:X,1,Orders!S:S,"*Pro*")),IF(Data!Z453="AAM",SUMIFS(Data!AY:AY,Data!Z:Z,"TM",Data!X:X,Data!M453),IF(Data!Z453="AM",SUMIFS(Data!AY:AY,Data!Z:Z,"TM",Data!V:V,Data!M453),IF(Data!Z453="AZM",SUMIFS(Data!AY:AY,Data!Z:Z,"TM",Data!U:U,Data!M453),IF(Data!Z453="Zone",SUMIFS(Data!AY:AY,Data!Z:Z,"TM",Data!T:T,Data!M453),IF(Data!Z453="Region",SUMIFS(Data!AY:AY,Data!Z:Z,"TM",Data!S:S,Data!M453),IF(Data!Z453="Country",SUMIFS(Data!AY:AY,Data!Z:Z,"TM",Data!R:R,Data!M453),0)))))))</f>
        <v>0</v>
      </c>
      <c r="AZ453" s="18">
        <f>IF(Z453="TM",(COUNTIFS(Orders!AD:AD,Data!M453,Orders!W:W,0,Orders!X:X,0,Orders!S:S,"*Tab*")+COUNTIFS(Orders!AD:AD,Data!M453,Orders!W:W,1,Orders!X:X,1,Orders!S:S,"*Tab*")),IF(Data!Z453="AAM",SUMIFS(Data!AZ:AZ,Data!Z:Z,"TM",Data!X:X,Data!M453),IF(Data!Z453="AM",SUMIFS(Data!AZ:AZ,Data!Z:Z,"TM",Data!V:V,Data!M453),IF(Data!Z453="AZM",SUMIFS(Data!AZ:AZ,Data!Z:Z,"TM",Data!U:U,Data!M453),IF(Data!Z453="Zone",SUMIFS(Data!AZ:AZ,Data!Z:Z,"TM",Data!T:T,Data!M453),IF(Data!Z453="Region",SUMIFS(Data!AZ:AZ,Data!Z:Z,"TM",Data!S:S,Data!M453),IF(Data!Z453="Country",SUMIFS(Data!AZ:AZ,Data!Z:Z,"TM",Data!R:R,Data!M453),0)))))))</f>
        <v>0</v>
      </c>
      <c r="BA453" s="18">
        <f>IF(Z453="TM",(COUNTIFS(Orders!AD:AD,Data!M453,Orders!W:W,0,Orders!X:X,0,Orders!S:S,"*Dental*")+COUNTIFS(Orders!AD:AD,Data!M453,Orders!W:W,1,Orders!X:X,1,Orders!S:S,"*Dental*")+COUNTIFS(Orders!AD:AD,Data!M453,Orders!W:W,0,Orders!X:X,0,Orders!S:S,"*Pediatric*")+COUNTIFS(Orders!AD:AD,Data!M453,Orders!W:W,1,Orders!X:X,1,Orders!S:S,"*Pediatric*")),IF(Data!Z453="AAM",SUMIFS(Data!BA:BA,Data!Z:Z,"TM",Data!X:X,Data!M453),IF(Data!Z453="AM",SUMIFS(Data!BA:BA,Data!Z:Z,"TM",Data!V:V,Data!M453),IF(Data!Z453="AZM",SUMIFS(Data!BA:BA,Data!Z:Z,"TM",Data!U:U,Data!M453),IF(Data!Z453="Zone",SUMIFS(Data!BA:BA,Data!Z:Z,"TM",Data!T:T,Data!M453),IF(Data!Z453="Region",SUMIFS(Data!BA:BA,Data!Z:Z,"TM",Data!S:S,Data!M453),IF(Data!Z453="Country",SUMIFS(Data!BA:BA,Data!Z:Z,"TM",Data!R:R,Data!M453),0)))))))</f>
        <v>0</v>
      </c>
      <c r="BB453" s="18">
        <f>IF(Z453="TM",(COUNTIFS(Orders!AD:AD,Data!M453,Orders!W:W,0,Orders!X:X,0,Orders!S:S,"*Fabric*")+COUNTIFS(Orders!AD:AD,Data!M453,Orders!W:W,1,Orders!X:X,1,Orders!S:S,"*Fabric*")),IF(Data!Z453="AAM",SUMIFS(Data!BB:BB,Data!Z:Z,"TM",Data!X:X,Data!M453),IF(Data!Z453="AM",SUMIFS(Data!BB:BB,Data!Z:Z,"TM",Data!V:V,Data!M453),IF(Data!Z453="AZM",SUMIFS(Data!BB:BB,Data!Z:Z,"TM",Data!U:U,Data!M453),IF(Data!Z453="Zone",SUMIFS(Data!BB:BB,Data!Z:Z,"TM",Data!T:T,Data!M453),IF(Data!Z453="Region",SUMIFS(Data!BB:BB,Data!Z:Z,"TM",Data!S:S,Data!M453),IF(Data!Z453="Country",SUMIFS(Data!BB:BB,Data!Z:Z,"TM",Data!R:R,Data!M453),0)))))))</f>
        <v>0</v>
      </c>
    </row>
    <row r="454" spans="1:54" ht="15.75" x14ac:dyDescent="0.3">
      <c r="A454" s="33" t="str">
        <f t="shared" si="122"/>
        <v/>
      </c>
      <c r="B454" s="33" t="b">
        <f t="shared" si="123"/>
        <v>1</v>
      </c>
      <c r="C454" s="33" t="e">
        <f>IF(ISERROR(SMALL($D$4:$D$594,E454)),””,SMALL($D$4:$D$594,E454))</f>
        <v>#NAME?</v>
      </c>
      <c r="D454" s="34" t="str">
        <f t="shared" si="124"/>
        <v/>
      </c>
      <c r="E454" s="33">
        <f>ROWS($E$4:E454)</f>
        <v>451</v>
      </c>
      <c r="F454" s="33">
        <f t="shared" si="125"/>
        <v>0</v>
      </c>
      <c r="G454" s="33">
        <f>IF(OR(Report!$C$7="",Report!$C$7="All Levels"),1,IF(Report!$C$7=Data!Z454,1,0))</f>
        <v>0</v>
      </c>
      <c r="H454" s="33">
        <f t="shared" si="126"/>
        <v>1</v>
      </c>
      <c r="I454" s="33">
        <f t="shared" si="127"/>
        <v>3</v>
      </c>
      <c r="J454" s="33">
        <f>IF(OR(Report!$F$7="",Report!$F$7="All AMs"),1,IF(Report!$F$7=Data!W454,1,0))</f>
        <v>1</v>
      </c>
      <c r="K454" s="33">
        <f>IF(OR(Report!$E$7="",Report!$E$7="All Zones"),1,IF(Report!$E$7=Data!P454,1,0))</f>
        <v>1</v>
      </c>
      <c r="L454" s="33">
        <f>IF(OR(Report!$D$7="",Report!$D$7="All Regions"),1,IF(Report!$D$7=Data!O454,1,0))</f>
        <v>1</v>
      </c>
      <c r="M454" s="67" t="s">
        <v>523</v>
      </c>
      <c r="N454" s="67" t="s">
        <v>1304</v>
      </c>
      <c r="O454" s="68" t="s">
        <v>21</v>
      </c>
      <c r="P454" s="68" t="s">
        <v>689</v>
      </c>
      <c r="Q454" s="68" t="s">
        <v>851</v>
      </c>
      <c r="R454" s="67" t="s">
        <v>777</v>
      </c>
      <c r="S454" s="67" t="s">
        <v>757</v>
      </c>
      <c r="T454" s="67" t="s">
        <v>758</v>
      </c>
      <c r="U454" s="67"/>
      <c r="V454" s="67" t="s">
        <v>850</v>
      </c>
      <c r="W454" s="67" t="s">
        <v>732</v>
      </c>
      <c r="X454" s="67"/>
      <c r="Y454" s="68" t="s">
        <v>361</v>
      </c>
      <c r="Z454" s="68" t="s">
        <v>13</v>
      </c>
      <c r="AA454" s="68" t="s">
        <v>70</v>
      </c>
      <c r="AB454" s="18">
        <f>IF(Z454="TM",IF(AA454="H",(COUNTIFS(Orders!AD:AD,Data!M454,Orders!W:W,0,Orders!X:X,0)+COUNTIFS(Orders!AD:AD,Data!M454,Orders!W:W,1,Orders!X:X,1)),0),IF(Data!Z454="AAM",SUMIFS(Data!AB:AB,Data!Z:Z,"TM",Data!X:X,Data!M454,AA:AA,"H"),IF(Data!Z454="AM",SUMIFS(Data!AB:AB,Data!Z:Z,"TM",Data!V:V,Data!M454,AA:AA,"H"),IF(Data!Z454="AZM",SUMIFS(Data!AB:AB,Data!Z:Z,"TM",Data!U:U,Data!M454,AA:AA,"H"),IF(Data!Z454="ZM",SUMIFS(Data!AB:AB,Data!Z:Z,"TM",Data!T:T,Data!M454,AA:AA,"H"),IF(Data!Z454="RM",SUMIFS(Data!AB:AB,Data!Z:Z,"TM",Data!S:S,Data!M454,AA:AA,"H"),IF(Data!Z454="CM",SUMIFS(Data!AB:AB,Data!Z:Z,"TM",Data!R:R,Data!M454,AA:AA,"H"),"")))))))</f>
        <v>0</v>
      </c>
      <c r="AC454" s="28">
        <f>IF(Z454="TM",IF(AA454="H",(SUMIFS(Orders!AG:AG,Orders!AD:AD,Data!M454,Orders!W:W,0,Orders!X:X,0)+SUMIFS(Orders!AG:AG,Orders!AD:AD,Data!M454,Orders!W:W,1,Orders!X:X,1))/12000,0),IF(Data!Z454="AAM",SUMIFS(Data!AC:AC,Data!Z:Z,"TM",Data!X:X,Data!M454,AA:AA,"H"),IF(Data!Z454="AM",SUMIFS(Data!AC:AC,Data!Z:Z,"TM",Data!V:V,Data!M454,AA:AA,"H"),IF(Data!Z454="AZM",SUMIFS(Data!AC:AC,Data!Z:Z,"TM",Data!U:U,Data!M454,AA:AA,"H"),IF(Data!Z454="Zone",SUMIFS(Data!AC:AC,Data!Z:Z,"TM",Data!T:T,Data!M454,AA:AA,"H"),IF(Data!Z454="Region",SUMIFS(Data!AC:AC,Data!Z:Z,"TM",Data!S:S,Data!M454,AA:AA,"H"),IF(Data!Z454="Country",SUMIFS(Data!AC:AC,Data!Z:Z,"TM",Data!R:R,Data!M454,AA:AA,"H"),"")))))))</f>
        <v>0</v>
      </c>
      <c r="AD454" s="18">
        <f>IF(Z454="TM",0,IF(Data!Z454="AAM",SUMIFS(Data!AD:AD,Data!Z:Z,"TM",Data!X:X,Data!M454,AA:AA,"H"),IF(Data!Z454="AM",SUMIFS(Data!AD:AD,Data!Z:Z,"TM",Data!V:V,Data!M454,AA:AA,"H"),IF(Data!Z454="AZM",SUMIFS(Data!AD:AD,Data!Z:Z,"TM",Data!U:U,Data!M454,AA:AA,"H"),IF(Data!Z454="Zone",SUMIFS(Data!AD:AD,Data!Z:Z,"TM",Data!T:T,Data!M454,AA:AA,"H"),IF(Data!Z454="Region",SUMIFS(Data!AD:AD,Data!Z:Z,"TM",Data!S:S,Data!M454,AA:AA,"H"),IF(Data!Z454="Country",SUMIFS(Data!AD:AD,Data!Z:Z,"TM",Data!R:R,Data!M454,AA:AA,"H"),"")))))))</f>
        <v>0</v>
      </c>
      <c r="AE454" s="27">
        <f t="shared" si="128"/>
        <v>0</v>
      </c>
      <c r="AF454" s="26">
        <f t="shared" si="129"/>
        <v>0</v>
      </c>
      <c r="AG454" s="26">
        <f t="shared" si="130"/>
        <v>0</v>
      </c>
      <c r="AH454" s="26">
        <f t="shared" si="131"/>
        <v>0</v>
      </c>
      <c r="AJ454" s="28">
        <f>IF(Z454="TM",IF(AA454="U",(SUMIFS(Orders!AG:AG,Orders!AD:AD,Data!M454,Orders!W:W,0,Orders!X:X,0)+SUMIFS(Orders!AG:AG,Orders!AD:AD,Data!M454,Orders!W:W,1,Orders!X:X,1))/12000,0),IF(Data!Z454="AAM",SUMIFS(Data!AJ:AJ,Data!Z:Z,"TM",Data!X:X,Data!M454,AA:AA,"U"),IF(Data!Z454="AM",SUMIFS(Data!AJ:AJ,Data!Z:Z,"TM",Data!V:V,Data!M454,AA:AA,"U"),IF(Data!Z454="AZM",SUMIFS(Data!AJ:AJ,Data!Z:Z,"TM",Data!U:U,Data!M454,AA:AA,"U"),IF(Data!Z454="Zone",SUMIFS(Data!AJ:AJ,Data!Z:Z,"TM",Data!T:T,Data!M454,AA:AA,"U"),IF(Data!Z454="Region",SUMIFS(Data!AJ:AJ,Data!Z:Z,"TM",Data!S:S,Data!M454,AA:AA,"U"),IF(Data!Z454="Country",SUMIFS(Data!AJ:AJ,Data!Z:Z,"TM",Data!R:R,Data!M454,AA:AA,"U"),"")))))))</f>
        <v>0</v>
      </c>
      <c r="AK454" s="18">
        <f>IF(Z454="TM",IF(AA454="U",(SUMIFS(Orders!AG:AG,Orders!AD:AD,Data!M454,Orders!W:W,0,Orders!X:X,0)+SUMIFS(Orders!AG:AG,Orders!AD:AD,Data!M454,Orders!W:W,1,Orders!X:X,1)),0),IF(Data!Z454="AAM",SUMIFS(Data!AK:AK,Data!Z:Z,"TM",Data!X:X,Data!M454,AA:AA,"U"),IF(Data!Z454="AM",SUMIFS(Data!AK:AK,Data!Z:Z,"TM",Data!V:V,Data!M454,AA:AA,"U"),IF(Data!Z454="AZM",SUMIFS(Data!AK:AK,Data!Z:Z,"TM",Data!U:U,Data!M454,AA:AA,"U"),IF(Data!Z454="Zone",SUMIFS(Data!AK:AK,Data!Z:Z,"TM",Data!T:T,Data!M454,AA:AA,"U"),IF(Data!Z454="Region",SUMIFS(Data!AK:AK,Data!Z:Z,"TM",Data!S:S,Data!M454,AA:AA,"U"),IF(Data!Z454="Country",SUMIFS(Data!AK:AK,Data!Z:Z,"TM",Data!R:R,Data!M454,AA:AA,"U"),"")))))))</f>
        <v>0</v>
      </c>
      <c r="AL454" s="18">
        <f>IF(Z454="TM",12000*0,IF(Data!Z454="AAM",SUMIFS(Data!AL:AL,Data!Z:Z,"TM",Data!X:X,Data!M454,AA:AA,"H"),IF(Data!Z454="AM",SUMIFS(Data!AL:AL,Data!Z:Z,"TM",Data!V:V,Data!M454,AA:AA,"H"),IF(Data!Z454="AZM",SUMIFS(Data!AL:AL,Data!Z:Z,"TM",Data!U:U,Data!M454,AA:AA,"H"),IF(Data!Z454="Zone",SUMIFS(Data!AL:AL,Data!Z:Z,"TM",Data!T:T,Data!M454,AA:AA,"H"),IF(Data!Z454="Region",SUMIFS(Data!AL:AL,Data!Z:Z,"TM",Data!S:S,Data!M454,AA:AA,"H"),IF(Data!Z454="Country",SUMIFS(Data!AL:AL,Data!Z:Z,"TM",Data!R:R,Data!M454,AA:AA,"H"),"")))))))</f>
        <v>0</v>
      </c>
      <c r="AM454" s="27">
        <f t="shared" si="132"/>
        <v>0</v>
      </c>
      <c r="AN454" s="26">
        <f t="shared" si="133"/>
        <v>0</v>
      </c>
      <c r="AO454" s="26">
        <f t="shared" si="134"/>
        <v>0</v>
      </c>
      <c r="AQ454" s="28">
        <f t="shared" si="135"/>
        <v>0</v>
      </c>
      <c r="AR454" s="18">
        <f t="shared" si="136"/>
        <v>0</v>
      </c>
      <c r="AS454" s="18">
        <f t="shared" si="137"/>
        <v>0</v>
      </c>
      <c r="AT454" s="27">
        <f t="shared" si="138"/>
        <v>0</v>
      </c>
      <c r="AU454" s="27"/>
      <c r="AV454" s="27"/>
      <c r="AW454" s="18">
        <f>IF(Z454="TM",(COUNTIFS(Orders!AD:AD,Data!M454,Orders!W:W,0,Orders!X:X,0,Orders!S:S,"*Ray*")+COUNTIFS(Orders!AD:AD,Data!M454,Orders!W:W,1,Orders!X:X,1,Orders!S:S,"*Ray*")+COUNTIFS(Orders!AD:AD,Data!M454,Orders!W:W,0,Orders!X:X,0,Orders!S:S,"*Fabric*")+COUNTIFS(Orders!AD:AD,Data!M454,Orders!W:W,1,Orders!X:X,1,Orders!S:S,"*Fabric*")),IF(Data!Z454="AAM",SUMIFS(Data!AW:AW,Data!Z:Z,"TM",Data!X:X,Data!M454),IF(Data!Z454="AM",SUMIFS(Data!AW:AW,Data!Z:Z,"TM",Data!V:V,Data!M454),IF(Data!Z454="AZM",SUMIFS(Data!AW:AW,Data!Z:Z,"TM",Data!U:U,Data!M454),IF(Data!Z454="Zone",SUMIFS(Data!AW:AW,Data!Z:Z,"TM",Data!T:T,Data!M454),IF(Data!Z454="Region",SUMIFS(Data!AW:AW,Data!Z:Z,"TM",Data!S:S,Data!M454),IF(Data!Z454="Country",SUMIFS(Data!AW:AW,Data!Z:Z,"TM",Data!R:R,Data!M454),0)))))))</f>
        <v>0</v>
      </c>
      <c r="AX454" s="18">
        <f>IF(Z454="TM",(COUNTIFS(Orders!AD:AD,Data!M454,Orders!W:W,0,Orders!X:X,0,Orders!S:S,"*Starter*")+COUNTIFS(Orders!AD:AD,Data!M454,Orders!W:W,1,Orders!X:X,1,Orders!S:S,"*Starter*")),IF(Data!Z454="AAM",SUMIFS(Data!AX:AX,Data!Z:Z,"TM",Data!X:X,Data!M454),IF(Data!Z454="AM",SUMIFS(Data!AX:AX,Data!Z:Z,"TM",Data!V:V,Data!M454),IF(Data!Z454="AZM",SUMIFS(Data!AX:AX,Data!Z:Z,"TM",Data!U:U,Data!M454),IF(Data!Z454="Zone",SUMIFS(Data!AX:AX,Data!Z:Z,"TM",Data!T:T,Data!M454),IF(Data!Z454="Region",SUMIFS(Data!AX:AX,Data!Z:Z,"TM",Data!S:S,Data!M454),IF(Data!Z454="Country",SUMIFS(Data!AX:AX,Data!Z:Z,"TM",Data!R:R,Data!M454),0)))))))</f>
        <v>0</v>
      </c>
      <c r="AY454" s="18">
        <f>IF(Z454="TM",(COUNTIFS(Orders!AD:AD,Data!M454,Orders!W:W,0,Orders!X:X,0,Orders!S:S,"*Pro*")+COUNTIFS(Orders!AD:AD,Data!M454,Orders!W:W,1,Orders!X:X,1,Orders!S:S,"*Pro*")),IF(Data!Z454="AAM",SUMIFS(Data!AY:AY,Data!Z:Z,"TM",Data!X:X,Data!M454),IF(Data!Z454="AM",SUMIFS(Data!AY:AY,Data!Z:Z,"TM",Data!V:V,Data!M454),IF(Data!Z454="AZM",SUMIFS(Data!AY:AY,Data!Z:Z,"TM",Data!U:U,Data!M454),IF(Data!Z454="Zone",SUMIFS(Data!AY:AY,Data!Z:Z,"TM",Data!T:T,Data!M454),IF(Data!Z454="Region",SUMIFS(Data!AY:AY,Data!Z:Z,"TM",Data!S:S,Data!M454),IF(Data!Z454="Country",SUMIFS(Data!AY:AY,Data!Z:Z,"TM",Data!R:R,Data!M454),0)))))))</f>
        <v>0</v>
      </c>
      <c r="AZ454" s="18">
        <f>IF(Z454="TM",(COUNTIFS(Orders!AD:AD,Data!M454,Orders!W:W,0,Orders!X:X,0,Orders!S:S,"*Tab*")+COUNTIFS(Orders!AD:AD,Data!M454,Orders!W:W,1,Orders!X:X,1,Orders!S:S,"*Tab*")),IF(Data!Z454="AAM",SUMIFS(Data!AZ:AZ,Data!Z:Z,"TM",Data!X:X,Data!M454),IF(Data!Z454="AM",SUMIFS(Data!AZ:AZ,Data!Z:Z,"TM",Data!V:V,Data!M454),IF(Data!Z454="AZM",SUMIFS(Data!AZ:AZ,Data!Z:Z,"TM",Data!U:U,Data!M454),IF(Data!Z454="Zone",SUMIFS(Data!AZ:AZ,Data!Z:Z,"TM",Data!T:T,Data!M454),IF(Data!Z454="Region",SUMIFS(Data!AZ:AZ,Data!Z:Z,"TM",Data!S:S,Data!M454),IF(Data!Z454="Country",SUMIFS(Data!AZ:AZ,Data!Z:Z,"TM",Data!R:R,Data!M454),0)))))))</f>
        <v>0</v>
      </c>
      <c r="BA454" s="18">
        <f>IF(Z454="TM",(COUNTIFS(Orders!AD:AD,Data!M454,Orders!W:W,0,Orders!X:X,0,Orders!S:S,"*Dental*")+COUNTIFS(Orders!AD:AD,Data!M454,Orders!W:W,1,Orders!X:X,1,Orders!S:S,"*Dental*")+COUNTIFS(Orders!AD:AD,Data!M454,Orders!W:W,0,Orders!X:X,0,Orders!S:S,"*Pediatric*")+COUNTIFS(Orders!AD:AD,Data!M454,Orders!W:W,1,Orders!X:X,1,Orders!S:S,"*Pediatric*")),IF(Data!Z454="AAM",SUMIFS(Data!BA:BA,Data!Z:Z,"TM",Data!X:X,Data!M454),IF(Data!Z454="AM",SUMIFS(Data!BA:BA,Data!Z:Z,"TM",Data!V:V,Data!M454),IF(Data!Z454="AZM",SUMIFS(Data!BA:BA,Data!Z:Z,"TM",Data!U:U,Data!M454),IF(Data!Z454="Zone",SUMIFS(Data!BA:BA,Data!Z:Z,"TM",Data!T:T,Data!M454),IF(Data!Z454="Region",SUMIFS(Data!BA:BA,Data!Z:Z,"TM",Data!S:S,Data!M454),IF(Data!Z454="Country",SUMIFS(Data!BA:BA,Data!Z:Z,"TM",Data!R:R,Data!M454),0)))))))</f>
        <v>0</v>
      </c>
      <c r="BB454" s="18">
        <f>IF(Z454="TM",(COUNTIFS(Orders!AD:AD,Data!M454,Orders!W:W,0,Orders!X:X,0,Orders!S:S,"*Fabric*")+COUNTIFS(Orders!AD:AD,Data!M454,Orders!W:W,1,Orders!X:X,1,Orders!S:S,"*Fabric*")),IF(Data!Z454="AAM",SUMIFS(Data!BB:BB,Data!Z:Z,"TM",Data!X:X,Data!M454),IF(Data!Z454="AM",SUMIFS(Data!BB:BB,Data!Z:Z,"TM",Data!V:V,Data!M454),IF(Data!Z454="AZM",SUMIFS(Data!BB:BB,Data!Z:Z,"TM",Data!U:U,Data!M454),IF(Data!Z454="Zone",SUMIFS(Data!BB:BB,Data!Z:Z,"TM",Data!T:T,Data!M454),IF(Data!Z454="Region",SUMIFS(Data!BB:BB,Data!Z:Z,"TM",Data!S:S,Data!M454),IF(Data!Z454="Country",SUMIFS(Data!BB:BB,Data!Z:Z,"TM",Data!R:R,Data!M454),0)))))))</f>
        <v>0</v>
      </c>
    </row>
    <row r="455" spans="1:54" ht="15.75" x14ac:dyDescent="0.3">
      <c r="A455" s="33" t="str">
        <f t="shared" si="122"/>
        <v/>
      </c>
      <c r="B455" s="33" t="b">
        <f t="shared" si="123"/>
        <v>1</v>
      </c>
      <c r="C455" s="33" t="e">
        <f>IF(ISERROR(SMALL($D$4:$D$594,E455)),””,SMALL($D$4:$D$594,E455))</f>
        <v>#NAME?</v>
      </c>
      <c r="D455" s="34" t="str">
        <f t="shared" si="124"/>
        <v/>
      </c>
      <c r="E455" s="33">
        <f>ROWS($E$4:E455)</f>
        <v>452</v>
      </c>
      <c r="F455" s="33">
        <f t="shared" si="125"/>
        <v>0</v>
      </c>
      <c r="G455" s="33">
        <f>IF(OR(Report!$C$7="",Report!$C$7="All Levels"),1,IF(Report!$C$7=Data!Z455,1,0))</f>
        <v>0</v>
      </c>
      <c r="H455" s="33">
        <f t="shared" si="126"/>
        <v>1</v>
      </c>
      <c r="I455" s="33">
        <f t="shared" si="127"/>
        <v>3</v>
      </c>
      <c r="J455" s="33">
        <f>IF(OR(Report!$F$7="",Report!$F$7="All AMs"),1,IF(Report!$F$7=Data!W455,1,0))</f>
        <v>1</v>
      </c>
      <c r="K455" s="33">
        <f>IF(OR(Report!$E$7="",Report!$E$7="All Zones"),1,IF(Report!$E$7=Data!P455,1,0))</f>
        <v>1</v>
      </c>
      <c r="L455" s="33">
        <f>IF(OR(Report!$D$7="",Report!$D$7="All Regions"),1,IF(Report!$D$7=Data!O455,1,0))</f>
        <v>1</v>
      </c>
      <c r="M455" s="67" t="s">
        <v>426</v>
      </c>
      <c r="N455" s="67" t="s">
        <v>1305</v>
      </c>
      <c r="O455" s="68" t="s">
        <v>21</v>
      </c>
      <c r="P455" s="68" t="s">
        <v>689</v>
      </c>
      <c r="Q455" s="68" t="s">
        <v>851</v>
      </c>
      <c r="R455" s="67" t="s">
        <v>777</v>
      </c>
      <c r="S455" s="67" t="s">
        <v>757</v>
      </c>
      <c r="T455" s="67" t="s">
        <v>758</v>
      </c>
      <c r="U455" s="67"/>
      <c r="V455" s="67" t="s">
        <v>850</v>
      </c>
      <c r="W455" s="67" t="s">
        <v>732</v>
      </c>
      <c r="X455" s="67"/>
      <c r="Y455" s="68" t="s">
        <v>361</v>
      </c>
      <c r="Z455" s="68" t="s">
        <v>13</v>
      </c>
      <c r="AA455" s="68" t="s">
        <v>70</v>
      </c>
      <c r="AB455" s="18">
        <f>IF(Z455="TM",IF(AA455="H",(COUNTIFS(Orders!AD:AD,Data!M455,Orders!W:W,0,Orders!X:X,0)+COUNTIFS(Orders!AD:AD,Data!M455,Orders!W:W,1,Orders!X:X,1)),0),IF(Data!Z455="AAM",SUMIFS(Data!AB:AB,Data!Z:Z,"TM",Data!X:X,Data!M455,AA:AA,"H"),IF(Data!Z455="AM",SUMIFS(Data!AB:AB,Data!Z:Z,"TM",Data!V:V,Data!M455,AA:AA,"H"),IF(Data!Z455="AZM",SUMIFS(Data!AB:AB,Data!Z:Z,"TM",Data!U:U,Data!M455,AA:AA,"H"),IF(Data!Z455="ZM",SUMIFS(Data!AB:AB,Data!Z:Z,"TM",Data!T:T,Data!M455,AA:AA,"H"),IF(Data!Z455="RM",SUMIFS(Data!AB:AB,Data!Z:Z,"TM",Data!S:S,Data!M455,AA:AA,"H"),IF(Data!Z455="CM",SUMIFS(Data!AB:AB,Data!Z:Z,"TM",Data!R:R,Data!M455,AA:AA,"H"),"")))))))</f>
        <v>2</v>
      </c>
      <c r="AC455" s="28">
        <f>IF(Z455="TM",IF(AA455="H",(SUMIFS(Orders!AG:AG,Orders!AD:AD,Data!M455,Orders!W:W,0,Orders!X:X,0)+SUMIFS(Orders!AG:AG,Orders!AD:AD,Data!M455,Orders!W:W,1,Orders!X:X,1))/12000,0),IF(Data!Z455="AAM",SUMIFS(Data!AC:AC,Data!Z:Z,"TM",Data!X:X,Data!M455,AA:AA,"H"),IF(Data!Z455="AM",SUMIFS(Data!AC:AC,Data!Z:Z,"TM",Data!V:V,Data!M455,AA:AA,"H"),IF(Data!Z455="AZM",SUMIFS(Data!AC:AC,Data!Z:Z,"TM",Data!U:U,Data!M455,AA:AA,"H"),IF(Data!Z455="Zone",SUMIFS(Data!AC:AC,Data!Z:Z,"TM",Data!T:T,Data!M455,AA:AA,"H"),IF(Data!Z455="Region",SUMIFS(Data!AC:AC,Data!Z:Z,"TM",Data!S:S,Data!M455,AA:AA,"H"),IF(Data!Z455="Country",SUMIFS(Data!AC:AC,Data!Z:Z,"TM",Data!R:R,Data!M455,AA:AA,"H"),"")))))))</f>
        <v>0.999</v>
      </c>
      <c r="AD455" s="18">
        <f>IF(Z455="TM",0,IF(Data!Z455="AAM",SUMIFS(Data!AD:AD,Data!Z:Z,"TM",Data!X:X,Data!M455,AA:AA,"H"),IF(Data!Z455="AM",SUMIFS(Data!AD:AD,Data!Z:Z,"TM",Data!V:V,Data!M455,AA:AA,"H"),IF(Data!Z455="AZM",SUMIFS(Data!AD:AD,Data!Z:Z,"TM",Data!U:U,Data!M455,AA:AA,"H"),IF(Data!Z455="Zone",SUMIFS(Data!AD:AD,Data!Z:Z,"TM",Data!T:T,Data!M455,AA:AA,"H"),IF(Data!Z455="Region",SUMIFS(Data!AD:AD,Data!Z:Z,"TM",Data!S:S,Data!M455,AA:AA,"H"),IF(Data!Z455="Country",SUMIFS(Data!AD:AD,Data!Z:Z,"TM",Data!R:R,Data!M455,AA:AA,"H"),"")))))))</f>
        <v>0</v>
      </c>
      <c r="AE455" s="27">
        <f t="shared" si="128"/>
        <v>0</v>
      </c>
      <c r="AF455" s="26">
        <f t="shared" si="129"/>
        <v>499.5</v>
      </c>
      <c r="AG455" s="26">
        <f t="shared" si="130"/>
        <v>0.999</v>
      </c>
      <c r="AH455" s="26">
        <f t="shared" si="131"/>
        <v>0</v>
      </c>
      <c r="AJ455" s="28">
        <f>IF(Z455="TM",IF(AA455="U",(SUMIFS(Orders!AG:AG,Orders!AD:AD,Data!M455,Orders!W:W,0,Orders!X:X,0)+SUMIFS(Orders!AG:AG,Orders!AD:AD,Data!M455,Orders!W:W,1,Orders!X:X,1))/12000,0),IF(Data!Z455="AAM",SUMIFS(Data!AJ:AJ,Data!Z:Z,"TM",Data!X:X,Data!M455,AA:AA,"U"),IF(Data!Z455="AM",SUMIFS(Data!AJ:AJ,Data!Z:Z,"TM",Data!V:V,Data!M455,AA:AA,"U"),IF(Data!Z455="AZM",SUMIFS(Data!AJ:AJ,Data!Z:Z,"TM",Data!U:U,Data!M455,AA:AA,"U"),IF(Data!Z455="Zone",SUMIFS(Data!AJ:AJ,Data!Z:Z,"TM",Data!T:T,Data!M455,AA:AA,"U"),IF(Data!Z455="Region",SUMIFS(Data!AJ:AJ,Data!Z:Z,"TM",Data!S:S,Data!M455,AA:AA,"U"),IF(Data!Z455="Country",SUMIFS(Data!AJ:AJ,Data!Z:Z,"TM",Data!R:R,Data!M455,AA:AA,"U"),"")))))))</f>
        <v>0</v>
      </c>
      <c r="AK455" s="18">
        <f>IF(Z455="TM",IF(AA455="U",(SUMIFS(Orders!AG:AG,Orders!AD:AD,Data!M455,Orders!W:W,0,Orders!X:X,0)+SUMIFS(Orders!AG:AG,Orders!AD:AD,Data!M455,Orders!W:W,1,Orders!X:X,1)),0),IF(Data!Z455="AAM",SUMIFS(Data!AK:AK,Data!Z:Z,"TM",Data!X:X,Data!M455,AA:AA,"U"),IF(Data!Z455="AM",SUMIFS(Data!AK:AK,Data!Z:Z,"TM",Data!V:V,Data!M455,AA:AA,"U"),IF(Data!Z455="AZM",SUMIFS(Data!AK:AK,Data!Z:Z,"TM",Data!U:U,Data!M455,AA:AA,"U"),IF(Data!Z455="Zone",SUMIFS(Data!AK:AK,Data!Z:Z,"TM",Data!T:T,Data!M455,AA:AA,"U"),IF(Data!Z455="Region",SUMIFS(Data!AK:AK,Data!Z:Z,"TM",Data!S:S,Data!M455,AA:AA,"U"),IF(Data!Z455="Country",SUMIFS(Data!AK:AK,Data!Z:Z,"TM",Data!R:R,Data!M455,AA:AA,"U"),"")))))))</f>
        <v>0</v>
      </c>
      <c r="AL455" s="18">
        <f>IF(Z455="TM",12000*0,IF(Data!Z455="AAM",SUMIFS(Data!AL:AL,Data!Z:Z,"TM",Data!X:X,Data!M455,AA:AA,"H"),IF(Data!Z455="AM",SUMIFS(Data!AL:AL,Data!Z:Z,"TM",Data!V:V,Data!M455,AA:AA,"H"),IF(Data!Z455="AZM",SUMIFS(Data!AL:AL,Data!Z:Z,"TM",Data!U:U,Data!M455,AA:AA,"H"),IF(Data!Z455="Zone",SUMIFS(Data!AL:AL,Data!Z:Z,"TM",Data!T:T,Data!M455,AA:AA,"H"),IF(Data!Z455="Region",SUMIFS(Data!AL:AL,Data!Z:Z,"TM",Data!S:S,Data!M455,AA:AA,"H"),IF(Data!Z455="Country",SUMIFS(Data!AL:AL,Data!Z:Z,"TM",Data!R:R,Data!M455,AA:AA,"H"),"")))))))</f>
        <v>0</v>
      </c>
      <c r="AM455" s="27">
        <f t="shared" si="132"/>
        <v>0</v>
      </c>
      <c r="AN455" s="26">
        <f t="shared" si="133"/>
        <v>0.999</v>
      </c>
      <c r="AO455" s="26">
        <f t="shared" si="134"/>
        <v>0</v>
      </c>
      <c r="AQ455" s="28">
        <f t="shared" si="135"/>
        <v>0.999</v>
      </c>
      <c r="AR455" s="18">
        <f t="shared" si="136"/>
        <v>11988</v>
      </c>
      <c r="AS455" s="18">
        <f t="shared" si="137"/>
        <v>0</v>
      </c>
      <c r="AT455" s="27">
        <f t="shared" si="138"/>
        <v>0</v>
      </c>
      <c r="AU455" s="27"/>
      <c r="AV455" s="27"/>
      <c r="AW455" s="18">
        <f>IF(Z455="TM",(COUNTIFS(Orders!AD:AD,Data!M455,Orders!W:W,0,Orders!X:X,0,Orders!S:S,"*Ray*")+COUNTIFS(Orders!AD:AD,Data!M455,Orders!W:W,1,Orders!X:X,1,Orders!S:S,"*Ray*")+COUNTIFS(Orders!AD:AD,Data!M455,Orders!W:W,0,Orders!X:X,0,Orders!S:S,"*Fabric*")+COUNTIFS(Orders!AD:AD,Data!M455,Orders!W:W,1,Orders!X:X,1,Orders!S:S,"*Fabric*")),IF(Data!Z455="AAM",SUMIFS(Data!AW:AW,Data!Z:Z,"TM",Data!X:X,Data!M455),IF(Data!Z455="AM",SUMIFS(Data!AW:AW,Data!Z:Z,"TM",Data!V:V,Data!M455),IF(Data!Z455="AZM",SUMIFS(Data!AW:AW,Data!Z:Z,"TM",Data!U:U,Data!M455),IF(Data!Z455="Zone",SUMIFS(Data!AW:AW,Data!Z:Z,"TM",Data!T:T,Data!M455),IF(Data!Z455="Region",SUMIFS(Data!AW:AW,Data!Z:Z,"TM",Data!S:S,Data!M455),IF(Data!Z455="Country",SUMIFS(Data!AW:AW,Data!Z:Z,"TM",Data!R:R,Data!M455),0)))))))</f>
        <v>2</v>
      </c>
      <c r="AX455" s="18">
        <f>IF(Z455="TM",(COUNTIFS(Orders!AD:AD,Data!M455,Orders!W:W,0,Orders!X:X,0,Orders!S:S,"*Starter*")+COUNTIFS(Orders!AD:AD,Data!M455,Orders!W:W,1,Orders!X:X,1,Orders!S:S,"*Starter*")),IF(Data!Z455="AAM",SUMIFS(Data!AX:AX,Data!Z:Z,"TM",Data!X:X,Data!M455),IF(Data!Z455="AM",SUMIFS(Data!AX:AX,Data!Z:Z,"TM",Data!V:V,Data!M455),IF(Data!Z455="AZM",SUMIFS(Data!AX:AX,Data!Z:Z,"TM",Data!U:U,Data!M455),IF(Data!Z455="Zone",SUMIFS(Data!AX:AX,Data!Z:Z,"TM",Data!T:T,Data!M455),IF(Data!Z455="Region",SUMIFS(Data!AX:AX,Data!Z:Z,"TM",Data!S:S,Data!M455),IF(Data!Z455="Country",SUMIFS(Data!AX:AX,Data!Z:Z,"TM",Data!R:R,Data!M455),0)))))))</f>
        <v>2</v>
      </c>
      <c r="AY455" s="18">
        <f>IF(Z455="TM",(COUNTIFS(Orders!AD:AD,Data!M455,Orders!W:W,0,Orders!X:X,0,Orders!S:S,"*Pro*")+COUNTIFS(Orders!AD:AD,Data!M455,Orders!W:W,1,Orders!X:X,1,Orders!S:S,"*Pro*")),IF(Data!Z455="AAM",SUMIFS(Data!AY:AY,Data!Z:Z,"TM",Data!X:X,Data!M455),IF(Data!Z455="AM",SUMIFS(Data!AY:AY,Data!Z:Z,"TM",Data!V:V,Data!M455),IF(Data!Z455="AZM",SUMIFS(Data!AY:AY,Data!Z:Z,"TM",Data!U:U,Data!M455),IF(Data!Z455="Zone",SUMIFS(Data!AY:AY,Data!Z:Z,"TM",Data!T:T,Data!M455),IF(Data!Z455="Region",SUMIFS(Data!AY:AY,Data!Z:Z,"TM",Data!S:S,Data!M455),IF(Data!Z455="Country",SUMIFS(Data!AY:AY,Data!Z:Z,"TM",Data!R:R,Data!M455),0)))))))</f>
        <v>0</v>
      </c>
      <c r="AZ455" s="18">
        <f>IF(Z455="TM",(COUNTIFS(Orders!AD:AD,Data!M455,Orders!W:W,0,Orders!X:X,0,Orders!S:S,"*Tab*")+COUNTIFS(Orders!AD:AD,Data!M455,Orders!W:W,1,Orders!X:X,1,Orders!S:S,"*Tab*")),IF(Data!Z455="AAM",SUMIFS(Data!AZ:AZ,Data!Z:Z,"TM",Data!X:X,Data!M455),IF(Data!Z455="AM",SUMIFS(Data!AZ:AZ,Data!Z:Z,"TM",Data!V:V,Data!M455),IF(Data!Z455="AZM",SUMIFS(Data!AZ:AZ,Data!Z:Z,"TM",Data!U:U,Data!M455),IF(Data!Z455="Zone",SUMIFS(Data!AZ:AZ,Data!Z:Z,"TM",Data!T:T,Data!M455),IF(Data!Z455="Region",SUMIFS(Data!AZ:AZ,Data!Z:Z,"TM",Data!S:S,Data!M455),IF(Data!Z455="Country",SUMIFS(Data!AZ:AZ,Data!Z:Z,"TM",Data!R:R,Data!M455),0)))))))</f>
        <v>1</v>
      </c>
      <c r="BA455" s="18">
        <f>IF(Z455="TM",(COUNTIFS(Orders!AD:AD,Data!M455,Orders!W:W,0,Orders!X:X,0,Orders!S:S,"*Dental*")+COUNTIFS(Orders!AD:AD,Data!M455,Orders!W:W,1,Orders!X:X,1,Orders!S:S,"*Dental*")+COUNTIFS(Orders!AD:AD,Data!M455,Orders!W:W,0,Orders!X:X,0,Orders!S:S,"*Pediatric*")+COUNTIFS(Orders!AD:AD,Data!M455,Orders!W:W,1,Orders!X:X,1,Orders!S:S,"*Pediatric*")),IF(Data!Z455="AAM",SUMIFS(Data!BA:BA,Data!Z:Z,"TM",Data!X:X,Data!M455),IF(Data!Z455="AM",SUMIFS(Data!BA:BA,Data!Z:Z,"TM",Data!V:V,Data!M455),IF(Data!Z455="AZM",SUMIFS(Data!BA:BA,Data!Z:Z,"TM",Data!U:U,Data!M455),IF(Data!Z455="Zone",SUMIFS(Data!BA:BA,Data!Z:Z,"TM",Data!T:T,Data!M455),IF(Data!Z455="Region",SUMIFS(Data!BA:BA,Data!Z:Z,"TM",Data!S:S,Data!M455),IF(Data!Z455="Country",SUMIFS(Data!BA:BA,Data!Z:Z,"TM",Data!R:R,Data!M455),0)))))))</f>
        <v>0</v>
      </c>
      <c r="BB455" s="18">
        <f>IF(Z455="TM",(COUNTIFS(Orders!AD:AD,Data!M455,Orders!W:W,0,Orders!X:X,0,Orders!S:S,"*Fabric*")+COUNTIFS(Orders!AD:AD,Data!M455,Orders!W:W,1,Orders!X:X,1,Orders!S:S,"*Fabric*")),IF(Data!Z455="AAM",SUMIFS(Data!BB:BB,Data!Z:Z,"TM",Data!X:X,Data!M455),IF(Data!Z455="AM",SUMIFS(Data!BB:BB,Data!Z:Z,"TM",Data!V:V,Data!M455),IF(Data!Z455="AZM",SUMIFS(Data!BB:BB,Data!Z:Z,"TM",Data!U:U,Data!M455),IF(Data!Z455="Zone",SUMIFS(Data!BB:BB,Data!Z:Z,"TM",Data!T:T,Data!M455),IF(Data!Z455="Region",SUMIFS(Data!BB:BB,Data!Z:Z,"TM",Data!S:S,Data!M455),IF(Data!Z455="Country",SUMIFS(Data!BB:BB,Data!Z:Z,"TM",Data!R:R,Data!M455),0)))))))</f>
        <v>0</v>
      </c>
    </row>
    <row r="456" spans="1:54" ht="15.75" x14ac:dyDescent="0.3">
      <c r="A456" s="33" t="str">
        <f t="shared" si="122"/>
        <v/>
      </c>
      <c r="B456" s="33" t="b">
        <f t="shared" si="123"/>
        <v>1</v>
      </c>
      <c r="C456" s="33" t="e">
        <f>IF(ISERROR(SMALL($D$4:$D$594,E456)),””,SMALL($D$4:$D$594,E456))</f>
        <v>#NAME?</v>
      </c>
      <c r="D456" s="34" t="str">
        <f t="shared" si="124"/>
        <v/>
      </c>
      <c r="E456" s="33">
        <f>ROWS($E$4:E456)</f>
        <v>453</v>
      </c>
      <c r="F456" s="33">
        <f t="shared" si="125"/>
        <v>0</v>
      </c>
      <c r="G456" s="33">
        <f>IF(OR(Report!$C$7="",Report!$C$7="All Levels"),1,IF(Report!$C$7=Data!Z456,1,0))</f>
        <v>0</v>
      </c>
      <c r="H456" s="33">
        <f t="shared" si="126"/>
        <v>1</v>
      </c>
      <c r="I456" s="33">
        <f t="shared" si="127"/>
        <v>3</v>
      </c>
      <c r="J456" s="33">
        <f>IF(OR(Report!$F$7="",Report!$F$7="All AMs"),1,IF(Report!$F$7=Data!W456,1,0))</f>
        <v>1</v>
      </c>
      <c r="K456" s="33">
        <f>IF(OR(Report!$E$7="",Report!$E$7="All Zones"),1,IF(Report!$E$7=Data!P456,1,0))</f>
        <v>1</v>
      </c>
      <c r="L456" s="33">
        <f>IF(OR(Report!$D$7="",Report!$D$7="All Regions"),1,IF(Report!$D$7=Data!O456,1,0))</f>
        <v>1</v>
      </c>
      <c r="M456" s="67" t="s">
        <v>640</v>
      </c>
      <c r="N456" s="67" t="s">
        <v>1306</v>
      </c>
      <c r="O456" s="68" t="s">
        <v>21</v>
      </c>
      <c r="P456" s="68" t="s">
        <v>689</v>
      </c>
      <c r="Q456" s="68" t="s">
        <v>851</v>
      </c>
      <c r="R456" s="67" t="s">
        <v>777</v>
      </c>
      <c r="S456" s="67" t="s">
        <v>757</v>
      </c>
      <c r="T456" s="67" t="s">
        <v>758</v>
      </c>
      <c r="U456" s="67"/>
      <c r="V456" s="67" t="s">
        <v>850</v>
      </c>
      <c r="W456" s="67" t="s">
        <v>732</v>
      </c>
      <c r="X456" s="67"/>
      <c r="Y456" s="68" t="s">
        <v>361</v>
      </c>
      <c r="Z456" s="68" t="s">
        <v>13</v>
      </c>
      <c r="AA456" s="68" t="s">
        <v>70</v>
      </c>
      <c r="AB456" s="18">
        <f>IF(Z456="TM",IF(AA456="H",(COUNTIFS(Orders!AD:AD,Data!M456,Orders!W:W,0,Orders!X:X,0)+COUNTIFS(Orders!AD:AD,Data!M456,Orders!W:W,1,Orders!X:X,1)),0),IF(Data!Z456="AAM",SUMIFS(Data!AB:AB,Data!Z:Z,"TM",Data!X:X,Data!M456,AA:AA,"H"),IF(Data!Z456="AM",SUMIFS(Data!AB:AB,Data!Z:Z,"TM",Data!V:V,Data!M456,AA:AA,"H"),IF(Data!Z456="AZM",SUMIFS(Data!AB:AB,Data!Z:Z,"TM",Data!U:U,Data!M456,AA:AA,"H"),IF(Data!Z456="ZM",SUMIFS(Data!AB:AB,Data!Z:Z,"TM",Data!T:T,Data!M456,AA:AA,"H"),IF(Data!Z456="RM",SUMIFS(Data!AB:AB,Data!Z:Z,"TM",Data!S:S,Data!M456,AA:AA,"H"),IF(Data!Z456="CM",SUMIFS(Data!AB:AB,Data!Z:Z,"TM",Data!R:R,Data!M456,AA:AA,"H"),"")))))))</f>
        <v>0</v>
      </c>
      <c r="AC456" s="28">
        <f>IF(Z456="TM",IF(AA456="H",(SUMIFS(Orders!AG:AG,Orders!AD:AD,Data!M456,Orders!W:W,0,Orders!X:X,0)+SUMIFS(Orders!AG:AG,Orders!AD:AD,Data!M456,Orders!W:W,1,Orders!X:X,1))/12000,0),IF(Data!Z456="AAM",SUMIFS(Data!AC:AC,Data!Z:Z,"TM",Data!X:X,Data!M456,AA:AA,"H"),IF(Data!Z456="AM",SUMIFS(Data!AC:AC,Data!Z:Z,"TM",Data!V:V,Data!M456,AA:AA,"H"),IF(Data!Z456="AZM",SUMIFS(Data!AC:AC,Data!Z:Z,"TM",Data!U:U,Data!M456,AA:AA,"H"),IF(Data!Z456="Zone",SUMIFS(Data!AC:AC,Data!Z:Z,"TM",Data!T:T,Data!M456,AA:AA,"H"),IF(Data!Z456="Region",SUMIFS(Data!AC:AC,Data!Z:Z,"TM",Data!S:S,Data!M456,AA:AA,"H"),IF(Data!Z456="Country",SUMIFS(Data!AC:AC,Data!Z:Z,"TM",Data!R:R,Data!M456,AA:AA,"H"),"")))))))</f>
        <v>0</v>
      </c>
      <c r="AD456" s="18">
        <f>IF(Z456="TM",0,IF(Data!Z456="AAM",SUMIFS(Data!AD:AD,Data!Z:Z,"TM",Data!X:X,Data!M456,AA:AA,"H"),IF(Data!Z456="AM",SUMIFS(Data!AD:AD,Data!Z:Z,"TM",Data!V:V,Data!M456,AA:AA,"H"),IF(Data!Z456="AZM",SUMIFS(Data!AD:AD,Data!Z:Z,"TM",Data!U:U,Data!M456,AA:AA,"H"),IF(Data!Z456="Zone",SUMIFS(Data!AD:AD,Data!Z:Z,"TM",Data!T:T,Data!M456,AA:AA,"H"),IF(Data!Z456="Region",SUMIFS(Data!AD:AD,Data!Z:Z,"TM",Data!S:S,Data!M456,AA:AA,"H"),IF(Data!Z456="Country",SUMIFS(Data!AD:AD,Data!Z:Z,"TM",Data!R:R,Data!M456,AA:AA,"H"),"")))))))</f>
        <v>0</v>
      </c>
      <c r="AE456" s="27">
        <f t="shared" si="128"/>
        <v>0</v>
      </c>
      <c r="AF456" s="26">
        <f t="shared" si="129"/>
        <v>0</v>
      </c>
      <c r="AG456" s="26">
        <f t="shared" si="130"/>
        <v>0</v>
      </c>
      <c r="AH456" s="26">
        <f t="shared" si="131"/>
        <v>0</v>
      </c>
      <c r="AJ456" s="28">
        <f>IF(Z456="TM",IF(AA456="U",(SUMIFS(Orders!AG:AG,Orders!AD:AD,Data!M456,Orders!W:W,0,Orders!X:X,0)+SUMIFS(Orders!AG:AG,Orders!AD:AD,Data!M456,Orders!W:W,1,Orders!X:X,1))/12000,0),IF(Data!Z456="AAM",SUMIFS(Data!AJ:AJ,Data!Z:Z,"TM",Data!X:X,Data!M456,AA:AA,"U"),IF(Data!Z456="AM",SUMIFS(Data!AJ:AJ,Data!Z:Z,"TM",Data!V:V,Data!M456,AA:AA,"U"),IF(Data!Z456="AZM",SUMIFS(Data!AJ:AJ,Data!Z:Z,"TM",Data!U:U,Data!M456,AA:AA,"U"),IF(Data!Z456="Zone",SUMIFS(Data!AJ:AJ,Data!Z:Z,"TM",Data!T:T,Data!M456,AA:AA,"U"),IF(Data!Z456="Region",SUMIFS(Data!AJ:AJ,Data!Z:Z,"TM",Data!S:S,Data!M456,AA:AA,"U"),IF(Data!Z456="Country",SUMIFS(Data!AJ:AJ,Data!Z:Z,"TM",Data!R:R,Data!M456,AA:AA,"U"),"")))))))</f>
        <v>0</v>
      </c>
      <c r="AK456" s="18">
        <f>IF(Z456="TM",IF(AA456="U",(SUMIFS(Orders!AG:AG,Orders!AD:AD,Data!M456,Orders!W:W,0,Orders!X:X,0)+SUMIFS(Orders!AG:AG,Orders!AD:AD,Data!M456,Orders!W:W,1,Orders!X:X,1)),0),IF(Data!Z456="AAM",SUMIFS(Data!AK:AK,Data!Z:Z,"TM",Data!X:X,Data!M456,AA:AA,"U"),IF(Data!Z456="AM",SUMIFS(Data!AK:AK,Data!Z:Z,"TM",Data!V:V,Data!M456,AA:AA,"U"),IF(Data!Z456="AZM",SUMIFS(Data!AK:AK,Data!Z:Z,"TM",Data!U:U,Data!M456,AA:AA,"U"),IF(Data!Z456="Zone",SUMIFS(Data!AK:AK,Data!Z:Z,"TM",Data!T:T,Data!M456,AA:AA,"U"),IF(Data!Z456="Region",SUMIFS(Data!AK:AK,Data!Z:Z,"TM",Data!S:S,Data!M456,AA:AA,"U"),IF(Data!Z456="Country",SUMIFS(Data!AK:AK,Data!Z:Z,"TM",Data!R:R,Data!M456,AA:AA,"U"),"")))))))</f>
        <v>0</v>
      </c>
      <c r="AL456" s="18">
        <f>IF(Z456="TM",12000*0,IF(Data!Z456="AAM",SUMIFS(Data!AL:AL,Data!Z:Z,"TM",Data!X:X,Data!M456,AA:AA,"H"),IF(Data!Z456="AM",SUMIFS(Data!AL:AL,Data!Z:Z,"TM",Data!V:V,Data!M456,AA:AA,"H"),IF(Data!Z456="AZM",SUMIFS(Data!AL:AL,Data!Z:Z,"TM",Data!U:U,Data!M456,AA:AA,"H"),IF(Data!Z456="Zone",SUMIFS(Data!AL:AL,Data!Z:Z,"TM",Data!T:T,Data!M456,AA:AA,"H"),IF(Data!Z456="Region",SUMIFS(Data!AL:AL,Data!Z:Z,"TM",Data!S:S,Data!M456,AA:AA,"H"),IF(Data!Z456="Country",SUMIFS(Data!AL:AL,Data!Z:Z,"TM",Data!R:R,Data!M456,AA:AA,"H"),"")))))))</f>
        <v>0</v>
      </c>
      <c r="AM456" s="27">
        <f t="shared" si="132"/>
        <v>0</v>
      </c>
      <c r="AN456" s="26">
        <f t="shared" si="133"/>
        <v>0</v>
      </c>
      <c r="AO456" s="26">
        <f t="shared" si="134"/>
        <v>0</v>
      </c>
      <c r="AQ456" s="28">
        <f t="shared" si="135"/>
        <v>0</v>
      </c>
      <c r="AR456" s="18">
        <f t="shared" si="136"/>
        <v>0</v>
      </c>
      <c r="AS456" s="18">
        <f t="shared" si="137"/>
        <v>0</v>
      </c>
      <c r="AT456" s="27">
        <f t="shared" si="138"/>
        <v>0</v>
      </c>
      <c r="AU456" s="27"/>
      <c r="AV456" s="27"/>
      <c r="AW456" s="18">
        <f>IF(Z456="TM",(COUNTIFS(Orders!AD:AD,Data!M456,Orders!W:W,0,Orders!X:X,0,Orders!S:S,"*Ray*")+COUNTIFS(Orders!AD:AD,Data!M456,Orders!W:W,1,Orders!X:X,1,Orders!S:S,"*Ray*")+COUNTIFS(Orders!AD:AD,Data!M456,Orders!W:W,0,Orders!X:X,0,Orders!S:S,"*Fabric*")+COUNTIFS(Orders!AD:AD,Data!M456,Orders!W:W,1,Orders!X:X,1,Orders!S:S,"*Fabric*")),IF(Data!Z456="AAM",SUMIFS(Data!AW:AW,Data!Z:Z,"TM",Data!X:X,Data!M456),IF(Data!Z456="AM",SUMIFS(Data!AW:AW,Data!Z:Z,"TM",Data!V:V,Data!M456),IF(Data!Z456="AZM",SUMIFS(Data!AW:AW,Data!Z:Z,"TM",Data!U:U,Data!M456),IF(Data!Z456="Zone",SUMIFS(Data!AW:AW,Data!Z:Z,"TM",Data!T:T,Data!M456),IF(Data!Z456="Region",SUMIFS(Data!AW:AW,Data!Z:Z,"TM",Data!S:S,Data!M456),IF(Data!Z456="Country",SUMIFS(Data!AW:AW,Data!Z:Z,"TM",Data!R:R,Data!M456),0)))))))</f>
        <v>0</v>
      </c>
      <c r="AX456" s="18">
        <f>IF(Z456="TM",(COUNTIFS(Orders!AD:AD,Data!M456,Orders!W:W,0,Orders!X:X,0,Orders!S:S,"*Starter*")+COUNTIFS(Orders!AD:AD,Data!M456,Orders!W:W,1,Orders!X:X,1,Orders!S:S,"*Starter*")),IF(Data!Z456="AAM",SUMIFS(Data!AX:AX,Data!Z:Z,"TM",Data!X:X,Data!M456),IF(Data!Z456="AM",SUMIFS(Data!AX:AX,Data!Z:Z,"TM",Data!V:V,Data!M456),IF(Data!Z456="AZM",SUMIFS(Data!AX:AX,Data!Z:Z,"TM",Data!U:U,Data!M456),IF(Data!Z456="Zone",SUMIFS(Data!AX:AX,Data!Z:Z,"TM",Data!T:T,Data!M456),IF(Data!Z456="Region",SUMIFS(Data!AX:AX,Data!Z:Z,"TM",Data!S:S,Data!M456),IF(Data!Z456="Country",SUMIFS(Data!AX:AX,Data!Z:Z,"TM",Data!R:R,Data!M456),0)))))))</f>
        <v>0</v>
      </c>
      <c r="AY456" s="18">
        <f>IF(Z456="TM",(COUNTIFS(Orders!AD:AD,Data!M456,Orders!W:W,0,Orders!X:X,0,Orders!S:S,"*Pro*")+COUNTIFS(Orders!AD:AD,Data!M456,Orders!W:W,1,Orders!X:X,1,Orders!S:S,"*Pro*")),IF(Data!Z456="AAM",SUMIFS(Data!AY:AY,Data!Z:Z,"TM",Data!X:X,Data!M456),IF(Data!Z456="AM",SUMIFS(Data!AY:AY,Data!Z:Z,"TM",Data!V:V,Data!M456),IF(Data!Z456="AZM",SUMIFS(Data!AY:AY,Data!Z:Z,"TM",Data!U:U,Data!M456),IF(Data!Z456="Zone",SUMIFS(Data!AY:AY,Data!Z:Z,"TM",Data!T:T,Data!M456),IF(Data!Z456="Region",SUMIFS(Data!AY:AY,Data!Z:Z,"TM",Data!S:S,Data!M456),IF(Data!Z456="Country",SUMIFS(Data!AY:AY,Data!Z:Z,"TM",Data!R:R,Data!M456),0)))))))</f>
        <v>0</v>
      </c>
      <c r="AZ456" s="18">
        <f>IF(Z456="TM",(COUNTIFS(Orders!AD:AD,Data!M456,Orders!W:W,0,Orders!X:X,0,Orders!S:S,"*Tab*")+COUNTIFS(Orders!AD:AD,Data!M456,Orders!W:W,1,Orders!X:X,1,Orders!S:S,"*Tab*")),IF(Data!Z456="AAM",SUMIFS(Data!AZ:AZ,Data!Z:Z,"TM",Data!X:X,Data!M456),IF(Data!Z456="AM",SUMIFS(Data!AZ:AZ,Data!Z:Z,"TM",Data!V:V,Data!M456),IF(Data!Z456="AZM",SUMIFS(Data!AZ:AZ,Data!Z:Z,"TM",Data!U:U,Data!M456),IF(Data!Z456="Zone",SUMIFS(Data!AZ:AZ,Data!Z:Z,"TM",Data!T:T,Data!M456),IF(Data!Z456="Region",SUMIFS(Data!AZ:AZ,Data!Z:Z,"TM",Data!S:S,Data!M456),IF(Data!Z456="Country",SUMIFS(Data!AZ:AZ,Data!Z:Z,"TM",Data!R:R,Data!M456),0)))))))</f>
        <v>0</v>
      </c>
      <c r="BA456" s="18">
        <f>IF(Z456="TM",(COUNTIFS(Orders!AD:AD,Data!M456,Orders!W:W,0,Orders!X:X,0,Orders!S:S,"*Dental*")+COUNTIFS(Orders!AD:AD,Data!M456,Orders!W:W,1,Orders!X:X,1,Orders!S:S,"*Dental*")+COUNTIFS(Orders!AD:AD,Data!M456,Orders!W:W,0,Orders!X:X,0,Orders!S:S,"*Pediatric*")+COUNTIFS(Orders!AD:AD,Data!M456,Orders!W:W,1,Orders!X:X,1,Orders!S:S,"*Pediatric*")),IF(Data!Z456="AAM",SUMIFS(Data!BA:BA,Data!Z:Z,"TM",Data!X:X,Data!M456),IF(Data!Z456="AM",SUMIFS(Data!BA:BA,Data!Z:Z,"TM",Data!V:V,Data!M456),IF(Data!Z456="AZM",SUMIFS(Data!BA:BA,Data!Z:Z,"TM",Data!U:U,Data!M456),IF(Data!Z456="Zone",SUMIFS(Data!BA:BA,Data!Z:Z,"TM",Data!T:T,Data!M456),IF(Data!Z456="Region",SUMIFS(Data!BA:BA,Data!Z:Z,"TM",Data!S:S,Data!M456),IF(Data!Z456="Country",SUMIFS(Data!BA:BA,Data!Z:Z,"TM",Data!R:R,Data!M456),0)))))))</f>
        <v>0</v>
      </c>
      <c r="BB456" s="18">
        <f>IF(Z456="TM",(COUNTIFS(Orders!AD:AD,Data!M456,Orders!W:W,0,Orders!X:X,0,Orders!S:S,"*Fabric*")+COUNTIFS(Orders!AD:AD,Data!M456,Orders!W:W,1,Orders!X:X,1,Orders!S:S,"*Fabric*")),IF(Data!Z456="AAM",SUMIFS(Data!BB:BB,Data!Z:Z,"TM",Data!X:X,Data!M456),IF(Data!Z456="AM",SUMIFS(Data!BB:BB,Data!Z:Z,"TM",Data!V:V,Data!M456),IF(Data!Z456="AZM",SUMIFS(Data!BB:BB,Data!Z:Z,"TM",Data!U:U,Data!M456),IF(Data!Z456="Zone",SUMIFS(Data!BB:BB,Data!Z:Z,"TM",Data!T:T,Data!M456),IF(Data!Z456="Region",SUMIFS(Data!BB:BB,Data!Z:Z,"TM",Data!S:S,Data!M456),IF(Data!Z456="Country",SUMIFS(Data!BB:BB,Data!Z:Z,"TM",Data!R:R,Data!M456),0)))))))</f>
        <v>0</v>
      </c>
    </row>
    <row r="457" spans="1:54" ht="15.75" x14ac:dyDescent="0.3">
      <c r="A457" s="33" t="str">
        <f t="shared" si="122"/>
        <v/>
      </c>
      <c r="B457" s="33" t="b">
        <f t="shared" si="123"/>
        <v>1</v>
      </c>
      <c r="C457" s="33" t="e">
        <f>IF(ISERROR(SMALL($D$4:$D$594,E457)),””,SMALL($D$4:$D$594,E457))</f>
        <v>#NAME?</v>
      </c>
      <c r="D457" s="34" t="str">
        <f t="shared" si="124"/>
        <v/>
      </c>
      <c r="E457" s="33">
        <f>ROWS($E$4:E457)</f>
        <v>454</v>
      </c>
      <c r="F457" s="33">
        <f t="shared" si="125"/>
        <v>0</v>
      </c>
      <c r="G457" s="33">
        <f>IF(OR(Report!$C$7="",Report!$C$7="All Levels"),1,IF(Report!$C$7=Data!Z457,1,0))</f>
        <v>0</v>
      </c>
      <c r="H457" s="33">
        <f t="shared" si="126"/>
        <v>1</v>
      </c>
      <c r="I457" s="33">
        <f t="shared" si="127"/>
        <v>3</v>
      </c>
      <c r="J457" s="33">
        <f>IF(OR(Report!$F$7="",Report!$F$7="All AMs"),1,IF(Report!$F$7=Data!W457,1,0))</f>
        <v>1</v>
      </c>
      <c r="K457" s="33">
        <f>IF(OR(Report!$E$7="",Report!$E$7="All Zones"),1,IF(Report!$E$7=Data!P457,1,0))</f>
        <v>1</v>
      </c>
      <c r="L457" s="33">
        <f>IF(OR(Report!$D$7="",Report!$D$7="All Regions"),1,IF(Report!$D$7=Data!O457,1,0))</f>
        <v>1</v>
      </c>
      <c r="M457" s="67" t="s">
        <v>625</v>
      </c>
      <c r="N457" s="67" t="s">
        <v>1307</v>
      </c>
      <c r="O457" s="68" t="s">
        <v>21</v>
      </c>
      <c r="P457" s="68" t="s">
        <v>689</v>
      </c>
      <c r="Q457" s="68" t="s">
        <v>851</v>
      </c>
      <c r="R457" s="67" t="s">
        <v>777</v>
      </c>
      <c r="S457" s="67" t="s">
        <v>757</v>
      </c>
      <c r="T457" s="67" t="s">
        <v>758</v>
      </c>
      <c r="U457" s="67"/>
      <c r="V457" s="67" t="s">
        <v>850</v>
      </c>
      <c r="W457" s="67" t="s">
        <v>732</v>
      </c>
      <c r="X457" s="67"/>
      <c r="Y457" s="68" t="s">
        <v>362</v>
      </c>
      <c r="Z457" s="68" t="s">
        <v>13</v>
      </c>
      <c r="AA457" s="68" t="s">
        <v>70</v>
      </c>
      <c r="AB457" s="18">
        <f>IF(Z457="TM",IF(AA457="H",(COUNTIFS(Orders!AD:AD,Data!M457,Orders!W:W,0,Orders!X:X,0)+COUNTIFS(Orders!AD:AD,Data!M457,Orders!W:W,1,Orders!X:X,1)),0),IF(Data!Z457="AAM",SUMIFS(Data!AB:AB,Data!Z:Z,"TM",Data!X:X,Data!M457,AA:AA,"H"),IF(Data!Z457="AM",SUMIFS(Data!AB:AB,Data!Z:Z,"TM",Data!V:V,Data!M457,AA:AA,"H"),IF(Data!Z457="AZM",SUMIFS(Data!AB:AB,Data!Z:Z,"TM",Data!U:U,Data!M457,AA:AA,"H"),IF(Data!Z457="ZM",SUMIFS(Data!AB:AB,Data!Z:Z,"TM",Data!T:T,Data!M457,AA:AA,"H"),IF(Data!Z457="RM",SUMIFS(Data!AB:AB,Data!Z:Z,"TM",Data!S:S,Data!M457,AA:AA,"H"),IF(Data!Z457="CM",SUMIFS(Data!AB:AB,Data!Z:Z,"TM",Data!R:R,Data!M457,AA:AA,"H"),"")))))))</f>
        <v>0</v>
      </c>
      <c r="AC457" s="28">
        <f>IF(Z457="TM",IF(AA457="H",(SUMIFS(Orders!AG:AG,Orders!AD:AD,Data!M457,Orders!W:W,0,Orders!X:X,0)+SUMIFS(Orders!AG:AG,Orders!AD:AD,Data!M457,Orders!W:W,1,Orders!X:X,1))/12000,0),IF(Data!Z457="AAM",SUMIFS(Data!AC:AC,Data!Z:Z,"TM",Data!X:X,Data!M457,AA:AA,"H"),IF(Data!Z457="AM",SUMIFS(Data!AC:AC,Data!Z:Z,"TM",Data!V:V,Data!M457,AA:AA,"H"),IF(Data!Z457="AZM",SUMIFS(Data!AC:AC,Data!Z:Z,"TM",Data!U:U,Data!M457,AA:AA,"H"),IF(Data!Z457="Zone",SUMIFS(Data!AC:AC,Data!Z:Z,"TM",Data!T:T,Data!M457,AA:AA,"H"),IF(Data!Z457="Region",SUMIFS(Data!AC:AC,Data!Z:Z,"TM",Data!S:S,Data!M457,AA:AA,"H"),IF(Data!Z457="Country",SUMIFS(Data!AC:AC,Data!Z:Z,"TM",Data!R:R,Data!M457,AA:AA,"H"),"")))))))</f>
        <v>0</v>
      </c>
      <c r="AD457" s="18">
        <f>IF(Z457="TM",0,IF(Data!Z457="AAM",SUMIFS(Data!AD:AD,Data!Z:Z,"TM",Data!X:X,Data!M457,AA:AA,"H"),IF(Data!Z457="AM",SUMIFS(Data!AD:AD,Data!Z:Z,"TM",Data!V:V,Data!M457,AA:AA,"H"),IF(Data!Z457="AZM",SUMIFS(Data!AD:AD,Data!Z:Z,"TM",Data!U:U,Data!M457,AA:AA,"H"),IF(Data!Z457="Zone",SUMIFS(Data!AD:AD,Data!Z:Z,"TM",Data!T:T,Data!M457,AA:AA,"H"),IF(Data!Z457="Region",SUMIFS(Data!AD:AD,Data!Z:Z,"TM",Data!S:S,Data!M457,AA:AA,"H"),IF(Data!Z457="Country",SUMIFS(Data!AD:AD,Data!Z:Z,"TM",Data!R:R,Data!M457,AA:AA,"H"),"")))))))</f>
        <v>0</v>
      </c>
      <c r="AE457" s="27">
        <f t="shared" si="128"/>
        <v>0</v>
      </c>
      <c r="AF457" s="26">
        <f t="shared" si="129"/>
        <v>0</v>
      </c>
      <c r="AG457" s="26">
        <f t="shared" si="130"/>
        <v>0</v>
      </c>
      <c r="AH457" s="26">
        <f t="shared" si="131"/>
        <v>0</v>
      </c>
      <c r="AJ457" s="28">
        <f>IF(Z457="TM",IF(AA457="U",(SUMIFS(Orders!AG:AG,Orders!AD:AD,Data!M457,Orders!W:W,0,Orders!X:X,0)+SUMIFS(Orders!AG:AG,Orders!AD:AD,Data!M457,Orders!W:W,1,Orders!X:X,1))/12000,0),IF(Data!Z457="AAM",SUMIFS(Data!AJ:AJ,Data!Z:Z,"TM",Data!X:X,Data!M457,AA:AA,"U"),IF(Data!Z457="AM",SUMIFS(Data!AJ:AJ,Data!Z:Z,"TM",Data!V:V,Data!M457,AA:AA,"U"),IF(Data!Z457="AZM",SUMIFS(Data!AJ:AJ,Data!Z:Z,"TM",Data!U:U,Data!M457,AA:AA,"U"),IF(Data!Z457="Zone",SUMIFS(Data!AJ:AJ,Data!Z:Z,"TM",Data!T:T,Data!M457,AA:AA,"U"),IF(Data!Z457="Region",SUMIFS(Data!AJ:AJ,Data!Z:Z,"TM",Data!S:S,Data!M457,AA:AA,"U"),IF(Data!Z457="Country",SUMIFS(Data!AJ:AJ,Data!Z:Z,"TM",Data!R:R,Data!M457,AA:AA,"U"),"")))))))</f>
        <v>0</v>
      </c>
      <c r="AK457" s="18">
        <f>IF(Z457="TM",IF(AA457="U",(SUMIFS(Orders!AG:AG,Orders!AD:AD,Data!M457,Orders!W:W,0,Orders!X:X,0)+SUMIFS(Orders!AG:AG,Orders!AD:AD,Data!M457,Orders!W:W,1,Orders!X:X,1)),0),IF(Data!Z457="AAM",SUMIFS(Data!AK:AK,Data!Z:Z,"TM",Data!X:X,Data!M457,AA:AA,"U"),IF(Data!Z457="AM",SUMIFS(Data!AK:AK,Data!Z:Z,"TM",Data!V:V,Data!M457,AA:AA,"U"),IF(Data!Z457="AZM",SUMIFS(Data!AK:AK,Data!Z:Z,"TM",Data!U:U,Data!M457,AA:AA,"U"),IF(Data!Z457="Zone",SUMIFS(Data!AK:AK,Data!Z:Z,"TM",Data!T:T,Data!M457,AA:AA,"U"),IF(Data!Z457="Region",SUMIFS(Data!AK:AK,Data!Z:Z,"TM",Data!S:S,Data!M457,AA:AA,"U"),IF(Data!Z457="Country",SUMIFS(Data!AK:AK,Data!Z:Z,"TM",Data!R:R,Data!M457,AA:AA,"U"),"")))))))</f>
        <v>0</v>
      </c>
      <c r="AL457" s="18">
        <f>IF(Z457="TM",12000*0,IF(Data!Z457="AAM",SUMIFS(Data!AL:AL,Data!Z:Z,"TM",Data!X:X,Data!M457,AA:AA,"H"),IF(Data!Z457="AM",SUMIFS(Data!AL:AL,Data!Z:Z,"TM",Data!V:V,Data!M457,AA:AA,"H"),IF(Data!Z457="AZM",SUMIFS(Data!AL:AL,Data!Z:Z,"TM",Data!U:U,Data!M457,AA:AA,"H"),IF(Data!Z457="Zone",SUMIFS(Data!AL:AL,Data!Z:Z,"TM",Data!T:T,Data!M457,AA:AA,"H"),IF(Data!Z457="Region",SUMIFS(Data!AL:AL,Data!Z:Z,"TM",Data!S:S,Data!M457,AA:AA,"H"),IF(Data!Z457="Country",SUMIFS(Data!AL:AL,Data!Z:Z,"TM",Data!R:R,Data!M457,AA:AA,"H"),"")))))))</f>
        <v>0</v>
      </c>
      <c r="AM457" s="27">
        <f t="shared" si="132"/>
        <v>0</v>
      </c>
      <c r="AN457" s="26">
        <f t="shared" si="133"/>
        <v>0</v>
      </c>
      <c r="AO457" s="26">
        <f t="shared" si="134"/>
        <v>0</v>
      </c>
      <c r="AQ457" s="28">
        <f t="shared" si="135"/>
        <v>0</v>
      </c>
      <c r="AR457" s="18">
        <f t="shared" si="136"/>
        <v>0</v>
      </c>
      <c r="AS457" s="18">
        <f t="shared" si="137"/>
        <v>0</v>
      </c>
      <c r="AT457" s="27">
        <f t="shared" si="138"/>
        <v>0</v>
      </c>
      <c r="AU457" s="27"/>
      <c r="AV457" s="27"/>
      <c r="AW457" s="18">
        <f>IF(Z457="TM",(COUNTIFS(Orders!AD:AD,Data!M457,Orders!W:W,0,Orders!X:X,0,Orders!S:S,"*Ray*")+COUNTIFS(Orders!AD:AD,Data!M457,Orders!W:W,1,Orders!X:X,1,Orders!S:S,"*Ray*")+COUNTIFS(Orders!AD:AD,Data!M457,Orders!W:W,0,Orders!X:X,0,Orders!S:S,"*Fabric*")+COUNTIFS(Orders!AD:AD,Data!M457,Orders!W:W,1,Orders!X:X,1,Orders!S:S,"*Fabric*")),IF(Data!Z457="AAM",SUMIFS(Data!AW:AW,Data!Z:Z,"TM",Data!X:X,Data!M457),IF(Data!Z457="AM",SUMIFS(Data!AW:AW,Data!Z:Z,"TM",Data!V:V,Data!M457),IF(Data!Z457="AZM",SUMIFS(Data!AW:AW,Data!Z:Z,"TM",Data!U:U,Data!M457),IF(Data!Z457="Zone",SUMIFS(Data!AW:AW,Data!Z:Z,"TM",Data!T:T,Data!M457),IF(Data!Z457="Region",SUMIFS(Data!AW:AW,Data!Z:Z,"TM",Data!S:S,Data!M457),IF(Data!Z457="Country",SUMIFS(Data!AW:AW,Data!Z:Z,"TM",Data!R:R,Data!M457),0)))))))</f>
        <v>0</v>
      </c>
      <c r="AX457" s="18">
        <f>IF(Z457="TM",(COUNTIFS(Orders!AD:AD,Data!M457,Orders!W:W,0,Orders!X:X,0,Orders!S:S,"*Starter*")+COUNTIFS(Orders!AD:AD,Data!M457,Orders!W:W,1,Orders!X:X,1,Orders!S:S,"*Starter*")),IF(Data!Z457="AAM",SUMIFS(Data!AX:AX,Data!Z:Z,"TM",Data!X:X,Data!M457),IF(Data!Z457="AM",SUMIFS(Data!AX:AX,Data!Z:Z,"TM",Data!V:V,Data!M457),IF(Data!Z457="AZM",SUMIFS(Data!AX:AX,Data!Z:Z,"TM",Data!U:U,Data!M457),IF(Data!Z457="Zone",SUMIFS(Data!AX:AX,Data!Z:Z,"TM",Data!T:T,Data!M457),IF(Data!Z457="Region",SUMIFS(Data!AX:AX,Data!Z:Z,"TM",Data!S:S,Data!M457),IF(Data!Z457="Country",SUMIFS(Data!AX:AX,Data!Z:Z,"TM",Data!R:R,Data!M457),0)))))))</f>
        <v>0</v>
      </c>
      <c r="AY457" s="18">
        <f>IF(Z457="TM",(COUNTIFS(Orders!AD:AD,Data!M457,Orders!W:W,0,Orders!X:X,0,Orders!S:S,"*Pro*")+COUNTIFS(Orders!AD:AD,Data!M457,Orders!W:W,1,Orders!X:X,1,Orders!S:S,"*Pro*")),IF(Data!Z457="AAM",SUMIFS(Data!AY:AY,Data!Z:Z,"TM",Data!X:X,Data!M457),IF(Data!Z457="AM",SUMIFS(Data!AY:AY,Data!Z:Z,"TM",Data!V:V,Data!M457),IF(Data!Z457="AZM",SUMIFS(Data!AY:AY,Data!Z:Z,"TM",Data!U:U,Data!M457),IF(Data!Z457="Zone",SUMIFS(Data!AY:AY,Data!Z:Z,"TM",Data!T:T,Data!M457),IF(Data!Z457="Region",SUMIFS(Data!AY:AY,Data!Z:Z,"TM",Data!S:S,Data!M457),IF(Data!Z457="Country",SUMIFS(Data!AY:AY,Data!Z:Z,"TM",Data!R:R,Data!M457),0)))))))</f>
        <v>0</v>
      </c>
      <c r="AZ457" s="18">
        <f>IF(Z457="TM",(COUNTIFS(Orders!AD:AD,Data!M457,Orders!W:W,0,Orders!X:X,0,Orders!S:S,"*Tab*")+COUNTIFS(Orders!AD:AD,Data!M457,Orders!W:W,1,Orders!X:X,1,Orders!S:S,"*Tab*")),IF(Data!Z457="AAM",SUMIFS(Data!AZ:AZ,Data!Z:Z,"TM",Data!X:X,Data!M457),IF(Data!Z457="AM",SUMIFS(Data!AZ:AZ,Data!Z:Z,"TM",Data!V:V,Data!M457),IF(Data!Z457="AZM",SUMIFS(Data!AZ:AZ,Data!Z:Z,"TM",Data!U:U,Data!M457),IF(Data!Z457="Zone",SUMIFS(Data!AZ:AZ,Data!Z:Z,"TM",Data!T:T,Data!M457),IF(Data!Z457="Region",SUMIFS(Data!AZ:AZ,Data!Z:Z,"TM",Data!S:S,Data!M457),IF(Data!Z457="Country",SUMIFS(Data!AZ:AZ,Data!Z:Z,"TM",Data!R:R,Data!M457),0)))))))</f>
        <v>0</v>
      </c>
      <c r="BA457" s="18">
        <f>IF(Z457="TM",(COUNTIFS(Orders!AD:AD,Data!M457,Orders!W:W,0,Orders!X:X,0,Orders!S:S,"*Dental*")+COUNTIFS(Orders!AD:AD,Data!M457,Orders!W:W,1,Orders!X:X,1,Orders!S:S,"*Dental*")+COUNTIFS(Orders!AD:AD,Data!M457,Orders!W:W,0,Orders!X:X,0,Orders!S:S,"*Pediatric*")+COUNTIFS(Orders!AD:AD,Data!M457,Orders!W:W,1,Orders!X:X,1,Orders!S:S,"*Pediatric*")),IF(Data!Z457="AAM",SUMIFS(Data!BA:BA,Data!Z:Z,"TM",Data!X:X,Data!M457),IF(Data!Z457="AM",SUMIFS(Data!BA:BA,Data!Z:Z,"TM",Data!V:V,Data!M457),IF(Data!Z457="AZM",SUMIFS(Data!BA:BA,Data!Z:Z,"TM",Data!U:U,Data!M457),IF(Data!Z457="Zone",SUMIFS(Data!BA:BA,Data!Z:Z,"TM",Data!T:T,Data!M457),IF(Data!Z457="Region",SUMIFS(Data!BA:BA,Data!Z:Z,"TM",Data!S:S,Data!M457),IF(Data!Z457="Country",SUMIFS(Data!BA:BA,Data!Z:Z,"TM",Data!R:R,Data!M457),0)))))))</f>
        <v>0</v>
      </c>
      <c r="BB457" s="18">
        <f>IF(Z457="TM",(COUNTIFS(Orders!AD:AD,Data!M457,Orders!W:W,0,Orders!X:X,0,Orders!S:S,"*Fabric*")+COUNTIFS(Orders!AD:AD,Data!M457,Orders!W:W,1,Orders!X:X,1,Orders!S:S,"*Fabric*")),IF(Data!Z457="AAM",SUMIFS(Data!BB:BB,Data!Z:Z,"TM",Data!X:X,Data!M457),IF(Data!Z457="AM",SUMIFS(Data!BB:BB,Data!Z:Z,"TM",Data!V:V,Data!M457),IF(Data!Z457="AZM",SUMIFS(Data!BB:BB,Data!Z:Z,"TM",Data!U:U,Data!M457),IF(Data!Z457="Zone",SUMIFS(Data!BB:BB,Data!Z:Z,"TM",Data!T:T,Data!M457),IF(Data!Z457="Region",SUMIFS(Data!BB:BB,Data!Z:Z,"TM",Data!S:S,Data!M457),IF(Data!Z457="Country",SUMIFS(Data!BB:BB,Data!Z:Z,"TM",Data!R:R,Data!M457),0)))))))</f>
        <v>0</v>
      </c>
    </row>
    <row r="458" spans="1:54" ht="15.75" x14ac:dyDescent="0.3">
      <c r="A458" s="33" t="str">
        <f t="shared" si="122"/>
        <v/>
      </c>
      <c r="B458" s="33" t="b">
        <f t="shared" si="123"/>
        <v>1</v>
      </c>
      <c r="C458" s="33" t="e">
        <f>IF(ISERROR(SMALL($D$4:$D$594,E458)),””,SMALL($D$4:$D$594,E458))</f>
        <v>#NAME?</v>
      </c>
      <c r="D458" s="34" t="str">
        <f t="shared" si="124"/>
        <v/>
      </c>
      <c r="E458" s="33">
        <f>ROWS($E$4:E458)</f>
        <v>455</v>
      </c>
      <c r="F458" s="33">
        <f t="shared" si="125"/>
        <v>0</v>
      </c>
      <c r="G458" s="33">
        <f>IF(OR(Report!$C$7="",Report!$C$7="All Levels"),1,IF(Report!$C$7=Data!Z458,1,0))</f>
        <v>0</v>
      </c>
      <c r="H458" s="33">
        <f t="shared" si="126"/>
        <v>1</v>
      </c>
      <c r="I458" s="33">
        <f t="shared" si="127"/>
        <v>3</v>
      </c>
      <c r="J458" s="33">
        <f>IF(OR(Report!$F$7="",Report!$F$7="All AMs"),1,IF(Report!$F$7=Data!W458,1,0))</f>
        <v>1</v>
      </c>
      <c r="K458" s="33">
        <f>IF(OR(Report!$E$7="",Report!$E$7="All Zones"),1,IF(Report!$E$7=Data!P458,1,0))</f>
        <v>1</v>
      </c>
      <c r="L458" s="33">
        <f>IF(OR(Report!$D$7="",Report!$D$7="All Regions"),1,IF(Report!$D$7=Data!O458,1,0))</f>
        <v>1</v>
      </c>
      <c r="M458" s="67" t="s">
        <v>532</v>
      </c>
      <c r="N458" s="67" t="s">
        <v>1308</v>
      </c>
      <c r="O458" s="68" t="s">
        <v>21</v>
      </c>
      <c r="P458" s="68" t="s">
        <v>689</v>
      </c>
      <c r="Q458" s="68" t="s">
        <v>851</v>
      </c>
      <c r="R458" s="67" t="s">
        <v>777</v>
      </c>
      <c r="S458" s="67" t="s">
        <v>757</v>
      </c>
      <c r="T458" s="67" t="s">
        <v>758</v>
      </c>
      <c r="U458" s="67"/>
      <c r="V458" s="67" t="s">
        <v>850</v>
      </c>
      <c r="W458" s="67" t="s">
        <v>732</v>
      </c>
      <c r="X458" s="67"/>
      <c r="Y458" s="68" t="s">
        <v>361</v>
      </c>
      <c r="Z458" s="68" t="s">
        <v>13</v>
      </c>
      <c r="AA458" s="68" t="s">
        <v>70</v>
      </c>
      <c r="AB458" s="18">
        <f>IF(Z458="TM",IF(AA458="H",(COUNTIFS(Orders!AD:AD,Data!M458,Orders!W:W,0,Orders!X:X,0)+COUNTIFS(Orders!AD:AD,Data!M458,Orders!W:W,1,Orders!X:X,1)),0),IF(Data!Z458="AAM",SUMIFS(Data!AB:AB,Data!Z:Z,"TM",Data!X:X,Data!M458,AA:AA,"H"),IF(Data!Z458="AM",SUMIFS(Data!AB:AB,Data!Z:Z,"TM",Data!V:V,Data!M458,AA:AA,"H"),IF(Data!Z458="AZM",SUMIFS(Data!AB:AB,Data!Z:Z,"TM",Data!U:U,Data!M458,AA:AA,"H"),IF(Data!Z458="ZM",SUMIFS(Data!AB:AB,Data!Z:Z,"TM",Data!T:T,Data!M458,AA:AA,"H"),IF(Data!Z458="RM",SUMIFS(Data!AB:AB,Data!Z:Z,"TM",Data!S:S,Data!M458,AA:AA,"H"),IF(Data!Z458="CM",SUMIFS(Data!AB:AB,Data!Z:Z,"TM",Data!R:R,Data!M458,AA:AA,"H"),"")))))))</f>
        <v>0</v>
      </c>
      <c r="AC458" s="28">
        <f>IF(Z458="TM",IF(AA458="H",(SUMIFS(Orders!AG:AG,Orders!AD:AD,Data!M458,Orders!W:W,0,Orders!X:X,0)+SUMIFS(Orders!AG:AG,Orders!AD:AD,Data!M458,Orders!W:W,1,Orders!X:X,1))/12000,0),IF(Data!Z458="AAM",SUMIFS(Data!AC:AC,Data!Z:Z,"TM",Data!X:X,Data!M458,AA:AA,"H"),IF(Data!Z458="AM",SUMIFS(Data!AC:AC,Data!Z:Z,"TM",Data!V:V,Data!M458,AA:AA,"H"),IF(Data!Z458="AZM",SUMIFS(Data!AC:AC,Data!Z:Z,"TM",Data!U:U,Data!M458,AA:AA,"H"),IF(Data!Z458="Zone",SUMIFS(Data!AC:AC,Data!Z:Z,"TM",Data!T:T,Data!M458,AA:AA,"H"),IF(Data!Z458="Region",SUMIFS(Data!AC:AC,Data!Z:Z,"TM",Data!S:S,Data!M458,AA:AA,"H"),IF(Data!Z458="Country",SUMIFS(Data!AC:AC,Data!Z:Z,"TM",Data!R:R,Data!M458,AA:AA,"H"),"")))))))</f>
        <v>0</v>
      </c>
      <c r="AD458" s="18">
        <f>IF(Z458="TM",0,IF(Data!Z458="AAM",SUMIFS(Data!AD:AD,Data!Z:Z,"TM",Data!X:X,Data!M458,AA:AA,"H"),IF(Data!Z458="AM",SUMIFS(Data!AD:AD,Data!Z:Z,"TM",Data!V:V,Data!M458,AA:AA,"H"),IF(Data!Z458="AZM",SUMIFS(Data!AD:AD,Data!Z:Z,"TM",Data!U:U,Data!M458,AA:AA,"H"),IF(Data!Z458="Zone",SUMIFS(Data!AD:AD,Data!Z:Z,"TM",Data!T:T,Data!M458,AA:AA,"H"),IF(Data!Z458="Region",SUMIFS(Data!AD:AD,Data!Z:Z,"TM",Data!S:S,Data!M458,AA:AA,"H"),IF(Data!Z458="Country",SUMIFS(Data!AD:AD,Data!Z:Z,"TM",Data!R:R,Data!M458,AA:AA,"H"),"")))))))</f>
        <v>0</v>
      </c>
      <c r="AE458" s="27">
        <f t="shared" si="128"/>
        <v>0</v>
      </c>
      <c r="AF458" s="26">
        <f t="shared" si="129"/>
        <v>0</v>
      </c>
      <c r="AG458" s="26">
        <f t="shared" si="130"/>
        <v>0</v>
      </c>
      <c r="AH458" s="26">
        <f t="shared" si="131"/>
        <v>0</v>
      </c>
      <c r="AJ458" s="28">
        <f>IF(Z458="TM",IF(AA458="U",(SUMIFS(Orders!AG:AG,Orders!AD:AD,Data!M458,Orders!W:W,0,Orders!X:X,0)+SUMIFS(Orders!AG:AG,Orders!AD:AD,Data!M458,Orders!W:W,1,Orders!X:X,1))/12000,0),IF(Data!Z458="AAM",SUMIFS(Data!AJ:AJ,Data!Z:Z,"TM",Data!X:X,Data!M458,AA:AA,"U"),IF(Data!Z458="AM",SUMIFS(Data!AJ:AJ,Data!Z:Z,"TM",Data!V:V,Data!M458,AA:AA,"U"),IF(Data!Z458="AZM",SUMIFS(Data!AJ:AJ,Data!Z:Z,"TM",Data!U:U,Data!M458,AA:AA,"U"),IF(Data!Z458="Zone",SUMIFS(Data!AJ:AJ,Data!Z:Z,"TM",Data!T:T,Data!M458,AA:AA,"U"),IF(Data!Z458="Region",SUMIFS(Data!AJ:AJ,Data!Z:Z,"TM",Data!S:S,Data!M458,AA:AA,"U"),IF(Data!Z458="Country",SUMIFS(Data!AJ:AJ,Data!Z:Z,"TM",Data!R:R,Data!M458,AA:AA,"U"),"")))))))</f>
        <v>0</v>
      </c>
      <c r="AK458" s="18">
        <f>IF(Z458="TM",IF(AA458="U",(SUMIFS(Orders!AG:AG,Orders!AD:AD,Data!M458,Orders!W:W,0,Orders!X:X,0)+SUMIFS(Orders!AG:AG,Orders!AD:AD,Data!M458,Orders!W:W,1,Orders!X:X,1)),0),IF(Data!Z458="AAM",SUMIFS(Data!AK:AK,Data!Z:Z,"TM",Data!X:X,Data!M458,AA:AA,"U"),IF(Data!Z458="AM",SUMIFS(Data!AK:AK,Data!Z:Z,"TM",Data!V:V,Data!M458,AA:AA,"U"),IF(Data!Z458="AZM",SUMIFS(Data!AK:AK,Data!Z:Z,"TM",Data!U:U,Data!M458,AA:AA,"U"),IF(Data!Z458="Zone",SUMIFS(Data!AK:AK,Data!Z:Z,"TM",Data!T:T,Data!M458,AA:AA,"U"),IF(Data!Z458="Region",SUMIFS(Data!AK:AK,Data!Z:Z,"TM",Data!S:S,Data!M458,AA:AA,"U"),IF(Data!Z458="Country",SUMIFS(Data!AK:AK,Data!Z:Z,"TM",Data!R:R,Data!M458,AA:AA,"U"),"")))))))</f>
        <v>0</v>
      </c>
      <c r="AL458" s="18">
        <f>IF(Z458="TM",12000*0,IF(Data!Z458="AAM",SUMIFS(Data!AL:AL,Data!Z:Z,"TM",Data!X:X,Data!M458,AA:AA,"H"),IF(Data!Z458="AM",SUMIFS(Data!AL:AL,Data!Z:Z,"TM",Data!V:V,Data!M458,AA:AA,"H"),IF(Data!Z458="AZM",SUMIFS(Data!AL:AL,Data!Z:Z,"TM",Data!U:U,Data!M458,AA:AA,"H"),IF(Data!Z458="Zone",SUMIFS(Data!AL:AL,Data!Z:Z,"TM",Data!T:T,Data!M458,AA:AA,"H"),IF(Data!Z458="Region",SUMIFS(Data!AL:AL,Data!Z:Z,"TM",Data!S:S,Data!M458,AA:AA,"H"),IF(Data!Z458="Country",SUMIFS(Data!AL:AL,Data!Z:Z,"TM",Data!R:R,Data!M458,AA:AA,"H"),"")))))))</f>
        <v>0</v>
      </c>
      <c r="AM458" s="27">
        <f t="shared" si="132"/>
        <v>0</v>
      </c>
      <c r="AN458" s="26">
        <f t="shared" si="133"/>
        <v>0</v>
      </c>
      <c r="AO458" s="26">
        <f t="shared" si="134"/>
        <v>0</v>
      </c>
      <c r="AQ458" s="28">
        <f t="shared" si="135"/>
        <v>0</v>
      </c>
      <c r="AR458" s="18">
        <f t="shared" si="136"/>
        <v>0</v>
      </c>
      <c r="AS458" s="18">
        <f t="shared" si="137"/>
        <v>0</v>
      </c>
      <c r="AT458" s="27">
        <f t="shared" si="138"/>
        <v>0</v>
      </c>
      <c r="AU458" s="27"/>
      <c r="AV458" s="27"/>
      <c r="AW458" s="18">
        <f>IF(Z458="TM",(COUNTIFS(Orders!AD:AD,Data!M458,Orders!W:W,0,Orders!X:X,0,Orders!S:S,"*Ray*")+COUNTIFS(Orders!AD:AD,Data!M458,Orders!W:W,1,Orders!X:X,1,Orders!S:S,"*Ray*")+COUNTIFS(Orders!AD:AD,Data!M458,Orders!W:W,0,Orders!X:X,0,Orders!S:S,"*Fabric*")+COUNTIFS(Orders!AD:AD,Data!M458,Orders!W:W,1,Orders!X:X,1,Orders!S:S,"*Fabric*")),IF(Data!Z458="AAM",SUMIFS(Data!AW:AW,Data!Z:Z,"TM",Data!X:X,Data!M458),IF(Data!Z458="AM",SUMIFS(Data!AW:AW,Data!Z:Z,"TM",Data!V:V,Data!M458),IF(Data!Z458="AZM",SUMIFS(Data!AW:AW,Data!Z:Z,"TM",Data!U:U,Data!M458),IF(Data!Z458="Zone",SUMIFS(Data!AW:AW,Data!Z:Z,"TM",Data!T:T,Data!M458),IF(Data!Z458="Region",SUMIFS(Data!AW:AW,Data!Z:Z,"TM",Data!S:S,Data!M458),IF(Data!Z458="Country",SUMIFS(Data!AW:AW,Data!Z:Z,"TM",Data!R:R,Data!M458),0)))))))</f>
        <v>0</v>
      </c>
      <c r="AX458" s="18">
        <f>IF(Z458="TM",(COUNTIFS(Orders!AD:AD,Data!M458,Orders!W:W,0,Orders!X:X,0,Orders!S:S,"*Starter*")+COUNTIFS(Orders!AD:AD,Data!M458,Orders!W:W,1,Orders!X:X,1,Orders!S:S,"*Starter*")),IF(Data!Z458="AAM",SUMIFS(Data!AX:AX,Data!Z:Z,"TM",Data!X:X,Data!M458),IF(Data!Z458="AM",SUMIFS(Data!AX:AX,Data!Z:Z,"TM",Data!V:V,Data!M458),IF(Data!Z458="AZM",SUMIFS(Data!AX:AX,Data!Z:Z,"TM",Data!U:U,Data!M458),IF(Data!Z458="Zone",SUMIFS(Data!AX:AX,Data!Z:Z,"TM",Data!T:T,Data!M458),IF(Data!Z458="Region",SUMIFS(Data!AX:AX,Data!Z:Z,"TM",Data!S:S,Data!M458),IF(Data!Z458="Country",SUMIFS(Data!AX:AX,Data!Z:Z,"TM",Data!R:R,Data!M458),0)))))))</f>
        <v>0</v>
      </c>
      <c r="AY458" s="18">
        <f>IF(Z458="TM",(COUNTIFS(Orders!AD:AD,Data!M458,Orders!W:W,0,Orders!X:X,0,Orders!S:S,"*Pro*")+COUNTIFS(Orders!AD:AD,Data!M458,Orders!W:W,1,Orders!X:X,1,Orders!S:S,"*Pro*")),IF(Data!Z458="AAM",SUMIFS(Data!AY:AY,Data!Z:Z,"TM",Data!X:X,Data!M458),IF(Data!Z458="AM",SUMIFS(Data!AY:AY,Data!Z:Z,"TM",Data!V:V,Data!M458),IF(Data!Z458="AZM",SUMIFS(Data!AY:AY,Data!Z:Z,"TM",Data!U:U,Data!M458),IF(Data!Z458="Zone",SUMIFS(Data!AY:AY,Data!Z:Z,"TM",Data!T:T,Data!M458),IF(Data!Z458="Region",SUMIFS(Data!AY:AY,Data!Z:Z,"TM",Data!S:S,Data!M458),IF(Data!Z458="Country",SUMIFS(Data!AY:AY,Data!Z:Z,"TM",Data!R:R,Data!M458),0)))))))</f>
        <v>0</v>
      </c>
      <c r="AZ458" s="18">
        <f>IF(Z458="TM",(COUNTIFS(Orders!AD:AD,Data!M458,Orders!W:W,0,Orders!X:X,0,Orders!S:S,"*Tab*")+COUNTIFS(Orders!AD:AD,Data!M458,Orders!W:W,1,Orders!X:X,1,Orders!S:S,"*Tab*")),IF(Data!Z458="AAM",SUMIFS(Data!AZ:AZ,Data!Z:Z,"TM",Data!X:X,Data!M458),IF(Data!Z458="AM",SUMIFS(Data!AZ:AZ,Data!Z:Z,"TM",Data!V:V,Data!M458),IF(Data!Z458="AZM",SUMIFS(Data!AZ:AZ,Data!Z:Z,"TM",Data!U:U,Data!M458),IF(Data!Z458="Zone",SUMIFS(Data!AZ:AZ,Data!Z:Z,"TM",Data!T:T,Data!M458),IF(Data!Z458="Region",SUMIFS(Data!AZ:AZ,Data!Z:Z,"TM",Data!S:S,Data!M458),IF(Data!Z458="Country",SUMIFS(Data!AZ:AZ,Data!Z:Z,"TM",Data!R:R,Data!M458),0)))))))</f>
        <v>0</v>
      </c>
      <c r="BA458" s="18">
        <f>IF(Z458="TM",(COUNTIFS(Orders!AD:AD,Data!M458,Orders!W:W,0,Orders!X:X,0,Orders!S:S,"*Dental*")+COUNTIFS(Orders!AD:AD,Data!M458,Orders!W:W,1,Orders!X:X,1,Orders!S:S,"*Dental*")+COUNTIFS(Orders!AD:AD,Data!M458,Orders!W:W,0,Orders!X:X,0,Orders!S:S,"*Pediatric*")+COUNTIFS(Orders!AD:AD,Data!M458,Orders!W:W,1,Orders!X:X,1,Orders!S:S,"*Pediatric*")),IF(Data!Z458="AAM",SUMIFS(Data!BA:BA,Data!Z:Z,"TM",Data!X:X,Data!M458),IF(Data!Z458="AM",SUMIFS(Data!BA:BA,Data!Z:Z,"TM",Data!V:V,Data!M458),IF(Data!Z458="AZM",SUMIFS(Data!BA:BA,Data!Z:Z,"TM",Data!U:U,Data!M458),IF(Data!Z458="Zone",SUMIFS(Data!BA:BA,Data!Z:Z,"TM",Data!T:T,Data!M458),IF(Data!Z458="Region",SUMIFS(Data!BA:BA,Data!Z:Z,"TM",Data!S:S,Data!M458),IF(Data!Z458="Country",SUMIFS(Data!BA:BA,Data!Z:Z,"TM",Data!R:R,Data!M458),0)))))))</f>
        <v>0</v>
      </c>
      <c r="BB458" s="18">
        <f>IF(Z458="TM",(COUNTIFS(Orders!AD:AD,Data!M458,Orders!W:W,0,Orders!X:X,0,Orders!S:S,"*Fabric*")+COUNTIFS(Orders!AD:AD,Data!M458,Orders!W:W,1,Orders!X:X,1,Orders!S:S,"*Fabric*")),IF(Data!Z458="AAM",SUMIFS(Data!BB:BB,Data!Z:Z,"TM",Data!X:X,Data!M458),IF(Data!Z458="AM",SUMIFS(Data!BB:BB,Data!Z:Z,"TM",Data!V:V,Data!M458),IF(Data!Z458="AZM",SUMIFS(Data!BB:BB,Data!Z:Z,"TM",Data!U:U,Data!M458),IF(Data!Z458="Zone",SUMIFS(Data!BB:BB,Data!Z:Z,"TM",Data!T:T,Data!M458),IF(Data!Z458="Region",SUMIFS(Data!BB:BB,Data!Z:Z,"TM",Data!S:S,Data!M458),IF(Data!Z458="Country",SUMIFS(Data!BB:BB,Data!Z:Z,"TM",Data!R:R,Data!M458),0)))))))</f>
        <v>0</v>
      </c>
    </row>
    <row r="459" spans="1:54" ht="15.75" x14ac:dyDescent="0.3">
      <c r="A459" s="33" t="str">
        <f t="shared" si="122"/>
        <v/>
      </c>
      <c r="B459" s="33" t="b">
        <f t="shared" si="123"/>
        <v>1</v>
      </c>
      <c r="C459" s="33" t="e">
        <f>IF(ISERROR(SMALL($D$4:$D$594,E459)),””,SMALL($D$4:$D$594,E459))</f>
        <v>#NAME?</v>
      </c>
      <c r="D459" s="34" t="str">
        <f t="shared" si="124"/>
        <v/>
      </c>
      <c r="E459" s="33">
        <f>ROWS($E$4:E459)</f>
        <v>456</v>
      </c>
      <c r="F459" s="33">
        <f t="shared" si="125"/>
        <v>0</v>
      </c>
      <c r="G459" s="33">
        <f>IF(OR(Report!$C$7="",Report!$C$7="All Levels"),1,IF(Report!$C$7=Data!Z459,1,0))</f>
        <v>0</v>
      </c>
      <c r="H459" s="33">
        <f t="shared" si="126"/>
        <v>1</v>
      </c>
      <c r="I459" s="33">
        <f t="shared" si="127"/>
        <v>3</v>
      </c>
      <c r="J459" s="33">
        <f>IF(OR(Report!$F$7="",Report!$F$7="All AMs"),1,IF(Report!$F$7=Data!W459,1,0))</f>
        <v>1</v>
      </c>
      <c r="K459" s="33">
        <f>IF(OR(Report!$E$7="",Report!$E$7="All Zones"),1,IF(Report!$E$7=Data!P459,1,0))</f>
        <v>1</v>
      </c>
      <c r="L459" s="33">
        <f>IF(OR(Report!$D$7="",Report!$D$7="All Regions"),1,IF(Report!$D$7=Data!O459,1,0))</f>
        <v>1</v>
      </c>
      <c r="M459" s="67" t="s">
        <v>278</v>
      </c>
      <c r="N459" s="67" t="s">
        <v>1309</v>
      </c>
      <c r="O459" s="68" t="s">
        <v>21</v>
      </c>
      <c r="P459" s="68" t="s">
        <v>689</v>
      </c>
      <c r="Q459" s="68" t="s">
        <v>851</v>
      </c>
      <c r="R459" s="67" t="s">
        <v>777</v>
      </c>
      <c r="S459" s="67" t="s">
        <v>757</v>
      </c>
      <c r="T459" s="67" t="s">
        <v>758</v>
      </c>
      <c r="U459" s="67"/>
      <c r="V459" s="67" t="s">
        <v>850</v>
      </c>
      <c r="W459" s="67" t="s">
        <v>732</v>
      </c>
      <c r="X459" s="67"/>
      <c r="Y459" s="68" t="s">
        <v>361</v>
      </c>
      <c r="Z459" s="68" t="s">
        <v>13</v>
      </c>
      <c r="AA459" s="68" t="s">
        <v>70</v>
      </c>
      <c r="AB459" s="18">
        <f>IF(Z459="TM",IF(AA459="H",(COUNTIFS(Orders!AD:AD,Data!M459,Orders!W:W,0,Orders!X:X,0)+COUNTIFS(Orders!AD:AD,Data!M459,Orders!W:W,1,Orders!X:X,1)),0),IF(Data!Z459="AAM",SUMIFS(Data!AB:AB,Data!Z:Z,"TM",Data!X:X,Data!M459,AA:AA,"H"),IF(Data!Z459="AM",SUMIFS(Data!AB:AB,Data!Z:Z,"TM",Data!V:V,Data!M459,AA:AA,"H"),IF(Data!Z459="AZM",SUMIFS(Data!AB:AB,Data!Z:Z,"TM",Data!U:U,Data!M459,AA:AA,"H"),IF(Data!Z459="ZM",SUMIFS(Data!AB:AB,Data!Z:Z,"TM",Data!T:T,Data!M459,AA:AA,"H"),IF(Data!Z459="RM",SUMIFS(Data!AB:AB,Data!Z:Z,"TM",Data!S:S,Data!M459,AA:AA,"H"),IF(Data!Z459="CM",SUMIFS(Data!AB:AB,Data!Z:Z,"TM",Data!R:R,Data!M459,AA:AA,"H"),"")))))))</f>
        <v>0</v>
      </c>
      <c r="AC459" s="28">
        <f>IF(Z459="TM",IF(AA459="H",(SUMIFS(Orders!AG:AG,Orders!AD:AD,Data!M459,Orders!W:W,0,Orders!X:X,0)+SUMIFS(Orders!AG:AG,Orders!AD:AD,Data!M459,Orders!W:W,1,Orders!X:X,1))/12000,0),IF(Data!Z459="AAM",SUMIFS(Data!AC:AC,Data!Z:Z,"TM",Data!X:X,Data!M459,AA:AA,"H"),IF(Data!Z459="AM",SUMIFS(Data!AC:AC,Data!Z:Z,"TM",Data!V:V,Data!M459,AA:AA,"H"),IF(Data!Z459="AZM",SUMIFS(Data!AC:AC,Data!Z:Z,"TM",Data!U:U,Data!M459,AA:AA,"H"),IF(Data!Z459="Zone",SUMIFS(Data!AC:AC,Data!Z:Z,"TM",Data!T:T,Data!M459,AA:AA,"H"),IF(Data!Z459="Region",SUMIFS(Data!AC:AC,Data!Z:Z,"TM",Data!S:S,Data!M459,AA:AA,"H"),IF(Data!Z459="Country",SUMIFS(Data!AC:AC,Data!Z:Z,"TM",Data!R:R,Data!M459,AA:AA,"H"),"")))))))</f>
        <v>0</v>
      </c>
      <c r="AD459" s="18">
        <f>IF(Z459="TM",0,IF(Data!Z459="AAM",SUMIFS(Data!AD:AD,Data!Z:Z,"TM",Data!X:X,Data!M459,AA:AA,"H"),IF(Data!Z459="AM",SUMIFS(Data!AD:AD,Data!Z:Z,"TM",Data!V:V,Data!M459,AA:AA,"H"),IF(Data!Z459="AZM",SUMIFS(Data!AD:AD,Data!Z:Z,"TM",Data!U:U,Data!M459,AA:AA,"H"),IF(Data!Z459="Zone",SUMIFS(Data!AD:AD,Data!Z:Z,"TM",Data!T:T,Data!M459,AA:AA,"H"),IF(Data!Z459="Region",SUMIFS(Data!AD:AD,Data!Z:Z,"TM",Data!S:S,Data!M459,AA:AA,"H"),IF(Data!Z459="Country",SUMIFS(Data!AD:AD,Data!Z:Z,"TM",Data!R:R,Data!M459,AA:AA,"H"),"")))))))</f>
        <v>0</v>
      </c>
      <c r="AE459" s="27">
        <f t="shared" si="128"/>
        <v>0</v>
      </c>
      <c r="AF459" s="26">
        <f t="shared" si="129"/>
        <v>0</v>
      </c>
      <c r="AG459" s="26">
        <f t="shared" si="130"/>
        <v>0</v>
      </c>
      <c r="AH459" s="26">
        <f t="shared" si="131"/>
        <v>0</v>
      </c>
      <c r="AJ459" s="28">
        <f>IF(Z459="TM",IF(AA459="U",(SUMIFS(Orders!AG:AG,Orders!AD:AD,Data!M459,Orders!W:W,0,Orders!X:X,0)+SUMIFS(Orders!AG:AG,Orders!AD:AD,Data!M459,Orders!W:W,1,Orders!X:X,1))/12000,0),IF(Data!Z459="AAM",SUMIFS(Data!AJ:AJ,Data!Z:Z,"TM",Data!X:X,Data!M459,AA:AA,"U"),IF(Data!Z459="AM",SUMIFS(Data!AJ:AJ,Data!Z:Z,"TM",Data!V:V,Data!M459,AA:AA,"U"),IF(Data!Z459="AZM",SUMIFS(Data!AJ:AJ,Data!Z:Z,"TM",Data!U:U,Data!M459,AA:AA,"U"),IF(Data!Z459="Zone",SUMIFS(Data!AJ:AJ,Data!Z:Z,"TM",Data!T:T,Data!M459,AA:AA,"U"),IF(Data!Z459="Region",SUMIFS(Data!AJ:AJ,Data!Z:Z,"TM",Data!S:S,Data!M459,AA:AA,"U"),IF(Data!Z459="Country",SUMIFS(Data!AJ:AJ,Data!Z:Z,"TM",Data!R:R,Data!M459,AA:AA,"U"),"")))))))</f>
        <v>0</v>
      </c>
      <c r="AK459" s="18">
        <f>IF(Z459="TM",IF(AA459="U",(SUMIFS(Orders!AG:AG,Orders!AD:AD,Data!M459,Orders!W:W,0,Orders!X:X,0)+SUMIFS(Orders!AG:AG,Orders!AD:AD,Data!M459,Orders!W:W,1,Orders!X:X,1)),0),IF(Data!Z459="AAM",SUMIFS(Data!AK:AK,Data!Z:Z,"TM",Data!X:X,Data!M459,AA:AA,"U"),IF(Data!Z459="AM",SUMIFS(Data!AK:AK,Data!Z:Z,"TM",Data!V:V,Data!M459,AA:AA,"U"),IF(Data!Z459="AZM",SUMIFS(Data!AK:AK,Data!Z:Z,"TM",Data!U:U,Data!M459,AA:AA,"U"),IF(Data!Z459="Zone",SUMIFS(Data!AK:AK,Data!Z:Z,"TM",Data!T:T,Data!M459,AA:AA,"U"),IF(Data!Z459="Region",SUMIFS(Data!AK:AK,Data!Z:Z,"TM",Data!S:S,Data!M459,AA:AA,"U"),IF(Data!Z459="Country",SUMIFS(Data!AK:AK,Data!Z:Z,"TM",Data!R:R,Data!M459,AA:AA,"U"),"")))))))</f>
        <v>0</v>
      </c>
      <c r="AL459" s="18">
        <f>IF(Z459="TM",12000*0,IF(Data!Z459="AAM",SUMIFS(Data!AL:AL,Data!Z:Z,"TM",Data!X:X,Data!M459,AA:AA,"H"),IF(Data!Z459="AM",SUMIFS(Data!AL:AL,Data!Z:Z,"TM",Data!V:V,Data!M459,AA:AA,"H"),IF(Data!Z459="AZM",SUMIFS(Data!AL:AL,Data!Z:Z,"TM",Data!U:U,Data!M459,AA:AA,"H"),IF(Data!Z459="Zone",SUMIFS(Data!AL:AL,Data!Z:Z,"TM",Data!T:T,Data!M459,AA:AA,"H"),IF(Data!Z459="Region",SUMIFS(Data!AL:AL,Data!Z:Z,"TM",Data!S:S,Data!M459,AA:AA,"H"),IF(Data!Z459="Country",SUMIFS(Data!AL:AL,Data!Z:Z,"TM",Data!R:R,Data!M459,AA:AA,"H"),"")))))))</f>
        <v>0</v>
      </c>
      <c r="AM459" s="27">
        <f t="shared" si="132"/>
        <v>0</v>
      </c>
      <c r="AN459" s="26">
        <f t="shared" si="133"/>
        <v>0</v>
      </c>
      <c r="AO459" s="26">
        <f t="shared" si="134"/>
        <v>0</v>
      </c>
      <c r="AQ459" s="28">
        <f t="shared" si="135"/>
        <v>0</v>
      </c>
      <c r="AR459" s="18">
        <f t="shared" si="136"/>
        <v>0</v>
      </c>
      <c r="AS459" s="18">
        <f t="shared" si="137"/>
        <v>0</v>
      </c>
      <c r="AT459" s="27">
        <f t="shared" si="138"/>
        <v>0</v>
      </c>
      <c r="AU459" s="27"/>
      <c r="AV459" s="27"/>
      <c r="AW459" s="18">
        <f>IF(Z459="TM",(COUNTIFS(Orders!AD:AD,Data!M459,Orders!W:W,0,Orders!X:X,0,Orders!S:S,"*Ray*")+COUNTIFS(Orders!AD:AD,Data!M459,Orders!W:W,1,Orders!X:X,1,Orders!S:S,"*Ray*")+COUNTIFS(Orders!AD:AD,Data!M459,Orders!W:W,0,Orders!X:X,0,Orders!S:S,"*Fabric*")+COUNTIFS(Orders!AD:AD,Data!M459,Orders!W:W,1,Orders!X:X,1,Orders!S:S,"*Fabric*")),IF(Data!Z459="AAM",SUMIFS(Data!AW:AW,Data!Z:Z,"TM",Data!X:X,Data!M459),IF(Data!Z459="AM",SUMIFS(Data!AW:AW,Data!Z:Z,"TM",Data!V:V,Data!M459),IF(Data!Z459="AZM",SUMIFS(Data!AW:AW,Data!Z:Z,"TM",Data!U:U,Data!M459),IF(Data!Z459="Zone",SUMIFS(Data!AW:AW,Data!Z:Z,"TM",Data!T:T,Data!M459),IF(Data!Z459="Region",SUMIFS(Data!AW:AW,Data!Z:Z,"TM",Data!S:S,Data!M459),IF(Data!Z459="Country",SUMIFS(Data!AW:AW,Data!Z:Z,"TM",Data!R:R,Data!M459),0)))))))</f>
        <v>0</v>
      </c>
      <c r="AX459" s="18">
        <f>IF(Z459="TM",(COUNTIFS(Orders!AD:AD,Data!M459,Orders!W:W,0,Orders!X:X,0,Orders!S:S,"*Starter*")+COUNTIFS(Orders!AD:AD,Data!M459,Orders!W:W,1,Orders!X:X,1,Orders!S:S,"*Starter*")),IF(Data!Z459="AAM",SUMIFS(Data!AX:AX,Data!Z:Z,"TM",Data!X:X,Data!M459),IF(Data!Z459="AM",SUMIFS(Data!AX:AX,Data!Z:Z,"TM",Data!V:V,Data!M459),IF(Data!Z459="AZM",SUMIFS(Data!AX:AX,Data!Z:Z,"TM",Data!U:U,Data!M459),IF(Data!Z459="Zone",SUMIFS(Data!AX:AX,Data!Z:Z,"TM",Data!T:T,Data!M459),IF(Data!Z459="Region",SUMIFS(Data!AX:AX,Data!Z:Z,"TM",Data!S:S,Data!M459),IF(Data!Z459="Country",SUMIFS(Data!AX:AX,Data!Z:Z,"TM",Data!R:R,Data!M459),0)))))))</f>
        <v>0</v>
      </c>
      <c r="AY459" s="18">
        <f>IF(Z459="TM",(COUNTIFS(Orders!AD:AD,Data!M459,Orders!W:W,0,Orders!X:X,0,Orders!S:S,"*Pro*")+COUNTIFS(Orders!AD:AD,Data!M459,Orders!W:W,1,Orders!X:X,1,Orders!S:S,"*Pro*")),IF(Data!Z459="AAM",SUMIFS(Data!AY:AY,Data!Z:Z,"TM",Data!X:X,Data!M459),IF(Data!Z459="AM",SUMIFS(Data!AY:AY,Data!Z:Z,"TM",Data!V:V,Data!M459),IF(Data!Z459="AZM",SUMIFS(Data!AY:AY,Data!Z:Z,"TM",Data!U:U,Data!M459),IF(Data!Z459="Zone",SUMIFS(Data!AY:AY,Data!Z:Z,"TM",Data!T:T,Data!M459),IF(Data!Z459="Region",SUMIFS(Data!AY:AY,Data!Z:Z,"TM",Data!S:S,Data!M459),IF(Data!Z459="Country",SUMIFS(Data!AY:AY,Data!Z:Z,"TM",Data!R:R,Data!M459),0)))))))</f>
        <v>0</v>
      </c>
      <c r="AZ459" s="18">
        <f>IF(Z459="TM",(COUNTIFS(Orders!AD:AD,Data!M459,Orders!W:W,0,Orders!X:X,0,Orders!S:S,"*Tab*")+COUNTIFS(Orders!AD:AD,Data!M459,Orders!W:W,1,Orders!X:X,1,Orders!S:S,"*Tab*")),IF(Data!Z459="AAM",SUMIFS(Data!AZ:AZ,Data!Z:Z,"TM",Data!X:X,Data!M459),IF(Data!Z459="AM",SUMIFS(Data!AZ:AZ,Data!Z:Z,"TM",Data!V:V,Data!M459),IF(Data!Z459="AZM",SUMIFS(Data!AZ:AZ,Data!Z:Z,"TM",Data!U:U,Data!M459),IF(Data!Z459="Zone",SUMIFS(Data!AZ:AZ,Data!Z:Z,"TM",Data!T:T,Data!M459),IF(Data!Z459="Region",SUMIFS(Data!AZ:AZ,Data!Z:Z,"TM",Data!S:S,Data!M459),IF(Data!Z459="Country",SUMIFS(Data!AZ:AZ,Data!Z:Z,"TM",Data!R:R,Data!M459),0)))))))</f>
        <v>0</v>
      </c>
      <c r="BA459" s="18">
        <f>IF(Z459="TM",(COUNTIFS(Orders!AD:AD,Data!M459,Orders!W:W,0,Orders!X:X,0,Orders!S:S,"*Dental*")+COUNTIFS(Orders!AD:AD,Data!M459,Orders!W:W,1,Orders!X:X,1,Orders!S:S,"*Dental*")+COUNTIFS(Orders!AD:AD,Data!M459,Orders!W:W,0,Orders!X:X,0,Orders!S:S,"*Pediatric*")+COUNTIFS(Orders!AD:AD,Data!M459,Orders!W:W,1,Orders!X:X,1,Orders!S:S,"*Pediatric*")),IF(Data!Z459="AAM",SUMIFS(Data!BA:BA,Data!Z:Z,"TM",Data!X:X,Data!M459),IF(Data!Z459="AM",SUMIFS(Data!BA:BA,Data!Z:Z,"TM",Data!V:V,Data!M459),IF(Data!Z459="AZM",SUMIFS(Data!BA:BA,Data!Z:Z,"TM",Data!U:U,Data!M459),IF(Data!Z459="Zone",SUMIFS(Data!BA:BA,Data!Z:Z,"TM",Data!T:T,Data!M459),IF(Data!Z459="Region",SUMIFS(Data!BA:BA,Data!Z:Z,"TM",Data!S:S,Data!M459),IF(Data!Z459="Country",SUMIFS(Data!BA:BA,Data!Z:Z,"TM",Data!R:R,Data!M459),0)))))))</f>
        <v>0</v>
      </c>
      <c r="BB459" s="18">
        <f>IF(Z459="TM",(COUNTIFS(Orders!AD:AD,Data!M459,Orders!W:W,0,Orders!X:X,0,Orders!S:S,"*Fabric*")+COUNTIFS(Orders!AD:AD,Data!M459,Orders!W:W,1,Orders!X:X,1,Orders!S:S,"*Fabric*")),IF(Data!Z459="AAM",SUMIFS(Data!BB:BB,Data!Z:Z,"TM",Data!X:X,Data!M459),IF(Data!Z459="AM",SUMIFS(Data!BB:BB,Data!Z:Z,"TM",Data!V:V,Data!M459),IF(Data!Z459="AZM",SUMIFS(Data!BB:BB,Data!Z:Z,"TM",Data!U:U,Data!M459),IF(Data!Z459="Zone",SUMIFS(Data!BB:BB,Data!Z:Z,"TM",Data!T:T,Data!M459),IF(Data!Z459="Region",SUMIFS(Data!BB:BB,Data!Z:Z,"TM",Data!S:S,Data!M459),IF(Data!Z459="Country",SUMIFS(Data!BB:BB,Data!Z:Z,"TM",Data!R:R,Data!M459),0)))))))</f>
        <v>0</v>
      </c>
    </row>
    <row r="460" spans="1:54" ht="15.75" x14ac:dyDescent="0.3">
      <c r="A460" s="33" t="str">
        <f t="shared" ref="A460:A523" si="139">IF(B460=FALSE,C460,"")</f>
        <v/>
      </c>
      <c r="B460" s="33" t="b">
        <f t="shared" ref="B460:B523" si="140">ISERROR(C460)</f>
        <v>1</v>
      </c>
      <c r="C460" s="33" t="e">
        <f>IF(ISERROR(SMALL($D$4:$D$594,E460)),””,SMALL($D$4:$D$594,E460))</f>
        <v>#NAME?</v>
      </c>
      <c r="D460" s="34" t="str">
        <f t="shared" ref="D460:D523" si="141">IF(F460=0,"",E460)</f>
        <v/>
      </c>
      <c r="E460" s="33">
        <f>ROWS($E$4:E460)</f>
        <v>457</v>
      </c>
      <c r="F460" s="33">
        <f t="shared" ref="F460:F523" si="142">IF(G460=0,0,IF(H460=0,0,1))</f>
        <v>0</v>
      </c>
      <c r="G460" s="33">
        <f>IF(OR(Report!$C$7="",Report!$C$7="All Levels"),1,IF(Report!$C$7=Data!Z460,1,0))</f>
        <v>0</v>
      </c>
      <c r="H460" s="33">
        <f t="shared" ref="H460:H523" si="143">IF(I460=3,1,0)</f>
        <v>1</v>
      </c>
      <c r="I460" s="33">
        <f t="shared" ref="I460:I523" si="144">SUM(J460:L460)</f>
        <v>3</v>
      </c>
      <c r="J460" s="33">
        <f>IF(OR(Report!$F$7="",Report!$F$7="All AMs"),1,IF(Report!$F$7=Data!W460,1,0))</f>
        <v>1</v>
      </c>
      <c r="K460" s="33">
        <f>IF(OR(Report!$E$7="",Report!$E$7="All Zones"),1,IF(Report!$E$7=Data!P460,1,0))</f>
        <v>1</v>
      </c>
      <c r="L460" s="33">
        <f>IF(OR(Report!$D$7="",Report!$D$7="All Regions"),1,IF(Report!$D$7=Data!O460,1,0))</f>
        <v>1</v>
      </c>
      <c r="M460" s="67" t="s">
        <v>292</v>
      </c>
      <c r="N460" s="67" t="s">
        <v>1310</v>
      </c>
      <c r="O460" s="68" t="s">
        <v>21</v>
      </c>
      <c r="P460" s="68" t="s">
        <v>689</v>
      </c>
      <c r="Q460" s="68" t="s">
        <v>849</v>
      </c>
      <c r="R460" s="67" t="s">
        <v>777</v>
      </c>
      <c r="S460" s="67" t="s">
        <v>757</v>
      </c>
      <c r="T460" s="67" t="s">
        <v>758</v>
      </c>
      <c r="U460" s="67"/>
      <c r="V460" s="67" t="s">
        <v>852</v>
      </c>
      <c r="W460" s="67" t="s">
        <v>733</v>
      </c>
      <c r="X460" s="67"/>
      <c r="Y460" s="68" t="s">
        <v>362</v>
      </c>
      <c r="Z460" s="68" t="s">
        <v>13</v>
      </c>
      <c r="AA460" s="68" t="s">
        <v>70</v>
      </c>
      <c r="AB460" s="18">
        <f>IF(Z460="TM",IF(AA460="H",(COUNTIFS(Orders!AD:AD,Data!M460,Orders!W:W,0,Orders!X:X,0)+COUNTIFS(Orders!AD:AD,Data!M460,Orders!W:W,1,Orders!X:X,1)),0),IF(Data!Z460="AAM",SUMIFS(Data!AB:AB,Data!Z:Z,"TM",Data!X:X,Data!M460,AA:AA,"H"),IF(Data!Z460="AM",SUMIFS(Data!AB:AB,Data!Z:Z,"TM",Data!V:V,Data!M460,AA:AA,"H"),IF(Data!Z460="AZM",SUMIFS(Data!AB:AB,Data!Z:Z,"TM",Data!U:U,Data!M460,AA:AA,"H"),IF(Data!Z460="ZM",SUMIFS(Data!AB:AB,Data!Z:Z,"TM",Data!T:T,Data!M460,AA:AA,"H"),IF(Data!Z460="RM",SUMIFS(Data!AB:AB,Data!Z:Z,"TM",Data!S:S,Data!M460,AA:AA,"H"),IF(Data!Z460="CM",SUMIFS(Data!AB:AB,Data!Z:Z,"TM",Data!R:R,Data!M460,AA:AA,"H"),"")))))))</f>
        <v>0</v>
      </c>
      <c r="AC460" s="28">
        <f>IF(Z460="TM",IF(AA460="H",(SUMIFS(Orders!AG:AG,Orders!AD:AD,Data!M460,Orders!W:W,0,Orders!X:X,0)+SUMIFS(Orders!AG:AG,Orders!AD:AD,Data!M460,Orders!W:W,1,Orders!X:X,1))/12000,0),IF(Data!Z460="AAM",SUMIFS(Data!AC:AC,Data!Z:Z,"TM",Data!X:X,Data!M460,AA:AA,"H"),IF(Data!Z460="AM",SUMIFS(Data!AC:AC,Data!Z:Z,"TM",Data!V:V,Data!M460,AA:AA,"H"),IF(Data!Z460="AZM",SUMIFS(Data!AC:AC,Data!Z:Z,"TM",Data!U:U,Data!M460,AA:AA,"H"),IF(Data!Z460="Zone",SUMIFS(Data!AC:AC,Data!Z:Z,"TM",Data!T:T,Data!M460,AA:AA,"H"),IF(Data!Z460="Region",SUMIFS(Data!AC:AC,Data!Z:Z,"TM",Data!S:S,Data!M460,AA:AA,"H"),IF(Data!Z460="Country",SUMIFS(Data!AC:AC,Data!Z:Z,"TM",Data!R:R,Data!M460,AA:AA,"H"),"")))))))</f>
        <v>0</v>
      </c>
      <c r="AD460" s="18">
        <f>IF(Z460="TM",0,IF(Data!Z460="AAM",SUMIFS(Data!AD:AD,Data!Z:Z,"TM",Data!X:X,Data!M460,AA:AA,"H"),IF(Data!Z460="AM",SUMIFS(Data!AD:AD,Data!Z:Z,"TM",Data!V:V,Data!M460,AA:AA,"H"),IF(Data!Z460="AZM",SUMIFS(Data!AD:AD,Data!Z:Z,"TM",Data!U:U,Data!M460,AA:AA,"H"),IF(Data!Z460="Zone",SUMIFS(Data!AD:AD,Data!Z:Z,"TM",Data!T:T,Data!M460,AA:AA,"H"),IF(Data!Z460="Region",SUMIFS(Data!AD:AD,Data!Z:Z,"TM",Data!S:S,Data!M460,AA:AA,"H"),IF(Data!Z460="Country",SUMIFS(Data!AD:AD,Data!Z:Z,"TM",Data!R:R,Data!M460,AA:AA,"H"),"")))))))</f>
        <v>0</v>
      </c>
      <c r="AE460" s="27">
        <f t="shared" si="128"/>
        <v>0</v>
      </c>
      <c r="AF460" s="26">
        <f t="shared" si="129"/>
        <v>0</v>
      </c>
      <c r="AG460" s="26">
        <f t="shared" si="130"/>
        <v>0</v>
      </c>
      <c r="AH460" s="26">
        <f t="shared" si="131"/>
        <v>0</v>
      </c>
      <c r="AJ460" s="28">
        <f>IF(Z460="TM",IF(AA460="U",(SUMIFS(Orders!AG:AG,Orders!AD:AD,Data!M460,Orders!W:W,0,Orders!X:X,0)+SUMIFS(Orders!AG:AG,Orders!AD:AD,Data!M460,Orders!W:W,1,Orders!X:X,1))/12000,0),IF(Data!Z460="AAM",SUMIFS(Data!AJ:AJ,Data!Z:Z,"TM",Data!X:X,Data!M460,AA:AA,"U"),IF(Data!Z460="AM",SUMIFS(Data!AJ:AJ,Data!Z:Z,"TM",Data!V:V,Data!M460,AA:AA,"U"),IF(Data!Z460="AZM",SUMIFS(Data!AJ:AJ,Data!Z:Z,"TM",Data!U:U,Data!M460,AA:AA,"U"),IF(Data!Z460="Zone",SUMIFS(Data!AJ:AJ,Data!Z:Z,"TM",Data!T:T,Data!M460,AA:AA,"U"),IF(Data!Z460="Region",SUMIFS(Data!AJ:AJ,Data!Z:Z,"TM",Data!S:S,Data!M460,AA:AA,"U"),IF(Data!Z460="Country",SUMIFS(Data!AJ:AJ,Data!Z:Z,"TM",Data!R:R,Data!M460,AA:AA,"U"),"")))))))</f>
        <v>0</v>
      </c>
      <c r="AK460" s="18">
        <f>IF(Z460="TM",IF(AA460="U",(SUMIFS(Orders!AG:AG,Orders!AD:AD,Data!M460,Orders!W:W,0,Orders!X:X,0)+SUMIFS(Orders!AG:AG,Orders!AD:AD,Data!M460,Orders!W:W,1,Orders!X:X,1)),0),IF(Data!Z460="AAM",SUMIFS(Data!AK:AK,Data!Z:Z,"TM",Data!X:X,Data!M460,AA:AA,"U"),IF(Data!Z460="AM",SUMIFS(Data!AK:AK,Data!Z:Z,"TM",Data!V:V,Data!M460,AA:AA,"U"),IF(Data!Z460="AZM",SUMIFS(Data!AK:AK,Data!Z:Z,"TM",Data!U:U,Data!M460,AA:AA,"U"),IF(Data!Z460="Zone",SUMIFS(Data!AK:AK,Data!Z:Z,"TM",Data!T:T,Data!M460,AA:AA,"U"),IF(Data!Z460="Region",SUMIFS(Data!AK:AK,Data!Z:Z,"TM",Data!S:S,Data!M460,AA:AA,"U"),IF(Data!Z460="Country",SUMIFS(Data!AK:AK,Data!Z:Z,"TM",Data!R:R,Data!M460,AA:AA,"U"),"")))))))</f>
        <v>0</v>
      </c>
      <c r="AL460" s="18">
        <f>IF(Z460="TM",12000*0,IF(Data!Z460="AAM",SUMIFS(Data!AL:AL,Data!Z:Z,"TM",Data!X:X,Data!M460,AA:AA,"H"),IF(Data!Z460="AM",SUMIFS(Data!AL:AL,Data!Z:Z,"TM",Data!V:V,Data!M460,AA:AA,"H"),IF(Data!Z460="AZM",SUMIFS(Data!AL:AL,Data!Z:Z,"TM",Data!U:U,Data!M460,AA:AA,"H"),IF(Data!Z460="Zone",SUMIFS(Data!AL:AL,Data!Z:Z,"TM",Data!T:T,Data!M460,AA:AA,"H"),IF(Data!Z460="Region",SUMIFS(Data!AL:AL,Data!Z:Z,"TM",Data!S:S,Data!M460,AA:AA,"H"),IF(Data!Z460="Country",SUMIFS(Data!AL:AL,Data!Z:Z,"TM",Data!R:R,Data!M460,AA:AA,"H"),"")))))))</f>
        <v>0</v>
      </c>
      <c r="AM460" s="27">
        <f t="shared" si="132"/>
        <v>0</v>
      </c>
      <c r="AN460" s="26">
        <f t="shared" si="133"/>
        <v>0</v>
      </c>
      <c r="AO460" s="26">
        <f t="shared" si="134"/>
        <v>0</v>
      </c>
      <c r="AQ460" s="28">
        <f t="shared" si="135"/>
        <v>0</v>
      </c>
      <c r="AR460" s="18">
        <f t="shared" si="136"/>
        <v>0</v>
      </c>
      <c r="AS460" s="18">
        <f t="shared" si="137"/>
        <v>0</v>
      </c>
      <c r="AT460" s="27">
        <f t="shared" si="138"/>
        <v>0</v>
      </c>
      <c r="AU460" s="27"/>
      <c r="AV460" s="27"/>
      <c r="AW460" s="18">
        <f>IF(Z460="TM",(COUNTIFS(Orders!AD:AD,Data!M460,Orders!W:W,0,Orders!X:X,0,Orders!S:S,"*Ray*")+COUNTIFS(Orders!AD:AD,Data!M460,Orders!W:W,1,Orders!X:X,1,Orders!S:S,"*Ray*")+COUNTIFS(Orders!AD:AD,Data!M460,Orders!W:W,0,Orders!X:X,0,Orders!S:S,"*Fabric*")+COUNTIFS(Orders!AD:AD,Data!M460,Orders!W:W,1,Orders!X:X,1,Orders!S:S,"*Fabric*")),IF(Data!Z460="AAM",SUMIFS(Data!AW:AW,Data!Z:Z,"TM",Data!X:X,Data!M460),IF(Data!Z460="AM",SUMIFS(Data!AW:AW,Data!Z:Z,"TM",Data!V:V,Data!M460),IF(Data!Z460="AZM",SUMIFS(Data!AW:AW,Data!Z:Z,"TM",Data!U:U,Data!M460),IF(Data!Z460="Zone",SUMIFS(Data!AW:AW,Data!Z:Z,"TM",Data!T:T,Data!M460),IF(Data!Z460="Region",SUMIFS(Data!AW:AW,Data!Z:Z,"TM",Data!S:S,Data!M460),IF(Data!Z460="Country",SUMIFS(Data!AW:AW,Data!Z:Z,"TM",Data!R:R,Data!M460),0)))))))</f>
        <v>0</v>
      </c>
      <c r="AX460" s="18">
        <f>IF(Z460="TM",(COUNTIFS(Orders!AD:AD,Data!M460,Orders!W:W,0,Orders!X:X,0,Orders!S:S,"*Starter*")+COUNTIFS(Orders!AD:AD,Data!M460,Orders!W:W,1,Orders!X:X,1,Orders!S:S,"*Starter*")),IF(Data!Z460="AAM",SUMIFS(Data!AX:AX,Data!Z:Z,"TM",Data!X:X,Data!M460),IF(Data!Z460="AM",SUMIFS(Data!AX:AX,Data!Z:Z,"TM",Data!V:V,Data!M460),IF(Data!Z460="AZM",SUMIFS(Data!AX:AX,Data!Z:Z,"TM",Data!U:U,Data!M460),IF(Data!Z460="Zone",SUMIFS(Data!AX:AX,Data!Z:Z,"TM",Data!T:T,Data!M460),IF(Data!Z460="Region",SUMIFS(Data!AX:AX,Data!Z:Z,"TM",Data!S:S,Data!M460),IF(Data!Z460="Country",SUMIFS(Data!AX:AX,Data!Z:Z,"TM",Data!R:R,Data!M460),0)))))))</f>
        <v>0</v>
      </c>
      <c r="AY460" s="18">
        <f>IF(Z460="TM",(COUNTIFS(Orders!AD:AD,Data!M460,Orders!W:W,0,Orders!X:X,0,Orders!S:S,"*Pro*")+COUNTIFS(Orders!AD:AD,Data!M460,Orders!W:W,1,Orders!X:X,1,Orders!S:S,"*Pro*")),IF(Data!Z460="AAM",SUMIFS(Data!AY:AY,Data!Z:Z,"TM",Data!X:X,Data!M460),IF(Data!Z460="AM",SUMIFS(Data!AY:AY,Data!Z:Z,"TM",Data!V:V,Data!M460),IF(Data!Z460="AZM",SUMIFS(Data!AY:AY,Data!Z:Z,"TM",Data!U:U,Data!M460),IF(Data!Z460="Zone",SUMIFS(Data!AY:AY,Data!Z:Z,"TM",Data!T:T,Data!M460),IF(Data!Z460="Region",SUMIFS(Data!AY:AY,Data!Z:Z,"TM",Data!S:S,Data!M460),IF(Data!Z460="Country",SUMIFS(Data!AY:AY,Data!Z:Z,"TM",Data!R:R,Data!M460),0)))))))</f>
        <v>0</v>
      </c>
      <c r="AZ460" s="18">
        <f>IF(Z460="TM",(COUNTIFS(Orders!AD:AD,Data!M460,Orders!W:W,0,Orders!X:X,0,Orders!S:S,"*Tab*")+COUNTIFS(Orders!AD:AD,Data!M460,Orders!W:W,1,Orders!X:X,1,Orders!S:S,"*Tab*")),IF(Data!Z460="AAM",SUMIFS(Data!AZ:AZ,Data!Z:Z,"TM",Data!X:X,Data!M460),IF(Data!Z460="AM",SUMIFS(Data!AZ:AZ,Data!Z:Z,"TM",Data!V:V,Data!M460),IF(Data!Z460="AZM",SUMIFS(Data!AZ:AZ,Data!Z:Z,"TM",Data!U:U,Data!M460),IF(Data!Z460="Zone",SUMIFS(Data!AZ:AZ,Data!Z:Z,"TM",Data!T:T,Data!M460),IF(Data!Z460="Region",SUMIFS(Data!AZ:AZ,Data!Z:Z,"TM",Data!S:S,Data!M460),IF(Data!Z460="Country",SUMIFS(Data!AZ:AZ,Data!Z:Z,"TM",Data!R:R,Data!M460),0)))))))</f>
        <v>0</v>
      </c>
      <c r="BA460" s="18">
        <f>IF(Z460="TM",(COUNTIFS(Orders!AD:AD,Data!M460,Orders!W:W,0,Orders!X:X,0,Orders!S:S,"*Dental*")+COUNTIFS(Orders!AD:AD,Data!M460,Orders!W:W,1,Orders!X:X,1,Orders!S:S,"*Dental*")+COUNTIFS(Orders!AD:AD,Data!M460,Orders!W:W,0,Orders!X:X,0,Orders!S:S,"*Pediatric*")+COUNTIFS(Orders!AD:AD,Data!M460,Orders!W:W,1,Orders!X:X,1,Orders!S:S,"*Pediatric*")),IF(Data!Z460="AAM",SUMIFS(Data!BA:BA,Data!Z:Z,"TM",Data!X:X,Data!M460),IF(Data!Z460="AM",SUMIFS(Data!BA:BA,Data!Z:Z,"TM",Data!V:V,Data!M460),IF(Data!Z460="AZM",SUMIFS(Data!BA:BA,Data!Z:Z,"TM",Data!U:U,Data!M460),IF(Data!Z460="Zone",SUMIFS(Data!BA:BA,Data!Z:Z,"TM",Data!T:T,Data!M460),IF(Data!Z460="Region",SUMIFS(Data!BA:BA,Data!Z:Z,"TM",Data!S:S,Data!M460),IF(Data!Z460="Country",SUMIFS(Data!BA:BA,Data!Z:Z,"TM",Data!R:R,Data!M460),0)))))))</f>
        <v>0</v>
      </c>
      <c r="BB460" s="18">
        <f>IF(Z460="TM",(COUNTIFS(Orders!AD:AD,Data!M460,Orders!W:W,0,Orders!X:X,0,Orders!S:S,"*Fabric*")+COUNTIFS(Orders!AD:AD,Data!M460,Orders!W:W,1,Orders!X:X,1,Orders!S:S,"*Fabric*")),IF(Data!Z460="AAM",SUMIFS(Data!BB:BB,Data!Z:Z,"TM",Data!X:X,Data!M460),IF(Data!Z460="AM",SUMIFS(Data!BB:BB,Data!Z:Z,"TM",Data!V:V,Data!M460),IF(Data!Z460="AZM",SUMIFS(Data!BB:BB,Data!Z:Z,"TM",Data!U:U,Data!M460),IF(Data!Z460="Zone",SUMIFS(Data!BB:BB,Data!Z:Z,"TM",Data!T:T,Data!M460),IF(Data!Z460="Region",SUMIFS(Data!BB:BB,Data!Z:Z,"TM",Data!S:S,Data!M460),IF(Data!Z460="Country",SUMIFS(Data!BB:BB,Data!Z:Z,"TM",Data!R:R,Data!M460),0)))))))</f>
        <v>0</v>
      </c>
    </row>
    <row r="461" spans="1:54" ht="15.75" x14ac:dyDescent="0.3">
      <c r="A461" s="33" t="str">
        <f t="shared" si="139"/>
        <v/>
      </c>
      <c r="B461" s="33" t="b">
        <f t="shared" si="140"/>
        <v>1</v>
      </c>
      <c r="C461" s="33" t="e">
        <f>IF(ISERROR(SMALL($D$4:$D$594,E461)),””,SMALL($D$4:$D$594,E461))</f>
        <v>#NAME?</v>
      </c>
      <c r="D461" s="34" t="str">
        <f t="shared" si="141"/>
        <v/>
      </c>
      <c r="E461" s="33">
        <f>ROWS($E$4:E461)</f>
        <v>458</v>
      </c>
      <c r="F461" s="33">
        <f t="shared" si="142"/>
        <v>0</v>
      </c>
      <c r="G461" s="33">
        <f>IF(OR(Report!$C$7="",Report!$C$7="All Levels"),1,IF(Report!$C$7=Data!Z461,1,0))</f>
        <v>0</v>
      </c>
      <c r="H461" s="33">
        <f t="shared" si="143"/>
        <v>1</v>
      </c>
      <c r="I461" s="33">
        <f t="shared" si="144"/>
        <v>3</v>
      </c>
      <c r="J461" s="33">
        <f>IF(OR(Report!$F$7="",Report!$F$7="All AMs"),1,IF(Report!$F$7=Data!W461,1,0))</f>
        <v>1</v>
      </c>
      <c r="K461" s="33">
        <f>IF(OR(Report!$E$7="",Report!$E$7="All Zones"),1,IF(Report!$E$7=Data!P461,1,0))</f>
        <v>1</v>
      </c>
      <c r="L461" s="33">
        <f>IF(OR(Report!$D$7="",Report!$D$7="All Regions"),1,IF(Report!$D$7=Data!O461,1,0))</f>
        <v>1</v>
      </c>
      <c r="M461" s="67" t="s">
        <v>533</v>
      </c>
      <c r="N461" s="67" t="s">
        <v>1311</v>
      </c>
      <c r="O461" s="68" t="s">
        <v>21</v>
      </c>
      <c r="P461" s="68" t="s">
        <v>689</v>
      </c>
      <c r="Q461" s="68" t="s">
        <v>849</v>
      </c>
      <c r="R461" s="67" t="s">
        <v>777</v>
      </c>
      <c r="S461" s="67" t="s">
        <v>757</v>
      </c>
      <c r="T461" s="67" t="s">
        <v>758</v>
      </c>
      <c r="U461" s="67"/>
      <c r="V461" s="67" t="s">
        <v>852</v>
      </c>
      <c r="W461" s="67" t="s">
        <v>733</v>
      </c>
      <c r="X461" s="67"/>
      <c r="Y461" s="68" t="s">
        <v>362</v>
      </c>
      <c r="Z461" s="68" t="s">
        <v>13</v>
      </c>
      <c r="AA461" s="68" t="s">
        <v>70</v>
      </c>
      <c r="AB461" s="18">
        <f>IF(Z461="TM",IF(AA461="H",(COUNTIFS(Orders!AD:AD,Data!M461,Orders!W:W,0,Orders!X:X,0)+COUNTIFS(Orders!AD:AD,Data!M461,Orders!W:W,1,Orders!X:X,1)),0),IF(Data!Z461="AAM",SUMIFS(Data!AB:AB,Data!Z:Z,"TM",Data!X:X,Data!M461,AA:AA,"H"),IF(Data!Z461="AM",SUMIFS(Data!AB:AB,Data!Z:Z,"TM",Data!V:V,Data!M461,AA:AA,"H"),IF(Data!Z461="AZM",SUMIFS(Data!AB:AB,Data!Z:Z,"TM",Data!U:U,Data!M461,AA:AA,"H"),IF(Data!Z461="ZM",SUMIFS(Data!AB:AB,Data!Z:Z,"TM",Data!T:T,Data!M461,AA:AA,"H"),IF(Data!Z461="RM",SUMIFS(Data!AB:AB,Data!Z:Z,"TM",Data!S:S,Data!M461,AA:AA,"H"),IF(Data!Z461="CM",SUMIFS(Data!AB:AB,Data!Z:Z,"TM",Data!R:R,Data!M461,AA:AA,"H"),"")))))))</f>
        <v>0</v>
      </c>
      <c r="AC461" s="28">
        <f>IF(Z461="TM",IF(AA461="H",(SUMIFS(Orders!AG:AG,Orders!AD:AD,Data!M461,Orders!W:W,0,Orders!X:X,0)+SUMIFS(Orders!AG:AG,Orders!AD:AD,Data!M461,Orders!W:W,1,Orders!X:X,1))/12000,0),IF(Data!Z461="AAM",SUMIFS(Data!AC:AC,Data!Z:Z,"TM",Data!X:X,Data!M461,AA:AA,"H"),IF(Data!Z461="AM",SUMIFS(Data!AC:AC,Data!Z:Z,"TM",Data!V:V,Data!M461,AA:AA,"H"),IF(Data!Z461="AZM",SUMIFS(Data!AC:AC,Data!Z:Z,"TM",Data!U:U,Data!M461,AA:AA,"H"),IF(Data!Z461="Zone",SUMIFS(Data!AC:AC,Data!Z:Z,"TM",Data!T:T,Data!M461,AA:AA,"H"),IF(Data!Z461="Region",SUMIFS(Data!AC:AC,Data!Z:Z,"TM",Data!S:S,Data!M461,AA:AA,"H"),IF(Data!Z461="Country",SUMIFS(Data!AC:AC,Data!Z:Z,"TM",Data!R:R,Data!M461,AA:AA,"H"),"")))))))</f>
        <v>0</v>
      </c>
      <c r="AD461" s="18">
        <f>IF(Z461="TM",0,IF(Data!Z461="AAM",SUMIFS(Data!AD:AD,Data!Z:Z,"TM",Data!X:X,Data!M461,AA:AA,"H"),IF(Data!Z461="AM",SUMIFS(Data!AD:AD,Data!Z:Z,"TM",Data!V:V,Data!M461,AA:AA,"H"),IF(Data!Z461="AZM",SUMIFS(Data!AD:AD,Data!Z:Z,"TM",Data!U:U,Data!M461,AA:AA,"H"),IF(Data!Z461="Zone",SUMIFS(Data!AD:AD,Data!Z:Z,"TM",Data!T:T,Data!M461,AA:AA,"H"),IF(Data!Z461="Region",SUMIFS(Data!AD:AD,Data!Z:Z,"TM",Data!S:S,Data!M461,AA:AA,"H"),IF(Data!Z461="Country",SUMIFS(Data!AD:AD,Data!Z:Z,"TM",Data!R:R,Data!M461,AA:AA,"H"),"")))))))</f>
        <v>0</v>
      </c>
      <c r="AE461" s="27">
        <f t="shared" si="128"/>
        <v>0</v>
      </c>
      <c r="AF461" s="26">
        <f t="shared" si="129"/>
        <v>0</v>
      </c>
      <c r="AG461" s="26">
        <f t="shared" si="130"/>
        <v>0</v>
      </c>
      <c r="AH461" s="26">
        <f t="shared" si="131"/>
        <v>0</v>
      </c>
      <c r="AJ461" s="28">
        <f>IF(Z461="TM",IF(AA461="U",(SUMIFS(Orders!AG:AG,Orders!AD:AD,Data!M461,Orders!W:W,0,Orders!X:X,0)+SUMIFS(Orders!AG:AG,Orders!AD:AD,Data!M461,Orders!W:W,1,Orders!X:X,1))/12000,0),IF(Data!Z461="AAM",SUMIFS(Data!AJ:AJ,Data!Z:Z,"TM",Data!X:X,Data!M461,AA:AA,"U"),IF(Data!Z461="AM",SUMIFS(Data!AJ:AJ,Data!Z:Z,"TM",Data!V:V,Data!M461,AA:AA,"U"),IF(Data!Z461="AZM",SUMIFS(Data!AJ:AJ,Data!Z:Z,"TM",Data!U:U,Data!M461,AA:AA,"U"),IF(Data!Z461="Zone",SUMIFS(Data!AJ:AJ,Data!Z:Z,"TM",Data!T:T,Data!M461,AA:AA,"U"),IF(Data!Z461="Region",SUMIFS(Data!AJ:AJ,Data!Z:Z,"TM",Data!S:S,Data!M461,AA:AA,"U"),IF(Data!Z461="Country",SUMIFS(Data!AJ:AJ,Data!Z:Z,"TM",Data!R:R,Data!M461,AA:AA,"U"),"")))))))</f>
        <v>0</v>
      </c>
      <c r="AK461" s="18">
        <f>IF(Z461="TM",IF(AA461="U",(SUMIFS(Orders!AG:AG,Orders!AD:AD,Data!M461,Orders!W:W,0,Orders!X:X,0)+SUMIFS(Orders!AG:AG,Orders!AD:AD,Data!M461,Orders!W:W,1,Orders!X:X,1)),0),IF(Data!Z461="AAM",SUMIFS(Data!AK:AK,Data!Z:Z,"TM",Data!X:X,Data!M461,AA:AA,"U"),IF(Data!Z461="AM",SUMIFS(Data!AK:AK,Data!Z:Z,"TM",Data!V:V,Data!M461,AA:AA,"U"),IF(Data!Z461="AZM",SUMIFS(Data!AK:AK,Data!Z:Z,"TM",Data!U:U,Data!M461,AA:AA,"U"),IF(Data!Z461="Zone",SUMIFS(Data!AK:AK,Data!Z:Z,"TM",Data!T:T,Data!M461,AA:AA,"U"),IF(Data!Z461="Region",SUMIFS(Data!AK:AK,Data!Z:Z,"TM",Data!S:S,Data!M461,AA:AA,"U"),IF(Data!Z461="Country",SUMIFS(Data!AK:AK,Data!Z:Z,"TM",Data!R:R,Data!M461,AA:AA,"U"),"")))))))</f>
        <v>0</v>
      </c>
      <c r="AL461" s="18">
        <f>IF(Z461="TM",12000*0,IF(Data!Z461="AAM",SUMIFS(Data!AL:AL,Data!Z:Z,"TM",Data!X:X,Data!M461,AA:AA,"H"),IF(Data!Z461="AM",SUMIFS(Data!AL:AL,Data!Z:Z,"TM",Data!V:V,Data!M461,AA:AA,"H"),IF(Data!Z461="AZM",SUMIFS(Data!AL:AL,Data!Z:Z,"TM",Data!U:U,Data!M461,AA:AA,"H"),IF(Data!Z461="Zone",SUMIFS(Data!AL:AL,Data!Z:Z,"TM",Data!T:T,Data!M461,AA:AA,"H"),IF(Data!Z461="Region",SUMIFS(Data!AL:AL,Data!Z:Z,"TM",Data!S:S,Data!M461,AA:AA,"H"),IF(Data!Z461="Country",SUMIFS(Data!AL:AL,Data!Z:Z,"TM",Data!R:R,Data!M461,AA:AA,"H"),"")))))))</f>
        <v>0</v>
      </c>
      <c r="AM461" s="27">
        <f t="shared" si="132"/>
        <v>0</v>
      </c>
      <c r="AN461" s="26">
        <f t="shared" si="133"/>
        <v>0</v>
      </c>
      <c r="AO461" s="26">
        <f t="shared" si="134"/>
        <v>0</v>
      </c>
      <c r="AQ461" s="28">
        <f t="shared" si="135"/>
        <v>0</v>
      </c>
      <c r="AR461" s="18">
        <f t="shared" si="136"/>
        <v>0</v>
      </c>
      <c r="AS461" s="18">
        <f t="shared" si="137"/>
        <v>0</v>
      </c>
      <c r="AT461" s="27">
        <f t="shared" si="138"/>
        <v>0</v>
      </c>
      <c r="AU461" s="27"/>
      <c r="AV461" s="27"/>
      <c r="AW461" s="18">
        <f>IF(Z461="TM",(COUNTIFS(Orders!AD:AD,Data!M461,Orders!W:W,0,Orders!X:X,0,Orders!S:S,"*Ray*")+COUNTIFS(Orders!AD:AD,Data!M461,Orders!W:W,1,Orders!X:X,1,Orders!S:S,"*Ray*")+COUNTIFS(Orders!AD:AD,Data!M461,Orders!W:W,0,Orders!X:X,0,Orders!S:S,"*Fabric*")+COUNTIFS(Orders!AD:AD,Data!M461,Orders!W:W,1,Orders!X:X,1,Orders!S:S,"*Fabric*")),IF(Data!Z461="AAM",SUMIFS(Data!AW:AW,Data!Z:Z,"TM",Data!X:X,Data!M461),IF(Data!Z461="AM",SUMIFS(Data!AW:AW,Data!Z:Z,"TM",Data!V:V,Data!M461),IF(Data!Z461="AZM",SUMIFS(Data!AW:AW,Data!Z:Z,"TM",Data!U:U,Data!M461),IF(Data!Z461="Zone",SUMIFS(Data!AW:AW,Data!Z:Z,"TM",Data!T:T,Data!M461),IF(Data!Z461="Region",SUMIFS(Data!AW:AW,Data!Z:Z,"TM",Data!S:S,Data!M461),IF(Data!Z461="Country",SUMIFS(Data!AW:AW,Data!Z:Z,"TM",Data!R:R,Data!M461),0)))))))</f>
        <v>0</v>
      </c>
      <c r="AX461" s="18">
        <f>IF(Z461="TM",(COUNTIFS(Orders!AD:AD,Data!M461,Orders!W:W,0,Orders!X:X,0,Orders!S:S,"*Starter*")+COUNTIFS(Orders!AD:AD,Data!M461,Orders!W:W,1,Orders!X:X,1,Orders!S:S,"*Starter*")),IF(Data!Z461="AAM",SUMIFS(Data!AX:AX,Data!Z:Z,"TM",Data!X:X,Data!M461),IF(Data!Z461="AM",SUMIFS(Data!AX:AX,Data!Z:Z,"TM",Data!V:V,Data!M461),IF(Data!Z461="AZM",SUMIFS(Data!AX:AX,Data!Z:Z,"TM",Data!U:U,Data!M461),IF(Data!Z461="Zone",SUMIFS(Data!AX:AX,Data!Z:Z,"TM",Data!T:T,Data!M461),IF(Data!Z461="Region",SUMIFS(Data!AX:AX,Data!Z:Z,"TM",Data!S:S,Data!M461),IF(Data!Z461="Country",SUMIFS(Data!AX:AX,Data!Z:Z,"TM",Data!R:R,Data!M461),0)))))))</f>
        <v>0</v>
      </c>
      <c r="AY461" s="18">
        <f>IF(Z461="TM",(COUNTIFS(Orders!AD:AD,Data!M461,Orders!W:W,0,Orders!X:X,0,Orders!S:S,"*Pro*")+COUNTIFS(Orders!AD:AD,Data!M461,Orders!W:W,1,Orders!X:X,1,Orders!S:S,"*Pro*")),IF(Data!Z461="AAM",SUMIFS(Data!AY:AY,Data!Z:Z,"TM",Data!X:X,Data!M461),IF(Data!Z461="AM",SUMIFS(Data!AY:AY,Data!Z:Z,"TM",Data!V:V,Data!M461),IF(Data!Z461="AZM",SUMIFS(Data!AY:AY,Data!Z:Z,"TM",Data!U:U,Data!M461),IF(Data!Z461="Zone",SUMIFS(Data!AY:AY,Data!Z:Z,"TM",Data!T:T,Data!M461),IF(Data!Z461="Region",SUMIFS(Data!AY:AY,Data!Z:Z,"TM",Data!S:S,Data!M461),IF(Data!Z461="Country",SUMIFS(Data!AY:AY,Data!Z:Z,"TM",Data!R:R,Data!M461),0)))))))</f>
        <v>0</v>
      </c>
      <c r="AZ461" s="18">
        <f>IF(Z461="TM",(COUNTIFS(Orders!AD:AD,Data!M461,Orders!W:W,0,Orders!X:X,0,Orders!S:S,"*Tab*")+COUNTIFS(Orders!AD:AD,Data!M461,Orders!W:W,1,Orders!X:X,1,Orders!S:S,"*Tab*")),IF(Data!Z461="AAM",SUMIFS(Data!AZ:AZ,Data!Z:Z,"TM",Data!X:X,Data!M461),IF(Data!Z461="AM",SUMIFS(Data!AZ:AZ,Data!Z:Z,"TM",Data!V:V,Data!M461),IF(Data!Z461="AZM",SUMIFS(Data!AZ:AZ,Data!Z:Z,"TM",Data!U:U,Data!M461),IF(Data!Z461="Zone",SUMIFS(Data!AZ:AZ,Data!Z:Z,"TM",Data!T:T,Data!M461),IF(Data!Z461="Region",SUMIFS(Data!AZ:AZ,Data!Z:Z,"TM",Data!S:S,Data!M461),IF(Data!Z461="Country",SUMIFS(Data!AZ:AZ,Data!Z:Z,"TM",Data!R:R,Data!M461),0)))))))</f>
        <v>0</v>
      </c>
      <c r="BA461" s="18">
        <f>IF(Z461="TM",(COUNTIFS(Orders!AD:AD,Data!M461,Orders!W:W,0,Orders!X:X,0,Orders!S:S,"*Dental*")+COUNTIFS(Orders!AD:AD,Data!M461,Orders!W:W,1,Orders!X:X,1,Orders!S:S,"*Dental*")+COUNTIFS(Orders!AD:AD,Data!M461,Orders!W:W,0,Orders!X:X,0,Orders!S:S,"*Pediatric*")+COUNTIFS(Orders!AD:AD,Data!M461,Orders!W:W,1,Orders!X:X,1,Orders!S:S,"*Pediatric*")),IF(Data!Z461="AAM",SUMIFS(Data!BA:BA,Data!Z:Z,"TM",Data!X:X,Data!M461),IF(Data!Z461="AM",SUMIFS(Data!BA:BA,Data!Z:Z,"TM",Data!V:V,Data!M461),IF(Data!Z461="AZM",SUMIFS(Data!BA:BA,Data!Z:Z,"TM",Data!U:U,Data!M461),IF(Data!Z461="Zone",SUMIFS(Data!BA:BA,Data!Z:Z,"TM",Data!T:T,Data!M461),IF(Data!Z461="Region",SUMIFS(Data!BA:BA,Data!Z:Z,"TM",Data!S:S,Data!M461),IF(Data!Z461="Country",SUMIFS(Data!BA:BA,Data!Z:Z,"TM",Data!R:R,Data!M461),0)))))))</f>
        <v>0</v>
      </c>
      <c r="BB461" s="18">
        <f>IF(Z461="TM",(COUNTIFS(Orders!AD:AD,Data!M461,Orders!W:W,0,Orders!X:X,0,Orders!S:S,"*Fabric*")+COUNTIFS(Orders!AD:AD,Data!M461,Orders!W:W,1,Orders!X:X,1,Orders!S:S,"*Fabric*")),IF(Data!Z461="AAM",SUMIFS(Data!BB:BB,Data!Z:Z,"TM",Data!X:X,Data!M461),IF(Data!Z461="AM",SUMIFS(Data!BB:BB,Data!Z:Z,"TM",Data!V:V,Data!M461),IF(Data!Z461="AZM",SUMIFS(Data!BB:BB,Data!Z:Z,"TM",Data!U:U,Data!M461),IF(Data!Z461="Zone",SUMIFS(Data!BB:BB,Data!Z:Z,"TM",Data!T:T,Data!M461),IF(Data!Z461="Region",SUMIFS(Data!BB:BB,Data!Z:Z,"TM",Data!S:S,Data!M461),IF(Data!Z461="Country",SUMIFS(Data!BB:BB,Data!Z:Z,"TM",Data!R:R,Data!M461),0)))))))</f>
        <v>0</v>
      </c>
    </row>
    <row r="462" spans="1:54" ht="15.75" x14ac:dyDescent="0.3">
      <c r="A462" s="33" t="str">
        <f t="shared" si="139"/>
        <v/>
      </c>
      <c r="B462" s="33" t="b">
        <f t="shared" si="140"/>
        <v>1</v>
      </c>
      <c r="C462" s="33" t="e">
        <f>IF(ISERROR(SMALL($D$4:$D$594,E462)),””,SMALL($D$4:$D$594,E462))</f>
        <v>#NAME?</v>
      </c>
      <c r="D462" s="34" t="str">
        <f t="shared" si="141"/>
        <v/>
      </c>
      <c r="E462" s="33">
        <f>ROWS($E$4:E462)</f>
        <v>459</v>
      </c>
      <c r="F462" s="33">
        <f t="shared" si="142"/>
        <v>0</v>
      </c>
      <c r="G462" s="33">
        <f>IF(OR(Report!$C$7="",Report!$C$7="All Levels"),1,IF(Report!$C$7=Data!Z462,1,0))</f>
        <v>0</v>
      </c>
      <c r="H462" s="33">
        <f t="shared" si="143"/>
        <v>1</v>
      </c>
      <c r="I462" s="33">
        <f t="shared" si="144"/>
        <v>3</v>
      </c>
      <c r="J462" s="33">
        <f>IF(OR(Report!$F$7="",Report!$F$7="All AMs"),1,IF(Report!$F$7=Data!W462,1,0))</f>
        <v>1</v>
      </c>
      <c r="K462" s="33">
        <f>IF(OR(Report!$E$7="",Report!$E$7="All Zones"),1,IF(Report!$E$7=Data!P462,1,0))</f>
        <v>1</v>
      </c>
      <c r="L462" s="33">
        <f>IF(OR(Report!$D$7="",Report!$D$7="All Regions"),1,IF(Report!$D$7=Data!O462,1,0))</f>
        <v>1</v>
      </c>
      <c r="M462" s="67" t="s">
        <v>576</v>
      </c>
      <c r="N462" s="67" t="s">
        <v>1312</v>
      </c>
      <c r="O462" s="68" t="s">
        <v>21</v>
      </c>
      <c r="P462" s="68" t="s">
        <v>689</v>
      </c>
      <c r="Q462" s="68" t="s">
        <v>849</v>
      </c>
      <c r="R462" s="67" t="s">
        <v>777</v>
      </c>
      <c r="S462" s="67" t="s">
        <v>757</v>
      </c>
      <c r="T462" s="67" t="s">
        <v>758</v>
      </c>
      <c r="U462" s="67"/>
      <c r="V462" s="67" t="s">
        <v>852</v>
      </c>
      <c r="W462" s="67" t="s">
        <v>733</v>
      </c>
      <c r="X462" s="67"/>
      <c r="Y462" s="68" t="s">
        <v>362</v>
      </c>
      <c r="Z462" s="68" t="s">
        <v>13</v>
      </c>
      <c r="AA462" s="68" t="s">
        <v>70</v>
      </c>
      <c r="AB462" s="18">
        <f>IF(Z462="TM",IF(AA462="H",(COUNTIFS(Orders!AD:AD,Data!M462,Orders!W:W,0,Orders!X:X,0)+COUNTIFS(Orders!AD:AD,Data!M462,Orders!W:W,1,Orders!X:X,1)),0),IF(Data!Z462="AAM",SUMIFS(Data!AB:AB,Data!Z:Z,"TM",Data!X:X,Data!M462,AA:AA,"H"),IF(Data!Z462="AM",SUMIFS(Data!AB:AB,Data!Z:Z,"TM",Data!V:V,Data!M462,AA:AA,"H"),IF(Data!Z462="AZM",SUMIFS(Data!AB:AB,Data!Z:Z,"TM",Data!U:U,Data!M462,AA:AA,"H"),IF(Data!Z462="ZM",SUMIFS(Data!AB:AB,Data!Z:Z,"TM",Data!T:T,Data!M462,AA:AA,"H"),IF(Data!Z462="RM",SUMIFS(Data!AB:AB,Data!Z:Z,"TM",Data!S:S,Data!M462,AA:AA,"H"),IF(Data!Z462="CM",SUMIFS(Data!AB:AB,Data!Z:Z,"TM",Data!R:R,Data!M462,AA:AA,"H"),"")))))))</f>
        <v>0</v>
      </c>
      <c r="AC462" s="28">
        <f>IF(Z462="TM",IF(AA462="H",(SUMIFS(Orders!AG:AG,Orders!AD:AD,Data!M462,Orders!W:W,0,Orders!X:X,0)+SUMIFS(Orders!AG:AG,Orders!AD:AD,Data!M462,Orders!W:W,1,Orders!X:X,1))/12000,0),IF(Data!Z462="AAM",SUMIFS(Data!AC:AC,Data!Z:Z,"TM",Data!X:X,Data!M462,AA:AA,"H"),IF(Data!Z462="AM",SUMIFS(Data!AC:AC,Data!Z:Z,"TM",Data!V:V,Data!M462,AA:AA,"H"),IF(Data!Z462="AZM",SUMIFS(Data!AC:AC,Data!Z:Z,"TM",Data!U:U,Data!M462,AA:AA,"H"),IF(Data!Z462="Zone",SUMIFS(Data!AC:AC,Data!Z:Z,"TM",Data!T:T,Data!M462,AA:AA,"H"),IF(Data!Z462="Region",SUMIFS(Data!AC:AC,Data!Z:Z,"TM",Data!S:S,Data!M462,AA:AA,"H"),IF(Data!Z462="Country",SUMIFS(Data!AC:AC,Data!Z:Z,"TM",Data!R:R,Data!M462,AA:AA,"H"),"")))))))</f>
        <v>0</v>
      </c>
      <c r="AD462" s="18">
        <f>IF(Z462="TM",0,IF(Data!Z462="AAM",SUMIFS(Data!AD:AD,Data!Z:Z,"TM",Data!X:X,Data!M462,AA:AA,"H"),IF(Data!Z462="AM",SUMIFS(Data!AD:AD,Data!Z:Z,"TM",Data!V:V,Data!M462,AA:AA,"H"),IF(Data!Z462="AZM",SUMIFS(Data!AD:AD,Data!Z:Z,"TM",Data!U:U,Data!M462,AA:AA,"H"),IF(Data!Z462="Zone",SUMIFS(Data!AD:AD,Data!Z:Z,"TM",Data!T:T,Data!M462,AA:AA,"H"),IF(Data!Z462="Region",SUMIFS(Data!AD:AD,Data!Z:Z,"TM",Data!S:S,Data!M462,AA:AA,"H"),IF(Data!Z462="Country",SUMIFS(Data!AD:AD,Data!Z:Z,"TM",Data!R:R,Data!M462,AA:AA,"H"),"")))))))</f>
        <v>0</v>
      </c>
      <c r="AE462" s="27">
        <f t="shared" si="128"/>
        <v>0</v>
      </c>
      <c r="AF462" s="26">
        <f t="shared" si="129"/>
        <v>0</v>
      </c>
      <c r="AG462" s="26">
        <f t="shared" si="130"/>
        <v>0</v>
      </c>
      <c r="AH462" s="26">
        <f t="shared" si="131"/>
        <v>0</v>
      </c>
      <c r="AJ462" s="28">
        <f>IF(Z462="TM",IF(AA462="U",(SUMIFS(Orders!AG:AG,Orders!AD:AD,Data!M462,Orders!W:W,0,Orders!X:X,0)+SUMIFS(Orders!AG:AG,Orders!AD:AD,Data!M462,Orders!W:W,1,Orders!X:X,1))/12000,0),IF(Data!Z462="AAM",SUMIFS(Data!AJ:AJ,Data!Z:Z,"TM",Data!X:X,Data!M462,AA:AA,"U"),IF(Data!Z462="AM",SUMIFS(Data!AJ:AJ,Data!Z:Z,"TM",Data!V:V,Data!M462,AA:AA,"U"),IF(Data!Z462="AZM",SUMIFS(Data!AJ:AJ,Data!Z:Z,"TM",Data!U:U,Data!M462,AA:AA,"U"),IF(Data!Z462="Zone",SUMIFS(Data!AJ:AJ,Data!Z:Z,"TM",Data!T:T,Data!M462,AA:AA,"U"),IF(Data!Z462="Region",SUMIFS(Data!AJ:AJ,Data!Z:Z,"TM",Data!S:S,Data!M462,AA:AA,"U"),IF(Data!Z462="Country",SUMIFS(Data!AJ:AJ,Data!Z:Z,"TM",Data!R:R,Data!M462,AA:AA,"U"),"")))))))</f>
        <v>0</v>
      </c>
      <c r="AK462" s="18">
        <f>IF(Z462="TM",IF(AA462="U",(SUMIFS(Orders!AG:AG,Orders!AD:AD,Data!M462,Orders!W:W,0,Orders!X:X,0)+SUMIFS(Orders!AG:AG,Orders!AD:AD,Data!M462,Orders!W:W,1,Orders!X:X,1)),0),IF(Data!Z462="AAM",SUMIFS(Data!AK:AK,Data!Z:Z,"TM",Data!X:X,Data!M462,AA:AA,"U"),IF(Data!Z462="AM",SUMIFS(Data!AK:AK,Data!Z:Z,"TM",Data!V:V,Data!M462,AA:AA,"U"),IF(Data!Z462="AZM",SUMIFS(Data!AK:AK,Data!Z:Z,"TM",Data!U:U,Data!M462,AA:AA,"U"),IF(Data!Z462="Zone",SUMIFS(Data!AK:AK,Data!Z:Z,"TM",Data!T:T,Data!M462,AA:AA,"U"),IF(Data!Z462="Region",SUMIFS(Data!AK:AK,Data!Z:Z,"TM",Data!S:S,Data!M462,AA:AA,"U"),IF(Data!Z462="Country",SUMIFS(Data!AK:AK,Data!Z:Z,"TM",Data!R:R,Data!M462,AA:AA,"U"),"")))))))</f>
        <v>0</v>
      </c>
      <c r="AL462" s="18">
        <f>IF(Z462="TM",12000*0,IF(Data!Z462="AAM",SUMIFS(Data!AL:AL,Data!Z:Z,"TM",Data!X:X,Data!M462,AA:AA,"H"),IF(Data!Z462="AM",SUMIFS(Data!AL:AL,Data!Z:Z,"TM",Data!V:V,Data!M462,AA:AA,"H"),IF(Data!Z462="AZM",SUMIFS(Data!AL:AL,Data!Z:Z,"TM",Data!U:U,Data!M462,AA:AA,"H"),IF(Data!Z462="Zone",SUMIFS(Data!AL:AL,Data!Z:Z,"TM",Data!T:T,Data!M462,AA:AA,"H"),IF(Data!Z462="Region",SUMIFS(Data!AL:AL,Data!Z:Z,"TM",Data!S:S,Data!M462,AA:AA,"H"),IF(Data!Z462="Country",SUMIFS(Data!AL:AL,Data!Z:Z,"TM",Data!R:R,Data!M462,AA:AA,"H"),"")))))))</f>
        <v>0</v>
      </c>
      <c r="AM462" s="27">
        <f t="shared" si="132"/>
        <v>0</v>
      </c>
      <c r="AN462" s="26">
        <f t="shared" si="133"/>
        <v>0</v>
      </c>
      <c r="AO462" s="26">
        <f t="shared" si="134"/>
        <v>0</v>
      </c>
      <c r="AQ462" s="28">
        <f t="shared" si="135"/>
        <v>0</v>
      </c>
      <c r="AR462" s="18">
        <f t="shared" si="136"/>
        <v>0</v>
      </c>
      <c r="AS462" s="18">
        <f t="shared" si="137"/>
        <v>0</v>
      </c>
      <c r="AT462" s="27">
        <f t="shared" si="138"/>
        <v>0</v>
      </c>
      <c r="AU462" s="27"/>
      <c r="AV462" s="27"/>
      <c r="AW462" s="18">
        <f>IF(Z462="TM",(COUNTIFS(Orders!AD:AD,Data!M462,Orders!W:W,0,Orders!X:X,0,Orders!S:S,"*Ray*")+COUNTIFS(Orders!AD:AD,Data!M462,Orders!W:W,1,Orders!X:X,1,Orders!S:S,"*Ray*")+COUNTIFS(Orders!AD:AD,Data!M462,Orders!W:W,0,Orders!X:X,0,Orders!S:S,"*Fabric*")+COUNTIFS(Orders!AD:AD,Data!M462,Orders!W:W,1,Orders!X:X,1,Orders!S:S,"*Fabric*")),IF(Data!Z462="AAM",SUMIFS(Data!AW:AW,Data!Z:Z,"TM",Data!X:X,Data!M462),IF(Data!Z462="AM",SUMIFS(Data!AW:AW,Data!Z:Z,"TM",Data!V:V,Data!M462),IF(Data!Z462="AZM",SUMIFS(Data!AW:AW,Data!Z:Z,"TM",Data!U:U,Data!M462),IF(Data!Z462="Zone",SUMIFS(Data!AW:AW,Data!Z:Z,"TM",Data!T:T,Data!M462),IF(Data!Z462="Region",SUMIFS(Data!AW:AW,Data!Z:Z,"TM",Data!S:S,Data!M462),IF(Data!Z462="Country",SUMIFS(Data!AW:AW,Data!Z:Z,"TM",Data!R:R,Data!M462),0)))))))</f>
        <v>0</v>
      </c>
      <c r="AX462" s="18">
        <f>IF(Z462="TM",(COUNTIFS(Orders!AD:AD,Data!M462,Orders!W:W,0,Orders!X:X,0,Orders!S:S,"*Starter*")+COUNTIFS(Orders!AD:AD,Data!M462,Orders!W:W,1,Orders!X:X,1,Orders!S:S,"*Starter*")),IF(Data!Z462="AAM",SUMIFS(Data!AX:AX,Data!Z:Z,"TM",Data!X:X,Data!M462),IF(Data!Z462="AM",SUMIFS(Data!AX:AX,Data!Z:Z,"TM",Data!V:V,Data!M462),IF(Data!Z462="AZM",SUMIFS(Data!AX:AX,Data!Z:Z,"TM",Data!U:U,Data!M462),IF(Data!Z462="Zone",SUMIFS(Data!AX:AX,Data!Z:Z,"TM",Data!T:T,Data!M462),IF(Data!Z462="Region",SUMIFS(Data!AX:AX,Data!Z:Z,"TM",Data!S:S,Data!M462),IF(Data!Z462="Country",SUMIFS(Data!AX:AX,Data!Z:Z,"TM",Data!R:R,Data!M462),0)))))))</f>
        <v>0</v>
      </c>
      <c r="AY462" s="18">
        <f>IF(Z462="TM",(COUNTIFS(Orders!AD:AD,Data!M462,Orders!W:W,0,Orders!X:X,0,Orders!S:S,"*Pro*")+COUNTIFS(Orders!AD:AD,Data!M462,Orders!W:W,1,Orders!X:X,1,Orders!S:S,"*Pro*")),IF(Data!Z462="AAM",SUMIFS(Data!AY:AY,Data!Z:Z,"TM",Data!X:X,Data!M462),IF(Data!Z462="AM",SUMIFS(Data!AY:AY,Data!Z:Z,"TM",Data!V:V,Data!M462),IF(Data!Z462="AZM",SUMIFS(Data!AY:AY,Data!Z:Z,"TM",Data!U:U,Data!M462),IF(Data!Z462="Zone",SUMIFS(Data!AY:AY,Data!Z:Z,"TM",Data!T:T,Data!M462),IF(Data!Z462="Region",SUMIFS(Data!AY:AY,Data!Z:Z,"TM",Data!S:S,Data!M462),IF(Data!Z462="Country",SUMIFS(Data!AY:AY,Data!Z:Z,"TM",Data!R:R,Data!M462),0)))))))</f>
        <v>0</v>
      </c>
      <c r="AZ462" s="18">
        <f>IF(Z462="TM",(COUNTIFS(Orders!AD:AD,Data!M462,Orders!W:W,0,Orders!X:X,0,Orders!S:S,"*Tab*")+COUNTIFS(Orders!AD:AD,Data!M462,Orders!W:W,1,Orders!X:X,1,Orders!S:S,"*Tab*")),IF(Data!Z462="AAM",SUMIFS(Data!AZ:AZ,Data!Z:Z,"TM",Data!X:X,Data!M462),IF(Data!Z462="AM",SUMIFS(Data!AZ:AZ,Data!Z:Z,"TM",Data!V:V,Data!M462),IF(Data!Z462="AZM",SUMIFS(Data!AZ:AZ,Data!Z:Z,"TM",Data!U:U,Data!M462),IF(Data!Z462="Zone",SUMIFS(Data!AZ:AZ,Data!Z:Z,"TM",Data!T:T,Data!M462),IF(Data!Z462="Region",SUMIFS(Data!AZ:AZ,Data!Z:Z,"TM",Data!S:S,Data!M462),IF(Data!Z462="Country",SUMIFS(Data!AZ:AZ,Data!Z:Z,"TM",Data!R:R,Data!M462),0)))))))</f>
        <v>0</v>
      </c>
      <c r="BA462" s="18">
        <f>IF(Z462="TM",(COUNTIFS(Orders!AD:AD,Data!M462,Orders!W:W,0,Orders!X:X,0,Orders!S:S,"*Dental*")+COUNTIFS(Orders!AD:AD,Data!M462,Orders!W:W,1,Orders!X:X,1,Orders!S:S,"*Dental*")+COUNTIFS(Orders!AD:AD,Data!M462,Orders!W:W,0,Orders!X:X,0,Orders!S:S,"*Pediatric*")+COUNTIFS(Orders!AD:AD,Data!M462,Orders!W:W,1,Orders!X:X,1,Orders!S:S,"*Pediatric*")),IF(Data!Z462="AAM",SUMIFS(Data!BA:BA,Data!Z:Z,"TM",Data!X:X,Data!M462),IF(Data!Z462="AM",SUMIFS(Data!BA:BA,Data!Z:Z,"TM",Data!V:V,Data!M462),IF(Data!Z462="AZM",SUMIFS(Data!BA:BA,Data!Z:Z,"TM",Data!U:U,Data!M462),IF(Data!Z462="Zone",SUMIFS(Data!BA:BA,Data!Z:Z,"TM",Data!T:T,Data!M462),IF(Data!Z462="Region",SUMIFS(Data!BA:BA,Data!Z:Z,"TM",Data!S:S,Data!M462),IF(Data!Z462="Country",SUMIFS(Data!BA:BA,Data!Z:Z,"TM",Data!R:R,Data!M462),0)))))))</f>
        <v>0</v>
      </c>
      <c r="BB462" s="18">
        <f>IF(Z462="TM",(COUNTIFS(Orders!AD:AD,Data!M462,Orders!W:W,0,Orders!X:X,0,Orders!S:S,"*Fabric*")+COUNTIFS(Orders!AD:AD,Data!M462,Orders!W:W,1,Orders!X:X,1,Orders!S:S,"*Fabric*")),IF(Data!Z462="AAM",SUMIFS(Data!BB:BB,Data!Z:Z,"TM",Data!X:X,Data!M462),IF(Data!Z462="AM",SUMIFS(Data!BB:BB,Data!Z:Z,"TM",Data!V:V,Data!M462),IF(Data!Z462="AZM",SUMIFS(Data!BB:BB,Data!Z:Z,"TM",Data!U:U,Data!M462),IF(Data!Z462="Zone",SUMIFS(Data!BB:BB,Data!Z:Z,"TM",Data!T:T,Data!M462),IF(Data!Z462="Region",SUMIFS(Data!BB:BB,Data!Z:Z,"TM",Data!S:S,Data!M462),IF(Data!Z462="Country",SUMIFS(Data!BB:BB,Data!Z:Z,"TM",Data!R:R,Data!M462),0)))))))</f>
        <v>0</v>
      </c>
    </row>
    <row r="463" spans="1:54" ht="15.75" x14ac:dyDescent="0.3">
      <c r="A463" s="33" t="str">
        <f t="shared" si="139"/>
        <v/>
      </c>
      <c r="B463" s="33" t="b">
        <f t="shared" si="140"/>
        <v>1</v>
      </c>
      <c r="C463" s="33" t="e">
        <f>IF(ISERROR(SMALL($D$4:$D$594,E463)),””,SMALL($D$4:$D$594,E463))</f>
        <v>#NAME?</v>
      </c>
      <c r="D463" s="34" t="str">
        <f t="shared" si="141"/>
        <v/>
      </c>
      <c r="E463" s="33">
        <f>ROWS($E$4:E463)</f>
        <v>460</v>
      </c>
      <c r="F463" s="33">
        <f t="shared" si="142"/>
        <v>0</v>
      </c>
      <c r="G463" s="33">
        <f>IF(OR(Report!$C$7="",Report!$C$7="All Levels"),1,IF(Report!$C$7=Data!Z463,1,0))</f>
        <v>0</v>
      </c>
      <c r="H463" s="33">
        <f t="shared" si="143"/>
        <v>1</v>
      </c>
      <c r="I463" s="33">
        <f t="shared" si="144"/>
        <v>3</v>
      </c>
      <c r="J463" s="33">
        <f>IF(OR(Report!$F$7="",Report!$F$7="All AMs"),1,IF(Report!$F$7=Data!W463,1,0))</f>
        <v>1</v>
      </c>
      <c r="K463" s="33">
        <f>IF(OR(Report!$E$7="",Report!$E$7="All Zones"),1,IF(Report!$E$7=Data!P463,1,0))</f>
        <v>1</v>
      </c>
      <c r="L463" s="33">
        <f>IF(OR(Report!$D$7="",Report!$D$7="All Regions"),1,IF(Report!$D$7=Data!O463,1,0))</f>
        <v>1</v>
      </c>
      <c r="M463" s="67" t="s">
        <v>599</v>
      </c>
      <c r="N463" s="67" t="s">
        <v>1313</v>
      </c>
      <c r="O463" s="68" t="s">
        <v>21</v>
      </c>
      <c r="P463" s="68" t="s">
        <v>689</v>
      </c>
      <c r="Q463" s="68" t="s">
        <v>849</v>
      </c>
      <c r="R463" s="67" t="s">
        <v>777</v>
      </c>
      <c r="S463" s="67" t="s">
        <v>757</v>
      </c>
      <c r="T463" s="67" t="s">
        <v>758</v>
      </c>
      <c r="U463" s="67"/>
      <c r="V463" s="67" t="s">
        <v>852</v>
      </c>
      <c r="W463" s="67" t="s">
        <v>733</v>
      </c>
      <c r="X463" s="67"/>
      <c r="Y463" s="68" t="s">
        <v>362</v>
      </c>
      <c r="Z463" s="68" t="s">
        <v>13</v>
      </c>
      <c r="AA463" s="68" t="s">
        <v>70</v>
      </c>
      <c r="AB463" s="18">
        <f>IF(Z463="TM",IF(AA463="H",(COUNTIFS(Orders!AD:AD,Data!M463,Orders!W:W,0,Orders!X:X,0)+COUNTIFS(Orders!AD:AD,Data!M463,Orders!W:W,1,Orders!X:X,1)),0),IF(Data!Z463="AAM",SUMIFS(Data!AB:AB,Data!Z:Z,"TM",Data!X:X,Data!M463,AA:AA,"H"),IF(Data!Z463="AM",SUMIFS(Data!AB:AB,Data!Z:Z,"TM",Data!V:V,Data!M463,AA:AA,"H"),IF(Data!Z463="AZM",SUMIFS(Data!AB:AB,Data!Z:Z,"TM",Data!U:U,Data!M463,AA:AA,"H"),IF(Data!Z463="ZM",SUMIFS(Data!AB:AB,Data!Z:Z,"TM",Data!T:T,Data!M463,AA:AA,"H"),IF(Data!Z463="RM",SUMIFS(Data!AB:AB,Data!Z:Z,"TM",Data!S:S,Data!M463,AA:AA,"H"),IF(Data!Z463="CM",SUMIFS(Data!AB:AB,Data!Z:Z,"TM",Data!R:R,Data!M463,AA:AA,"H"),"")))))))</f>
        <v>0</v>
      </c>
      <c r="AC463" s="28">
        <f>IF(Z463="TM",IF(AA463="H",(SUMIFS(Orders!AG:AG,Orders!AD:AD,Data!M463,Orders!W:W,0,Orders!X:X,0)+SUMIFS(Orders!AG:AG,Orders!AD:AD,Data!M463,Orders!W:W,1,Orders!X:X,1))/12000,0),IF(Data!Z463="AAM",SUMIFS(Data!AC:AC,Data!Z:Z,"TM",Data!X:X,Data!M463,AA:AA,"H"),IF(Data!Z463="AM",SUMIFS(Data!AC:AC,Data!Z:Z,"TM",Data!V:V,Data!M463,AA:AA,"H"),IF(Data!Z463="AZM",SUMIFS(Data!AC:AC,Data!Z:Z,"TM",Data!U:U,Data!M463,AA:AA,"H"),IF(Data!Z463="Zone",SUMIFS(Data!AC:AC,Data!Z:Z,"TM",Data!T:T,Data!M463,AA:AA,"H"),IF(Data!Z463="Region",SUMIFS(Data!AC:AC,Data!Z:Z,"TM",Data!S:S,Data!M463,AA:AA,"H"),IF(Data!Z463="Country",SUMIFS(Data!AC:AC,Data!Z:Z,"TM",Data!R:R,Data!M463,AA:AA,"H"),"")))))))</f>
        <v>0</v>
      </c>
      <c r="AD463" s="18">
        <f>IF(Z463="TM",0,IF(Data!Z463="AAM",SUMIFS(Data!AD:AD,Data!Z:Z,"TM",Data!X:X,Data!M463,AA:AA,"H"),IF(Data!Z463="AM",SUMIFS(Data!AD:AD,Data!Z:Z,"TM",Data!V:V,Data!M463,AA:AA,"H"),IF(Data!Z463="AZM",SUMIFS(Data!AD:AD,Data!Z:Z,"TM",Data!U:U,Data!M463,AA:AA,"H"),IF(Data!Z463="Zone",SUMIFS(Data!AD:AD,Data!Z:Z,"TM",Data!T:T,Data!M463,AA:AA,"H"),IF(Data!Z463="Region",SUMIFS(Data!AD:AD,Data!Z:Z,"TM",Data!S:S,Data!M463,AA:AA,"H"),IF(Data!Z463="Country",SUMIFS(Data!AD:AD,Data!Z:Z,"TM",Data!R:R,Data!M463,AA:AA,"H"),"")))))))</f>
        <v>0</v>
      </c>
      <c r="AE463" s="27">
        <f t="shared" si="128"/>
        <v>0</v>
      </c>
      <c r="AF463" s="26">
        <f t="shared" si="129"/>
        <v>0</v>
      </c>
      <c r="AG463" s="26">
        <f t="shared" si="130"/>
        <v>0</v>
      </c>
      <c r="AH463" s="26">
        <f t="shared" si="131"/>
        <v>0</v>
      </c>
      <c r="AJ463" s="28">
        <f>IF(Z463="TM",IF(AA463="U",(SUMIFS(Orders!AG:AG,Orders!AD:AD,Data!M463,Orders!W:W,0,Orders!X:X,0)+SUMIFS(Orders!AG:AG,Orders!AD:AD,Data!M463,Orders!W:W,1,Orders!X:X,1))/12000,0),IF(Data!Z463="AAM",SUMIFS(Data!AJ:AJ,Data!Z:Z,"TM",Data!X:X,Data!M463,AA:AA,"U"),IF(Data!Z463="AM",SUMIFS(Data!AJ:AJ,Data!Z:Z,"TM",Data!V:V,Data!M463,AA:AA,"U"),IF(Data!Z463="AZM",SUMIFS(Data!AJ:AJ,Data!Z:Z,"TM",Data!U:U,Data!M463,AA:AA,"U"),IF(Data!Z463="Zone",SUMIFS(Data!AJ:AJ,Data!Z:Z,"TM",Data!T:T,Data!M463,AA:AA,"U"),IF(Data!Z463="Region",SUMIFS(Data!AJ:AJ,Data!Z:Z,"TM",Data!S:S,Data!M463,AA:AA,"U"),IF(Data!Z463="Country",SUMIFS(Data!AJ:AJ,Data!Z:Z,"TM",Data!R:R,Data!M463,AA:AA,"U"),"")))))))</f>
        <v>0</v>
      </c>
      <c r="AK463" s="18">
        <f>IF(Z463="TM",IF(AA463="U",(SUMIFS(Orders!AG:AG,Orders!AD:AD,Data!M463,Orders!W:W,0,Orders!X:X,0)+SUMIFS(Orders!AG:AG,Orders!AD:AD,Data!M463,Orders!W:W,1,Orders!X:X,1)),0),IF(Data!Z463="AAM",SUMIFS(Data!AK:AK,Data!Z:Z,"TM",Data!X:X,Data!M463,AA:AA,"U"),IF(Data!Z463="AM",SUMIFS(Data!AK:AK,Data!Z:Z,"TM",Data!V:V,Data!M463,AA:AA,"U"),IF(Data!Z463="AZM",SUMIFS(Data!AK:AK,Data!Z:Z,"TM",Data!U:U,Data!M463,AA:AA,"U"),IF(Data!Z463="Zone",SUMIFS(Data!AK:AK,Data!Z:Z,"TM",Data!T:T,Data!M463,AA:AA,"U"),IF(Data!Z463="Region",SUMIFS(Data!AK:AK,Data!Z:Z,"TM",Data!S:S,Data!M463,AA:AA,"U"),IF(Data!Z463="Country",SUMIFS(Data!AK:AK,Data!Z:Z,"TM",Data!R:R,Data!M463,AA:AA,"U"),"")))))))</f>
        <v>0</v>
      </c>
      <c r="AL463" s="18">
        <f>IF(Z463="TM",12000*0,IF(Data!Z463="AAM",SUMIFS(Data!AL:AL,Data!Z:Z,"TM",Data!X:X,Data!M463,AA:AA,"H"),IF(Data!Z463="AM",SUMIFS(Data!AL:AL,Data!Z:Z,"TM",Data!V:V,Data!M463,AA:AA,"H"),IF(Data!Z463="AZM",SUMIFS(Data!AL:AL,Data!Z:Z,"TM",Data!U:U,Data!M463,AA:AA,"H"),IF(Data!Z463="Zone",SUMIFS(Data!AL:AL,Data!Z:Z,"TM",Data!T:T,Data!M463,AA:AA,"H"),IF(Data!Z463="Region",SUMIFS(Data!AL:AL,Data!Z:Z,"TM",Data!S:S,Data!M463,AA:AA,"H"),IF(Data!Z463="Country",SUMIFS(Data!AL:AL,Data!Z:Z,"TM",Data!R:R,Data!M463,AA:AA,"H"),"")))))))</f>
        <v>0</v>
      </c>
      <c r="AM463" s="27">
        <f t="shared" si="132"/>
        <v>0</v>
      </c>
      <c r="AN463" s="26">
        <f t="shared" si="133"/>
        <v>0</v>
      </c>
      <c r="AO463" s="26">
        <f t="shared" si="134"/>
        <v>0</v>
      </c>
      <c r="AQ463" s="28">
        <f t="shared" si="135"/>
        <v>0</v>
      </c>
      <c r="AR463" s="18">
        <f t="shared" si="136"/>
        <v>0</v>
      </c>
      <c r="AS463" s="18">
        <f t="shared" si="137"/>
        <v>0</v>
      </c>
      <c r="AT463" s="27">
        <f t="shared" si="138"/>
        <v>0</v>
      </c>
      <c r="AU463" s="27"/>
      <c r="AV463" s="27"/>
      <c r="AW463" s="18">
        <f>IF(Z463="TM",(COUNTIFS(Orders!AD:AD,Data!M463,Orders!W:W,0,Orders!X:X,0,Orders!S:S,"*Ray*")+COUNTIFS(Orders!AD:AD,Data!M463,Orders!W:W,1,Orders!X:X,1,Orders!S:S,"*Ray*")+COUNTIFS(Orders!AD:AD,Data!M463,Orders!W:W,0,Orders!X:X,0,Orders!S:S,"*Fabric*")+COUNTIFS(Orders!AD:AD,Data!M463,Orders!W:W,1,Orders!X:X,1,Orders!S:S,"*Fabric*")),IF(Data!Z463="AAM",SUMIFS(Data!AW:AW,Data!Z:Z,"TM",Data!X:X,Data!M463),IF(Data!Z463="AM",SUMIFS(Data!AW:AW,Data!Z:Z,"TM",Data!V:V,Data!M463),IF(Data!Z463="AZM",SUMIFS(Data!AW:AW,Data!Z:Z,"TM",Data!U:U,Data!M463),IF(Data!Z463="Zone",SUMIFS(Data!AW:AW,Data!Z:Z,"TM",Data!T:T,Data!M463),IF(Data!Z463="Region",SUMIFS(Data!AW:AW,Data!Z:Z,"TM",Data!S:S,Data!M463),IF(Data!Z463="Country",SUMIFS(Data!AW:AW,Data!Z:Z,"TM",Data!R:R,Data!M463),0)))))))</f>
        <v>0</v>
      </c>
      <c r="AX463" s="18">
        <f>IF(Z463="TM",(COUNTIFS(Orders!AD:AD,Data!M463,Orders!W:W,0,Orders!X:X,0,Orders!S:S,"*Starter*")+COUNTIFS(Orders!AD:AD,Data!M463,Orders!W:W,1,Orders!X:X,1,Orders!S:S,"*Starter*")),IF(Data!Z463="AAM",SUMIFS(Data!AX:AX,Data!Z:Z,"TM",Data!X:X,Data!M463),IF(Data!Z463="AM",SUMIFS(Data!AX:AX,Data!Z:Z,"TM",Data!V:V,Data!M463),IF(Data!Z463="AZM",SUMIFS(Data!AX:AX,Data!Z:Z,"TM",Data!U:U,Data!M463),IF(Data!Z463="Zone",SUMIFS(Data!AX:AX,Data!Z:Z,"TM",Data!T:T,Data!M463),IF(Data!Z463="Region",SUMIFS(Data!AX:AX,Data!Z:Z,"TM",Data!S:S,Data!M463),IF(Data!Z463="Country",SUMIFS(Data!AX:AX,Data!Z:Z,"TM",Data!R:R,Data!M463),0)))))))</f>
        <v>0</v>
      </c>
      <c r="AY463" s="18">
        <f>IF(Z463="TM",(COUNTIFS(Orders!AD:AD,Data!M463,Orders!W:W,0,Orders!X:X,0,Orders!S:S,"*Pro*")+COUNTIFS(Orders!AD:AD,Data!M463,Orders!W:W,1,Orders!X:X,1,Orders!S:S,"*Pro*")),IF(Data!Z463="AAM",SUMIFS(Data!AY:AY,Data!Z:Z,"TM",Data!X:X,Data!M463),IF(Data!Z463="AM",SUMIFS(Data!AY:AY,Data!Z:Z,"TM",Data!V:V,Data!M463),IF(Data!Z463="AZM",SUMIFS(Data!AY:AY,Data!Z:Z,"TM",Data!U:U,Data!M463),IF(Data!Z463="Zone",SUMIFS(Data!AY:AY,Data!Z:Z,"TM",Data!T:T,Data!M463),IF(Data!Z463="Region",SUMIFS(Data!AY:AY,Data!Z:Z,"TM",Data!S:S,Data!M463),IF(Data!Z463="Country",SUMIFS(Data!AY:AY,Data!Z:Z,"TM",Data!R:R,Data!M463),0)))))))</f>
        <v>0</v>
      </c>
      <c r="AZ463" s="18">
        <f>IF(Z463="TM",(COUNTIFS(Orders!AD:AD,Data!M463,Orders!W:W,0,Orders!X:X,0,Orders!S:S,"*Tab*")+COUNTIFS(Orders!AD:AD,Data!M463,Orders!W:W,1,Orders!X:X,1,Orders!S:S,"*Tab*")),IF(Data!Z463="AAM",SUMIFS(Data!AZ:AZ,Data!Z:Z,"TM",Data!X:X,Data!M463),IF(Data!Z463="AM",SUMIFS(Data!AZ:AZ,Data!Z:Z,"TM",Data!V:V,Data!M463),IF(Data!Z463="AZM",SUMIFS(Data!AZ:AZ,Data!Z:Z,"TM",Data!U:U,Data!M463),IF(Data!Z463="Zone",SUMIFS(Data!AZ:AZ,Data!Z:Z,"TM",Data!T:T,Data!M463),IF(Data!Z463="Region",SUMIFS(Data!AZ:AZ,Data!Z:Z,"TM",Data!S:S,Data!M463),IF(Data!Z463="Country",SUMIFS(Data!AZ:AZ,Data!Z:Z,"TM",Data!R:R,Data!M463),0)))))))</f>
        <v>0</v>
      </c>
      <c r="BA463" s="18">
        <f>IF(Z463="TM",(COUNTIFS(Orders!AD:AD,Data!M463,Orders!W:W,0,Orders!X:X,0,Orders!S:S,"*Dental*")+COUNTIFS(Orders!AD:AD,Data!M463,Orders!W:W,1,Orders!X:X,1,Orders!S:S,"*Dental*")+COUNTIFS(Orders!AD:AD,Data!M463,Orders!W:W,0,Orders!X:X,0,Orders!S:S,"*Pediatric*")+COUNTIFS(Orders!AD:AD,Data!M463,Orders!W:W,1,Orders!X:X,1,Orders!S:S,"*Pediatric*")),IF(Data!Z463="AAM",SUMIFS(Data!BA:BA,Data!Z:Z,"TM",Data!X:X,Data!M463),IF(Data!Z463="AM",SUMIFS(Data!BA:BA,Data!Z:Z,"TM",Data!V:V,Data!M463),IF(Data!Z463="AZM",SUMIFS(Data!BA:BA,Data!Z:Z,"TM",Data!U:U,Data!M463),IF(Data!Z463="Zone",SUMIFS(Data!BA:BA,Data!Z:Z,"TM",Data!T:T,Data!M463),IF(Data!Z463="Region",SUMIFS(Data!BA:BA,Data!Z:Z,"TM",Data!S:S,Data!M463),IF(Data!Z463="Country",SUMIFS(Data!BA:BA,Data!Z:Z,"TM",Data!R:R,Data!M463),0)))))))</f>
        <v>0</v>
      </c>
      <c r="BB463" s="18">
        <f>IF(Z463="TM",(COUNTIFS(Orders!AD:AD,Data!M463,Orders!W:W,0,Orders!X:X,0,Orders!S:S,"*Fabric*")+COUNTIFS(Orders!AD:AD,Data!M463,Orders!W:W,1,Orders!X:X,1,Orders!S:S,"*Fabric*")),IF(Data!Z463="AAM",SUMIFS(Data!BB:BB,Data!Z:Z,"TM",Data!X:X,Data!M463),IF(Data!Z463="AM",SUMIFS(Data!BB:BB,Data!Z:Z,"TM",Data!V:V,Data!M463),IF(Data!Z463="AZM",SUMIFS(Data!BB:BB,Data!Z:Z,"TM",Data!U:U,Data!M463),IF(Data!Z463="Zone",SUMIFS(Data!BB:BB,Data!Z:Z,"TM",Data!T:T,Data!M463),IF(Data!Z463="Region",SUMIFS(Data!BB:BB,Data!Z:Z,"TM",Data!S:S,Data!M463),IF(Data!Z463="Country",SUMIFS(Data!BB:BB,Data!Z:Z,"TM",Data!R:R,Data!M463),0)))))))</f>
        <v>0</v>
      </c>
    </row>
    <row r="464" spans="1:54" ht="15.75" x14ac:dyDescent="0.3">
      <c r="A464" s="33" t="str">
        <f t="shared" si="139"/>
        <v/>
      </c>
      <c r="B464" s="33" t="b">
        <f t="shared" si="140"/>
        <v>1</v>
      </c>
      <c r="C464" s="33" t="e">
        <f>IF(ISERROR(SMALL($D$4:$D$594,E464)),””,SMALL($D$4:$D$594,E464))</f>
        <v>#NAME?</v>
      </c>
      <c r="D464" s="34" t="str">
        <f t="shared" si="141"/>
        <v/>
      </c>
      <c r="E464" s="33">
        <f>ROWS($E$4:E464)</f>
        <v>461</v>
      </c>
      <c r="F464" s="33">
        <f t="shared" si="142"/>
        <v>0</v>
      </c>
      <c r="G464" s="33">
        <f>IF(OR(Report!$C$7="",Report!$C$7="All Levels"),1,IF(Report!$C$7=Data!Z464,1,0))</f>
        <v>0</v>
      </c>
      <c r="H464" s="33">
        <f t="shared" si="143"/>
        <v>1</v>
      </c>
      <c r="I464" s="33">
        <f t="shared" si="144"/>
        <v>3</v>
      </c>
      <c r="J464" s="33">
        <f>IF(OR(Report!$F$7="",Report!$F$7="All AMs"),1,IF(Report!$F$7=Data!W464,1,0))</f>
        <v>1</v>
      </c>
      <c r="K464" s="33">
        <f>IF(OR(Report!$E$7="",Report!$E$7="All Zones"),1,IF(Report!$E$7=Data!P464,1,0))</f>
        <v>1</v>
      </c>
      <c r="L464" s="33">
        <f>IF(OR(Report!$D$7="",Report!$D$7="All Regions"),1,IF(Report!$D$7=Data!O464,1,0))</f>
        <v>1</v>
      </c>
      <c r="M464" s="67" t="s">
        <v>1314</v>
      </c>
      <c r="N464" s="67" t="s">
        <v>1315</v>
      </c>
      <c r="O464" s="68" t="s">
        <v>21</v>
      </c>
      <c r="P464" s="68" t="s">
        <v>689</v>
      </c>
      <c r="Q464" s="68" t="s">
        <v>849</v>
      </c>
      <c r="R464" s="67" t="s">
        <v>777</v>
      </c>
      <c r="S464" s="67" t="s">
        <v>757</v>
      </c>
      <c r="T464" s="67" t="s">
        <v>758</v>
      </c>
      <c r="U464" s="67"/>
      <c r="V464" s="67" t="s">
        <v>852</v>
      </c>
      <c r="W464" s="67" t="s">
        <v>733</v>
      </c>
      <c r="X464" s="67"/>
      <c r="Y464" s="68" t="s">
        <v>362</v>
      </c>
      <c r="Z464" s="68" t="s">
        <v>13</v>
      </c>
      <c r="AA464" s="68" t="s">
        <v>70</v>
      </c>
      <c r="AB464" s="18">
        <f>IF(Z464="TM",IF(AA464="H",(COUNTIFS(Orders!AD:AD,Data!M464,Orders!W:W,0,Orders!X:X,0)+COUNTIFS(Orders!AD:AD,Data!M464,Orders!W:W,1,Orders!X:X,1)),0),IF(Data!Z464="AAM",SUMIFS(Data!AB:AB,Data!Z:Z,"TM",Data!X:X,Data!M464,AA:AA,"H"),IF(Data!Z464="AM",SUMIFS(Data!AB:AB,Data!Z:Z,"TM",Data!V:V,Data!M464,AA:AA,"H"),IF(Data!Z464="AZM",SUMIFS(Data!AB:AB,Data!Z:Z,"TM",Data!U:U,Data!M464,AA:AA,"H"),IF(Data!Z464="ZM",SUMIFS(Data!AB:AB,Data!Z:Z,"TM",Data!T:T,Data!M464,AA:AA,"H"),IF(Data!Z464="RM",SUMIFS(Data!AB:AB,Data!Z:Z,"TM",Data!S:S,Data!M464,AA:AA,"H"),IF(Data!Z464="CM",SUMIFS(Data!AB:AB,Data!Z:Z,"TM",Data!R:R,Data!M464,AA:AA,"H"),"")))))))</f>
        <v>0</v>
      </c>
      <c r="AC464" s="28">
        <f>IF(Z464="TM",IF(AA464="H",(SUMIFS(Orders!AG:AG,Orders!AD:AD,Data!M464,Orders!W:W,0,Orders!X:X,0)+SUMIFS(Orders!AG:AG,Orders!AD:AD,Data!M464,Orders!W:W,1,Orders!X:X,1))/12000,0),IF(Data!Z464="AAM",SUMIFS(Data!AC:AC,Data!Z:Z,"TM",Data!X:X,Data!M464,AA:AA,"H"),IF(Data!Z464="AM",SUMIFS(Data!AC:AC,Data!Z:Z,"TM",Data!V:V,Data!M464,AA:AA,"H"),IF(Data!Z464="AZM",SUMIFS(Data!AC:AC,Data!Z:Z,"TM",Data!U:U,Data!M464,AA:AA,"H"),IF(Data!Z464="Zone",SUMIFS(Data!AC:AC,Data!Z:Z,"TM",Data!T:T,Data!M464,AA:AA,"H"),IF(Data!Z464="Region",SUMIFS(Data!AC:AC,Data!Z:Z,"TM",Data!S:S,Data!M464,AA:AA,"H"),IF(Data!Z464="Country",SUMIFS(Data!AC:AC,Data!Z:Z,"TM",Data!R:R,Data!M464,AA:AA,"H"),"")))))))</f>
        <v>0</v>
      </c>
      <c r="AD464" s="18">
        <f>IF(Z464="TM",0,IF(Data!Z464="AAM",SUMIFS(Data!AD:AD,Data!Z:Z,"TM",Data!X:X,Data!M464,AA:AA,"H"),IF(Data!Z464="AM",SUMIFS(Data!AD:AD,Data!Z:Z,"TM",Data!V:V,Data!M464,AA:AA,"H"),IF(Data!Z464="AZM",SUMIFS(Data!AD:AD,Data!Z:Z,"TM",Data!U:U,Data!M464,AA:AA,"H"),IF(Data!Z464="Zone",SUMIFS(Data!AD:AD,Data!Z:Z,"TM",Data!T:T,Data!M464,AA:AA,"H"),IF(Data!Z464="Region",SUMIFS(Data!AD:AD,Data!Z:Z,"TM",Data!S:S,Data!M464,AA:AA,"H"),IF(Data!Z464="Country",SUMIFS(Data!AD:AD,Data!Z:Z,"TM",Data!R:R,Data!M464,AA:AA,"H"),"")))))))</f>
        <v>0</v>
      </c>
      <c r="AE464" s="27">
        <f t="shared" si="128"/>
        <v>0</v>
      </c>
      <c r="AF464" s="26">
        <f t="shared" si="129"/>
        <v>0</v>
      </c>
      <c r="AG464" s="26">
        <f t="shared" si="130"/>
        <v>0</v>
      </c>
      <c r="AH464" s="26">
        <f t="shared" si="131"/>
        <v>0</v>
      </c>
      <c r="AJ464" s="28">
        <f>IF(Z464="TM",IF(AA464="U",(SUMIFS(Orders!AG:AG,Orders!AD:AD,Data!M464,Orders!W:W,0,Orders!X:X,0)+SUMIFS(Orders!AG:AG,Orders!AD:AD,Data!M464,Orders!W:W,1,Orders!X:X,1))/12000,0),IF(Data!Z464="AAM",SUMIFS(Data!AJ:AJ,Data!Z:Z,"TM",Data!X:X,Data!M464,AA:AA,"U"),IF(Data!Z464="AM",SUMIFS(Data!AJ:AJ,Data!Z:Z,"TM",Data!V:V,Data!M464,AA:AA,"U"),IF(Data!Z464="AZM",SUMIFS(Data!AJ:AJ,Data!Z:Z,"TM",Data!U:U,Data!M464,AA:AA,"U"),IF(Data!Z464="Zone",SUMIFS(Data!AJ:AJ,Data!Z:Z,"TM",Data!T:T,Data!M464,AA:AA,"U"),IF(Data!Z464="Region",SUMIFS(Data!AJ:AJ,Data!Z:Z,"TM",Data!S:S,Data!M464,AA:AA,"U"),IF(Data!Z464="Country",SUMIFS(Data!AJ:AJ,Data!Z:Z,"TM",Data!R:R,Data!M464,AA:AA,"U"),"")))))))</f>
        <v>0</v>
      </c>
      <c r="AK464" s="18">
        <f>IF(Z464="TM",IF(AA464="U",(SUMIFS(Orders!AG:AG,Orders!AD:AD,Data!M464,Orders!W:W,0,Orders!X:X,0)+SUMIFS(Orders!AG:AG,Orders!AD:AD,Data!M464,Orders!W:W,1,Orders!X:X,1)),0),IF(Data!Z464="AAM",SUMIFS(Data!AK:AK,Data!Z:Z,"TM",Data!X:X,Data!M464,AA:AA,"U"),IF(Data!Z464="AM",SUMIFS(Data!AK:AK,Data!Z:Z,"TM",Data!V:V,Data!M464,AA:AA,"U"),IF(Data!Z464="AZM",SUMIFS(Data!AK:AK,Data!Z:Z,"TM",Data!U:U,Data!M464,AA:AA,"U"),IF(Data!Z464="Zone",SUMIFS(Data!AK:AK,Data!Z:Z,"TM",Data!T:T,Data!M464,AA:AA,"U"),IF(Data!Z464="Region",SUMIFS(Data!AK:AK,Data!Z:Z,"TM",Data!S:S,Data!M464,AA:AA,"U"),IF(Data!Z464="Country",SUMIFS(Data!AK:AK,Data!Z:Z,"TM",Data!R:R,Data!M464,AA:AA,"U"),"")))))))</f>
        <v>0</v>
      </c>
      <c r="AL464" s="18">
        <f>IF(Z464="TM",12000*0,IF(Data!Z464="AAM",SUMIFS(Data!AL:AL,Data!Z:Z,"TM",Data!X:X,Data!M464,AA:AA,"H"),IF(Data!Z464="AM",SUMIFS(Data!AL:AL,Data!Z:Z,"TM",Data!V:V,Data!M464,AA:AA,"H"),IF(Data!Z464="AZM",SUMIFS(Data!AL:AL,Data!Z:Z,"TM",Data!U:U,Data!M464,AA:AA,"H"),IF(Data!Z464="Zone",SUMIFS(Data!AL:AL,Data!Z:Z,"TM",Data!T:T,Data!M464,AA:AA,"H"),IF(Data!Z464="Region",SUMIFS(Data!AL:AL,Data!Z:Z,"TM",Data!S:S,Data!M464,AA:AA,"H"),IF(Data!Z464="Country",SUMIFS(Data!AL:AL,Data!Z:Z,"TM",Data!R:R,Data!M464,AA:AA,"H"),"")))))))</f>
        <v>0</v>
      </c>
      <c r="AM464" s="27">
        <f t="shared" si="132"/>
        <v>0</v>
      </c>
      <c r="AN464" s="26">
        <f t="shared" si="133"/>
        <v>0</v>
      </c>
      <c r="AO464" s="26">
        <f t="shared" si="134"/>
        <v>0</v>
      </c>
      <c r="AQ464" s="28">
        <f t="shared" si="135"/>
        <v>0</v>
      </c>
      <c r="AR464" s="18">
        <f t="shared" si="136"/>
        <v>0</v>
      </c>
      <c r="AS464" s="18">
        <f t="shared" si="137"/>
        <v>0</v>
      </c>
      <c r="AT464" s="27">
        <f t="shared" si="138"/>
        <v>0</v>
      </c>
      <c r="AU464" s="27"/>
      <c r="AV464" s="27"/>
      <c r="AW464" s="18">
        <f>IF(Z464="TM",(COUNTIFS(Orders!AD:AD,Data!M464,Orders!W:W,0,Orders!X:X,0,Orders!S:S,"*Ray*")+COUNTIFS(Orders!AD:AD,Data!M464,Orders!W:W,1,Orders!X:X,1,Orders!S:S,"*Ray*")+COUNTIFS(Orders!AD:AD,Data!M464,Orders!W:W,0,Orders!X:X,0,Orders!S:S,"*Fabric*")+COUNTIFS(Orders!AD:AD,Data!M464,Orders!W:W,1,Orders!X:X,1,Orders!S:S,"*Fabric*")),IF(Data!Z464="AAM",SUMIFS(Data!AW:AW,Data!Z:Z,"TM",Data!X:X,Data!M464),IF(Data!Z464="AM",SUMIFS(Data!AW:AW,Data!Z:Z,"TM",Data!V:V,Data!M464),IF(Data!Z464="AZM",SUMIFS(Data!AW:AW,Data!Z:Z,"TM",Data!U:U,Data!M464),IF(Data!Z464="Zone",SUMIFS(Data!AW:AW,Data!Z:Z,"TM",Data!T:T,Data!M464),IF(Data!Z464="Region",SUMIFS(Data!AW:AW,Data!Z:Z,"TM",Data!S:S,Data!M464),IF(Data!Z464="Country",SUMIFS(Data!AW:AW,Data!Z:Z,"TM",Data!R:R,Data!M464),0)))))))</f>
        <v>0</v>
      </c>
      <c r="AX464" s="18">
        <f>IF(Z464="TM",(COUNTIFS(Orders!AD:AD,Data!M464,Orders!W:W,0,Orders!X:X,0,Orders!S:S,"*Starter*")+COUNTIFS(Orders!AD:AD,Data!M464,Orders!W:W,1,Orders!X:X,1,Orders!S:S,"*Starter*")),IF(Data!Z464="AAM",SUMIFS(Data!AX:AX,Data!Z:Z,"TM",Data!X:X,Data!M464),IF(Data!Z464="AM",SUMIFS(Data!AX:AX,Data!Z:Z,"TM",Data!V:V,Data!M464),IF(Data!Z464="AZM",SUMIFS(Data!AX:AX,Data!Z:Z,"TM",Data!U:U,Data!M464),IF(Data!Z464="Zone",SUMIFS(Data!AX:AX,Data!Z:Z,"TM",Data!T:T,Data!M464),IF(Data!Z464="Region",SUMIFS(Data!AX:AX,Data!Z:Z,"TM",Data!S:S,Data!M464),IF(Data!Z464="Country",SUMIFS(Data!AX:AX,Data!Z:Z,"TM",Data!R:R,Data!M464),0)))))))</f>
        <v>0</v>
      </c>
      <c r="AY464" s="18">
        <f>IF(Z464="TM",(COUNTIFS(Orders!AD:AD,Data!M464,Orders!W:W,0,Orders!X:X,0,Orders!S:S,"*Pro*")+COUNTIFS(Orders!AD:AD,Data!M464,Orders!W:W,1,Orders!X:X,1,Orders!S:S,"*Pro*")),IF(Data!Z464="AAM",SUMIFS(Data!AY:AY,Data!Z:Z,"TM",Data!X:X,Data!M464),IF(Data!Z464="AM",SUMIFS(Data!AY:AY,Data!Z:Z,"TM",Data!V:V,Data!M464),IF(Data!Z464="AZM",SUMIFS(Data!AY:AY,Data!Z:Z,"TM",Data!U:U,Data!M464),IF(Data!Z464="Zone",SUMIFS(Data!AY:AY,Data!Z:Z,"TM",Data!T:T,Data!M464),IF(Data!Z464="Region",SUMIFS(Data!AY:AY,Data!Z:Z,"TM",Data!S:S,Data!M464),IF(Data!Z464="Country",SUMIFS(Data!AY:AY,Data!Z:Z,"TM",Data!R:R,Data!M464),0)))))))</f>
        <v>0</v>
      </c>
      <c r="AZ464" s="18">
        <f>IF(Z464="TM",(COUNTIFS(Orders!AD:AD,Data!M464,Orders!W:W,0,Orders!X:X,0,Orders!S:S,"*Tab*")+COUNTIFS(Orders!AD:AD,Data!M464,Orders!W:W,1,Orders!X:X,1,Orders!S:S,"*Tab*")),IF(Data!Z464="AAM",SUMIFS(Data!AZ:AZ,Data!Z:Z,"TM",Data!X:X,Data!M464),IF(Data!Z464="AM",SUMIFS(Data!AZ:AZ,Data!Z:Z,"TM",Data!V:V,Data!M464),IF(Data!Z464="AZM",SUMIFS(Data!AZ:AZ,Data!Z:Z,"TM",Data!U:U,Data!M464),IF(Data!Z464="Zone",SUMIFS(Data!AZ:AZ,Data!Z:Z,"TM",Data!T:T,Data!M464),IF(Data!Z464="Region",SUMIFS(Data!AZ:AZ,Data!Z:Z,"TM",Data!S:S,Data!M464),IF(Data!Z464="Country",SUMIFS(Data!AZ:AZ,Data!Z:Z,"TM",Data!R:R,Data!M464),0)))))))</f>
        <v>0</v>
      </c>
      <c r="BA464" s="18">
        <f>IF(Z464="TM",(COUNTIFS(Orders!AD:AD,Data!M464,Orders!W:W,0,Orders!X:X,0,Orders!S:S,"*Dental*")+COUNTIFS(Orders!AD:AD,Data!M464,Orders!W:W,1,Orders!X:X,1,Orders!S:S,"*Dental*")+COUNTIFS(Orders!AD:AD,Data!M464,Orders!W:W,0,Orders!X:X,0,Orders!S:S,"*Pediatric*")+COUNTIFS(Orders!AD:AD,Data!M464,Orders!W:W,1,Orders!X:X,1,Orders!S:S,"*Pediatric*")),IF(Data!Z464="AAM",SUMIFS(Data!BA:BA,Data!Z:Z,"TM",Data!X:X,Data!M464),IF(Data!Z464="AM",SUMIFS(Data!BA:BA,Data!Z:Z,"TM",Data!V:V,Data!M464),IF(Data!Z464="AZM",SUMIFS(Data!BA:BA,Data!Z:Z,"TM",Data!U:U,Data!M464),IF(Data!Z464="Zone",SUMIFS(Data!BA:BA,Data!Z:Z,"TM",Data!T:T,Data!M464),IF(Data!Z464="Region",SUMIFS(Data!BA:BA,Data!Z:Z,"TM",Data!S:S,Data!M464),IF(Data!Z464="Country",SUMIFS(Data!BA:BA,Data!Z:Z,"TM",Data!R:R,Data!M464),0)))))))</f>
        <v>0</v>
      </c>
      <c r="BB464" s="18">
        <f>IF(Z464="TM",(COUNTIFS(Orders!AD:AD,Data!M464,Orders!W:W,0,Orders!X:X,0,Orders!S:S,"*Fabric*")+COUNTIFS(Orders!AD:AD,Data!M464,Orders!W:W,1,Orders!X:X,1,Orders!S:S,"*Fabric*")),IF(Data!Z464="AAM",SUMIFS(Data!BB:BB,Data!Z:Z,"TM",Data!X:X,Data!M464),IF(Data!Z464="AM",SUMIFS(Data!BB:BB,Data!Z:Z,"TM",Data!V:V,Data!M464),IF(Data!Z464="AZM",SUMIFS(Data!BB:BB,Data!Z:Z,"TM",Data!U:U,Data!M464),IF(Data!Z464="Zone",SUMIFS(Data!BB:BB,Data!Z:Z,"TM",Data!T:T,Data!M464),IF(Data!Z464="Region",SUMIFS(Data!BB:BB,Data!Z:Z,"TM",Data!S:S,Data!M464),IF(Data!Z464="Country",SUMIFS(Data!BB:BB,Data!Z:Z,"TM",Data!R:R,Data!M464),0)))))))</f>
        <v>0</v>
      </c>
    </row>
    <row r="465" spans="1:54" ht="15.75" x14ac:dyDescent="0.3">
      <c r="A465" s="33" t="str">
        <f t="shared" si="139"/>
        <v/>
      </c>
      <c r="B465" s="33" t="b">
        <f t="shared" si="140"/>
        <v>1</v>
      </c>
      <c r="C465" s="33" t="e">
        <f>IF(ISERROR(SMALL($D$4:$D$594,E465)),””,SMALL($D$4:$D$594,E465))</f>
        <v>#NAME?</v>
      </c>
      <c r="D465" s="34" t="str">
        <f t="shared" si="141"/>
        <v/>
      </c>
      <c r="E465" s="33">
        <f>ROWS($E$4:E465)</f>
        <v>462</v>
      </c>
      <c r="F465" s="33">
        <f t="shared" si="142"/>
        <v>0</v>
      </c>
      <c r="G465" s="33">
        <f>IF(OR(Report!$C$7="",Report!$C$7="All Levels"),1,IF(Report!$C$7=Data!Z465,1,0))</f>
        <v>0</v>
      </c>
      <c r="H465" s="33">
        <f t="shared" si="143"/>
        <v>1</v>
      </c>
      <c r="I465" s="33">
        <f t="shared" si="144"/>
        <v>3</v>
      </c>
      <c r="J465" s="33">
        <f>IF(OR(Report!$F$7="",Report!$F$7="All AMs"),1,IF(Report!$F$7=Data!W465,1,0))</f>
        <v>1</v>
      </c>
      <c r="K465" s="33">
        <f>IF(OR(Report!$E$7="",Report!$E$7="All Zones"),1,IF(Report!$E$7=Data!P465,1,0))</f>
        <v>1</v>
      </c>
      <c r="L465" s="33">
        <f>IF(OR(Report!$D$7="",Report!$D$7="All Regions"),1,IF(Report!$D$7=Data!O465,1,0))</f>
        <v>1</v>
      </c>
      <c r="M465" s="67" t="s">
        <v>548</v>
      </c>
      <c r="N465" s="67" t="s">
        <v>1316</v>
      </c>
      <c r="O465" s="68" t="s">
        <v>21</v>
      </c>
      <c r="P465" s="68" t="s">
        <v>689</v>
      </c>
      <c r="Q465" s="68" t="s">
        <v>849</v>
      </c>
      <c r="R465" s="67" t="s">
        <v>777</v>
      </c>
      <c r="S465" s="67" t="s">
        <v>757</v>
      </c>
      <c r="T465" s="67" t="s">
        <v>758</v>
      </c>
      <c r="U465" s="67"/>
      <c r="V465" s="67" t="s">
        <v>852</v>
      </c>
      <c r="W465" s="67" t="s">
        <v>733</v>
      </c>
      <c r="X465" s="67"/>
      <c r="Y465" s="68" t="s">
        <v>362</v>
      </c>
      <c r="Z465" s="68" t="s">
        <v>13</v>
      </c>
      <c r="AA465" s="68" t="s">
        <v>925</v>
      </c>
      <c r="AB465" s="18">
        <f>IF(Z465="TM",IF(AA465="H",(COUNTIFS(Orders!AD:AD,Data!M465,Orders!W:W,0,Orders!X:X,0)+COUNTIFS(Orders!AD:AD,Data!M465,Orders!W:W,1,Orders!X:X,1)),0),IF(Data!Z465="AAM",SUMIFS(Data!AB:AB,Data!Z:Z,"TM",Data!X:X,Data!M465,AA:AA,"H"),IF(Data!Z465="AM",SUMIFS(Data!AB:AB,Data!Z:Z,"TM",Data!V:V,Data!M465,AA:AA,"H"),IF(Data!Z465="AZM",SUMIFS(Data!AB:AB,Data!Z:Z,"TM",Data!U:U,Data!M465,AA:AA,"H"),IF(Data!Z465="ZM",SUMIFS(Data!AB:AB,Data!Z:Z,"TM",Data!T:T,Data!M465,AA:AA,"H"),IF(Data!Z465="RM",SUMIFS(Data!AB:AB,Data!Z:Z,"TM",Data!S:S,Data!M465,AA:AA,"H"),IF(Data!Z465="CM",SUMIFS(Data!AB:AB,Data!Z:Z,"TM",Data!R:R,Data!M465,AA:AA,"H"),"")))))))</f>
        <v>0</v>
      </c>
      <c r="AC465" s="28">
        <f>IF(Z465="TM",IF(AA465="H",(SUMIFS(Orders!AG:AG,Orders!AD:AD,Data!M465,Orders!W:W,0,Orders!X:X,0)+SUMIFS(Orders!AG:AG,Orders!AD:AD,Data!M465,Orders!W:W,1,Orders!X:X,1))/12000,0),IF(Data!Z465="AAM",SUMIFS(Data!AC:AC,Data!Z:Z,"TM",Data!X:X,Data!M465,AA:AA,"H"),IF(Data!Z465="AM",SUMIFS(Data!AC:AC,Data!Z:Z,"TM",Data!V:V,Data!M465,AA:AA,"H"),IF(Data!Z465="AZM",SUMIFS(Data!AC:AC,Data!Z:Z,"TM",Data!U:U,Data!M465,AA:AA,"H"),IF(Data!Z465="Zone",SUMIFS(Data!AC:AC,Data!Z:Z,"TM",Data!T:T,Data!M465,AA:AA,"H"),IF(Data!Z465="Region",SUMIFS(Data!AC:AC,Data!Z:Z,"TM",Data!S:S,Data!M465,AA:AA,"H"),IF(Data!Z465="Country",SUMIFS(Data!AC:AC,Data!Z:Z,"TM",Data!R:R,Data!M465,AA:AA,"H"),"")))))))</f>
        <v>0</v>
      </c>
      <c r="AD465" s="18">
        <f>IF(Z465="TM",0,IF(Data!Z465="AAM",SUMIFS(Data!AD:AD,Data!Z:Z,"TM",Data!X:X,Data!M465,AA:AA,"H"),IF(Data!Z465="AM",SUMIFS(Data!AD:AD,Data!Z:Z,"TM",Data!V:V,Data!M465,AA:AA,"H"),IF(Data!Z465="AZM",SUMIFS(Data!AD:AD,Data!Z:Z,"TM",Data!U:U,Data!M465,AA:AA,"H"),IF(Data!Z465="Zone",SUMIFS(Data!AD:AD,Data!Z:Z,"TM",Data!T:T,Data!M465,AA:AA,"H"),IF(Data!Z465="Region",SUMIFS(Data!AD:AD,Data!Z:Z,"TM",Data!S:S,Data!M465,AA:AA,"H"),IF(Data!Z465="Country",SUMIFS(Data!AD:AD,Data!Z:Z,"TM",Data!R:R,Data!M465,AA:AA,"H"),"")))))))</f>
        <v>0</v>
      </c>
      <c r="AE465" s="27">
        <f t="shared" si="128"/>
        <v>0</v>
      </c>
      <c r="AF465" s="26">
        <f t="shared" si="129"/>
        <v>0</v>
      </c>
      <c r="AG465" s="26">
        <f t="shared" si="130"/>
        <v>0</v>
      </c>
      <c r="AH465" s="26">
        <f t="shared" si="131"/>
        <v>0</v>
      </c>
      <c r="AJ465" s="28">
        <f>IF(Z465="TM",IF(AA465="U",(SUMIFS(Orders!AG:AG,Orders!AD:AD,Data!M465,Orders!W:W,0,Orders!X:X,0)+SUMIFS(Orders!AG:AG,Orders!AD:AD,Data!M465,Orders!W:W,1,Orders!X:X,1))/12000,0),IF(Data!Z465="AAM",SUMIFS(Data!AJ:AJ,Data!Z:Z,"TM",Data!X:X,Data!M465,AA:AA,"U"),IF(Data!Z465="AM",SUMIFS(Data!AJ:AJ,Data!Z:Z,"TM",Data!V:V,Data!M465,AA:AA,"U"),IF(Data!Z465="AZM",SUMIFS(Data!AJ:AJ,Data!Z:Z,"TM",Data!U:U,Data!M465,AA:AA,"U"),IF(Data!Z465="Zone",SUMIFS(Data!AJ:AJ,Data!Z:Z,"TM",Data!T:T,Data!M465,AA:AA,"U"),IF(Data!Z465="Region",SUMIFS(Data!AJ:AJ,Data!Z:Z,"TM",Data!S:S,Data!M465,AA:AA,"U"),IF(Data!Z465="Country",SUMIFS(Data!AJ:AJ,Data!Z:Z,"TM",Data!R:R,Data!M465,AA:AA,"U"),"")))))))</f>
        <v>0</v>
      </c>
      <c r="AK465" s="18">
        <f>IF(Z465="TM",IF(AA465="U",(SUMIFS(Orders!AG:AG,Orders!AD:AD,Data!M465,Orders!W:W,0,Orders!X:X,0)+SUMIFS(Orders!AG:AG,Orders!AD:AD,Data!M465,Orders!W:W,1,Orders!X:X,1)),0),IF(Data!Z465="AAM",SUMIFS(Data!AK:AK,Data!Z:Z,"TM",Data!X:X,Data!M465,AA:AA,"U"),IF(Data!Z465="AM",SUMIFS(Data!AK:AK,Data!Z:Z,"TM",Data!V:V,Data!M465,AA:AA,"U"),IF(Data!Z465="AZM",SUMIFS(Data!AK:AK,Data!Z:Z,"TM",Data!U:U,Data!M465,AA:AA,"U"),IF(Data!Z465="Zone",SUMIFS(Data!AK:AK,Data!Z:Z,"TM",Data!T:T,Data!M465,AA:AA,"U"),IF(Data!Z465="Region",SUMIFS(Data!AK:AK,Data!Z:Z,"TM",Data!S:S,Data!M465,AA:AA,"U"),IF(Data!Z465="Country",SUMIFS(Data!AK:AK,Data!Z:Z,"TM",Data!R:R,Data!M465,AA:AA,"U"),"")))))))</f>
        <v>0</v>
      </c>
      <c r="AL465" s="18">
        <f>IF(Z465="TM",12000*0,IF(Data!Z465="AAM",SUMIFS(Data!AL:AL,Data!Z:Z,"TM",Data!X:X,Data!M465,AA:AA,"H"),IF(Data!Z465="AM",SUMIFS(Data!AL:AL,Data!Z:Z,"TM",Data!V:V,Data!M465,AA:AA,"H"),IF(Data!Z465="AZM",SUMIFS(Data!AL:AL,Data!Z:Z,"TM",Data!U:U,Data!M465,AA:AA,"H"),IF(Data!Z465="Zone",SUMIFS(Data!AL:AL,Data!Z:Z,"TM",Data!T:T,Data!M465,AA:AA,"H"),IF(Data!Z465="Region",SUMIFS(Data!AL:AL,Data!Z:Z,"TM",Data!S:S,Data!M465,AA:AA,"H"),IF(Data!Z465="Country",SUMIFS(Data!AL:AL,Data!Z:Z,"TM",Data!R:R,Data!M465,AA:AA,"H"),"")))))))</f>
        <v>0</v>
      </c>
      <c r="AM465" s="27">
        <f t="shared" si="132"/>
        <v>0</v>
      </c>
      <c r="AN465" s="26">
        <f t="shared" si="133"/>
        <v>0</v>
      </c>
      <c r="AO465" s="26">
        <f t="shared" si="134"/>
        <v>0</v>
      </c>
      <c r="AQ465" s="28">
        <f t="shared" si="135"/>
        <v>0</v>
      </c>
      <c r="AR465" s="18">
        <f t="shared" si="136"/>
        <v>0</v>
      </c>
      <c r="AS465" s="18">
        <f t="shared" si="137"/>
        <v>0</v>
      </c>
      <c r="AT465" s="27">
        <f t="shared" si="138"/>
        <v>0</v>
      </c>
      <c r="AU465" s="27"/>
      <c r="AV465" s="27"/>
      <c r="AW465" s="18">
        <f>IF(Z465="TM",(COUNTIFS(Orders!AD:AD,Data!M465,Orders!W:W,0,Orders!X:X,0,Orders!S:S,"*Ray*")+COUNTIFS(Orders!AD:AD,Data!M465,Orders!W:W,1,Orders!X:X,1,Orders!S:S,"*Ray*")+COUNTIFS(Orders!AD:AD,Data!M465,Orders!W:W,0,Orders!X:X,0,Orders!S:S,"*Fabric*")+COUNTIFS(Orders!AD:AD,Data!M465,Orders!W:W,1,Orders!X:X,1,Orders!S:S,"*Fabric*")),IF(Data!Z465="AAM",SUMIFS(Data!AW:AW,Data!Z:Z,"TM",Data!X:X,Data!M465),IF(Data!Z465="AM",SUMIFS(Data!AW:AW,Data!Z:Z,"TM",Data!V:V,Data!M465),IF(Data!Z465="AZM",SUMIFS(Data!AW:AW,Data!Z:Z,"TM",Data!U:U,Data!M465),IF(Data!Z465="Zone",SUMIFS(Data!AW:AW,Data!Z:Z,"TM",Data!T:T,Data!M465),IF(Data!Z465="Region",SUMIFS(Data!AW:AW,Data!Z:Z,"TM",Data!S:S,Data!M465),IF(Data!Z465="Country",SUMIFS(Data!AW:AW,Data!Z:Z,"TM",Data!R:R,Data!M465),0)))))))</f>
        <v>0</v>
      </c>
      <c r="AX465" s="18">
        <f>IF(Z465="TM",(COUNTIFS(Orders!AD:AD,Data!M465,Orders!W:W,0,Orders!X:X,0,Orders!S:S,"*Starter*")+COUNTIFS(Orders!AD:AD,Data!M465,Orders!W:W,1,Orders!X:X,1,Orders!S:S,"*Starter*")),IF(Data!Z465="AAM",SUMIFS(Data!AX:AX,Data!Z:Z,"TM",Data!X:X,Data!M465),IF(Data!Z465="AM",SUMIFS(Data!AX:AX,Data!Z:Z,"TM",Data!V:V,Data!M465),IF(Data!Z465="AZM",SUMIFS(Data!AX:AX,Data!Z:Z,"TM",Data!U:U,Data!M465),IF(Data!Z465="Zone",SUMIFS(Data!AX:AX,Data!Z:Z,"TM",Data!T:T,Data!M465),IF(Data!Z465="Region",SUMIFS(Data!AX:AX,Data!Z:Z,"TM",Data!S:S,Data!M465),IF(Data!Z465="Country",SUMIFS(Data!AX:AX,Data!Z:Z,"TM",Data!R:R,Data!M465),0)))))))</f>
        <v>0</v>
      </c>
      <c r="AY465" s="18">
        <f>IF(Z465="TM",(COUNTIFS(Orders!AD:AD,Data!M465,Orders!W:W,0,Orders!X:X,0,Orders!S:S,"*Pro*")+COUNTIFS(Orders!AD:AD,Data!M465,Orders!W:W,1,Orders!X:X,1,Orders!S:S,"*Pro*")),IF(Data!Z465="AAM",SUMIFS(Data!AY:AY,Data!Z:Z,"TM",Data!X:X,Data!M465),IF(Data!Z465="AM",SUMIFS(Data!AY:AY,Data!Z:Z,"TM",Data!V:V,Data!M465),IF(Data!Z465="AZM",SUMIFS(Data!AY:AY,Data!Z:Z,"TM",Data!U:U,Data!M465),IF(Data!Z465="Zone",SUMIFS(Data!AY:AY,Data!Z:Z,"TM",Data!T:T,Data!M465),IF(Data!Z465="Region",SUMIFS(Data!AY:AY,Data!Z:Z,"TM",Data!S:S,Data!M465),IF(Data!Z465="Country",SUMIFS(Data!AY:AY,Data!Z:Z,"TM",Data!R:R,Data!M465),0)))))))</f>
        <v>0</v>
      </c>
      <c r="AZ465" s="18">
        <f>IF(Z465="TM",(COUNTIFS(Orders!AD:AD,Data!M465,Orders!W:W,0,Orders!X:X,0,Orders!S:S,"*Tab*")+COUNTIFS(Orders!AD:AD,Data!M465,Orders!W:W,1,Orders!X:X,1,Orders!S:S,"*Tab*")),IF(Data!Z465="AAM",SUMIFS(Data!AZ:AZ,Data!Z:Z,"TM",Data!X:X,Data!M465),IF(Data!Z465="AM",SUMIFS(Data!AZ:AZ,Data!Z:Z,"TM",Data!V:V,Data!M465),IF(Data!Z465="AZM",SUMIFS(Data!AZ:AZ,Data!Z:Z,"TM",Data!U:U,Data!M465),IF(Data!Z465="Zone",SUMIFS(Data!AZ:AZ,Data!Z:Z,"TM",Data!T:T,Data!M465),IF(Data!Z465="Region",SUMIFS(Data!AZ:AZ,Data!Z:Z,"TM",Data!S:S,Data!M465),IF(Data!Z465="Country",SUMIFS(Data!AZ:AZ,Data!Z:Z,"TM",Data!R:R,Data!M465),0)))))))</f>
        <v>0</v>
      </c>
      <c r="BA465" s="18">
        <f>IF(Z465="TM",(COUNTIFS(Orders!AD:AD,Data!M465,Orders!W:W,0,Orders!X:X,0,Orders!S:S,"*Dental*")+COUNTIFS(Orders!AD:AD,Data!M465,Orders!W:W,1,Orders!X:X,1,Orders!S:S,"*Dental*")+COUNTIFS(Orders!AD:AD,Data!M465,Orders!W:W,0,Orders!X:X,0,Orders!S:S,"*Pediatric*")+COUNTIFS(Orders!AD:AD,Data!M465,Orders!W:W,1,Orders!X:X,1,Orders!S:S,"*Pediatric*")),IF(Data!Z465="AAM",SUMIFS(Data!BA:BA,Data!Z:Z,"TM",Data!X:X,Data!M465),IF(Data!Z465="AM",SUMIFS(Data!BA:BA,Data!Z:Z,"TM",Data!V:V,Data!M465),IF(Data!Z465="AZM",SUMIFS(Data!BA:BA,Data!Z:Z,"TM",Data!U:U,Data!M465),IF(Data!Z465="Zone",SUMIFS(Data!BA:BA,Data!Z:Z,"TM",Data!T:T,Data!M465),IF(Data!Z465="Region",SUMIFS(Data!BA:BA,Data!Z:Z,"TM",Data!S:S,Data!M465),IF(Data!Z465="Country",SUMIFS(Data!BA:BA,Data!Z:Z,"TM",Data!R:R,Data!M465),0)))))))</f>
        <v>0</v>
      </c>
      <c r="BB465" s="18">
        <f>IF(Z465="TM",(COUNTIFS(Orders!AD:AD,Data!M465,Orders!W:W,0,Orders!X:X,0,Orders!S:S,"*Fabric*")+COUNTIFS(Orders!AD:AD,Data!M465,Orders!W:W,1,Orders!X:X,1,Orders!S:S,"*Fabric*")),IF(Data!Z465="AAM",SUMIFS(Data!BB:BB,Data!Z:Z,"TM",Data!X:X,Data!M465),IF(Data!Z465="AM",SUMIFS(Data!BB:BB,Data!Z:Z,"TM",Data!V:V,Data!M465),IF(Data!Z465="AZM",SUMIFS(Data!BB:BB,Data!Z:Z,"TM",Data!U:U,Data!M465),IF(Data!Z465="Zone",SUMIFS(Data!BB:BB,Data!Z:Z,"TM",Data!T:T,Data!M465),IF(Data!Z465="Region",SUMIFS(Data!BB:BB,Data!Z:Z,"TM",Data!S:S,Data!M465),IF(Data!Z465="Country",SUMIFS(Data!BB:BB,Data!Z:Z,"TM",Data!R:R,Data!M465),0)))))))</f>
        <v>0</v>
      </c>
    </row>
    <row r="466" spans="1:54" ht="15.75" x14ac:dyDescent="0.3">
      <c r="A466" s="33" t="str">
        <f t="shared" si="139"/>
        <v/>
      </c>
      <c r="B466" s="33" t="b">
        <f t="shared" si="140"/>
        <v>1</v>
      </c>
      <c r="C466" s="33" t="e">
        <f>IF(ISERROR(SMALL($D$4:$D$594,E466)),””,SMALL($D$4:$D$594,E466))</f>
        <v>#NAME?</v>
      </c>
      <c r="D466" s="34" t="str">
        <f t="shared" si="141"/>
        <v/>
      </c>
      <c r="E466" s="33">
        <f>ROWS($E$4:E466)</f>
        <v>463</v>
      </c>
      <c r="F466" s="33">
        <f t="shared" si="142"/>
        <v>0</v>
      </c>
      <c r="G466" s="33">
        <f>IF(OR(Report!$C$7="",Report!$C$7="All Levels"),1,IF(Report!$C$7=Data!Z466,1,0))</f>
        <v>0</v>
      </c>
      <c r="H466" s="33">
        <f t="shared" si="143"/>
        <v>1</v>
      </c>
      <c r="I466" s="33">
        <f t="shared" si="144"/>
        <v>3</v>
      </c>
      <c r="J466" s="33">
        <f>IF(OR(Report!$F$7="",Report!$F$7="All AMs"),1,IF(Report!$F$7=Data!W466,1,0))</f>
        <v>1</v>
      </c>
      <c r="K466" s="33">
        <f>IF(OR(Report!$E$7="",Report!$E$7="All Zones"),1,IF(Report!$E$7=Data!P466,1,0))</f>
        <v>1</v>
      </c>
      <c r="L466" s="33">
        <f>IF(OR(Report!$D$7="",Report!$D$7="All Regions"),1,IF(Report!$D$7=Data!O466,1,0))</f>
        <v>1</v>
      </c>
      <c r="M466" s="67" t="s">
        <v>545</v>
      </c>
      <c r="N466" s="67" t="s">
        <v>1317</v>
      </c>
      <c r="O466" s="68" t="s">
        <v>21</v>
      </c>
      <c r="P466" s="68" t="s">
        <v>689</v>
      </c>
      <c r="Q466" s="68" t="s">
        <v>849</v>
      </c>
      <c r="R466" s="67" t="s">
        <v>777</v>
      </c>
      <c r="S466" s="67" t="s">
        <v>757</v>
      </c>
      <c r="T466" s="67" t="s">
        <v>758</v>
      </c>
      <c r="U466" s="67"/>
      <c r="V466" s="67" t="s">
        <v>852</v>
      </c>
      <c r="W466" s="67" t="s">
        <v>733</v>
      </c>
      <c r="X466" s="67"/>
      <c r="Y466" s="68" t="s">
        <v>362</v>
      </c>
      <c r="Z466" s="68" t="s">
        <v>13</v>
      </c>
      <c r="AA466" s="68" t="s">
        <v>925</v>
      </c>
      <c r="AB466" s="18">
        <f>IF(Z466="TM",IF(AA466="H",(COUNTIFS(Orders!AD:AD,Data!M466,Orders!W:W,0,Orders!X:X,0)+COUNTIFS(Orders!AD:AD,Data!M466,Orders!W:W,1,Orders!X:X,1)),0),IF(Data!Z466="AAM",SUMIFS(Data!AB:AB,Data!Z:Z,"TM",Data!X:X,Data!M466,AA:AA,"H"),IF(Data!Z466="AM",SUMIFS(Data!AB:AB,Data!Z:Z,"TM",Data!V:V,Data!M466,AA:AA,"H"),IF(Data!Z466="AZM",SUMIFS(Data!AB:AB,Data!Z:Z,"TM",Data!U:U,Data!M466,AA:AA,"H"),IF(Data!Z466="ZM",SUMIFS(Data!AB:AB,Data!Z:Z,"TM",Data!T:T,Data!M466,AA:AA,"H"),IF(Data!Z466="RM",SUMIFS(Data!AB:AB,Data!Z:Z,"TM",Data!S:S,Data!M466,AA:AA,"H"),IF(Data!Z466="CM",SUMIFS(Data!AB:AB,Data!Z:Z,"TM",Data!R:R,Data!M466,AA:AA,"H"),"")))))))</f>
        <v>0</v>
      </c>
      <c r="AC466" s="28">
        <f>IF(Z466="TM",IF(AA466="H",(SUMIFS(Orders!AG:AG,Orders!AD:AD,Data!M466,Orders!W:W,0,Orders!X:X,0)+SUMIFS(Orders!AG:AG,Orders!AD:AD,Data!M466,Orders!W:W,1,Orders!X:X,1))/12000,0),IF(Data!Z466="AAM",SUMIFS(Data!AC:AC,Data!Z:Z,"TM",Data!X:X,Data!M466,AA:AA,"H"),IF(Data!Z466="AM",SUMIFS(Data!AC:AC,Data!Z:Z,"TM",Data!V:V,Data!M466,AA:AA,"H"),IF(Data!Z466="AZM",SUMIFS(Data!AC:AC,Data!Z:Z,"TM",Data!U:U,Data!M466,AA:AA,"H"),IF(Data!Z466="Zone",SUMIFS(Data!AC:AC,Data!Z:Z,"TM",Data!T:T,Data!M466,AA:AA,"H"),IF(Data!Z466="Region",SUMIFS(Data!AC:AC,Data!Z:Z,"TM",Data!S:S,Data!M466,AA:AA,"H"),IF(Data!Z466="Country",SUMIFS(Data!AC:AC,Data!Z:Z,"TM",Data!R:R,Data!M466,AA:AA,"H"),"")))))))</f>
        <v>0</v>
      </c>
      <c r="AD466" s="18">
        <f>IF(Z466="TM",0,IF(Data!Z466="AAM",SUMIFS(Data!AD:AD,Data!Z:Z,"TM",Data!X:X,Data!M466,AA:AA,"H"),IF(Data!Z466="AM",SUMIFS(Data!AD:AD,Data!Z:Z,"TM",Data!V:V,Data!M466,AA:AA,"H"),IF(Data!Z466="AZM",SUMIFS(Data!AD:AD,Data!Z:Z,"TM",Data!U:U,Data!M466,AA:AA,"H"),IF(Data!Z466="Zone",SUMIFS(Data!AD:AD,Data!Z:Z,"TM",Data!T:T,Data!M466,AA:AA,"H"),IF(Data!Z466="Region",SUMIFS(Data!AD:AD,Data!Z:Z,"TM",Data!S:S,Data!M466,AA:AA,"H"),IF(Data!Z466="Country",SUMIFS(Data!AD:AD,Data!Z:Z,"TM",Data!R:R,Data!M466,AA:AA,"H"),"")))))))</f>
        <v>0</v>
      </c>
      <c r="AE466" s="27">
        <f t="shared" si="128"/>
        <v>0</v>
      </c>
      <c r="AF466" s="26">
        <f t="shared" si="129"/>
        <v>0</v>
      </c>
      <c r="AG466" s="26">
        <f t="shared" si="130"/>
        <v>0</v>
      </c>
      <c r="AH466" s="26">
        <f t="shared" si="131"/>
        <v>0</v>
      </c>
      <c r="AJ466" s="28">
        <f>IF(Z466="TM",IF(AA466="U",(SUMIFS(Orders!AG:AG,Orders!AD:AD,Data!M466,Orders!W:W,0,Orders!X:X,0)+SUMIFS(Orders!AG:AG,Orders!AD:AD,Data!M466,Orders!W:W,1,Orders!X:X,1))/12000,0),IF(Data!Z466="AAM",SUMIFS(Data!AJ:AJ,Data!Z:Z,"TM",Data!X:X,Data!M466,AA:AA,"U"),IF(Data!Z466="AM",SUMIFS(Data!AJ:AJ,Data!Z:Z,"TM",Data!V:V,Data!M466,AA:AA,"U"),IF(Data!Z466="AZM",SUMIFS(Data!AJ:AJ,Data!Z:Z,"TM",Data!U:U,Data!M466,AA:AA,"U"),IF(Data!Z466="Zone",SUMIFS(Data!AJ:AJ,Data!Z:Z,"TM",Data!T:T,Data!M466,AA:AA,"U"),IF(Data!Z466="Region",SUMIFS(Data!AJ:AJ,Data!Z:Z,"TM",Data!S:S,Data!M466,AA:AA,"U"),IF(Data!Z466="Country",SUMIFS(Data!AJ:AJ,Data!Z:Z,"TM",Data!R:R,Data!M466,AA:AA,"U"),"")))))))</f>
        <v>0</v>
      </c>
      <c r="AK466" s="18">
        <f>IF(Z466="TM",IF(AA466="U",(SUMIFS(Orders!AG:AG,Orders!AD:AD,Data!M466,Orders!W:W,0,Orders!X:X,0)+SUMIFS(Orders!AG:AG,Orders!AD:AD,Data!M466,Orders!W:W,1,Orders!X:X,1)),0),IF(Data!Z466="AAM",SUMIFS(Data!AK:AK,Data!Z:Z,"TM",Data!X:X,Data!M466,AA:AA,"U"),IF(Data!Z466="AM",SUMIFS(Data!AK:AK,Data!Z:Z,"TM",Data!V:V,Data!M466,AA:AA,"U"),IF(Data!Z466="AZM",SUMIFS(Data!AK:AK,Data!Z:Z,"TM",Data!U:U,Data!M466,AA:AA,"U"),IF(Data!Z466="Zone",SUMIFS(Data!AK:AK,Data!Z:Z,"TM",Data!T:T,Data!M466,AA:AA,"U"),IF(Data!Z466="Region",SUMIFS(Data!AK:AK,Data!Z:Z,"TM",Data!S:S,Data!M466,AA:AA,"U"),IF(Data!Z466="Country",SUMIFS(Data!AK:AK,Data!Z:Z,"TM",Data!R:R,Data!M466,AA:AA,"U"),"")))))))</f>
        <v>0</v>
      </c>
      <c r="AL466" s="18">
        <f>IF(Z466="TM",12000*0,IF(Data!Z466="AAM",SUMIFS(Data!AL:AL,Data!Z:Z,"TM",Data!X:X,Data!M466,AA:AA,"H"),IF(Data!Z466="AM",SUMIFS(Data!AL:AL,Data!Z:Z,"TM",Data!V:V,Data!M466,AA:AA,"H"),IF(Data!Z466="AZM",SUMIFS(Data!AL:AL,Data!Z:Z,"TM",Data!U:U,Data!M466,AA:AA,"H"),IF(Data!Z466="Zone",SUMIFS(Data!AL:AL,Data!Z:Z,"TM",Data!T:T,Data!M466,AA:AA,"H"),IF(Data!Z466="Region",SUMIFS(Data!AL:AL,Data!Z:Z,"TM",Data!S:S,Data!M466,AA:AA,"H"),IF(Data!Z466="Country",SUMIFS(Data!AL:AL,Data!Z:Z,"TM",Data!R:R,Data!M466,AA:AA,"H"),"")))))))</f>
        <v>0</v>
      </c>
      <c r="AM466" s="27">
        <f t="shared" si="132"/>
        <v>0</v>
      </c>
      <c r="AN466" s="26">
        <f t="shared" si="133"/>
        <v>0</v>
      </c>
      <c r="AO466" s="26">
        <f t="shared" si="134"/>
        <v>0</v>
      </c>
      <c r="AQ466" s="28">
        <f t="shared" si="135"/>
        <v>0</v>
      </c>
      <c r="AR466" s="18">
        <f t="shared" si="136"/>
        <v>0</v>
      </c>
      <c r="AS466" s="18">
        <f t="shared" si="137"/>
        <v>0</v>
      </c>
      <c r="AT466" s="27">
        <f t="shared" si="138"/>
        <v>0</v>
      </c>
      <c r="AU466" s="27"/>
      <c r="AV466" s="27"/>
      <c r="AW466" s="18">
        <f>IF(Z466="TM",(COUNTIFS(Orders!AD:AD,Data!M466,Orders!W:W,0,Orders!X:X,0,Orders!S:S,"*Ray*")+COUNTIFS(Orders!AD:AD,Data!M466,Orders!W:W,1,Orders!X:X,1,Orders!S:S,"*Ray*")+COUNTIFS(Orders!AD:AD,Data!M466,Orders!W:W,0,Orders!X:X,0,Orders!S:S,"*Fabric*")+COUNTIFS(Orders!AD:AD,Data!M466,Orders!W:W,1,Orders!X:X,1,Orders!S:S,"*Fabric*")),IF(Data!Z466="AAM",SUMIFS(Data!AW:AW,Data!Z:Z,"TM",Data!X:X,Data!M466),IF(Data!Z466="AM",SUMIFS(Data!AW:AW,Data!Z:Z,"TM",Data!V:V,Data!M466),IF(Data!Z466="AZM",SUMIFS(Data!AW:AW,Data!Z:Z,"TM",Data!U:U,Data!M466),IF(Data!Z466="Zone",SUMIFS(Data!AW:AW,Data!Z:Z,"TM",Data!T:T,Data!M466),IF(Data!Z466="Region",SUMIFS(Data!AW:AW,Data!Z:Z,"TM",Data!S:S,Data!M466),IF(Data!Z466="Country",SUMIFS(Data!AW:AW,Data!Z:Z,"TM",Data!R:R,Data!M466),0)))))))</f>
        <v>0</v>
      </c>
      <c r="AX466" s="18">
        <f>IF(Z466="TM",(COUNTIFS(Orders!AD:AD,Data!M466,Orders!W:W,0,Orders!X:X,0,Orders!S:S,"*Starter*")+COUNTIFS(Orders!AD:AD,Data!M466,Orders!W:W,1,Orders!X:X,1,Orders!S:S,"*Starter*")),IF(Data!Z466="AAM",SUMIFS(Data!AX:AX,Data!Z:Z,"TM",Data!X:X,Data!M466),IF(Data!Z466="AM",SUMIFS(Data!AX:AX,Data!Z:Z,"TM",Data!V:V,Data!M466),IF(Data!Z466="AZM",SUMIFS(Data!AX:AX,Data!Z:Z,"TM",Data!U:U,Data!M466),IF(Data!Z466="Zone",SUMIFS(Data!AX:AX,Data!Z:Z,"TM",Data!T:T,Data!M466),IF(Data!Z466="Region",SUMIFS(Data!AX:AX,Data!Z:Z,"TM",Data!S:S,Data!M466),IF(Data!Z466="Country",SUMIFS(Data!AX:AX,Data!Z:Z,"TM",Data!R:R,Data!M466),0)))))))</f>
        <v>0</v>
      </c>
      <c r="AY466" s="18">
        <f>IF(Z466="TM",(COUNTIFS(Orders!AD:AD,Data!M466,Orders!W:W,0,Orders!X:X,0,Orders!S:S,"*Pro*")+COUNTIFS(Orders!AD:AD,Data!M466,Orders!W:W,1,Orders!X:X,1,Orders!S:S,"*Pro*")),IF(Data!Z466="AAM",SUMIFS(Data!AY:AY,Data!Z:Z,"TM",Data!X:X,Data!M466),IF(Data!Z466="AM",SUMIFS(Data!AY:AY,Data!Z:Z,"TM",Data!V:V,Data!M466),IF(Data!Z466="AZM",SUMIFS(Data!AY:AY,Data!Z:Z,"TM",Data!U:U,Data!M466),IF(Data!Z466="Zone",SUMIFS(Data!AY:AY,Data!Z:Z,"TM",Data!T:T,Data!M466),IF(Data!Z466="Region",SUMIFS(Data!AY:AY,Data!Z:Z,"TM",Data!S:S,Data!M466),IF(Data!Z466="Country",SUMIFS(Data!AY:AY,Data!Z:Z,"TM",Data!R:R,Data!M466),0)))))))</f>
        <v>0</v>
      </c>
      <c r="AZ466" s="18">
        <f>IF(Z466="TM",(COUNTIFS(Orders!AD:AD,Data!M466,Orders!W:W,0,Orders!X:X,0,Orders!S:S,"*Tab*")+COUNTIFS(Orders!AD:AD,Data!M466,Orders!W:W,1,Orders!X:X,1,Orders!S:S,"*Tab*")),IF(Data!Z466="AAM",SUMIFS(Data!AZ:AZ,Data!Z:Z,"TM",Data!X:X,Data!M466),IF(Data!Z466="AM",SUMIFS(Data!AZ:AZ,Data!Z:Z,"TM",Data!V:V,Data!M466),IF(Data!Z466="AZM",SUMIFS(Data!AZ:AZ,Data!Z:Z,"TM",Data!U:U,Data!M466),IF(Data!Z466="Zone",SUMIFS(Data!AZ:AZ,Data!Z:Z,"TM",Data!T:T,Data!M466),IF(Data!Z466="Region",SUMIFS(Data!AZ:AZ,Data!Z:Z,"TM",Data!S:S,Data!M466),IF(Data!Z466="Country",SUMIFS(Data!AZ:AZ,Data!Z:Z,"TM",Data!R:R,Data!M466),0)))))))</f>
        <v>0</v>
      </c>
      <c r="BA466" s="18">
        <f>IF(Z466="TM",(COUNTIFS(Orders!AD:AD,Data!M466,Orders!W:W,0,Orders!X:X,0,Orders!S:S,"*Dental*")+COUNTIFS(Orders!AD:AD,Data!M466,Orders!W:W,1,Orders!X:X,1,Orders!S:S,"*Dental*")+COUNTIFS(Orders!AD:AD,Data!M466,Orders!W:W,0,Orders!X:X,0,Orders!S:S,"*Pediatric*")+COUNTIFS(Orders!AD:AD,Data!M466,Orders!W:W,1,Orders!X:X,1,Orders!S:S,"*Pediatric*")),IF(Data!Z466="AAM",SUMIFS(Data!BA:BA,Data!Z:Z,"TM",Data!X:X,Data!M466),IF(Data!Z466="AM",SUMIFS(Data!BA:BA,Data!Z:Z,"TM",Data!V:V,Data!M466),IF(Data!Z466="AZM",SUMIFS(Data!BA:BA,Data!Z:Z,"TM",Data!U:U,Data!M466),IF(Data!Z466="Zone",SUMIFS(Data!BA:BA,Data!Z:Z,"TM",Data!T:T,Data!M466),IF(Data!Z466="Region",SUMIFS(Data!BA:BA,Data!Z:Z,"TM",Data!S:S,Data!M466),IF(Data!Z466="Country",SUMIFS(Data!BA:BA,Data!Z:Z,"TM",Data!R:R,Data!M466),0)))))))</f>
        <v>0</v>
      </c>
      <c r="BB466" s="18">
        <f>IF(Z466="TM",(COUNTIFS(Orders!AD:AD,Data!M466,Orders!W:W,0,Orders!X:X,0,Orders!S:S,"*Fabric*")+COUNTIFS(Orders!AD:AD,Data!M466,Orders!W:W,1,Orders!X:X,1,Orders!S:S,"*Fabric*")),IF(Data!Z466="AAM",SUMIFS(Data!BB:BB,Data!Z:Z,"TM",Data!X:X,Data!M466),IF(Data!Z466="AM",SUMIFS(Data!BB:BB,Data!Z:Z,"TM",Data!V:V,Data!M466),IF(Data!Z466="AZM",SUMIFS(Data!BB:BB,Data!Z:Z,"TM",Data!U:U,Data!M466),IF(Data!Z466="Zone",SUMIFS(Data!BB:BB,Data!Z:Z,"TM",Data!T:T,Data!M466),IF(Data!Z466="Region",SUMIFS(Data!BB:BB,Data!Z:Z,"TM",Data!S:S,Data!M466),IF(Data!Z466="Country",SUMIFS(Data!BB:BB,Data!Z:Z,"TM",Data!R:R,Data!M466),0)))))))</f>
        <v>0</v>
      </c>
    </row>
    <row r="467" spans="1:54" ht="15.75" x14ac:dyDescent="0.3">
      <c r="A467" s="33" t="str">
        <f t="shared" si="139"/>
        <v/>
      </c>
      <c r="B467" s="33" t="b">
        <f t="shared" si="140"/>
        <v>1</v>
      </c>
      <c r="C467" s="33" t="e">
        <f>IF(ISERROR(SMALL($D$4:$D$594,E467)),””,SMALL($D$4:$D$594,E467))</f>
        <v>#NAME?</v>
      </c>
      <c r="D467" s="34" t="str">
        <f t="shared" si="141"/>
        <v/>
      </c>
      <c r="E467" s="33">
        <f>ROWS($E$4:E467)</f>
        <v>464</v>
      </c>
      <c r="F467" s="33">
        <f t="shared" si="142"/>
        <v>0</v>
      </c>
      <c r="G467" s="33">
        <f>IF(OR(Report!$C$7="",Report!$C$7="All Levels"),1,IF(Report!$C$7=Data!Z467,1,0))</f>
        <v>0</v>
      </c>
      <c r="H467" s="33">
        <f t="shared" si="143"/>
        <v>1</v>
      </c>
      <c r="I467" s="33">
        <f t="shared" si="144"/>
        <v>3</v>
      </c>
      <c r="J467" s="33">
        <f>IF(OR(Report!$F$7="",Report!$F$7="All AMs"),1,IF(Report!$F$7=Data!W467,1,0))</f>
        <v>1</v>
      </c>
      <c r="K467" s="33">
        <f>IF(OR(Report!$E$7="",Report!$E$7="All Zones"),1,IF(Report!$E$7=Data!P467,1,0))</f>
        <v>1</v>
      </c>
      <c r="L467" s="33">
        <f>IF(OR(Report!$D$7="",Report!$D$7="All Regions"),1,IF(Report!$D$7=Data!O467,1,0))</f>
        <v>1</v>
      </c>
      <c r="M467" s="67" t="s">
        <v>358</v>
      </c>
      <c r="N467" s="67" t="s">
        <v>1318</v>
      </c>
      <c r="O467" s="68" t="s">
        <v>21</v>
      </c>
      <c r="P467" s="68" t="s">
        <v>689</v>
      </c>
      <c r="Q467" s="68" t="s">
        <v>854</v>
      </c>
      <c r="R467" s="67" t="s">
        <v>777</v>
      </c>
      <c r="S467" s="67" t="s">
        <v>757</v>
      </c>
      <c r="T467" s="67" t="s">
        <v>758</v>
      </c>
      <c r="U467" s="67"/>
      <c r="V467" s="67" t="s">
        <v>853</v>
      </c>
      <c r="W467" s="67" t="s">
        <v>734</v>
      </c>
      <c r="X467" s="67"/>
      <c r="Y467" s="68" t="s">
        <v>361</v>
      </c>
      <c r="Z467" s="68" t="s">
        <v>13</v>
      </c>
      <c r="AA467" s="68" t="s">
        <v>70</v>
      </c>
      <c r="AB467" s="18">
        <f>IF(Z467="TM",IF(AA467="H",(COUNTIFS(Orders!AD:AD,Data!M467,Orders!W:W,0,Orders!X:X,0)+COUNTIFS(Orders!AD:AD,Data!M467,Orders!W:W,1,Orders!X:X,1)),0),IF(Data!Z467="AAM",SUMIFS(Data!AB:AB,Data!Z:Z,"TM",Data!X:X,Data!M467,AA:AA,"H"),IF(Data!Z467="AM",SUMIFS(Data!AB:AB,Data!Z:Z,"TM",Data!V:V,Data!M467,AA:AA,"H"),IF(Data!Z467="AZM",SUMIFS(Data!AB:AB,Data!Z:Z,"TM",Data!U:U,Data!M467,AA:AA,"H"),IF(Data!Z467="ZM",SUMIFS(Data!AB:AB,Data!Z:Z,"TM",Data!T:T,Data!M467,AA:AA,"H"),IF(Data!Z467="RM",SUMIFS(Data!AB:AB,Data!Z:Z,"TM",Data!S:S,Data!M467,AA:AA,"H"),IF(Data!Z467="CM",SUMIFS(Data!AB:AB,Data!Z:Z,"TM",Data!R:R,Data!M467,AA:AA,"H"),"")))))))</f>
        <v>0</v>
      </c>
      <c r="AC467" s="28">
        <f>IF(Z467="TM",IF(AA467="H",(SUMIFS(Orders!AG:AG,Orders!AD:AD,Data!M467,Orders!W:W,0,Orders!X:X,0)+SUMIFS(Orders!AG:AG,Orders!AD:AD,Data!M467,Orders!W:W,1,Orders!X:X,1))/12000,0),IF(Data!Z467="AAM",SUMIFS(Data!AC:AC,Data!Z:Z,"TM",Data!X:X,Data!M467,AA:AA,"H"),IF(Data!Z467="AM",SUMIFS(Data!AC:AC,Data!Z:Z,"TM",Data!V:V,Data!M467,AA:AA,"H"),IF(Data!Z467="AZM",SUMIFS(Data!AC:AC,Data!Z:Z,"TM",Data!U:U,Data!M467,AA:AA,"H"),IF(Data!Z467="Zone",SUMIFS(Data!AC:AC,Data!Z:Z,"TM",Data!T:T,Data!M467,AA:AA,"H"),IF(Data!Z467="Region",SUMIFS(Data!AC:AC,Data!Z:Z,"TM",Data!S:S,Data!M467,AA:AA,"H"),IF(Data!Z467="Country",SUMIFS(Data!AC:AC,Data!Z:Z,"TM",Data!R:R,Data!M467,AA:AA,"H"),"")))))))</f>
        <v>0</v>
      </c>
      <c r="AD467" s="18">
        <f>IF(Z467="TM",0,IF(Data!Z467="AAM",SUMIFS(Data!AD:AD,Data!Z:Z,"TM",Data!X:X,Data!M467,AA:AA,"H"),IF(Data!Z467="AM",SUMIFS(Data!AD:AD,Data!Z:Z,"TM",Data!V:V,Data!M467,AA:AA,"H"),IF(Data!Z467="AZM",SUMIFS(Data!AD:AD,Data!Z:Z,"TM",Data!U:U,Data!M467,AA:AA,"H"),IF(Data!Z467="Zone",SUMIFS(Data!AD:AD,Data!Z:Z,"TM",Data!T:T,Data!M467,AA:AA,"H"),IF(Data!Z467="Region",SUMIFS(Data!AD:AD,Data!Z:Z,"TM",Data!S:S,Data!M467,AA:AA,"H"),IF(Data!Z467="Country",SUMIFS(Data!AD:AD,Data!Z:Z,"TM",Data!R:R,Data!M467,AA:AA,"H"),"")))))))</f>
        <v>0</v>
      </c>
      <c r="AE467" s="27">
        <f t="shared" si="128"/>
        <v>0</v>
      </c>
      <c r="AF467" s="26">
        <f t="shared" si="129"/>
        <v>0</v>
      </c>
      <c r="AG467" s="26">
        <f t="shared" si="130"/>
        <v>0</v>
      </c>
      <c r="AH467" s="26">
        <f t="shared" si="131"/>
        <v>0</v>
      </c>
      <c r="AJ467" s="28">
        <f>IF(Z467="TM",IF(AA467="U",(SUMIFS(Orders!AG:AG,Orders!AD:AD,Data!M467,Orders!W:W,0,Orders!X:X,0)+SUMIFS(Orders!AG:AG,Orders!AD:AD,Data!M467,Orders!W:W,1,Orders!X:X,1))/12000,0),IF(Data!Z467="AAM",SUMIFS(Data!AJ:AJ,Data!Z:Z,"TM",Data!X:X,Data!M467,AA:AA,"U"),IF(Data!Z467="AM",SUMIFS(Data!AJ:AJ,Data!Z:Z,"TM",Data!V:V,Data!M467,AA:AA,"U"),IF(Data!Z467="AZM",SUMIFS(Data!AJ:AJ,Data!Z:Z,"TM",Data!U:U,Data!M467,AA:AA,"U"),IF(Data!Z467="Zone",SUMIFS(Data!AJ:AJ,Data!Z:Z,"TM",Data!T:T,Data!M467,AA:AA,"U"),IF(Data!Z467="Region",SUMIFS(Data!AJ:AJ,Data!Z:Z,"TM",Data!S:S,Data!M467,AA:AA,"U"),IF(Data!Z467="Country",SUMIFS(Data!AJ:AJ,Data!Z:Z,"TM",Data!R:R,Data!M467,AA:AA,"U"),"")))))))</f>
        <v>0</v>
      </c>
      <c r="AK467" s="18">
        <f>IF(Z467="TM",IF(AA467="U",(SUMIFS(Orders!AG:AG,Orders!AD:AD,Data!M467,Orders!W:W,0,Orders!X:X,0)+SUMIFS(Orders!AG:AG,Orders!AD:AD,Data!M467,Orders!W:W,1,Orders!X:X,1)),0),IF(Data!Z467="AAM",SUMIFS(Data!AK:AK,Data!Z:Z,"TM",Data!X:X,Data!M467,AA:AA,"U"),IF(Data!Z467="AM",SUMIFS(Data!AK:AK,Data!Z:Z,"TM",Data!V:V,Data!M467,AA:AA,"U"),IF(Data!Z467="AZM",SUMIFS(Data!AK:AK,Data!Z:Z,"TM",Data!U:U,Data!M467,AA:AA,"U"),IF(Data!Z467="Zone",SUMIFS(Data!AK:AK,Data!Z:Z,"TM",Data!T:T,Data!M467,AA:AA,"U"),IF(Data!Z467="Region",SUMIFS(Data!AK:AK,Data!Z:Z,"TM",Data!S:S,Data!M467,AA:AA,"U"),IF(Data!Z467="Country",SUMIFS(Data!AK:AK,Data!Z:Z,"TM",Data!R:R,Data!M467,AA:AA,"U"),"")))))))</f>
        <v>0</v>
      </c>
      <c r="AL467" s="18">
        <f>IF(Z467="TM",12000*0,IF(Data!Z467="AAM",SUMIFS(Data!AL:AL,Data!Z:Z,"TM",Data!X:X,Data!M467,AA:AA,"H"),IF(Data!Z467="AM",SUMIFS(Data!AL:AL,Data!Z:Z,"TM",Data!V:V,Data!M467,AA:AA,"H"),IF(Data!Z467="AZM",SUMIFS(Data!AL:AL,Data!Z:Z,"TM",Data!U:U,Data!M467,AA:AA,"H"),IF(Data!Z467="Zone",SUMIFS(Data!AL:AL,Data!Z:Z,"TM",Data!T:T,Data!M467,AA:AA,"H"),IF(Data!Z467="Region",SUMIFS(Data!AL:AL,Data!Z:Z,"TM",Data!S:S,Data!M467,AA:AA,"H"),IF(Data!Z467="Country",SUMIFS(Data!AL:AL,Data!Z:Z,"TM",Data!R:R,Data!M467,AA:AA,"H"),"")))))))</f>
        <v>0</v>
      </c>
      <c r="AM467" s="27">
        <f t="shared" si="132"/>
        <v>0</v>
      </c>
      <c r="AN467" s="26">
        <f t="shared" si="133"/>
        <v>0</v>
      </c>
      <c r="AO467" s="26">
        <f t="shared" si="134"/>
        <v>0</v>
      </c>
      <c r="AQ467" s="28">
        <f t="shared" si="135"/>
        <v>0</v>
      </c>
      <c r="AR467" s="18">
        <f t="shared" si="136"/>
        <v>0</v>
      </c>
      <c r="AS467" s="18">
        <f t="shared" si="137"/>
        <v>0</v>
      </c>
      <c r="AT467" s="27">
        <f t="shared" si="138"/>
        <v>0</v>
      </c>
      <c r="AU467" s="27"/>
      <c r="AV467" s="27"/>
      <c r="AW467" s="18">
        <f>IF(Z467="TM",(COUNTIFS(Orders!AD:AD,Data!M467,Orders!W:W,0,Orders!X:X,0,Orders!S:S,"*Ray*")+COUNTIFS(Orders!AD:AD,Data!M467,Orders!W:W,1,Orders!X:X,1,Orders!S:S,"*Ray*")+COUNTIFS(Orders!AD:AD,Data!M467,Orders!W:W,0,Orders!X:X,0,Orders!S:S,"*Fabric*")+COUNTIFS(Orders!AD:AD,Data!M467,Orders!W:W,1,Orders!X:X,1,Orders!S:S,"*Fabric*")),IF(Data!Z467="AAM",SUMIFS(Data!AW:AW,Data!Z:Z,"TM",Data!X:X,Data!M467),IF(Data!Z467="AM",SUMIFS(Data!AW:AW,Data!Z:Z,"TM",Data!V:V,Data!M467),IF(Data!Z467="AZM",SUMIFS(Data!AW:AW,Data!Z:Z,"TM",Data!U:U,Data!M467),IF(Data!Z467="Zone",SUMIFS(Data!AW:AW,Data!Z:Z,"TM",Data!T:T,Data!M467),IF(Data!Z467="Region",SUMIFS(Data!AW:AW,Data!Z:Z,"TM",Data!S:S,Data!M467),IF(Data!Z467="Country",SUMIFS(Data!AW:AW,Data!Z:Z,"TM",Data!R:R,Data!M467),0)))))))</f>
        <v>0</v>
      </c>
      <c r="AX467" s="18">
        <f>IF(Z467="TM",(COUNTIFS(Orders!AD:AD,Data!M467,Orders!W:W,0,Orders!X:X,0,Orders!S:S,"*Starter*")+COUNTIFS(Orders!AD:AD,Data!M467,Orders!W:W,1,Orders!X:X,1,Orders!S:S,"*Starter*")),IF(Data!Z467="AAM",SUMIFS(Data!AX:AX,Data!Z:Z,"TM",Data!X:X,Data!M467),IF(Data!Z467="AM",SUMIFS(Data!AX:AX,Data!Z:Z,"TM",Data!V:V,Data!M467),IF(Data!Z467="AZM",SUMIFS(Data!AX:AX,Data!Z:Z,"TM",Data!U:U,Data!M467),IF(Data!Z467="Zone",SUMIFS(Data!AX:AX,Data!Z:Z,"TM",Data!T:T,Data!M467),IF(Data!Z467="Region",SUMIFS(Data!AX:AX,Data!Z:Z,"TM",Data!S:S,Data!M467),IF(Data!Z467="Country",SUMIFS(Data!AX:AX,Data!Z:Z,"TM",Data!R:R,Data!M467),0)))))))</f>
        <v>0</v>
      </c>
      <c r="AY467" s="18">
        <f>IF(Z467="TM",(COUNTIFS(Orders!AD:AD,Data!M467,Orders!W:W,0,Orders!X:X,0,Orders!S:S,"*Pro*")+COUNTIFS(Orders!AD:AD,Data!M467,Orders!W:W,1,Orders!X:X,1,Orders!S:S,"*Pro*")),IF(Data!Z467="AAM",SUMIFS(Data!AY:AY,Data!Z:Z,"TM",Data!X:X,Data!M467),IF(Data!Z467="AM",SUMIFS(Data!AY:AY,Data!Z:Z,"TM",Data!V:V,Data!M467),IF(Data!Z467="AZM",SUMIFS(Data!AY:AY,Data!Z:Z,"TM",Data!U:U,Data!M467),IF(Data!Z467="Zone",SUMIFS(Data!AY:AY,Data!Z:Z,"TM",Data!T:T,Data!M467),IF(Data!Z467="Region",SUMIFS(Data!AY:AY,Data!Z:Z,"TM",Data!S:S,Data!M467),IF(Data!Z467="Country",SUMIFS(Data!AY:AY,Data!Z:Z,"TM",Data!R:R,Data!M467),0)))))))</f>
        <v>0</v>
      </c>
      <c r="AZ467" s="18">
        <f>IF(Z467="TM",(COUNTIFS(Orders!AD:AD,Data!M467,Orders!W:W,0,Orders!X:X,0,Orders!S:S,"*Tab*")+COUNTIFS(Orders!AD:AD,Data!M467,Orders!W:W,1,Orders!X:X,1,Orders!S:S,"*Tab*")),IF(Data!Z467="AAM",SUMIFS(Data!AZ:AZ,Data!Z:Z,"TM",Data!X:X,Data!M467),IF(Data!Z467="AM",SUMIFS(Data!AZ:AZ,Data!Z:Z,"TM",Data!V:V,Data!M467),IF(Data!Z467="AZM",SUMIFS(Data!AZ:AZ,Data!Z:Z,"TM",Data!U:U,Data!M467),IF(Data!Z467="Zone",SUMIFS(Data!AZ:AZ,Data!Z:Z,"TM",Data!T:T,Data!M467),IF(Data!Z467="Region",SUMIFS(Data!AZ:AZ,Data!Z:Z,"TM",Data!S:S,Data!M467),IF(Data!Z467="Country",SUMIFS(Data!AZ:AZ,Data!Z:Z,"TM",Data!R:R,Data!M467),0)))))))</f>
        <v>0</v>
      </c>
      <c r="BA467" s="18">
        <f>IF(Z467="TM",(COUNTIFS(Orders!AD:AD,Data!M467,Orders!W:W,0,Orders!X:X,0,Orders!S:S,"*Dental*")+COUNTIFS(Orders!AD:AD,Data!M467,Orders!W:W,1,Orders!X:X,1,Orders!S:S,"*Dental*")+COUNTIFS(Orders!AD:AD,Data!M467,Orders!W:W,0,Orders!X:X,0,Orders!S:S,"*Pediatric*")+COUNTIFS(Orders!AD:AD,Data!M467,Orders!W:W,1,Orders!X:X,1,Orders!S:S,"*Pediatric*")),IF(Data!Z467="AAM",SUMIFS(Data!BA:BA,Data!Z:Z,"TM",Data!X:X,Data!M467),IF(Data!Z467="AM",SUMIFS(Data!BA:BA,Data!Z:Z,"TM",Data!V:V,Data!M467),IF(Data!Z467="AZM",SUMIFS(Data!BA:BA,Data!Z:Z,"TM",Data!U:U,Data!M467),IF(Data!Z467="Zone",SUMIFS(Data!BA:BA,Data!Z:Z,"TM",Data!T:T,Data!M467),IF(Data!Z467="Region",SUMIFS(Data!BA:BA,Data!Z:Z,"TM",Data!S:S,Data!M467),IF(Data!Z467="Country",SUMIFS(Data!BA:BA,Data!Z:Z,"TM",Data!R:R,Data!M467),0)))))))</f>
        <v>0</v>
      </c>
      <c r="BB467" s="18">
        <f>IF(Z467="TM",(COUNTIFS(Orders!AD:AD,Data!M467,Orders!W:W,0,Orders!X:X,0,Orders!S:S,"*Fabric*")+COUNTIFS(Orders!AD:AD,Data!M467,Orders!W:W,1,Orders!X:X,1,Orders!S:S,"*Fabric*")),IF(Data!Z467="AAM",SUMIFS(Data!BB:BB,Data!Z:Z,"TM",Data!X:X,Data!M467),IF(Data!Z467="AM",SUMIFS(Data!BB:BB,Data!Z:Z,"TM",Data!V:V,Data!M467),IF(Data!Z467="AZM",SUMIFS(Data!BB:BB,Data!Z:Z,"TM",Data!U:U,Data!M467),IF(Data!Z467="Zone",SUMIFS(Data!BB:BB,Data!Z:Z,"TM",Data!T:T,Data!M467),IF(Data!Z467="Region",SUMIFS(Data!BB:BB,Data!Z:Z,"TM",Data!S:S,Data!M467),IF(Data!Z467="Country",SUMIFS(Data!BB:BB,Data!Z:Z,"TM",Data!R:R,Data!M467),0)))))))</f>
        <v>0</v>
      </c>
    </row>
    <row r="468" spans="1:54" ht="15.75" x14ac:dyDescent="0.3">
      <c r="A468" s="33" t="str">
        <f t="shared" si="139"/>
        <v/>
      </c>
      <c r="B468" s="33" t="b">
        <f t="shared" si="140"/>
        <v>1</v>
      </c>
      <c r="C468" s="33" t="e">
        <f>IF(ISERROR(SMALL($D$4:$D$594,E468)),””,SMALL($D$4:$D$594,E468))</f>
        <v>#NAME?</v>
      </c>
      <c r="D468" s="34" t="str">
        <f t="shared" si="141"/>
        <v/>
      </c>
      <c r="E468" s="33">
        <f>ROWS($E$4:E468)</f>
        <v>465</v>
      </c>
      <c r="F468" s="33">
        <f t="shared" si="142"/>
        <v>0</v>
      </c>
      <c r="G468" s="33">
        <f>IF(OR(Report!$C$7="",Report!$C$7="All Levels"),1,IF(Report!$C$7=Data!Z468,1,0))</f>
        <v>0</v>
      </c>
      <c r="H468" s="33">
        <f t="shared" si="143"/>
        <v>1</v>
      </c>
      <c r="I468" s="33">
        <f t="shared" si="144"/>
        <v>3</v>
      </c>
      <c r="J468" s="33">
        <f>IF(OR(Report!$F$7="",Report!$F$7="All AMs"),1,IF(Report!$F$7=Data!W468,1,0))</f>
        <v>1</v>
      </c>
      <c r="K468" s="33">
        <f>IF(OR(Report!$E$7="",Report!$E$7="All Zones"),1,IF(Report!$E$7=Data!P468,1,0))</f>
        <v>1</v>
      </c>
      <c r="L468" s="33">
        <f>IF(OR(Report!$D$7="",Report!$D$7="All Regions"),1,IF(Report!$D$7=Data!O468,1,0))</f>
        <v>1</v>
      </c>
      <c r="M468" s="67" t="s">
        <v>581</v>
      </c>
      <c r="N468" s="67" t="s">
        <v>1319</v>
      </c>
      <c r="O468" s="68" t="s">
        <v>21</v>
      </c>
      <c r="P468" s="68" t="s">
        <v>689</v>
      </c>
      <c r="Q468" s="68" t="s">
        <v>854</v>
      </c>
      <c r="R468" s="67" t="s">
        <v>777</v>
      </c>
      <c r="S468" s="67" t="s">
        <v>757</v>
      </c>
      <c r="T468" s="67" t="s">
        <v>758</v>
      </c>
      <c r="U468" s="67"/>
      <c r="V468" s="67" t="s">
        <v>853</v>
      </c>
      <c r="W468" s="67" t="s">
        <v>734</v>
      </c>
      <c r="X468" s="67"/>
      <c r="Y468" s="68" t="s">
        <v>361</v>
      </c>
      <c r="Z468" s="68" t="s">
        <v>13</v>
      </c>
      <c r="AA468" s="68" t="s">
        <v>70</v>
      </c>
      <c r="AB468" s="18">
        <f>IF(Z468="TM",IF(AA468="H",(COUNTIFS(Orders!AD:AD,Data!M468,Orders!W:W,0,Orders!X:X,0)+COUNTIFS(Orders!AD:AD,Data!M468,Orders!W:W,1,Orders!X:X,1)),0),IF(Data!Z468="AAM",SUMIFS(Data!AB:AB,Data!Z:Z,"TM",Data!X:X,Data!M468,AA:AA,"H"),IF(Data!Z468="AM",SUMIFS(Data!AB:AB,Data!Z:Z,"TM",Data!V:V,Data!M468,AA:AA,"H"),IF(Data!Z468="AZM",SUMIFS(Data!AB:AB,Data!Z:Z,"TM",Data!U:U,Data!M468,AA:AA,"H"),IF(Data!Z468="ZM",SUMIFS(Data!AB:AB,Data!Z:Z,"TM",Data!T:T,Data!M468,AA:AA,"H"),IF(Data!Z468="RM",SUMIFS(Data!AB:AB,Data!Z:Z,"TM",Data!S:S,Data!M468,AA:AA,"H"),IF(Data!Z468="CM",SUMIFS(Data!AB:AB,Data!Z:Z,"TM",Data!R:R,Data!M468,AA:AA,"H"),"")))))))</f>
        <v>0</v>
      </c>
      <c r="AC468" s="28">
        <f>IF(Z468="TM",IF(AA468="H",(SUMIFS(Orders!AG:AG,Orders!AD:AD,Data!M468,Orders!W:W,0,Orders!X:X,0)+SUMIFS(Orders!AG:AG,Orders!AD:AD,Data!M468,Orders!W:W,1,Orders!X:X,1))/12000,0),IF(Data!Z468="AAM",SUMIFS(Data!AC:AC,Data!Z:Z,"TM",Data!X:X,Data!M468,AA:AA,"H"),IF(Data!Z468="AM",SUMIFS(Data!AC:AC,Data!Z:Z,"TM",Data!V:V,Data!M468,AA:AA,"H"),IF(Data!Z468="AZM",SUMIFS(Data!AC:AC,Data!Z:Z,"TM",Data!U:U,Data!M468,AA:AA,"H"),IF(Data!Z468="Zone",SUMIFS(Data!AC:AC,Data!Z:Z,"TM",Data!T:T,Data!M468,AA:AA,"H"),IF(Data!Z468="Region",SUMIFS(Data!AC:AC,Data!Z:Z,"TM",Data!S:S,Data!M468,AA:AA,"H"),IF(Data!Z468="Country",SUMIFS(Data!AC:AC,Data!Z:Z,"TM",Data!R:R,Data!M468,AA:AA,"H"),"")))))))</f>
        <v>0</v>
      </c>
      <c r="AD468" s="18">
        <f>IF(Z468="TM",0,IF(Data!Z468="AAM",SUMIFS(Data!AD:AD,Data!Z:Z,"TM",Data!X:X,Data!M468,AA:AA,"H"),IF(Data!Z468="AM",SUMIFS(Data!AD:AD,Data!Z:Z,"TM",Data!V:V,Data!M468,AA:AA,"H"),IF(Data!Z468="AZM",SUMIFS(Data!AD:AD,Data!Z:Z,"TM",Data!U:U,Data!M468,AA:AA,"H"),IF(Data!Z468="Zone",SUMIFS(Data!AD:AD,Data!Z:Z,"TM",Data!T:T,Data!M468,AA:AA,"H"),IF(Data!Z468="Region",SUMIFS(Data!AD:AD,Data!Z:Z,"TM",Data!S:S,Data!M468,AA:AA,"H"),IF(Data!Z468="Country",SUMIFS(Data!AD:AD,Data!Z:Z,"TM",Data!R:R,Data!M468,AA:AA,"H"),"")))))))</f>
        <v>0</v>
      </c>
      <c r="AE468" s="27">
        <f t="shared" si="128"/>
        <v>0</v>
      </c>
      <c r="AF468" s="26">
        <f t="shared" si="129"/>
        <v>0</v>
      </c>
      <c r="AG468" s="26">
        <f t="shared" si="130"/>
        <v>0</v>
      </c>
      <c r="AH468" s="26">
        <f t="shared" si="131"/>
        <v>0</v>
      </c>
      <c r="AJ468" s="28">
        <f>IF(Z468="TM",IF(AA468="U",(SUMIFS(Orders!AG:AG,Orders!AD:AD,Data!M468,Orders!W:W,0,Orders!X:X,0)+SUMIFS(Orders!AG:AG,Orders!AD:AD,Data!M468,Orders!W:W,1,Orders!X:X,1))/12000,0),IF(Data!Z468="AAM",SUMIFS(Data!AJ:AJ,Data!Z:Z,"TM",Data!X:X,Data!M468,AA:AA,"U"),IF(Data!Z468="AM",SUMIFS(Data!AJ:AJ,Data!Z:Z,"TM",Data!V:V,Data!M468,AA:AA,"U"),IF(Data!Z468="AZM",SUMIFS(Data!AJ:AJ,Data!Z:Z,"TM",Data!U:U,Data!M468,AA:AA,"U"),IF(Data!Z468="Zone",SUMIFS(Data!AJ:AJ,Data!Z:Z,"TM",Data!T:T,Data!M468,AA:AA,"U"),IF(Data!Z468="Region",SUMIFS(Data!AJ:AJ,Data!Z:Z,"TM",Data!S:S,Data!M468,AA:AA,"U"),IF(Data!Z468="Country",SUMIFS(Data!AJ:AJ,Data!Z:Z,"TM",Data!R:R,Data!M468,AA:AA,"U"),"")))))))</f>
        <v>0</v>
      </c>
      <c r="AK468" s="18">
        <f>IF(Z468="TM",IF(AA468="U",(SUMIFS(Orders!AG:AG,Orders!AD:AD,Data!M468,Orders!W:W,0,Orders!X:X,0)+SUMIFS(Orders!AG:AG,Orders!AD:AD,Data!M468,Orders!W:W,1,Orders!X:X,1)),0),IF(Data!Z468="AAM",SUMIFS(Data!AK:AK,Data!Z:Z,"TM",Data!X:X,Data!M468,AA:AA,"U"),IF(Data!Z468="AM",SUMIFS(Data!AK:AK,Data!Z:Z,"TM",Data!V:V,Data!M468,AA:AA,"U"),IF(Data!Z468="AZM",SUMIFS(Data!AK:AK,Data!Z:Z,"TM",Data!U:U,Data!M468,AA:AA,"U"),IF(Data!Z468="Zone",SUMIFS(Data!AK:AK,Data!Z:Z,"TM",Data!T:T,Data!M468,AA:AA,"U"),IF(Data!Z468="Region",SUMIFS(Data!AK:AK,Data!Z:Z,"TM",Data!S:S,Data!M468,AA:AA,"U"),IF(Data!Z468="Country",SUMIFS(Data!AK:AK,Data!Z:Z,"TM",Data!R:R,Data!M468,AA:AA,"U"),"")))))))</f>
        <v>0</v>
      </c>
      <c r="AL468" s="18">
        <f>IF(Z468="TM",12000*0,IF(Data!Z468="AAM",SUMIFS(Data!AL:AL,Data!Z:Z,"TM",Data!X:X,Data!M468,AA:AA,"H"),IF(Data!Z468="AM",SUMIFS(Data!AL:AL,Data!Z:Z,"TM",Data!V:V,Data!M468,AA:AA,"H"),IF(Data!Z468="AZM",SUMIFS(Data!AL:AL,Data!Z:Z,"TM",Data!U:U,Data!M468,AA:AA,"H"),IF(Data!Z468="Zone",SUMIFS(Data!AL:AL,Data!Z:Z,"TM",Data!T:T,Data!M468,AA:AA,"H"),IF(Data!Z468="Region",SUMIFS(Data!AL:AL,Data!Z:Z,"TM",Data!S:S,Data!M468,AA:AA,"H"),IF(Data!Z468="Country",SUMIFS(Data!AL:AL,Data!Z:Z,"TM",Data!R:R,Data!M468,AA:AA,"H"),"")))))))</f>
        <v>0</v>
      </c>
      <c r="AM468" s="27">
        <f t="shared" si="132"/>
        <v>0</v>
      </c>
      <c r="AN468" s="26">
        <f t="shared" si="133"/>
        <v>0</v>
      </c>
      <c r="AO468" s="26">
        <f t="shared" si="134"/>
        <v>0</v>
      </c>
      <c r="AQ468" s="28">
        <f t="shared" si="135"/>
        <v>0</v>
      </c>
      <c r="AR468" s="18">
        <f t="shared" si="136"/>
        <v>0</v>
      </c>
      <c r="AS468" s="18">
        <f t="shared" si="137"/>
        <v>0</v>
      </c>
      <c r="AT468" s="27">
        <f t="shared" si="138"/>
        <v>0</v>
      </c>
      <c r="AU468" s="27"/>
      <c r="AV468" s="27"/>
      <c r="AW468" s="18">
        <f>IF(Z468="TM",(COUNTIFS(Orders!AD:AD,Data!M468,Orders!W:W,0,Orders!X:X,0,Orders!S:S,"*Ray*")+COUNTIFS(Orders!AD:AD,Data!M468,Orders!W:W,1,Orders!X:X,1,Orders!S:S,"*Ray*")+COUNTIFS(Orders!AD:AD,Data!M468,Orders!W:W,0,Orders!X:X,0,Orders!S:S,"*Fabric*")+COUNTIFS(Orders!AD:AD,Data!M468,Orders!W:W,1,Orders!X:X,1,Orders!S:S,"*Fabric*")),IF(Data!Z468="AAM",SUMIFS(Data!AW:AW,Data!Z:Z,"TM",Data!X:X,Data!M468),IF(Data!Z468="AM",SUMIFS(Data!AW:AW,Data!Z:Z,"TM",Data!V:V,Data!M468),IF(Data!Z468="AZM",SUMIFS(Data!AW:AW,Data!Z:Z,"TM",Data!U:U,Data!M468),IF(Data!Z468="Zone",SUMIFS(Data!AW:AW,Data!Z:Z,"TM",Data!T:T,Data!M468),IF(Data!Z468="Region",SUMIFS(Data!AW:AW,Data!Z:Z,"TM",Data!S:S,Data!M468),IF(Data!Z468="Country",SUMIFS(Data!AW:AW,Data!Z:Z,"TM",Data!R:R,Data!M468),0)))))))</f>
        <v>0</v>
      </c>
      <c r="AX468" s="18">
        <f>IF(Z468="TM",(COUNTIFS(Orders!AD:AD,Data!M468,Orders!W:W,0,Orders!X:X,0,Orders!S:S,"*Starter*")+COUNTIFS(Orders!AD:AD,Data!M468,Orders!W:W,1,Orders!X:X,1,Orders!S:S,"*Starter*")),IF(Data!Z468="AAM",SUMIFS(Data!AX:AX,Data!Z:Z,"TM",Data!X:X,Data!M468),IF(Data!Z468="AM",SUMIFS(Data!AX:AX,Data!Z:Z,"TM",Data!V:V,Data!M468),IF(Data!Z468="AZM",SUMIFS(Data!AX:AX,Data!Z:Z,"TM",Data!U:U,Data!M468),IF(Data!Z468="Zone",SUMIFS(Data!AX:AX,Data!Z:Z,"TM",Data!T:T,Data!M468),IF(Data!Z468="Region",SUMIFS(Data!AX:AX,Data!Z:Z,"TM",Data!S:S,Data!M468),IF(Data!Z468="Country",SUMIFS(Data!AX:AX,Data!Z:Z,"TM",Data!R:R,Data!M468),0)))))))</f>
        <v>0</v>
      </c>
      <c r="AY468" s="18">
        <f>IF(Z468="TM",(COUNTIFS(Orders!AD:AD,Data!M468,Orders!W:W,0,Orders!X:X,0,Orders!S:S,"*Pro*")+COUNTIFS(Orders!AD:AD,Data!M468,Orders!W:W,1,Orders!X:X,1,Orders!S:S,"*Pro*")),IF(Data!Z468="AAM",SUMIFS(Data!AY:AY,Data!Z:Z,"TM",Data!X:X,Data!M468),IF(Data!Z468="AM",SUMIFS(Data!AY:AY,Data!Z:Z,"TM",Data!V:V,Data!M468),IF(Data!Z468="AZM",SUMIFS(Data!AY:AY,Data!Z:Z,"TM",Data!U:U,Data!M468),IF(Data!Z468="Zone",SUMIFS(Data!AY:AY,Data!Z:Z,"TM",Data!T:T,Data!M468),IF(Data!Z468="Region",SUMIFS(Data!AY:AY,Data!Z:Z,"TM",Data!S:S,Data!M468),IF(Data!Z468="Country",SUMIFS(Data!AY:AY,Data!Z:Z,"TM",Data!R:R,Data!M468),0)))))))</f>
        <v>0</v>
      </c>
      <c r="AZ468" s="18">
        <f>IF(Z468="TM",(COUNTIFS(Orders!AD:AD,Data!M468,Orders!W:W,0,Orders!X:X,0,Orders!S:S,"*Tab*")+COUNTIFS(Orders!AD:AD,Data!M468,Orders!W:W,1,Orders!X:X,1,Orders!S:S,"*Tab*")),IF(Data!Z468="AAM",SUMIFS(Data!AZ:AZ,Data!Z:Z,"TM",Data!X:X,Data!M468),IF(Data!Z468="AM",SUMIFS(Data!AZ:AZ,Data!Z:Z,"TM",Data!V:V,Data!M468),IF(Data!Z468="AZM",SUMIFS(Data!AZ:AZ,Data!Z:Z,"TM",Data!U:U,Data!M468),IF(Data!Z468="Zone",SUMIFS(Data!AZ:AZ,Data!Z:Z,"TM",Data!T:T,Data!M468),IF(Data!Z468="Region",SUMIFS(Data!AZ:AZ,Data!Z:Z,"TM",Data!S:S,Data!M468),IF(Data!Z468="Country",SUMIFS(Data!AZ:AZ,Data!Z:Z,"TM",Data!R:R,Data!M468),0)))))))</f>
        <v>0</v>
      </c>
      <c r="BA468" s="18">
        <f>IF(Z468="TM",(COUNTIFS(Orders!AD:AD,Data!M468,Orders!W:W,0,Orders!X:X,0,Orders!S:S,"*Dental*")+COUNTIFS(Orders!AD:AD,Data!M468,Orders!W:W,1,Orders!X:X,1,Orders!S:S,"*Dental*")+COUNTIFS(Orders!AD:AD,Data!M468,Orders!W:W,0,Orders!X:X,0,Orders!S:S,"*Pediatric*")+COUNTIFS(Orders!AD:AD,Data!M468,Orders!W:W,1,Orders!X:X,1,Orders!S:S,"*Pediatric*")),IF(Data!Z468="AAM",SUMIFS(Data!BA:BA,Data!Z:Z,"TM",Data!X:X,Data!M468),IF(Data!Z468="AM",SUMIFS(Data!BA:BA,Data!Z:Z,"TM",Data!V:V,Data!M468),IF(Data!Z468="AZM",SUMIFS(Data!BA:BA,Data!Z:Z,"TM",Data!U:U,Data!M468),IF(Data!Z468="Zone",SUMIFS(Data!BA:BA,Data!Z:Z,"TM",Data!T:T,Data!M468),IF(Data!Z468="Region",SUMIFS(Data!BA:BA,Data!Z:Z,"TM",Data!S:S,Data!M468),IF(Data!Z468="Country",SUMIFS(Data!BA:BA,Data!Z:Z,"TM",Data!R:R,Data!M468),0)))))))</f>
        <v>0</v>
      </c>
      <c r="BB468" s="18">
        <f>IF(Z468="TM",(COUNTIFS(Orders!AD:AD,Data!M468,Orders!W:W,0,Orders!X:X,0,Orders!S:S,"*Fabric*")+COUNTIFS(Orders!AD:AD,Data!M468,Orders!W:W,1,Orders!X:X,1,Orders!S:S,"*Fabric*")),IF(Data!Z468="AAM",SUMIFS(Data!BB:BB,Data!Z:Z,"TM",Data!X:X,Data!M468),IF(Data!Z468="AM",SUMIFS(Data!BB:BB,Data!Z:Z,"TM",Data!V:V,Data!M468),IF(Data!Z468="AZM",SUMIFS(Data!BB:BB,Data!Z:Z,"TM",Data!U:U,Data!M468),IF(Data!Z468="Zone",SUMIFS(Data!BB:BB,Data!Z:Z,"TM",Data!T:T,Data!M468),IF(Data!Z468="Region",SUMIFS(Data!BB:BB,Data!Z:Z,"TM",Data!S:S,Data!M468),IF(Data!Z468="Country",SUMIFS(Data!BB:BB,Data!Z:Z,"TM",Data!R:R,Data!M468),0)))))))</f>
        <v>0</v>
      </c>
    </row>
    <row r="469" spans="1:54" ht="15.75" x14ac:dyDescent="0.3">
      <c r="A469" s="33" t="str">
        <f t="shared" si="139"/>
        <v/>
      </c>
      <c r="B469" s="33" t="b">
        <f t="shared" si="140"/>
        <v>1</v>
      </c>
      <c r="C469" s="33" t="e">
        <f>IF(ISERROR(SMALL($D$4:$D$594,E469)),””,SMALL($D$4:$D$594,E469))</f>
        <v>#NAME?</v>
      </c>
      <c r="D469" s="34" t="str">
        <f t="shared" si="141"/>
        <v/>
      </c>
      <c r="E469" s="33">
        <f>ROWS($E$4:E469)</f>
        <v>466</v>
      </c>
      <c r="F469" s="33">
        <f t="shared" si="142"/>
        <v>0</v>
      </c>
      <c r="G469" s="33">
        <f>IF(OR(Report!$C$7="",Report!$C$7="All Levels"),1,IF(Report!$C$7=Data!Z469,1,0))</f>
        <v>0</v>
      </c>
      <c r="H469" s="33">
        <f t="shared" si="143"/>
        <v>1</v>
      </c>
      <c r="I469" s="33">
        <f t="shared" si="144"/>
        <v>3</v>
      </c>
      <c r="J469" s="33">
        <f>IF(OR(Report!$F$7="",Report!$F$7="All AMs"),1,IF(Report!$F$7=Data!W469,1,0))</f>
        <v>1</v>
      </c>
      <c r="K469" s="33">
        <f>IF(OR(Report!$E$7="",Report!$E$7="All Zones"),1,IF(Report!$E$7=Data!P469,1,0))</f>
        <v>1</v>
      </c>
      <c r="L469" s="33">
        <f>IF(OR(Report!$D$7="",Report!$D$7="All Regions"),1,IF(Report!$D$7=Data!O469,1,0))</f>
        <v>1</v>
      </c>
      <c r="M469" s="67" t="s">
        <v>681</v>
      </c>
      <c r="N469" s="67" t="s">
        <v>1320</v>
      </c>
      <c r="O469" s="68" t="s">
        <v>21</v>
      </c>
      <c r="P469" s="68" t="s">
        <v>689</v>
      </c>
      <c r="Q469" s="68" t="s">
        <v>854</v>
      </c>
      <c r="R469" s="67" t="s">
        <v>777</v>
      </c>
      <c r="S469" s="67" t="s">
        <v>757</v>
      </c>
      <c r="T469" s="67" t="s">
        <v>758</v>
      </c>
      <c r="U469" s="67"/>
      <c r="V469" s="67" t="s">
        <v>853</v>
      </c>
      <c r="W469" s="67" t="s">
        <v>734</v>
      </c>
      <c r="X469" s="67"/>
      <c r="Y469" s="68" t="s">
        <v>361</v>
      </c>
      <c r="Z469" s="68" t="s">
        <v>13</v>
      </c>
      <c r="AA469" s="68" t="s">
        <v>70</v>
      </c>
      <c r="AB469" s="18">
        <f>IF(Z469="TM",IF(AA469="H",(COUNTIFS(Orders!AD:AD,Data!M469,Orders!W:W,0,Orders!X:X,0)+COUNTIFS(Orders!AD:AD,Data!M469,Orders!W:W,1,Orders!X:X,1)),0),IF(Data!Z469="AAM",SUMIFS(Data!AB:AB,Data!Z:Z,"TM",Data!X:X,Data!M469,AA:AA,"H"),IF(Data!Z469="AM",SUMIFS(Data!AB:AB,Data!Z:Z,"TM",Data!V:V,Data!M469,AA:AA,"H"),IF(Data!Z469="AZM",SUMIFS(Data!AB:AB,Data!Z:Z,"TM",Data!U:U,Data!M469,AA:AA,"H"),IF(Data!Z469="ZM",SUMIFS(Data!AB:AB,Data!Z:Z,"TM",Data!T:T,Data!M469,AA:AA,"H"),IF(Data!Z469="RM",SUMIFS(Data!AB:AB,Data!Z:Z,"TM",Data!S:S,Data!M469,AA:AA,"H"),IF(Data!Z469="CM",SUMIFS(Data!AB:AB,Data!Z:Z,"TM",Data!R:R,Data!M469,AA:AA,"H"),"")))))))</f>
        <v>0</v>
      </c>
      <c r="AC469" s="28">
        <f>IF(Z469="TM",IF(AA469="H",(SUMIFS(Orders!AG:AG,Orders!AD:AD,Data!M469,Orders!W:W,0,Orders!X:X,0)+SUMIFS(Orders!AG:AG,Orders!AD:AD,Data!M469,Orders!W:W,1,Orders!X:X,1))/12000,0),IF(Data!Z469="AAM",SUMIFS(Data!AC:AC,Data!Z:Z,"TM",Data!X:X,Data!M469,AA:AA,"H"),IF(Data!Z469="AM",SUMIFS(Data!AC:AC,Data!Z:Z,"TM",Data!V:V,Data!M469,AA:AA,"H"),IF(Data!Z469="AZM",SUMIFS(Data!AC:AC,Data!Z:Z,"TM",Data!U:U,Data!M469,AA:AA,"H"),IF(Data!Z469="Zone",SUMIFS(Data!AC:AC,Data!Z:Z,"TM",Data!T:T,Data!M469,AA:AA,"H"),IF(Data!Z469="Region",SUMIFS(Data!AC:AC,Data!Z:Z,"TM",Data!S:S,Data!M469,AA:AA,"H"),IF(Data!Z469="Country",SUMIFS(Data!AC:AC,Data!Z:Z,"TM",Data!R:R,Data!M469,AA:AA,"H"),"")))))))</f>
        <v>0</v>
      </c>
      <c r="AD469" s="18">
        <f>IF(Z469="TM",0,IF(Data!Z469="AAM",SUMIFS(Data!AD:AD,Data!Z:Z,"TM",Data!X:X,Data!M469,AA:AA,"H"),IF(Data!Z469="AM",SUMIFS(Data!AD:AD,Data!Z:Z,"TM",Data!V:V,Data!M469,AA:AA,"H"),IF(Data!Z469="AZM",SUMIFS(Data!AD:AD,Data!Z:Z,"TM",Data!U:U,Data!M469,AA:AA,"H"),IF(Data!Z469="Zone",SUMIFS(Data!AD:AD,Data!Z:Z,"TM",Data!T:T,Data!M469,AA:AA,"H"),IF(Data!Z469="Region",SUMIFS(Data!AD:AD,Data!Z:Z,"TM",Data!S:S,Data!M469,AA:AA,"H"),IF(Data!Z469="Country",SUMIFS(Data!AD:AD,Data!Z:Z,"TM",Data!R:R,Data!M469,AA:AA,"H"),"")))))))</f>
        <v>0</v>
      </c>
      <c r="AE469" s="27">
        <f t="shared" si="128"/>
        <v>0</v>
      </c>
      <c r="AF469" s="26">
        <f t="shared" si="129"/>
        <v>0</v>
      </c>
      <c r="AG469" s="26">
        <f t="shared" si="130"/>
        <v>0</v>
      </c>
      <c r="AH469" s="26">
        <f t="shared" si="131"/>
        <v>0</v>
      </c>
      <c r="AJ469" s="28">
        <f>IF(Z469="TM",IF(AA469="U",(SUMIFS(Orders!AG:AG,Orders!AD:AD,Data!M469,Orders!W:W,0,Orders!X:X,0)+SUMIFS(Orders!AG:AG,Orders!AD:AD,Data!M469,Orders!W:W,1,Orders!X:X,1))/12000,0),IF(Data!Z469="AAM",SUMIFS(Data!AJ:AJ,Data!Z:Z,"TM",Data!X:X,Data!M469,AA:AA,"U"),IF(Data!Z469="AM",SUMIFS(Data!AJ:AJ,Data!Z:Z,"TM",Data!V:V,Data!M469,AA:AA,"U"),IF(Data!Z469="AZM",SUMIFS(Data!AJ:AJ,Data!Z:Z,"TM",Data!U:U,Data!M469,AA:AA,"U"),IF(Data!Z469="Zone",SUMIFS(Data!AJ:AJ,Data!Z:Z,"TM",Data!T:T,Data!M469,AA:AA,"U"),IF(Data!Z469="Region",SUMIFS(Data!AJ:AJ,Data!Z:Z,"TM",Data!S:S,Data!M469,AA:AA,"U"),IF(Data!Z469="Country",SUMIFS(Data!AJ:AJ,Data!Z:Z,"TM",Data!R:R,Data!M469,AA:AA,"U"),"")))))))</f>
        <v>0</v>
      </c>
      <c r="AK469" s="18">
        <f>IF(Z469="TM",IF(AA469="U",(SUMIFS(Orders!AG:AG,Orders!AD:AD,Data!M469,Orders!W:W,0,Orders!X:X,0)+SUMIFS(Orders!AG:AG,Orders!AD:AD,Data!M469,Orders!W:W,1,Orders!X:X,1)),0),IF(Data!Z469="AAM",SUMIFS(Data!AK:AK,Data!Z:Z,"TM",Data!X:X,Data!M469,AA:AA,"U"),IF(Data!Z469="AM",SUMIFS(Data!AK:AK,Data!Z:Z,"TM",Data!V:V,Data!M469,AA:AA,"U"),IF(Data!Z469="AZM",SUMIFS(Data!AK:AK,Data!Z:Z,"TM",Data!U:U,Data!M469,AA:AA,"U"),IF(Data!Z469="Zone",SUMIFS(Data!AK:AK,Data!Z:Z,"TM",Data!T:T,Data!M469,AA:AA,"U"),IF(Data!Z469="Region",SUMIFS(Data!AK:AK,Data!Z:Z,"TM",Data!S:S,Data!M469,AA:AA,"U"),IF(Data!Z469="Country",SUMIFS(Data!AK:AK,Data!Z:Z,"TM",Data!R:R,Data!M469,AA:AA,"U"),"")))))))</f>
        <v>0</v>
      </c>
      <c r="AL469" s="18">
        <f>IF(Z469="TM",12000*0,IF(Data!Z469="AAM",SUMIFS(Data!AL:AL,Data!Z:Z,"TM",Data!X:X,Data!M469,AA:AA,"H"),IF(Data!Z469="AM",SUMIFS(Data!AL:AL,Data!Z:Z,"TM",Data!V:V,Data!M469,AA:AA,"H"),IF(Data!Z469="AZM",SUMIFS(Data!AL:AL,Data!Z:Z,"TM",Data!U:U,Data!M469,AA:AA,"H"),IF(Data!Z469="Zone",SUMIFS(Data!AL:AL,Data!Z:Z,"TM",Data!T:T,Data!M469,AA:AA,"H"),IF(Data!Z469="Region",SUMIFS(Data!AL:AL,Data!Z:Z,"TM",Data!S:S,Data!M469,AA:AA,"H"),IF(Data!Z469="Country",SUMIFS(Data!AL:AL,Data!Z:Z,"TM",Data!R:R,Data!M469,AA:AA,"H"),"")))))))</f>
        <v>0</v>
      </c>
      <c r="AM469" s="27">
        <f t="shared" si="132"/>
        <v>0</v>
      </c>
      <c r="AN469" s="26">
        <f t="shared" si="133"/>
        <v>0</v>
      </c>
      <c r="AO469" s="26">
        <f t="shared" si="134"/>
        <v>0</v>
      </c>
      <c r="AQ469" s="28">
        <f t="shared" si="135"/>
        <v>0</v>
      </c>
      <c r="AR469" s="18">
        <f t="shared" si="136"/>
        <v>0</v>
      </c>
      <c r="AS469" s="18">
        <f t="shared" si="137"/>
        <v>0</v>
      </c>
      <c r="AT469" s="27">
        <f t="shared" si="138"/>
        <v>0</v>
      </c>
      <c r="AU469" s="27"/>
      <c r="AV469" s="27"/>
      <c r="AW469" s="18">
        <f>IF(Z469="TM",(COUNTIFS(Orders!AD:AD,Data!M469,Orders!W:W,0,Orders!X:X,0,Orders!S:S,"*Ray*")+COUNTIFS(Orders!AD:AD,Data!M469,Orders!W:W,1,Orders!X:X,1,Orders!S:S,"*Ray*")+COUNTIFS(Orders!AD:AD,Data!M469,Orders!W:W,0,Orders!X:X,0,Orders!S:S,"*Fabric*")+COUNTIFS(Orders!AD:AD,Data!M469,Orders!W:W,1,Orders!X:X,1,Orders!S:S,"*Fabric*")),IF(Data!Z469="AAM",SUMIFS(Data!AW:AW,Data!Z:Z,"TM",Data!X:X,Data!M469),IF(Data!Z469="AM",SUMIFS(Data!AW:AW,Data!Z:Z,"TM",Data!V:V,Data!M469),IF(Data!Z469="AZM",SUMIFS(Data!AW:AW,Data!Z:Z,"TM",Data!U:U,Data!M469),IF(Data!Z469="Zone",SUMIFS(Data!AW:AW,Data!Z:Z,"TM",Data!T:T,Data!M469),IF(Data!Z469="Region",SUMIFS(Data!AW:AW,Data!Z:Z,"TM",Data!S:S,Data!M469),IF(Data!Z469="Country",SUMIFS(Data!AW:AW,Data!Z:Z,"TM",Data!R:R,Data!M469),0)))))))</f>
        <v>0</v>
      </c>
      <c r="AX469" s="18">
        <f>IF(Z469="TM",(COUNTIFS(Orders!AD:AD,Data!M469,Orders!W:W,0,Orders!X:X,0,Orders!S:S,"*Starter*")+COUNTIFS(Orders!AD:AD,Data!M469,Orders!W:W,1,Orders!X:X,1,Orders!S:S,"*Starter*")),IF(Data!Z469="AAM",SUMIFS(Data!AX:AX,Data!Z:Z,"TM",Data!X:X,Data!M469),IF(Data!Z469="AM",SUMIFS(Data!AX:AX,Data!Z:Z,"TM",Data!V:V,Data!M469),IF(Data!Z469="AZM",SUMIFS(Data!AX:AX,Data!Z:Z,"TM",Data!U:U,Data!M469),IF(Data!Z469="Zone",SUMIFS(Data!AX:AX,Data!Z:Z,"TM",Data!T:T,Data!M469),IF(Data!Z469="Region",SUMIFS(Data!AX:AX,Data!Z:Z,"TM",Data!S:S,Data!M469),IF(Data!Z469="Country",SUMIFS(Data!AX:AX,Data!Z:Z,"TM",Data!R:R,Data!M469),0)))))))</f>
        <v>0</v>
      </c>
      <c r="AY469" s="18">
        <f>IF(Z469="TM",(COUNTIFS(Orders!AD:AD,Data!M469,Orders!W:W,0,Orders!X:X,0,Orders!S:S,"*Pro*")+COUNTIFS(Orders!AD:AD,Data!M469,Orders!W:W,1,Orders!X:X,1,Orders!S:S,"*Pro*")),IF(Data!Z469="AAM",SUMIFS(Data!AY:AY,Data!Z:Z,"TM",Data!X:X,Data!M469),IF(Data!Z469="AM",SUMIFS(Data!AY:AY,Data!Z:Z,"TM",Data!V:V,Data!M469),IF(Data!Z469="AZM",SUMIFS(Data!AY:AY,Data!Z:Z,"TM",Data!U:U,Data!M469),IF(Data!Z469="Zone",SUMIFS(Data!AY:AY,Data!Z:Z,"TM",Data!T:T,Data!M469),IF(Data!Z469="Region",SUMIFS(Data!AY:AY,Data!Z:Z,"TM",Data!S:S,Data!M469),IF(Data!Z469="Country",SUMIFS(Data!AY:AY,Data!Z:Z,"TM",Data!R:R,Data!M469),0)))))))</f>
        <v>0</v>
      </c>
      <c r="AZ469" s="18">
        <f>IF(Z469="TM",(COUNTIFS(Orders!AD:AD,Data!M469,Orders!W:W,0,Orders!X:X,0,Orders!S:S,"*Tab*")+COUNTIFS(Orders!AD:AD,Data!M469,Orders!W:W,1,Orders!X:X,1,Orders!S:S,"*Tab*")),IF(Data!Z469="AAM",SUMIFS(Data!AZ:AZ,Data!Z:Z,"TM",Data!X:X,Data!M469),IF(Data!Z469="AM",SUMIFS(Data!AZ:AZ,Data!Z:Z,"TM",Data!V:V,Data!M469),IF(Data!Z469="AZM",SUMIFS(Data!AZ:AZ,Data!Z:Z,"TM",Data!U:U,Data!M469),IF(Data!Z469="Zone",SUMIFS(Data!AZ:AZ,Data!Z:Z,"TM",Data!T:T,Data!M469),IF(Data!Z469="Region",SUMIFS(Data!AZ:AZ,Data!Z:Z,"TM",Data!S:S,Data!M469),IF(Data!Z469="Country",SUMIFS(Data!AZ:AZ,Data!Z:Z,"TM",Data!R:R,Data!M469),0)))))))</f>
        <v>0</v>
      </c>
      <c r="BA469" s="18">
        <f>IF(Z469="TM",(COUNTIFS(Orders!AD:AD,Data!M469,Orders!W:W,0,Orders!X:X,0,Orders!S:S,"*Dental*")+COUNTIFS(Orders!AD:AD,Data!M469,Orders!W:W,1,Orders!X:X,1,Orders!S:S,"*Dental*")+COUNTIFS(Orders!AD:AD,Data!M469,Orders!W:W,0,Orders!X:X,0,Orders!S:S,"*Pediatric*")+COUNTIFS(Orders!AD:AD,Data!M469,Orders!W:W,1,Orders!X:X,1,Orders!S:S,"*Pediatric*")),IF(Data!Z469="AAM",SUMIFS(Data!BA:BA,Data!Z:Z,"TM",Data!X:X,Data!M469),IF(Data!Z469="AM",SUMIFS(Data!BA:BA,Data!Z:Z,"TM",Data!V:V,Data!M469),IF(Data!Z469="AZM",SUMIFS(Data!BA:BA,Data!Z:Z,"TM",Data!U:U,Data!M469),IF(Data!Z469="Zone",SUMIFS(Data!BA:BA,Data!Z:Z,"TM",Data!T:T,Data!M469),IF(Data!Z469="Region",SUMIFS(Data!BA:BA,Data!Z:Z,"TM",Data!S:S,Data!M469),IF(Data!Z469="Country",SUMIFS(Data!BA:BA,Data!Z:Z,"TM",Data!R:R,Data!M469),0)))))))</f>
        <v>0</v>
      </c>
      <c r="BB469" s="18">
        <f>IF(Z469="TM",(COUNTIFS(Orders!AD:AD,Data!M469,Orders!W:W,0,Orders!X:X,0,Orders!S:S,"*Fabric*")+COUNTIFS(Orders!AD:AD,Data!M469,Orders!W:W,1,Orders!X:X,1,Orders!S:S,"*Fabric*")),IF(Data!Z469="AAM",SUMIFS(Data!BB:BB,Data!Z:Z,"TM",Data!X:X,Data!M469),IF(Data!Z469="AM",SUMIFS(Data!BB:BB,Data!Z:Z,"TM",Data!V:V,Data!M469),IF(Data!Z469="AZM",SUMIFS(Data!BB:BB,Data!Z:Z,"TM",Data!U:U,Data!M469),IF(Data!Z469="Zone",SUMIFS(Data!BB:BB,Data!Z:Z,"TM",Data!T:T,Data!M469),IF(Data!Z469="Region",SUMIFS(Data!BB:BB,Data!Z:Z,"TM",Data!S:S,Data!M469),IF(Data!Z469="Country",SUMIFS(Data!BB:BB,Data!Z:Z,"TM",Data!R:R,Data!M469),0)))))))</f>
        <v>0</v>
      </c>
    </row>
    <row r="470" spans="1:54" ht="15.75" x14ac:dyDescent="0.3">
      <c r="A470" s="33" t="str">
        <f t="shared" si="139"/>
        <v/>
      </c>
      <c r="B470" s="33" t="b">
        <f t="shared" si="140"/>
        <v>1</v>
      </c>
      <c r="C470" s="33" t="e">
        <f>IF(ISERROR(SMALL($D$4:$D$594,E470)),””,SMALL($D$4:$D$594,E470))</f>
        <v>#NAME?</v>
      </c>
      <c r="D470" s="34" t="str">
        <f t="shared" si="141"/>
        <v/>
      </c>
      <c r="E470" s="33">
        <f>ROWS($E$4:E470)</f>
        <v>467</v>
      </c>
      <c r="F470" s="33">
        <f t="shared" si="142"/>
        <v>0</v>
      </c>
      <c r="G470" s="33">
        <f>IF(OR(Report!$C$7="",Report!$C$7="All Levels"),1,IF(Report!$C$7=Data!Z470,1,0))</f>
        <v>0</v>
      </c>
      <c r="H470" s="33">
        <f t="shared" si="143"/>
        <v>1</v>
      </c>
      <c r="I470" s="33">
        <f t="shared" si="144"/>
        <v>3</v>
      </c>
      <c r="J470" s="33">
        <f>IF(OR(Report!$F$7="",Report!$F$7="All AMs"),1,IF(Report!$F$7=Data!W470,1,0))</f>
        <v>1</v>
      </c>
      <c r="K470" s="33">
        <f>IF(OR(Report!$E$7="",Report!$E$7="All Zones"),1,IF(Report!$E$7=Data!P470,1,0))</f>
        <v>1</v>
      </c>
      <c r="L470" s="33">
        <f>IF(OR(Report!$D$7="",Report!$D$7="All Regions"),1,IF(Report!$D$7=Data!O470,1,0))</f>
        <v>1</v>
      </c>
      <c r="M470" s="67" t="s">
        <v>321</v>
      </c>
      <c r="N470" s="67" t="s">
        <v>1321</v>
      </c>
      <c r="O470" s="68" t="s">
        <v>21</v>
      </c>
      <c r="P470" s="68" t="s">
        <v>689</v>
      </c>
      <c r="Q470" s="68" t="s">
        <v>854</v>
      </c>
      <c r="R470" s="67" t="s">
        <v>777</v>
      </c>
      <c r="S470" s="67" t="s">
        <v>757</v>
      </c>
      <c r="T470" s="67" t="s">
        <v>758</v>
      </c>
      <c r="U470" s="67"/>
      <c r="V470" s="67" t="s">
        <v>853</v>
      </c>
      <c r="W470" s="67" t="s">
        <v>734</v>
      </c>
      <c r="X470" s="67"/>
      <c r="Y470" s="68" t="s">
        <v>361</v>
      </c>
      <c r="Z470" s="68" t="s">
        <v>13</v>
      </c>
      <c r="AA470" s="68" t="s">
        <v>70</v>
      </c>
      <c r="AB470" s="18">
        <f>IF(Z470="TM",IF(AA470="H",(COUNTIFS(Orders!AD:AD,Data!M470,Orders!W:W,0,Orders!X:X,0)+COUNTIFS(Orders!AD:AD,Data!M470,Orders!W:W,1,Orders!X:X,1)),0),IF(Data!Z470="AAM",SUMIFS(Data!AB:AB,Data!Z:Z,"TM",Data!X:X,Data!M470,AA:AA,"H"),IF(Data!Z470="AM",SUMIFS(Data!AB:AB,Data!Z:Z,"TM",Data!V:V,Data!M470,AA:AA,"H"),IF(Data!Z470="AZM",SUMIFS(Data!AB:AB,Data!Z:Z,"TM",Data!U:U,Data!M470,AA:AA,"H"),IF(Data!Z470="ZM",SUMIFS(Data!AB:AB,Data!Z:Z,"TM",Data!T:T,Data!M470,AA:AA,"H"),IF(Data!Z470="RM",SUMIFS(Data!AB:AB,Data!Z:Z,"TM",Data!S:S,Data!M470,AA:AA,"H"),IF(Data!Z470="CM",SUMIFS(Data!AB:AB,Data!Z:Z,"TM",Data!R:R,Data!M470,AA:AA,"H"),"")))))))</f>
        <v>0</v>
      </c>
      <c r="AC470" s="28">
        <f>IF(Z470="TM",IF(AA470="H",(SUMIFS(Orders!AG:AG,Orders!AD:AD,Data!M470,Orders!W:W,0,Orders!X:X,0)+SUMIFS(Orders!AG:AG,Orders!AD:AD,Data!M470,Orders!W:W,1,Orders!X:X,1))/12000,0),IF(Data!Z470="AAM",SUMIFS(Data!AC:AC,Data!Z:Z,"TM",Data!X:X,Data!M470,AA:AA,"H"),IF(Data!Z470="AM",SUMIFS(Data!AC:AC,Data!Z:Z,"TM",Data!V:V,Data!M470,AA:AA,"H"),IF(Data!Z470="AZM",SUMIFS(Data!AC:AC,Data!Z:Z,"TM",Data!U:U,Data!M470,AA:AA,"H"),IF(Data!Z470="Zone",SUMIFS(Data!AC:AC,Data!Z:Z,"TM",Data!T:T,Data!M470,AA:AA,"H"),IF(Data!Z470="Region",SUMIFS(Data!AC:AC,Data!Z:Z,"TM",Data!S:S,Data!M470,AA:AA,"H"),IF(Data!Z470="Country",SUMIFS(Data!AC:AC,Data!Z:Z,"TM",Data!R:R,Data!M470,AA:AA,"H"),"")))))))</f>
        <v>0</v>
      </c>
      <c r="AD470" s="18">
        <f>IF(Z470="TM",0,IF(Data!Z470="AAM",SUMIFS(Data!AD:AD,Data!Z:Z,"TM",Data!X:X,Data!M470,AA:AA,"H"),IF(Data!Z470="AM",SUMIFS(Data!AD:AD,Data!Z:Z,"TM",Data!V:V,Data!M470,AA:AA,"H"),IF(Data!Z470="AZM",SUMIFS(Data!AD:AD,Data!Z:Z,"TM",Data!U:U,Data!M470,AA:AA,"H"),IF(Data!Z470="Zone",SUMIFS(Data!AD:AD,Data!Z:Z,"TM",Data!T:T,Data!M470,AA:AA,"H"),IF(Data!Z470="Region",SUMIFS(Data!AD:AD,Data!Z:Z,"TM",Data!S:S,Data!M470,AA:AA,"H"),IF(Data!Z470="Country",SUMIFS(Data!AD:AD,Data!Z:Z,"TM",Data!R:R,Data!M470,AA:AA,"H"),"")))))))</f>
        <v>0</v>
      </c>
      <c r="AE470" s="27">
        <f t="shared" si="128"/>
        <v>0</v>
      </c>
      <c r="AF470" s="26">
        <f t="shared" si="129"/>
        <v>0</v>
      </c>
      <c r="AG470" s="26">
        <f t="shared" si="130"/>
        <v>0</v>
      </c>
      <c r="AH470" s="26">
        <f t="shared" si="131"/>
        <v>0</v>
      </c>
      <c r="AJ470" s="28">
        <f>IF(Z470="TM",IF(AA470="U",(SUMIFS(Orders!AG:AG,Orders!AD:AD,Data!M470,Orders!W:W,0,Orders!X:X,0)+SUMIFS(Orders!AG:AG,Orders!AD:AD,Data!M470,Orders!W:W,1,Orders!X:X,1))/12000,0),IF(Data!Z470="AAM",SUMIFS(Data!AJ:AJ,Data!Z:Z,"TM",Data!X:X,Data!M470,AA:AA,"U"),IF(Data!Z470="AM",SUMIFS(Data!AJ:AJ,Data!Z:Z,"TM",Data!V:V,Data!M470,AA:AA,"U"),IF(Data!Z470="AZM",SUMIFS(Data!AJ:AJ,Data!Z:Z,"TM",Data!U:U,Data!M470,AA:AA,"U"),IF(Data!Z470="Zone",SUMIFS(Data!AJ:AJ,Data!Z:Z,"TM",Data!T:T,Data!M470,AA:AA,"U"),IF(Data!Z470="Region",SUMIFS(Data!AJ:AJ,Data!Z:Z,"TM",Data!S:S,Data!M470,AA:AA,"U"),IF(Data!Z470="Country",SUMIFS(Data!AJ:AJ,Data!Z:Z,"TM",Data!R:R,Data!M470,AA:AA,"U"),"")))))))</f>
        <v>0</v>
      </c>
      <c r="AK470" s="18">
        <f>IF(Z470="TM",IF(AA470="U",(SUMIFS(Orders!AG:AG,Orders!AD:AD,Data!M470,Orders!W:W,0,Orders!X:X,0)+SUMIFS(Orders!AG:AG,Orders!AD:AD,Data!M470,Orders!W:W,1,Orders!X:X,1)),0),IF(Data!Z470="AAM",SUMIFS(Data!AK:AK,Data!Z:Z,"TM",Data!X:X,Data!M470,AA:AA,"U"),IF(Data!Z470="AM",SUMIFS(Data!AK:AK,Data!Z:Z,"TM",Data!V:V,Data!M470,AA:AA,"U"),IF(Data!Z470="AZM",SUMIFS(Data!AK:AK,Data!Z:Z,"TM",Data!U:U,Data!M470,AA:AA,"U"),IF(Data!Z470="Zone",SUMIFS(Data!AK:AK,Data!Z:Z,"TM",Data!T:T,Data!M470,AA:AA,"U"),IF(Data!Z470="Region",SUMIFS(Data!AK:AK,Data!Z:Z,"TM",Data!S:S,Data!M470,AA:AA,"U"),IF(Data!Z470="Country",SUMIFS(Data!AK:AK,Data!Z:Z,"TM",Data!R:R,Data!M470,AA:AA,"U"),"")))))))</f>
        <v>0</v>
      </c>
      <c r="AL470" s="18">
        <f>IF(Z470="TM",12000*0,IF(Data!Z470="AAM",SUMIFS(Data!AL:AL,Data!Z:Z,"TM",Data!X:X,Data!M470,AA:AA,"H"),IF(Data!Z470="AM",SUMIFS(Data!AL:AL,Data!Z:Z,"TM",Data!V:V,Data!M470,AA:AA,"H"),IF(Data!Z470="AZM",SUMIFS(Data!AL:AL,Data!Z:Z,"TM",Data!U:U,Data!M470,AA:AA,"H"),IF(Data!Z470="Zone",SUMIFS(Data!AL:AL,Data!Z:Z,"TM",Data!T:T,Data!M470,AA:AA,"H"),IF(Data!Z470="Region",SUMIFS(Data!AL:AL,Data!Z:Z,"TM",Data!S:S,Data!M470,AA:AA,"H"),IF(Data!Z470="Country",SUMIFS(Data!AL:AL,Data!Z:Z,"TM",Data!R:R,Data!M470,AA:AA,"H"),"")))))))</f>
        <v>0</v>
      </c>
      <c r="AM470" s="27">
        <f t="shared" si="132"/>
        <v>0</v>
      </c>
      <c r="AN470" s="26">
        <f t="shared" si="133"/>
        <v>0</v>
      </c>
      <c r="AO470" s="26">
        <f t="shared" si="134"/>
        <v>0</v>
      </c>
      <c r="AQ470" s="28">
        <f t="shared" si="135"/>
        <v>0</v>
      </c>
      <c r="AR470" s="18">
        <f t="shared" si="136"/>
        <v>0</v>
      </c>
      <c r="AS470" s="18">
        <f t="shared" si="137"/>
        <v>0</v>
      </c>
      <c r="AT470" s="27">
        <f t="shared" si="138"/>
        <v>0</v>
      </c>
      <c r="AU470" s="27"/>
      <c r="AV470" s="27"/>
      <c r="AW470" s="18">
        <f>IF(Z470="TM",(COUNTIFS(Orders!AD:AD,Data!M470,Orders!W:W,0,Orders!X:X,0,Orders!S:S,"*Ray*")+COUNTIFS(Orders!AD:AD,Data!M470,Orders!W:W,1,Orders!X:X,1,Orders!S:S,"*Ray*")+COUNTIFS(Orders!AD:AD,Data!M470,Orders!W:W,0,Orders!X:X,0,Orders!S:S,"*Fabric*")+COUNTIFS(Orders!AD:AD,Data!M470,Orders!W:W,1,Orders!X:X,1,Orders!S:S,"*Fabric*")),IF(Data!Z470="AAM",SUMIFS(Data!AW:AW,Data!Z:Z,"TM",Data!X:X,Data!M470),IF(Data!Z470="AM",SUMIFS(Data!AW:AW,Data!Z:Z,"TM",Data!V:V,Data!M470),IF(Data!Z470="AZM",SUMIFS(Data!AW:AW,Data!Z:Z,"TM",Data!U:U,Data!M470),IF(Data!Z470="Zone",SUMIFS(Data!AW:AW,Data!Z:Z,"TM",Data!T:T,Data!M470),IF(Data!Z470="Region",SUMIFS(Data!AW:AW,Data!Z:Z,"TM",Data!S:S,Data!M470),IF(Data!Z470="Country",SUMIFS(Data!AW:AW,Data!Z:Z,"TM",Data!R:R,Data!M470),0)))))))</f>
        <v>0</v>
      </c>
      <c r="AX470" s="18">
        <f>IF(Z470="TM",(COUNTIFS(Orders!AD:AD,Data!M470,Orders!W:W,0,Orders!X:X,0,Orders!S:S,"*Starter*")+COUNTIFS(Orders!AD:AD,Data!M470,Orders!W:W,1,Orders!X:X,1,Orders!S:S,"*Starter*")),IF(Data!Z470="AAM",SUMIFS(Data!AX:AX,Data!Z:Z,"TM",Data!X:X,Data!M470),IF(Data!Z470="AM",SUMIFS(Data!AX:AX,Data!Z:Z,"TM",Data!V:V,Data!M470),IF(Data!Z470="AZM",SUMIFS(Data!AX:AX,Data!Z:Z,"TM",Data!U:U,Data!M470),IF(Data!Z470="Zone",SUMIFS(Data!AX:AX,Data!Z:Z,"TM",Data!T:T,Data!M470),IF(Data!Z470="Region",SUMIFS(Data!AX:AX,Data!Z:Z,"TM",Data!S:S,Data!M470),IF(Data!Z470="Country",SUMIFS(Data!AX:AX,Data!Z:Z,"TM",Data!R:R,Data!M470),0)))))))</f>
        <v>0</v>
      </c>
      <c r="AY470" s="18">
        <f>IF(Z470="TM",(COUNTIFS(Orders!AD:AD,Data!M470,Orders!W:W,0,Orders!X:X,0,Orders!S:S,"*Pro*")+COUNTIFS(Orders!AD:AD,Data!M470,Orders!W:W,1,Orders!X:X,1,Orders!S:S,"*Pro*")),IF(Data!Z470="AAM",SUMIFS(Data!AY:AY,Data!Z:Z,"TM",Data!X:X,Data!M470),IF(Data!Z470="AM",SUMIFS(Data!AY:AY,Data!Z:Z,"TM",Data!V:V,Data!M470),IF(Data!Z470="AZM",SUMIFS(Data!AY:AY,Data!Z:Z,"TM",Data!U:U,Data!M470),IF(Data!Z470="Zone",SUMIFS(Data!AY:AY,Data!Z:Z,"TM",Data!T:T,Data!M470),IF(Data!Z470="Region",SUMIFS(Data!AY:AY,Data!Z:Z,"TM",Data!S:S,Data!M470),IF(Data!Z470="Country",SUMIFS(Data!AY:AY,Data!Z:Z,"TM",Data!R:R,Data!M470),0)))))))</f>
        <v>0</v>
      </c>
      <c r="AZ470" s="18">
        <f>IF(Z470="TM",(COUNTIFS(Orders!AD:AD,Data!M470,Orders!W:W,0,Orders!X:X,0,Orders!S:S,"*Tab*")+COUNTIFS(Orders!AD:AD,Data!M470,Orders!W:W,1,Orders!X:X,1,Orders!S:S,"*Tab*")),IF(Data!Z470="AAM",SUMIFS(Data!AZ:AZ,Data!Z:Z,"TM",Data!X:X,Data!M470),IF(Data!Z470="AM",SUMIFS(Data!AZ:AZ,Data!Z:Z,"TM",Data!V:V,Data!M470),IF(Data!Z470="AZM",SUMIFS(Data!AZ:AZ,Data!Z:Z,"TM",Data!U:U,Data!M470),IF(Data!Z470="Zone",SUMIFS(Data!AZ:AZ,Data!Z:Z,"TM",Data!T:T,Data!M470),IF(Data!Z470="Region",SUMIFS(Data!AZ:AZ,Data!Z:Z,"TM",Data!S:S,Data!M470),IF(Data!Z470="Country",SUMIFS(Data!AZ:AZ,Data!Z:Z,"TM",Data!R:R,Data!M470),0)))))))</f>
        <v>0</v>
      </c>
      <c r="BA470" s="18">
        <f>IF(Z470="TM",(COUNTIFS(Orders!AD:AD,Data!M470,Orders!W:W,0,Orders!X:X,0,Orders!S:S,"*Dental*")+COUNTIFS(Orders!AD:AD,Data!M470,Orders!W:W,1,Orders!X:X,1,Orders!S:S,"*Dental*")+COUNTIFS(Orders!AD:AD,Data!M470,Orders!W:W,0,Orders!X:X,0,Orders!S:S,"*Pediatric*")+COUNTIFS(Orders!AD:AD,Data!M470,Orders!W:W,1,Orders!X:X,1,Orders!S:S,"*Pediatric*")),IF(Data!Z470="AAM",SUMIFS(Data!BA:BA,Data!Z:Z,"TM",Data!X:X,Data!M470),IF(Data!Z470="AM",SUMIFS(Data!BA:BA,Data!Z:Z,"TM",Data!V:V,Data!M470),IF(Data!Z470="AZM",SUMIFS(Data!BA:BA,Data!Z:Z,"TM",Data!U:U,Data!M470),IF(Data!Z470="Zone",SUMIFS(Data!BA:BA,Data!Z:Z,"TM",Data!T:T,Data!M470),IF(Data!Z470="Region",SUMIFS(Data!BA:BA,Data!Z:Z,"TM",Data!S:S,Data!M470),IF(Data!Z470="Country",SUMIFS(Data!BA:BA,Data!Z:Z,"TM",Data!R:R,Data!M470),0)))))))</f>
        <v>0</v>
      </c>
      <c r="BB470" s="18">
        <f>IF(Z470="TM",(COUNTIFS(Orders!AD:AD,Data!M470,Orders!W:W,0,Orders!X:X,0,Orders!S:S,"*Fabric*")+COUNTIFS(Orders!AD:AD,Data!M470,Orders!W:W,1,Orders!X:X,1,Orders!S:S,"*Fabric*")),IF(Data!Z470="AAM",SUMIFS(Data!BB:BB,Data!Z:Z,"TM",Data!X:X,Data!M470),IF(Data!Z470="AM",SUMIFS(Data!BB:BB,Data!Z:Z,"TM",Data!V:V,Data!M470),IF(Data!Z470="AZM",SUMIFS(Data!BB:BB,Data!Z:Z,"TM",Data!U:U,Data!M470),IF(Data!Z470="Zone",SUMIFS(Data!BB:BB,Data!Z:Z,"TM",Data!T:T,Data!M470),IF(Data!Z470="Region",SUMIFS(Data!BB:BB,Data!Z:Z,"TM",Data!S:S,Data!M470),IF(Data!Z470="Country",SUMIFS(Data!BB:BB,Data!Z:Z,"TM",Data!R:R,Data!M470),0)))))))</f>
        <v>0</v>
      </c>
    </row>
    <row r="471" spans="1:54" ht="15.75" x14ac:dyDescent="0.3">
      <c r="A471" s="33" t="str">
        <f t="shared" si="139"/>
        <v/>
      </c>
      <c r="B471" s="33" t="b">
        <f t="shared" si="140"/>
        <v>1</v>
      </c>
      <c r="C471" s="33" t="e">
        <f>IF(ISERROR(SMALL($D$4:$D$594,E471)),””,SMALL($D$4:$D$594,E471))</f>
        <v>#NAME?</v>
      </c>
      <c r="D471" s="34" t="str">
        <f t="shared" si="141"/>
        <v/>
      </c>
      <c r="E471" s="33">
        <f>ROWS($E$4:E471)</f>
        <v>468</v>
      </c>
      <c r="F471" s="33">
        <f t="shared" si="142"/>
        <v>0</v>
      </c>
      <c r="G471" s="33">
        <f>IF(OR(Report!$C$7="",Report!$C$7="All Levels"),1,IF(Report!$C$7=Data!Z471,1,0))</f>
        <v>0</v>
      </c>
      <c r="H471" s="33">
        <f t="shared" si="143"/>
        <v>1</v>
      </c>
      <c r="I471" s="33">
        <f t="shared" si="144"/>
        <v>3</v>
      </c>
      <c r="J471" s="33">
        <f>IF(OR(Report!$F$7="",Report!$F$7="All AMs"),1,IF(Report!$F$7=Data!W471,1,0))</f>
        <v>1</v>
      </c>
      <c r="K471" s="33">
        <f>IF(OR(Report!$E$7="",Report!$E$7="All Zones"),1,IF(Report!$E$7=Data!P471,1,0))</f>
        <v>1</v>
      </c>
      <c r="L471" s="33">
        <f>IF(OR(Report!$D$7="",Report!$D$7="All Regions"),1,IF(Report!$D$7=Data!O471,1,0))</f>
        <v>1</v>
      </c>
      <c r="M471" s="67" t="s">
        <v>1322</v>
      </c>
      <c r="N471" s="67" t="s">
        <v>1323</v>
      </c>
      <c r="O471" s="68" t="s">
        <v>21</v>
      </c>
      <c r="P471" s="68" t="s">
        <v>689</v>
      </c>
      <c r="Q471" s="68" t="s">
        <v>854</v>
      </c>
      <c r="R471" s="67" t="s">
        <v>777</v>
      </c>
      <c r="S471" s="67" t="s">
        <v>757</v>
      </c>
      <c r="T471" s="67" t="s">
        <v>758</v>
      </c>
      <c r="U471" s="67"/>
      <c r="V471" s="67" t="s">
        <v>853</v>
      </c>
      <c r="W471" s="67" t="s">
        <v>734</v>
      </c>
      <c r="X471" s="67"/>
      <c r="Y471" s="68" t="s">
        <v>361</v>
      </c>
      <c r="Z471" s="68" t="s">
        <v>13</v>
      </c>
      <c r="AA471" s="68" t="s">
        <v>70</v>
      </c>
      <c r="AB471" s="18">
        <f>IF(Z471="TM",IF(AA471="H",(COUNTIFS(Orders!AD:AD,Data!M471,Orders!W:W,0,Orders!X:X,0)+COUNTIFS(Orders!AD:AD,Data!M471,Orders!W:W,1,Orders!X:X,1)),0),IF(Data!Z471="AAM",SUMIFS(Data!AB:AB,Data!Z:Z,"TM",Data!X:X,Data!M471,AA:AA,"H"),IF(Data!Z471="AM",SUMIFS(Data!AB:AB,Data!Z:Z,"TM",Data!V:V,Data!M471,AA:AA,"H"),IF(Data!Z471="AZM",SUMIFS(Data!AB:AB,Data!Z:Z,"TM",Data!U:U,Data!M471,AA:AA,"H"),IF(Data!Z471="ZM",SUMIFS(Data!AB:AB,Data!Z:Z,"TM",Data!T:T,Data!M471,AA:AA,"H"),IF(Data!Z471="RM",SUMIFS(Data!AB:AB,Data!Z:Z,"TM",Data!S:S,Data!M471,AA:AA,"H"),IF(Data!Z471="CM",SUMIFS(Data!AB:AB,Data!Z:Z,"TM",Data!R:R,Data!M471,AA:AA,"H"),"")))))))</f>
        <v>0</v>
      </c>
      <c r="AC471" s="28">
        <f>IF(Z471="TM",IF(AA471="H",(SUMIFS(Orders!AG:AG,Orders!AD:AD,Data!M471,Orders!W:W,0,Orders!X:X,0)+SUMIFS(Orders!AG:AG,Orders!AD:AD,Data!M471,Orders!W:W,1,Orders!X:X,1))/12000,0),IF(Data!Z471="AAM",SUMIFS(Data!AC:AC,Data!Z:Z,"TM",Data!X:X,Data!M471,AA:AA,"H"),IF(Data!Z471="AM",SUMIFS(Data!AC:AC,Data!Z:Z,"TM",Data!V:V,Data!M471,AA:AA,"H"),IF(Data!Z471="AZM",SUMIFS(Data!AC:AC,Data!Z:Z,"TM",Data!U:U,Data!M471,AA:AA,"H"),IF(Data!Z471="Zone",SUMIFS(Data!AC:AC,Data!Z:Z,"TM",Data!T:T,Data!M471,AA:AA,"H"),IF(Data!Z471="Region",SUMIFS(Data!AC:AC,Data!Z:Z,"TM",Data!S:S,Data!M471,AA:AA,"H"),IF(Data!Z471="Country",SUMIFS(Data!AC:AC,Data!Z:Z,"TM",Data!R:R,Data!M471,AA:AA,"H"),"")))))))</f>
        <v>0</v>
      </c>
      <c r="AD471" s="18">
        <f>IF(Z471="TM",0,IF(Data!Z471="AAM",SUMIFS(Data!AD:AD,Data!Z:Z,"TM",Data!X:X,Data!M471,AA:AA,"H"),IF(Data!Z471="AM",SUMIFS(Data!AD:AD,Data!Z:Z,"TM",Data!V:V,Data!M471,AA:AA,"H"),IF(Data!Z471="AZM",SUMIFS(Data!AD:AD,Data!Z:Z,"TM",Data!U:U,Data!M471,AA:AA,"H"),IF(Data!Z471="Zone",SUMIFS(Data!AD:AD,Data!Z:Z,"TM",Data!T:T,Data!M471,AA:AA,"H"),IF(Data!Z471="Region",SUMIFS(Data!AD:AD,Data!Z:Z,"TM",Data!S:S,Data!M471,AA:AA,"H"),IF(Data!Z471="Country",SUMIFS(Data!AD:AD,Data!Z:Z,"TM",Data!R:R,Data!M471,AA:AA,"H"),"")))))))</f>
        <v>0</v>
      </c>
      <c r="AE471" s="27">
        <f t="shared" si="128"/>
        <v>0</v>
      </c>
      <c r="AF471" s="26">
        <f t="shared" si="129"/>
        <v>0</v>
      </c>
      <c r="AG471" s="26">
        <f t="shared" si="130"/>
        <v>0</v>
      </c>
      <c r="AH471" s="26">
        <f t="shared" si="131"/>
        <v>0</v>
      </c>
      <c r="AJ471" s="28">
        <f>IF(Z471="TM",IF(AA471="U",(SUMIFS(Orders!AG:AG,Orders!AD:AD,Data!M471,Orders!W:W,0,Orders!X:X,0)+SUMIFS(Orders!AG:AG,Orders!AD:AD,Data!M471,Orders!W:W,1,Orders!X:X,1))/12000,0),IF(Data!Z471="AAM",SUMIFS(Data!AJ:AJ,Data!Z:Z,"TM",Data!X:X,Data!M471,AA:AA,"U"),IF(Data!Z471="AM",SUMIFS(Data!AJ:AJ,Data!Z:Z,"TM",Data!V:V,Data!M471,AA:AA,"U"),IF(Data!Z471="AZM",SUMIFS(Data!AJ:AJ,Data!Z:Z,"TM",Data!U:U,Data!M471,AA:AA,"U"),IF(Data!Z471="Zone",SUMIFS(Data!AJ:AJ,Data!Z:Z,"TM",Data!T:T,Data!M471,AA:AA,"U"),IF(Data!Z471="Region",SUMIFS(Data!AJ:AJ,Data!Z:Z,"TM",Data!S:S,Data!M471,AA:AA,"U"),IF(Data!Z471="Country",SUMIFS(Data!AJ:AJ,Data!Z:Z,"TM",Data!R:R,Data!M471,AA:AA,"U"),"")))))))</f>
        <v>0</v>
      </c>
      <c r="AK471" s="18">
        <f>IF(Z471="TM",IF(AA471="U",(SUMIFS(Orders!AG:AG,Orders!AD:AD,Data!M471,Orders!W:W,0,Orders!X:X,0)+SUMIFS(Orders!AG:AG,Orders!AD:AD,Data!M471,Orders!W:W,1,Orders!X:X,1)),0),IF(Data!Z471="AAM",SUMIFS(Data!AK:AK,Data!Z:Z,"TM",Data!X:X,Data!M471,AA:AA,"U"),IF(Data!Z471="AM",SUMIFS(Data!AK:AK,Data!Z:Z,"TM",Data!V:V,Data!M471,AA:AA,"U"),IF(Data!Z471="AZM",SUMIFS(Data!AK:AK,Data!Z:Z,"TM",Data!U:U,Data!M471,AA:AA,"U"),IF(Data!Z471="Zone",SUMIFS(Data!AK:AK,Data!Z:Z,"TM",Data!T:T,Data!M471,AA:AA,"U"),IF(Data!Z471="Region",SUMIFS(Data!AK:AK,Data!Z:Z,"TM",Data!S:S,Data!M471,AA:AA,"U"),IF(Data!Z471="Country",SUMIFS(Data!AK:AK,Data!Z:Z,"TM",Data!R:R,Data!M471,AA:AA,"U"),"")))))))</f>
        <v>0</v>
      </c>
      <c r="AL471" s="18">
        <f>IF(Z471="TM",12000*0,IF(Data!Z471="AAM",SUMIFS(Data!AL:AL,Data!Z:Z,"TM",Data!X:X,Data!M471,AA:AA,"H"),IF(Data!Z471="AM",SUMIFS(Data!AL:AL,Data!Z:Z,"TM",Data!V:V,Data!M471,AA:AA,"H"),IF(Data!Z471="AZM",SUMIFS(Data!AL:AL,Data!Z:Z,"TM",Data!U:U,Data!M471,AA:AA,"H"),IF(Data!Z471="Zone",SUMIFS(Data!AL:AL,Data!Z:Z,"TM",Data!T:T,Data!M471,AA:AA,"H"),IF(Data!Z471="Region",SUMIFS(Data!AL:AL,Data!Z:Z,"TM",Data!S:S,Data!M471,AA:AA,"H"),IF(Data!Z471="Country",SUMIFS(Data!AL:AL,Data!Z:Z,"TM",Data!R:R,Data!M471,AA:AA,"H"),"")))))))</f>
        <v>0</v>
      </c>
      <c r="AM471" s="27">
        <f t="shared" si="132"/>
        <v>0</v>
      </c>
      <c r="AN471" s="26">
        <f t="shared" si="133"/>
        <v>0</v>
      </c>
      <c r="AO471" s="26">
        <f t="shared" si="134"/>
        <v>0</v>
      </c>
      <c r="AQ471" s="28">
        <f t="shared" si="135"/>
        <v>0</v>
      </c>
      <c r="AR471" s="18">
        <f t="shared" si="136"/>
        <v>0</v>
      </c>
      <c r="AS471" s="18">
        <f t="shared" si="137"/>
        <v>0</v>
      </c>
      <c r="AT471" s="27">
        <f t="shared" si="138"/>
        <v>0</v>
      </c>
      <c r="AU471" s="27"/>
      <c r="AV471" s="27"/>
      <c r="AW471" s="18">
        <f>IF(Z471="TM",(COUNTIFS(Orders!AD:AD,Data!M471,Orders!W:W,0,Orders!X:X,0,Orders!S:S,"*Ray*")+COUNTIFS(Orders!AD:AD,Data!M471,Orders!W:W,1,Orders!X:X,1,Orders!S:S,"*Ray*")+COUNTIFS(Orders!AD:AD,Data!M471,Orders!W:W,0,Orders!X:X,0,Orders!S:S,"*Fabric*")+COUNTIFS(Orders!AD:AD,Data!M471,Orders!W:W,1,Orders!X:X,1,Orders!S:S,"*Fabric*")),IF(Data!Z471="AAM",SUMIFS(Data!AW:AW,Data!Z:Z,"TM",Data!X:X,Data!M471),IF(Data!Z471="AM",SUMIFS(Data!AW:AW,Data!Z:Z,"TM",Data!V:V,Data!M471),IF(Data!Z471="AZM",SUMIFS(Data!AW:AW,Data!Z:Z,"TM",Data!U:U,Data!M471),IF(Data!Z471="Zone",SUMIFS(Data!AW:AW,Data!Z:Z,"TM",Data!T:T,Data!M471),IF(Data!Z471="Region",SUMIFS(Data!AW:AW,Data!Z:Z,"TM",Data!S:S,Data!M471),IF(Data!Z471="Country",SUMIFS(Data!AW:AW,Data!Z:Z,"TM",Data!R:R,Data!M471),0)))))))</f>
        <v>0</v>
      </c>
      <c r="AX471" s="18">
        <f>IF(Z471="TM",(COUNTIFS(Orders!AD:AD,Data!M471,Orders!W:W,0,Orders!X:X,0,Orders!S:S,"*Starter*")+COUNTIFS(Orders!AD:AD,Data!M471,Orders!W:W,1,Orders!X:X,1,Orders!S:S,"*Starter*")),IF(Data!Z471="AAM",SUMIFS(Data!AX:AX,Data!Z:Z,"TM",Data!X:X,Data!M471),IF(Data!Z471="AM",SUMIFS(Data!AX:AX,Data!Z:Z,"TM",Data!V:V,Data!M471),IF(Data!Z471="AZM",SUMIFS(Data!AX:AX,Data!Z:Z,"TM",Data!U:U,Data!M471),IF(Data!Z471="Zone",SUMIFS(Data!AX:AX,Data!Z:Z,"TM",Data!T:T,Data!M471),IF(Data!Z471="Region",SUMIFS(Data!AX:AX,Data!Z:Z,"TM",Data!S:S,Data!M471),IF(Data!Z471="Country",SUMIFS(Data!AX:AX,Data!Z:Z,"TM",Data!R:R,Data!M471),0)))))))</f>
        <v>0</v>
      </c>
      <c r="AY471" s="18">
        <f>IF(Z471="TM",(COUNTIFS(Orders!AD:AD,Data!M471,Orders!W:W,0,Orders!X:X,0,Orders!S:S,"*Pro*")+COUNTIFS(Orders!AD:AD,Data!M471,Orders!W:W,1,Orders!X:X,1,Orders!S:S,"*Pro*")),IF(Data!Z471="AAM",SUMIFS(Data!AY:AY,Data!Z:Z,"TM",Data!X:X,Data!M471),IF(Data!Z471="AM",SUMIFS(Data!AY:AY,Data!Z:Z,"TM",Data!V:V,Data!M471),IF(Data!Z471="AZM",SUMIFS(Data!AY:AY,Data!Z:Z,"TM",Data!U:U,Data!M471),IF(Data!Z471="Zone",SUMIFS(Data!AY:AY,Data!Z:Z,"TM",Data!T:T,Data!M471),IF(Data!Z471="Region",SUMIFS(Data!AY:AY,Data!Z:Z,"TM",Data!S:S,Data!M471),IF(Data!Z471="Country",SUMIFS(Data!AY:AY,Data!Z:Z,"TM",Data!R:R,Data!M471),0)))))))</f>
        <v>0</v>
      </c>
      <c r="AZ471" s="18">
        <f>IF(Z471="TM",(COUNTIFS(Orders!AD:AD,Data!M471,Orders!W:W,0,Orders!X:X,0,Orders!S:S,"*Tab*")+COUNTIFS(Orders!AD:AD,Data!M471,Orders!W:W,1,Orders!X:X,1,Orders!S:S,"*Tab*")),IF(Data!Z471="AAM",SUMIFS(Data!AZ:AZ,Data!Z:Z,"TM",Data!X:X,Data!M471),IF(Data!Z471="AM",SUMIFS(Data!AZ:AZ,Data!Z:Z,"TM",Data!V:V,Data!M471),IF(Data!Z471="AZM",SUMIFS(Data!AZ:AZ,Data!Z:Z,"TM",Data!U:U,Data!M471),IF(Data!Z471="Zone",SUMIFS(Data!AZ:AZ,Data!Z:Z,"TM",Data!T:T,Data!M471),IF(Data!Z471="Region",SUMIFS(Data!AZ:AZ,Data!Z:Z,"TM",Data!S:S,Data!M471),IF(Data!Z471="Country",SUMIFS(Data!AZ:AZ,Data!Z:Z,"TM",Data!R:R,Data!M471),0)))))))</f>
        <v>0</v>
      </c>
      <c r="BA471" s="18">
        <f>IF(Z471="TM",(COUNTIFS(Orders!AD:AD,Data!M471,Orders!W:W,0,Orders!X:X,0,Orders!S:S,"*Dental*")+COUNTIFS(Orders!AD:AD,Data!M471,Orders!W:W,1,Orders!X:X,1,Orders!S:S,"*Dental*")+COUNTIFS(Orders!AD:AD,Data!M471,Orders!W:W,0,Orders!X:X,0,Orders!S:S,"*Pediatric*")+COUNTIFS(Orders!AD:AD,Data!M471,Orders!W:W,1,Orders!X:X,1,Orders!S:S,"*Pediatric*")),IF(Data!Z471="AAM",SUMIFS(Data!BA:BA,Data!Z:Z,"TM",Data!X:X,Data!M471),IF(Data!Z471="AM",SUMIFS(Data!BA:BA,Data!Z:Z,"TM",Data!V:V,Data!M471),IF(Data!Z471="AZM",SUMIFS(Data!BA:BA,Data!Z:Z,"TM",Data!U:U,Data!M471),IF(Data!Z471="Zone",SUMIFS(Data!BA:BA,Data!Z:Z,"TM",Data!T:T,Data!M471),IF(Data!Z471="Region",SUMIFS(Data!BA:BA,Data!Z:Z,"TM",Data!S:S,Data!M471),IF(Data!Z471="Country",SUMIFS(Data!BA:BA,Data!Z:Z,"TM",Data!R:R,Data!M471),0)))))))</f>
        <v>0</v>
      </c>
      <c r="BB471" s="18">
        <f>IF(Z471="TM",(COUNTIFS(Orders!AD:AD,Data!M471,Orders!W:W,0,Orders!X:X,0,Orders!S:S,"*Fabric*")+COUNTIFS(Orders!AD:AD,Data!M471,Orders!W:W,1,Orders!X:X,1,Orders!S:S,"*Fabric*")),IF(Data!Z471="AAM",SUMIFS(Data!BB:BB,Data!Z:Z,"TM",Data!X:X,Data!M471),IF(Data!Z471="AM",SUMIFS(Data!BB:BB,Data!Z:Z,"TM",Data!V:V,Data!M471),IF(Data!Z471="AZM",SUMIFS(Data!BB:BB,Data!Z:Z,"TM",Data!U:U,Data!M471),IF(Data!Z471="Zone",SUMIFS(Data!BB:BB,Data!Z:Z,"TM",Data!T:T,Data!M471),IF(Data!Z471="Region",SUMIFS(Data!BB:BB,Data!Z:Z,"TM",Data!S:S,Data!M471),IF(Data!Z471="Country",SUMIFS(Data!BB:BB,Data!Z:Z,"TM",Data!R:R,Data!M471),0)))))))</f>
        <v>0</v>
      </c>
    </row>
    <row r="472" spans="1:54" ht="15.75" x14ac:dyDescent="0.3">
      <c r="A472" s="33" t="str">
        <f t="shared" si="139"/>
        <v/>
      </c>
      <c r="B472" s="33" t="b">
        <f t="shared" si="140"/>
        <v>1</v>
      </c>
      <c r="C472" s="33" t="e">
        <f>IF(ISERROR(SMALL($D$4:$D$594,E472)),””,SMALL($D$4:$D$594,E472))</f>
        <v>#NAME?</v>
      </c>
      <c r="D472" s="34" t="str">
        <f t="shared" si="141"/>
        <v/>
      </c>
      <c r="E472" s="33">
        <f>ROWS($E$4:E472)</f>
        <v>469</v>
      </c>
      <c r="F472" s="33">
        <f t="shared" si="142"/>
        <v>0</v>
      </c>
      <c r="G472" s="33">
        <f>IF(OR(Report!$C$7="",Report!$C$7="All Levels"),1,IF(Report!$C$7=Data!Z472,1,0))</f>
        <v>0</v>
      </c>
      <c r="H472" s="33">
        <f t="shared" si="143"/>
        <v>1</v>
      </c>
      <c r="I472" s="33">
        <f t="shared" si="144"/>
        <v>3</v>
      </c>
      <c r="J472" s="33">
        <f>IF(OR(Report!$F$7="",Report!$F$7="All AMs"),1,IF(Report!$F$7=Data!W472,1,0))</f>
        <v>1</v>
      </c>
      <c r="K472" s="33">
        <f>IF(OR(Report!$E$7="",Report!$E$7="All Zones"),1,IF(Report!$E$7=Data!P472,1,0))</f>
        <v>1</v>
      </c>
      <c r="L472" s="33">
        <f>IF(OR(Report!$D$7="",Report!$D$7="All Regions"),1,IF(Report!$D$7=Data!O472,1,0))</f>
        <v>1</v>
      </c>
      <c r="M472" s="67" t="s">
        <v>435</v>
      </c>
      <c r="N472" s="67" t="s">
        <v>1324</v>
      </c>
      <c r="O472" s="68" t="s">
        <v>21</v>
      </c>
      <c r="P472" s="68" t="s">
        <v>689</v>
      </c>
      <c r="Q472" s="68" t="s">
        <v>854</v>
      </c>
      <c r="R472" s="67" t="s">
        <v>777</v>
      </c>
      <c r="S472" s="67" t="s">
        <v>757</v>
      </c>
      <c r="T472" s="67" t="s">
        <v>758</v>
      </c>
      <c r="U472" s="67"/>
      <c r="V472" s="67" t="s">
        <v>853</v>
      </c>
      <c r="W472" s="67" t="s">
        <v>734</v>
      </c>
      <c r="X472" s="67"/>
      <c r="Y472" s="68" t="s">
        <v>361</v>
      </c>
      <c r="Z472" s="68" t="s">
        <v>13</v>
      </c>
      <c r="AA472" s="68" t="s">
        <v>70</v>
      </c>
      <c r="AB472" s="18">
        <f>IF(Z472="TM",IF(AA472="H",(COUNTIFS(Orders!AD:AD,Data!M472,Orders!W:W,0,Orders!X:X,0)+COUNTIFS(Orders!AD:AD,Data!M472,Orders!W:W,1,Orders!X:X,1)),0),IF(Data!Z472="AAM",SUMIFS(Data!AB:AB,Data!Z:Z,"TM",Data!X:X,Data!M472,AA:AA,"H"),IF(Data!Z472="AM",SUMIFS(Data!AB:AB,Data!Z:Z,"TM",Data!V:V,Data!M472,AA:AA,"H"),IF(Data!Z472="AZM",SUMIFS(Data!AB:AB,Data!Z:Z,"TM",Data!U:U,Data!M472,AA:AA,"H"),IF(Data!Z472="ZM",SUMIFS(Data!AB:AB,Data!Z:Z,"TM",Data!T:T,Data!M472,AA:AA,"H"),IF(Data!Z472="RM",SUMIFS(Data!AB:AB,Data!Z:Z,"TM",Data!S:S,Data!M472,AA:AA,"H"),IF(Data!Z472="CM",SUMIFS(Data!AB:AB,Data!Z:Z,"TM",Data!R:R,Data!M472,AA:AA,"H"),"")))))))</f>
        <v>0</v>
      </c>
      <c r="AC472" s="28">
        <f>IF(Z472="TM",IF(AA472="H",(SUMIFS(Orders!AG:AG,Orders!AD:AD,Data!M472,Orders!W:W,0,Orders!X:X,0)+SUMIFS(Orders!AG:AG,Orders!AD:AD,Data!M472,Orders!W:W,1,Orders!X:X,1))/12000,0),IF(Data!Z472="AAM",SUMIFS(Data!AC:AC,Data!Z:Z,"TM",Data!X:X,Data!M472,AA:AA,"H"),IF(Data!Z472="AM",SUMIFS(Data!AC:AC,Data!Z:Z,"TM",Data!V:V,Data!M472,AA:AA,"H"),IF(Data!Z472="AZM",SUMIFS(Data!AC:AC,Data!Z:Z,"TM",Data!U:U,Data!M472,AA:AA,"H"),IF(Data!Z472="Zone",SUMIFS(Data!AC:AC,Data!Z:Z,"TM",Data!T:T,Data!M472,AA:AA,"H"),IF(Data!Z472="Region",SUMIFS(Data!AC:AC,Data!Z:Z,"TM",Data!S:S,Data!M472,AA:AA,"H"),IF(Data!Z472="Country",SUMIFS(Data!AC:AC,Data!Z:Z,"TM",Data!R:R,Data!M472,AA:AA,"H"),"")))))))</f>
        <v>0</v>
      </c>
      <c r="AD472" s="18">
        <f>IF(Z472="TM",0,IF(Data!Z472="AAM",SUMIFS(Data!AD:AD,Data!Z:Z,"TM",Data!X:X,Data!M472,AA:AA,"H"),IF(Data!Z472="AM",SUMIFS(Data!AD:AD,Data!Z:Z,"TM",Data!V:V,Data!M472,AA:AA,"H"),IF(Data!Z472="AZM",SUMIFS(Data!AD:AD,Data!Z:Z,"TM",Data!U:U,Data!M472,AA:AA,"H"),IF(Data!Z472="Zone",SUMIFS(Data!AD:AD,Data!Z:Z,"TM",Data!T:T,Data!M472,AA:AA,"H"),IF(Data!Z472="Region",SUMIFS(Data!AD:AD,Data!Z:Z,"TM",Data!S:S,Data!M472,AA:AA,"H"),IF(Data!Z472="Country",SUMIFS(Data!AD:AD,Data!Z:Z,"TM",Data!R:R,Data!M472,AA:AA,"H"),"")))))))</f>
        <v>0</v>
      </c>
      <c r="AE472" s="27">
        <f t="shared" si="128"/>
        <v>0</v>
      </c>
      <c r="AF472" s="26">
        <f t="shared" si="129"/>
        <v>0</v>
      </c>
      <c r="AG472" s="26">
        <f t="shared" si="130"/>
        <v>0</v>
      </c>
      <c r="AH472" s="26">
        <f t="shared" si="131"/>
        <v>0</v>
      </c>
      <c r="AJ472" s="28">
        <f>IF(Z472="TM",IF(AA472="U",(SUMIFS(Orders!AG:AG,Orders!AD:AD,Data!M472,Orders!W:W,0,Orders!X:X,0)+SUMIFS(Orders!AG:AG,Orders!AD:AD,Data!M472,Orders!W:W,1,Orders!X:X,1))/12000,0),IF(Data!Z472="AAM",SUMIFS(Data!AJ:AJ,Data!Z:Z,"TM",Data!X:X,Data!M472,AA:AA,"U"),IF(Data!Z472="AM",SUMIFS(Data!AJ:AJ,Data!Z:Z,"TM",Data!V:V,Data!M472,AA:AA,"U"),IF(Data!Z472="AZM",SUMIFS(Data!AJ:AJ,Data!Z:Z,"TM",Data!U:U,Data!M472,AA:AA,"U"),IF(Data!Z472="Zone",SUMIFS(Data!AJ:AJ,Data!Z:Z,"TM",Data!T:T,Data!M472,AA:AA,"U"),IF(Data!Z472="Region",SUMIFS(Data!AJ:AJ,Data!Z:Z,"TM",Data!S:S,Data!M472,AA:AA,"U"),IF(Data!Z472="Country",SUMIFS(Data!AJ:AJ,Data!Z:Z,"TM",Data!R:R,Data!M472,AA:AA,"U"),"")))))))</f>
        <v>0</v>
      </c>
      <c r="AK472" s="18">
        <f>IF(Z472="TM",IF(AA472="U",(SUMIFS(Orders!AG:AG,Orders!AD:AD,Data!M472,Orders!W:W,0,Orders!X:X,0)+SUMIFS(Orders!AG:AG,Orders!AD:AD,Data!M472,Orders!W:W,1,Orders!X:X,1)),0),IF(Data!Z472="AAM",SUMIFS(Data!AK:AK,Data!Z:Z,"TM",Data!X:X,Data!M472,AA:AA,"U"),IF(Data!Z472="AM",SUMIFS(Data!AK:AK,Data!Z:Z,"TM",Data!V:V,Data!M472,AA:AA,"U"),IF(Data!Z472="AZM",SUMIFS(Data!AK:AK,Data!Z:Z,"TM",Data!U:U,Data!M472,AA:AA,"U"),IF(Data!Z472="Zone",SUMIFS(Data!AK:AK,Data!Z:Z,"TM",Data!T:T,Data!M472,AA:AA,"U"),IF(Data!Z472="Region",SUMIFS(Data!AK:AK,Data!Z:Z,"TM",Data!S:S,Data!M472,AA:AA,"U"),IF(Data!Z472="Country",SUMIFS(Data!AK:AK,Data!Z:Z,"TM",Data!R:R,Data!M472,AA:AA,"U"),"")))))))</f>
        <v>0</v>
      </c>
      <c r="AL472" s="18">
        <f>IF(Z472="TM",12000*0,IF(Data!Z472="AAM",SUMIFS(Data!AL:AL,Data!Z:Z,"TM",Data!X:X,Data!M472,AA:AA,"H"),IF(Data!Z472="AM",SUMIFS(Data!AL:AL,Data!Z:Z,"TM",Data!V:V,Data!M472,AA:AA,"H"),IF(Data!Z472="AZM",SUMIFS(Data!AL:AL,Data!Z:Z,"TM",Data!U:U,Data!M472,AA:AA,"H"),IF(Data!Z472="Zone",SUMIFS(Data!AL:AL,Data!Z:Z,"TM",Data!T:T,Data!M472,AA:AA,"H"),IF(Data!Z472="Region",SUMIFS(Data!AL:AL,Data!Z:Z,"TM",Data!S:S,Data!M472,AA:AA,"H"),IF(Data!Z472="Country",SUMIFS(Data!AL:AL,Data!Z:Z,"TM",Data!R:R,Data!M472,AA:AA,"H"),"")))))))</f>
        <v>0</v>
      </c>
      <c r="AM472" s="27">
        <f t="shared" si="132"/>
        <v>0</v>
      </c>
      <c r="AN472" s="26">
        <f t="shared" si="133"/>
        <v>0</v>
      </c>
      <c r="AO472" s="26">
        <f t="shared" si="134"/>
        <v>0</v>
      </c>
      <c r="AQ472" s="28">
        <f t="shared" si="135"/>
        <v>0</v>
      </c>
      <c r="AR472" s="18">
        <f t="shared" si="136"/>
        <v>0</v>
      </c>
      <c r="AS472" s="18">
        <f t="shared" si="137"/>
        <v>0</v>
      </c>
      <c r="AT472" s="27">
        <f t="shared" si="138"/>
        <v>0</v>
      </c>
      <c r="AU472" s="27"/>
      <c r="AV472" s="27"/>
      <c r="AW472" s="18">
        <f>IF(Z472="TM",(COUNTIFS(Orders!AD:AD,Data!M472,Orders!W:W,0,Orders!X:X,0,Orders!S:S,"*Ray*")+COUNTIFS(Orders!AD:AD,Data!M472,Orders!W:W,1,Orders!X:X,1,Orders!S:S,"*Ray*")+COUNTIFS(Orders!AD:AD,Data!M472,Orders!W:W,0,Orders!X:X,0,Orders!S:S,"*Fabric*")+COUNTIFS(Orders!AD:AD,Data!M472,Orders!W:W,1,Orders!X:X,1,Orders!S:S,"*Fabric*")),IF(Data!Z472="AAM",SUMIFS(Data!AW:AW,Data!Z:Z,"TM",Data!X:X,Data!M472),IF(Data!Z472="AM",SUMIFS(Data!AW:AW,Data!Z:Z,"TM",Data!V:V,Data!M472),IF(Data!Z472="AZM",SUMIFS(Data!AW:AW,Data!Z:Z,"TM",Data!U:U,Data!M472),IF(Data!Z472="Zone",SUMIFS(Data!AW:AW,Data!Z:Z,"TM",Data!T:T,Data!M472),IF(Data!Z472="Region",SUMIFS(Data!AW:AW,Data!Z:Z,"TM",Data!S:S,Data!M472),IF(Data!Z472="Country",SUMIFS(Data!AW:AW,Data!Z:Z,"TM",Data!R:R,Data!M472),0)))))))</f>
        <v>0</v>
      </c>
      <c r="AX472" s="18">
        <f>IF(Z472="TM",(COUNTIFS(Orders!AD:AD,Data!M472,Orders!W:W,0,Orders!X:X,0,Orders!S:S,"*Starter*")+COUNTIFS(Orders!AD:AD,Data!M472,Orders!W:W,1,Orders!X:X,1,Orders!S:S,"*Starter*")),IF(Data!Z472="AAM",SUMIFS(Data!AX:AX,Data!Z:Z,"TM",Data!X:X,Data!M472),IF(Data!Z472="AM",SUMIFS(Data!AX:AX,Data!Z:Z,"TM",Data!V:V,Data!M472),IF(Data!Z472="AZM",SUMIFS(Data!AX:AX,Data!Z:Z,"TM",Data!U:U,Data!M472),IF(Data!Z472="Zone",SUMIFS(Data!AX:AX,Data!Z:Z,"TM",Data!T:T,Data!M472),IF(Data!Z472="Region",SUMIFS(Data!AX:AX,Data!Z:Z,"TM",Data!S:S,Data!M472),IF(Data!Z472="Country",SUMIFS(Data!AX:AX,Data!Z:Z,"TM",Data!R:R,Data!M472),0)))))))</f>
        <v>0</v>
      </c>
      <c r="AY472" s="18">
        <f>IF(Z472="TM",(COUNTIFS(Orders!AD:AD,Data!M472,Orders!W:W,0,Orders!X:X,0,Orders!S:S,"*Pro*")+COUNTIFS(Orders!AD:AD,Data!M472,Orders!W:W,1,Orders!X:X,1,Orders!S:S,"*Pro*")),IF(Data!Z472="AAM",SUMIFS(Data!AY:AY,Data!Z:Z,"TM",Data!X:X,Data!M472),IF(Data!Z472="AM",SUMIFS(Data!AY:AY,Data!Z:Z,"TM",Data!V:V,Data!M472),IF(Data!Z472="AZM",SUMIFS(Data!AY:AY,Data!Z:Z,"TM",Data!U:U,Data!M472),IF(Data!Z472="Zone",SUMIFS(Data!AY:AY,Data!Z:Z,"TM",Data!T:T,Data!M472),IF(Data!Z472="Region",SUMIFS(Data!AY:AY,Data!Z:Z,"TM",Data!S:S,Data!M472),IF(Data!Z472="Country",SUMIFS(Data!AY:AY,Data!Z:Z,"TM",Data!R:R,Data!M472),0)))))))</f>
        <v>0</v>
      </c>
      <c r="AZ472" s="18">
        <f>IF(Z472="TM",(COUNTIFS(Orders!AD:AD,Data!M472,Orders!W:W,0,Orders!X:X,0,Orders!S:S,"*Tab*")+COUNTIFS(Orders!AD:AD,Data!M472,Orders!W:W,1,Orders!X:X,1,Orders!S:S,"*Tab*")),IF(Data!Z472="AAM",SUMIFS(Data!AZ:AZ,Data!Z:Z,"TM",Data!X:X,Data!M472),IF(Data!Z472="AM",SUMIFS(Data!AZ:AZ,Data!Z:Z,"TM",Data!V:V,Data!M472),IF(Data!Z472="AZM",SUMIFS(Data!AZ:AZ,Data!Z:Z,"TM",Data!U:U,Data!M472),IF(Data!Z472="Zone",SUMIFS(Data!AZ:AZ,Data!Z:Z,"TM",Data!T:T,Data!M472),IF(Data!Z472="Region",SUMIFS(Data!AZ:AZ,Data!Z:Z,"TM",Data!S:S,Data!M472),IF(Data!Z472="Country",SUMIFS(Data!AZ:AZ,Data!Z:Z,"TM",Data!R:R,Data!M472),0)))))))</f>
        <v>0</v>
      </c>
      <c r="BA472" s="18">
        <f>IF(Z472="TM",(COUNTIFS(Orders!AD:AD,Data!M472,Orders!W:W,0,Orders!X:X,0,Orders!S:S,"*Dental*")+COUNTIFS(Orders!AD:AD,Data!M472,Orders!W:W,1,Orders!X:X,1,Orders!S:S,"*Dental*")+COUNTIFS(Orders!AD:AD,Data!M472,Orders!W:W,0,Orders!X:X,0,Orders!S:S,"*Pediatric*")+COUNTIFS(Orders!AD:AD,Data!M472,Orders!W:W,1,Orders!X:X,1,Orders!S:S,"*Pediatric*")),IF(Data!Z472="AAM",SUMIFS(Data!BA:BA,Data!Z:Z,"TM",Data!X:X,Data!M472),IF(Data!Z472="AM",SUMIFS(Data!BA:BA,Data!Z:Z,"TM",Data!V:V,Data!M472),IF(Data!Z472="AZM",SUMIFS(Data!BA:BA,Data!Z:Z,"TM",Data!U:U,Data!M472),IF(Data!Z472="Zone",SUMIFS(Data!BA:BA,Data!Z:Z,"TM",Data!T:T,Data!M472),IF(Data!Z472="Region",SUMIFS(Data!BA:BA,Data!Z:Z,"TM",Data!S:S,Data!M472),IF(Data!Z472="Country",SUMIFS(Data!BA:BA,Data!Z:Z,"TM",Data!R:R,Data!M472),0)))))))</f>
        <v>0</v>
      </c>
      <c r="BB472" s="18">
        <f>IF(Z472="TM",(COUNTIFS(Orders!AD:AD,Data!M472,Orders!W:W,0,Orders!X:X,0,Orders!S:S,"*Fabric*")+COUNTIFS(Orders!AD:AD,Data!M472,Orders!W:W,1,Orders!X:X,1,Orders!S:S,"*Fabric*")),IF(Data!Z472="AAM",SUMIFS(Data!BB:BB,Data!Z:Z,"TM",Data!X:X,Data!M472),IF(Data!Z472="AM",SUMIFS(Data!BB:BB,Data!Z:Z,"TM",Data!V:V,Data!M472),IF(Data!Z472="AZM",SUMIFS(Data!BB:BB,Data!Z:Z,"TM",Data!U:U,Data!M472),IF(Data!Z472="Zone",SUMIFS(Data!BB:BB,Data!Z:Z,"TM",Data!T:T,Data!M472),IF(Data!Z472="Region",SUMIFS(Data!BB:BB,Data!Z:Z,"TM",Data!S:S,Data!M472),IF(Data!Z472="Country",SUMIFS(Data!BB:BB,Data!Z:Z,"TM",Data!R:R,Data!M472),0)))))))</f>
        <v>0</v>
      </c>
    </row>
    <row r="473" spans="1:54" ht="15.75" x14ac:dyDescent="0.3">
      <c r="A473" s="33" t="str">
        <f t="shared" si="139"/>
        <v/>
      </c>
      <c r="B473" s="33" t="b">
        <f t="shared" si="140"/>
        <v>1</v>
      </c>
      <c r="C473" s="33" t="e">
        <f>IF(ISERROR(SMALL($D$4:$D$594,E473)),””,SMALL($D$4:$D$594,E473))</f>
        <v>#NAME?</v>
      </c>
      <c r="D473" s="34" t="str">
        <f t="shared" si="141"/>
        <v/>
      </c>
      <c r="E473" s="33">
        <f>ROWS($E$4:E473)</f>
        <v>470</v>
      </c>
      <c r="F473" s="33">
        <f t="shared" si="142"/>
        <v>0</v>
      </c>
      <c r="G473" s="33">
        <f>IF(OR(Report!$C$7="",Report!$C$7="All Levels"),1,IF(Report!$C$7=Data!Z473,1,0))</f>
        <v>0</v>
      </c>
      <c r="H473" s="33">
        <f t="shared" si="143"/>
        <v>1</v>
      </c>
      <c r="I473" s="33">
        <f t="shared" si="144"/>
        <v>3</v>
      </c>
      <c r="J473" s="33">
        <f>IF(OR(Report!$F$7="",Report!$F$7="All AMs"),1,IF(Report!$F$7=Data!W473,1,0))</f>
        <v>1</v>
      </c>
      <c r="K473" s="33">
        <f>IF(OR(Report!$E$7="",Report!$E$7="All Zones"),1,IF(Report!$E$7=Data!P473,1,0))</f>
        <v>1</v>
      </c>
      <c r="L473" s="33">
        <f>IF(OR(Report!$D$7="",Report!$D$7="All Regions"),1,IF(Report!$D$7=Data!O473,1,0))</f>
        <v>1</v>
      </c>
      <c r="M473" s="67" t="s">
        <v>531</v>
      </c>
      <c r="N473" s="67" t="s">
        <v>1325</v>
      </c>
      <c r="O473" s="68" t="s">
        <v>21</v>
      </c>
      <c r="P473" s="68" t="s">
        <v>689</v>
      </c>
      <c r="Q473" s="68" t="s">
        <v>854</v>
      </c>
      <c r="R473" s="67" t="s">
        <v>777</v>
      </c>
      <c r="S473" s="67" t="s">
        <v>757</v>
      </c>
      <c r="T473" s="67" t="s">
        <v>758</v>
      </c>
      <c r="U473" s="67"/>
      <c r="V473" s="67" t="s">
        <v>853</v>
      </c>
      <c r="W473" s="67" t="s">
        <v>734</v>
      </c>
      <c r="X473" s="67"/>
      <c r="Y473" s="68" t="s">
        <v>361</v>
      </c>
      <c r="Z473" s="68" t="s">
        <v>13</v>
      </c>
      <c r="AA473" s="68" t="s">
        <v>70</v>
      </c>
      <c r="AB473" s="18">
        <f>IF(Z473="TM",IF(AA473="H",(COUNTIFS(Orders!AD:AD,Data!M473,Orders!W:W,0,Orders!X:X,0)+COUNTIFS(Orders!AD:AD,Data!M473,Orders!W:W,1,Orders!X:X,1)),0),IF(Data!Z473="AAM",SUMIFS(Data!AB:AB,Data!Z:Z,"TM",Data!X:X,Data!M473,AA:AA,"H"),IF(Data!Z473="AM",SUMIFS(Data!AB:AB,Data!Z:Z,"TM",Data!V:V,Data!M473,AA:AA,"H"),IF(Data!Z473="AZM",SUMIFS(Data!AB:AB,Data!Z:Z,"TM",Data!U:U,Data!M473,AA:AA,"H"),IF(Data!Z473="ZM",SUMIFS(Data!AB:AB,Data!Z:Z,"TM",Data!T:T,Data!M473,AA:AA,"H"),IF(Data!Z473="RM",SUMIFS(Data!AB:AB,Data!Z:Z,"TM",Data!S:S,Data!M473,AA:AA,"H"),IF(Data!Z473="CM",SUMIFS(Data!AB:AB,Data!Z:Z,"TM",Data!R:R,Data!M473,AA:AA,"H"),"")))))))</f>
        <v>0</v>
      </c>
      <c r="AC473" s="28">
        <f>IF(Z473="TM",IF(AA473="H",(SUMIFS(Orders!AG:AG,Orders!AD:AD,Data!M473,Orders!W:W,0,Orders!X:X,0)+SUMIFS(Orders!AG:AG,Orders!AD:AD,Data!M473,Orders!W:W,1,Orders!X:X,1))/12000,0),IF(Data!Z473="AAM",SUMIFS(Data!AC:AC,Data!Z:Z,"TM",Data!X:X,Data!M473,AA:AA,"H"),IF(Data!Z473="AM",SUMIFS(Data!AC:AC,Data!Z:Z,"TM",Data!V:V,Data!M473,AA:AA,"H"),IF(Data!Z473="AZM",SUMIFS(Data!AC:AC,Data!Z:Z,"TM",Data!U:U,Data!M473,AA:AA,"H"),IF(Data!Z473="Zone",SUMIFS(Data!AC:AC,Data!Z:Z,"TM",Data!T:T,Data!M473,AA:AA,"H"),IF(Data!Z473="Region",SUMIFS(Data!AC:AC,Data!Z:Z,"TM",Data!S:S,Data!M473,AA:AA,"H"),IF(Data!Z473="Country",SUMIFS(Data!AC:AC,Data!Z:Z,"TM",Data!R:R,Data!M473,AA:AA,"H"),"")))))))</f>
        <v>0</v>
      </c>
      <c r="AD473" s="18">
        <f>IF(Z473="TM",0,IF(Data!Z473="AAM",SUMIFS(Data!AD:AD,Data!Z:Z,"TM",Data!X:X,Data!M473,AA:AA,"H"),IF(Data!Z473="AM",SUMIFS(Data!AD:AD,Data!Z:Z,"TM",Data!V:V,Data!M473,AA:AA,"H"),IF(Data!Z473="AZM",SUMIFS(Data!AD:AD,Data!Z:Z,"TM",Data!U:U,Data!M473,AA:AA,"H"),IF(Data!Z473="Zone",SUMIFS(Data!AD:AD,Data!Z:Z,"TM",Data!T:T,Data!M473,AA:AA,"H"),IF(Data!Z473="Region",SUMIFS(Data!AD:AD,Data!Z:Z,"TM",Data!S:S,Data!M473,AA:AA,"H"),IF(Data!Z473="Country",SUMIFS(Data!AD:AD,Data!Z:Z,"TM",Data!R:R,Data!M473,AA:AA,"H"),"")))))))</f>
        <v>0</v>
      </c>
      <c r="AE473" s="27">
        <f t="shared" si="128"/>
        <v>0</v>
      </c>
      <c r="AF473" s="26">
        <f t="shared" si="129"/>
        <v>0</v>
      </c>
      <c r="AG473" s="26">
        <f t="shared" si="130"/>
        <v>0</v>
      </c>
      <c r="AH473" s="26">
        <f t="shared" si="131"/>
        <v>0</v>
      </c>
      <c r="AJ473" s="28">
        <f>IF(Z473="TM",IF(AA473="U",(SUMIFS(Orders!AG:AG,Orders!AD:AD,Data!M473,Orders!W:W,0,Orders!X:X,0)+SUMIFS(Orders!AG:AG,Orders!AD:AD,Data!M473,Orders!W:W,1,Orders!X:X,1))/12000,0),IF(Data!Z473="AAM",SUMIFS(Data!AJ:AJ,Data!Z:Z,"TM",Data!X:X,Data!M473,AA:AA,"U"),IF(Data!Z473="AM",SUMIFS(Data!AJ:AJ,Data!Z:Z,"TM",Data!V:V,Data!M473,AA:AA,"U"),IF(Data!Z473="AZM",SUMIFS(Data!AJ:AJ,Data!Z:Z,"TM",Data!U:U,Data!M473,AA:AA,"U"),IF(Data!Z473="Zone",SUMIFS(Data!AJ:AJ,Data!Z:Z,"TM",Data!T:T,Data!M473,AA:AA,"U"),IF(Data!Z473="Region",SUMIFS(Data!AJ:AJ,Data!Z:Z,"TM",Data!S:S,Data!M473,AA:AA,"U"),IF(Data!Z473="Country",SUMIFS(Data!AJ:AJ,Data!Z:Z,"TM",Data!R:R,Data!M473,AA:AA,"U"),"")))))))</f>
        <v>0</v>
      </c>
      <c r="AK473" s="18">
        <f>IF(Z473="TM",IF(AA473="U",(SUMIFS(Orders!AG:AG,Orders!AD:AD,Data!M473,Orders!W:W,0,Orders!X:X,0)+SUMIFS(Orders!AG:AG,Orders!AD:AD,Data!M473,Orders!W:W,1,Orders!X:X,1)),0),IF(Data!Z473="AAM",SUMIFS(Data!AK:AK,Data!Z:Z,"TM",Data!X:X,Data!M473,AA:AA,"U"),IF(Data!Z473="AM",SUMIFS(Data!AK:AK,Data!Z:Z,"TM",Data!V:V,Data!M473,AA:AA,"U"),IF(Data!Z473="AZM",SUMIFS(Data!AK:AK,Data!Z:Z,"TM",Data!U:U,Data!M473,AA:AA,"U"),IF(Data!Z473="Zone",SUMIFS(Data!AK:AK,Data!Z:Z,"TM",Data!T:T,Data!M473,AA:AA,"U"),IF(Data!Z473="Region",SUMIFS(Data!AK:AK,Data!Z:Z,"TM",Data!S:S,Data!M473,AA:AA,"U"),IF(Data!Z473="Country",SUMIFS(Data!AK:AK,Data!Z:Z,"TM",Data!R:R,Data!M473,AA:AA,"U"),"")))))))</f>
        <v>0</v>
      </c>
      <c r="AL473" s="18">
        <f>IF(Z473="TM",12000*0,IF(Data!Z473="AAM",SUMIFS(Data!AL:AL,Data!Z:Z,"TM",Data!X:X,Data!M473,AA:AA,"H"),IF(Data!Z473="AM",SUMIFS(Data!AL:AL,Data!Z:Z,"TM",Data!V:V,Data!M473,AA:AA,"H"),IF(Data!Z473="AZM",SUMIFS(Data!AL:AL,Data!Z:Z,"TM",Data!U:U,Data!M473,AA:AA,"H"),IF(Data!Z473="Zone",SUMIFS(Data!AL:AL,Data!Z:Z,"TM",Data!T:T,Data!M473,AA:AA,"H"),IF(Data!Z473="Region",SUMIFS(Data!AL:AL,Data!Z:Z,"TM",Data!S:S,Data!M473,AA:AA,"H"),IF(Data!Z473="Country",SUMIFS(Data!AL:AL,Data!Z:Z,"TM",Data!R:R,Data!M473,AA:AA,"H"),"")))))))</f>
        <v>0</v>
      </c>
      <c r="AM473" s="27">
        <f t="shared" si="132"/>
        <v>0</v>
      </c>
      <c r="AN473" s="26">
        <f t="shared" si="133"/>
        <v>0</v>
      </c>
      <c r="AO473" s="26">
        <f t="shared" si="134"/>
        <v>0</v>
      </c>
      <c r="AQ473" s="28">
        <f t="shared" si="135"/>
        <v>0</v>
      </c>
      <c r="AR473" s="18">
        <f t="shared" si="136"/>
        <v>0</v>
      </c>
      <c r="AS473" s="18">
        <f t="shared" si="137"/>
        <v>0</v>
      </c>
      <c r="AT473" s="27">
        <f t="shared" si="138"/>
        <v>0</v>
      </c>
      <c r="AU473" s="27"/>
      <c r="AV473" s="27"/>
      <c r="AW473" s="18">
        <f>IF(Z473="TM",(COUNTIFS(Orders!AD:AD,Data!M473,Orders!W:W,0,Orders!X:X,0,Orders!S:S,"*Ray*")+COUNTIFS(Orders!AD:AD,Data!M473,Orders!W:W,1,Orders!X:X,1,Orders!S:S,"*Ray*")+COUNTIFS(Orders!AD:AD,Data!M473,Orders!W:W,0,Orders!X:X,0,Orders!S:S,"*Fabric*")+COUNTIFS(Orders!AD:AD,Data!M473,Orders!W:W,1,Orders!X:X,1,Orders!S:S,"*Fabric*")),IF(Data!Z473="AAM",SUMIFS(Data!AW:AW,Data!Z:Z,"TM",Data!X:X,Data!M473),IF(Data!Z473="AM",SUMIFS(Data!AW:AW,Data!Z:Z,"TM",Data!V:V,Data!M473),IF(Data!Z473="AZM",SUMIFS(Data!AW:AW,Data!Z:Z,"TM",Data!U:U,Data!M473),IF(Data!Z473="Zone",SUMIFS(Data!AW:AW,Data!Z:Z,"TM",Data!T:T,Data!M473),IF(Data!Z473="Region",SUMIFS(Data!AW:AW,Data!Z:Z,"TM",Data!S:S,Data!M473),IF(Data!Z473="Country",SUMIFS(Data!AW:AW,Data!Z:Z,"TM",Data!R:R,Data!M473),0)))))))</f>
        <v>0</v>
      </c>
      <c r="AX473" s="18">
        <f>IF(Z473="TM",(COUNTIFS(Orders!AD:AD,Data!M473,Orders!W:W,0,Orders!X:X,0,Orders!S:S,"*Starter*")+COUNTIFS(Orders!AD:AD,Data!M473,Orders!W:W,1,Orders!X:X,1,Orders!S:S,"*Starter*")),IF(Data!Z473="AAM",SUMIFS(Data!AX:AX,Data!Z:Z,"TM",Data!X:X,Data!M473),IF(Data!Z473="AM",SUMIFS(Data!AX:AX,Data!Z:Z,"TM",Data!V:V,Data!M473),IF(Data!Z473="AZM",SUMIFS(Data!AX:AX,Data!Z:Z,"TM",Data!U:U,Data!M473),IF(Data!Z473="Zone",SUMIFS(Data!AX:AX,Data!Z:Z,"TM",Data!T:T,Data!M473),IF(Data!Z473="Region",SUMIFS(Data!AX:AX,Data!Z:Z,"TM",Data!S:S,Data!M473),IF(Data!Z473="Country",SUMIFS(Data!AX:AX,Data!Z:Z,"TM",Data!R:R,Data!M473),0)))))))</f>
        <v>0</v>
      </c>
      <c r="AY473" s="18">
        <f>IF(Z473="TM",(COUNTIFS(Orders!AD:AD,Data!M473,Orders!W:W,0,Orders!X:X,0,Orders!S:S,"*Pro*")+COUNTIFS(Orders!AD:AD,Data!M473,Orders!W:W,1,Orders!X:X,1,Orders!S:S,"*Pro*")),IF(Data!Z473="AAM",SUMIFS(Data!AY:AY,Data!Z:Z,"TM",Data!X:X,Data!M473),IF(Data!Z473="AM",SUMIFS(Data!AY:AY,Data!Z:Z,"TM",Data!V:V,Data!M473),IF(Data!Z473="AZM",SUMIFS(Data!AY:AY,Data!Z:Z,"TM",Data!U:U,Data!M473),IF(Data!Z473="Zone",SUMIFS(Data!AY:AY,Data!Z:Z,"TM",Data!T:T,Data!M473),IF(Data!Z473="Region",SUMIFS(Data!AY:AY,Data!Z:Z,"TM",Data!S:S,Data!M473),IF(Data!Z473="Country",SUMIFS(Data!AY:AY,Data!Z:Z,"TM",Data!R:R,Data!M473),0)))))))</f>
        <v>0</v>
      </c>
      <c r="AZ473" s="18">
        <f>IF(Z473="TM",(COUNTIFS(Orders!AD:AD,Data!M473,Orders!W:W,0,Orders!X:X,0,Orders!S:S,"*Tab*")+COUNTIFS(Orders!AD:AD,Data!M473,Orders!W:W,1,Orders!X:X,1,Orders!S:S,"*Tab*")),IF(Data!Z473="AAM",SUMIFS(Data!AZ:AZ,Data!Z:Z,"TM",Data!X:X,Data!M473),IF(Data!Z473="AM",SUMIFS(Data!AZ:AZ,Data!Z:Z,"TM",Data!V:V,Data!M473),IF(Data!Z473="AZM",SUMIFS(Data!AZ:AZ,Data!Z:Z,"TM",Data!U:U,Data!M473),IF(Data!Z473="Zone",SUMIFS(Data!AZ:AZ,Data!Z:Z,"TM",Data!T:T,Data!M473),IF(Data!Z473="Region",SUMIFS(Data!AZ:AZ,Data!Z:Z,"TM",Data!S:S,Data!M473),IF(Data!Z473="Country",SUMIFS(Data!AZ:AZ,Data!Z:Z,"TM",Data!R:R,Data!M473),0)))))))</f>
        <v>0</v>
      </c>
      <c r="BA473" s="18">
        <f>IF(Z473="TM",(COUNTIFS(Orders!AD:AD,Data!M473,Orders!W:W,0,Orders!X:X,0,Orders!S:S,"*Dental*")+COUNTIFS(Orders!AD:AD,Data!M473,Orders!W:W,1,Orders!X:X,1,Orders!S:S,"*Dental*")+COUNTIFS(Orders!AD:AD,Data!M473,Orders!W:W,0,Orders!X:X,0,Orders!S:S,"*Pediatric*")+COUNTIFS(Orders!AD:AD,Data!M473,Orders!W:W,1,Orders!X:X,1,Orders!S:S,"*Pediatric*")),IF(Data!Z473="AAM",SUMIFS(Data!BA:BA,Data!Z:Z,"TM",Data!X:X,Data!M473),IF(Data!Z473="AM",SUMIFS(Data!BA:BA,Data!Z:Z,"TM",Data!V:V,Data!M473),IF(Data!Z473="AZM",SUMIFS(Data!BA:BA,Data!Z:Z,"TM",Data!U:U,Data!M473),IF(Data!Z473="Zone",SUMIFS(Data!BA:BA,Data!Z:Z,"TM",Data!T:T,Data!M473),IF(Data!Z473="Region",SUMIFS(Data!BA:BA,Data!Z:Z,"TM",Data!S:S,Data!M473),IF(Data!Z473="Country",SUMIFS(Data!BA:BA,Data!Z:Z,"TM",Data!R:R,Data!M473),0)))))))</f>
        <v>0</v>
      </c>
      <c r="BB473" s="18">
        <f>IF(Z473="TM",(COUNTIFS(Orders!AD:AD,Data!M473,Orders!W:W,0,Orders!X:X,0,Orders!S:S,"*Fabric*")+COUNTIFS(Orders!AD:AD,Data!M473,Orders!W:W,1,Orders!X:X,1,Orders!S:S,"*Fabric*")),IF(Data!Z473="AAM",SUMIFS(Data!BB:BB,Data!Z:Z,"TM",Data!X:X,Data!M473),IF(Data!Z473="AM",SUMIFS(Data!BB:BB,Data!Z:Z,"TM",Data!V:V,Data!M473),IF(Data!Z473="AZM",SUMIFS(Data!BB:BB,Data!Z:Z,"TM",Data!U:U,Data!M473),IF(Data!Z473="Zone",SUMIFS(Data!BB:BB,Data!Z:Z,"TM",Data!T:T,Data!M473),IF(Data!Z473="Region",SUMIFS(Data!BB:BB,Data!Z:Z,"TM",Data!S:S,Data!M473),IF(Data!Z473="Country",SUMIFS(Data!BB:BB,Data!Z:Z,"TM",Data!R:R,Data!M473),0)))))))</f>
        <v>0</v>
      </c>
    </row>
    <row r="474" spans="1:54" ht="15.75" x14ac:dyDescent="0.3">
      <c r="A474" s="33" t="str">
        <f t="shared" si="139"/>
        <v/>
      </c>
      <c r="B474" s="33" t="b">
        <f t="shared" si="140"/>
        <v>1</v>
      </c>
      <c r="C474" s="33" t="e">
        <f>IF(ISERROR(SMALL($D$4:$D$594,E474)),””,SMALL($D$4:$D$594,E474))</f>
        <v>#NAME?</v>
      </c>
      <c r="D474" s="34" t="str">
        <f t="shared" si="141"/>
        <v/>
      </c>
      <c r="E474" s="33">
        <f>ROWS($E$4:E474)</f>
        <v>471</v>
      </c>
      <c r="F474" s="33">
        <f t="shared" si="142"/>
        <v>0</v>
      </c>
      <c r="G474" s="33">
        <f>IF(OR(Report!$C$7="",Report!$C$7="All Levels"),1,IF(Report!$C$7=Data!Z474,1,0))</f>
        <v>0</v>
      </c>
      <c r="H474" s="33">
        <f t="shared" si="143"/>
        <v>1</v>
      </c>
      <c r="I474" s="33">
        <f t="shared" si="144"/>
        <v>3</v>
      </c>
      <c r="J474" s="33">
        <f>IF(OR(Report!$F$7="",Report!$F$7="All AMs"),1,IF(Report!$F$7=Data!W474,1,0))</f>
        <v>1</v>
      </c>
      <c r="K474" s="33">
        <f>IF(OR(Report!$E$7="",Report!$E$7="All Zones"),1,IF(Report!$E$7=Data!P474,1,0))</f>
        <v>1</v>
      </c>
      <c r="L474" s="33">
        <f>IF(OR(Report!$D$7="",Report!$D$7="All Regions"),1,IF(Report!$D$7=Data!O474,1,0))</f>
        <v>1</v>
      </c>
      <c r="M474" s="67" t="s">
        <v>594</v>
      </c>
      <c r="N474" s="67" t="s">
        <v>1326</v>
      </c>
      <c r="O474" s="68" t="s">
        <v>21</v>
      </c>
      <c r="P474" s="68" t="s">
        <v>689</v>
      </c>
      <c r="Q474" s="68" t="s">
        <v>854</v>
      </c>
      <c r="R474" s="67" t="s">
        <v>777</v>
      </c>
      <c r="S474" s="67" t="s">
        <v>757</v>
      </c>
      <c r="T474" s="67" t="s">
        <v>758</v>
      </c>
      <c r="U474" s="67"/>
      <c r="V474" s="67" t="s">
        <v>853</v>
      </c>
      <c r="W474" s="67" t="s">
        <v>734</v>
      </c>
      <c r="X474" s="67"/>
      <c r="Y474" s="68" t="s">
        <v>362</v>
      </c>
      <c r="Z474" s="68" t="s">
        <v>13</v>
      </c>
      <c r="AA474" s="68" t="s">
        <v>925</v>
      </c>
      <c r="AB474" s="18">
        <f>IF(Z474="TM",IF(AA474="H",(COUNTIFS(Orders!AD:AD,Data!M474,Orders!W:W,0,Orders!X:X,0)+COUNTIFS(Orders!AD:AD,Data!M474,Orders!W:W,1,Orders!X:X,1)),0),IF(Data!Z474="AAM",SUMIFS(Data!AB:AB,Data!Z:Z,"TM",Data!X:X,Data!M474,AA:AA,"H"),IF(Data!Z474="AM",SUMIFS(Data!AB:AB,Data!Z:Z,"TM",Data!V:V,Data!M474,AA:AA,"H"),IF(Data!Z474="AZM",SUMIFS(Data!AB:AB,Data!Z:Z,"TM",Data!U:U,Data!M474,AA:AA,"H"),IF(Data!Z474="ZM",SUMIFS(Data!AB:AB,Data!Z:Z,"TM",Data!T:T,Data!M474,AA:AA,"H"),IF(Data!Z474="RM",SUMIFS(Data!AB:AB,Data!Z:Z,"TM",Data!S:S,Data!M474,AA:AA,"H"),IF(Data!Z474="CM",SUMIFS(Data!AB:AB,Data!Z:Z,"TM",Data!R:R,Data!M474,AA:AA,"H"),"")))))))</f>
        <v>0</v>
      </c>
      <c r="AC474" s="28">
        <f>IF(Z474="TM",IF(AA474="H",(SUMIFS(Orders!AG:AG,Orders!AD:AD,Data!M474,Orders!W:W,0,Orders!X:X,0)+SUMIFS(Orders!AG:AG,Orders!AD:AD,Data!M474,Orders!W:W,1,Orders!X:X,1))/12000,0),IF(Data!Z474="AAM",SUMIFS(Data!AC:AC,Data!Z:Z,"TM",Data!X:X,Data!M474,AA:AA,"H"),IF(Data!Z474="AM",SUMIFS(Data!AC:AC,Data!Z:Z,"TM",Data!V:V,Data!M474,AA:AA,"H"),IF(Data!Z474="AZM",SUMIFS(Data!AC:AC,Data!Z:Z,"TM",Data!U:U,Data!M474,AA:AA,"H"),IF(Data!Z474="Zone",SUMIFS(Data!AC:AC,Data!Z:Z,"TM",Data!T:T,Data!M474,AA:AA,"H"),IF(Data!Z474="Region",SUMIFS(Data!AC:AC,Data!Z:Z,"TM",Data!S:S,Data!M474,AA:AA,"H"),IF(Data!Z474="Country",SUMIFS(Data!AC:AC,Data!Z:Z,"TM",Data!R:R,Data!M474,AA:AA,"H"),"")))))))</f>
        <v>0</v>
      </c>
      <c r="AD474" s="18">
        <f>IF(Z474="TM",0,IF(Data!Z474="AAM",SUMIFS(Data!AD:AD,Data!Z:Z,"TM",Data!X:X,Data!M474,AA:AA,"H"),IF(Data!Z474="AM",SUMIFS(Data!AD:AD,Data!Z:Z,"TM",Data!V:V,Data!M474,AA:AA,"H"),IF(Data!Z474="AZM",SUMIFS(Data!AD:AD,Data!Z:Z,"TM",Data!U:U,Data!M474,AA:AA,"H"),IF(Data!Z474="Zone",SUMIFS(Data!AD:AD,Data!Z:Z,"TM",Data!T:T,Data!M474,AA:AA,"H"),IF(Data!Z474="Region",SUMIFS(Data!AD:AD,Data!Z:Z,"TM",Data!S:S,Data!M474,AA:AA,"H"),IF(Data!Z474="Country",SUMIFS(Data!AD:AD,Data!Z:Z,"TM",Data!R:R,Data!M474,AA:AA,"H"),"")))))))</f>
        <v>0</v>
      </c>
      <c r="AE474" s="27">
        <f t="shared" si="128"/>
        <v>0</v>
      </c>
      <c r="AF474" s="26">
        <f t="shared" si="129"/>
        <v>0</v>
      </c>
      <c r="AG474" s="26">
        <f t="shared" si="130"/>
        <v>0</v>
      </c>
      <c r="AH474" s="26">
        <f t="shared" si="131"/>
        <v>0</v>
      </c>
      <c r="AJ474" s="28">
        <f>IF(Z474="TM",IF(AA474="U",(SUMIFS(Orders!AG:AG,Orders!AD:AD,Data!M474,Orders!W:W,0,Orders!X:X,0)+SUMIFS(Orders!AG:AG,Orders!AD:AD,Data!M474,Orders!W:W,1,Orders!X:X,1))/12000,0),IF(Data!Z474="AAM",SUMIFS(Data!AJ:AJ,Data!Z:Z,"TM",Data!X:X,Data!M474,AA:AA,"U"),IF(Data!Z474="AM",SUMIFS(Data!AJ:AJ,Data!Z:Z,"TM",Data!V:V,Data!M474,AA:AA,"U"),IF(Data!Z474="AZM",SUMIFS(Data!AJ:AJ,Data!Z:Z,"TM",Data!U:U,Data!M474,AA:AA,"U"),IF(Data!Z474="Zone",SUMIFS(Data!AJ:AJ,Data!Z:Z,"TM",Data!T:T,Data!M474,AA:AA,"U"),IF(Data!Z474="Region",SUMIFS(Data!AJ:AJ,Data!Z:Z,"TM",Data!S:S,Data!M474,AA:AA,"U"),IF(Data!Z474="Country",SUMIFS(Data!AJ:AJ,Data!Z:Z,"TM",Data!R:R,Data!M474,AA:AA,"U"),"")))))))</f>
        <v>0</v>
      </c>
      <c r="AK474" s="18">
        <f>IF(Z474="TM",IF(AA474="U",(SUMIFS(Orders!AG:AG,Orders!AD:AD,Data!M474,Orders!W:W,0,Orders!X:X,0)+SUMIFS(Orders!AG:AG,Orders!AD:AD,Data!M474,Orders!W:W,1,Orders!X:X,1)),0),IF(Data!Z474="AAM",SUMIFS(Data!AK:AK,Data!Z:Z,"TM",Data!X:X,Data!M474,AA:AA,"U"),IF(Data!Z474="AM",SUMIFS(Data!AK:AK,Data!Z:Z,"TM",Data!V:V,Data!M474,AA:AA,"U"),IF(Data!Z474="AZM",SUMIFS(Data!AK:AK,Data!Z:Z,"TM",Data!U:U,Data!M474,AA:AA,"U"),IF(Data!Z474="Zone",SUMIFS(Data!AK:AK,Data!Z:Z,"TM",Data!T:T,Data!M474,AA:AA,"U"),IF(Data!Z474="Region",SUMIFS(Data!AK:AK,Data!Z:Z,"TM",Data!S:S,Data!M474,AA:AA,"U"),IF(Data!Z474="Country",SUMIFS(Data!AK:AK,Data!Z:Z,"TM",Data!R:R,Data!M474,AA:AA,"U"),"")))))))</f>
        <v>0</v>
      </c>
      <c r="AL474" s="18">
        <f>IF(Z474="TM",12000*0,IF(Data!Z474="AAM",SUMIFS(Data!AL:AL,Data!Z:Z,"TM",Data!X:X,Data!M474,AA:AA,"H"),IF(Data!Z474="AM",SUMIFS(Data!AL:AL,Data!Z:Z,"TM",Data!V:V,Data!M474,AA:AA,"H"),IF(Data!Z474="AZM",SUMIFS(Data!AL:AL,Data!Z:Z,"TM",Data!U:U,Data!M474,AA:AA,"H"),IF(Data!Z474="Zone",SUMIFS(Data!AL:AL,Data!Z:Z,"TM",Data!T:T,Data!M474,AA:AA,"H"),IF(Data!Z474="Region",SUMIFS(Data!AL:AL,Data!Z:Z,"TM",Data!S:S,Data!M474,AA:AA,"H"),IF(Data!Z474="Country",SUMIFS(Data!AL:AL,Data!Z:Z,"TM",Data!R:R,Data!M474,AA:AA,"H"),"")))))))</f>
        <v>0</v>
      </c>
      <c r="AM474" s="27">
        <f t="shared" si="132"/>
        <v>0</v>
      </c>
      <c r="AN474" s="26">
        <f t="shared" si="133"/>
        <v>0</v>
      </c>
      <c r="AO474" s="26">
        <f t="shared" si="134"/>
        <v>0</v>
      </c>
      <c r="AQ474" s="28">
        <f t="shared" si="135"/>
        <v>0</v>
      </c>
      <c r="AR474" s="18">
        <f t="shared" si="136"/>
        <v>0</v>
      </c>
      <c r="AS474" s="18">
        <f t="shared" si="137"/>
        <v>0</v>
      </c>
      <c r="AT474" s="27">
        <f t="shared" si="138"/>
        <v>0</v>
      </c>
      <c r="AU474" s="27"/>
      <c r="AV474" s="27"/>
      <c r="AW474" s="18">
        <f>IF(Z474="TM",(COUNTIFS(Orders!AD:AD,Data!M474,Orders!W:W,0,Orders!X:X,0,Orders!S:S,"*Ray*")+COUNTIFS(Orders!AD:AD,Data!M474,Orders!W:W,1,Orders!X:X,1,Orders!S:S,"*Ray*")+COUNTIFS(Orders!AD:AD,Data!M474,Orders!W:W,0,Orders!X:X,0,Orders!S:S,"*Fabric*")+COUNTIFS(Orders!AD:AD,Data!M474,Orders!W:W,1,Orders!X:X,1,Orders!S:S,"*Fabric*")),IF(Data!Z474="AAM",SUMIFS(Data!AW:AW,Data!Z:Z,"TM",Data!X:X,Data!M474),IF(Data!Z474="AM",SUMIFS(Data!AW:AW,Data!Z:Z,"TM",Data!V:V,Data!M474),IF(Data!Z474="AZM",SUMIFS(Data!AW:AW,Data!Z:Z,"TM",Data!U:U,Data!M474),IF(Data!Z474="Zone",SUMIFS(Data!AW:AW,Data!Z:Z,"TM",Data!T:T,Data!M474),IF(Data!Z474="Region",SUMIFS(Data!AW:AW,Data!Z:Z,"TM",Data!S:S,Data!M474),IF(Data!Z474="Country",SUMIFS(Data!AW:AW,Data!Z:Z,"TM",Data!R:R,Data!M474),0)))))))</f>
        <v>0</v>
      </c>
      <c r="AX474" s="18">
        <f>IF(Z474="TM",(COUNTIFS(Orders!AD:AD,Data!M474,Orders!W:W,0,Orders!X:X,0,Orders!S:S,"*Starter*")+COUNTIFS(Orders!AD:AD,Data!M474,Orders!W:W,1,Orders!X:X,1,Orders!S:S,"*Starter*")),IF(Data!Z474="AAM",SUMIFS(Data!AX:AX,Data!Z:Z,"TM",Data!X:X,Data!M474),IF(Data!Z474="AM",SUMIFS(Data!AX:AX,Data!Z:Z,"TM",Data!V:V,Data!M474),IF(Data!Z474="AZM",SUMIFS(Data!AX:AX,Data!Z:Z,"TM",Data!U:U,Data!M474),IF(Data!Z474="Zone",SUMIFS(Data!AX:AX,Data!Z:Z,"TM",Data!T:T,Data!M474),IF(Data!Z474="Region",SUMIFS(Data!AX:AX,Data!Z:Z,"TM",Data!S:S,Data!M474),IF(Data!Z474="Country",SUMIFS(Data!AX:AX,Data!Z:Z,"TM",Data!R:R,Data!M474),0)))))))</f>
        <v>0</v>
      </c>
      <c r="AY474" s="18">
        <f>IF(Z474="TM",(COUNTIFS(Orders!AD:AD,Data!M474,Orders!W:W,0,Orders!X:X,0,Orders!S:S,"*Pro*")+COUNTIFS(Orders!AD:AD,Data!M474,Orders!W:W,1,Orders!X:X,1,Orders!S:S,"*Pro*")),IF(Data!Z474="AAM",SUMIFS(Data!AY:AY,Data!Z:Z,"TM",Data!X:X,Data!M474),IF(Data!Z474="AM",SUMIFS(Data!AY:AY,Data!Z:Z,"TM",Data!V:V,Data!M474),IF(Data!Z474="AZM",SUMIFS(Data!AY:AY,Data!Z:Z,"TM",Data!U:U,Data!M474),IF(Data!Z474="Zone",SUMIFS(Data!AY:AY,Data!Z:Z,"TM",Data!T:T,Data!M474),IF(Data!Z474="Region",SUMIFS(Data!AY:AY,Data!Z:Z,"TM",Data!S:S,Data!M474),IF(Data!Z474="Country",SUMIFS(Data!AY:AY,Data!Z:Z,"TM",Data!R:R,Data!M474),0)))))))</f>
        <v>0</v>
      </c>
      <c r="AZ474" s="18">
        <f>IF(Z474="TM",(COUNTIFS(Orders!AD:AD,Data!M474,Orders!W:W,0,Orders!X:X,0,Orders!S:S,"*Tab*")+COUNTIFS(Orders!AD:AD,Data!M474,Orders!W:W,1,Orders!X:X,1,Orders!S:S,"*Tab*")),IF(Data!Z474="AAM",SUMIFS(Data!AZ:AZ,Data!Z:Z,"TM",Data!X:X,Data!M474),IF(Data!Z474="AM",SUMIFS(Data!AZ:AZ,Data!Z:Z,"TM",Data!V:V,Data!M474),IF(Data!Z474="AZM",SUMIFS(Data!AZ:AZ,Data!Z:Z,"TM",Data!U:U,Data!M474),IF(Data!Z474="Zone",SUMIFS(Data!AZ:AZ,Data!Z:Z,"TM",Data!T:T,Data!M474),IF(Data!Z474="Region",SUMIFS(Data!AZ:AZ,Data!Z:Z,"TM",Data!S:S,Data!M474),IF(Data!Z474="Country",SUMIFS(Data!AZ:AZ,Data!Z:Z,"TM",Data!R:R,Data!M474),0)))))))</f>
        <v>0</v>
      </c>
      <c r="BA474" s="18">
        <f>IF(Z474="TM",(COUNTIFS(Orders!AD:AD,Data!M474,Orders!W:W,0,Orders!X:X,0,Orders!S:S,"*Dental*")+COUNTIFS(Orders!AD:AD,Data!M474,Orders!W:W,1,Orders!X:X,1,Orders!S:S,"*Dental*")+COUNTIFS(Orders!AD:AD,Data!M474,Orders!W:W,0,Orders!X:X,0,Orders!S:S,"*Pediatric*")+COUNTIFS(Orders!AD:AD,Data!M474,Orders!W:W,1,Orders!X:X,1,Orders!S:S,"*Pediatric*")),IF(Data!Z474="AAM",SUMIFS(Data!BA:BA,Data!Z:Z,"TM",Data!X:X,Data!M474),IF(Data!Z474="AM",SUMIFS(Data!BA:BA,Data!Z:Z,"TM",Data!V:V,Data!M474),IF(Data!Z474="AZM",SUMIFS(Data!BA:BA,Data!Z:Z,"TM",Data!U:U,Data!M474),IF(Data!Z474="Zone",SUMIFS(Data!BA:BA,Data!Z:Z,"TM",Data!T:T,Data!M474),IF(Data!Z474="Region",SUMIFS(Data!BA:BA,Data!Z:Z,"TM",Data!S:S,Data!M474),IF(Data!Z474="Country",SUMIFS(Data!BA:BA,Data!Z:Z,"TM",Data!R:R,Data!M474),0)))))))</f>
        <v>0</v>
      </c>
      <c r="BB474" s="18">
        <f>IF(Z474="TM",(COUNTIFS(Orders!AD:AD,Data!M474,Orders!W:W,0,Orders!X:X,0,Orders!S:S,"*Fabric*")+COUNTIFS(Orders!AD:AD,Data!M474,Orders!W:W,1,Orders!X:X,1,Orders!S:S,"*Fabric*")),IF(Data!Z474="AAM",SUMIFS(Data!BB:BB,Data!Z:Z,"TM",Data!X:X,Data!M474),IF(Data!Z474="AM",SUMIFS(Data!BB:BB,Data!Z:Z,"TM",Data!V:V,Data!M474),IF(Data!Z474="AZM",SUMIFS(Data!BB:BB,Data!Z:Z,"TM",Data!U:U,Data!M474),IF(Data!Z474="Zone",SUMIFS(Data!BB:BB,Data!Z:Z,"TM",Data!T:T,Data!M474),IF(Data!Z474="Region",SUMIFS(Data!BB:BB,Data!Z:Z,"TM",Data!S:S,Data!M474),IF(Data!Z474="Country",SUMIFS(Data!BB:BB,Data!Z:Z,"TM",Data!R:R,Data!M474),0)))))))</f>
        <v>0</v>
      </c>
    </row>
    <row r="475" spans="1:54" ht="15.75" x14ac:dyDescent="0.3">
      <c r="A475" s="33" t="str">
        <f t="shared" si="139"/>
        <v/>
      </c>
      <c r="B475" s="33" t="b">
        <f t="shared" si="140"/>
        <v>1</v>
      </c>
      <c r="C475" s="33" t="e">
        <f>IF(ISERROR(SMALL($D$4:$D$594,E475)),””,SMALL($D$4:$D$594,E475))</f>
        <v>#NAME?</v>
      </c>
      <c r="D475" s="34" t="str">
        <f t="shared" si="141"/>
        <v/>
      </c>
      <c r="E475" s="33">
        <f>ROWS($E$4:E475)</f>
        <v>472</v>
      </c>
      <c r="F475" s="33">
        <f t="shared" si="142"/>
        <v>0</v>
      </c>
      <c r="G475" s="33">
        <f>IF(OR(Report!$C$7="",Report!$C$7="All Levels"),1,IF(Report!$C$7=Data!Z475,1,0))</f>
        <v>0</v>
      </c>
      <c r="H475" s="33">
        <f t="shared" si="143"/>
        <v>1</v>
      </c>
      <c r="I475" s="33">
        <f t="shared" si="144"/>
        <v>3</v>
      </c>
      <c r="J475" s="33">
        <f>IF(OR(Report!$F$7="",Report!$F$7="All AMs"),1,IF(Report!$F$7=Data!W475,1,0))</f>
        <v>1</v>
      </c>
      <c r="K475" s="33">
        <f>IF(OR(Report!$E$7="",Report!$E$7="All Zones"),1,IF(Report!$E$7=Data!P475,1,0))</f>
        <v>1</v>
      </c>
      <c r="L475" s="33">
        <f>IF(OR(Report!$D$7="",Report!$D$7="All Regions"),1,IF(Report!$D$7=Data!O475,1,0))</f>
        <v>1</v>
      </c>
      <c r="M475" s="67" t="s">
        <v>573</v>
      </c>
      <c r="N475" s="67" t="s">
        <v>1327</v>
      </c>
      <c r="O475" s="68" t="s">
        <v>21</v>
      </c>
      <c r="P475" s="68" t="s">
        <v>689</v>
      </c>
      <c r="Q475" s="68" t="s">
        <v>854</v>
      </c>
      <c r="R475" s="67" t="s">
        <v>777</v>
      </c>
      <c r="S475" s="67" t="s">
        <v>757</v>
      </c>
      <c r="T475" s="67" t="s">
        <v>758</v>
      </c>
      <c r="U475" s="67"/>
      <c r="V475" s="67" t="s">
        <v>853</v>
      </c>
      <c r="W475" s="67" t="s">
        <v>734</v>
      </c>
      <c r="X475" s="67"/>
      <c r="Y475" s="68" t="s">
        <v>362</v>
      </c>
      <c r="Z475" s="68" t="s">
        <v>13</v>
      </c>
      <c r="AA475" s="68" t="s">
        <v>925</v>
      </c>
      <c r="AB475" s="18">
        <f>IF(Z475="TM",IF(AA475="H",(COUNTIFS(Orders!AD:AD,Data!M475,Orders!W:W,0,Orders!X:X,0)+COUNTIFS(Orders!AD:AD,Data!M475,Orders!W:W,1,Orders!X:X,1)),0),IF(Data!Z475="AAM",SUMIFS(Data!AB:AB,Data!Z:Z,"TM",Data!X:X,Data!M475,AA:AA,"H"),IF(Data!Z475="AM",SUMIFS(Data!AB:AB,Data!Z:Z,"TM",Data!V:V,Data!M475,AA:AA,"H"),IF(Data!Z475="AZM",SUMIFS(Data!AB:AB,Data!Z:Z,"TM",Data!U:U,Data!M475,AA:AA,"H"),IF(Data!Z475="ZM",SUMIFS(Data!AB:AB,Data!Z:Z,"TM",Data!T:T,Data!M475,AA:AA,"H"),IF(Data!Z475="RM",SUMIFS(Data!AB:AB,Data!Z:Z,"TM",Data!S:S,Data!M475,AA:AA,"H"),IF(Data!Z475="CM",SUMIFS(Data!AB:AB,Data!Z:Z,"TM",Data!R:R,Data!M475,AA:AA,"H"),"")))))))</f>
        <v>0</v>
      </c>
      <c r="AC475" s="28">
        <f>IF(Z475="TM",IF(AA475="H",(SUMIFS(Orders!AG:AG,Orders!AD:AD,Data!M475,Orders!W:W,0,Orders!X:X,0)+SUMIFS(Orders!AG:AG,Orders!AD:AD,Data!M475,Orders!W:W,1,Orders!X:X,1))/12000,0),IF(Data!Z475="AAM",SUMIFS(Data!AC:AC,Data!Z:Z,"TM",Data!X:X,Data!M475,AA:AA,"H"),IF(Data!Z475="AM",SUMIFS(Data!AC:AC,Data!Z:Z,"TM",Data!V:V,Data!M475,AA:AA,"H"),IF(Data!Z475="AZM",SUMIFS(Data!AC:AC,Data!Z:Z,"TM",Data!U:U,Data!M475,AA:AA,"H"),IF(Data!Z475="Zone",SUMIFS(Data!AC:AC,Data!Z:Z,"TM",Data!T:T,Data!M475,AA:AA,"H"),IF(Data!Z475="Region",SUMIFS(Data!AC:AC,Data!Z:Z,"TM",Data!S:S,Data!M475,AA:AA,"H"),IF(Data!Z475="Country",SUMIFS(Data!AC:AC,Data!Z:Z,"TM",Data!R:R,Data!M475,AA:AA,"H"),"")))))))</f>
        <v>0</v>
      </c>
      <c r="AD475" s="18">
        <f>IF(Z475="TM",0,IF(Data!Z475="AAM",SUMIFS(Data!AD:AD,Data!Z:Z,"TM",Data!X:X,Data!M475,AA:AA,"H"),IF(Data!Z475="AM",SUMIFS(Data!AD:AD,Data!Z:Z,"TM",Data!V:V,Data!M475,AA:AA,"H"),IF(Data!Z475="AZM",SUMIFS(Data!AD:AD,Data!Z:Z,"TM",Data!U:U,Data!M475,AA:AA,"H"),IF(Data!Z475="Zone",SUMIFS(Data!AD:AD,Data!Z:Z,"TM",Data!T:T,Data!M475,AA:AA,"H"),IF(Data!Z475="Region",SUMIFS(Data!AD:AD,Data!Z:Z,"TM",Data!S:S,Data!M475,AA:AA,"H"),IF(Data!Z475="Country",SUMIFS(Data!AD:AD,Data!Z:Z,"TM",Data!R:R,Data!M475,AA:AA,"H"),"")))))))</f>
        <v>0</v>
      </c>
      <c r="AE475" s="27">
        <f t="shared" si="128"/>
        <v>0</v>
      </c>
      <c r="AF475" s="26">
        <f t="shared" si="129"/>
        <v>0</v>
      </c>
      <c r="AG475" s="26">
        <f t="shared" si="130"/>
        <v>0</v>
      </c>
      <c r="AH475" s="26">
        <f t="shared" si="131"/>
        <v>0</v>
      </c>
      <c r="AJ475" s="28">
        <f>IF(Z475="TM",IF(AA475="U",(SUMIFS(Orders!AG:AG,Orders!AD:AD,Data!M475,Orders!W:W,0,Orders!X:X,0)+SUMIFS(Orders!AG:AG,Orders!AD:AD,Data!M475,Orders!W:W,1,Orders!X:X,1))/12000,0),IF(Data!Z475="AAM",SUMIFS(Data!AJ:AJ,Data!Z:Z,"TM",Data!X:X,Data!M475,AA:AA,"U"),IF(Data!Z475="AM",SUMIFS(Data!AJ:AJ,Data!Z:Z,"TM",Data!V:V,Data!M475,AA:AA,"U"),IF(Data!Z475="AZM",SUMIFS(Data!AJ:AJ,Data!Z:Z,"TM",Data!U:U,Data!M475,AA:AA,"U"),IF(Data!Z475="Zone",SUMIFS(Data!AJ:AJ,Data!Z:Z,"TM",Data!T:T,Data!M475,AA:AA,"U"),IF(Data!Z475="Region",SUMIFS(Data!AJ:AJ,Data!Z:Z,"TM",Data!S:S,Data!M475,AA:AA,"U"),IF(Data!Z475="Country",SUMIFS(Data!AJ:AJ,Data!Z:Z,"TM",Data!R:R,Data!M475,AA:AA,"U"),"")))))))</f>
        <v>0</v>
      </c>
      <c r="AK475" s="18">
        <f>IF(Z475="TM",IF(AA475="U",(SUMIFS(Orders!AG:AG,Orders!AD:AD,Data!M475,Orders!W:W,0,Orders!X:X,0)+SUMIFS(Orders!AG:AG,Orders!AD:AD,Data!M475,Orders!W:W,1,Orders!X:X,1)),0),IF(Data!Z475="AAM",SUMIFS(Data!AK:AK,Data!Z:Z,"TM",Data!X:X,Data!M475,AA:AA,"U"),IF(Data!Z475="AM",SUMIFS(Data!AK:AK,Data!Z:Z,"TM",Data!V:V,Data!M475,AA:AA,"U"),IF(Data!Z475="AZM",SUMIFS(Data!AK:AK,Data!Z:Z,"TM",Data!U:U,Data!M475,AA:AA,"U"),IF(Data!Z475="Zone",SUMIFS(Data!AK:AK,Data!Z:Z,"TM",Data!T:T,Data!M475,AA:AA,"U"),IF(Data!Z475="Region",SUMIFS(Data!AK:AK,Data!Z:Z,"TM",Data!S:S,Data!M475,AA:AA,"U"),IF(Data!Z475="Country",SUMIFS(Data!AK:AK,Data!Z:Z,"TM",Data!R:R,Data!M475,AA:AA,"U"),"")))))))</f>
        <v>0</v>
      </c>
      <c r="AL475" s="18">
        <f>IF(Z475="TM",12000*0,IF(Data!Z475="AAM",SUMIFS(Data!AL:AL,Data!Z:Z,"TM",Data!X:X,Data!M475,AA:AA,"H"),IF(Data!Z475="AM",SUMIFS(Data!AL:AL,Data!Z:Z,"TM",Data!V:V,Data!M475,AA:AA,"H"),IF(Data!Z475="AZM",SUMIFS(Data!AL:AL,Data!Z:Z,"TM",Data!U:U,Data!M475,AA:AA,"H"),IF(Data!Z475="Zone",SUMIFS(Data!AL:AL,Data!Z:Z,"TM",Data!T:T,Data!M475,AA:AA,"H"),IF(Data!Z475="Region",SUMIFS(Data!AL:AL,Data!Z:Z,"TM",Data!S:S,Data!M475,AA:AA,"H"),IF(Data!Z475="Country",SUMIFS(Data!AL:AL,Data!Z:Z,"TM",Data!R:R,Data!M475,AA:AA,"H"),"")))))))</f>
        <v>0</v>
      </c>
      <c r="AM475" s="27">
        <f t="shared" si="132"/>
        <v>0</v>
      </c>
      <c r="AN475" s="26">
        <f t="shared" si="133"/>
        <v>0</v>
      </c>
      <c r="AO475" s="26">
        <f t="shared" si="134"/>
        <v>0</v>
      </c>
      <c r="AQ475" s="28">
        <f t="shared" si="135"/>
        <v>0</v>
      </c>
      <c r="AR475" s="18">
        <f t="shared" si="136"/>
        <v>0</v>
      </c>
      <c r="AS475" s="18">
        <f t="shared" si="137"/>
        <v>0</v>
      </c>
      <c r="AT475" s="27">
        <f t="shared" si="138"/>
        <v>0</v>
      </c>
      <c r="AU475" s="27"/>
      <c r="AV475" s="27"/>
      <c r="AW475" s="18">
        <f>IF(Z475="TM",(COUNTIFS(Orders!AD:AD,Data!M475,Orders!W:W,0,Orders!X:X,0,Orders!S:S,"*Ray*")+COUNTIFS(Orders!AD:AD,Data!M475,Orders!W:W,1,Orders!X:X,1,Orders!S:S,"*Ray*")+COUNTIFS(Orders!AD:AD,Data!M475,Orders!W:W,0,Orders!X:X,0,Orders!S:S,"*Fabric*")+COUNTIFS(Orders!AD:AD,Data!M475,Orders!W:W,1,Orders!X:X,1,Orders!S:S,"*Fabric*")),IF(Data!Z475="AAM",SUMIFS(Data!AW:AW,Data!Z:Z,"TM",Data!X:X,Data!M475),IF(Data!Z475="AM",SUMIFS(Data!AW:AW,Data!Z:Z,"TM",Data!V:V,Data!M475),IF(Data!Z475="AZM",SUMIFS(Data!AW:AW,Data!Z:Z,"TM",Data!U:U,Data!M475),IF(Data!Z475="Zone",SUMIFS(Data!AW:AW,Data!Z:Z,"TM",Data!T:T,Data!M475),IF(Data!Z475="Region",SUMIFS(Data!AW:AW,Data!Z:Z,"TM",Data!S:S,Data!M475),IF(Data!Z475="Country",SUMIFS(Data!AW:AW,Data!Z:Z,"TM",Data!R:R,Data!M475),0)))))))</f>
        <v>0</v>
      </c>
      <c r="AX475" s="18">
        <f>IF(Z475="TM",(COUNTIFS(Orders!AD:AD,Data!M475,Orders!W:W,0,Orders!X:X,0,Orders!S:S,"*Starter*")+COUNTIFS(Orders!AD:AD,Data!M475,Orders!W:W,1,Orders!X:X,1,Orders!S:S,"*Starter*")),IF(Data!Z475="AAM",SUMIFS(Data!AX:AX,Data!Z:Z,"TM",Data!X:X,Data!M475),IF(Data!Z475="AM",SUMIFS(Data!AX:AX,Data!Z:Z,"TM",Data!V:V,Data!M475),IF(Data!Z475="AZM",SUMIFS(Data!AX:AX,Data!Z:Z,"TM",Data!U:U,Data!M475),IF(Data!Z475="Zone",SUMIFS(Data!AX:AX,Data!Z:Z,"TM",Data!T:T,Data!M475),IF(Data!Z475="Region",SUMIFS(Data!AX:AX,Data!Z:Z,"TM",Data!S:S,Data!M475),IF(Data!Z475="Country",SUMIFS(Data!AX:AX,Data!Z:Z,"TM",Data!R:R,Data!M475),0)))))))</f>
        <v>0</v>
      </c>
      <c r="AY475" s="18">
        <f>IF(Z475="TM",(COUNTIFS(Orders!AD:AD,Data!M475,Orders!W:W,0,Orders!X:X,0,Orders!S:S,"*Pro*")+COUNTIFS(Orders!AD:AD,Data!M475,Orders!W:W,1,Orders!X:X,1,Orders!S:S,"*Pro*")),IF(Data!Z475="AAM",SUMIFS(Data!AY:AY,Data!Z:Z,"TM",Data!X:X,Data!M475),IF(Data!Z475="AM",SUMIFS(Data!AY:AY,Data!Z:Z,"TM",Data!V:V,Data!M475),IF(Data!Z475="AZM",SUMIFS(Data!AY:AY,Data!Z:Z,"TM",Data!U:U,Data!M475),IF(Data!Z475="Zone",SUMIFS(Data!AY:AY,Data!Z:Z,"TM",Data!T:T,Data!M475),IF(Data!Z475="Region",SUMIFS(Data!AY:AY,Data!Z:Z,"TM",Data!S:S,Data!M475),IF(Data!Z475="Country",SUMIFS(Data!AY:AY,Data!Z:Z,"TM",Data!R:R,Data!M475),0)))))))</f>
        <v>0</v>
      </c>
      <c r="AZ475" s="18">
        <f>IF(Z475="TM",(COUNTIFS(Orders!AD:AD,Data!M475,Orders!W:W,0,Orders!X:X,0,Orders!S:S,"*Tab*")+COUNTIFS(Orders!AD:AD,Data!M475,Orders!W:W,1,Orders!X:X,1,Orders!S:S,"*Tab*")),IF(Data!Z475="AAM",SUMIFS(Data!AZ:AZ,Data!Z:Z,"TM",Data!X:X,Data!M475),IF(Data!Z475="AM",SUMIFS(Data!AZ:AZ,Data!Z:Z,"TM",Data!V:V,Data!M475),IF(Data!Z475="AZM",SUMIFS(Data!AZ:AZ,Data!Z:Z,"TM",Data!U:U,Data!M475),IF(Data!Z475="Zone",SUMIFS(Data!AZ:AZ,Data!Z:Z,"TM",Data!T:T,Data!M475),IF(Data!Z475="Region",SUMIFS(Data!AZ:AZ,Data!Z:Z,"TM",Data!S:S,Data!M475),IF(Data!Z475="Country",SUMIFS(Data!AZ:AZ,Data!Z:Z,"TM",Data!R:R,Data!M475),0)))))))</f>
        <v>0</v>
      </c>
      <c r="BA475" s="18">
        <f>IF(Z475="TM",(COUNTIFS(Orders!AD:AD,Data!M475,Orders!W:W,0,Orders!X:X,0,Orders!S:S,"*Dental*")+COUNTIFS(Orders!AD:AD,Data!M475,Orders!W:W,1,Orders!X:X,1,Orders!S:S,"*Dental*")+COUNTIFS(Orders!AD:AD,Data!M475,Orders!W:W,0,Orders!X:X,0,Orders!S:S,"*Pediatric*")+COUNTIFS(Orders!AD:AD,Data!M475,Orders!W:W,1,Orders!X:X,1,Orders!S:S,"*Pediatric*")),IF(Data!Z475="AAM",SUMIFS(Data!BA:BA,Data!Z:Z,"TM",Data!X:X,Data!M475),IF(Data!Z475="AM",SUMIFS(Data!BA:BA,Data!Z:Z,"TM",Data!V:V,Data!M475),IF(Data!Z475="AZM",SUMIFS(Data!BA:BA,Data!Z:Z,"TM",Data!U:U,Data!M475),IF(Data!Z475="Zone",SUMIFS(Data!BA:BA,Data!Z:Z,"TM",Data!T:T,Data!M475),IF(Data!Z475="Region",SUMIFS(Data!BA:BA,Data!Z:Z,"TM",Data!S:S,Data!M475),IF(Data!Z475="Country",SUMIFS(Data!BA:BA,Data!Z:Z,"TM",Data!R:R,Data!M475),0)))))))</f>
        <v>0</v>
      </c>
      <c r="BB475" s="18">
        <f>IF(Z475="TM",(COUNTIFS(Orders!AD:AD,Data!M475,Orders!W:W,0,Orders!X:X,0,Orders!S:S,"*Fabric*")+COUNTIFS(Orders!AD:AD,Data!M475,Orders!W:W,1,Orders!X:X,1,Orders!S:S,"*Fabric*")),IF(Data!Z475="AAM",SUMIFS(Data!BB:BB,Data!Z:Z,"TM",Data!X:X,Data!M475),IF(Data!Z475="AM",SUMIFS(Data!BB:BB,Data!Z:Z,"TM",Data!V:V,Data!M475),IF(Data!Z475="AZM",SUMIFS(Data!BB:BB,Data!Z:Z,"TM",Data!U:U,Data!M475),IF(Data!Z475="Zone",SUMIFS(Data!BB:BB,Data!Z:Z,"TM",Data!T:T,Data!M475),IF(Data!Z475="Region",SUMIFS(Data!BB:BB,Data!Z:Z,"TM",Data!S:S,Data!M475),IF(Data!Z475="Country",SUMIFS(Data!BB:BB,Data!Z:Z,"TM",Data!R:R,Data!M475),0)))))))</f>
        <v>0</v>
      </c>
    </row>
    <row r="476" spans="1:54" ht="15.75" x14ac:dyDescent="0.3">
      <c r="A476" s="33" t="str">
        <f t="shared" si="139"/>
        <v/>
      </c>
      <c r="B476" s="33" t="b">
        <f t="shared" si="140"/>
        <v>1</v>
      </c>
      <c r="C476" s="33" t="e">
        <f>IF(ISERROR(SMALL($D$4:$D$594,E476)),””,SMALL($D$4:$D$594,E476))</f>
        <v>#NAME?</v>
      </c>
      <c r="D476" s="34" t="str">
        <f t="shared" si="141"/>
        <v/>
      </c>
      <c r="E476" s="33">
        <f>ROWS($E$4:E476)</f>
        <v>473</v>
      </c>
      <c r="F476" s="33">
        <f t="shared" si="142"/>
        <v>0</v>
      </c>
      <c r="G476" s="33">
        <f>IF(OR(Report!$C$7="",Report!$C$7="All Levels"),1,IF(Report!$C$7=Data!Z476,1,0))</f>
        <v>0</v>
      </c>
      <c r="H476" s="33">
        <f t="shared" si="143"/>
        <v>1</v>
      </c>
      <c r="I476" s="33">
        <f t="shared" si="144"/>
        <v>3</v>
      </c>
      <c r="J476" s="33">
        <f>IF(OR(Report!$F$7="",Report!$F$7="All AMs"),1,IF(Report!$F$7=Data!W476,1,0))</f>
        <v>1</v>
      </c>
      <c r="K476" s="33">
        <f>IF(OR(Report!$E$7="",Report!$E$7="All Zones"),1,IF(Report!$E$7=Data!P476,1,0))</f>
        <v>1</v>
      </c>
      <c r="L476" s="33">
        <f>IF(OR(Report!$D$7="",Report!$D$7="All Regions"),1,IF(Report!$D$7=Data!O476,1,0))</f>
        <v>1</v>
      </c>
      <c r="M476" s="67" t="s">
        <v>562</v>
      </c>
      <c r="N476" s="67" t="s">
        <v>1328</v>
      </c>
      <c r="O476" s="68" t="s">
        <v>21</v>
      </c>
      <c r="P476" s="68" t="s">
        <v>689</v>
      </c>
      <c r="Q476" s="68" t="s">
        <v>854</v>
      </c>
      <c r="R476" s="67" t="s">
        <v>777</v>
      </c>
      <c r="S476" s="67" t="s">
        <v>757</v>
      </c>
      <c r="T476" s="67" t="s">
        <v>758</v>
      </c>
      <c r="U476" s="67"/>
      <c r="V476" s="67" t="s">
        <v>853</v>
      </c>
      <c r="W476" s="67" t="s">
        <v>734</v>
      </c>
      <c r="X476" s="67"/>
      <c r="Y476" s="68" t="s">
        <v>362</v>
      </c>
      <c r="Z476" s="68" t="s">
        <v>13</v>
      </c>
      <c r="AA476" s="68" t="s">
        <v>925</v>
      </c>
      <c r="AB476" s="18">
        <f>IF(Z476="TM",IF(AA476="H",(COUNTIFS(Orders!AD:AD,Data!M476,Orders!W:W,0,Orders!X:X,0)+COUNTIFS(Orders!AD:AD,Data!M476,Orders!W:W,1,Orders!X:X,1)),0),IF(Data!Z476="AAM",SUMIFS(Data!AB:AB,Data!Z:Z,"TM",Data!X:X,Data!M476,AA:AA,"H"),IF(Data!Z476="AM",SUMIFS(Data!AB:AB,Data!Z:Z,"TM",Data!V:V,Data!M476,AA:AA,"H"),IF(Data!Z476="AZM",SUMIFS(Data!AB:AB,Data!Z:Z,"TM",Data!U:U,Data!M476,AA:AA,"H"),IF(Data!Z476="ZM",SUMIFS(Data!AB:AB,Data!Z:Z,"TM",Data!T:T,Data!M476,AA:AA,"H"),IF(Data!Z476="RM",SUMIFS(Data!AB:AB,Data!Z:Z,"TM",Data!S:S,Data!M476,AA:AA,"H"),IF(Data!Z476="CM",SUMIFS(Data!AB:AB,Data!Z:Z,"TM",Data!R:R,Data!M476,AA:AA,"H"),"")))))))</f>
        <v>0</v>
      </c>
      <c r="AC476" s="28">
        <f>IF(Z476="TM",IF(AA476="H",(SUMIFS(Orders!AG:AG,Orders!AD:AD,Data!M476,Orders!W:W,0,Orders!X:X,0)+SUMIFS(Orders!AG:AG,Orders!AD:AD,Data!M476,Orders!W:W,1,Orders!X:X,1))/12000,0),IF(Data!Z476="AAM",SUMIFS(Data!AC:AC,Data!Z:Z,"TM",Data!X:X,Data!M476,AA:AA,"H"),IF(Data!Z476="AM",SUMIFS(Data!AC:AC,Data!Z:Z,"TM",Data!V:V,Data!M476,AA:AA,"H"),IF(Data!Z476="AZM",SUMIFS(Data!AC:AC,Data!Z:Z,"TM",Data!U:U,Data!M476,AA:AA,"H"),IF(Data!Z476="Zone",SUMIFS(Data!AC:AC,Data!Z:Z,"TM",Data!T:T,Data!M476,AA:AA,"H"),IF(Data!Z476="Region",SUMIFS(Data!AC:AC,Data!Z:Z,"TM",Data!S:S,Data!M476,AA:AA,"H"),IF(Data!Z476="Country",SUMIFS(Data!AC:AC,Data!Z:Z,"TM",Data!R:R,Data!M476,AA:AA,"H"),"")))))))</f>
        <v>0</v>
      </c>
      <c r="AD476" s="18">
        <f>IF(Z476="TM",0,IF(Data!Z476="AAM",SUMIFS(Data!AD:AD,Data!Z:Z,"TM",Data!X:X,Data!M476,AA:AA,"H"),IF(Data!Z476="AM",SUMIFS(Data!AD:AD,Data!Z:Z,"TM",Data!V:V,Data!M476,AA:AA,"H"),IF(Data!Z476="AZM",SUMIFS(Data!AD:AD,Data!Z:Z,"TM",Data!U:U,Data!M476,AA:AA,"H"),IF(Data!Z476="Zone",SUMIFS(Data!AD:AD,Data!Z:Z,"TM",Data!T:T,Data!M476,AA:AA,"H"),IF(Data!Z476="Region",SUMIFS(Data!AD:AD,Data!Z:Z,"TM",Data!S:S,Data!M476,AA:AA,"H"),IF(Data!Z476="Country",SUMIFS(Data!AD:AD,Data!Z:Z,"TM",Data!R:R,Data!M476,AA:AA,"H"),"")))))))</f>
        <v>0</v>
      </c>
      <c r="AE476" s="27">
        <f t="shared" si="128"/>
        <v>0</v>
      </c>
      <c r="AF476" s="26">
        <f t="shared" si="129"/>
        <v>0</v>
      </c>
      <c r="AG476" s="26">
        <f t="shared" si="130"/>
        <v>0</v>
      </c>
      <c r="AH476" s="26">
        <f t="shared" si="131"/>
        <v>0</v>
      </c>
      <c r="AJ476" s="28">
        <f>IF(Z476="TM",IF(AA476="U",(SUMIFS(Orders!AG:AG,Orders!AD:AD,Data!M476,Orders!W:W,0,Orders!X:X,0)+SUMIFS(Orders!AG:AG,Orders!AD:AD,Data!M476,Orders!W:W,1,Orders!X:X,1))/12000,0),IF(Data!Z476="AAM",SUMIFS(Data!AJ:AJ,Data!Z:Z,"TM",Data!X:X,Data!M476,AA:AA,"U"),IF(Data!Z476="AM",SUMIFS(Data!AJ:AJ,Data!Z:Z,"TM",Data!V:V,Data!M476,AA:AA,"U"),IF(Data!Z476="AZM",SUMIFS(Data!AJ:AJ,Data!Z:Z,"TM",Data!U:U,Data!M476,AA:AA,"U"),IF(Data!Z476="Zone",SUMIFS(Data!AJ:AJ,Data!Z:Z,"TM",Data!T:T,Data!M476,AA:AA,"U"),IF(Data!Z476="Region",SUMIFS(Data!AJ:AJ,Data!Z:Z,"TM",Data!S:S,Data!M476,AA:AA,"U"),IF(Data!Z476="Country",SUMIFS(Data!AJ:AJ,Data!Z:Z,"TM",Data!R:R,Data!M476,AA:AA,"U"),"")))))))</f>
        <v>0</v>
      </c>
      <c r="AK476" s="18">
        <f>IF(Z476="TM",IF(AA476="U",(SUMIFS(Orders!AG:AG,Orders!AD:AD,Data!M476,Orders!W:W,0,Orders!X:X,0)+SUMIFS(Orders!AG:AG,Orders!AD:AD,Data!M476,Orders!W:W,1,Orders!X:X,1)),0),IF(Data!Z476="AAM",SUMIFS(Data!AK:AK,Data!Z:Z,"TM",Data!X:X,Data!M476,AA:AA,"U"),IF(Data!Z476="AM",SUMIFS(Data!AK:AK,Data!Z:Z,"TM",Data!V:V,Data!M476,AA:AA,"U"),IF(Data!Z476="AZM",SUMIFS(Data!AK:AK,Data!Z:Z,"TM",Data!U:U,Data!M476,AA:AA,"U"),IF(Data!Z476="Zone",SUMIFS(Data!AK:AK,Data!Z:Z,"TM",Data!T:T,Data!M476,AA:AA,"U"),IF(Data!Z476="Region",SUMIFS(Data!AK:AK,Data!Z:Z,"TM",Data!S:S,Data!M476,AA:AA,"U"),IF(Data!Z476="Country",SUMIFS(Data!AK:AK,Data!Z:Z,"TM",Data!R:R,Data!M476,AA:AA,"U"),"")))))))</f>
        <v>0</v>
      </c>
      <c r="AL476" s="18">
        <f>IF(Z476="TM",12000*0,IF(Data!Z476="AAM",SUMIFS(Data!AL:AL,Data!Z:Z,"TM",Data!X:X,Data!M476,AA:AA,"H"),IF(Data!Z476="AM",SUMIFS(Data!AL:AL,Data!Z:Z,"TM",Data!V:V,Data!M476,AA:AA,"H"),IF(Data!Z476="AZM",SUMIFS(Data!AL:AL,Data!Z:Z,"TM",Data!U:U,Data!M476,AA:AA,"H"),IF(Data!Z476="Zone",SUMIFS(Data!AL:AL,Data!Z:Z,"TM",Data!T:T,Data!M476,AA:AA,"H"),IF(Data!Z476="Region",SUMIFS(Data!AL:AL,Data!Z:Z,"TM",Data!S:S,Data!M476,AA:AA,"H"),IF(Data!Z476="Country",SUMIFS(Data!AL:AL,Data!Z:Z,"TM",Data!R:R,Data!M476,AA:AA,"H"),"")))))))</f>
        <v>0</v>
      </c>
      <c r="AM476" s="27">
        <f t="shared" si="132"/>
        <v>0</v>
      </c>
      <c r="AN476" s="26">
        <f t="shared" si="133"/>
        <v>0</v>
      </c>
      <c r="AO476" s="26">
        <f t="shared" si="134"/>
        <v>0</v>
      </c>
      <c r="AQ476" s="28">
        <f t="shared" si="135"/>
        <v>0</v>
      </c>
      <c r="AR476" s="18">
        <f t="shared" si="136"/>
        <v>0</v>
      </c>
      <c r="AS476" s="18">
        <f t="shared" si="137"/>
        <v>0</v>
      </c>
      <c r="AT476" s="27">
        <f t="shared" si="138"/>
        <v>0</v>
      </c>
      <c r="AU476" s="27"/>
      <c r="AV476" s="27"/>
      <c r="AW476" s="18">
        <f>IF(Z476="TM",(COUNTIFS(Orders!AD:AD,Data!M476,Orders!W:W,0,Orders!X:X,0,Orders!S:S,"*Ray*")+COUNTIFS(Orders!AD:AD,Data!M476,Orders!W:W,1,Orders!X:X,1,Orders!S:S,"*Ray*")+COUNTIFS(Orders!AD:AD,Data!M476,Orders!W:W,0,Orders!X:X,0,Orders!S:S,"*Fabric*")+COUNTIFS(Orders!AD:AD,Data!M476,Orders!W:W,1,Orders!X:X,1,Orders!S:S,"*Fabric*")),IF(Data!Z476="AAM",SUMIFS(Data!AW:AW,Data!Z:Z,"TM",Data!X:X,Data!M476),IF(Data!Z476="AM",SUMIFS(Data!AW:AW,Data!Z:Z,"TM",Data!V:V,Data!M476),IF(Data!Z476="AZM",SUMIFS(Data!AW:AW,Data!Z:Z,"TM",Data!U:U,Data!M476),IF(Data!Z476="Zone",SUMIFS(Data!AW:AW,Data!Z:Z,"TM",Data!T:T,Data!M476),IF(Data!Z476="Region",SUMIFS(Data!AW:AW,Data!Z:Z,"TM",Data!S:S,Data!M476),IF(Data!Z476="Country",SUMIFS(Data!AW:AW,Data!Z:Z,"TM",Data!R:R,Data!M476),0)))))))</f>
        <v>0</v>
      </c>
      <c r="AX476" s="18">
        <f>IF(Z476="TM",(COUNTIFS(Orders!AD:AD,Data!M476,Orders!W:W,0,Orders!X:X,0,Orders!S:S,"*Starter*")+COUNTIFS(Orders!AD:AD,Data!M476,Orders!W:W,1,Orders!X:X,1,Orders!S:S,"*Starter*")),IF(Data!Z476="AAM",SUMIFS(Data!AX:AX,Data!Z:Z,"TM",Data!X:X,Data!M476),IF(Data!Z476="AM",SUMIFS(Data!AX:AX,Data!Z:Z,"TM",Data!V:V,Data!M476),IF(Data!Z476="AZM",SUMIFS(Data!AX:AX,Data!Z:Z,"TM",Data!U:U,Data!M476),IF(Data!Z476="Zone",SUMIFS(Data!AX:AX,Data!Z:Z,"TM",Data!T:T,Data!M476),IF(Data!Z476="Region",SUMIFS(Data!AX:AX,Data!Z:Z,"TM",Data!S:S,Data!M476),IF(Data!Z476="Country",SUMIFS(Data!AX:AX,Data!Z:Z,"TM",Data!R:R,Data!M476),0)))))))</f>
        <v>0</v>
      </c>
      <c r="AY476" s="18">
        <f>IF(Z476="TM",(COUNTIFS(Orders!AD:AD,Data!M476,Orders!W:W,0,Orders!X:X,0,Orders!S:S,"*Pro*")+COUNTIFS(Orders!AD:AD,Data!M476,Orders!W:W,1,Orders!X:X,1,Orders!S:S,"*Pro*")),IF(Data!Z476="AAM",SUMIFS(Data!AY:AY,Data!Z:Z,"TM",Data!X:X,Data!M476),IF(Data!Z476="AM",SUMIFS(Data!AY:AY,Data!Z:Z,"TM",Data!V:V,Data!M476),IF(Data!Z476="AZM",SUMIFS(Data!AY:AY,Data!Z:Z,"TM",Data!U:U,Data!M476),IF(Data!Z476="Zone",SUMIFS(Data!AY:AY,Data!Z:Z,"TM",Data!T:T,Data!M476),IF(Data!Z476="Region",SUMIFS(Data!AY:AY,Data!Z:Z,"TM",Data!S:S,Data!M476),IF(Data!Z476="Country",SUMIFS(Data!AY:AY,Data!Z:Z,"TM",Data!R:R,Data!M476),0)))))))</f>
        <v>0</v>
      </c>
      <c r="AZ476" s="18">
        <f>IF(Z476="TM",(COUNTIFS(Orders!AD:AD,Data!M476,Orders!W:W,0,Orders!X:X,0,Orders!S:S,"*Tab*")+COUNTIFS(Orders!AD:AD,Data!M476,Orders!W:W,1,Orders!X:X,1,Orders!S:S,"*Tab*")),IF(Data!Z476="AAM",SUMIFS(Data!AZ:AZ,Data!Z:Z,"TM",Data!X:X,Data!M476),IF(Data!Z476="AM",SUMIFS(Data!AZ:AZ,Data!Z:Z,"TM",Data!V:V,Data!M476),IF(Data!Z476="AZM",SUMIFS(Data!AZ:AZ,Data!Z:Z,"TM",Data!U:U,Data!M476),IF(Data!Z476="Zone",SUMIFS(Data!AZ:AZ,Data!Z:Z,"TM",Data!T:T,Data!M476),IF(Data!Z476="Region",SUMIFS(Data!AZ:AZ,Data!Z:Z,"TM",Data!S:S,Data!M476),IF(Data!Z476="Country",SUMIFS(Data!AZ:AZ,Data!Z:Z,"TM",Data!R:R,Data!M476),0)))))))</f>
        <v>0</v>
      </c>
      <c r="BA476" s="18">
        <f>IF(Z476="TM",(COUNTIFS(Orders!AD:AD,Data!M476,Orders!W:W,0,Orders!X:X,0,Orders!S:S,"*Dental*")+COUNTIFS(Orders!AD:AD,Data!M476,Orders!W:W,1,Orders!X:X,1,Orders!S:S,"*Dental*")+COUNTIFS(Orders!AD:AD,Data!M476,Orders!W:W,0,Orders!X:X,0,Orders!S:S,"*Pediatric*")+COUNTIFS(Orders!AD:AD,Data!M476,Orders!W:W,1,Orders!X:X,1,Orders!S:S,"*Pediatric*")),IF(Data!Z476="AAM",SUMIFS(Data!BA:BA,Data!Z:Z,"TM",Data!X:X,Data!M476),IF(Data!Z476="AM",SUMIFS(Data!BA:BA,Data!Z:Z,"TM",Data!V:V,Data!M476),IF(Data!Z476="AZM",SUMIFS(Data!BA:BA,Data!Z:Z,"TM",Data!U:U,Data!M476),IF(Data!Z476="Zone",SUMIFS(Data!BA:BA,Data!Z:Z,"TM",Data!T:T,Data!M476),IF(Data!Z476="Region",SUMIFS(Data!BA:BA,Data!Z:Z,"TM",Data!S:S,Data!M476),IF(Data!Z476="Country",SUMIFS(Data!BA:BA,Data!Z:Z,"TM",Data!R:R,Data!M476),0)))))))</f>
        <v>0</v>
      </c>
      <c r="BB476" s="18">
        <f>IF(Z476="TM",(COUNTIFS(Orders!AD:AD,Data!M476,Orders!W:W,0,Orders!X:X,0,Orders!S:S,"*Fabric*")+COUNTIFS(Orders!AD:AD,Data!M476,Orders!W:W,1,Orders!X:X,1,Orders!S:S,"*Fabric*")),IF(Data!Z476="AAM",SUMIFS(Data!BB:BB,Data!Z:Z,"TM",Data!X:X,Data!M476),IF(Data!Z476="AM",SUMIFS(Data!BB:BB,Data!Z:Z,"TM",Data!V:V,Data!M476),IF(Data!Z476="AZM",SUMIFS(Data!BB:BB,Data!Z:Z,"TM",Data!U:U,Data!M476),IF(Data!Z476="Zone",SUMIFS(Data!BB:BB,Data!Z:Z,"TM",Data!T:T,Data!M476),IF(Data!Z476="Region",SUMIFS(Data!BB:BB,Data!Z:Z,"TM",Data!S:S,Data!M476),IF(Data!Z476="Country",SUMIFS(Data!BB:BB,Data!Z:Z,"TM",Data!R:R,Data!M476),0)))))))</f>
        <v>0</v>
      </c>
    </row>
    <row r="477" spans="1:54" ht="15.75" x14ac:dyDescent="0.3">
      <c r="A477" s="33" t="str">
        <f t="shared" si="139"/>
        <v/>
      </c>
      <c r="B477" s="33" t="b">
        <f t="shared" si="140"/>
        <v>1</v>
      </c>
      <c r="C477" s="33" t="e">
        <f>IF(ISERROR(SMALL($D$4:$D$594,E477)),””,SMALL($D$4:$D$594,E477))</f>
        <v>#NAME?</v>
      </c>
      <c r="D477" s="34" t="str">
        <f t="shared" si="141"/>
        <v/>
      </c>
      <c r="E477" s="33">
        <f>ROWS($E$4:E477)</f>
        <v>474</v>
      </c>
      <c r="F477" s="33">
        <f t="shared" si="142"/>
        <v>0</v>
      </c>
      <c r="G477" s="33">
        <f>IF(OR(Report!$C$7="",Report!$C$7="All Levels"),1,IF(Report!$C$7=Data!Z477,1,0))</f>
        <v>0</v>
      </c>
      <c r="H477" s="33">
        <f t="shared" si="143"/>
        <v>1</v>
      </c>
      <c r="I477" s="33">
        <f t="shared" si="144"/>
        <v>3</v>
      </c>
      <c r="J477" s="33">
        <f>IF(OR(Report!$F$7="",Report!$F$7="All AMs"),1,IF(Report!$F$7=Data!W477,1,0))</f>
        <v>1</v>
      </c>
      <c r="K477" s="33">
        <f>IF(OR(Report!$E$7="",Report!$E$7="All Zones"),1,IF(Report!$E$7=Data!P477,1,0))</f>
        <v>1</v>
      </c>
      <c r="L477" s="33">
        <f>IF(OR(Report!$D$7="",Report!$D$7="All Regions"),1,IF(Report!$D$7=Data!O477,1,0))</f>
        <v>1</v>
      </c>
      <c r="M477" s="67" t="s">
        <v>631</v>
      </c>
      <c r="N477" s="67" t="s">
        <v>1329</v>
      </c>
      <c r="O477" s="68" t="s">
        <v>21</v>
      </c>
      <c r="P477" s="68" t="s">
        <v>689</v>
      </c>
      <c r="Q477" s="68" t="s">
        <v>854</v>
      </c>
      <c r="R477" s="67" t="s">
        <v>777</v>
      </c>
      <c r="S477" s="67" t="s">
        <v>757</v>
      </c>
      <c r="T477" s="67" t="s">
        <v>758</v>
      </c>
      <c r="U477" s="67"/>
      <c r="V477" s="67" t="s">
        <v>853</v>
      </c>
      <c r="W477" s="67" t="s">
        <v>734</v>
      </c>
      <c r="X477" s="67"/>
      <c r="Y477" s="68" t="s">
        <v>362</v>
      </c>
      <c r="Z477" s="68" t="s">
        <v>13</v>
      </c>
      <c r="AA477" s="68" t="s">
        <v>925</v>
      </c>
      <c r="AB477" s="18">
        <f>IF(Z477="TM",IF(AA477="H",(COUNTIFS(Orders!AD:AD,Data!M477,Orders!W:W,0,Orders!X:X,0)+COUNTIFS(Orders!AD:AD,Data!M477,Orders!W:W,1,Orders!X:X,1)),0),IF(Data!Z477="AAM",SUMIFS(Data!AB:AB,Data!Z:Z,"TM",Data!X:X,Data!M477,AA:AA,"H"),IF(Data!Z477="AM",SUMIFS(Data!AB:AB,Data!Z:Z,"TM",Data!V:V,Data!M477,AA:AA,"H"),IF(Data!Z477="AZM",SUMIFS(Data!AB:AB,Data!Z:Z,"TM",Data!U:U,Data!M477,AA:AA,"H"),IF(Data!Z477="ZM",SUMIFS(Data!AB:AB,Data!Z:Z,"TM",Data!T:T,Data!M477,AA:AA,"H"),IF(Data!Z477="RM",SUMIFS(Data!AB:AB,Data!Z:Z,"TM",Data!S:S,Data!M477,AA:AA,"H"),IF(Data!Z477="CM",SUMIFS(Data!AB:AB,Data!Z:Z,"TM",Data!R:R,Data!M477,AA:AA,"H"),"")))))))</f>
        <v>0</v>
      </c>
      <c r="AC477" s="28">
        <f>IF(Z477="TM",IF(AA477="H",(SUMIFS(Orders!AG:AG,Orders!AD:AD,Data!M477,Orders!W:W,0,Orders!X:X,0)+SUMIFS(Orders!AG:AG,Orders!AD:AD,Data!M477,Orders!W:W,1,Orders!X:X,1))/12000,0),IF(Data!Z477="AAM",SUMIFS(Data!AC:AC,Data!Z:Z,"TM",Data!X:X,Data!M477,AA:AA,"H"),IF(Data!Z477="AM",SUMIFS(Data!AC:AC,Data!Z:Z,"TM",Data!V:V,Data!M477,AA:AA,"H"),IF(Data!Z477="AZM",SUMIFS(Data!AC:AC,Data!Z:Z,"TM",Data!U:U,Data!M477,AA:AA,"H"),IF(Data!Z477="Zone",SUMIFS(Data!AC:AC,Data!Z:Z,"TM",Data!T:T,Data!M477,AA:AA,"H"),IF(Data!Z477="Region",SUMIFS(Data!AC:AC,Data!Z:Z,"TM",Data!S:S,Data!M477,AA:AA,"H"),IF(Data!Z477="Country",SUMIFS(Data!AC:AC,Data!Z:Z,"TM",Data!R:R,Data!M477,AA:AA,"H"),"")))))))</f>
        <v>0</v>
      </c>
      <c r="AD477" s="18">
        <f>IF(Z477="TM",0,IF(Data!Z477="AAM",SUMIFS(Data!AD:AD,Data!Z:Z,"TM",Data!X:X,Data!M477,AA:AA,"H"),IF(Data!Z477="AM",SUMIFS(Data!AD:AD,Data!Z:Z,"TM",Data!V:V,Data!M477,AA:AA,"H"),IF(Data!Z477="AZM",SUMIFS(Data!AD:AD,Data!Z:Z,"TM",Data!U:U,Data!M477,AA:AA,"H"),IF(Data!Z477="Zone",SUMIFS(Data!AD:AD,Data!Z:Z,"TM",Data!T:T,Data!M477,AA:AA,"H"),IF(Data!Z477="Region",SUMIFS(Data!AD:AD,Data!Z:Z,"TM",Data!S:S,Data!M477,AA:AA,"H"),IF(Data!Z477="Country",SUMIFS(Data!AD:AD,Data!Z:Z,"TM",Data!R:R,Data!M477,AA:AA,"H"),"")))))))</f>
        <v>0</v>
      </c>
      <c r="AE477" s="27">
        <f t="shared" si="128"/>
        <v>0</v>
      </c>
      <c r="AF477" s="26">
        <f t="shared" si="129"/>
        <v>0</v>
      </c>
      <c r="AG477" s="26">
        <f t="shared" si="130"/>
        <v>0</v>
      </c>
      <c r="AH477" s="26">
        <f t="shared" si="131"/>
        <v>0</v>
      </c>
      <c r="AJ477" s="28">
        <f>IF(Z477="TM",IF(AA477="U",(SUMIFS(Orders!AG:AG,Orders!AD:AD,Data!M477,Orders!W:W,0,Orders!X:X,0)+SUMIFS(Orders!AG:AG,Orders!AD:AD,Data!M477,Orders!W:W,1,Orders!X:X,1))/12000,0),IF(Data!Z477="AAM",SUMIFS(Data!AJ:AJ,Data!Z:Z,"TM",Data!X:X,Data!M477,AA:AA,"U"),IF(Data!Z477="AM",SUMIFS(Data!AJ:AJ,Data!Z:Z,"TM",Data!V:V,Data!M477,AA:AA,"U"),IF(Data!Z477="AZM",SUMIFS(Data!AJ:AJ,Data!Z:Z,"TM",Data!U:U,Data!M477,AA:AA,"U"),IF(Data!Z477="Zone",SUMIFS(Data!AJ:AJ,Data!Z:Z,"TM",Data!T:T,Data!M477,AA:AA,"U"),IF(Data!Z477="Region",SUMIFS(Data!AJ:AJ,Data!Z:Z,"TM",Data!S:S,Data!M477,AA:AA,"U"),IF(Data!Z477="Country",SUMIFS(Data!AJ:AJ,Data!Z:Z,"TM",Data!R:R,Data!M477,AA:AA,"U"),"")))))))</f>
        <v>1.02</v>
      </c>
      <c r="AK477" s="18">
        <f>IF(Z477="TM",IF(AA477="U",(SUMIFS(Orders!AG:AG,Orders!AD:AD,Data!M477,Orders!W:W,0,Orders!X:X,0)+SUMIFS(Orders!AG:AG,Orders!AD:AD,Data!M477,Orders!W:W,1,Orders!X:X,1)),0),IF(Data!Z477="AAM",SUMIFS(Data!AK:AK,Data!Z:Z,"TM",Data!X:X,Data!M477,AA:AA,"U"),IF(Data!Z477="AM",SUMIFS(Data!AK:AK,Data!Z:Z,"TM",Data!V:V,Data!M477,AA:AA,"U"),IF(Data!Z477="AZM",SUMIFS(Data!AK:AK,Data!Z:Z,"TM",Data!U:U,Data!M477,AA:AA,"U"),IF(Data!Z477="Zone",SUMIFS(Data!AK:AK,Data!Z:Z,"TM",Data!T:T,Data!M477,AA:AA,"U"),IF(Data!Z477="Region",SUMIFS(Data!AK:AK,Data!Z:Z,"TM",Data!S:S,Data!M477,AA:AA,"U"),IF(Data!Z477="Country",SUMIFS(Data!AK:AK,Data!Z:Z,"TM",Data!R:R,Data!M477,AA:AA,"U"),"")))))))</f>
        <v>12240</v>
      </c>
      <c r="AL477" s="18">
        <f>IF(Z477="TM",12000*0,IF(Data!Z477="AAM",SUMIFS(Data!AL:AL,Data!Z:Z,"TM",Data!X:X,Data!M477,AA:AA,"H"),IF(Data!Z477="AM",SUMIFS(Data!AL:AL,Data!Z:Z,"TM",Data!V:V,Data!M477,AA:AA,"H"),IF(Data!Z477="AZM",SUMIFS(Data!AL:AL,Data!Z:Z,"TM",Data!U:U,Data!M477,AA:AA,"H"),IF(Data!Z477="Zone",SUMIFS(Data!AL:AL,Data!Z:Z,"TM",Data!T:T,Data!M477,AA:AA,"H"),IF(Data!Z477="Region",SUMIFS(Data!AL:AL,Data!Z:Z,"TM",Data!S:S,Data!M477,AA:AA,"H"),IF(Data!Z477="Country",SUMIFS(Data!AL:AL,Data!Z:Z,"TM",Data!R:R,Data!M477,AA:AA,"H"),"")))))))</f>
        <v>0</v>
      </c>
      <c r="AM477" s="27">
        <f t="shared" si="132"/>
        <v>0</v>
      </c>
      <c r="AN477" s="26">
        <f t="shared" si="133"/>
        <v>0</v>
      </c>
      <c r="AO477" s="26">
        <f t="shared" si="134"/>
        <v>0</v>
      </c>
      <c r="AQ477" s="28">
        <f t="shared" si="135"/>
        <v>1.02</v>
      </c>
      <c r="AR477" s="18">
        <f t="shared" si="136"/>
        <v>12240</v>
      </c>
      <c r="AS477" s="18">
        <f t="shared" si="137"/>
        <v>0</v>
      </c>
      <c r="AT477" s="27">
        <f t="shared" si="138"/>
        <v>0</v>
      </c>
      <c r="AU477" s="27"/>
      <c r="AV477" s="27"/>
      <c r="AW477" s="18">
        <f>IF(Z477="TM",(COUNTIFS(Orders!AD:AD,Data!M477,Orders!W:W,0,Orders!X:X,0,Orders!S:S,"*Ray*")+COUNTIFS(Orders!AD:AD,Data!M477,Orders!W:W,1,Orders!X:X,1,Orders!S:S,"*Ray*")+COUNTIFS(Orders!AD:AD,Data!M477,Orders!W:W,0,Orders!X:X,0,Orders!S:S,"*Fabric*")+COUNTIFS(Orders!AD:AD,Data!M477,Orders!W:W,1,Orders!X:X,1,Orders!S:S,"*Fabric*")),IF(Data!Z477="AAM",SUMIFS(Data!AW:AW,Data!Z:Z,"TM",Data!X:X,Data!M477),IF(Data!Z477="AM",SUMIFS(Data!AW:AW,Data!Z:Z,"TM",Data!V:V,Data!M477),IF(Data!Z477="AZM",SUMIFS(Data!AW:AW,Data!Z:Z,"TM",Data!U:U,Data!M477),IF(Data!Z477="Zone",SUMIFS(Data!AW:AW,Data!Z:Z,"TM",Data!T:T,Data!M477),IF(Data!Z477="Region",SUMIFS(Data!AW:AW,Data!Z:Z,"TM",Data!S:S,Data!M477),IF(Data!Z477="Country",SUMIFS(Data!AW:AW,Data!Z:Z,"TM",Data!R:R,Data!M477),0)))))))</f>
        <v>1</v>
      </c>
      <c r="AX477" s="18">
        <f>IF(Z477="TM",(COUNTIFS(Orders!AD:AD,Data!M477,Orders!W:W,0,Orders!X:X,0,Orders!S:S,"*Starter*")+COUNTIFS(Orders!AD:AD,Data!M477,Orders!W:W,1,Orders!X:X,1,Orders!S:S,"*Starter*")),IF(Data!Z477="AAM",SUMIFS(Data!AX:AX,Data!Z:Z,"TM",Data!X:X,Data!M477),IF(Data!Z477="AM",SUMIFS(Data!AX:AX,Data!Z:Z,"TM",Data!V:V,Data!M477),IF(Data!Z477="AZM",SUMIFS(Data!AX:AX,Data!Z:Z,"TM",Data!U:U,Data!M477),IF(Data!Z477="Zone",SUMIFS(Data!AX:AX,Data!Z:Z,"TM",Data!T:T,Data!M477),IF(Data!Z477="Region",SUMIFS(Data!AX:AX,Data!Z:Z,"TM",Data!S:S,Data!M477),IF(Data!Z477="Country",SUMIFS(Data!AX:AX,Data!Z:Z,"TM",Data!R:R,Data!M477),0)))))))</f>
        <v>0</v>
      </c>
      <c r="AY477" s="18">
        <f>IF(Z477="TM",(COUNTIFS(Orders!AD:AD,Data!M477,Orders!W:W,0,Orders!X:X,0,Orders!S:S,"*Pro*")+COUNTIFS(Orders!AD:AD,Data!M477,Orders!W:W,1,Orders!X:X,1,Orders!S:S,"*Pro*")),IF(Data!Z477="AAM",SUMIFS(Data!AY:AY,Data!Z:Z,"TM",Data!X:X,Data!M477),IF(Data!Z477="AM",SUMIFS(Data!AY:AY,Data!Z:Z,"TM",Data!V:V,Data!M477),IF(Data!Z477="AZM",SUMIFS(Data!AY:AY,Data!Z:Z,"TM",Data!U:U,Data!M477),IF(Data!Z477="Zone",SUMIFS(Data!AY:AY,Data!Z:Z,"TM",Data!T:T,Data!M477),IF(Data!Z477="Region",SUMIFS(Data!AY:AY,Data!Z:Z,"TM",Data!S:S,Data!M477),IF(Data!Z477="Country",SUMIFS(Data!AY:AY,Data!Z:Z,"TM",Data!R:R,Data!M477),0)))))))</f>
        <v>0</v>
      </c>
      <c r="AZ477" s="18">
        <f>IF(Z477="TM",(COUNTIFS(Orders!AD:AD,Data!M477,Orders!W:W,0,Orders!X:X,0,Orders!S:S,"*Tab*")+COUNTIFS(Orders!AD:AD,Data!M477,Orders!W:W,1,Orders!X:X,1,Orders!S:S,"*Tab*")),IF(Data!Z477="AAM",SUMIFS(Data!AZ:AZ,Data!Z:Z,"TM",Data!X:X,Data!M477),IF(Data!Z477="AM",SUMIFS(Data!AZ:AZ,Data!Z:Z,"TM",Data!V:V,Data!M477),IF(Data!Z477="AZM",SUMIFS(Data!AZ:AZ,Data!Z:Z,"TM",Data!U:U,Data!M477),IF(Data!Z477="Zone",SUMIFS(Data!AZ:AZ,Data!Z:Z,"TM",Data!T:T,Data!M477),IF(Data!Z477="Region",SUMIFS(Data!AZ:AZ,Data!Z:Z,"TM",Data!S:S,Data!M477),IF(Data!Z477="Country",SUMIFS(Data!AZ:AZ,Data!Z:Z,"TM",Data!R:R,Data!M477),0)))))))</f>
        <v>0</v>
      </c>
      <c r="BA477" s="18">
        <f>IF(Z477="TM",(COUNTIFS(Orders!AD:AD,Data!M477,Orders!W:W,0,Orders!X:X,0,Orders!S:S,"*Dental*")+COUNTIFS(Orders!AD:AD,Data!M477,Orders!W:W,1,Orders!X:X,1,Orders!S:S,"*Dental*")+COUNTIFS(Orders!AD:AD,Data!M477,Orders!W:W,0,Orders!X:X,0,Orders!S:S,"*Pediatric*")+COUNTIFS(Orders!AD:AD,Data!M477,Orders!W:W,1,Orders!X:X,1,Orders!S:S,"*Pediatric*")),IF(Data!Z477="AAM",SUMIFS(Data!BA:BA,Data!Z:Z,"TM",Data!X:X,Data!M477),IF(Data!Z477="AM",SUMIFS(Data!BA:BA,Data!Z:Z,"TM",Data!V:V,Data!M477),IF(Data!Z477="AZM",SUMIFS(Data!BA:BA,Data!Z:Z,"TM",Data!U:U,Data!M477),IF(Data!Z477="Zone",SUMIFS(Data!BA:BA,Data!Z:Z,"TM",Data!T:T,Data!M477),IF(Data!Z477="Region",SUMIFS(Data!BA:BA,Data!Z:Z,"TM",Data!S:S,Data!M477),IF(Data!Z477="Country",SUMIFS(Data!BA:BA,Data!Z:Z,"TM",Data!R:R,Data!M477),0)))))))</f>
        <v>0</v>
      </c>
      <c r="BB477" s="18">
        <f>IF(Z477="TM",(COUNTIFS(Orders!AD:AD,Data!M477,Orders!W:W,0,Orders!X:X,0,Orders!S:S,"*Fabric*")+COUNTIFS(Orders!AD:AD,Data!M477,Orders!W:W,1,Orders!X:X,1,Orders!S:S,"*Fabric*")),IF(Data!Z477="AAM",SUMIFS(Data!BB:BB,Data!Z:Z,"TM",Data!X:X,Data!M477),IF(Data!Z477="AM",SUMIFS(Data!BB:BB,Data!Z:Z,"TM",Data!V:V,Data!M477),IF(Data!Z477="AZM",SUMIFS(Data!BB:BB,Data!Z:Z,"TM",Data!U:U,Data!M477),IF(Data!Z477="Zone",SUMIFS(Data!BB:BB,Data!Z:Z,"TM",Data!T:T,Data!M477),IF(Data!Z477="Region",SUMIFS(Data!BB:BB,Data!Z:Z,"TM",Data!S:S,Data!M477),IF(Data!Z477="Country",SUMIFS(Data!BB:BB,Data!Z:Z,"TM",Data!R:R,Data!M477),0)))))))</f>
        <v>1</v>
      </c>
    </row>
    <row r="478" spans="1:54" ht="15.75" x14ac:dyDescent="0.3">
      <c r="A478" s="33" t="str">
        <f t="shared" si="139"/>
        <v/>
      </c>
      <c r="B478" s="33" t="b">
        <f t="shared" si="140"/>
        <v>1</v>
      </c>
      <c r="C478" s="33" t="e">
        <f>IF(ISERROR(SMALL($D$4:$D$594,E478)),””,SMALL($D$4:$D$594,E478))</f>
        <v>#NAME?</v>
      </c>
      <c r="D478" s="34" t="str">
        <f t="shared" si="141"/>
        <v/>
      </c>
      <c r="E478" s="33">
        <f>ROWS($E$4:E478)</f>
        <v>475</v>
      </c>
      <c r="F478" s="33">
        <f t="shared" si="142"/>
        <v>0</v>
      </c>
      <c r="G478" s="33">
        <f>IF(OR(Report!$C$7="",Report!$C$7="All Levels"),1,IF(Report!$C$7=Data!Z478,1,0))</f>
        <v>0</v>
      </c>
      <c r="H478" s="33">
        <f t="shared" si="143"/>
        <v>1</v>
      </c>
      <c r="I478" s="33">
        <f t="shared" si="144"/>
        <v>3</v>
      </c>
      <c r="J478" s="33">
        <f>IF(OR(Report!$F$7="",Report!$F$7="All AMs"),1,IF(Report!$F$7=Data!W478,1,0))</f>
        <v>1</v>
      </c>
      <c r="K478" s="33">
        <f>IF(OR(Report!$E$7="",Report!$E$7="All Zones"),1,IF(Report!$E$7=Data!P478,1,0))</f>
        <v>1</v>
      </c>
      <c r="L478" s="33">
        <f>IF(OR(Report!$D$7="",Report!$D$7="All Regions"),1,IF(Report!$D$7=Data!O478,1,0))</f>
        <v>1</v>
      </c>
      <c r="M478" s="67" t="s">
        <v>300</v>
      </c>
      <c r="N478" s="67" t="s">
        <v>897</v>
      </c>
      <c r="O478" s="68" t="s">
        <v>21</v>
      </c>
      <c r="P478" s="68" t="s">
        <v>690</v>
      </c>
      <c r="Q478" s="68" t="s">
        <v>856</v>
      </c>
      <c r="R478" s="67" t="s">
        <v>777</v>
      </c>
      <c r="S478" s="67" t="s">
        <v>757</v>
      </c>
      <c r="T478" s="67" t="s">
        <v>759</v>
      </c>
      <c r="U478" s="67"/>
      <c r="V478" s="67" t="s">
        <v>855</v>
      </c>
      <c r="W478" s="67" t="s">
        <v>735</v>
      </c>
      <c r="X478" s="67" t="s">
        <v>300</v>
      </c>
      <c r="Y478" s="68" t="s">
        <v>361</v>
      </c>
      <c r="Z478" s="68" t="s">
        <v>13</v>
      </c>
      <c r="AA478" s="68" t="s">
        <v>70</v>
      </c>
      <c r="AB478" s="18">
        <f>IF(Z478="TM",IF(AA478="H",(COUNTIFS(Orders!AD:AD,Data!M478,Orders!W:W,0,Orders!X:X,0)+COUNTIFS(Orders!AD:AD,Data!M478,Orders!W:W,1,Orders!X:X,1)),0),IF(Data!Z478="AAM",SUMIFS(Data!AB:AB,Data!Z:Z,"TM",Data!X:X,Data!M478,AA:AA,"H"),IF(Data!Z478="AM",SUMIFS(Data!AB:AB,Data!Z:Z,"TM",Data!V:V,Data!M478,AA:AA,"H"),IF(Data!Z478="AZM",SUMIFS(Data!AB:AB,Data!Z:Z,"TM",Data!U:U,Data!M478,AA:AA,"H"),IF(Data!Z478="ZM",SUMIFS(Data!AB:AB,Data!Z:Z,"TM",Data!T:T,Data!M478,AA:AA,"H"),IF(Data!Z478="RM",SUMIFS(Data!AB:AB,Data!Z:Z,"TM",Data!S:S,Data!M478,AA:AA,"H"),IF(Data!Z478="CM",SUMIFS(Data!AB:AB,Data!Z:Z,"TM",Data!R:R,Data!M478,AA:AA,"H"),"")))))))</f>
        <v>1</v>
      </c>
      <c r="AC478" s="28">
        <f>IF(Z478="TM",IF(AA478="H",(SUMIFS(Orders!AG:AG,Orders!AD:AD,Data!M478,Orders!W:W,0,Orders!X:X,0)+SUMIFS(Orders!AG:AG,Orders!AD:AD,Data!M478,Orders!W:W,1,Orders!X:X,1))/12000,0),IF(Data!Z478="AAM",SUMIFS(Data!AC:AC,Data!Z:Z,"TM",Data!X:X,Data!M478,AA:AA,"H"),IF(Data!Z478="AM",SUMIFS(Data!AC:AC,Data!Z:Z,"TM",Data!V:V,Data!M478,AA:AA,"H"),IF(Data!Z478="AZM",SUMIFS(Data!AC:AC,Data!Z:Z,"TM",Data!U:U,Data!M478,AA:AA,"H"),IF(Data!Z478="Zone",SUMIFS(Data!AC:AC,Data!Z:Z,"TM",Data!T:T,Data!M478,AA:AA,"H"),IF(Data!Z478="Region",SUMIFS(Data!AC:AC,Data!Z:Z,"TM",Data!S:S,Data!M478,AA:AA,"H"),IF(Data!Z478="Country",SUMIFS(Data!AC:AC,Data!Z:Z,"TM",Data!R:R,Data!M478,AA:AA,"H"),"")))))))</f>
        <v>0.999</v>
      </c>
      <c r="AD478" s="18">
        <f>IF(Z478="TM",0,IF(Data!Z478="AAM",SUMIFS(Data!AD:AD,Data!Z:Z,"TM",Data!X:X,Data!M478,AA:AA,"H"),IF(Data!Z478="AM",SUMIFS(Data!AD:AD,Data!Z:Z,"TM",Data!V:V,Data!M478,AA:AA,"H"),IF(Data!Z478="AZM",SUMIFS(Data!AD:AD,Data!Z:Z,"TM",Data!U:U,Data!M478,AA:AA,"H"),IF(Data!Z478="Zone",SUMIFS(Data!AD:AD,Data!Z:Z,"TM",Data!T:T,Data!M478,AA:AA,"H"),IF(Data!Z478="Region",SUMIFS(Data!AD:AD,Data!Z:Z,"TM",Data!S:S,Data!M478,AA:AA,"H"),IF(Data!Z478="Country",SUMIFS(Data!AD:AD,Data!Z:Z,"TM",Data!R:R,Data!M478,AA:AA,"H"),"")))))))</f>
        <v>0</v>
      </c>
      <c r="AE478" s="27">
        <f t="shared" si="128"/>
        <v>0</v>
      </c>
      <c r="AF478" s="26">
        <f t="shared" si="129"/>
        <v>999</v>
      </c>
      <c r="AG478" s="26">
        <f t="shared" si="130"/>
        <v>0.999</v>
      </c>
      <c r="AH478" s="26">
        <f t="shared" si="131"/>
        <v>0</v>
      </c>
      <c r="AJ478" s="28">
        <f>IF(Z478="TM",IF(AA478="U",(SUMIFS(Orders!AG:AG,Orders!AD:AD,Data!M478,Orders!W:W,0,Orders!X:X,0)+SUMIFS(Orders!AG:AG,Orders!AD:AD,Data!M478,Orders!W:W,1,Orders!X:X,1))/12000,0),IF(Data!Z478="AAM",SUMIFS(Data!AJ:AJ,Data!Z:Z,"TM",Data!X:X,Data!M478,AA:AA,"U"),IF(Data!Z478="AM",SUMIFS(Data!AJ:AJ,Data!Z:Z,"TM",Data!V:V,Data!M478,AA:AA,"U"),IF(Data!Z478="AZM",SUMIFS(Data!AJ:AJ,Data!Z:Z,"TM",Data!U:U,Data!M478,AA:AA,"U"),IF(Data!Z478="Zone",SUMIFS(Data!AJ:AJ,Data!Z:Z,"TM",Data!T:T,Data!M478,AA:AA,"U"),IF(Data!Z478="Region",SUMIFS(Data!AJ:AJ,Data!Z:Z,"TM",Data!S:S,Data!M478,AA:AA,"U"),IF(Data!Z478="Country",SUMIFS(Data!AJ:AJ,Data!Z:Z,"TM",Data!R:R,Data!M478,AA:AA,"U"),"")))))))</f>
        <v>0</v>
      </c>
      <c r="AK478" s="18">
        <f>IF(Z478="TM",IF(AA478="U",(SUMIFS(Orders!AG:AG,Orders!AD:AD,Data!M478,Orders!W:W,0,Orders!X:X,0)+SUMIFS(Orders!AG:AG,Orders!AD:AD,Data!M478,Orders!W:W,1,Orders!X:X,1)),0),IF(Data!Z478="AAM",SUMIFS(Data!AK:AK,Data!Z:Z,"TM",Data!X:X,Data!M478,AA:AA,"U"),IF(Data!Z478="AM",SUMIFS(Data!AK:AK,Data!Z:Z,"TM",Data!V:V,Data!M478,AA:AA,"U"),IF(Data!Z478="AZM",SUMIFS(Data!AK:AK,Data!Z:Z,"TM",Data!U:U,Data!M478,AA:AA,"U"),IF(Data!Z478="Zone",SUMIFS(Data!AK:AK,Data!Z:Z,"TM",Data!T:T,Data!M478,AA:AA,"U"),IF(Data!Z478="Region",SUMIFS(Data!AK:AK,Data!Z:Z,"TM",Data!S:S,Data!M478,AA:AA,"U"),IF(Data!Z478="Country",SUMIFS(Data!AK:AK,Data!Z:Z,"TM",Data!R:R,Data!M478,AA:AA,"U"),"")))))))</f>
        <v>0</v>
      </c>
      <c r="AL478" s="18">
        <f>IF(Z478="TM",12000*0,IF(Data!Z478="AAM",SUMIFS(Data!AL:AL,Data!Z:Z,"TM",Data!X:X,Data!M478,AA:AA,"H"),IF(Data!Z478="AM",SUMIFS(Data!AL:AL,Data!Z:Z,"TM",Data!V:V,Data!M478,AA:AA,"H"),IF(Data!Z478="AZM",SUMIFS(Data!AL:AL,Data!Z:Z,"TM",Data!U:U,Data!M478,AA:AA,"H"),IF(Data!Z478="Zone",SUMIFS(Data!AL:AL,Data!Z:Z,"TM",Data!T:T,Data!M478,AA:AA,"H"),IF(Data!Z478="Region",SUMIFS(Data!AL:AL,Data!Z:Z,"TM",Data!S:S,Data!M478,AA:AA,"H"),IF(Data!Z478="Country",SUMIFS(Data!AL:AL,Data!Z:Z,"TM",Data!R:R,Data!M478,AA:AA,"H"),"")))))))</f>
        <v>0</v>
      </c>
      <c r="AM478" s="27">
        <f t="shared" si="132"/>
        <v>0</v>
      </c>
      <c r="AN478" s="26">
        <f t="shared" si="133"/>
        <v>0.999</v>
      </c>
      <c r="AO478" s="26">
        <f t="shared" si="134"/>
        <v>0</v>
      </c>
      <c r="AQ478" s="28">
        <f t="shared" si="135"/>
        <v>0.999</v>
      </c>
      <c r="AR478" s="18">
        <f t="shared" si="136"/>
        <v>11988</v>
      </c>
      <c r="AS478" s="18">
        <f t="shared" si="137"/>
        <v>0</v>
      </c>
      <c r="AT478" s="27">
        <f t="shared" si="138"/>
        <v>0</v>
      </c>
      <c r="AU478" s="27"/>
      <c r="AV478" s="27"/>
      <c r="AW478" s="18">
        <f>IF(Z478="TM",(COUNTIFS(Orders!AD:AD,Data!M478,Orders!W:W,0,Orders!X:X,0,Orders!S:S,"*Ray*")+COUNTIFS(Orders!AD:AD,Data!M478,Orders!W:W,1,Orders!X:X,1,Orders!S:S,"*Ray*")+COUNTIFS(Orders!AD:AD,Data!M478,Orders!W:W,0,Orders!X:X,0,Orders!S:S,"*Fabric*")+COUNTIFS(Orders!AD:AD,Data!M478,Orders!W:W,1,Orders!X:X,1,Orders!S:S,"*Fabric*")),IF(Data!Z478="AAM",SUMIFS(Data!AW:AW,Data!Z:Z,"TM",Data!X:X,Data!M478),IF(Data!Z478="AM",SUMIFS(Data!AW:AW,Data!Z:Z,"TM",Data!V:V,Data!M478),IF(Data!Z478="AZM",SUMIFS(Data!AW:AW,Data!Z:Z,"TM",Data!U:U,Data!M478),IF(Data!Z478="Zone",SUMIFS(Data!AW:AW,Data!Z:Z,"TM",Data!T:T,Data!M478),IF(Data!Z478="Region",SUMIFS(Data!AW:AW,Data!Z:Z,"TM",Data!S:S,Data!M478),IF(Data!Z478="Country",SUMIFS(Data!AW:AW,Data!Z:Z,"TM",Data!R:R,Data!M478),0)))))))</f>
        <v>1</v>
      </c>
      <c r="AX478" s="18">
        <f>IF(Z478="TM",(COUNTIFS(Orders!AD:AD,Data!M478,Orders!W:W,0,Orders!X:X,0,Orders!S:S,"*Starter*")+COUNTIFS(Orders!AD:AD,Data!M478,Orders!W:W,1,Orders!X:X,1,Orders!S:S,"*Starter*")),IF(Data!Z478="AAM",SUMIFS(Data!AX:AX,Data!Z:Z,"TM",Data!X:X,Data!M478),IF(Data!Z478="AM",SUMIFS(Data!AX:AX,Data!Z:Z,"TM",Data!V:V,Data!M478),IF(Data!Z478="AZM",SUMIFS(Data!AX:AX,Data!Z:Z,"TM",Data!U:U,Data!M478),IF(Data!Z478="Zone",SUMIFS(Data!AX:AX,Data!Z:Z,"TM",Data!T:T,Data!M478),IF(Data!Z478="Region",SUMIFS(Data!AX:AX,Data!Z:Z,"TM",Data!S:S,Data!M478),IF(Data!Z478="Country",SUMIFS(Data!AX:AX,Data!Z:Z,"TM",Data!R:R,Data!M478),0)))))))</f>
        <v>1</v>
      </c>
      <c r="AY478" s="18">
        <f>IF(Z478="TM",(COUNTIFS(Orders!AD:AD,Data!M478,Orders!W:W,0,Orders!X:X,0,Orders!S:S,"*Pro*")+COUNTIFS(Orders!AD:AD,Data!M478,Orders!W:W,1,Orders!X:X,1,Orders!S:S,"*Pro*")),IF(Data!Z478="AAM",SUMIFS(Data!AY:AY,Data!Z:Z,"TM",Data!X:X,Data!M478),IF(Data!Z478="AM",SUMIFS(Data!AY:AY,Data!Z:Z,"TM",Data!V:V,Data!M478),IF(Data!Z478="AZM",SUMIFS(Data!AY:AY,Data!Z:Z,"TM",Data!U:U,Data!M478),IF(Data!Z478="Zone",SUMIFS(Data!AY:AY,Data!Z:Z,"TM",Data!T:T,Data!M478),IF(Data!Z478="Region",SUMIFS(Data!AY:AY,Data!Z:Z,"TM",Data!S:S,Data!M478),IF(Data!Z478="Country",SUMIFS(Data!AY:AY,Data!Z:Z,"TM",Data!R:R,Data!M478),0)))))))</f>
        <v>0</v>
      </c>
      <c r="AZ478" s="18">
        <f>IF(Z478="TM",(COUNTIFS(Orders!AD:AD,Data!M478,Orders!W:W,0,Orders!X:X,0,Orders!S:S,"*Tab*")+COUNTIFS(Orders!AD:AD,Data!M478,Orders!W:W,1,Orders!X:X,1,Orders!S:S,"*Tab*")),IF(Data!Z478="AAM",SUMIFS(Data!AZ:AZ,Data!Z:Z,"TM",Data!X:X,Data!M478),IF(Data!Z478="AM",SUMIFS(Data!AZ:AZ,Data!Z:Z,"TM",Data!V:V,Data!M478),IF(Data!Z478="AZM",SUMIFS(Data!AZ:AZ,Data!Z:Z,"TM",Data!U:U,Data!M478),IF(Data!Z478="Zone",SUMIFS(Data!AZ:AZ,Data!Z:Z,"TM",Data!T:T,Data!M478),IF(Data!Z478="Region",SUMIFS(Data!AZ:AZ,Data!Z:Z,"TM",Data!S:S,Data!M478),IF(Data!Z478="Country",SUMIFS(Data!AZ:AZ,Data!Z:Z,"TM",Data!R:R,Data!M478),0)))))))</f>
        <v>0</v>
      </c>
      <c r="BA478" s="18">
        <f>IF(Z478="TM",(COUNTIFS(Orders!AD:AD,Data!M478,Orders!W:W,0,Orders!X:X,0,Orders!S:S,"*Dental*")+COUNTIFS(Orders!AD:AD,Data!M478,Orders!W:W,1,Orders!X:X,1,Orders!S:S,"*Dental*")+COUNTIFS(Orders!AD:AD,Data!M478,Orders!W:W,0,Orders!X:X,0,Orders!S:S,"*Pediatric*")+COUNTIFS(Orders!AD:AD,Data!M478,Orders!W:W,1,Orders!X:X,1,Orders!S:S,"*Pediatric*")),IF(Data!Z478="AAM",SUMIFS(Data!BA:BA,Data!Z:Z,"TM",Data!X:X,Data!M478),IF(Data!Z478="AM",SUMIFS(Data!BA:BA,Data!Z:Z,"TM",Data!V:V,Data!M478),IF(Data!Z478="AZM",SUMIFS(Data!BA:BA,Data!Z:Z,"TM",Data!U:U,Data!M478),IF(Data!Z478="Zone",SUMIFS(Data!BA:BA,Data!Z:Z,"TM",Data!T:T,Data!M478),IF(Data!Z478="Region",SUMIFS(Data!BA:BA,Data!Z:Z,"TM",Data!S:S,Data!M478),IF(Data!Z478="Country",SUMIFS(Data!BA:BA,Data!Z:Z,"TM",Data!R:R,Data!M478),0)))))))</f>
        <v>0</v>
      </c>
      <c r="BB478" s="18">
        <f>IF(Z478="TM",(COUNTIFS(Orders!AD:AD,Data!M478,Orders!W:W,0,Orders!X:X,0,Orders!S:S,"*Fabric*")+COUNTIFS(Orders!AD:AD,Data!M478,Orders!W:W,1,Orders!X:X,1,Orders!S:S,"*Fabric*")),IF(Data!Z478="AAM",SUMIFS(Data!BB:BB,Data!Z:Z,"TM",Data!X:X,Data!M478),IF(Data!Z478="AM",SUMIFS(Data!BB:BB,Data!Z:Z,"TM",Data!V:V,Data!M478),IF(Data!Z478="AZM",SUMIFS(Data!BB:BB,Data!Z:Z,"TM",Data!U:U,Data!M478),IF(Data!Z478="Zone",SUMIFS(Data!BB:BB,Data!Z:Z,"TM",Data!T:T,Data!M478),IF(Data!Z478="Region",SUMIFS(Data!BB:BB,Data!Z:Z,"TM",Data!S:S,Data!M478),IF(Data!Z478="Country",SUMIFS(Data!BB:BB,Data!Z:Z,"TM",Data!R:R,Data!M478),0)))))))</f>
        <v>0</v>
      </c>
    </row>
    <row r="479" spans="1:54" ht="15.75" x14ac:dyDescent="0.3">
      <c r="A479" s="33" t="str">
        <f t="shared" si="139"/>
        <v/>
      </c>
      <c r="B479" s="33" t="b">
        <f t="shared" si="140"/>
        <v>1</v>
      </c>
      <c r="C479" s="33" t="e">
        <f>IF(ISERROR(SMALL($D$4:$D$594,E479)),””,SMALL($D$4:$D$594,E479))</f>
        <v>#NAME?</v>
      </c>
      <c r="D479" s="34" t="str">
        <f t="shared" si="141"/>
        <v/>
      </c>
      <c r="E479" s="33">
        <f>ROWS($E$4:E479)</f>
        <v>476</v>
      </c>
      <c r="F479" s="33">
        <f t="shared" si="142"/>
        <v>0</v>
      </c>
      <c r="G479" s="33">
        <f>IF(OR(Report!$C$7="",Report!$C$7="All Levels"),1,IF(Report!$C$7=Data!Z479,1,0))</f>
        <v>0</v>
      </c>
      <c r="H479" s="33">
        <f t="shared" si="143"/>
        <v>1</v>
      </c>
      <c r="I479" s="33">
        <f t="shared" si="144"/>
        <v>3</v>
      </c>
      <c r="J479" s="33">
        <f>IF(OR(Report!$F$7="",Report!$F$7="All AMs"),1,IF(Report!$F$7=Data!W479,1,0))</f>
        <v>1</v>
      </c>
      <c r="K479" s="33">
        <f>IF(OR(Report!$E$7="",Report!$E$7="All Zones"),1,IF(Report!$E$7=Data!P479,1,0))</f>
        <v>1</v>
      </c>
      <c r="L479" s="33">
        <f>IF(OR(Report!$D$7="",Report!$D$7="All Regions"),1,IF(Report!$D$7=Data!O479,1,0))</f>
        <v>1</v>
      </c>
      <c r="M479" s="67" t="s">
        <v>1330</v>
      </c>
      <c r="N479" s="67" t="s">
        <v>1331</v>
      </c>
      <c r="O479" s="68" t="s">
        <v>21</v>
      </c>
      <c r="P479" s="68" t="s">
        <v>690</v>
      </c>
      <c r="Q479" s="68" t="s">
        <v>856</v>
      </c>
      <c r="R479" s="67" t="s">
        <v>777</v>
      </c>
      <c r="S479" s="67" t="s">
        <v>757</v>
      </c>
      <c r="T479" s="67" t="s">
        <v>759</v>
      </c>
      <c r="U479" s="67"/>
      <c r="V479" s="67" t="s">
        <v>855</v>
      </c>
      <c r="W479" s="67" t="s">
        <v>735</v>
      </c>
      <c r="X479" s="67" t="s">
        <v>300</v>
      </c>
      <c r="Y479" s="68" t="s">
        <v>361</v>
      </c>
      <c r="Z479" s="68" t="s">
        <v>13</v>
      </c>
      <c r="AA479" s="68" t="s">
        <v>70</v>
      </c>
      <c r="AB479" s="18">
        <f>IF(Z479="TM",IF(AA479="H",(COUNTIFS(Orders!AD:AD,Data!M479,Orders!W:W,0,Orders!X:X,0)+COUNTIFS(Orders!AD:AD,Data!M479,Orders!W:W,1,Orders!X:X,1)),0),IF(Data!Z479="AAM",SUMIFS(Data!AB:AB,Data!Z:Z,"TM",Data!X:X,Data!M479,AA:AA,"H"),IF(Data!Z479="AM",SUMIFS(Data!AB:AB,Data!Z:Z,"TM",Data!V:V,Data!M479,AA:AA,"H"),IF(Data!Z479="AZM",SUMIFS(Data!AB:AB,Data!Z:Z,"TM",Data!U:U,Data!M479,AA:AA,"H"),IF(Data!Z479="ZM",SUMIFS(Data!AB:AB,Data!Z:Z,"TM",Data!T:T,Data!M479,AA:AA,"H"),IF(Data!Z479="RM",SUMIFS(Data!AB:AB,Data!Z:Z,"TM",Data!S:S,Data!M479,AA:AA,"H"),IF(Data!Z479="CM",SUMIFS(Data!AB:AB,Data!Z:Z,"TM",Data!R:R,Data!M479,AA:AA,"H"),"")))))))</f>
        <v>0</v>
      </c>
      <c r="AC479" s="28">
        <f>IF(Z479="TM",IF(AA479="H",(SUMIFS(Orders!AG:AG,Orders!AD:AD,Data!M479,Orders!W:W,0,Orders!X:X,0)+SUMIFS(Orders!AG:AG,Orders!AD:AD,Data!M479,Orders!W:W,1,Orders!X:X,1))/12000,0),IF(Data!Z479="AAM",SUMIFS(Data!AC:AC,Data!Z:Z,"TM",Data!X:X,Data!M479,AA:AA,"H"),IF(Data!Z479="AM",SUMIFS(Data!AC:AC,Data!Z:Z,"TM",Data!V:V,Data!M479,AA:AA,"H"),IF(Data!Z479="AZM",SUMIFS(Data!AC:AC,Data!Z:Z,"TM",Data!U:U,Data!M479,AA:AA,"H"),IF(Data!Z479="Zone",SUMIFS(Data!AC:AC,Data!Z:Z,"TM",Data!T:T,Data!M479,AA:AA,"H"),IF(Data!Z479="Region",SUMIFS(Data!AC:AC,Data!Z:Z,"TM",Data!S:S,Data!M479,AA:AA,"H"),IF(Data!Z479="Country",SUMIFS(Data!AC:AC,Data!Z:Z,"TM",Data!R:R,Data!M479,AA:AA,"H"),"")))))))</f>
        <v>0</v>
      </c>
      <c r="AD479" s="18">
        <f>IF(Z479="TM",0,IF(Data!Z479="AAM",SUMIFS(Data!AD:AD,Data!Z:Z,"TM",Data!X:X,Data!M479,AA:AA,"H"),IF(Data!Z479="AM",SUMIFS(Data!AD:AD,Data!Z:Z,"TM",Data!V:V,Data!M479,AA:AA,"H"),IF(Data!Z479="AZM",SUMIFS(Data!AD:AD,Data!Z:Z,"TM",Data!U:U,Data!M479,AA:AA,"H"),IF(Data!Z479="Zone",SUMIFS(Data!AD:AD,Data!Z:Z,"TM",Data!T:T,Data!M479,AA:AA,"H"),IF(Data!Z479="Region",SUMIFS(Data!AD:AD,Data!Z:Z,"TM",Data!S:S,Data!M479,AA:AA,"H"),IF(Data!Z479="Country",SUMIFS(Data!AD:AD,Data!Z:Z,"TM",Data!R:R,Data!M479,AA:AA,"H"),"")))))))</f>
        <v>0</v>
      </c>
      <c r="AE479" s="27">
        <f t="shared" si="128"/>
        <v>0</v>
      </c>
      <c r="AF479" s="26">
        <f t="shared" si="129"/>
        <v>0</v>
      </c>
      <c r="AG479" s="26">
        <f t="shared" si="130"/>
        <v>0</v>
      </c>
      <c r="AH479" s="26">
        <f t="shared" si="131"/>
        <v>0</v>
      </c>
      <c r="AJ479" s="28">
        <f>IF(Z479="TM",IF(AA479="U",(SUMIFS(Orders!AG:AG,Orders!AD:AD,Data!M479,Orders!W:W,0,Orders!X:X,0)+SUMIFS(Orders!AG:AG,Orders!AD:AD,Data!M479,Orders!W:W,1,Orders!X:X,1))/12000,0),IF(Data!Z479="AAM",SUMIFS(Data!AJ:AJ,Data!Z:Z,"TM",Data!X:X,Data!M479,AA:AA,"U"),IF(Data!Z479="AM",SUMIFS(Data!AJ:AJ,Data!Z:Z,"TM",Data!V:V,Data!M479,AA:AA,"U"),IF(Data!Z479="AZM",SUMIFS(Data!AJ:AJ,Data!Z:Z,"TM",Data!U:U,Data!M479,AA:AA,"U"),IF(Data!Z479="Zone",SUMIFS(Data!AJ:AJ,Data!Z:Z,"TM",Data!T:T,Data!M479,AA:AA,"U"),IF(Data!Z479="Region",SUMIFS(Data!AJ:AJ,Data!Z:Z,"TM",Data!S:S,Data!M479,AA:AA,"U"),IF(Data!Z479="Country",SUMIFS(Data!AJ:AJ,Data!Z:Z,"TM",Data!R:R,Data!M479,AA:AA,"U"),"")))))))</f>
        <v>0</v>
      </c>
      <c r="AK479" s="18">
        <f>IF(Z479="TM",IF(AA479="U",(SUMIFS(Orders!AG:AG,Orders!AD:AD,Data!M479,Orders!W:W,0,Orders!X:X,0)+SUMIFS(Orders!AG:AG,Orders!AD:AD,Data!M479,Orders!W:W,1,Orders!X:X,1)),0),IF(Data!Z479="AAM",SUMIFS(Data!AK:AK,Data!Z:Z,"TM",Data!X:X,Data!M479,AA:AA,"U"),IF(Data!Z479="AM",SUMIFS(Data!AK:AK,Data!Z:Z,"TM",Data!V:V,Data!M479,AA:AA,"U"),IF(Data!Z479="AZM",SUMIFS(Data!AK:AK,Data!Z:Z,"TM",Data!U:U,Data!M479,AA:AA,"U"),IF(Data!Z479="Zone",SUMIFS(Data!AK:AK,Data!Z:Z,"TM",Data!T:T,Data!M479,AA:AA,"U"),IF(Data!Z479="Region",SUMIFS(Data!AK:AK,Data!Z:Z,"TM",Data!S:S,Data!M479,AA:AA,"U"),IF(Data!Z479="Country",SUMIFS(Data!AK:AK,Data!Z:Z,"TM",Data!R:R,Data!M479,AA:AA,"U"),"")))))))</f>
        <v>0</v>
      </c>
      <c r="AL479" s="18">
        <f>IF(Z479="TM",12000*0,IF(Data!Z479="AAM",SUMIFS(Data!AL:AL,Data!Z:Z,"TM",Data!X:X,Data!M479,AA:AA,"H"),IF(Data!Z479="AM",SUMIFS(Data!AL:AL,Data!Z:Z,"TM",Data!V:V,Data!M479,AA:AA,"H"),IF(Data!Z479="AZM",SUMIFS(Data!AL:AL,Data!Z:Z,"TM",Data!U:U,Data!M479,AA:AA,"H"),IF(Data!Z479="Zone",SUMIFS(Data!AL:AL,Data!Z:Z,"TM",Data!T:T,Data!M479,AA:AA,"H"),IF(Data!Z479="Region",SUMIFS(Data!AL:AL,Data!Z:Z,"TM",Data!S:S,Data!M479,AA:AA,"H"),IF(Data!Z479="Country",SUMIFS(Data!AL:AL,Data!Z:Z,"TM",Data!R:R,Data!M479,AA:AA,"H"),"")))))))</f>
        <v>0</v>
      </c>
      <c r="AM479" s="27">
        <f t="shared" si="132"/>
        <v>0</v>
      </c>
      <c r="AN479" s="26">
        <f t="shared" si="133"/>
        <v>0</v>
      </c>
      <c r="AO479" s="26">
        <f t="shared" si="134"/>
        <v>0</v>
      </c>
      <c r="AQ479" s="28">
        <f t="shared" si="135"/>
        <v>0</v>
      </c>
      <c r="AR479" s="18">
        <f t="shared" si="136"/>
        <v>0</v>
      </c>
      <c r="AS479" s="18">
        <f t="shared" si="137"/>
        <v>0</v>
      </c>
      <c r="AT479" s="27">
        <f t="shared" si="138"/>
        <v>0</v>
      </c>
      <c r="AU479" s="27"/>
      <c r="AV479" s="27"/>
      <c r="AW479" s="18">
        <f>IF(Z479="TM",(COUNTIFS(Orders!AD:AD,Data!M479,Orders!W:W,0,Orders!X:X,0,Orders!S:S,"*Ray*")+COUNTIFS(Orders!AD:AD,Data!M479,Orders!W:W,1,Orders!X:X,1,Orders!S:S,"*Ray*")+COUNTIFS(Orders!AD:AD,Data!M479,Orders!W:W,0,Orders!X:X,0,Orders!S:S,"*Fabric*")+COUNTIFS(Orders!AD:AD,Data!M479,Orders!W:W,1,Orders!X:X,1,Orders!S:S,"*Fabric*")),IF(Data!Z479="AAM",SUMIFS(Data!AW:AW,Data!Z:Z,"TM",Data!X:X,Data!M479),IF(Data!Z479="AM",SUMIFS(Data!AW:AW,Data!Z:Z,"TM",Data!V:V,Data!M479),IF(Data!Z479="AZM",SUMIFS(Data!AW:AW,Data!Z:Z,"TM",Data!U:U,Data!M479),IF(Data!Z479="Zone",SUMIFS(Data!AW:AW,Data!Z:Z,"TM",Data!T:T,Data!M479),IF(Data!Z479="Region",SUMIFS(Data!AW:AW,Data!Z:Z,"TM",Data!S:S,Data!M479),IF(Data!Z479="Country",SUMIFS(Data!AW:AW,Data!Z:Z,"TM",Data!R:R,Data!M479),0)))))))</f>
        <v>0</v>
      </c>
      <c r="AX479" s="18">
        <f>IF(Z479="TM",(COUNTIFS(Orders!AD:AD,Data!M479,Orders!W:W,0,Orders!X:X,0,Orders!S:S,"*Starter*")+COUNTIFS(Orders!AD:AD,Data!M479,Orders!W:W,1,Orders!X:X,1,Orders!S:S,"*Starter*")),IF(Data!Z479="AAM",SUMIFS(Data!AX:AX,Data!Z:Z,"TM",Data!X:X,Data!M479),IF(Data!Z479="AM",SUMIFS(Data!AX:AX,Data!Z:Z,"TM",Data!V:V,Data!M479),IF(Data!Z479="AZM",SUMIFS(Data!AX:AX,Data!Z:Z,"TM",Data!U:U,Data!M479),IF(Data!Z479="Zone",SUMIFS(Data!AX:AX,Data!Z:Z,"TM",Data!T:T,Data!M479),IF(Data!Z479="Region",SUMIFS(Data!AX:AX,Data!Z:Z,"TM",Data!S:S,Data!M479),IF(Data!Z479="Country",SUMIFS(Data!AX:AX,Data!Z:Z,"TM",Data!R:R,Data!M479),0)))))))</f>
        <v>0</v>
      </c>
      <c r="AY479" s="18">
        <f>IF(Z479="TM",(COUNTIFS(Orders!AD:AD,Data!M479,Orders!W:W,0,Orders!X:X,0,Orders!S:S,"*Pro*")+COUNTIFS(Orders!AD:AD,Data!M479,Orders!W:W,1,Orders!X:X,1,Orders!S:S,"*Pro*")),IF(Data!Z479="AAM",SUMIFS(Data!AY:AY,Data!Z:Z,"TM",Data!X:X,Data!M479),IF(Data!Z479="AM",SUMIFS(Data!AY:AY,Data!Z:Z,"TM",Data!V:V,Data!M479),IF(Data!Z479="AZM",SUMIFS(Data!AY:AY,Data!Z:Z,"TM",Data!U:U,Data!M479),IF(Data!Z479="Zone",SUMIFS(Data!AY:AY,Data!Z:Z,"TM",Data!T:T,Data!M479),IF(Data!Z479="Region",SUMIFS(Data!AY:AY,Data!Z:Z,"TM",Data!S:S,Data!M479),IF(Data!Z479="Country",SUMIFS(Data!AY:AY,Data!Z:Z,"TM",Data!R:R,Data!M479),0)))))))</f>
        <v>0</v>
      </c>
      <c r="AZ479" s="18">
        <f>IF(Z479="TM",(COUNTIFS(Orders!AD:AD,Data!M479,Orders!W:W,0,Orders!X:X,0,Orders!S:S,"*Tab*")+COUNTIFS(Orders!AD:AD,Data!M479,Orders!W:W,1,Orders!X:X,1,Orders!S:S,"*Tab*")),IF(Data!Z479="AAM",SUMIFS(Data!AZ:AZ,Data!Z:Z,"TM",Data!X:X,Data!M479),IF(Data!Z479="AM",SUMIFS(Data!AZ:AZ,Data!Z:Z,"TM",Data!V:V,Data!M479),IF(Data!Z479="AZM",SUMIFS(Data!AZ:AZ,Data!Z:Z,"TM",Data!U:U,Data!M479),IF(Data!Z479="Zone",SUMIFS(Data!AZ:AZ,Data!Z:Z,"TM",Data!T:T,Data!M479),IF(Data!Z479="Region",SUMIFS(Data!AZ:AZ,Data!Z:Z,"TM",Data!S:S,Data!M479),IF(Data!Z479="Country",SUMIFS(Data!AZ:AZ,Data!Z:Z,"TM",Data!R:R,Data!M479),0)))))))</f>
        <v>0</v>
      </c>
      <c r="BA479" s="18">
        <f>IF(Z479="TM",(COUNTIFS(Orders!AD:AD,Data!M479,Orders!W:W,0,Orders!X:X,0,Orders!S:S,"*Dental*")+COUNTIFS(Orders!AD:AD,Data!M479,Orders!W:W,1,Orders!X:X,1,Orders!S:S,"*Dental*")+COUNTIFS(Orders!AD:AD,Data!M479,Orders!W:W,0,Orders!X:X,0,Orders!S:S,"*Pediatric*")+COUNTIFS(Orders!AD:AD,Data!M479,Orders!W:W,1,Orders!X:X,1,Orders!S:S,"*Pediatric*")),IF(Data!Z479="AAM",SUMIFS(Data!BA:BA,Data!Z:Z,"TM",Data!X:X,Data!M479),IF(Data!Z479="AM",SUMIFS(Data!BA:BA,Data!Z:Z,"TM",Data!V:V,Data!M479),IF(Data!Z479="AZM",SUMIFS(Data!BA:BA,Data!Z:Z,"TM",Data!U:U,Data!M479),IF(Data!Z479="Zone",SUMIFS(Data!BA:BA,Data!Z:Z,"TM",Data!T:T,Data!M479),IF(Data!Z479="Region",SUMIFS(Data!BA:BA,Data!Z:Z,"TM",Data!S:S,Data!M479),IF(Data!Z479="Country",SUMIFS(Data!BA:BA,Data!Z:Z,"TM",Data!R:R,Data!M479),0)))))))</f>
        <v>0</v>
      </c>
      <c r="BB479" s="18">
        <f>IF(Z479="TM",(COUNTIFS(Orders!AD:AD,Data!M479,Orders!W:W,0,Orders!X:X,0,Orders!S:S,"*Fabric*")+COUNTIFS(Orders!AD:AD,Data!M479,Orders!W:W,1,Orders!X:X,1,Orders!S:S,"*Fabric*")),IF(Data!Z479="AAM",SUMIFS(Data!BB:BB,Data!Z:Z,"TM",Data!X:X,Data!M479),IF(Data!Z479="AM",SUMIFS(Data!BB:BB,Data!Z:Z,"TM",Data!V:V,Data!M479),IF(Data!Z479="AZM",SUMIFS(Data!BB:BB,Data!Z:Z,"TM",Data!U:U,Data!M479),IF(Data!Z479="Zone",SUMIFS(Data!BB:BB,Data!Z:Z,"TM",Data!T:T,Data!M479),IF(Data!Z479="Region",SUMIFS(Data!BB:BB,Data!Z:Z,"TM",Data!S:S,Data!M479),IF(Data!Z479="Country",SUMIFS(Data!BB:BB,Data!Z:Z,"TM",Data!R:R,Data!M479),0)))))))</f>
        <v>0</v>
      </c>
    </row>
    <row r="480" spans="1:54" ht="15.75" x14ac:dyDescent="0.3">
      <c r="A480" s="33" t="str">
        <f t="shared" si="139"/>
        <v/>
      </c>
      <c r="B480" s="33" t="b">
        <f t="shared" si="140"/>
        <v>1</v>
      </c>
      <c r="C480" s="33" t="e">
        <f>IF(ISERROR(SMALL($D$4:$D$594,E480)),””,SMALL($D$4:$D$594,E480))</f>
        <v>#NAME?</v>
      </c>
      <c r="D480" s="34" t="str">
        <f t="shared" si="141"/>
        <v/>
      </c>
      <c r="E480" s="33">
        <f>ROWS($E$4:E480)</f>
        <v>477</v>
      </c>
      <c r="F480" s="33">
        <f t="shared" si="142"/>
        <v>0</v>
      </c>
      <c r="G480" s="33">
        <f>IF(OR(Report!$C$7="",Report!$C$7="All Levels"),1,IF(Report!$C$7=Data!Z480,1,0))</f>
        <v>0</v>
      </c>
      <c r="H480" s="33">
        <f t="shared" si="143"/>
        <v>1</v>
      </c>
      <c r="I480" s="33">
        <f t="shared" si="144"/>
        <v>3</v>
      </c>
      <c r="J480" s="33">
        <f>IF(OR(Report!$F$7="",Report!$F$7="All AMs"),1,IF(Report!$F$7=Data!W480,1,0))</f>
        <v>1</v>
      </c>
      <c r="K480" s="33">
        <f>IF(OR(Report!$E$7="",Report!$E$7="All Zones"),1,IF(Report!$E$7=Data!P480,1,0))</f>
        <v>1</v>
      </c>
      <c r="L480" s="33">
        <f>IF(OR(Report!$D$7="",Report!$D$7="All Regions"),1,IF(Report!$D$7=Data!O480,1,0))</f>
        <v>1</v>
      </c>
      <c r="M480" s="67" t="s">
        <v>438</v>
      </c>
      <c r="N480" s="67" t="s">
        <v>1332</v>
      </c>
      <c r="O480" s="68" t="s">
        <v>21</v>
      </c>
      <c r="P480" s="68" t="s">
        <v>690</v>
      </c>
      <c r="Q480" s="68" t="s">
        <v>856</v>
      </c>
      <c r="R480" s="67" t="s">
        <v>777</v>
      </c>
      <c r="S480" s="67" t="s">
        <v>757</v>
      </c>
      <c r="T480" s="67" t="s">
        <v>759</v>
      </c>
      <c r="U480" s="67"/>
      <c r="V480" s="67" t="s">
        <v>855</v>
      </c>
      <c r="W480" s="67" t="s">
        <v>735</v>
      </c>
      <c r="X480" s="67" t="s">
        <v>300</v>
      </c>
      <c r="Y480" s="68" t="s">
        <v>361</v>
      </c>
      <c r="Z480" s="68" t="s">
        <v>13</v>
      </c>
      <c r="AA480" s="68" t="s">
        <v>70</v>
      </c>
      <c r="AB480" s="18">
        <f>IF(Z480="TM",IF(AA480="H",(COUNTIFS(Orders!AD:AD,Data!M480,Orders!W:W,0,Orders!X:X,0)+COUNTIFS(Orders!AD:AD,Data!M480,Orders!W:W,1,Orders!X:X,1)),0),IF(Data!Z480="AAM",SUMIFS(Data!AB:AB,Data!Z:Z,"TM",Data!X:X,Data!M480,AA:AA,"H"),IF(Data!Z480="AM",SUMIFS(Data!AB:AB,Data!Z:Z,"TM",Data!V:V,Data!M480,AA:AA,"H"),IF(Data!Z480="AZM",SUMIFS(Data!AB:AB,Data!Z:Z,"TM",Data!U:U,Data!M480,AA:AA,"H"),IF(Data!Z480="ZM",SUMIFS(Data!AB:AB,Data!Z:Z,"TM",Data!T:T,Data!M480,AA:AA,"H"),IF(Data!Z480="RM",SUMIFS(Data!AB:AB,Data!Z:Z,"TM",Data!S:S,Data!M480,AA:AA,"H"),IF(Data!Z480="CM",SUMIFS(Data!AB:AB,Data!Z:Z,"TM",Data!R:R,Data!M480,AA:AA,"H"),"")))))))</f>
        <v>0</v>
      </c>
      <c r="AC480" s="28">
        <f>IF(Z480="TM",IF(AA480="H",(SUMIFS(Orders!AG:AG,Orders!AD:AD,Data!M480,Orders!W:W,0,Orders!X:X,0)+SUMIFS(Orders!AG:AG,Orders!AD:AD,Data!M480,Orders!W:W,1,Orders!X:X,1))/12000,0),IF(Data!Z480="AAM",SUMIFS(Data!AC:AC,Data!Z:Z,"TM",Data!X:X,Data!M480,AA:AA,"H"),IF(Data!Z480="AM",SUMIFS(Data!AC:AC,Data!Z:Z,"TM",Data!V:V,Data!M480,AA:AA,"H"),IF(Data!Z480="AZM",SUMIFS(Data!AC:AC,Data!Z:Z,"TM",Data!U:U,Data!M480,AA:AA,"H"),IF(Data!Z480="Zone",SUMIFS(Data!AC:AC,Data!Z:Z,"TM",Data!T:T,Data!M480,AA:AA,"H"),IF(Data!Z480="Region",SUMIFS(Data!AC:AC,Data!Z:Z,"TM",Data!S:S,Data!M480,AA:AA,"H"),IF(Data!Z480="Country",SUMIFS(Data!AC:AC,Data!Z:Z,"TM",Data!R:R,Data!M480,AA:AA,"H"),"")))))))</f>
        <v>0</v>
      </c>
      <c r="AD480" s="18">
        <f>IF(Z480="TM",0,IF(Data!Z480="AAM",SUMIFS(Data!AD:AD,Data!Z:Z,"TM",Data!X:X,Data!M480,AA:AA,"H"),IF(Data!Z480="AM",SUMIFS(Data!AD:AD,Data!Z:Z,"TM",Data!V:V,Data!M480,AA:AA,"H"),IF(Data!Z480="AZM",SUMIFS(Data!AD:AD,Data!Z:Z,"TM",Data!U:U,Data!M480,AA:AA,"H"),IF(Data!Z480="Zone",SUMIFS(Data!AD:AD,Data!Z:Z,"TM",Data!T:T,Data!M480,AA:AA,"H"),IF(Data!Z480="Region",SUMIFS(Data!AD:AD,Data!Z:Z,"TM",Data!S:S,Data!M480,AA:AA,"H"),IF(Data!Z480="Country",SUMIFS(Data!AD:AD,Data!Z:Z,"TM",Data!R:R,Data!M480,AA:AA,"H"),"")))))))</f>
        <v>0</v>
      </c>
      <c r="AE480" s="27">
        <f t="shared" si="128"/>
        <v>0</v>
      </c>
      <c r="AF480" s="26">
        <f t="shared" si="129"/>
        <v>0</v>
      </c>
      <c r="AG480" s="26">
        <f t="shared" si="130"/>
        <v>0</v>
      </c>
      <c r="AH480" s="26">
        <f t="shared" si="131"/>
        <v>0</v>
      </c>
      <c r="AJ480" s="28">
        <f>IF(Z480="TM",IF(AA480="U",(SUMIFS(Orders!AG:AG,Orders!AD:AD,Data!M480,Orders!W:W,0,Orders!X:X,0)+SUMIFS(Orders!AG:AG,Orders!AD:AD,Data!M480,Orders!W:W,1,Orders!X:X,1))/12000,0),IF(Data!Z480="AAM",SUMIFS(Data!AJ:AJ,Data!Z:Z,"TM",Data!X:X,Data!M480,AA:AA,"U"),IF(Data!Z480="AM",SUMIFS(Data!AJ:AJ,Data!Z:Z,"TM",Data!V:V,Data!M480,AA:AA,"U"),IF(Data!Z480="AZM",SUMIFS(Data!AJ:AJ,Data!Z:Z,"TM",Data!U:U,Data!M480,AA:AA,"U"),IF(Data!Z480="Zone",SUMIFS(Data!AJ:AJ,Data!Z:Z,"TM",Data!T:T,Data!M480,AA:AA,"U"),IF(Data!Z480="Region",SUMIFS(Data!AJ:AJ,Data!Z:Z,"TM",Data!S:S,Data!M480,AA:AA,"U"),IF(Data!Z480="Country",SUMIFS(Data!AJ:AJ,Data!Z:Z,"TM",Data!R:R,Data!M480,AA:AA,"U"),"")))))))</f>
        <v>0</v>
      </c>
      <c r="AK480" s="18">
        <f>IF(Z480="TM",IF(AA480="U",(SUMIFS(Orders!AG:AG,Orders!AD:AD,Data!M480,Orders!W:W,0,Orders!X:X,0)+SUMIFS(Orders!AG:AG,Orders!AD:AD,Data!M480,Orders!W:W,1,Orders!X:X,1)),0),IF(Data!Z480="AAM",SUMIFS(Data!AK:AK,Data!Z:Z,"TM",Data!X:X,Data!M480,AA:AA,"U"),IF(Data!Z480="AM",SUMIFS(Data!AK:AK,Data!Z:Z,"TM",Data!V:V,Data!M480,AA:AA,"U"),IF(Data!Z480="AZM",SUMIFS(Data!AK:AK,Data!Z:Z,"TM",Data!U:U,Data!M480,AA:AA,"U"),IF(Data!Z480="Zone",SUMIFS(Data!AK:AK,Data!Z:Z,"TM",Data!T:T,Data!M480,AA:AA,"U"),IF(Data!Z480="Region",SUMIFS(Data!AK:AK,Data!Z:Z,"TM",Data!S:S,Data!M480,AA:AA,"U"),IF(Data!Z480="Country",SUMIFS(Data!AK:AK,Data!Z:Z,"TM",Data!R:R,Data!M480,AA:AA,"U"),"")))))))</f>
        <v>0</v>
      </c>
      <c r="AL480" s="18">
        <f>IF(Z480="TM",12000*0,IF(Data!Z480="AAM",SUMIFS(Data!AL:AL,Data!Z:Z,"TM",Data!X:X,Data!M480,AA:AA,"H"),IF(Data!Z480="AM",SUMIFS(Data!AL:AL,Data!Z:Z,"TM",Data!V:V,Data!M480,AA:AA,"H"),IF(Data!Z480="AZM",SUMIFS(Data!AL:AL,Data!Z:Z,"TM",Data!U:U,Data!M480,AA:AA,"H"),IF(Data!Z480="Zone",SUMIFS(Data!AL:AL,Data!Z:Z,"TM",Data!T:T,Data!M480,AA:AA,"H"),IF(Data!Z480="Region",SUMIFS(Data!AL:AL,Data!Z:Z,"TM",Data!S:S,Data!M480,AA:AA,"H"),IF(Data!Z480="Country",SUMIFS(Data!AL:AL,Data!Z:Z,"TM",Data!R:R,Data!M480,AA:AA,"H"),"")))))))</f>
        <v>0</v>
      </c>
      <c r="AM480" s="27">
        <f t="shared" si="132"/>
        <v>0</v>
      </c>
      <c r="AN480" s="26">
        <f t="shared" si="133"/>
        <v>0</v>
      </c>
      <c r="AO480" s="26">
        <f t="shared" si="134"/>
        <v>0</v>
      </c>
      <c r="AQ480" s="28">
        <f t="shared" si="135"/>
        <v>0</v>
      </c>
      <c r="AR480" s="18">
        <f t="shared" si="136"/>
        <v>0</v>
      </c>
      <c r="AS480" s="18">
        <f t="shared" si="137"/>
        <v>0</v>
      </c>
      <c r="AT480" s="27">
        <f t="shared" si="138"/>
        <v>0</v>
      </c>
      <c r="AU480" s="27"/>
      <c r="AV480" s="27"/>
      <c r="AW480" s="18">
        <f>IF(Z480="TM",(COUNTIFS(Orders!AD:AD,Data!M480,Orders!W:W,0,Orders!X:X,0,Orders!S:S,"*Ray*")+COUNTIFS(Orders!AD:AD,Data!M480,Orders!W:W,1,Orders!X:X,1,Orders!S:S,"*Ray*")+COUNTIFS(Orders!AD:AD,Data!M480,Orders!W:W,0,Orders!X:X,0,Orders!S:S,"*Fabric*")+COUNTIFS(Orders!AD:AD,Data!M480,Orders!W:W,1,Orders!X:X,1,Orders!S:S,"*Fabric*")),IF(Data!Z480="AAM",SUMIFS(Data!AW:AW,Data!Z:Z,"TM",Data!X:X,Data!M480),IF(Data!Z480="AM",SUMIFS(Data!AW:AW,Data!Z:Z,"TM",Data!V:V,Data!M480),IF(Data!Z480="AZM",SUMIFS(Data!AW:AW,Data!Z:Z,"TM",Data!U:U,Data!M480),IF(Data!Z480="Zone",SUMIFS(Data!AW:AW,Data!Z:Z,"TM",Data!T:T,Data!M480),IF(Data!Z480="Region",SUMIFS(Data!AW:AW,Data!Z:Z,"TM",Data!S:S,Data!M480),IF(Data!Z480="Country",SUMIFS(Data!AW:AW,Data!Z:Z,"TM",Data!R:R,Data!M480),0)))))))</f>
        <v>0</v>
      </c>
      <c r="AX480" s="18">
        <f>IF(Z480="TM",(COUNTIFS(Orders!AD:AD,Data!M480,Orders!W:W,0,Orders!X:X,0,Orders!S:S,"*Starter*")+COUNTIFS(Orders!AD:AD,Data!M480,Orders!W:W,1,Orders!X:X,1,Orders!S:S,"*Starter*")),IF(Data!Z480="AAM",SUMIFS(Data!AX:AX,Data!Z:Z,"TM",Data!X:X,Data!M480),IF(Data!Z480="AM",SUMIFS(Data!AX:AX,Data!Z:Z,"TM",Data!V:V,Data!M480),IF(Data!Z480="AZM",SUMIFS(Data!AX:AX,Data!Z:Z,"TM",Data!U:U,Data!M480),IF(Data!Z480="Zone",SUMIFS(Data!AX:AX,Data!Z:Z,"TM",Data!T:T,Data!M480),IF(Data!Z480="Region",SUMIFS(Data!AX:AX,Data!Z:Z,"TM",Data!S:S,Data!M480),IF(Data!Z480="Country",SUMIFS(Data!AX:AX,Data!Z:Z,"TM",Data!R:R,Data!M480),0)))))))</f>
        <v>0</v>
      </c>
      <c r="AY480" s="18">
        <f>IF(Z480="TM",(COUNTIFS(Orders!AD:AD,Data!M480,Orders!W:W,0,Orders!X:X,0,Orders!S:S,"*Pro*")+COUNTIFS(Orders!AD:AD,Data!M480,Orders!W:W,1,Orders!X:X,1,Orders!S:S,"*Pro*")),IF(Data!Z480="AAM",SUMIFS(Data!AY:AY,Data!Z:Z,"TM",Data!X:X,Data!M480),IF(Data!Z480="AM",SUMIFS(Data!AY:AY,Data!Z:Z,"TM",Data!V:V,Data!M480),IF(Data!Z480="AZM",SUMIFS(Data!AY:AY,Data!Z:Z,"TM",Data!U:U,Data!M480),IF(Data!Z480="Zone",SUMIFS(Data!AY:AY,Data!Z:Z,"TM",Data!T:T,Data!M480),IF(Data!Z480="Region",SUMIFS(Data!AY:AY,Data!Z:Z,"TM",Data!S:S,Data!M480),IF(Data!Z480="Country",SUMIFS(Data!AY:AY,Data!Z:Z,"TM",Data!R:R,Data!M480),0)))))))</f>
        <v>0</v>
      </c>
      <c r="AZ480" s="18">
        <f>IF(Z480="TM",(COUNTIFS(Orders!AD:AD,Data!M480,Orders!W:W,0,Orders!X:X,0,Orders!S:S,"*Tab*")+COUNTIFS(Orders!AD:AD,Data!M480,Orders!W:W,1,Orders!X:X,1,Orders!S:S,"*Tab*")),IF(Data!Z480="AAM",SUMIFS(Data!AZ:AZ,Data!Z:Z,"TM",Data!X:X,Data!M480),IF(Data!Z480="AM",SUMIFS(Data!AZ:AZ,Data!Z:Z,"TM",Data!V:V,Data!M480),IF(Data!Z480="AZM",SUMIFS(Data!AZ:AZ,Data!Z:Z,"TM",Data!U:U,Data!M480),IF(Data!Z480="Zone",SUMIFS(Data!AZ:AZ,Data!Z:Z,"TM",Data!T:T,Data!M480),IF(Data!Z480="Region",SUMIFS(Data!AZ:AZ,Data!Z:Z,"TM",Data!S:S,Data!M480),IF(Data!Z480="Country",SUMIFS(Data!AZ:AZ,Data!Z:Z,"TM",Data!R:R,Data!M480),0)))))))</f>
        <v>0</v>
      </c>
      <c r="BA480" s="18">
        <f>IF(Z480="TM",(COUNTIFS(Orders!AD:AD,Data!M480,Orders!W:W,0,Orders!X:X,0,Orders!S:S,"*Dental*")+COUNTIFS(Orders!AD:AD,Data!M480,Orders!W:W,1,Orders!X:X,1,Orders!S:S,"*Dental*")+COUNTIFS(Orders!AD:AD,Data!M480,Orders!W:W,0,Orders!X:X,0,Orders!S:S,"*Pediatric*")+COUNTIFS(Orders!AD:AD,Data!M480,Orders!W:W,1,Orders!X:X,1,Orders!S:S,"*Pediatric*")),IF(Data!Z480="AAM",SUMIFS(Data!BA:BA,Data!Z:Z,"TM",Data!X:X,Data!M480),IF(Data!Z480="AM",SUMIFS(Data!BA:BA,Data!Z:Z,"TM",Data!V:V,Data!M480),IF(Data!Z480="AZM",SUMIFS(Data!BA:BA,Data!Z:Z,"TM",Data!U:U,Data!M480),IF(Data!Z480="Zone",SUMIFS(Data!BA:BA,Data!Z:Z,"TM",Data!T:T,Data!M480),IF(Data!Z480="Region",SUMIFS(Data!BA:BA,Data!Z:Z,"TM",Data!S:S,Data!M480),IF(Data!Z480="Country",SUMIFS(Data!BA:BA,Data!Z:Z,"TM",Data!R:R,Data!M480),0)))))))</f>
        <v>0</v>
      </c>
      <c r="BB480" s="18">
        <f>IF(Z480="TM",(COUNTIFS(Orders!AD:AD,Data!M480,Orders!W:W,0,Orders!X:X,0,Orders!S:S,"*Fabric*")+COUNTIFS(Orders!AD:AD,Data!M480,Orders!W:W,1,Orders!X:X,1,Orders!S:S,"*Fabric*")),IF(Data!Z480="AAM",SUMIFS(Data!BB:BB,Data!Z:Z,"TM",Data!X:X,Data!M480),IF(Data!Z480="AM",SUMIFS(Data!BB:BB,Data!Z:Z,"TM",Data!V:V,Data!M480),IF(Data!Z480="AZM",SUMIFS(Data!BB:BB,Data!Z:Z,"TM",Data!U:U,Data!M480),IF(Data!Z480="Zone",SUMIFS(Data!BB:BB,Data!Z:Z,"TM",Data!T:T,Data!M480),IF(Data!Z480="Region",SUMIFS(Data!BB:BB,Data!Z:Z,"TM",Data!S:S,Data!M480),IF(Data!Z480="Country",SUMIFS(Data!BB:BB,Data!Z:Z,"TM",Data!R:R,Data!M480),0)))))))</f>
        <v>0</v>
      </c>
    </row>
    <row r="481" spans="1:54" ht="15.75" x14ac:dyDescent="0.3">
      <c r="A481" s="33" t="str">
        <f t="shared" si="139"/>
        <v/>
      </c>
      <c r="B481" s="33" t="b">
        <f t="shared" si="140"/>
        <v>1</v>
      </c>
      <c r="C481" s="33" t="e">
        <f>IF(ISERROR(SMALL($D$4:$D$594,E481)),””,SMALL($D$4:$D$594,E481))</f>
        <v>#NAME?</v>
      </c>
      <c r="D481" s="34" t="str">
        <f t="shared" si="141"/>
        <v/>
      </c>
      <c r="E481" s="33">
        <f>ROWS($E$4:E481)</f>
        <v>478</v>
      </c>
      <c r="F481" s="33">
        <f t="shared" si="142"/>
        <v>0</v>
      </c>
      <c r="G481" s="33">
        <f>IF(OR(Report!$C$7="",Report!$C$7="All Levels"),1,IF(Report!$C$7=Data!Z481,1,0))</f>
        <v>0</v>
      </c>
      <c r="H481" s="33">
        <f t="shared" si="143"/>
        <v>1</v>
      </c>
      <c r="I481" s="33">
        <f t="shared" si="144"/>
        <v>3</v>
      </c>
      <c r="J481" s="33">
        <f>IF(OR(Report!$F$7="",Report!$F$7="All AMs"),1,IF(Report!$F$7=Data!W481,1,0))</f>
        <v>1</v>
      </c>
      <c r="K481" s="33">
        <f>IF(OR(Report!$E$7="",Report!$E$7="All Zones"),1,IF(Report!$E$7=Data!P481,1,0))</f>
        <v>1</v>
      </c>
      <c r="L481" s="33">
        <f>IF(OR(Report!$D$7="",Report!$D$7="All Regions"),1,IF(Report!$D$7=Data!O481,1,0))</f>
        <v>1</v>
      </c>
      <c r="M481" s="67" t="s">
        <v>527</v>
      </c>
      <c r="N481" s="67" t="s">
        <v>1333</v>
      </c>
      <c r="O481" s="68" t="s">
        <v>21</v>
      </c>
      <c r="P481" s="68" t="s">
        <v>690</v>
      </c>
      <c r="Q481" s="68" t="s">
        <v>856</v>
      </c>
      <c r="R481" s="67" t="s">
        <v>777</v>
      </c>
      <c r="S481" s="67" t="s">
        <v>757</v>
      </c>
      <c r="T481" s="67" t="s">
        <v>759</v>
      </c>
      <c r="U481" s="67"/>
      <c r="V481" s="67" t="s">
        <v>855</v>
      </c>
      <c r="W481" s="67" t="s">
        <v>735</v>
      </c>
      <c r="X481" s="67" t="s">
        <v>300</v>
      </c>
      <c r="Y481" s="68" t="s">
        <v>362</v>
      </c>
      <c r="Z481" s="68" t="s">
        <v>13</v>
      </c>
      <c r="AA481" s="68" t="s">
        <v>70</v>
      </c>
      <c r="AB481" s="18">
        <f>IF(Z481="TM",IF(AA481="H",(COUNTIFS(Orders!AD:AD,Data!M481,Orders!W:W,0,Orders!X:X,0)+COUNTIFS(Orders!AD:AD,Data!M481,Orders!W:W,1,Orders!X:X,1)),0),IF(Data!Z481="AAM",SUMIFS(Data!AB:AB,Data!Z:Z,"TM",Data!X:X,Data!M481,AA:AA,"H"),IF(Data!Z481="AM",SUMIFS(Data!AB:AB,Data!Z:Z,"TM",Data!V:V,Data!M481,AA:AA,"H"),IF(Data!Z481="AZM",SUMIFS(Data!AB:AB,Data!Z:Z,"TM",Data!U:U,Data!M481,AA:AA,"H"),IF(Data!Z481="ZM",SUMIFS(Data!AB:AB,Data!Z:Z,"TM",Data!T:T,Data!M481,AA:AA,"H"),IF(Data!Z481="RM",SUMIFS(Data!AB:AB,Data!Z:Z,"TM",Data!S:S,Data!M481,AA:AA,"H"),IF(Data!Z481="CM",SUMIFS(Data!AB:AB,Data!Z:Z,"TM",Data!R:R,Data!M481,AA:AA,"H"),"")))))))</f>
        <v>0</v>
      </c>
      <c r="AC481" s="28">
        <f>IF(Z481="TM",IF(AA481="H",(SUMIFS(Orders!AG:AG,Orders!AD:AD,Data!M481,Orders!W:W,0,Orders!X:X,0)+SUMIFS(Orders!AG:AG,Orders!AD:AD,Data!M481,Orders!W:W,1,Orders!X:X,1))/12000,0),IF(Data!Z481="AAM",SUMIFS(Data!AC:AC,Data!Z:Z,"TM",Data!X:X,Data!M481,AA:AA,"H"),IF(Data!Z481="AM",SUMIFS(Data!AC:AC,Data!Z:Z,"TM",Data!V:V,Data!M481,AA:AA,"H"),IF(Data!Z481="AZM",SUMIFS(Data!AC:AC,Data!Z:Z,"TM",Data!U:U,Data!M481,AA:AA,"H"),IF(Data!Z481="Zone",SUMIFS(Data!AC:AC,Data!Z:Z,"TM",Data!T:T,Data!M481,AA:AA,"H"),IF(Data!Z481="Region",SUMIFS(Data!AC:AC,Data!Z:Z,"TM",Data!S:S,Data!M481,AA:AA,"H"),IF(Data!Z481="Country",SUMIFS(Data!AC:AC,Data!Z:Z,"TM",Data!R:R,Data!M481,AA:AA,"H"),"")))))))</f>
        <v>0</v>
      </c>
      <c r="AD481" s="18">
        <f>IF(Z481="TM",0,IF(Data!Z481="AAM",SUMIFS(Data!AD:AD,Data!Z:Z,"TM",Data!X:X,Data!M481,AA:AA,"H"),IF(Data!Z481="AM",SUMIFS(Data!AD:AD,Data!Z:Z,"TM",Data!V:V,Data!M481,AA:AA,"H"),IF(Data!Z481="AZM",SUMIFS(Data!AD:AD,Data!Z:Z,"TM",Data!U:U,Data!M481,AA:AA,"H"),IF(Data!Z481="Zone",SUMIFS(Data!AD:AD,Data!Z:Z,"TM",Data!T:T,Data!M481,AA:AA,"H"),IF(Data!Z481="Region",SUMIFS(Data!AD:AD,Data!Z:Z,"TM",Data!S:S,Data!M481,AA:AA,"H"),IF(Data!Z481="Country",SUMIFS(Data!AD:AD,Data!Z:Z,"TM",Data!R:R,Data!M481,AA:AA,"H"),"")))))))</f>
        <v>0</v>
      </c>
      <c r="AE481" s="27">
        <f t="shared" si="128"/>
        <v>0</v>
      </c>
      <c r="AF481" s="26">
        <f t="shared" si="129"/>
        <v>0</v>
      </c>
      <c r="AG481" s="26">
        <f t="shared" si="130"/>
        <v>0</v>
      </c>
      <c r="AH481" s="26">
        <f t="shared" si="131"/>
        <v>0</v>
      </c>
      <c r="AJ481" s="28">
        <f>IF(Z481="TM",IF(AA481="U",(SUMIFS(Orders!AG:AG,Orders!AD:AD,Data!M481,Orders!W:W,0,Orders!X:X,0)+SUMIFS(Orders!AG:AG,Orders!AD:AD,Data!M481,Orders!W:W,1,Orders!X:X,1))/12000,0),IF(Data!Z481="AAM",SUMIFS(Data!AJ:AJ,Data!Z:Z,"TM",Data!X:X,Data!M481,AA:AA,"U"),IF(Data!Z481="AM",SUMIFS(Data!AJ:AJ,Data!Z:Z,"TM",Data!V:V,Data!M481,AA:AA,"U"),IF(Data!Z481="AZM",SUMIFS(Data!AJ:AJ,Data!Z:Z,"TM",Data!U:U,Data!M481,AA:AA,"U"),IF(Data!Z481="Zone",SUMIFS(Data!AJ:AJ,Data!Z:Z,"TM",Data!T:T,Data!M481,AA:AA,"U"),IF(Data!Z481="Region",SUMIFS(Data!AJ:AJ,Data!Z:Z,"TM",Data!S:S,Data!M481,AA:AA,"U"),IF(Data!Z481="Country",SUMIFS(Data!AJ:AJ,Data!Z:Z,"TM",Data!R:R,Data!M481,AA:AA,"U"),"")))))))</f>
        <v>0</v>
      </c>
      <c r="AK481" s="18">
        <f>IF(Z481="TM",IF(AA481="U",(SUMIFS(Orders!AG:AG,Orders!AD:AD,Data!M481,Orders!W:W,0,Orders!X:X,0)+SUMIFS(Orders!AG:AG,Orders!AD:AD,Data!M481,Orders!W:W,1,Orders!X:X,1)),0),IF(Data!Z481="AAM",SUMIFS(Data!AK:AK,Data!Z:Z,"TM",Data!X:X,Data!M481,AA:AA,"U"),IF(Data!Z481="AM",SUMIFS(Data!AK:AK,Data!Z:Z,"TM",Data!V:V,Data!M481,AA:AA,"U"),IF(Data!Z481="AZM",SUMIFS(Data!AK:AK,Data!Z:Z,"TM",Data!U:U,Data!M481,AA:AA,"U"),IF(Data!Z481="Zone",SUMIFS(Data!AK:AK,Data!Z:Z,"TM",Data!T:T,Data!M481,AA:AA,"U"),IF(Data!Z481="Region",SUMIFS(Data!AK:AK,Data!Z:Z,"TM",Data!S:S,Data!M481,AA:AA,"U"),IF(Data!Z481="Country",SUMIFS(Data!AK:AK,Data!Z:Z,"TM",Data!R:R,Data!M481,AA:AA,"U"),"")))))))</f>
        <v>0</v>
      </c>
      <c r="AL481" s="18">
        <f>IF(Z481="TM",12000*0,IF(Data!Z481="AAM",SUMIFS(Data!AL:AL,Data!Z:Z,"TM",Data!X:X,Data!M481,AA:AA,"H"),IF(Data!Z481="AM",SUMIFS(Data!AL:AL,Data!Z:Z,"TM",Data!V:V,Data!M481,AA:AA,"H"),IF(Data!Z481="AZM",SUMIFS(Data!AL:AL,Data!Z:Z,"TM",Data!U:U,Data!M481,AA:AA,"H"),IF(Data!Z481="Zone",SUMIFS(Data!AL:AL,Data!Z:Z,"TM",Data!T:T,Data!M481,AA:AA,"H"),IF(Data!Z481="Region",SUMIFS(Data!AL:AL,Data!Z:Z,"TM",Data!S:S,Data!M481,AA:AA,"H"),IF(Data!Z481="Country",SUMIFS(Data!AL:AL,Data!Z:Z,"TM",Data!R:R,Data!M481,AA:AA,"H"),"")))))))</f>
        <v>0</v>
      </c>
      <c r="AM481" s="27">
        <f t="shared" si="132"/>
        <v>0</v>
      </c>
      <c r="AN481" s="26">
        <f t="shared" si="133"/>
        <v>0</v>
      </c>
      <c r="AO481" s="26">
        <f t="shared" si="134"/>
        <v>0</v>
      </c>
      <c r="AQ481" s="28">
        <f t="shared" si="135"/>
        <v>0</v>
      </c>
      <c r="AR481" s="18">
        <f t="shared" si="136"/>
        <v>0</v>
      </c>
      <c r="AS481" s="18">
        <f t="shared" si="137"/>
        <v>0</v>
      </c>
      <c r="AT481" s="27">
        <f t="shared" si="138"/>
        <v>0</v>
      </c>
      <c r="AU481" s="27"/>
      <c r="AV481" s="27"/>
      <c r="AW481" s="18">
        <f>IF(Z481="TM",(COUNTIFS(Orders!AD:AD,Data!M481,Orders!W:W,0,Orders!X:X,0,Orders!S:S,"*Ray*")+COUNTIFS(Orders!AD:AD,Data!M481,Orders!W:W,1,Orders!X:X,1,Orders!S:S,"*Ray*")+COUNTIFS(Orders!AD:AD,Data!M481,Orders!W:W,0,Orders!X:X,0,Orders!S:S,"*Fabric*")+COUNTIFS(Orders!AD:AD,Data!M481,Orders!W:W,1,Orders!X:X,1,Orders!S:S,"*Fabric*")),IF(Data!Z481="AAM",SUMIFS(Data!AW:AW,Data!Z:Z,"TM",Data!X:X,Data!M481),IF(Data!Z481="AM",SUMIFS(Data!AW:AW,Data!Z:Z,"TM",Data!V:V,Data!M481),IF(Data!Z481="AZM",SUMIFS(Data!AW:AW,Data!Z:Z,"TM",Data!U:U,Data!M481),IF(Data!Z481="Zone",SUMIFS(Data!AW:AW,Data!Z:Z,"TM",Data!T:T,Data!M481),IF(Data!Z481="Region",SUMIFS(Data!AW:AW,Data!Z:Z,"TM",Data!S:S,Data!M481),IF(Data!Z481="Country",SUMIFS(Data!AW:AW,Data!Z:Z,"TM",Data!R:R,Data!M481),0)))))))</f>
        <v>0</v>
      </c>
      <c r="AX481" s="18">
        <f>IF(Z481="TM",(COUNTIFS(Orders!AD:AD,Data!M481,Orders!W:W,0,Orders!X:X,0,Orders!S:S,"*Starter*")+COUNTIFS(Orders!AD:AD,Data!M481,Orders!W:W,1,Orders!X:X,1,Orders!S:S,"*Starter*")),IF(Data!Z481="AAM",SUMIFS(Data!AX:AX,Data!Z:Z,"TM",Data!X:X,Data!M481),IF(Data!Z481="AM",SUMIFS(Data!AX:AX,Data!Z:Z,"TM",Data!V:V,Data!M481),IF(Data!Z481="AZM",SUMIFS(Data!AX:AX,Data!Z:Z,"TM",Data!U:U,Data!M481),IF(Data!Z481="Zone",SUMIFS(Data!AX:AX,Data!Z:Z,"TM",Data!T:T,Data!M481),IF(Data!Z481="Region",SUMIFS(Data!AX:AX,Data!Z:Z,"TM",Data!S:S,Data!M481),IF(Data!Z481="Country",SUMIFS(Data!AX:AX,Data!Z:Z,"TM",Data!R:R,Data!M481),0)))))))</f>
        <v>0</v>
      </c>
      <c r="AY481" s="18">
        <f>IF(Z481="TM",(COUNTIFS(Orders!AD:AD,Data!M481,Orders!W:W,0,Orders!X:X,0,Orders!S:S,"*Pro*")+COUNTIFS(Orders!AD:AD,Data!M481,Orders!W:W,1,Orders!X:X,1,Orders!S:S,"*Pro*")),IF(Data!Z481="AAM",SUMIFS(Data!AY:AY,Data!Z:Z,"TM",Data!X:X,Data!M481),IF(Data!Z481="AM",SUMIFS(Data!AY:AY,Data!Z:Z,"TM",Data!V:V,Data!M481),IF(Data!Z481="AZM",SUMIFS(Data!AY:AY,Data!Z:Z,"TM",Data!U:U,Data!M481),IF(Data!Z481="Zone",SUMIFS(Data!AY:AY,Data!Z:Z,"TM",Data!T:T,Data!M481),IF(Data!Z481="Region",SUMIFS(Data!AY:AY,Data!Z:Z,"TM",Data!S:S,Data!M481),IF(Data!Z481="Country",SUMIFS(Data!AY:AY,Data!Z:Z,"TM",Data!R:R,Data!M481),0)))))))</f>
        <v>0</v>
      </c>
      <c r="AZ481" s="18">
        <f>IF(Z481="TM",(COUNTIFS(Orders!AD:AD,Data!M481,Orders!W:W,0,Orders!X:X,0,Orders!S:S,"*Tab*")+COUNTIFS(Orders!AD:AD,Data!M481,Orders!W:W,1,Orders!X:X,1,Orders!S:S,"*Tab*")),IF(Data!Z481="AAM",SUMIFS(Data!AZ:AZ,Data!Z:Z,"TM",Data!X:X,Data!M481),IF(Data!Z481="AM",SUMIFS(Data!AZ:AZ,Data!Z:Z,"TM",Data!V:V,Data!M481),IF(Data!Z481="AZM",SUMIFS(Data!AZ:AZ,Data!Z:Z,"TM",Data!U:U,Data!M481),IF(Data!Z481="Zone",SUMIFS(Data!AZ:AZ,Data!Z:Z,"TM",Data!T:T,Data!M481),IF(Data!Z481="Region",SUMIFS(Data!AZ:AZ,Data!Z:Z,"TM",Data!S:S,Data!M481),IF(Data!Z481="Country",SUMIFS(Data!AZ:AZ,Data!Z:Z,"TM",Data!R:R,Data!M481),0)))))))</f>
        <v>0</v>
      </c>
      <c r="BA481" s="18">
        <f>IF(Z481="TM",(COUNTIFS(Orders!AD:AD,Data!M481,Orders!W:W,0,Orders!X:X,0,Orders!S:S,"*Dental*")+COUNTIFS(Orders!AD:AD,Data!M481,Orders!W:W,1,Orders!X:X,1,Orders!S:S,"*Dental*")+COUNTIFS(Orders!AD:AD,Data!M481,Orders!W:W,0,Orders!X:X,0,Orders!S:S,"*Pediatric*")+COUNTIFS(Orders!AD:AD,Data!M481,Orders!W:W,1,Orders!X:X,1,Orders!S:S,"*Pediatric*")),IF(Data!Z481="AAM",SUMIFS(Data!BA:BA,Data!Z:Z,"TM",Data!X:X,Data!M481),IF(Data!Z481="AM",SUMIFS(Data!BA:BA,Data!Z:Z,"TM",Data!V:V,Data!M481),IF(Data!Z481="AZM",SUMIFS(Data!BA:BA,Data!Z:Z,"TM",Data!U:U,Data!M481),IF(Data!Z481="Zone",SUMIFS(Data!BA:BA,Data!Z:Z,"TM",Data!T:T,Data!M481),IF(Data!Z481="Region",SUMIFS(Data!BA:BA,Data!Z:Z,"TM",Data!S:S,Data!M481),IF(Data!Z481="Country",SUMIFS(Data!BA:BA,Data!Z:Z,"TM",Data!R:R,Data!M481),0)))))))</f>
        <v>0</v>
      </c>
      <c r="BB481" s="18">
        <f>IF(Z481="TM",(COUNTIFS(Orders!AD:AD,Data!M481,Orders!W:W,0,Orders!X:X,0,Orders!S:S,"*Fabric*")+COUNTIFS(Orders!AD:AD,Data!M481,Orders!W:W,1,Orders!X:X,1,Orders!S:S,"*Fabric*")),IF(Data!Z481="AAM",SUMIFS(Data!BB:BB,Data!Z:Z,"TM",Data!X:X,Data!M481),IF(Data!Z481="AM",SUMIFS(Data!BB:BB,Data!Z:Z,"TM",Data!V:V,Data!M481),IF(Data!Z481="AZM",SUMIFS(Data!BB:BB,Data!Z:Z,"TM",Data!U:U,Data!M481),IF(Data!Z481="Zone",SUMIFS(Data!BB:BB,Data!Z:Z,"TM",Data!T:T,Data!M481),IF(Data!Z481="Region",SUMIFS(Data!BB:BB,Data!Z:Z,"TM",Data!S:S,Data!M481),IF(Data!Z481="Country",SUMIFS(Data!BB:BB,Data!Z:Z,"TM",Data!R:R,Data!M481),0)))))))</f>
        <v>0</v>
      </c>
    </row>
    <row r="482" spans="1:54" ht="15.75" x14ac:dyDescent="0.3">
      <c r="A482" s="33" t="str">
        <f t="shared" si="139"/>
        <v/>
      </c>
      <c r="B482" s="33" t="b">
        <f t="shared" si="140"/>
        <v>1</v>
      </c>
      <c r="C482" s="33" t="e">
        <f>IF(ISERROR(SMALL($D$4:$D$594,E482)),””,SMALL($D$4:$D$594,E482))</f>
        <v>#NAME?</v>
      </c>
      <c r="D482" s="34" t="str">
        <f t="shared" si="141"/>
        <v/>
      </c>
      <c r="E482" s="33">
        <f>ROWS($E$4:E482)</f>
        <v>479</v>
      </c>
      <c r="F482" s="33">
        <f t="shared" si="142"/>
        <v>0</v>
      </c>
      <c r="G482" s="33">
        <f>IF(OR(Report!$C$7="",Report!$C$7="All Levels"),1,IF(Report!$C$7=Data!Z482,1,0))</f>
        <v>0</v>
      </c>
      <c r="H482" s="33">
        <f t="shared" si="143"/>
        <v>1</v>
      </c>
      <c r="I482" s="33">
        <f t="shared" si="144"/>
        <v>3</v>
      </c>
      <c r="J482" s="33">
        <f>IF(OR(Report!$F$7="",Report!$F$7="All AMs"),1,IF(Report!$F$7=Data!W482,1,0))</f>
        <v>1</v>
      </c>
      <c r="K482" s="33">
        <f>IF(OR(Report!$E$7="",Report!$E$7="All Zones"),1,IF(Report!$E$7=Data!P482,1,0))</f>
        <v>1</v>
      </c>
      <c r="L482" s="33">
        <f>IF(OR(Report!$D$7="",Report!$D$7="All Regions"),1,IF(Report!$D$7=Data!O482,1,0))</f>
        <v>1</v>
      </c>
      <c r="M482" s="67" t="s">
        <v>898</v>
      </c>
      <c r="N482" s="67" t="s">
        <v>899</v>
      </c>
      <c r="O482" s="68" t="s">
        <v>21</v>
      </c>
      <c r="P482" s="68" t="s">
        <v>690</v>
      </c>
      <c r="Q482" s="68" t="s">
        <v>856</v>
      </c>
      <c r="R482" s="67" t="s">
        <v>777</v>
      </c>
      <c r="S482" s="67" t="s">
        <v>757</v>
      </c>
      <c r="T482" s="67" t="s">
        <v>759</v>
      </c>
      <c r="U482" s="67"/>
      <c r="V482" s="67" t="s">
        <v>855</v>
      </c>
      <c r="W482" s="67" t="s">
        <v>735</v>
      </c>
      <c r="X482" s="67" t="s">
        <v>898</v>
      </c>
      <c r="Y482" s="68" t="s">
        <v>361</v>
      </c>
      <c r="Z482" s="68" t="s">
        <v>13</v>
      </c>
      <c r="AA482" s="68" t="s">
        <v>925</v>
      </c>
      <c r="AB482" s="18">
        <f>IF(Z482="TM",IF(AA482="H",(COUNTIFS(Orders!AD:AD,Data!M482,Orders!W:W,0,Orders!X:X,0)+COUNTIFS(Orders!AD:AD,Data!M482,Orders!W:W,1,Orders!X:X,1)),0),IF(Data!Z482="AAM",SUMIFS(Data!AB:AB,Data!Z:Z,"TM",Data!X:X,Data!M482,AA:AA,"H"),IF(Data!Z482="AM",SUMIFS(Data!AB:AB,Data!Z:Z,"TM",Data!V:V,Data!M482,AA:AA,"H"),IF(Data!Z482="AZM",SUMIFS(Data!AB:AB,Data!Z:Z,"TM",Data!U:U,Data!M482,AA:AA,"H"),IF(Data!Z482="ZM",SUMIFS(Data!AB:AB,Data!Z:Z,"TM",Data!T:T,Data!M482,AA:AA,"H"),IF(Data!Z482="RM",SUMIFS(Data!AB:AB,Data!Z:Z,"TM",Data!S:S,Data!M482,AA:AA,"H"),IF(Data!Z482="CM",SUMIFS(Data!AB:AB,Data!Z:Z,"TM",Data!R:R,Data!M482,AA:AA,"H"),"")))))))</f>
        <v>0</v>
      </c>
      <c r="AC482" s="28">
        <f>IF(Z482="TM",IF(AA482="H",(SUMIFS(Orders!AG:AG,Orders!AD:AD,Data!M482,Orders!W:W,0,Orders!X:X,0)+SUMIFS(Orders!AG:AG,Orders!AD:AD,Data!M482,Orders!W:W,1,Orders!X:X,1))/12000,0),IF(Data!Z482="AAM",SUMIFS(Data!AC:AC,Data!Z:Z,"TM",Data!X:X,Data!M482,AA:AA,"H"),IF(Data!Z482="AM",SUMIFS(Data!AC:AC,Data!Z:Z,"TM",Data!V:V,Data!M482,AA:AA,"H"),IF(Data!Z482="AZM",SUMIFS(Data!AC:AC,Data!Z:Z,"TM",Data!U:U,Data!M482,AA:AA,"H"),IF(Data!Z482="Zone",SUMIFS(Data!AC:AC,Data!Z:Z,"TM",Data!T:T,Data!M482,AA:AA,"H"),IF(Data!Z482="Region",SUMIFS(Data!AC:AC,Data!Z:Z,"TM",Data!S:S,Data!M482,AA:AA,"H"),IF(Data!Z482="Country",SUMIFS(Data!AC:AC,Data!Z:Z,"TM",Data!R:R,Data!M482,AA:AA,"H"),"")))))))</f>
        <v>0</v>
      </c>
      <c r="AD482" s="18">
        <f>IF(Z482="TM",0,IF(Data!Z482="AAM",SUMIFS(Data!AD:AD,Data!Z:Z,"TM",Data!X:X,Data!M482,AA:AA,"H"),IF(Data!Z482="AM",SUMIFS(Data!AD:AD,Data!Z:Z,"TM",Data!V:V,Data!M482,AA:AA,"H"),IF(Data!Z482="AZM",SUMIFS(Data!AD:AD,Data!Z:Z,"TM",Data!U:U,Data!M482,AA:AA,"H"),IF(Data!Z482="Zone",SUMIFS(Data!AD:AD,Data!Z:Z,"TM",Data!T:T,Data!M482,AA:AA,"H"),IF(Data!Z482="Region",SUMIFS(Data!AD:AD,Data!Z:Z,"TM",Data!S:S,Data!M482,AA:AA,"H"),IF(Data!Z482="Country",SUMIFS(Data!AD:AD,Data!Z:Z,"TM",Data!R:R,Data!M482,AA:AA,"H"),"")))))))</f>
        <v>0</v>
      </c>
      <c r="AE482" s="27">
        <f t="shared" si="128"/>
        <v>0</v>
      </c>
      <c r="AF482" s="26">
        <f t="shared" si="129"/>
        <v>0</v>
      </c>
      <c r="AG482" s="26">
        <f t="shared" si="130"/>
        <v>0</v>
      </c>
      <c r="AH482" s="26">
        <f t="shared" si="131"/>
        <v>0</v>
      </c>
      <c r="AJ482" s="28">
        <f>IF(Z482="TM",IF(AA482="U",(SUMIFS(Orders!AG:AG,Orders!AD:AD,Data!M482,Orders!W:W,0,Orders!X:X,0)+SUMIFS(Orders!AG:AG,Orders!AD:AD,Data!M482,Orders!W:W,1,Orders!X:X,1))/12000,0),IF(Data!Z482="AAM",SUMIFS(Data!AJ:AJ,Data!Z:Z,"TM",Data!X:X,Data!M482,AA:AA,"U"),IF(Data!Z482="AM",SUMIFS(Data!AJ:AJ,Data!Z:Z,"TM",Data!V:V,Data!M482,AA:AA,"U"),IF(Data!Z482="AZM",SUMIFS(Data!AJ:AJ,Data!Z:Z,"TM",Data!U:U,Data!M482,AA:AA,"U"),IF(Data!Z482="Zone",SUMIFS(Data!AJ:AJ,Data!Z:Z,"TM",Data!T:T,Data!M482,AA:AA,"U"),IF(Data!Z482="Region",SUMIFS(Data!AJ:AJ,Data!Z:Z,"TM",Data!S:S,Data!M482,AA:AA,"U"),IF(Data!Z482="Country",SUMIFS(Data!AJ:AJ,Data!Z:Z,"TM",Data!R:R,Data!M482,AA:AA,"U"),"")))))))</f>
        <v>0</v>
      </c>
      <c r="AK482" s="18">
        <f>IF(Z482="TM",IF(AA482="U",(SUMIFS(Orders!AG:AG,Orders!AD:AD,Data!M482,Orders!W:W,0,Orders!X:X,0)+SUMIFS(Orders!AG:AG,Orders!AD:AD,Data!M482,Orders!W:W,1,Orders!X:X,1)),0),IF(Data!Z482="AAM",SUMIFS(Data!AK:AK,Data!Z:Z,"TM",Data!X:X,Data!M482,AA:AA,"U"),IF(Data!Z482="AM",SUMIFS(Data!AK:AK,Data!Z:Z,"TM",Data!V:V,Data!M482,AA:AA,"U"),IF(Data!Z482="AZM",SUMIFS(Data!AK:AK,Data!Z:Z,"TM",Data!U:U,Data!M482,AA:AA,"U"),IF(Data!Z482="Zone",SUMIFS(Data!AK:AK,Data!Z:Z,"TM",Data!T:T,Data!M482,AA:AA,"U"),IF(Data!Z482="Region",SUMIFS(Data!AK:AK,Data!Z:Z,"TM",Data!S:S,Data!M482,AA:AA,"U"),IF(Data!Z482="Country",SUMIFS(Data!AK:AK,Data!Z:Z,"TM",Data!R:R,Data!M482,AA:AA,"U"),"")))))))</f>
        <v>0</v>
      </c>
      <c r="AL482" s="18">
        <f>IF(Z482="TM",12000*0,IF(Data!Z482="AAM",SUMIFS(Data!AL:AL,Data!Z:Z,"TM",Data!X:X,Data!M482,AA:AA,"H"),IF(Data!Z482="AM",SUMIFS(Data!AL:AL,Data!Z:Z,"TM",Data!V:V,Data!M482,AA:AA,"H"),IF(Data!Z482="AZM",SUMIFS(Data!AL:AL,Data!Z:Z,"TM",Data!U:U,Data!M482,AA:AA,"H"),IF(Data!Z482="Zone",SUMIFS(Data!AL:AL,Data!Z:Z,"TM",Data!T:T,Data!M482,AA:AA,"H"),IF(Data!Z482="Region",SUMIFS(Data!AL:AL,Data!Z:Z,"TM",Data!S:S,Data!M482,AA:AA,"H"),IF(Data!Z482="Country",SUMIFS(Data!AL:AL,Data!Z:Z,"TM",Data!R:R,Data!M482,AA:AA,"H"),"")))))))</f>
        <v>0</v>
      </c>
      <c r="AM482" s="27">
        <f t="shared" si="132"/>
        <v>0</v>
      </c>
      <c r="AN482" s="26">
        <f t="shared" si="133"/>
        <v>0</v>
      </c>
      <c r="AO482" s="26">
        <f t="shared" si="134"/>
        <v>0</v>
      </c>
      <c r="AQ482" s="28">
        <f t="shared" si="135"/>
        <v>0</v>
      </c>
      <c r="AR482" s="18">
        <f t="shared" si="136"/>
        <v>0</v>
      </c>
      <c r="AS482" s="18">
        <f t="shared" si="137"/>
        <v>0</v>
      </c>
      <c r="AT482" s="27">
        <f t="shared" si="138"/>
        <v>0</v>
      </c>
      <c r="AU482" s="27"/>
      <c r="AV482" s="27"/>
      <c r="AW482" s="18">
        <f>IF(Z482="TM",(COUNTIFS(Orders!AD:AD,Data!M482,Orders!W:W,0,Orders!X:X,0,Orders!S:S,"*Ray*")+COUNTIFS(Orders!AD:AD,Data!M482,Orders!W:W,1,Orders!X:X,1,Orders!S:S,"*Ray*")+COUNTIFS(Orders!AD:AD,Data!M482,Orders!W:W,0,Orders!X:X,0,Orders!S:S,"*Fabric*")+COUNTIFS(Orders!AD:AD,Data!M482,Orders!W:W,1,Orders!X:X,1,Orders!S:S,"*Fabric*")),IF(Data!Z482="AAM",SUMIFS(Data!AW:AW,Data!Z:Z,"TM",Data!X:X,Data!M482),IF(Data!Z482="AM",SUMIFS(Data!AW:AW,Data!Z:Z,"TM",Data!V:V,Data!M482),IF(Data!Z482="AZM",SUMIFS(Data!AW:AW,Data!Z:Z,"TM",Data!U:U,Data!M482),IF(Data!Z482="Zone",SUMIFS(Data!AW:AW,Data!Z:Z,"TM",Data!T:T,Data!M482),IF(Data!Z482="Region",SUMIFS(Data!AW:AW,Data!Z:Z,"TM",Data!S:S,Data!M482),IF(Data!Z482="Country",SUMIFS(Data!AW:AW,Data!Z:Z,"TM",Data!R:R,Data!M482),0)))))))</f>
        <v>0</v>
      </c>
      <c r="AX482" s="18">
        <f>IF(Z482="TM",(COUNTIFS(Orders!AD:AD,Data!M482,Orders!W:W,0,Orders!X:X,0,Orders!S:S,"*Starter*")+COUNTIFS(Orders!AD:AD,Data!M482,Orders!W:W,1,Orders!X:X,1,Orders!S:S,"*Starter*")),IF(Data!Z482="AAM",SUMIFS(Data!AX:AX,Data!Z:Z,"TM",Data!X:X,Data!M482),IF(Data!Z482="AM",SUMIFS(Data!AX:AX,Data!Z:Z,"TM",Data!V:V,Data!M482),IF(Data!Z482="AZM",SUMIFS(Data!AX:AX,Data!Z:Z,"TM",Data!U:U,Data!M482),IF(Data!Z482="Zone",SUMIFS(Data!AX:AX,Data!Z:Z,"TM",Data!T:T,Data!M482),IF(Data!Z482="Region",SUMIFS(Data!AX:AX,Data!Z:Z,"TM",Data!S:S,Data!M482),IF(Data!Z482="Country",SUMIFS(Data!AX:AX,Data!Z:Z,"TM",Data!R:R,Data!M482),0)))))))</f>
        <v>0</v>
      </c>
      <c r="AY482" s="18">
        <f>IF(Z482="TM",(COUNTIFS(Orders!AD:AD,Data!M482,Orders!W:W,0,Orders!X:X,0,Orders!S:S,"*Pro*")+COUNTIFS(Orders!AD:AD,Data!M482,Orders!W:W,1,Orders!X:X,1,Orders!S:S,"*Pro*")),IF(Data!Z482="AAM",SUMIFS(Data!AY:AY,Data!Z:Z,"TM",Data!X:X,Data!M482),IF(Data!Z482="AM",SUMIFS(Data!AY:AY,Data!Z:Z,"TM",Data!V:V,Data!M482),IF(Data!Z482="AZM",SUMIFS(Data!AY:AY,Data!Z:Z,"TM",Data!U:U,Data!M482),IF(Data!Z482="Zone",SUMIFS(Data!AY:AY,Data!Z:Z,"TM",Data!T:T,Data!M482),IF(Data!Z482="Region",SUMIFS(Data!AY:AY,Data!Z:Z,"TM",Data!S:S,Data!M482),IF(Data!Z482="Country",SUMIFS(Data!AY:AY,Data!Z:Z,"TM",Data!R:R,Data!M482),0)))))))</f>
        <v>0</v>
      </c>
      <c r="AZ482" s="18">
        <f>IF(Z482="TM",(COUNTIFS(Orders!AD:AD,Data!M482,Orders!W:W,0,Orders!X:X,0,Orders!S:S,"*Tab*")+COUNTIFS(Orders!AD:AD,Data!M482,Orders!W:W,1,Orders!X:X,1,Orders!S:S,"*Tab*")),IF(Data!Z482="AAM",SUMIFS(Data!AZ:AZ,Data!Z:Z,"TM",Data!X:X,Data!M482),IF(Data!Z482="AM",SUMIFS(Data!AZ:AZ,Data!Z:Z,"TM",Data!V:V,Data!M482),IF(Data!Z482="AZM",SUMIFS(Data!AZ:AZ,Data!Z:Z,"TM",Data!U:U,Data!M482),IF(Data!Z482="Zone",SUMIFS(Data!AZ:AZ,Data!Z:Z,"TM",Data!T:T,Data!M482),IF(Data!Z482="Region",SUMIFS(Data!AZ:AZ,Data!Z:Z,"TM",Data!S:S,Data!M482),IF(Data!Z482="Country",SUMIFS(Data!AZ:AZ,Data!Z:Z,"TM",Data!R:R,Data!M482),0)))))))</f>
        <v>0</v>
      </c>
      <c r="BA482" s="18">
        <f>IF(Z482="TM",(COUNTIFS(Orders!AD:AD,Data!M482,Orders!W:W,0,Orders!X:X,0,Orders!S:S,"*Dental*")+COUNTIFS(Orders!AD:AD,Data!M482,Orders!W:W,1,Orders!X:X,1,Orders!S:S,"*Dental*")+COUNTIFS(Orders!AD:AD,Data!M482,Orders!W:W,0,Orders!X:X,0,Orders!S:S,"*Pediatric*")+COUNTIFS(Orders!AD:AD,Data!M482,Orders!W:W,1,Orders!X:X,1,Orders!S:S,"*Pediatric*")),IF(Data!Z482="AAM",SUMIFS(Data!BA:BA,Data!Z:Z,"TM",Data!X:X,Data!M482),IF(Data!Z482="AM",SUMIFS(Data!BA:BA,Data!Z:Z,"TM",Data!V:V,Data!M482),IF(Data!Z482="AZM",SUMIFS(Data!BA:BA,Data!Z:Z,"TM",Data!U:U,Data!M482),IF(Data!Z482="Zone",SUMIFS(Data!BA:BA,Data!Z:Z,"TM",Data!T:T,Data!M482),IF(Data!Z482="Region",SUMIFS(Data!BA:BA,Data!Z:Z,"TM",Data!S:S,Data!M482),IF(Data!Z482="Country",SUMIFS(Data!BA:BA,Data!Z:Z,"TM",Data!R:R,Data!M482),0)))))))</f>
        <v>0</v>
      </c>
      <c r="BB482" s="18">
        <f>IF(Z482="TM",(COUNTIFS(Orders!AD:AD,Data!M482,Orders!W:W,0,Orders!X:X,0,Orders!S:S,"*Fabric*")+COUNTIFS(Orders!AD:AD,Data!M482,Orders!W:W,1,Orders!X:X,1,Orders!S:S,"*Fabric*")),IF(Data!Z482="AAM",SUMIFS(Data!BB:BB,Data!Z:Z,"TM",Data!X:X,Data!M482),IF(Data!Z482="AM",SUMIFS(Data!BB:BB,Data!Z:Z,"TM",Data!V:V,Data!M482),IF(Data!Z482="AZM",SUMIFS(Data!BB:BB,Data!Z:Z,"TM",Data!U:U,Data!M482),IF(Data!Z482="Zone",SUMIFS(Data!BB:BB,Data!Z:Z,"TM",Data!T:T,Data!M482),IF(Data!Z482="Region",SUMIFS(Data!BB:BB,Data!Z:Z,"TM",Data!S:S,Data!M482),IF(Data!Z482="Country",SUMIFS(Data!BB:BB,Data!Z:Z,"TM",Data!R:R,Data!M482),0)))))))</f>
        <v>0</v>
      </c>
    </row>
    <row r="483" spans="1:54" ht="15.75" x14ac:dyDescent="0.3">
      <c r="A483" s="33" t="str">
        <f t="shared" si="139"/>
        <v/>
      </c>
      <c r="B483" s="33" t="b">
        <f t="shared" si="140"/>
        <v>1</v>
      </c>
      <c r="C483" s="33" t="e">
        <f>IF(ISERROR(SMALL($D$4:$D$594,E483)),””,SMALL($D$4:$D$594,E483))</f>
        <v>#NAME?</v>
      </c>
      <c r="D483" s="34" t="str">
        <f t="shared" si="141"/>
        <v/>
      </c>
      <c r="E483" s="33">
        <f>ROWS($E$4:E483)</f>
        <v>480</v>
      </c>
      <c r="F483" s="33">
        <f t="shared" si="142"/>
        <v>0</v>
      </c>
      <c r="G483" s="33">
        <f>IF(OR(Report!$C$7="",Report!$C$7="All Levels"),1,IF(Report!$C$7=Data!Z483,1,0))</f>
        <v>0</v>
      </c>
      <c r="H483" s="33">
        <f t="shared" si="143"/>
        <v>1</v>
      </c>
      <c r="I483" s="33">
        <f t="shared" si="144"/>
        <v>3</v>
      </c>
      <c r="J483" s="33">
        <f>IF(OR(Report!$F$7="",Report!$F$7="All AMs"),1,IF(Report!$F$7=Data!W483,1,0))</f>
        <v>1</v>
      </c>
      <c r="K483" s="33">
        <f>IF(OR(Report!$E$7="",Report!$E$7="All Zones"),1,IF(Report!$E$7=Data!P483,1,0))</f>
        <v>1</v>
      </c>
      <c r="L483" s="33">
        <f>IF(OR(Report!$D$7="",Report!$D$7="All Regions"),1,IF(Report!$D$7=Data!O483,1,0))</f>
        <v>1</v>
      </c>
      <c r="M483" s="67" t="s">
        <v>643</v>
      </c>
      <c r="N483" s="67" t="s">
        <v>1334</v>
      </c>
      <c r="O483" s="68" t="s">
        <v>21</v>
      </c>
      <c r="P483" s="68" t="s">
        <v>690</v>
      </c>
      <c r="Q483" s="68" t="s">
        <v>856</v>
      </c>
      <c r="R483" s="67" t="s">
        <v>777</v>
      </c>
      <c r="S483" s="67" t="s">
        <v>757</v>
      </c>
      <c r="T483" s="67" t="s">
        <v>759</v>
      </c>
      <c r="U483" s="67"/>
      <c r="V483" s="67" t="s">
        <v>855</v>
      </c>
      <c r="W483" s="67" t="s">
        <v>735</v>
      </c>
      <c r="X483" s="67" t="s">
        <v>898</v>
      </c>
      <c r="Y483" s="68" t="s">
        <v>361</v>
      </c>
      <c r="Z483" s="68" t="s">
        <v>13</v>
      </c>
      <c r="AA483" s="68" t="s">
        <v>925</v>
      </c>
      <c r="AB483" s="18">
        <f>IF(Z483="TM",IF(AA483="H",(COUNTIFS(Orders!AD:AD,Data!M483,Orders!W:W,0,Orders!X:X,0)+COUNTIFS(Orders!AD:AD,Data!M483,Orders!W:W,1,Orders!X:X,1)),0),IF(Data!Z483="AAM",SUMIFS(Data!AB:AB,Data!Z:Z,"TM",Data!X:X,Data!M483,AA:AA,"H"),IF(Data!Z483="AM",SUMIFS(Data!AB:AB,Data!Z:Z,"TM",Data!V:V,Data!M483,AA:AA,"H"),IF(Data!Z483="AZM",SUMIFS(Data!AB:AB,Data!Z:Z,"TM",Data!U:U,Data!M483,AA:AA,"H"),IF(Data!Z483="ZM",SUMIFS(Data!AB:AB,Data!Z:Z,"TM",Data!T:T,Data!M483,AA:AA,"H"),IF(Data!Z483="RM",SUMIFS(Data!AB:AB,Data!Z:Z,"TM",Data!S:S,Data!M483,AA:AA,"H"),IF(Data!Z483="CM",SUMIFS(Data!AB:AB,Data!Z:Z,"TM",Data!R:R,Data!M483,AA:AA,"H"),"")))))))</f>
        <v>0</v>
      </c>
      <c r="AC483" s="28">
        <f>IF(Z483="TM",IF(AA483="H",(SUMIFS(Orders!AG:AG,Orders!AD:AD,Data!M483,Orders!W:W,0,Orders!X:X,0)+SUMIFS(Orders!AG:AG,Orders!AD:AD,Data!M483,Orders!W:W,1,Orders!X:X,1))/12000,0),IF(Data!Z483="AAM",SUMIFS(Data!AC:AC,Data!Z:Z,"TM",Data!X:X,Data!M483,AA:AA,"H"),IF(Data!Z483="AM",SUMIFS(Data!AC:AC,Data!Z:Z,"TM",Data!V:V,Data!M483,AA:AA,"H"),IF(Data!Z483="AZM",SUMIFS(Data!AC:AC,Data!Z:Z,"TM",Data!U:U,Data!M483,AA:AA,"H"),IF(Data!Z483="Zone",SUMIFS(Data!AC:AC,Data!Z:Z,"TM",Data!T:T,Data!M483,AA:AA,"H"),IF(Data!Z483="Region",SUMIFS(Data!AC:AC,Data!Z:Z,"TM",Data!S:S,Data!M483,AA:AA,"H"),IF(Data!Z483="Country",SUMIFS(Data!AC:AC,Data!Z:Z,"TM",Data!R:R,Data!M483,AA:AA,"H"),"")))))))</f>
        <v>0</v>
      </c>
      <c r="AD483" s="18">
        <f>IF(Z483="TM",0,IF(Data!Z483="AAM",SUMIFS(Data!AD:AD,Data!Z:Z,"TM",Data!X:X,Data!M483,AA:AA,"H"),IF(Data!Z483="AM",SUMIFS(Data!AD:AD,Data!Z:Z,"TM",Data!V:V,Data!M483,AA:AA,"H"),IF(Data!Z483="AZM",SUMIFS(Data!AD:AD,Data!Z:Z,"TM",Data!U:U,Data!M483,AA:AA,"H"),IF(Data!Z483="Zone",SUMIFS(Data!AD:AD,Data!Z:Z,"TM",Data!T:T,Data!M483,AA:AA,"H"),IF(Data!Z483="Region",SUMIFS(Data!AD:AD,Data!Z:Z,"TM",Data!S:S,Data!M483,AA:AA,"H"),IF(Data!Z483="Country",SUMIFS(Data!AD:AD,Data!Z:Z,"TM",Data!R:R,Data!M483,AA:AA,"H"),"")))))))</f>
        <v>0</v>
      </c>
      <c r="AE483" s="27">
        <f t="shared" si="128"/>
        <v>0</v>
      </c>
      <c r="AF483" s="26">
        <f t="shared" si="129"/>
        <v>0</v>
      </c>
      <c r="AG483" s="26">
        <f t="shared" si="130"/>
        <v>0</v>
      </c>
      <c r="AH483" s="26">
        <f t="shared" si="131"/>
        <v>0</v>
      </c>
      <c r="AJ483" s="28">
        <f>IF(Z483="TM",IF(AA483="U",(SUMIFS(Orders!AG:AG,Orders!AD:AD,Data!M483,Orders!W:W,0,Orders!X:X,0)+SUMIFS(Orders!AG:AG,Orders!AD:AD,Data!M483,Orders!W:W,1,Orders!X:X,1))/12000,0),IF(Data!Z483="AAM",SUMIFS(Data!AJ:AJ,Data!Z:Z,"TM",Data!X:X,Data!M483,AA:AA,"U"),IF(Data!Z483="AM",SUMIFS(Data!AJ:AJ,Data!Z:Z,"TM",Data!V:V,Data!M483,AA:AA,"U"),IF(Data!Z483="AZM",SUMIFS(Data!AJ:AJ,Data!Z:Z,"TM",Data!U:U,Data!M483,AA:AA,"U"),IF(Data!Z483="Zone",SUMIFS(Data!AJ:AJ,Data!Z:Z,"TM",Data!T:T,Data!M483,AA:AA,"U"),IF(Data!Z483="Region",SUMIFS(Data!AJ:AJ,Data!Z:Z,"TM",Data!S:S,Data!M483,AA:AA,"U"),IF(Data!Z483="Country",SUMIFS(Data!AJ:AJ,Data!Z:Z,"TM",Data!R:R,Data!M483,AA:AA,"U"),"")))))))</f>
        <v>0</v>
      </c>
      <c r="AK483" s="18">
        <f>IF(Z483="TM",IF(AA483="U",(SUMIFS(Orders!AG:AG,Orders!AD:AD,Data!M483,Orders!W:W,0,Orders!X:X,0)+SUMIFS(Orders!AG:AG,Orders!AD:AD,Data!M483,Orders!W:W,1,Orders!X:X,1)),0),IF(Data!Z483="AAM",SUMIFS(Data!AK:AK,Data!Z:Z,"TM",Data!X:X,Data!M483,AA:AA,"U"),IF(Data!Z483="AM",SUMIFS(Data!AK:AK,Data!Z:Z,"TM",Data!V:V,Data!M483,AA:AA,"U"),IF(Data!Z483="AZM",SUMIFS(Data!AK:AK,Data!Z:Z,"TM",Data!U:U,Data!M483,AA:AA,"U"),IF(Data!Z483="Zone",SUMIFS(Data!AK:AK,Data!Z:Z,"TM",Data!T:T,Data!M483,AA:AA,"U"),IF(Data!Z483="Region",SUMIFS(Data!AK:AK,Data!Z:Z,"TM",Data!S:S,Data!M483,AA:AA,"U"),IF(Data!Z483="Country",SUMIFS(Data!AK:AK,Data!Z:Z,"TM",Data!R:R,Data!M483,AA:AA,"U"),"")))))))</f>
        <v>0</v>
      </c>
      <c r="AL483" s="18">
        <f>IF(Z483="TM",12000*0,IF(Data!Z483="AAM",SUMIFS(Data!AL:AL,Data!Z:Z,"TM",Data!X:X,Data!M483,AA:AA,"H"),IF(Data!Z483="AM",SUMIFS(Data!AL:AL,Data!Z:Z,"TM",Data!V:V,Data!M483,AA:AA,"H"),IF(Data!Z483="AZM",SUMIFS(Data!AL:AL,Data!Z:Z,"TM",Data!U:U,Data!M483,AA:AA,"H"),IF(Data!Z483="Zone",SUMIFS(Data!AL:AL,Data!Z:Z,"TM",Data!T:T,Data!M483,AA:AA,"H"),IF(Data!Z483="Region",SUMIFS(Data!AL:AL,Data!Z:Z,"TM",Data!S:S,Data!M483,AA:AA,"H"),IF(Data!Z483="Country",SUMIFS(Data!AL:AL,Data!Z:Z,"TM",Data!R:R,Data!M483,AA:AA,"H"),"")))))))</f>
        <v>0</v>
      </c>
      <c r="AM483" s="27">
        <f t="shared" si="132"/>
        <v>0</v>
      </c>
      <c r="AN483" s="26">
        <f t="shared" si="133"/>
        <v>0</v>
      </c>
      <c r="AO483" s="26">
        <f t="shared" si="134"/>
        <v>0</v>
      </c>
      <c r="AQ483" s="28">
        <f t="shared" si="135"/>
        <v>0</v>
      </c>
      <c r="AR483" s="18">
        <f t="shared" si="136"/>
        <v>0</v>
      </c>
      <c r="AS483" s="18">
        <f t="shared" si="137"/>
        <v>0</v>
      </c>
      <c r="AT483" s="27">
        <f t="shared" si="138"/>
        <v>0</v>
      </c>
      <c r="AU483" s="27"/>
      <c r="AV483" s="27"/>
      <c r="AW483" s="18">
        <f>IF(Z483="TM",(COUNTIFS(Orders!AD:AD,Data!M483,Orders!W:W,0,Orders!X:X,0,Orders!S:S,"*Ray*")+COUNTIFS(Orders!AD:AD,Data!M483,Orders!W:W,1,Orders!X:X,1,Orders!S:S,"*Ray*")+COUNTIFS(Orders!AD:AD,Data!M483,Orders!W:W,0,Orders!X:X,0,Orders!S:S,"*Fabric*")+COUNTIFS(Orders!AD:AD,Data!M483,Orders!W:W,1,Orders!X:X,1,Orders!S:S,"*Fabric*")),IF(Data!Z483="AAM",SUMIFS(Data!AW:AW,Data!Z:Z,"TM",Data!X:X,Data!M483),IF(Data!Z483="AM",SUMIFS(Data!AW:AW,Data!Z:Z,"TM",Data!V:V,Data!M483),IF(Data!Z483="AZM",SUMIFS(Data!AW:AW,Data!Z:Z,"TM",Data!U:U,Data!M483),IF(Data!Z483="Zone",SUMIFS(Data!AW:AW,Data!Z:Z,"TM",Data!T:T,Data!M483),IF(Data!Z483="Region",SUMIFS(Data!AW:AW,Data!Z:Z,"TM",Data!S:S,Data!M483),IF(Data!Z483="Country",SUMIFS(Data!AW:AW,Data!Z:Z,"TM",Data!R:R,Data!M483),0)))))))</f>
        <v>0</v>
      </c>
      <c r="AX483" s="18">
        <f>IF(Z483="TM",(COUNTIFS(Orders!AD:AD,Data!M483,Orders!W:W,0,Orders!X:X,0,Orders!S:S,"*Starter*")+COUNTIFS(Orders!AD:AD,Data!M483,Orders!W:W,1,Orders!X:X,1,Orders!S:S,"*Starter*")),IF(Data!Z483="AAM",SUMIFS(Data!AX:AX,Data!Z:Z,"TM",Data!X:X,Data!M483),IF(Data!Z483="AM",SUMIFS(Data!AX:AX,Data!Z:Z,"TM",Data!V:V,Data!M483),IF(Data!Z483="AZM",SUMIFS(Data!AX:AX,Data!Z:Z,"TM",Data!U:U,Data!M483),IF(Data!Z483="Zone",SUMIFS(Data!AX:AX,Data!Z:Z,"TM",Data!T:T,Data!M483),IF(Data!Z483="Region",SUMIFS(Data!AX:AX,Data!Z:Z,"TM",Data!S:S,Data!M483),IF(Data!Z483="Country",SUMIFS(Data!AX:AX,Data!Z:Z,"TM",Data!R:R,Data!M483),0)))))))</f>
        <v>0</v>
      </c>
      <c r="AY483" s="18">
        <f>IF(Z483="TM",(COUNTIFS(Orders!AD:AD,Data!M483,Orders!W:W,0,Orders!X:X,0,Orders!S:S,"*Pro*")+COUNTIFS(Orders!AD:AD,Data!M483,Orders!W:W,1,Orders!X:X,1,Orders!S:S,"*Pro*")),IF(Data!Z483="AAM",SUMIFS(Data!AY:AY,Data!Z:Z,"TM",Data!X:X,Data!M483),IF(Data!Z483="AM",SUMIFS(Data!AY:AY,Data!Z:Z,"TM",Data!V:V,Data!M483),IF(Data!Z483="AZM",SUMIFS(Data!AY:AY,Data!Z:Z,"TM",Data!U:U,Data!M483),IF(Data!Z483="Zone",SUMIFS(Data!AY:AY,Data!Z:Z,"TM",Data!T:T,Data!M483),IF(Data!Z483="Region",SUMIFS(Data!AY:AY,Data!Z:Z,"TM",Data!S:S,Data!M483),IF(Data!Z483="Country",SUMIFS(Data!AY:AY,Data!Z:Z,"TM",Data!R:R,Data!M483),0)))))))</f>
        <v>0</v>
      </c>
      <c r="AZ483" s="18">
        <f>IF(Z483="TM",(COUNTIFS(Orders!AD:AD,Data!M483,Orders!W:W,0,Orders!X:X,0,Orders!S:S,"*Tab*")+COUNTIFS(Orders!AD:AD,Data!M483,Orders!W:W,1,Orders!X:X,1,Orders!S:S,"*Tab*")),IF(Data!Z483="AAM",SUMIFS(Data!AZ:AZ,Data!Z:Z,"TM",Data!X:X,Data!M483),IF(Data!Z483="AM",SUMIFS(Data!AZ:AZ,Data!Z:Z,"TM",Data!V:V,Data!M483),IF(Data!Z483="AZM",SUMIFS(Data!AZ:AZ,Data!Z:Z,"TM",Data!U:U,Data!M483),IF(Data!Z483="Zone",SUMIFS(Data!AZ:AZ,Data!Z:Z,"TM",Data!T:T,Data!M483),IF(Data!Z483="Region",SUMIFS(Data!AZ:AZ,Data!Z:Z,"TM",Data!S:S,Data!M483),IF(Data!Z483="Country",SUMIFS(Data!AZ:AZ,Data!Z:Z,"TM",Data!R:R,Data!M483),0)))))))</f>
        <v>0</v>
      </c>
      <c r="BA483" s="18">
        <f>IF(Z483="TM",(COUNTIFS(Orders!AD:AD,Data!M483,Orders!W:W,0,Orders!X:X,0,Orders!S:S,"*Dental*")+COUNTIFS(Orders!AD:AD,Data!M483,Orders!W:W,1,Orders!X:X,1,Orders!S:S,"*Dental*")+COUNTIFS(Orders!AD:AD,Data!M483,Orders!W:W,0,Orders!X:X,0,Orders!S:S,"*Pediatric*")+COUNTIFS(Orders!AD:AD,Data!M483,Orders!W:W,1,Orders!X:X,1,Orders!S:S,"*Pediatric*")),IF(Data!Z483="AAM",SUMIFS(Data!BA:BA,Data!Z:Z,"TM",Data!X:X,Data!M483),IF(Data!Z483="AM",SUMIFS(Data!BA:BA,Data!Z:Z,"TM",Data!V:V,Data!M483),IF(Data!Z483="AZM",SUMIFS(Data!BA:BA,Data!Z:Z,"TM",Data!U:U,Data!M483),IF(Data!Z483="Zone",SUMIFS(Data!BA:BA,Data!Z:Z,"TM",Data!T:T,Data!M483),IF(Data!Z483="Region",SUMIFS(Data!BA:BA,Data!Z:Z,"TM",Data!S:S,Data!M483),IF(Data!Z483="Country",SUMIFS(Data!BA:BA,Data!Z:Z,"TM",Data!R:R,Data!M483),0)))))))</f>
        <v>0</v>
      </c>
      <c r="BB483" s="18">
        <f>IF(Z483="TM",(COUNTIFS(Orders!AD:AD,Data!M483,Orders!W:W,0,Orders!X:X,0,Orders!S:S,"*Fabric*")+COUNTIFS(Orders!AD:AD,Data!M483,Orders!W:W,1,Orders!X:X,1,Orders!S:S,"*Fabric*")),IF(Data!Z483="AAM",SUMIFS(Data!BB:BB,Data!Z:Z,"TM",Data!X:X,Data!M483),IF(Data!Z483="AM",SUMIFS(Data!BB:BB,Data!Z:Z,"TM",Data!V:V,Data!M483),IF(Data!Z483="AZM",SUMIFS(Data!BB:BB,Data!Z:Z,"TM",Data!U:U,Data!M483),IF(Data!Z483="Zone",SUMIFS(Data!BB:BB,Data!Z:Z,"TM",Data!T:T,Data!M483),IF(Data!Z483="Region",SUMIFS(Data!BB:BB,Data!Z:Z,"TM",Data!S:S,Data!M483),IF(Data!Z483="Country",SUMIFS(Data!BB:BB,Data!Z:Z,"TM",Data!R:R,Data!M483),0)))))))</f>
        <v>0</v>
      </c>
    </row>
    <row r="484" spans="1:54" ht="15.75" x14ac:dyDescent="0.3">
      <c r="A484" s="33" t="str">
        <f t="shared" si="139"/>
        <v/>
      </c>
      <c r="B484" s="33" t="b">
        <f t="shared" si="140"/>
        <v>1</v>
      </c>
      <c r="C484" s="33" t="e">
        <f>IF(ISERROR(SMALL($D$4:$D$594,E484)),””,SMALL($D$4:$D$594,E484))</f>
        <v>#NAME?</v>
      </c>
      <c r="D484" s="34" t="str">
        <f t="shared" si="141"/>
        <v/>
      </c>
      <c r="E484" s="33">
        <f>ROWS($E$4:E484)</f>
        <v>481</v>
      </c>
      <c r="F484" s="33">
        <f t="shared" si="142"/>
        <v>0</v>
      </c>
      <c r="G484" s="33">
        <f>IF(OR(Report!$C$7="",Report!$C$7="All Levels"),1,IF(Report!$C$7=Data!Z484,1,0))</f>
        <v>0</v>
      </c>
      <c r="H484" s="33">
        <f t="shared" si="143"/>
        <v>1</v>
      </c>
      <c r="I484" s="33">
        <f t="shared" si="144"/>
        <v>3</v>
      </c>
      <c r="J484" s="33">
        <f>IF(OR(Report!$F$7="",Report!$F$7="All AMs"),1,IF(Report!$F$7=Data!W484,1,0))</f>
        <v>1</v>
      </c>
      <c r="K484" s="33">
        <f>IF(OR(Report!$E$7="",Report!$E$7="All Zones"),1,IF(Report!$E$7=Data!P484,1,0))</f>
        <v>1</v>
      </c>
      <c r="L484" s="33">
        <f>IF(OR(Report!$D$7="",Report!$D$7="All Regions"),1,IF(Report!$D$7=Data!O484,1,0))</f>
        <v>1</v>
      </c>
      <c r="M484" s="67" t="s">
        <v>1335</v>
      </c>
      <c r="N484" s="67" t="s">
        <v>1336</v>
      </c>
      <c r="O484" s="68" t="s">
        <v>21</v>
      </c>
      <c r="P484" s="68" t="s">
        <v>690</v>
      </c>
      <c r="Q484" s="68" t="s">
        <v>856</v>
      </c>
      <c r="R484" s="67" t="s">
        <v>777</v>
      </c>
      <c r="S484" s="67" t="s">
        <v>757</v>
      </c>
      <c r="T484" s="67" t="s">
        <v>759</v>
      </c>
      <c r="U484" s="67"/>
      <c r="V484" s="67" t="s">
        <v>855</v>
      </c>
      <c r="W484" s="67" t="s">
        <v>735</v>
      </c>
      <c r="X484" s="67" t="s">
        <v>898</v>
      </c>
      <c r="Y484" s="68" t="s">
        <v>361</v>
      </c>
      <c r="Z484" s="68" t="s">
        <v>13</v>
      </c>
      <c r="AA484" s="68" t="s">
        <v>925</v>
      </c>
      <c r="AB484" s="18">
        <f>IF(Z484="TM",IF(AA484="H",(COUNTIFS(Orders!AD:AD,Data!M484,Orders!W:W,0,Orders!X:X,0)+COUNTIFS(Orders!AD:AD,Data!M484,Orders!W:W,1,Orders!X:X,1)),0),IF(Data!Z484="AAM",SUMIFS(Data!AB:AB,Data!Z:Z,"TM",Data!X:X,Data!M484,AA:AA,"H"),IF(Data!Z484="AM",SUMIFS(Data!AB:AB,Data!Z:Z,"TM",Data!V:V,Data!M484,AA:AA,"H"),IF(Data!Z484="AZM",SUMIFS(Data!AB:AB,Data!Z:Z,"TM",Data!U:U,Data!M484,AA:AA,"H"),IF(Data!Z484="ZM",SUMIFS(Data!AB:AB,Data!Z:Z,"TM",Data!T:T,Data!M484,AA:AA,"H"),IF(Data!Z484="RM",SUMIFS(Data!AB:AB,Data!Z:Z,"TM",Data!S:S,Data!M484,AA:AA,"H"),IF(Data!Z484="CM",SUMIFS(Data!AB:AB,Data!Z:Z,"TM",Data!R:R,Data!M484,AA:AA,"H"),"")))))))</f>
        <v>0</v>
      </c>
      <c r="AC484" s="28">
        <f>IF(Z484="TM",IF(AA484="H",(SUMIFS(Orders!AG:AG,Orders!AD:AD,Data!M484,Orders!W:W,0,Orders!X:X,0)+SUMIFS(Orders!AG:AG,Orders!AD:AD,Data!M484,Orders!W:W,1,Orders!X:X,1))/12000,0),IF(Data!Z484="AAM",SUMIFS(Data!AC:AC,Data!Z:Z,"TM",Data!X:X,Data!M484,AA:AA,"H"),IF(Data!Z484="AM",SUMIFS(Data!AC:AC,Data!Z:Z,"TM",Data!V:V,Data!M484,AA:AA,"H"),IF(Data!Z484="AZM",SUMIFS(Data!AC:AC,Data!Z:Z,"TM",Data!U:U,Data!M484,AA:AA,"H"),IF(Data!Z484="Zone",SUMIFS(Data!AC:AC,Data!Z:Z,"TM",Data!T:T,Data!M484,AA:AA,"H"),IF(Data!Z484="Region",SUMIFS(Data!AC:AC,Data!Z:Z,"TM",Data!S:S,Data!M484,AA:AA,"H"),IF(Data!Z484="Country",SUMIFS(Data!AC:AC,Data!Z:Z,"TM",Data!R:R,Data!M484,AA:AA,"H"),"")))))))</f>
        <v>0</v>
      </c>
      <c r="AD484" s="18">
        <f>IF(Z484="TM",0,IF(Data!Z484="AAM",SUMIFS(Data!AD:AD,Data!Z:Z,"TM",Data!X:X,Data!M484,AA:AA,"H"),IF(Data!Z484="AM",SUMIFS(Data!AD:AD,Data!Z:Z,"TM",Data!V:V,Data!M484,AA:AA,"H"),IF(Data!Z484="AZM",SUMIFS(Data!AD:AD,Data!Z:Z,"TM",Data!U:U,Data!M484,AA:AA,"H"),IF(Data!Z484="Zone",SUMIFS(Data!AD:AD,Data!Z:Z,"TM",Data!T:T,Data!M484,AA:AA,"H"),IF(Data!Z484="Region",SUMIFS(Data!AD:AD,Data!Z:Z,"TM",Data!S:S,Data!M484,AA:AA,"H"),IF(Data!Z484="Country",SUMIFS(Data!AD:AD,Data!Z:Z,"TM",Data!R:R,Data!M484,AA:AA,"H"),"")))))))</f>
        <v>0</v>
      </c>
      <c r="AE484" s="27">
        <f t="shared" si="128"/>
        <v>0</v>
      </c>
      <c r="AF484" s="26">
        <f t="shared" si="129"/>
        <v>0</v>
      </c>
      <c r="AG484" s="26">
        <f t="shared" si="130"/>
        <v>0</v>
      </c>
      <c r="AH484" s="26">
        <f t="shared" si="131"/>
        <v>0</v>
      </c>
      <c r="AJ484" s="28">
        <f>IF(Z484="TM",IF(AA484="U",(SUMIFS(Orders!AG:AG,Orders!AD:AD,Data!M484,Orders!W:W,0,Orders!X:X,0)+SUMIFS(Orders!AG:AG,Orders!AD:AD,Data!M484,Orders!W:W,1,Orders!X:X,1))/12000,0),IF(Data!Z484="AAM",SUMIFS(Data!AJ:AJ,Data!Z:Z,"TM",Data!X:X,Data!M484,AA:AA,"U"),IF(Data!Z484="AM",SUMIFS(Data!AJ:AJ,Data!Z:Z,"TM",Data!V:V,Data!M484,AA:AA,"U"),IF(Data!Z484="AZM",SUMIFS(Data!AJ:AJ,Data!Z:Z,"TM",Data!U:U,Data!M484,AA:AA,"U"),IF(Data!Z484="Zone",SUMIFS(Data!AJ:AJ,Data!Z:Z,"TM",Data!T:T,Data!M484,AA:AA,"U"),IF(Data!Z484="Region",SUMIFS(Data!AJ:AJ,Data!Z:Z,"TM",Data!S:S,Data!M484,AA:AA,"U"),IF(Data!Z484="Country",SUMIFS(Data!AJ:AJ,Data!Z:Z,"TM",Data!R:R,Data!M484,AA:AA,"U"),"")))))))</f>
        <v>0</v>
      </c>
      <c r="AK484" s="18">
        <f>IF(Z484="TM",IF(AA484="U",(SUMIFS(Orders!AG:AG,Orders!AD:AD,Data!M484,Orders!W:W,0,Orders!X:X,0)+SUMIFS(Orders!AG:AG,Orders!AD:AD,Data!M484,Orders!W:W,1,Orders!X:X,1)),0),IF(Data!Z484="AAM",SUMIFS(Data!AK:AK,Data!Z:Z,"TM",Data!X:X,Data!M484,AA:AA,"U"),IF(Data!Z484="AM",SUMIFS(Data!AK:AK,Data!Z:Z,"TM",Data!V:V,Data!M484,AA:AA,"U"),IF(Data!Z484="AZM",SUMIFS(Data!AK:AK,Data!Z:Z,"TM",Data!U:U,Data!M484,AA:AA,"U"),IF(Data!Z484="Zone",SUMIFS(Data!AK:AK,Data!Z:Z,"TM",Data!T:T,Data!M484,AA:AA,"U"),IF(Data!Z484="Region",SUMIFS(Data!AK:AK,Data!Z:Z,"TM",Data!S:S,Data!M484,AA:AA,"U"),IF(Data!Z484="Country",SUMIFS(Data!AK:AK,Data!Z:Z,"TM",Data!R:R,Data!M484,AA:AA,"U"),"")))))))</f>
        <v>0</v>
      </c>
      <c r="AL484" s="18">
        <f>IF(Z484="TM",12000*0,IF(Data!Z484="AAM",SUMIFS(Data!AL:AL,Data!Z:Z,"TM",Data!X:X,Data!M484,AA:AA,"H"),IF(Data!Z484="AM",SUMIFS(Data!AL:AL,Data!Z:Z,"TM",Data!V:V,Data!M484,AA:AA,"H"),IF(Data!Z484="AZM",SUMIFS(Data!AL:AL,Data!Z:Z,"TM",Data!U:U,Data!M484,AA:AA,"H"),IF(Data!Z484="Zone",SUMIFS(Data!AL:AL,Data!Z:Z,"TM",Data!T:T,Data!M484,AA:AA,"H"),IF(Data!Z484="Region",SUMIFS(Data!AL:AL,Data!Z:Z,"TM",Data!S:S,Data!M484,AA:AA,"H"),IF(Data!Z484="Country",SUMIFS(Data!AL:AL,Data!Z:Z,"TM",Data!R:R,Data!M484,AA:AA,"H"),"")))))))</f>
        <v>0</v>
      </c>
      <c r="AM484" s="27">
        <f t="shared" si="132"/>
        <v>0</v>
      </c>
      <c r="AN484" s="26">
        <f t="shared" si="133"/>
        <v>0</v>
      </c>
      <c r="AO484" s="26">
        <f t="shared" si="134"/>
        <v>0</v>
      </c>
      <c r="AQ484" s="28">
        <f t="shared" si="135"/>
        <v>0</v>
      </c>
      <c r="AR484" s="18">
        <f t="shared" si="136"/>
        <v>0</v>
      </c>
      <c r="AS484" s="18">
        <f t="shared" si="137"/>
        <v>0</v>
      </c>
      <c r="AT484" s="27">
        <f t="shared" si="138"/>
        <v>0</v>
      </c>
      <c r="AU484" s="27"/>
      <c r="AV484" s="27"/>
      <c r="AW484" s="18">
        <f>IF(Z484="TM",(COUNTIFS(Orders!AD:AD,Data!M484,Orders!W:W,0,Orders!X:X,0,Orders!S:S,"*Ray*")+COUNTIFS(Orders!AD:AD,Data!M484,Orders!W:W,1,Orders!X:X,1,Orders!S:S,"*Ray*")+COUNTIFS(Orders!AD:AD,Data!M484,Orders!W:W,0,Orders!X:X,0,Orders!S:S,"*Fabric*")+COUNTIFS(Orders!AD:AD,Data!M484,Orders!W:W,1,Orders!X:X,1,Orders!S:S,"*Fabric*")),IF(Data!Z484="AAM",SUMIFS(Data!AW:AW,Data!Z:Z,"TM",Data!X:X,Data!M484),IF(Data!Z484="AM",SUMIFS(Data!AW:AW,Data!Z:Z,"TM",Data!V:V,Data!M484),IF(Data!Z484="AZM",SUMIFS(Data!AW:AW,Data!Z:Z,"TM",Data!U:U,Data!M484),IF(Data!Z484="Zone",SUMIFS(Data!AW:AW,Data!Z:Z,"TM",Data!T:T,Data!M484),IF(Data!Z484="Region",SUMIFS(Data!AW:AW,Data!Z:Z,"TM",Data!S:S,Data!M484),IF(Data!Z484="Country",SUMIFS(Data!AW:AW,Data!Z:Z,"TM",Data!R:R,Data!M484),0)))))))</f>
        <v>0</v>
      </c>
      <c r="AX484" s="18">
        <f>IF(Z484="TM",(COUNTIFS(Orders!AD:AD,Data!M484,Orders!W:W,0,Orders!X:X,0,Orders!S:S,"*Starter*")+COUNTIFS(Orders!AD:AD,Data!M484,Orders!W:W,1,Orders!X:X,1,Orders!S:S,"*Starter*")),IF(Data!Z484="AAM",SUMIFS(Data!AX:AX,Data!Z:Z,"TM",Data!X:X,Data!M484),IF(Data!Z484="AM",SUMIFS(Data!AX:AX,Data!Z:Z,"TM",Data!V:V,Data!M484),IF(Data!Z484="AZM",SUMIFS(Data!AX:AX,Data!Z:Z,"TM",Data!U:U,Data!M484),IF(Data!Z484="Zone",SUMIFS(Data!AX:AX,Data!Z:Z,"TM",Data!T:T,Data!M484),IF(Data!Z484="Region",SUMIFS(Data!AX:AX,Data!Z:Z,"TM",Data!S:S,Data!M484),IF(Data!Z484="Country",SUMIFS(Data!AX:AX,Data!Z:Z,"TM",Data!R:R,Data!M484),0)))))))</f>
        <v>0</v>
      </c>
      <c r="AY484" s="18">
        <f>IF(Z484="TM",(COUNTIFS(Orders!AD:AD,Data!M484,Orders!W:W,0,Orders!X:X,0,Orders!S:S,"*Pro*")+COUNTIFS(Orders!AD:AD,Data!M484,Orders!W:W,1,Orders!X:X,1,Orders!S:S,"*Pro*")),IF(Data!Z484="AAM",SUMIFS(Data!AY:AY,Data!Z:Z,"TM",Data!X:X,Data!M484),IF(Data!Z484="AM",SUMIFS(Data!AY:AY,Data!Z:Z,"TM",Data!V:V,Data!M484),IF(Data!Z484="AZM",SUMIFS(Data!AY:AY,Data!Z:Z,"TM",Data!U:U,Data!M484),IF(Data!Z484="Zone",SUMIFS(Data!AY:AY,Data!Z:Z,"TM",Data!T:T,Data!M484),IF(Data!Z484="Region",SUMIFS(Data!AY:AY,Data!Z:Z,"TM",Data!S:S,Data!M484),IF(Data!Z484="Country",SUMIFS(Data!AY:AY,Data!Z:Z,"TM",Data!R:R,Data!M484),0)))))))</f>
        <v>0</v>
      </c>
      <c r="AZ484" s="18">
        <f>IF(Z484="TM",(COUNTIFS(Orders!AD:AD,Data!M484,Orders!W:W,0,Orders!X:X,0,Orders!S:S,"*Tab*")+COUNTIFS(Orders!AD:AD,Data!M484,Orders!W:W,1,Orders!X:X,1,Orders!S:S,"*Tab*")),IF(Data!Z484="AAM",SUMIFS(Data!AZ:AZ,Data!Z:Z,"TM",Data!X:X,Data!M484),IF(Data!Z484="AM",SUMIFS(Data!AZ:AZ,Data!Z:Z,"TM",Data!V:V,Data!M484),IF(Data!Z484="AZM",SUMIFS(Data!AZ:AZ,Data!Z:Z,"TM",Data!U:U,Data!M484),IF(Data!Z484="Zone",SUMIFS(Data!AZ:AZ,Data!Z:Z,"TM",Data!T:T,Data!M484),IF(Data!Z484="Region",SUMIFS(Data!AZ:AZ,Data!Z:Z,"TM",Data!S:S,Data!M484),IF(Data!Z484="Country",SUMIFS(Data!AZ:AZ,Data!Z:Z,"TM",Data!R:R,Data!M484),0)))))))</f>
        <v>0</v>
      </c>
      <c r="BA484" s="18">
        <f>IF(Z484="TM",(COUNTIFS(Orders!AD:AD,Data!M484,Orders!W:W,0,Orders!X:X,0,Orders!S:S,"*Dental*")+COUNTIFS(Orders!AD:AD,Data!M484,Orders!W:W,1,Orders!X:X,1,Orders!S:S,"*Dental*")+COUNTIFS(Orders!AD:AD,Data!M484,Orders!W:W,0,Orders!X:X,0,Orders!S:S,"*Pediatric*")+COUNTIFS(Orders!AD:AD,Data!M484,Orders!W:W,1,Orders!X:X,1,Orders!S:S,"*Pediatric*")),IF(Data!Z484="AAM",SUMIFS(Data!BA:BA,Data!Z:Z,"TM",Data!X:X,Data!M484),IF(Data!Z484="AM",SUMIFS(Data!BA:BA,Data!Z:Z,"TM",Data!V:V,Data!M484),IF(Data!Z484="AZM",SUMIFS(Data!BA:BA,Data!Z:Z,"TM",Data!U:U,Data!M484),IF(Data!Z484="Zone",SUMIFS(Data!BA:BA,Data!Z:Z,"TM",Data!T:T,Data!M484),IF(Data!Z484="Region",SUMIFS(Data!BA:BA,Data!Z:Z,"TM",Data!S:S,Data!M484),IF(Data!Z484="Country",SUMIFS(Data!BA:BA,Data!Z:Z,"TM",Data!R:R,Data!M484),0)))))))</f>
        <v>0</v>
      </c>
      <c r="BB484" s="18">
        <f>IF(Z484="TM",(COUNTIFS(Orders!AD:AD,Data!M484,Orders!W:W,0,Orders!X:X,0,Orders!S:S,"*Fabric*")+COUNTIFS(Orders!AD:AD,Data!M484,Orders!W:W,1,Orders!X:X,1,Orders!S:S,"*Fabric*")),IF(Data!Z484="AAM",SUMIFS(Data!BB:BB,Data!Z:Z,"TM",Data!X:X,Data!M484),IF(Data!Z484="AM",SUMIFS(Data!BB:BB,Data!Z:Z,"TM",Data!V:V,Data!M484),IF(Data!Z484="AZM",SUMIFS(Data!BB:BB,Data!Z:Z,"TM",Data!U:U,Data!M484),IF(Data!Z484="Zone",SUMIFS(Data!BB:BB,Data!Z:Z,"TM",Data!T:T,Data!M484),IF(Data!Z484="Region",SUMIFS(Data!BB:BB,Data!Z:Z,"TM",Data!S:S,Data!M484),IF(Data!Z484="Country",SUMIFS(Data!BB:BB,Data!Z:Z,"TM",Data!R:R,Data!M484),0)))))))</f>
        <v>0</v>
      </c>
    </row>
    <row r="485" spans="1:54" ht="15.75" x14ac:dyDescent="0.3">
      <c r="A485" s="33" t="str">
        <f t="shared" si="139"/>
        <v/>
      </c>
      <c r="B485" s="33" t="b">
        <f t="shared" si="140"/>
        <v>1</v>
      </c>
      <c r="C485" s="33" t="e">
        <f>IF(ISERROR(SMALL($D$4:$D$594,E485)),””,SMALL($D$4:$D$594,E485))</f>
        <v>#NAME?</v>
      </c>
      <c r="D485" s="34" t="str">
        <f t="shared" si="141"/>
        <v/>
      </c>
      <c r="E485" s="33">
        <f>ROWS($E$4:E485)</f>
        <v>482</v>
      </c>
      <c r="F485" s="33">
        <f t="shared" si="142"/>
        <v>0</v>
      </c>
      <c r="G485" s="33">
        <f>IF(OR(Report!$C$7="",Report!$C$7="All Levels"),1,IF(Report!$C$7=Data!Z485,1,0))</f>
        <v>0</v>
      </c>
      <c r="H485" s="33">
        <f t="shared" si="143"/>
        <v>1</v>
      </c>
      <c r="I485" s="33">
        <f t="shared" si="144"/>
        <v>3</v>
      </c>
      <c r="J485" s="33">
        <f>IF(OR(Report!$F$7="",Report!$F$7="All AMs"),1,IF(Report!$F$7=Data!W485,1,0))</f>
        <v>1</v>
      </c>
      <c r="K485" s="33">
        <f>IF(OR(Report!$E$7="",Report!$E$7="All Zones"),1,IF(Report!$E$7=Data!P485,1,0))</f>
        <v>1</v>
      </c>
      <c r="L485" s="33">
        <f>IF(OR(Report!$D$7="",Report!$D$7="All Regions"),1,IF(Report!$D$7=Data!O485,1,0))</f>
        <v>1</v>
      </c>
      <c r="M485" s="67" t="s">
        <v>327</v>
      </c>
      <c r="N485" s="67" t="s">
        <v>1337</v>
      </c>
      <c r="O485" s="68" t="s">
        <v>21</v>
      </c>
      <c r="P485" s="68" t="s">
        <v>690</v>
      </c>
      <c r="Q485" s="68" t="s">
        <v>856</v>
      </c>
      <c r="R485" s="67" t="s">
        <v>777</v>
      </c>
      <c r="S485" s="67" t="s">
        <v>757</v>
      </c>
      <c r="T485" s="67" t="s">
        <v>759</v>
      </c>
      <c r="U485" s="67"/>
      <c r="V485" s="67" t="s">
        <v>855</v>
      </c>
      <c r="W485" s="67" t="s">
        <v>735</v>
      </c>
      <c r="X485" s="67"/>
      <c r="Y485" s="68" t="s">
        <v>361</v>
      </c>
      <c r="Z485" s="68" t="s">
        <v>13</v>
      </c>
      <c r="AA485" s="68" t="s">
        <v>925</v>
      </c>
      <c r="AB485" s="18">
        <f>IF(Z485="TM",IF(AA485="H",(COUNTIFS(Orders!AD:AD,Data!M485,Orders!W:W,0,Orders!X:X,0)+COUNTIFS(Orders!AD:AD,Data!M485,Orders!W:W,1,Orders!X:X,1)),0),IF(Data!Z485="AAM",SUMIFS(Data!AB:AB,Data!Z:Z,"TM",Data!X:X,Data!M485,AA:AA,"H"),IF(Data!Z485="AM",SUMIFS(Data!AB:AB,Data!Z:Z,"TM",Data!V:V,Data!M485,AA:AA,"H"),IF(Data!Z485="AZM",SUMIFS(Data!AB:AB,Data!Z:Z,"TM",Data!U:U,Data!M485,AA:AA,"H"),IF(Data!Z485="ZM",SUMIFS(Data!AB:AB,Data!Z:Z,"TM",Data!T:T,Data!M485,AA:AA,"H"),IF(Data!Z485="RM",SUMIFS(Data!AB:AB,Data!Z:Z,"TM",Data!S:S,Data!M485,AA:AA,"H"),IF(Data!Z485="CM",SUMIFS(Data!AB:AB,Data!Z:Z,"TM",Data!R:R,Data!M485,AA:AA,"H"),"")))))))</f>
        <v>0</v>
      </c>
      <c r="AC485" s="28">
        <f>IF(Z485="TM",IF(AA485="H",(SUMIFS(Orders!AG:AG,Orders!AD:AD,Data!M485,Orders!W:W,0,Orders!X:X,0)+SUMIFS(Orders!AG:AG,Orders!AD:AD,Data!M485,Orders!W:W,1,Orders!X:X,1))/12000,0),IF(Data!Z485="AAM",SUMIFS(Data!AC:AC,Data!Z:Z,"TM",Data!X:X,Data!M485,AA:AA,"H"),IF(Data!Z485="AM",SUMIFS(Data!AC:AC,Data!Z:Z,"TM",Data!V:V,Data!M485,AA:AA,"H"),IF(Data!Z485="AZM",SUMIFS(Data!AC:AC,Data!Z:Z,"TM",Data!U:U,Data!M485,AA:AA,"H"),IF(Data!Z485="Zone",SUMIFS(Data!AC:AC,Data!Z:Z,"TM",Data!T:T,Data!M485,AA:AA,"H"),IF(Data!Z485="Region",SUMIFS(Data!AC:AC,Data!Z:Z,"TM",Data!S:S,Data!M485,AA:AA,"H"),IF(Data!Z485="Country",SUMIFS(Data!AC:AC,Data!Z:Z,"TM",Data!R:R,Data!M485,AA:AA,"H"),"")))))))</f>
        <v>0</v>
      </c>
      <c r="AD485" s="18">
        <f>IF(Z485="TM",0,IF(Data!Z485="AAM",SUMIFS(Data!AD:AD,Data!Z:Z,"TM",Data!X:X,Data!M485,AA:AA,"H"),IF(Data!Z485="AM",SUMIFS(Data!AD:AD,Data!Z:Z,"TM",Data!V:V,Data!M485,AA:AA,"H"),IF(Data!Z485="AZM",SUMIFS(Data!AD:AD,Data!Z:Z,"TM",Data!U:U,Data!M485,AA:AA,"H"),IF(Data!Z485="Zone",SUMIFS(Data!AD:AD,Data!Z:Z,"TM",Data!T:T,Data!M485,AA:AA,"H"),IF(Data!Z485="Region",SUMIFS(Data!AD:AD,Data!Z:Z,"TM",Data!S:S,Data!M485,AA:AA,"H"),IF(Data!Z485="Country",SUMIFS(Data!AD:AD,Data!Z:Z,"TM",Data!R:R,Data!M485,AA:AA,"H"),"")))))))</f>
        <v>0</v>
      </c>
      <c r="AE485" s="27">
        <f t="shared" si="128"/>
        <v>0</v>
      </c>
      <c r="AF485" s="26">
        <f t="shared" si="129"/>
        <v>0</v>
      </c>
      <c r="AG485" s="26">
        <f t="shared" si="130"/>
        <v>0</v>
      </c>
      <c r="AH485" s="26">
        <f t="shared" si="131"/>
        <v>0</v>
      </c>
      <c r="AJ485" s="28">
        <f>IF(Z485="TM",IF(AA485="U",(SUMIFS(Orders!AG:AG,Orders!AD:AD,Data!M485,Orders!W:W,0,Orders!X:X,0)+SUMIFS(Orders!AG:AG,Orders!AD:AD,Data!M485,Orders!W:W,1,Orders!X:X,1))/12000,0),IF(Data!Z485="AAM",SUMIFS(Data!AJ:AJ,Data!Z:Z,"TM",Data!X:X,Data!M485,AA:AA,"U"),IF(Data!Z485="AM",SUMIFS(Data!AJ:AJ,Data!Z:Z,"TM",Data!V:V,Data!M485,AA:AA,"U"),IF(Data!Z485="AZM",SUMIFS(Data!AJ:AJ,Data!Z:Z,"TM",Data!U:U,Data!M485,AA:AA,"U"),IF(Data!Z485="Zone",SUMIFS(Data!AJ:AJ,Data!Z:Z,"TM",Data!T:T,Data!M485,AA:AA,"U"),IF(Data!Z485="Region",SUMIFS(Data!AJ:AJ,Data!Z:Z,"TM",Data!S:S,Data!M485,AA:AA,"U"),IF(Data!Z485="Country",SUMIFS(Data!AJ:AJ,Data!Z:Z,"TM",Data!R:R,Data!M485,AA:AA,"U"),"")))))))</f>
        <v>0.83250000000000002</v>
      </c>
      <c r="AK485" s="18">
        <f>IF(Z485="TM",IF(AA485="U",(SUMIFS(Orders!AG:AG,Orders!AD:AD,Data!M485,Orders!W:W,0,Orders!X:X,0)+SUMIFS(Orders!AG:AG,Orders!AD:AD,Data!M485,Orders!W:W,1,Orders!X:X,1)),0),IF(Data!Z485="AAM",SUMIFS(Data!AK:AK,Data!Z:Z,"TM",Data!X:X,Data!M485,AA:AA,"U"),IF(Data!Z485="AM",SUMIFS(Data!AK:AK,Data!Z:Z,"TM",Data!V:V,Data!M485,AA:AA,"U"),IF(Data!Z485="AZM",SUMIFS(Data!AK:AK,Data!Z:Z,"TM",Data!U:U,Data!M485,AA:AA,"U"),IF(Data!Z485="Zone",SUMIFS(Data!AK:AK,Data!Z:Z,"TM",Data!T:T,Data!M485,AA:AA,"U"),IF(Data!Z485="Region",SUMIFS(Data!AK:AK,Data!Z:Z,"TM",Data!S:S,Data!M485,AA:AA,"U"),IF(Data!Z485="Country",SUMIFS(Data!AK:AK,Data!Z:Z,"TM",Data!R:R,Data!M485,AA:AA,"U"),"")))))))</f>
        <v>9990</v>
      </c>
      <c r="AL485" s="18">
        <f>IF(Z485="TM",12000*0,IF(Data!Z485="AAM",SUMIFS(Data!AL:AL,Data!Z:Z,"TM",Data!X:X,Data!M485,AA:AA,"H"),IF(Data!Z485="AM",SUMIFS(Data!AL:AL,Data!Z:Z,"TM",Data!V:V,Data!M485,AA:AA,"H"),IF(Data!Z485="AZM",SUMIFS(Data!AL:AL,Data!Z:Z,"TM",Data!U:U,Data!M485,AA:AA,"H"),IF(Data!Z485="Zone",SUMIFS(Data!AL:AL,Data!Z:Z,"TM",Data!T:T,Data!M485,AA:AA,"H"),IF(Data!Z485="Region",SUMIFS(Data!AL:AL,Data!Z:Z,"TM",Data!S:S,Data!M485,AA:AA,"H"),IF(Data!Z485="Country",SUMIFS(Data!AL:AL,Data!Z:Z,"TM",Data!R:R,Data!M485,AA:AA,"H"),"")))))))</f>
        <v>0</v>
      </c>
      <c r="AM485" s="27">
        <f t="shared" si="132"/>
        <v>0</v>
      </c>
      <c r="AN485" s="26">
        <f t="shared" si="133"/>
        <v>0</v>
      </c>
      <c r="AO485" s="26">
        <f t="shared" si="134"/>
        <v>0</v>
      </c>
      <c r="AQ485" s="28">
        <f t="shared" si="135"/>
        <v>0.83250000000000002</v>
      </c>
      <c r="AR485" s="18">
        <f t="shared" si="136"/>
        <v>9990</v>
      </c>
      <c r="AS485" s="18">
        <f t="shared" si="137"/>
        <v>0</v>
      </c>
      <c r="AT485" s="27">
        <f t="shared" si="138"/>
        <v>0</v>
      </c>
      <c r="AU485" s="27"/>
      <c r="AV485" s="27"/>
      <c r="AW485" s="18">
        <f>IF(Z485="TM",(COUNTIFS(Orders!AD:AD,Data!M485,Orders!W:W,0,Orders!X:X,0,Orders!S:S,"*Ray*")+COUNTIFS(Orders!AD:AD,Data!M485,Orders!W:W,1,Orders!X:X,1,Orders!S:S,"*Ray*")+COUNTIFS(Orders!AD:AD,Data!M485,Orders!W:W,0,Orders!X:X,0,Orders!S:S,"*Fabric*")+COUNTIFS(Orders!AD:AD,Data!M485,Orders!W:W,1,Orders!X:X,1,Orders!S:S,"*Fabric*")),IF(Data!Z485="AAM",SUMIFS(Data!AW:AW,Data!Z:Z,"TM",Data!X:X,Data!M485),IF(Data!Z485="AM",SUMIFS(Data!AW:AW,Data!Z:Z,"TM",Data!V:V,Data!M485),IF(Data!Z485="AZM",SUMIFS(Data!AW:AW,Data!Z:Z,"TM",Data!U:U,Data!M485),IF(Data!Z485="Zone",SUMIFS(Data!AW:AW,Data!Z:Z,"TM",Data!T:T,Data!M485),IF(Data!Z485="Region",SUMIFS(Data!AW:AW,Data!Z:Z,"TM",Data!S:S,Data!M485),IF(Data!Z485="Country",SUMIFS(Data!AW:AW,Data!Z:Z,"TM",Data!R:R,Data!M485),0)))))))</f>
        <v>1</v>
      </c>
      <c r="AX485" s="18">
        <f>IF(Z485="TM",(COUNTIFS(Orders!AD:AD,Data!M485,Orders!W:W,0,Orders!X:X,0,Orders!S:S,"*Starter*")+COUNTIFS(Orders!AD:AD,Data!M485,Orders!W:W,1,Orders!X:X,1,Orders!S:S,"*Starter*")),IF(Data!Z485="AAM",SUMIFS(Data!AX:AX,Data!Z:Z,"TM",Data!X:X,Data!M485),IF(Data!Z485="AM",SUMIFS(Data!AX:AX,Data!Z:Z,"TM",Data!V:V,Data!M485),IF(Data!Z485="AZM",SUMIFS(Data!AX:AX,Data!Z:Z,"TM",Data!U:U,Data!M485),IF(Data!Z485="Zone",SUMIFS(Data!AX:AX,Data!Z:Z,"TM",Data!T:T,Data!M485),IF(Data!Z485="Region",SUMIFS(Data!AX:AX,Data!Z:Z,"TM",Data!S:S,Data!M485),IF(Data!Z485="Country",SUMIFS(Data!AX:AX,Data!Z:Z,"TM",Data!R:R,Data!M485),0)))))))</f>
        <v>0</v>
      </c>
      <c r="AY485" s="18">
        <f>IF(Z485="TM",(COUNTIFS(Orders!AD:AD,Data!M485,Orders!W:W,0,Orders!X:X,0,Orders!S:S,"*Pro*")+COUNTIFS(Orders!AD:AD,Data!M485,Orders!W:W,1,Orders!X:X,1,Orders!S:S,"*Pro*")),IF(Data!Z485="AAM",SUMIFS(Data!AY:AY,Data!Z:Z,"TM",Data!X:X,Data!M485),IF(Data!Z485="AM",SUMIFS(Data!AY:AY,Data!Z:Z,"TM",Data!V:V,Data!M485),IF(Data!Z485="AZM",SUMIFS(Data!AY:AY,Data!Z:Z,"TM",Data!U:U,Data!M485),IF(Data!Z485="Zone",SUMIFS(Data!AY:AY,Data!Z:Z,"TM",Data!T:T,Data!M485),IF(Data!Z485="Region",SUMIFS(Data!AY:AY,Data!Z:Z,"TM",Data!S:S,Data!M485),IF(Data!Z485="Country",SUMIFS(Data!AY:AY,Data!Z:Z,"TM",Data!R:R,Data!M485),0)))))))</f>
        <v>1</v>
      </c>
      <c r="AZ485" s="18">
        <f>IF(Z485="TM",(COUNTIFS(Orders!AD:AD,Data!M485,Orders!W:W,0,Orders!X:X,0,Orders!S:S,"*Tab*")+COUNTIFS(Orders!AD:AD,Data!M485,Orders!W:W,1,Orders!X:X,1,Orders!S:S,"*Tab*")),IF(Data!Z485="AAM",SUMIFS(Data!AZ:AZ,Data!Z:Z,"TM",Data!X:X,Data!M485),IF(Data!Z485="AM",SUMIFS(Data!AZ:AZ,Data!Z:Z,"TM",Data!V:V,Data!M485),IF(Data!Z485="AZM",SUMIFS(Data!AZ:AZ,Data!Z:Z,"TM",Data!U:U,Data!M485),IF(Data!Z485="Zone",SUMIFS(Data!AZ:AZ,Data!Z:Z,"TM",Data!T:T,Data!M485),IF(Data!Z485="Region",SUMIFS(Data!AZ:AZ,Data!Z:Z,"TM",Data!S:S,Data!M485),IF(Data!Z485="Country",SUMIFS(Data!AZ:AZ,Data!Z:Z,"TM",Data!R:R,Data!M485),0)))))))</f>
        <v>0</v>
      </c>
      <c r="BA485" s="18">
        <f>IF(Z485="TM",(COUNTIFS(Orders!AD:AD,Data!M485,Orders!W:W,0,Orders!X:X,0,Orders!S:S,"*Dental*")+COUNTIFS(Orders!AD:AD,Data!M485,Orders!W:W,1,Orders!X:X,1,Orders!S:S,"*Dental*")+COUNTIFS(Orders!AD:AD,Data!M485,Orders!W:W,0,Orders!X:X,0,Orders!S:S,"*Pediatric*")+COUNTIFS(Orders!AD:AD,Data!M485,Orders!W:W,1,Orders!X:X,1,Orders!S:S,"*Pediatric*")),IF(Data!Z485="AAM",SUMIFS(Data!BA:BA,Data!Z:Z,"TM",Data!X:X,Data!M485),IF(Data!Z485="AM",SUMIFS(Data!BA:BA,Data!Z:Z,"TM",Data!V:V,Data!M485),IF(Data!Z485="AZM",SUMIFS(Data!BA:BA,Data!Z:Z,"TM",Data!U:U,Data!M485),IF(Data!Z485="Zone",SUMIFS(Data!BA:BA,Data!Z:Z,"TM",Data!T:T,Data!M485),IF(Data!Z485="Region",SUMIFS(Data!BA:BA,Data!Z:Z,"TM",Data!S:S,Data!M485),IF(Data!Z485="Country",SUMIFS(Data!BA:BA,Data!Z:Z,"TM",Data!R:R,Data!M485),0)))))))</f>
        <v>0</v>
      </c>
      <c r="BB485" s="18">
        <f>IF(Z485="TM",(COUNTIFS(Orders!AD:AD,Data!M485,Orders!W:W,0,Orders!X:X,0,Orders!S:S,"*Fabric*")+COUNTIFS(Orders!AD:AD,Data!M485,Orders!W:W,1,Orders!X:X,1,Orders!S:S,"*Fabric*")),IF(Data!Z485="AAM",SUMIFS(Data!BB:BB,Data!Z:Z,"TM",Data!X:X,Data!M485),IF(Data!Z485="AM",SUMIFS(Data!BB:BB,Data!Z:Z,"TM",Data!V:V,Data!M485),IF(Data!Z485="AZM",SUMIFS(Data!BB:BB,Data!Z:Z,"TM",Data!U:U,Data!M485),IF(Data!Z485="Zone",SUMIFS(Data!BB:BB,Data!Z:Z,"TM",Data!T:T,Data!M485),IF(Data!Z485="Region",SUMIFS(Data!BB:BB,Data!Z:Z,"TM",Data!S:S,Data!M485),IF(Data!Z485="Country",SUMIFS(Data!BB:BB,Data!Z:Z,"TM",Data!R:R,Data!M485),0)))))))</f>
        <v>0</v>
      </c>
    </row>
    <row r="486" spans="1:54" ht="15.75" x14ac:dyDescent="0.3">
      <c r="A486" s="33" t="str">
        <f t="shared" si="139"/>
        <v/>
      </c>
      <c r="B486" s="33" t="b">
        <f t="shared" si="140"/>
        <v>1</v>
      </c>
      <c r="C486" s="33" t="e">
        <f>IF(ISERROR(SMALL($D$4:$D$594,E486)),””,SMALL($D$4:$D$594,E486))</f>
        <v>#NAME?</v>
      </c>
      <c r="D486" s="34" t="str">
        <f t="shared" si="141"/>
        <v/>
      </c>
      <c r="E486" s="33">
        <f>ROWS($E$4:E486)</f>
        <v>483</v>
      </c>
      <c r="F486" s="33">
        <f t="shared" si="142"/>
        <v>0</v>
      </c>
      <c r="G486" s="33">
        <f>IF(OR(Report!$C$7="",Report!$C$7="All Levels"),1,IF(Report!$C$7=Data!Z486,1,0))</f>
        <v>0</v>
      </c>
      <c r="H486" s="33">
        <f t="shared" si="143"/>
        <v>1</v>
      </c>
      <c r="I486" s="33">
        <f t="shared" si="144"/>
        <v>3</v>
      </c>
      <c r="J486" s="33">
        <f>IF(OR(Report!$F$7="",Report!$F$7="All AMs"),1,IF(Report!$F$7=Data!W486,1,0))</f>
        <v>1</v>
      </c>
      <c r="K486" s="33">
        <f>IF(OR(Report!$E$7="",Report!$E$7="All Zones"),1,IF(Report!$E$7=Data!P486,1,0))</f>
        <v>1</v>
      </c>
      <c r="L486" s="33">
        <f>IF(OR(Report!$D$7="",Report!$D$7="All Regions"),1,IF(Report!$D$7=Data!O486,1,0))</f>
        <v>1</v>
      </c>
      <c r="M486" s="67" t="s">
        <v>624</v>
      </c>
      <c r="N486" s="67" t="s">
        <v>900</v>
      </c>
      <c r="O486" s="68" t="s">
        <v>21</v>
      </c>
      <c r="P486" s="68" t="s">
        <v>690</v>
      </c>
      <c r="Q486" s="68" t="s">
        <v>856</v>
      </c>
      <c r="R486" s="67" t="s">
        <v>777</v>
      </c>
      <c r="S486" s="67" t="s">
        <v>757</v>
      </c>
      <c r="T486" s="67" t="s">
        <v>759</v>
      </c>
      <c r="U486" s="67"/>
      <c r="V486" s="67" t="s">
        <v>389</v>
      </c>
      <c r="W486" s="67" t="s">
        <v>736</v>
      </c>
      <c r="X486" s="67" t="s">
        <v>624</v>
      </c>
      <c r="Y486" s="68" t="s">
        <v>361</v>
      </c>
      <c r="Z486" s="68" t="s">
        <v>13</v>
      </c>
      <c r="AA486" s="68" t="s">
        <v>70</v>
      </c>
      <c r="AB486" s="18">
        <f>IF(Z486="TM",IF(AA486="H",(COUNTIFS(Orders!AD:AD,Data!M486,Orders!W:W,0,Orders!X:X,0)+COUNTIFS(Orders!AD:AD,Data!M486,Orders!W:W,1,Orders!X:X,1)),0),IF(Data!Z486="AAM",SUMIFS(Data!AB:AB,Data!Z:Z,"TM",Data!X:X,Data!M486,AA:AA,"H"),IF(Data!Z486="AM",SUMIFS(Data!AB:AB,Data!Z:Z,"TM",Data!V:V,Data!M486,AA:AA,"H"),IF(Data!Z486="AZM",SUMIFS(Data!AB:AB,Data!Z:Z,"TM",Data!U:U,Data!M486,AA:AA,"H"),IF(Data!Z486="ZM",SUMIFS(Data!AB:AB,Data!Z:Z,"TM",Data!T:T,Data!M486,AA:AA,"H"),IF(Data!Z486="RM",SUMIFS(Data!AB:AB,Data!Z:Z,"TM",Data!S:S,Data!M486,AA:AA,"H"),IF(Data!Z486="CM",SUMIFS(Data!AB:AB,Data!Z:Z,"TM",Data!R:R,Data!M486,AA:AA,"H"),"")))))))</f>
        <v>0</v>
      </c>
      <c r="AC486" s="28">
        <f>IF(Z486="TM",IF(AA486="H",(SUMIFS(Orders!AG:AG,Orders!AD:AD,Data!M486,Orders!W:W,0,Orders!X:X,0)+SUMIFS(Orders!AG:AG,Orders!AD:AD,Data!M486,Orders!W:W,1,Orders!X:X,1))/12000,0),IF(Data!Z486="AAM",SUMIFS(Data!AC:AC,Data!Z:Z,"TM",Data!X:X,Data!M486,AA:AA,"H"),IF(Data!Z486="AM",SUMIFS(Data!AC:AC,Data!Z:Z,"TM",Data!V:V,Data!M486,AA:AA,"H"),IF(Data!Z486="AZM",SUMIFS(Data!AC:AC,Data!Z:Z,"TM",Data!U:U,Data!M486,AA:AA,"H"),IF(Data!Z486="Zone",SUMIFS(Data!AC:AC,Data!Z:Z,"TM",Data!T:T,Data!M486,AA:AA,"H"),IF(Data!Z486="Region",SUMIFS(Data!AC:AC,Data!Z:Z,"TM",Data!S:S,Data!M486,AA:AA,"H"),IF(Data!Z486="Country",SUMIFS(Data!AC:AC,Data!Z:Z,"TM",Data!R:R,Data!M486,AA:AA,"H"),"")))))))</f>
        <v>0</v>
      </c>
      <c r="AD486" s="18">
        <f>IF(Z486="TM",0,IF(Data!Z486="AAM",SUMIFS(Data!AD:AD,Data!Z:Z,"TM",Data!X:X,Data!M486,AA:AA,"H"),IF(Data!Z486="AM",SUMIFS(Data!AD:AD,Data!Z:Z,"TM",Data!V:V,Data!M486,AA:AA,"H"),IF(Data!Z486="AZM",SUMIFS(Data!AD:AD,Data!Z:Z,"TM",Data!U:U,Data!M486,AA:AA,"H"),IF(Data!Z486="Zone",SUMIFS(Data!AD:AD,Data!Z:Z,"TM",Data!T:T,Data!M486,AA:AA,"H"),IF(Data!Z486="Region",SUMIFS(Data!AD:AD,Data!Z:Z,"TM",Data!S:S,Data!M486,AA:AA,"H"),IF(Data!Z486="Country",SUMIFS(Data!AD:AD,Data!Z:Z,"TM",Data!R:R,Data!M486,AA:AA,"H"),"")))))))</f>
        <v>0</v>
      </c>
      <c r="AE486" s="27">
        <f t="shared" si="128"/>
        <v>0</v>
      </c>
      <c r="AF486" s="26">
        <f t="shared" si="129"/>
        <v>0</v>
      </c>
      <c r="AG486" s="26">
        <f t="shared" si="130"/>
        <v>0</v>
      </c>
      <c r="AH486" s="26">
        <f t="shared" si="131"/>
        <v>0</v>
      </c>
      <c r="AJ486" s="28">
        <f>IF(Z486="TM",IF(AA486="U",(SUMIFS(Orders!AG:AG,Orders!AD:AD,Data!M486,Orders!W:W,0,Orders!X:X,0)+SUMIFS(Orders!AG:AG,Orders!AD:AD,Data!M486,Orders!W:W,1,Orders!X:X,1))/12000,0),IF(Data!Z486="AAM",SUMIFS(Data!AJ:AJ,Data!Z:Z,"TM",Data!X:X,Data!M486,AA:AA,"U"),IF(Data!Z486="AM",SUMIFS(Data!AJ:AJ,Data!Z:Z,"TM",Data!V:V,Data!M486,AA:AA,"U"),IF(Data!Z486="AZM",SUMIFS(Data!AJ:AJ,Data!Z:Z,"TM",Data!U:U,Data!M486,AA:AA,"U"),IF(Data!Z486="Zone",SUMIFS(Data!AJ:AJ,Data!Z:Z,"TM",Data!T:T,Data!M486,AA:AA,"U"),IF(Data!Z486="Region",SUMIFS(Data!AJ:AJ,Data!Z:Z,"TM",Data!S:S,Data!M486,AA:AA,"U"),IF(Data!Z486="Country",SUMIFS(Data!AJ:AJ,Data!Z:Z,"TM",Data!R:R,Data!M486,AA:AA,"U"),"")))))))</f>
        <v>0</v>
      </c>
      <c r="AK486" s="18">
        <f>IF(Z486="TM",IF(AA486="U",(SUMIFS(Orders!AG:AG,Orders!AD:AD,Data!M486,Orders!W:W,0,Orders!X:X,0)+SUMIFS(Orders!AG:AG,Orders!AD:AD,Data!M486,Orders!W:W,1,Orders!X:X,1)),0),IF(Data!Z486="AAM",SUMIFS(Data!AK:AK,Data!Z:Z,"TM",Data!X:X,Data!M486,AA:AA,"U"),IF(Data!Z486="AM",SUMIFS(Data!AK:AK,Data!Z:Z,"TM",Data!V:V,Data!M486,AA:AA,"U"),IF(Data!Z486="AZM",SUMIFS(Data!AK:AK,Data!Z:Z,"TM",Data!U:U,Data!M486,AA:AA,"U"),IF(Data!Z486="Zone",SUMIFS(Data!AK:AK,Data!Z:Z,"TM",Data!T:T,Data!M486,AA:AA,"U"),IF(Data!Z486="Region",SUMIFS(Data!AK:AK,Data!Z:Z,"TM",Data!S:S,Data!M486,AA:AA,"U"),IF(Data!Z486="Country",SUMIFS(Data!AK:AK,Data!Z:Z,"TM",Data!R:R,Data!M486,AA:AA,"U"),"")))))))</f>
        <v>0</v>
      </c>
      <c r="AL486" s="18">
        <f>IF(Z486="TM",12000*0,IF(Data!Z486="AAM",SUMIFS(Data!AL:AL,Data!Z:Z,"TM",Data!X:X,Data!M486,AA:AA,"H"),IF(Data!Z486="AM",SUMIFS(Data!AL:AL,Data!Z:Z,"TM",Data!V:V,Data!M486,AA:AA,"H"),IF(Data!Z486="AZM",SUMIFS(Data!AL:AL,Data!Z:Z,"TM",Data!U:U,Data!M486,AA:AA,"H"),IF(Data!Z486="Zone",SUMIFS(Data!AL:AL,Data!Z:Z,"TM",Data!T:T,Data!M486,AA:AA,"H"),IF(Data!Z486="Region",SUMIFS(Data!AL:AL,Data!Z:Z,"TM",Data!S:S,Data!M486,AA:AA,"H"),IF(Data!Z486="Country",SUMIFS(Data!AL:AL,Data!Z:Z,"TM",Data!R:R,Data!M486,AA:AA,"H"),"")))))))</f>
        <v>0</v>
      </c>
      <c r="AM486" s="27">
        <f t="shared" si="132"/>
        <v>0</v>
      </c>
      <c r="AN486" s="26">
        <f t="shared" si="133"/>
        <v>0</v>
      </c>
      <c r="AO486" s="26">
        <f t="shared" si="134"/>
        <v>0</v>
      </c>
      <c r="AQ486" s="28">
        <f t="shared" si="135"/>
        <v>0</v>
      </c>
      <c r="AR486" s="18">
        <f t="shared" si="136"/>
        <v>0</v>
      </c>
      <c r="AS486" s="18">
        <f t="shared" si="137"/>
        <v>0</v>
      </c>
      <c r="AT486" s="27">
        <f t="shared" si="138"/>
        <v>0</v>
      </c>
      <c r="AU486" s="27"/>
      <c r="AV486" s="27"/>
      <c r="AW486" s="18">
        <f>IF(Z486="TM",(COUNTIFS(Orders!AD:AD,Data!M486,Orders!W:W,0,Orders!X:X,0,Orders!S:S,"*Ray*")+COUNTIFS(Orders!AD:AD,Data!M486,Orders!W:W,1,Orders!X:X,1,Orders!S:S,"*Ray*")+COUNTIFS(Orders!AD:AD,Data!M486,Orders!W:W,0,Orders!X:X,0,Orders!S:S,"*Fabric*")+COUNTIFS(Orders!AD:AD,Data!M486,Orders!W:W,1,Orders!X:X,1,Orders!S:S,"*Fabric*")),IF(Data!Z486="AAM",SUMIFS(Data!AW:AW,Data!Z:Z,"TM",Data!X:X,Data!M486),IF(Data!Z486="AM",SUMIFS(Data!AW:AW,Data!Z:Z,"TM",Data!V:V,Data!M486),IF(Data!Z486="AZM",SUMIFS(Data!AW:AW,Data!Z:Z,"TM",Data!U:U,Data!M486),IF(Data!Z486="Zone",SUMIFS(Data!AW:AW,Data!Z:Z,"TM",Data!T:T,Data!M486),IF(Data!Z486="Region",SUMIFS(Data!AW:AW,Data!Z:Z,"TM",Data!S:S,Data!M486),IF(Data!Z486="Country",SUMIFS(Data!AW:AW,Data!Z:Z,"TM",Data!R:R,Data!M486),0)))))))</f>
        <v>0</v>
      </c>
      <c r="AX486" s="18">
        <f>IF(Z486="TM",(COUNTIFS(Orders!AD:AD,Data!M486,Orders!W:W,0,Orders!X:X,0,Orders!S:S,"*Starter*")+COUNTIFS(Orders!AD:AD,Data!M486,Orders!W:W,1,Orders!X:X,1,Orders!S:S,"*Starter*")),IF(Data!Z486="AAM",SUMIFS(Data!AX:AX,Data!Z:Z,"TM",Data!X:X,Data!M486),IF(Data!Z486="AM",SUMIFS(Data!AX:AX,Data!Z:Z,"TM",Data!V:V,Data!M486),IF(Data!Z486="AZM",SUMIFS(Data!AX:AX,Data!Z:Z,"TM",Data!U:U,Data!M486),IF(Data!Z486="Zone",SUMIFS(Data!AX:AX,Data!Z:Z,"TM",Data!T:T,Data!M486),IF(Data!Z486="Region",SUMIFS(Data!AX:AX,Data!Z:Z,"TM",Data!S:S,Data!M486),IF(Data!Z486="Country",SUMIFS(Data!AX:AX,Data!Z:Z,"TM",Data!R:R,Data!M486),0)))))))</f>
        <v>0</v>
      </c>
      <c r="AY486" s="18">
        <f>IF(Z486="TM",(COUNTIFS(Orders!AD:AD,Data!M486,Orders!W:W,0,Orders!X:X,0,Orders!S:S,"*Pro*")+COUNTIFS(Orders!AD:AD,Data!M486,Orders!W:W,1,Orders!X:X,1,Orders!S:S,"*Pro*")),IF(Data!Z486="AAM",SUMIFS(Data!AY:AY,Data!Z:Z,"TM",Data!X:X,Data!M486),IF(Data!Z486="AM",SUMIFS(Data!AY:AY,Data!Z:Z,"TM",Data!V:V,Data!M486),IF(Data!Z486="AZM",SUMIFS(Data!AY:AY,Data!Z:Z,"TM",Data!U:U,Data!M486),IF(Data!Z486="Zone",SUMIFS(Data!AY:AY,Data!Z:Z,"TM",Data!T:T,Data!M486),IF(Data!Z486="Region",SUMIFS(Data!AY:AY,Data!Z:Z,"TM",Data!S:S,Data!M486),IF(Data!Z486="Country",SUMIFS(Data!AY:AY,Data!Z:Z,"TM",Data!R:R,Data!M486),0)))))))</f>
        <v>0</v>
      </c>
      <c r="AZ486" s="18">
        <f>IF(Z486="TM",(COUNTIFS(Orders!AD:AD,Data!M486,Orders!W:W,0,Orders!X:X,0,Orders!S:S,"*Tab*")+COUNTIFS(Orders!AD:AD,Data!M486,Orders!W:W,1,Orders!X:X,1,Orders!S:S,"*Tab*")),IF(Data!Z486="AAM",SUMIFS(Data!AZ:AZ,Data!Z:Z,"TM",Data!X:X,Data!M486),IF(Data!Z486="AM",SUMIFS(Data!AZ:AZ,Data!Z:Z,"TM",Data!V:V,Data!M486),IF(Data!Z486="AZM",SUMIFS(Data!AZ:AZ,Data!Z:Z,"TM",Data!U:U,Data!M486),IF(Data!Z486="Zone",SUMIFS(Data!AZ:AZ,Data!Z:Z,"TM",Data!T:T,Data!M486),IF(Data!Z486="Region",SUMIFS(Data!AZ:AZ,Data!Z:Z,"TM",Data!S:S,Data!M486),IF(Data!Z486="Country",SUMIFS(Data!AZ:AZ,Data!Z:Z,"TM",Data!R:R,Data!M486),0)))))))</f>
        <v>0</v>
      </c>
      <c r="BA486" s="18">
        <f>IF(Z486="TM",(COUNTIFS(Orders!AD:AD,Data!M486,Orders!W:W,0,Orders!X:X,0,Orders!S:S,"*Dental*")+COUNTIFS(Orders!AD:AD,Data!M486,Orders!W:W,1,Orders!X:X,1,Orders!S:S,"*Dental*")+COUNTIFS(Orders!AD:AD,Data!M486,Orders!W:W,0,Orders!X:X,0,Orders!S:S,"*Pediatric*")+COUNTIFS(Orders!AD:AD,Data!M486,Orders!W:W,1,Orders!X:X,1,Orders!S:S,"*Pediatric*")),IF(Data!Z486="AAM",SUMIFS(Data!BA:BA,Data!Z:Z,"TM",Data!X:X,Data!M486),IF(Data!Z486="AM",SUMIFS(Data!BA:BA,Data!Z:Z,"TM",Data!V:V,Data!M486),IF(Data!Z486="AZM",SUMIFS(Data!BA:BA,Data!Z:Z,"TM",Data!U:U,Data!M486),IF(Data!Z486="Zone",SUMIFS(Data!BA:BA,Data!Z:Z,"TM",Data!T:T,Data!M486),IF(Data!Z486="Region",SUMIFS(Data!BA:BA,Data!Z:Z,"TM",Data!S:S,Data!M486),IF(Data!Z486="Country",SUMIFS(Data!BA:BA,Data!Z:Z,"TM",Data!R:R,Data!M486),0)))))))</f>
        <v>0</v>
      </c>
      <c r="BB486" s="18">
        <f>IF(Z486="TM",(COUNTIFS(Orders!AD:AD,Data!M486,Orders!W:W,0,Orders!X:X,0,Orders!S:S,"*Fabric*")+COUNTIFS(Orders!AD:AD,Data!M486,Orders!W:W,1,Orders!X:X,1,Orders!S:S,"*Fabric*")),IF(Data!Z486="AAM",SUMIFS(Data!BB:BB,Data!Z:Z,"TM",Data!X:X,Data!M486),IF(Data!Z486="AM",SUMIFS(Data!BB:BB,Data!Z:Z,"TM",Data!V:V,Data!M486),IF(Data!Z486="AZM",SUMIFS(Data!BB:BB,Data!Z:Z,"TM",Data!U:U,Data!M486),IF(Data!Z486="Zone",SUMIFS(Data!BB:BB,Data!Z:Z,"TM",Data!T:T,Data!M486),IF(Data!Z486="Region",SUMIFS(Data!BB:BB,Data!Z:Z,"TM",Data!S:S,Data!M486),IF(Data!Z486="Country",SUMIFS(Data!BB:BB,Data!Z:Z,"TM",Data!R:R,Data!M486),0)))))))</f>
        <v>0</v>
      </c>
    </row>
    <row r="487" spans="1:54" ht="15.75" x14ac:dyDescent="0.3">
      <c r="A487" s="33" t="str">
        <f t="shared" si="139"/>
        <v/>
      </c>
      <c r="B487" s="33" t="b">
        <f t="shared" si="140"/>
        <v>1</v>
      </c>
      <c r="C487" s="33" t="e">
        <f>IF(ISERROR(SMALL($D$4:$D$594,E487)),””,SMALL($D$4:$D$594,E487))</f>
        <v>#NAME?</v>
      </c>
      <c r="D487" s="34" t="str">
        <f t="shared" si="141"/>
        <v/>
      </c>
      <c r="E487" s="33">
        <f>ROWS($E$4:E487)</f>
        <v>484</v>
      </c>
      <c r="F487" s="33">
        <f t="shared" si="142"/>
        <v>0</v>
      </c>
      <c r="G487" s="33">
        <f>IF(OR(Report!$C$7="",Report!$C$7="All Levels"),1,IF(Report!$C$7=Data!Z487,1,0))</f>
        <v>0</v>
      </c>
      <c r="H487" s="33">
        <f t="shared" si="143"/>
        <v>1</v>
      </c>
      <c r="I487" s="33">
        <f t="shared" si="144"/>
        <v>3</v>
      </c>
      <c r="J487" s="33">
        <f>IF(OR(Report!$F$7="",Report!$F$7="All AMs"),1,IF(Report!$F$7=Data!W487,1,0))</f>
        <v>1</v>
      </c>
      <c r="K487" s="33">
        <f>IF(OR(Report!$E$7="",Report!$E$7="All Zones"),1,IF(Report!$E$7=Data!P487,1,0))</f>
        <v>1</v>
      </c>
      <c r="L487" s="33">
        <f>IF(OR(Report!$D$7="",Report!$D$7="All Regions"),1,IF(Report!$D$7=Data!O487,1,0))</f>
        <v>1</v>
      </c>
      <c r="M487" s="67" t="s">
        <v>381</v>
      </c>
      <c r="N487" s="67" t="s">
        <v>1338</v>
      </c>
      <c r="O487" s="68" t="s">
        <v>21</v>
      </c>
      <c r="P487" s="68" t="s">
        <v>690</v>
      </c>
      <c r="Q487" s="68" t="s">
        <v>856</v>
      </c>
      <c r="R487" s="67" t="s">
        <v>777</v>
      </c>
      <c r="S487" s="67" t="s">
        <v>757</v>
      </c>
      <c r="T487" s="67" t="s">
        <v>759</v>
      </c>
      <c r="U487" s="67"/>
      <c r="V487" s="67" t="s">
        <v>389</v>
      </c>
      <c r="W487" s="67" t="s">
        <v>736</v>
      </c>
      <c r="X487" s="67" t="s">
        <v>624</v>
      </c>
      <c r="Y487" s="68" t="s">
        <v>362</v>
      </c>
      <c r="Z487" s="68" t="s">
        <v>13</v>
      </c>
      <c r="AA487" s="68" t="s">
        <v>70</v>
      </c>
      <c r="AB487" s="18">
        <f>IF(Z487="TM",IF(AA487="H",(COUNTIFS(Orders!AD:AD,Data!M487,Orders!W:W,0,Orders!X:X,0)+COUNTIFS(Orders!AD:AD,Data!M487,Orders!W:W,1,Orders!X:X,1)),0),IF(Data!Z487="AAM",SUMIFS(Data!AB:AB,Data!Z:Z,"TM",Data!X:X,Data!M487,AA:AA,"H"),IF(Data!Z487="AM",SUMIFS(Data!AB:AB,Data!Z:Z,"TM",Data!V:V,Data!M487,AA:AA,"H"),IF(Data!Z487="AZM",SUMIFS(Data!AB:AB,Data!Z:Z,"TM",Data!U:U,Data!M487,AA:AA,"H"),IF(Data!Z487="ZM",SUMIFS(Data!AB:AB,Data!Z:Z,"TM",Data!T:T,Data!M487,AA:AA,"H"),IF(Data!Z487="RM",SUMIFS(Data!AB:AB,Data!Z:Z,"TM",Data!S:S,Data!M487,AA:AA,"H"),IF(Data!Z487="CM",SUMIFS(Data!AB:AB,Data!Z:Z,"TM",Data!R:R,Data!M487,AA:AA,"H"),"")))))))</f>
        <v>0</v>
      </c>
      <c r="AC487" s="28">
        <f>IF(Z487="TM",IF(AA487="H",(SUMIFS(Orders!AG:AG,Orders!AD:AD,Data!M487,Orders!W:W,0,Orders!X:X,0)+SUMIFS(Orders!AG:AG,Orders!AD:AD,Data!M487,Orders!W:W,1,Orders!X:X,1))/12000,0),IF(Data!Z487="AAM",SUMIFS(Data!AC:AC,Data!Z:Z,"TM",Data!X:X,Data!M487,AA:AA,"H"),IF(Data!Z487="AM",SUMIFS(Data!AC:AC,Data!Z:Z,"TM",Data!V:V,Data!M487,AA:AA,"H"),IF(Data!Z487="AZM",SUMIFS(Data!AC:AC,Data!Z:Z,"TM",Data!U:U,Data!M487,AA:AA,"H"),IF(Data!Z487="Zone",SUMIFS(Data!AC:AC,Data!Z:Z,"TM",Data!T:T,Data!M487,AA:AA,"H"),IF(Data!Z487="Region",SUMIFS(Data!AC:AC,Data!Z:Z,"TM",Data!S:S,Data!M487,AA:AA,"H"),IF(Data!Z487="Country",SUMIFS(Data!AC:AC,Data!Z:Z,"TM",Data!R:R,Data!M487,AA:AA,"H"),"")))))))</f>
        <v>0</v>
      </c>
      <c r="AD487" s="18">
        <f>IF(Z487="TM",0,IF(Data!Z487="AAM",SUMIFS(Data!AD:AD,Data!Z:Z,"TM",Data!X:X,Data!M487,AA:AA,"H"),IF(Data!Z487="AM",SUMIFS(Data!AD:AD,Data!Z:Z,"TM",Data!V:V,Data!M487,AA:AA,"H"),IF(Data!Z487="AZM",SUMIFS(Data!AD:AD,Data!Z:Z,"TM",Data!U:U,Data!M487,AA:AA,"H"),IF(Data!Z487="Zone",SUMIFS(Data!AD:AD,Data!Z:Z,"TM",Data!T:T,Data!M487,AA:AA,"H"),IF(Data!Z487="Region",SUMIFS(Data!AD:AD,Data!Z:Z,"TM",Data!S:S,Data!M487,AA:AA,"H"),IF(Data!Z487="Country",SUMIFS(Data!AD:AD,Data!Z:Z,"TM",Data!R:R,Data!M487,AA:AA,"H"),"")))))))</f>
        <v>0</v>
      </c>
      <c r="AE487" s="27">
        <f t="shared" si="128"/>
        <v>0</v>
      </c>
      <c r="AF487" s="26">
        <f t="shared" si="129"/>
        <v>0</v>
      </c>
      <c r="AG487" s="26">
        <f t="shared" si="130"/>
        <v>0</v>
      </c>
      <c r="AH487" s="26">
        <f t="shared" si="131"/>
        <v>0</v>
      </c>
      <c r="AJ487" s="28">
        <f>IF(Z487="TM",IF(AA487="U",(SUMIFS(Orders!AG:AG,Orders!AD:AD,Data!M487,Orders!W:W,0,Orders!X:X,0)+SUMIFS(Orders!AG:AG,Orders!AD:AD,Data!M487,Orders!W:W,1,Orders!X:X,1))/12000,0),IF(Data!Z487="AAM",SUMIFS(Data!AJ:AJ,Data!Z:Z,"TM",Data!X:X,Data!M487,AA:AA,"U"),IF(Data!Z487="AM",SUMIFS(Data!AJ:AJ,Data!Z:Z,"TM",Data!V:V,Data!M487,AA:AA,"U"),IF(Data!Z487="AZM",SUMIFS(Data!AJ:AJ,Data!Z:Z,"TM",Data!U:U,Data!M487,AA:AA,"U"),IF(Data!Z487="Zone",SUMIFS(Data!AJ:AJ,Data!Z:Z,"TM",Data!T:T,Data!M487,AA:AA,"U"),IF(Data!Z487="Region",SUMIFS(Data!AJ:AJ,Data!Z:Z,"TM",Data!S:S,Data!M487,AA:AA,"U"),IF(Data!Z487="Country",SUMIFS(Data!AJ:AJ,Data!Z:Z,"TM",Data!R:R,Data!M487,AA:AA,"U"),"")))))))</f>
        <v>0</v>
      </c>
      <c r="AK487" s="18">
        <f>IF(Z487="TM",IF(AA487="U",(SUMIFS(Orders!AG:AG,Orders!AD:AD,Data!M487,Orders!W:W,0,Orders!X:X,0)+SUMIFS(Orders!AG:AG,Orders!AD:AD,Data!M487,Orders!W:W,1,Orders!X:X,1)),0),IF(Data!Z487="AAM",SUMIFS(Data!AK:AK,Data!Z:Z,"TM",Data!X:X,Data!M487,AA:AA,"U"),IF(Data!Z487="AM",SUMIFS(Data!AK:AK,Data!Z:Z,"TM",Data!V:V,Data!M487,AA:AA,"U"),IF(Data!Z487="AZM",SUMIFS(Data!AK:AK,Data!Z:Z,"TM",Data!U:U,Data!M487,AA:AA,"U"),IF(Data!Z487="Zone",SUMIFS(Data!AK:AK,Data!Z:Z,"TM",Data!T:T,Data!M487,AA:AA,"U"),IF(Data!Z487="Region",SUMIFS(Data!AK:AK,Data!Z:Z,"TM",Data!S:S,Data!M487,AA:AA,"U"),IF(Data!Z487="Country",SUMIFS(Data!AK:AK,Data!Z:Z,"TM",Data!R:R,Data!M487,AA:AA,"U"),"")))))))</f>
        <v>0</v>
      </c>
      <c r="AL487" s="18">
        <f>IF(Z487="TM",12000*0,IF(Data!Z487="AAM",SUMIFS(Data!AL:AL,Data!Z:Z,"TM",Data!X:X,Data!M487,AA:AA,"H"),IF(Data!Z487="AM",SUMIFS(Data!AL:AL,Data!Z:Z,"TM",Data!V:V,Data!M487,AA:AA,"H"),IF(Data!Z487="AZM",SUMIFS(Data!AL:AL,Data!Z:Z,"TM",Data!U:U,Data!M487,AA:AA,"H"),IF(Data!Z487="Zone",SUMIFS(Data!AL:AL,Data!Z:Z,"TM",Data!T:T,Data!M487,AA:AA,"H"),IF(Data!Z487="Region",SUMIFS(Data!AL:AL,Data!Z:Z,"TM",Data!S:S,Data!M487,AA:AA,"H"),IF(Data!Z487="Country",SUMIFS(Data!AL:AL,Data!Z:Z,"TM",Data!R:R,Data!M487,AA:AA,"H"),"")))))))</f>
        <v>0</v>
      </c>
      <c r="AM487" s="27">
        <f t="shared" si="132"/>
        <v>0</v>
      </c>
      <c r="AN487" s="26">
        <f t="shared" si="133"/>
        <v>0</v>
      </c>
      <c r="AO487" s="26">
        <f t="shared" si="134"/>
        <v>0</v>
      </c>
      <c r="AQ487" s="28">
        <f t="shared" si="135"/>
        <v>0</v>
      </c>
      <c r="AR487" s="18">
        <f t="shared" si="136"/>
        <v>0</v>
      </c>
      <c r="AS487" s="18">
        <f t="shared" si="137"/>
        <v>0</v>
      </c>
      <c r="AT487" s="27">
        <f t="shared" si="138"/>
        <v>0</v>
      </c>
      <c r="AU487" s="27"/>
      <c r="AV487" s="27"/>
      <c r="AW487" s="18">
        <f>IF(Z487="TM",(COUNTIFS(Orders!AD:AD,Data!M487,Orders!W:W,0,Orders!X:X,0,Orders!S:S,"*Ray*")+COUNTIFS(Orders!AD:AD,Data!M487,Orders!W:W,1,Orders!X:X,1,Orders!S:S,"*Ray*")+COUNTIFS(Orders!AD:AD,Data!M487,Orders!W:W,0,Orders!X:X,0,Orders!S:S,"*Fabric*")+COUNTIFS(Orders!AD:AD,Data!M487,Orders!W:W,1,Orders!X:X,1,Orders!S:S,"*Fabric*")),IF(Data!Z487="AAM",SUMIFS(Data!AW:AW,Data!Z:Z,"TM",Data!X:X,Data!M487),IF(Data!Z487="AM",SUMIFS(Data!AW:AW,Data!Z:Z,"TM",Data!V:V,Data!M487),IF(Data!Z487="AZM",SUMIFS(Data!AW:AW,Data!Z:Z,"TM",Data!U:U,Data!M487),IF(Data!Z487="Zone",SUMIFS(Data!AW:AW,Data!Z:Z,"TM",Data!T:T,Data!M487),IF(Data!Z487="Region",SUMIFS(Data!AW:AW,Data!Z:Z,"TM",Data!S:S,Data!M487),IF(Data!Z487="Country",SUMIFS(Data!AW:AW,Data!Z:Z,"TM",Data!R:R,Data!M487),0)))))))</f>
        <v>0</v>
      </c>
      <c r="AX487" s="18">
        <f>IF(Z487="TM",(COUNTIFS(Orders!AD:AD,Data!M487,Orders!W:W,0,Orders!X:X,0,Orders!S:S,"*Starter*")+COUNTIFS(Orders!AD:AD,Data!M487,Orders!W:W,1,Orders!X:X,1,Orders!S:S,"*Starter*")),IF(Data!Z487="AAM",SUMIFS(Data!AX:AX,Data!Z:Z,"TM",Data!X:X,Data!M487),IF(Data!Z487="AM",SUMIFS(Data!AX:AX,Data!Z:Z,"TM",Data!V:V,Data!M487),IF(Data!Z487="AZM",SUMIFS(Data!AX:AX,Data!Z:Z,"TM",Data!U:U,Data!M487),IF(Data!Z487="Zone",SUMIFS(Data!AX:AX,Data!Z:Z,"TM",Data!T:T,Data!M487),IF(Data!Z487="Region",SUMIFS(Data!AX:AX,Data!Z:Z,"TM",Data!S:S,Data!M487),IF(Data!Z487="Country",SUMIFS(Data!AX:AX,Data!Z:Z,"TM",Data!R:R,Data!M487),0)))))))</f>
        <v>0</v>
      </c>
      <c r="AY487" s="18">
        <f>IF(Z487="TM",(COUNTIFS(Orders!AD:AD,Data!M487,Orders!W:W,0,Orders!X:X,0,Orders!S:S,"*Pro*")+COUNTIFS(Orders!AD:AD,Data!M487,Orders!W:W,1,Orders!X:X,1,Orders!S:S,"*Pro*")),IF(Data!Z487="AAM",SUMIFS(Data!AY:AY,Data!Z:Z,"TM",Data!X:X,Data!M487),IF(Data!Z487="AM",SUMIFS(Data!AY:AY,Data!Z:Z,"TM",Data!V:V,Data!M487),IF(Data!Z487="AZM",SUMIFS(Data!AY:AY,Data!Z:Z,"TM",Data!U:U,Data!M487),IF(Data!Z487="Zone",SUMIFS(Data!AY:AY,Data!Z:Z,"TM",Data!T:T,Data!M487),IF(Data!Z487="Region",SUMIFS(Data!AY:AY,Data!Z:Z,"TM",Data!S:S,Data!M487),IF(Data!Z487="Country",SUMIFS(Data!AY:AY,Data!Z:Z,"TM",Data!R:R,Data!M487),0)))))))</f>
        <v>0</v>
      </c>
      <c r="AZ487" s="18">
        <f>IF(Z487="TM",(COUNTIFS(Orders!AD:AD,Data!M487,Orders!W:W,0,Orders!X:X,0,Orders!S:S,"*Tab*")+COUNTIFS(Orders!AD:AD,Data!M487,Orders!W:W,1,Orders!X:X,1,Orders!S:S,"*Tab*")),IF(Data!Z487="AAM",SUMIFS(Data!AZ:AZ,Data!Z:Z,"TM",Data!X:X,Data!M487),IF(Data!Z487="AM",SUMIFS(Data!AZ:AZ,Data!Z:Z,"TM",Data!V:V,Data!M487),IF(Data!Z487="AZM",SUMIFS(Data!AZ:AZ,Data!Z:Z,"TM",Data!U:U,Data!M487),IF(Data!Z487="Zone",SUMIFS(Data!AZ:AZ,Data!Z:Z,"TM",Data!T:T,Data!M487),IF(Data!Z487="Region",SUMIFS(Data!AZ:AZ,Data!Z:Z,"TM",Data!S:S,Data!M487),IF(Data!Z487="Country",SUMIFS(Data!AZ:AZ,Data!Z:Z,"TM",Data!R:R,Data!M487),0)))))))</f>
        <v>0</v>
      </c>
      <c r="BA487" s="18">
        <f>IF(Z487="TM",(COUNTIFS(Orders!AD:AD,Data!M487,Orders!W:W,0,Orders!X:X,0,Orders!S:S,"*Dental*")+COUNTIFS(Orders!AD:AD,Data!M487,Orders!W:W,1,Orders!X:X,1,Orders!S:S,"*Dental*")+COUNTIFS(Orders!AD:AD,Data!M487,Orders!W:W,0,Orders!X:X,0,Orders!S:S,"*Pediatric*")+COUNTIFS(Orders!AD:AD,Data!M487,Orders!W:W,1,Orders!X:X,1,Orders!S:S,"*Pediatric*")),IF(Data!Z487="AAM",SUMIFS(Data!BA:BA,Data!Z:Z,"TM",Data!X:X,Data!M487),IF(Data!Z487="AM",SUMIFS(Data!BA:BA,Data!Z:Z,"TM",Data!V:V,Data!M487),IF(Data!Z487="AZM",SUMIFS(Data!BA:BA,Data!Z:Z,"TM",Data!U:U,Data!M487),IF(Data!Z487="Zone",SUMIFS(Data!BA:BA,Data!Z:Z,"TM",Data!T:T,Data!M487),IF(Data!Z487="Region",SUMIFS(Data!BA:BA,Data!Z:Z,"TM",Data!S:S,Data!M487),IF(Data!Z487="Country",SUMIFS(Data!BA:BA,Data!Z:Z,"TM",Data!R:R,Data!M487),0)))))))</f>
        <v>0</v>
      </c>
      <c r="BB487" s="18">
        <f>IF(Z487="TM",(COUNTIFS(Orders!AD:AD,Data!M487,Orders!W:W,0,Orders!X:X,0,Orders!S:S,"*Fabric*")+COUNTIFS(Orders!AD:AD,Data!M487,Orders!W:W,1,Orders!X:X,1,Orders!S:S,"*Fabric*")),IF(Data!Z487="AAM",SUMIFS(Data!BB:BB,Data!Z:Z,"TM",Data!X:X,Data!M487),IF(Data!Z487="AM",SUMIFS(Data!BB:BB,Data!Z:Z,"TM",Data!V:V,Data!M487),IF(Data!Z487="AZM",SUMIFS(Data!BB:BB,Data!Z:Z,"TM",Data!U:U,Data!M487),IF(Data!Z487="Zone",SUMIFS(Data!BB:BB,Data!Z:Z,"TM",Data!T:T,Data!M487),IF(Data!Z487="Region",SUMIFS(Data!BB:BB,Data!Z:Z,"TM",Data!S:S,Data!M487),IF(Data!Z487="Country",SUMIFS(Data!BB:BB,Data!Z:Z,"TM",Data!R:R,Data!M487),0)))))))</f>
        <v>0</v>
      </c>
    </row>
    <row r="488" spans="1:54" ht="15.75" x14ac:dyDescent="0.3">
      <c r="A488" s="33" t="str">
        <f t="shared" si="139"/>
        <v/>
      </c>
      <c r="B488" s="33" t="b">
        <f t="shared" si="140"/>
        <v>1</v>
      </c>
      <c r="C488" s="33" t="e">
        <f>IF(ISERROR(SMALL($D$4:$D$594,E488)),””,SMALL($D$4:$D$594,E488))</f>
        <v>#NAME?</v>
      </c>
      <c r="D488" s="34" t="str">
        <f t="shared" si="141"/>
        <v/>
      </c>
      <c r="E488" s="33">
        <f>ROWS($E$4:E488)</f>
        <v>485</v>
      </c>
      <c r="F488" s="33">
        <f t="shared" si="142"/>
        <v>0</v>
      </c>
      <c r="G488" s="33">
        <f>IF(OR(Report!$C$7="",Report!$C$7="All Levels"),1,IF(Report!$C$7=Data!Z488,1,0))</f>
        <v>0</v>
      </c>
      <c r="H488" s="33">
        <f t="shared" si="143"/>
        <v>1</v>
      </c>
      <c r="I488" s="33">
        <f t="shared" si="144"/>
        <v>3</v>
      </c>
      <c r="J488" s="33">
        <f>IF(OR(Report!$F$7="",Report!$F$7="All AMs"),1,IF(Report!$F$7=Data!W488,1,0))</f>
        <v>1</v>
      </c>
      <c r="K488" s="33">
        <f>IF(OR(Report!$E$7="",Report!$E$7="All Zones"),1,IF(Report!$E$7=Data!P488,1,0))</f>
        <v>1</v>
      </c>
      <c r="L488" s="33">
        <f>IF(OR(Report!$D$7="",Report!$D$7="All Regions"),1,IF(Report!$D$7=Data!O488,1,0))</f>
        <v>1</v>
      </c>
      <c r="M488" s="67" t="s">
        <v>204</v>
      </c>
      <c r="N488" s="67" t="s">
        <v>1339</v>
      </c>
      <c r="O488" s="68" t="s">
        <v>21</v>
      </c>
      <c r="P488" s="68" t="s">
        <v>690</v>
      </c>
      <c r="Q488" s="68" t="s">
        <v>856</v>
      </c>
      <c r="R488" s="67" t="s">
        <v>777</v>
      </c>
      <c r="S488" s="67" t="s">
        <v>757</v>
      </c>
      <c r="T488" s="67" t="s">
        <v>759</v>
      </c>
      <c r="U488" s="67"/>
      <c r="V488" s="67" t="s">
        <v>389</v>
      </c>
      <c r="W488" s="67" t="s">
        <v>736</v>
      </c>
      <c r="X488" s="67" t="s">
        <v>624</v>
      </c>
      <c r="Y488" s="68" t="s">
        <v>361</v>
      </c>
      <c r="Z488" s="68" t="s">
        <v>13</v>
      </c>
      <c r="AA488" s="68" t="s">
        <v>70</v>
      </c>
      <c r="AB488" s="18">
        <f>IF(Z488="TM",IF(AA488="H",(COUNTIFS(Orders!AD:AD,Data!M488,Orders!W:W,0,Orders!X:X,0)+COUNTIFS(Orders!AD:AD,Data!M488,Orders!W:W,1,Orders!X:X,1)),0),IF(Data!Z488="AAM",SUMIFS(Data!AB:AB,Data!Z:Z,"TM",Data!X:X,Data!M488,AA:AA,"H"),IF(Data!Z488="AM",SUMIFS(Data!AB:AB,Data!Z:Z,"TM",Data!V:V,Data!M488,AA:AA,"H"),IF(Data!Z488="AZM",SUMIFS(Data!AB:AB,Data!Z:Z,"TM",Data!U:U,Data!M488,AA:AA,"H"),IF(Data!Z488="ZM",SUMIFS(Data!AB:AB,Data!Z:Z,"TM",Data!T:T,Data!M488,AA:AA,"H"),IF(Data!Z488="RM",SUMIFS(Data!AB:AB,Data!Z:Z,"TM",Data!S:S,Data!M488,AA:AA,"H"),IF(Data!Z488="CM",SUMIFS(Data!AB:AB,Data!Z:Z,"TM",Data!R:R,Data!M488,AA:AA,"H"),"")))))))</f>
        <v>0</v>
      </c>
      <c r="AC488" s="28">
        <f>IF(Z488="TM",IF(AA488="H",(SUMIFS(Orders!AG:AG,Orders!AD:AD,Data!M488,Orders!W:W,0,Orders!X:X,0)+SUMIFS(Orders!AG:AG,Orders!AD:AD,Data!M488,Orders!W:W,1,Orders!X:X,1))/12000,0),IF(Data!Z488="AAM",SUMIFS(Data!AC:AC,Data!Z:Z,"TM",Data!X:X,Data!M488,AA:AA,"H"),IF(Data!Z488="AM",SUMIFS(Data!AC:AC,Data!Z:Z,"TM",Data!V:V,Data!M488,AA:AA,"H"),IF(Data!Z488="AZM",SUMIFS(Data!AC:AC,Data!Z:Z,"TM",Data!U:U,Data!M488,AA:AA,"H"),IF(Data!Z488="Zone",SUMIFS(Data!AC:AC,Data!Z:Z,"TM",Data!T:T,Data!M488,AA:AA,"H"),IF(Data!Z488="Region",SUMIFS(Data!AC:AC,Data!Z:Z,"TM",Data!S:S,Data!M488,AA:AA,"H"),IF(Data!Z488="Country",SUMIFS(Data!AC:AC,Data!Z:Z,"TM",Data!R:R,Data!M488,AA:AA,"H"),"")))))))</f>
        <v>0</v>
      </c>
      <c r="AD488" s="18">
        <f>IF(Z488="TM",0,IF(Data!Z488="AAM",SUMIFS(Data!AD:AD,Data!Z:Z,"TM",Data!X:X,Data!M488,AA:AA,"H"),IF(Data!Z488="AM",SUMIFS(Data!AD:AD,Data!Z:Z,"TM",Data!V:V,Data!M488,AA:AA,"H"),IF(Data!Z488="AZM",SUMIFS(Data!AD:AD,Data!Z:Z,"TM",Data!U:U,Data!M488,AA:AA,"H"),IF(Data!Z488="Zone",SUMIFS(Data!AD:AD,Data!Z:Z,"TM",Data!T:T,Data!M488,AA:AA,"H"),IF(Data!Z488="Region",SUMIFS(Data!AD:AD,Data!Z:Z,"TM",Data!S:S,Data!M488,AA:AA,"H"),IF(Data!Z488="Country",SUMIFS(Data!AD:AD,Data!Z:Z,"TM",Data!R:R,Data!M488,AA:AA,"H"),"")))))))</f>
        <v>0</v>
      </c>
      <c r="AE488" s="27">
        <f t="shared" si="128"/>
        <v>0</v>
      </c>
      <c r="AF488" s="26">
        <f t="shared" si="129"/>
        <v>0</v>
      </c>
      <c r="AG488" s="26">
        <f t="shared" si="130"/>
        <v>0</v>
      </c>
      <c r="AH488" s="26">
        <f t="shared" si="131"/>
        <v>0</v>
      </c>
      <c r="AJ488" s="28">
        <f>IF(Z488="TM",IF(AA488="U",(SUMIFS(Orders!AG:AG,Orders!AD:AD,Data!M488,Orders!W:W,0,Orders!X:X,0)+SUMIFS(Orders!AG:AG,Orders!AD:AD,Data!M488,Orders!W:W,1,Orders!X:X,1))/12000,0),IF(Data!Z488="AAM",SUMIFS(Data!AJ:AJ,Data!Z:Z,"TM",Data!X:X,Data!M488,AA:AA,"U"),IF(Data!Z488="AM",SUMIFS(Data!AJ:AJ,Data!Z:Z,"TM",Data!V:V,Data!M488,AA:AA,"U"),IF(Data!Z488="AZM",SUMIFS(Data!AJ:AJ,Data!Z:Z,"TM",Data!U:U,Data!M488,AA:AA,"U"),IF(Data!Z488="Zone",SUMIFS(Data!AJ:AJ,Data!Z:Z,"TM",Data!T:T,Data!M488,AA:AA,"U"),IF(Data!Z488="Region",SUMIFS(Data!AJ:AJ,Data!Z:Z,"TM",Data!S:S,Data!M488,AA:AA,"U"),IF(Data!Z488="Country",SUMIFS(Data!AJ:AJ,Data!Z:Z,"TM",Data!R:R,Data!M488,AA:AA,"U"),"")))))))</f>
        <v>0</v>
      </c>
      <c r="AK488" s="18">
        <f>IF(Z488="TM",IF(AA488="U",(SUMIFS(Orders!AG:AG,Orders!AD:AD,Data!M488,Orders!W:W,0,Orders!X:X,0)+SUMIFS(Orders!AG:AG,Orders!AD:AD,Data!M488,Orders!W:W,1,Orders!X:X,1)),0),IF(Data!Z488="AAM",SUMIFS(Data!AK:AK,Data!Z:Z,"TM",Data!X:X,Data!M488,AA:AA,"U"),IF(Data!Z488="AM",SUMIFS(Data!AK:AK,Data!Z:Z,"TM",Data!V:V,Data!M488,AA:AA,"U"),IF(Data!Z488="AZM",SUMIFS(Data!AK:AK,Data!Z:Z,"TM",Data!U:U,Data!M488,AA:AA,"U"),IF(Data!Z488="Zone",SUMIFS(Data!AK:AK,Data!Z:Z,"TM",Data!T:T,Data!M488,AA:AA,"U"),IF(Data!Z488="Region",SUMIFS(Data!AK:AK,Data!Z:Z,"TM",Data!S:S,Data!M488,AA:AA,"U"),IF(Data!Z488="Country",SUMIFS(Data!AK:AK,Data!Z:Z,"TM",Data!R:R,Data!M488,AA:AA,"U"),"")))))))</f>
        <v>0</v>
      </c>
      <c r="AL488" s="18">
        <f>IF(Z488="TM",12000*0,IF(Data!Z488="AAM",SUMIFS(Data!AL:AL,Data!Z:Z,"TM",Data!X:X,Data!M488,AA:AA,"H"),IF(Data!Z488="AM",SUMIFS(Data!AL:AL,Data!Z:Z,"TM",Data!V:V,Data!M488,AA:AA,"H"),IF(Data!Z488="AZM",SUMIFS(Data!AL:AL,Data!Z:Z,"TM",Data!U:U,Data!M488,AA:AA,"H"),IF(Data!Z488="Zone",SUMIFS(Data!AL:AL,Data!Z:Z,"TM",Data!T:T,Data!M488,AA:AA,"H"),IF(Data!Z488="Region",SUMIFS(Data!AL:AL,Data!Z:Z,"TM",Data!S:S,Data!M488,AA:AA,"H"),IF(Data!Z488="Country",SUMIFS(Data!AL:AL,Data!Z:Z,"TM",Data!R:R,Data!M488,AA:AA,"H"),"")))))))</f>
        <v>0</v>
      </c>
      <c r="AM488" s="27">
        <f t="shared" si="132"/>
        <v>0</v>
      </c>
      <c r="AN488" s="26">
        <f t="shared" si="133"/>
        <v>0</v>
      </c>
      <c r="AO488" s="26">
        <f t="shared" si="134"/>
        <v>0</v>
      </c>
      <c r="AQ488" s="28">
        <f t="shared" si="135"/>
        <v>0</v>
      </c>
      <c r="AR488" s="18">
        <f t="shared" si="136"/>
        <v>0</v>
      </c>
      <c r="AS488" s="18">
        <f t="shared" si="137"/>
        <v>0</v>
      </c>
      <c r="AT488" s="27">
        <f t="shared" si="138"/>
        <v>0</v>
      </c>
      <c r="AU488" s="27"/>
      <c r="AV488" s="27"/>
      <c r="AW488" s="18">
        <f>IF(Z488="TM",(COUNTIFS(Orders!AD:AD,Data!M488,Orders!W:W,0,Orders!X:X,0,Orders!S:S,"*Ray*")+COUNTIFS(Orders!AD:AD,Data!M488,Orders!W:W,1,Orders!X:X,1,Orders!S:S,"*Ray*")+COUNTIFS(Orders!AD:AD,Data!M488,Orders!W:W,0,Orders!X:X,0,Orders!S:S,"*Fabric*")+COUNTIFS(Orders!AD:AD,Data!M488,Orders!W:W,1,Orders!X:X,1,Orders!S:S,"*Fabric*")),IF(Data!Z488="AAM",SUMIFS(Data!AW:AW,Data!Z:Z,"TM",Data!X:X,Data!M488),IF(Data!Z488="AM",SUMIFS(Data!AW:AW,Data!Z:Z,"TM",Data!V:V,Data!M488),IF(Data!Z488="AZM",SUMIFS(Data!AW:AW,Data!Z:Z,"TM",Data!U:U,Data!M488),IF(Data!Z488="Zone",SUMIFS(Data!AW:AW,Data!Z:Z,"TM",Data!T:T,Data!M488),IF(Data!Z488="Region",SUMIFS(Data!AW:AW,Data!Z:Z,"TM",Data!S:S,Data!M488),IF(Data!Z488="Country",SUMIFS(Data!AW:AW,Data!Z:Z,"TM",Data!R:R,Data!M488),0)))))))</f>
        <v>0</v>
      </c>
      <c r="AX488" s="18">
        <f>IF(Z488="TM",(COUNTIFS(Orders!AD:AD,Data!M488,Orders!W:W,0,Orders!X:X,0,Orders!S:S,"*Starter*")+COUNTIFS(Orders!AD:AD,Data!M488,Orders!W:W,1,Orders!X:X,1,Orders!S:S,"*Starter*")),IF(Data!Z488="AAM",SUMIFS(Data!AX:AX,Data!Z:Z,"TM",Data!X:X,Data!M488),IF(Data!Z488="AM",SUMIFS(Data!AX:AX,Data!Z:Z,"TM",Data!V:V,Data!M488),IF(Data!Z488="AZM",SUMIFS(Data!AX:AX,Data!Z:Z,"TM",Data!U:U,Data!M488),IF(Data!Z488="Zone",SUMIFS(Data!AX:AX,Data!Z:Z,"TM",Data!T:T,Data!M488),IF(Data!Z488="Region",SUMIFS(Data!AX:AX,Data!Z:Z,"TM",Data!S:S,Data!M488),IF(Data!Z488="Country",SUMIFS(Data!AX:AX,Data!Z:Z,"TM",Data!R:R,Data!M488),0)))))))</f>
        <v>0</v>
      </c>
      <c r="AY488" s="18">
        <f>IF(Z488="TM",(COUNTIFS(Orders!AD:AD,Data!M488,Orders!W:W,0,Orders!X:X,0,Orders!S:S,"*Pro*")+COUNTIFS(Orders!AD:AD,Data!M488,Orders!W:W,1,Orders!X:X,1,Orders!S:S,"*Pro*")),IF(Data!Z488="AAM",SUMIFS(Data!AY:AY,Data!Z:Z,"TM",Data!X:X,Data!M488),IF(Data!Z488="AM",SUMIFS(Data!AY:AY,Data!Z:Z,"TM",Data!V:V,Data!M488),IF(Data!Z488="AZM",SUMIFS(Data!AY:AY,Data!Z:Z,"TM",Data!U:U,Data!M488),IF(Data!Z488="Zone",SUMIFS(Data!AY:AY,Data!Z:Z,"TM",Data!T:T,Data!M488),IF(Data!Z488="Region",SUMIFS(Data!AY:AY,Data!Z:Z,"TM",Data!S:S,Data!M488),IF(Data!Z488="Country",SUMIFS(Data!AY:AY,Data!Z:Z,"TM",Data!R:R,Data!M488),0)))))))</f>
        <v>0</v>
      </c>
      <c r="AZ488" s="18">
        <f>IF(Z488="TM",(COUNTIFS(Orders!AD:AD,Data!M488,Orders!W:W,0,Orders!X:X,0,Orders!S:S,"*Tab*")+COUNTIFS(Orders!AD:AD,Data!M488,Orders!W:W,1,Orders!X:X,1,Orders!S:S,"*Tab*")),IF(Data!Z488="AAM",SUMIFS(Data!AZ:AZ,Data!Z:Z,"TM",Data!X:X,Data!M488),IF(Data!Z488="AM",SUMIFS(Data!AZ:AZ,Data!Z:Z,"TM",Data!V:V,Data!M488),IF(Data!Z488="AZM",SUMIFS(Data!AZ:AZ,Data!Z:Z,"TM",Data!U:U,Data!M488),IF(Data!Z488="Zone",SUMIFS(Data!AZ:AZ,Data!Z:Z,"TM",Data!T:T,Data!M488),IF(Data!Z488="Region",SUMIFS(Data!AZ:AZ,Data!Z:Z,"TM",Data!S:S,Data!M488),IF(Data!Z488="Country",SUMIFS(Data!AZ:AZ,Data!Z:Z,"TM",Data!R:R,Data!M488),0)))))))</f>
        <v>0</v>
      </c>
      <c r="BA488" s="18">
        <f>IF(Z488="TM",(COUNTIFS(Orders!AD:AD,Data!M488,Orders!W:W,0,Orders!X:X,0,Orders!S:S,"*Dental*")+COUNTIFS(Orders!AD:AD,Data!M488,Orders!W:W,1,Orders!X:X,1,Orders!S:S,"*Dental*")+COUNTIFS(Orders!AD:AD,Data!M488,Orders!W:W,0,Orders!X:X,0,Orders!S:S,"*Pediatric*")+COUNTIFS(Orders!AD:AD,Data!M488,Orders!W:W,1,Orders!X:X,1,Orders!S:S,"*Pediatric*")),IF(Data!Z488="AAM",SUMIFS(Data!BA:BA,Data!Z:Z,"TM",Data!X:X,Data!M488),IF(Data!Z488="AM",SUMIFS(Data!BA:BA,Data!Z:Z,"TM",Data!V:V,Data!M488),IF(Data!Z488="AZM",SUMIFS(Data!BA:BA,Data!Z:Z,"TM",Data!U:U,Data!M488),IF(Data!Z488="Zone",SUMIFS(Data!BA:BA,Data!Z:Z,"TM",Data!T:T,Data!M488),IF(Data!Z488="Region",SUMIFS(Data!BA:BA,Data!Z:Z,"TM",Data!S:S,Data!M488),IF(Data!Z488="Country",SUMIFS(Data!BA:BA,Data!Z:Z,"TM",Data!R:R,Data!M488),0)))))))</f>
        <v>0</v>
      </c>
      <c r="BB488" s="18">
        <f>IF(Z488="TM",(COUNTIFS(Orders!AD:AD,Data!M488,Orders!W:W,0,Orders!X:X,0,Orders!S:S,"*Fabric*")+COUNTIFS(Orders!AD:AD,Data!M488,Orders!W:W,1,Orders!X:X,1,Orders!S:S,"*Fabric*")),IF(Data!Z488="AAM",SUMIFS(Data!BB:BB,Data!Z:Z,"TM",Data!X:X,Data!M488),IF(Data!Z488="AM",SUMIFS(Data!BB:BB,Data!Z:Z,"TM",Data!V:V,Data!M488),IF(Data!Z488="AZM",SUMIFS(Data!BB:BB,Data!Z:Z,"TM",Data!U:U,Data!M488),IF(Data!Z488="Zone",SUMIFS(Data!BB:BB,Data!Z:Z,"TM",Data!T:T,Data!M488),IF(Data!Z488="Region",SUMIFS(Data!BB:BB,Data!Z:Z,"TM",Data!S:S,Data!M488),IF(Data!Z488="Country",SUMIFS(Data!BB:BB,Data!Z:Z,"TM",Data!R:R,Data!M488),0)))))))</f>
        <v>0</v>
      </c>
    </row>
    <row r="489" spans="1:54" ht="15.75" x14ac:dyDescent="0.3">
      <c r="A489" s="33" t="str">
        <f t="shared" si="139"/>
        <v/>
      </c>
      <c r="B489" s="33" t="b">
        <f t="shared" si="140"/>
        <v>1</v>
      </c>
      <c r="C489" s="33" t="e">
        <f>IF(ISERROR(SMALL($D$4:$D$594,E489)),””,SMALL($D$4:$D$594,E489))</f>
        <v>#NAME?</v>
      </c>
      <c r="D489" s="34" t="str">
        <f t="shared" si="141"/>
        <v/>
      </c>
      <c r="E489" s="33">
        <f>ROWS($E$4:E489)</f>
        <v>486</v>
      </c>
      <c r="F489" s="33">
        <f t="shared" si="142"/>
        <v>0</v>
      </c>
      <c r="G489" s="33">
        <f>IF(OR(Report!$C$7="",Report!$C$7="All Levels"),1,IF(Report!$C$7=Data!Z489,1,0))</f>
        <v>0</v>
      </c>
      <c r="H489" s="33">
        <f t="shared" si="143"/>
        <v>1</v>
      </c>
      <c r="I489" s="33">
        <f t="shared" si="144"/>
        <v>3</v>
      </c>
      <c r="J489" s="33">
        <f>IF(OR(Report!$F$7="",Report!$F$7="All AMs"),1,IF(Report!$F$7=Data!W489,1,0))</f>
        <v>1</v>
      </c>
      <c r="K489" s="33">
        <f>IF(OR(Report!$E$7="",Report!$E$7="All Zones"),1,IF(Report!$E$7=Data!P489,1,0))</f>
        <v>1</v>
      </c>
      <c r="L489" s="33">
        <f>IF(OR(Report!$D$7="",Report!$D$7="All Regions"),1,IF(Report!$D$7=Data!O489,1,0))</f>
        <v>1</v>
      </c>
      <c r="M489" s="67" t="s">
        <v>368</v>
      </c>
      <c r="N489" s="67" t="s">
        <v>1340</v>
      </c>
      <c r="O489" s="68" t="s">
        <v>21</v>
      </c>
      <c r="P489" s="68" t="s">
        <v>690</v>
      </c>
      <c r="Q489" s="68" t="s">
        <v>856</v>
      </c>
      <c r="R489" s="67" t="s">
        <v>777</v>
      </c>
      <c r="S489" s="67" t="s">
        <v>757</v>
      </c>
      <c r="T489" s="67" t="s">
        <v>759</v>
      </c>
      <c r="U489" s="67"/>
      <c r="V489" s="67" t="s">
        <v>389</v>
      </c>
      <c r="W489" s="67" t="s">
        <v>736</v>
      </c>
      <c r="X489" s="67" t="s">
        <v>624</v>
      </c>
      <c r="Y489" s="68" t="s">
        <v>361</v>
      </c>
      <c r="Z489" s="68" t="s">
        <v>13</v>
      </c>
      <c r="AA489" s="68" t="s">
        <v>70</v>
      </c>
      <c r="AB489" s="18">
        <f>IF(Z489="TM",IF(AA489="H",(COUNTIFS(Orders!AD:AD,Data!M489,Orders!W:W,0,Orders!X:X,0)+COUNTIFS(Orders!AD:AD,Data!M489,Orders!W:W,1,Orders!X:X,1)),0),IF(Data!Z489="AAM",SUMIFS(Data!AB:AB,Data!Z:Z,"TM",Data!X:X,Data!M489,AA:AA,"H"),IF(Data!Z489="AM",SUMIFS(Data!AB:AB,Data!Z:Z,"TM",Data!V:V,Data!M489,AA:AA,"H"),IF(Data!Z489="AZM",SUMIFS(Data!AB:AB,Data!Z:Z,"TM",Data!U:U,Data!M489,AA:AA,"H"),IF(Data!Z489="ZM",SUMIFS(Data!AB:AB,Data!Z:Z,"TM",Data!T:T,Data!M489,AA:AA,"H"),IF(Data!Z489="RM",SUMIFS(Data!AB:AB,Data!Z:Z,"TM",Data!S:S,Data!M489,AA:AA,"H"),IF(Data!Z489="CM",SUMIFS(Data!AB:AB,Data!Z:Z,"TM",Data!R:R,Data!M489,AA:AA,"H"),"")))))))</f>
        <v>1</v>
      </c>
      <c r="AC489" s="28">
        <f>IF(Z489="TM",IF(AA489="H",(SUMIFS(Orders!AG:AG,Orders!AD:AD,Data!M489,Orders!W:W,0,Orders!X:X,0)+SUMIFS(Orders!AG:AG,Orders!AD:AD,Data!M489,Orders!W:W,1,Orders!X:X,1))/12000,0),IF(Data!Z489="AAM",SUMIFS(Data!AC:AC,Data!Z:Z,"TM",Data!X:X,Data!M489,AA:AA,"H"),IF(Data!Z489="AM",SUMIFS(Data!AC:AC,Data!Z:Z,"TM",Data!V:V,Data!M489,AA:AA,"H"),IF(Data!Z489="AZM",SUMIFS(Data!AC:AC,Data!Z:Z,"TM",Data!U:U,Data!M489,AA:AA,"H"),IF(Data!Z489="Zone",SUMIFS(Data!AC:AC,Data!Z:Z,"TM",Data!T:T,Data!M489,AA:AA,"H"),IF(Data!Z489="Region",SUMIFS(Data!AC:AC,Data!Z:Z,"TM",Data!S:S,Data!M489,AA:AA,"H"),IF(Data!Z489="Country",SUMIFS(Data!AC:AC,Data!Z:Z,"TM",Data!R:R,Data!M489,AA:AA,"H"),"")))))))</f>
        <v>2.4990000000000001</v>
      </c>
      <c r="AD489" s="18">
        <f>IF(Z489="TM",0,IF(Data!Z489="AAM",SUMIFS(Data!AD:AD,Data!Z:Z,"TM",Data!X:X,Data!M489,AA:AA,"H"),IF(Data!Z489="AM",SUMIFS(Data!AD:AD,Data!Z:Z,"TM",Data!V:V,Data!M489,AA:AA,"H"),IF(Data!Z489="AZM",SUMIFS(Data!AD:AD,Data!Z:Z,"TM",Data!U:U,Data!M489,AA:AA,"H"),IF(Data!Z489="Zone",SUMIFS(Data!AD:AD,Data!Z:Z,"TM",Data!T:T,Data!M489,AA:AA,"H"),IF(Data!Z489="Region",SUMIFS(Data!AD:AD,Data!Z:Z,"TM",Data!S:S,Data!M489,AA:AA,"H"),IF(Data!Z489="Country",SUMIFS(Data!AD:AD,Data!Z:Z,"TM",Data!R:R,Data!M489,AA:AA,"H"),"")))))))</f>
        <v>0</v>
      </c>
      <c r="AE489" s="27">
        <f t="shared" si="128"/>
        <v>0</v>
      </c>
      <c r="AF489" s="26">
        <f t="shared" si="129"/>
        <v>2499</v>
      </c>
      <c r="AG489" s="26">
        <f t="shared" si="130"/>
        <v>2.4990000000000001</v>
      </c>
      <c r="AH489" s="26">
        <f t="shared" si="131"/>
        <v>0</v>
      </c>
      <c r="AJ489" s="28">
        <f>IF(Z489="TM",IF(AA489="U",(SUMIFS(Orders!AG:AG,Orders!AD:AD,Data!M489,Orders!W:W,0,Orders!X:X,0)+SUMIFS(Orders!AG:AG,Orders!AD:AD,Data!M489,Orders!W:W,1,Orders!X:X,1))/12000,0),IF(Data!Z489="AAM",SUMIFS(Data!AJ:AJ,Data!Z:Z,"TM",Data!X:X,Data!M489,AA:AA,"U"),IF(Data!Z489="AM",SUMIFS(Data!AJ:AJ,Data!Z:Z,"TM",Data!V:V,Data!M489,AA:AA,"U"),IF(Data!Z489="AZM",SUMIFS(Data!AJ:AJ,Data!Z:Z,"TM",Data!U:U,Data!M489,AA:AA,"U"),IF(Data!Z489="Zone",SUMIFS(Data!AJ:AJ,Data!Z:Z,"TM",Data!T:T,Data!M489,AA:AA,"U"),IF(Data!Z489="Region",SUMIFS(Data!AJ:AJ,Data!Z:Z,"TM",Data!S:S,Data!M489,AA:AA,"U"),IF(Data!Z489="Country",SUMIFS(Data!AJ:AJ,Data!Z:Z,"TM",Data!R:R,Data!M489,AA:AA,"U"),"")))))))</f>
        <v>0</v>
      </c>
      <c r="AK489" s="18">
        <f>IF(Z489="TM",IF(AA489="U",(SUMIFS(Orders!AG:AG,Orders!AD:AD,Data!M489,Orders!W:W,0,Orders!X:X,0)+SUMIFS(Orders!AG:AG,Orders!AD:AD,Data!M489,Orders!W:W,1,Orders!X:X,1)),0),IF(Data!Z489="AAM",SUMIFS(Data!AK:AK,Data!Z:Z,"TM",Data!X:X,Data!M489,AA:AA,"U"),IF(Data!Z489="AM",SUMIFS(Data!AK:AK,Data!Z:Z,"TM",Data!V:V,Data!M489,AA:AA,"U"),IF(Data!Z489="AZM",SUMIFS(Data!AK:AK,Data!Z:Z,"TM",Data!U:U,Data!M489,AA:AA,"U"),IF(Data!Z489="Zone",SUMIFS(Data!AK:AK,Data!Z:Z,"TM",Data!T:T,Data!M489,AA:AA,"U"),IF(Data!Z489="Region",SUMIFS(Data!AK:AK,Data!Z:Z,"TM",Data!S:S,Data!M489,AA:AA,"U"),IF(Data!Z489="Country",SUMIFS(Data!AK:AK,Data!Z:Z,"TM",Data!R:R,Data!M489,AA:AA,"U"),"")))))))</f>
        <v>0</v>
      </c>
      <c r="AL489" s="18">
        <f>IF(Z489="TM",12000*0,IF(Data!Z489="AAM",SUMIFS(Data!AL:AL,Data!Z:Z,"TM",Data!X:X,Data!M489,AA:AA,"H"),IF(Data!Z489="AM",SUMIFS(Data!AL:AL,Data!Z:Z,"TM",Data!V:V,Data!M489,AA:AA,"H"),IF(Data!Z489="AZM",SUMIFS(Data!AL:AL,Data!Z:Z,"TM",Data!U:U,Data!M489,AA:AA,"H"),IF(Data!Z489="Zone",SUMIFS(Data!AL:AL,Data!Z:Z,"TM",Data!T:T,Data!M489,AA:AA,"H"),IF(Data!Z489="Region",SUMIFS(Data!AL:AL,Data!Z:Z,"TM",Data!S:S,Data!M489,AA:AA,"H"),IF(Data!Z489="Country",SUMIFS(Data!AL:AL,Data!Z:Z,"TM",Data!R:R,Data!M489,AA:AA,"H"),"")))))))</f>
        <v>0</v>
      </c>
      <c r="AM489" s="27">
        <f t="shared" si="132"/>
        <v>0</v>
      </c>
      <c r="AN489" s="26">
        <f t="shared" si="133"/>
        <v>2.4990000000000001</v>
      </c>
      <c r="AO489" s="26">
        <f t="shared" si="134"/>
        <v>0</v>
      </c>
      <c r="AQ489" s="28">
        <f t="shared" si="135"/>
        <v>2.4990000000000001</v>
      </c>
      <c r="AR489" s="18">
        <f t="shared" si="136"/>
        <v>29988</v>
      </c>
      <c r="AS489" s="18">
        <f t="shared" si="137"/>
        <v>0</v>
      </c>
      <c r="AT489" s="27">
        <f t="shared" si="138"/>
        <v>0</v>
      </c>
      <c r="AU489" s="27"/>
      <c r="AV489" s="27"/>
      <c r="AW489" s="18">
        <f>IF(Z489="TM",(COUNTIFS(Orders!AD:AD,Data!M489,Orders!W:W,0,Orders!X:X,0,Orders!S:S,"*Ray*")+COUNTIFS(Orders!AD:AD,Data!M489,Orders!W:W,1,Orders!X:X,1,Orders!S:S,"*Ray*")+COUNTIFS(Orders!AD:AD,Data!M489,Orders!W:W,0,Orders!X:X,0,Orders!S:S,"*Fabric*")+COUNTIFS(Orders!AD:AD,Data!M489,Orders!W:W,1,Orders!X:X,1,Orders!S:S,"*Fabric*")),IF(Data!Z489="AAM",SUMIFS(Data!AW:AW,Data!Z:Z,"TM",Data!X:X,Data!M489),IF(Data!Z489="AM",SUMIFS(Data!AW:AW,Data!Z:Z,"TM",Data!V:V,Data!M489),IF(Data!Z489="AZM",SUMIFS(Data!AW:AW,Data!Z:Z,"TM",Data!U:U,Data!M489),IF(Data!Z489="Zone",SUMIFS(Data!AW:AW,Data!Z:Z,"TM",Data!T:T,Data!M489),IF(Data!Z489="Region",SUMIFS(Data!AW:AW,Data!Z:Z,"TM",Data!S:S,Data!M489),IF(Data!Z489="Country",SUMIFS(Data!AW:AW,Data!Z:Z,"TM",Data!R:R,Data!M489),0)))))))</f>
        <v>1</v>
      </c>
      <c r="AX489" s="18">
        <f>IF(Z489="TM",(COUNTIFS(Orders!AD:AD,Data!M489,Orders!W:W,0,Orders!X:X,0,Orders!S:S,"*Starter*")+COUNTIFS(Orders!AD:AD,Data!M489,Orders!W:W,1,Orders!X:X,1,Orders!S:S,"*Starter*")),IF(Data!Z489="AAM",SUMIFS(Data!AX:AX,Data!Z:Z,"TM",Data!X:X,Data!M489),IF(Data!Z489="AM",SUMIFS(Data!AX:AX,Data!Z:Z,"TM",Data!V:V,Data!M489),IF(Data!Z489="AZM",SUMIFS(Data!AX:AX,Data!Z:Z,"TM",Data!U:U,Data!M489),IF(Data!Z489="Zone",SUMIFS(Data!AX:AX,Data!Z:Z,"TM",Data!T:T,Data!M489),IF(Data!Z489="Region",SUMIFS(Data!AX:AX,Data!Z:Z,"TM",Data!S:S,Data!M489),IF(Data!Z489="Country",SUMIFS(Data!AX:AX,Data!Z:Z,"TM",Data!R:R,Data!M489),0)))))))</f>
        <v>1</v>
      </c>
      <c r="AY489" s="18">
        <f>IF(Z489="TM",(COUNTIFS(Orders!AD:AD,Data!M489,Orders!W:W,0,Orders!X:X,0,Orders!S:S,"*Pro*")+COUNTIFS(Orders!AD:AD,Data!M489,Orders!W:W,1,Orders!X:X,1,Orders!S:S,"*Pro*")),IF(Data!Z489="AAM",SUMIFS(Data!AY:AY,Data!Z:Z,"TM",Data!X:X,Data!M489),IF(Data!Z489="AM",SUMIFS(Data!AY:AY,Data!Z:Z,"TM",Data!V:V,Data!M489),IF(Data!Z489="AZM",SUMIFS(Data!AY:AY,Data!Z:Z,"TM",Data!U:U,Data!M489),IF(Data!Z489="Zone",SUMIFS(Data!AY:AY,Data!Z:Z,"TM",Data!T:T,Data!M489),IF(Data!Z489="Region",SUMIFS(Data!AY:AY,Data!Z:Z,"TM",Data!S:S,Data!M489),IF(Data!Z489="Country",SUMIFS(Data!AY:AY,Data!Z:Z,"TM",Data!R:R,Data!M489),0)))))))</f>
        <v>0</v>
      </c>
      <c r="AZ489" s="18">
        <f>IF(Z489="TM",(COUNTIFS(Orders!AD:AD,Data!M489,Orders!W:W,0,Orders!X:X,0,Orders!S:S,"*Tab*")+COUNTIFS(Orders!AD:AD,Data!M489,Orders!W:W,1,Orders!X:X,1,Orders!S:S,"*Tab*")),IF(Data!Z489="AAM",SUMIFS(Data!AZ:AZ,Data!Z:Z,"TM",Data!X:X,Data!M489),IF(Data!Z489="AM",SUMIFS(Data!AZ:AZ,Data!Z:Z,"TM",Data!V:V,Data!M489),IF(Data!Z489="AZM",SUMIFS(Data!AZ:AZ,Data!Z:Z,"TM",Data!U:U,Data!M489),IF(Data!Z489="Zone",SUMIFS(Data!AZ:AZ,Data!Z:Z,"TM",Data!T:T,Data!M489),IF(Data!Z489="Region",SUMIFS(Data!AZ:AZ,Data!Z:Z,"TM",Data!S:S,Data!M489),IF(Data!Z489="Country",SUMIFS(Data!AZ:AZ,Data!Z:Z,"TM",Data!R:R,Data!M489),0)))))))</f>
        <v>1</v>
      </c>
      <c r="BA489" s="18">
        <f>IF(Z489="TM",(COUNTIFS(Orders!AD:AD,Data!M489,Orders!W:W,0,Orders!X:X,0,Orders!S:S,"*Dental*")+COUNTIFS(Orders!AD:AD,Data!M489,Orders!W:W,1,Orders!X:X,1,Orders!S:S,"*Dental*")+COUNTIFS(Orders!AD:AD,Data!M489,Orders!W:W,0,Orders!X:X,0,Orders!S:S,"*Pediatric*")+COUNTIFS(Orders!AD:AD,Data!M489,Orders!W:W,1,Orders!X:X,1,Orders!S:S,"*Pediatric*")),IF(Data!Z489="AAM",SUMIFS(Data!BA:BA,Data!Z:Z,"TM",Data!X:X,Data!M489),IF(Data!Z489="AM",SUMIFS(Data!BA:BA,Data!Z:Z,"TM",Data!V:V,Data!M489),IF(Data!Z489="AZM",SUMIFS(Data!BA:BA,Data!Z:Z,"TM",Data!U:U,Data!M489),IF(Data!Z489="Zone",SUMIFS(Data!BA:BA,Data!Z:Z,"TM",Data!T:T,Data!M489),IF(Data!Z489="Region",SUMIFS(Data!BA:BA,Data!Z:Z,"TM",Data!S:S,Data!M489),IF(Data!Z489="Country",SUMIFS(Data!BA:BA,Data!Z:Z,"TM",Data!R:R,Data!M489),0)))))))</f>
        <v>0</v>
      </c>
      <c r="BB489" s="18">
        <f>IF(Z489="TM",(COUNTIFS(Orders!AD:AD,Data!M489,Orders!W:W,0,Orders!X:X,0,Orders!S:S,"*Fabric*")+COUNTIFS(Orders!AD:AD,Data!M489,Orders!W:W,1,Orders!X:X,1,Orders!S:S,"*Fabric*")),IF(Data!Z489="AAM",SUMIFS(Data!BB:BB,Data!Z:Z,"TM",Data!X:X,Data!M489),IF(Data!Z489="AM",SUMIFS(Data!BB:BB,Data!Z:Z,"TM",Data!V:V,Data!M489),IF(Data!Z489="AZM",SUMIFS(Data!BB:BB,Data!Z:Z,"TM",Data!U:U,Data!M489),IF(Data!Z489="Zone",SUMIFS(Data!BB:BB,Data!Z:Z,"TM",Data!T:T,Data!M489),IF(Data!Z489="Region",SUMIFS(Data!BB:BB,Data!Z:Z,"TM",Data!S:S,Data!M489),IF(Data!Z489="Country",SUMIFS(Data!BB:BB,Data!Z:Z,"TM",Data!R:R,Data!M489),0)))))))</f>
        <v>0</v>
      </c>
    </row>
    <row r="490" spans="1:54" ht="15.75" x14ac:dyDescent="0.3">
      <c r="A490" s="33" t="str">
        <f t="shared" si="139"/>
        <v/>
      </c>
      <c r="B490" s="33" t="b">
        <f t="shared" si="140"/>
        <v>1</v>
      </c>
      <c r="C490" s="33" t="e">
        <f>IF(ISERROR(SMALL($D$4:$D$594,E490)),””,SMALL($D$4:$D$594,E490))</f>
        <v>#NAME?</v>
      </c>
      <c r="D490" s="34" t="str">
        <f t="shared" si="141"/>
        <v/>
      </c>
      <c r="E490" s="33">
        <f>ROWS($E$4:E490)</f>
        <v>487</v>
      </c>
      <c r="F490" s="33">
        <f t="shared" si="142"/>
        <v>0</v>
      </c>
      <c r="G490" s="33">
        <f>IF(OR(Report!$C$7="",Report!$C$7="All Levels"),1,IF(Report!$C$7=Data!Z490,1,0))</f>
        <v>0</v>
      </c>
      <c r="H490" s="33">
        <f t="shared" si="143"/>
        <v>1</v>
      </c>
      <c r="I490" s="33">
        <f t="shared" si="144"/>
        <v>3</v>
      </c>
      <c r="J490" s="33">
        <f>IF(OR(Report!$F$7="",Report!$F$7="All AMs"),1,IF(Report!$F$7=Data!W490,1,0))</f>
        <v>1</v>
      </c>
      <c r="K490" s="33">
        <f>IF(OR(Report!$E$7="",Report!$E$7="All Zones"),1,IF(Report!$E$7=Data!P490,1,0))</f>
        <v>1</v>
      </c>
      <c r="L490" s="33">
        <f>IF(OR(Report!$D$7="",Report!$D$7="All Regions"),1,IF(Report!$D$7=Data!O490,1,0))</f>
        <v>1</v>
      </c>
      <c r="M490" s="67" t="s">
        <v>664</v>
      </c>
      <c r="N490" s="67" t="s">
        <v>1341</v>
      </c>
      <c r="O490" s="68" t="s">
        <v>21</v>
      </c>
      <c r="P490" s="68" t="s">
        <v>690</v>
      </c>
      <c r="Q490" s="68" t="s">
        <v>856</v>
      </c>
      <c r="R490" s="67" t="s">
        <v>777</v>
      </c>
      <c r="S490" s="67" t="s">
        <v>757</v>
      </c>
      <c r="T490" s="67" t="s">
        <v>759</v>
      </c>
      <c r="U490" s="67"/>
      <c r="V490" s="67" t="s">
        <v>389</v>
      </c>
      <c r="W490" s="67" t="s">
        <v>736</v>
      </c>
      <c r="X490" s="67" t="s">
        <v>624</v>
      </c>
      <c r="Y490" s="68" t="s">
        <v>362</v>
      </c>
      <c r="Z490" s="68" t="s">
        <v>13</v>
      </c>
      <c r="AA490" s="68" t="s">
        <v>70</v>
      </c>
      <c r="AB490" s="18">
        <f>IF(Z490="TM",IF(AA490="H",(COUNTIFS(Orders!AD:AD,Data!M490,Orders!W:W,0,Orders!X:X,0)+COUNTIFS(Orders!AD:AD,Data!M490,Orders!W:W,1,Orders!X:X,1)),0),IF(Data!Z490="AAM",SUMIFS(Data!AB:AB,Data!Z:Z,"TM",Data!X:X,Data!M490,AA:AA,"H"),IF(Data!Z490="AM",SUMIFS(Data!AB:AB,Data!Z:Z,"TM",Data!V:V,Data!M490,AA:AA,"H"),IF(Data!Z490="AZM",SUMIFS(Data!AB:AB,Data!Z:Z,"TM",Data!U:U,Data!M490,AA:AA,"H"),IF(Data!Z490="ZM",SUMIFS(Data!AB:AB,Data!Z:Z,"TM",Data!T:T,Data!M490,AA:AA,"H"),IF(Data!Z490="RM",SUMIFS(Data!AB:AB,Data!Z:Z,"TM",Data!S:S,Data!M490,AA:AA,"H"),IF(Data!Z490="CM",SUMIFS(Data!AB:AB,Data!Z:Z,"TM",Data!R:R,Data!M490,AA:AA,"H"),"")))))))</f>
        <v>0</v>
      </c>
      <c r="AC490" s="28">
        <f>IF(Z490="TM",IF(AA490="H",(SUMIFS(Orders!AG:AG,Orders!AD:AD,Data!M490,Orders!W:W,0,Orders!X:X,0)+SUMIFS(Orders!AG:AG,Orders!AD:AD,Data!M490,Orders!W:W,1,Orders!X:X,1))/12000,0),IF(Data!Z490="AAM",SUMIFS(Data!AC:AC,Data!Z:Z,"TM",Data!X:X,Data!M490,AA:AA,"H"),IF(Data!Z490="AM",SUMIFS(Data!AC:AC,Data!Z:Z,"TM",Data!V:V,Data!M490,AA:AA,"H"),IF(Data!Z490="AZM",SUMIFS(Data!AC:AC,Data!Z:Z,"TM",Data!U:U,Data!M490,AA:AA,"H"),IF(Data!Z490="Zone",SUMIFS(Data!AC:AC,Data!Z:Z,"TM",Data!T:T,Data!M490,AA:AA,"H"),IF(Data!Z490="Region",SUMIFS(Data!AC:AC,Data!Z:Z,"TM",Data!S:S,Data!M490,AA:AA,"H"),IF(Data!Z490="Country",SUMIFS(Data!AC:AC,Data!Z:Z,"TM",Data!R:R,Data!M490,AA:AA,"H"),"")))))))</f>
        <v>0</v>
      </c>
      <c r="AD490" s="18">
        <f>IF(Z490="TM",0,IF(Data!Z490="AAM",SUMIFS(Data!AD:AD,Data!Z:Z,"TM",Data!X:X,Data!M490,AA:AA,"H"),IF(Data!Z490="AM",SUMIFS(Data!AD:AD,Data!Z:Z,"TM",Data!V:V,Data!M490,AA:AA,"H"),IF(Data!Z490="AZM",SUMIFS(Data!AD:AD,Data!Z:Z,"TM",Data!U:U,Data!M490,AA:AA,"H"),IF(Data!Z490="Zone",SUMIFS(Data!AD:AD,Data!Z:Z,"TM",Data!T:T,Data!M490,AA:AA,"H"),IF(Data!Z490="Region",SUMIFS(Data!AD:AD,Data!Z:Z,"TM",Data!S:S,Data!M490,AA:AA,"H"),IF(Data!Z490="Country",SUMIFS(Data!AD:AD,Data!Z:Z,"TM",Data!R:R,Data!M490,AA:AA,"H"),"")))))))</f>
        <v>0</v>
      </c>
      <c r="AE490" s="27">
        <f t="shared" si="128"/>
        <v>0</v>
      </c>
      <c r="AF490" s="26">
        <f t="shared" si="129"/>
        <v>0</v>
      </c>
      <c r="AG490" s="26">
        <f t="shared" si="130"/>
        <v>0</v>
      </c>
      <c r="AH490" s="26">
        <f t="shared" si="131"/>
        <v>0</v>
      </c>
      <c r="AJ490" s="28">
        <f>IF(Z490="TM",IF(AA490="U",(SUMIFS(Orders!AG:AG,Orders!AD:AD,Data!M490,Orders!W:W,0,Orders!X:X,0)+SUMIFS(Orders!AG:AG,Orders!AD:AD,Data!M490,Orders!W:W,1,Orders!X:X,1))/12000,0),IF(Data!Z490="AAM",SUMIFS(Data!AJ:AJ,Data!Z:Z,"TM",Data!X:X,Data!M490,AA:AA,"U"),IF(Data!Z490="AM",SUMIFS(Data!AJ:AJ,Data!Z:Z,"TM",Data!V:V,Data!M490,AA:AA,"U"),IF(Data!Z490="AZM",SUMIFS(Data!AJ:AJ,Data!Z:Z,"TM",Data!U:U,Data!M490,AA:AA,"U"),IF(Data!Z490="Zone",SUMIFS(Data!AJ:AJ,Data!Z:Z,"TM",Data!T:T,Data!M490,AA:AA,"U"),IF(Data!Z490="Region",SUMIFS(Data!AJ:AJ,Data!Z:Z,"TM",Data!S:S,Data!M490,AA:AA,"U"),IF(Data!Z490="Country",SUMIFS(Data!AJ:AJ,Data!Z:Z,"TM",Data!R:R,Data!M490,AA:AA,"U"),"")))))))</f>
        <v>0</v>
      </c>
      <c r="AK490" s="18">
        <f>IF(Z490="TM",IF(AA490="U",(SUMIFS(Orders!AG:AG,Orders!AD:AD,Data!M490,Orders!W:W,0,Orders!X:X,0)+SUMIFS(Orders!AG:AG,Orders!AD:AD,Data!M490,Orders!W:W,1,Orders!X:X,1)),0),IF(Data!Z490="AAM",SUMIFS(Data!AK:AK,Data!Z:Z,"TM",Data!X:X,Data!M490,AA:AA,"U"),IF(Data!Z490="AM",SUMIFS(Data!AK:AK,Data!Z:Z,"TM",Data!V:V,Data!M490,AA:AA,"U"),IF(Data!Z490="AZM",SUMIFS(Data!AK:AK,Data!Z:Z,"TM",Data!U:U,Data!M490,AA:AA,"U"),IF(Data!Z490="Zone",SUMIFS(Data!AK:AK,Data!Z:Z,"TM",Data!T:T,Data!M490,AA:AA,"U"),IF(Data!Z490="Region",SUMIFS(Data!AK:AK,Data!Z:Z,"TM",Data!S:S,Data!M490,AA:AA,"U"),IF(Data!Z490="Country",SUMIFS(Data!AK:AK,Data!Z:Z,"TM",Data!R:R,Data!M490,AA:AA,"U"),"")))))))</f>
        <v>0</v>
      </c>
      <c r="AL490" s="18">
        <f>IF(Z490="TM",12000*0,IF(Data!Z490="AAM",SUMIFS(Data!AL:AL,Data!Z:Z,"TM",Data!X:X,Data!M490,AA:AA,"H"),IF(Data!Z490="AM",SUMIFS(Data!AL:AL,Data!Z:Z,"TM",Data!V:V,Data!M490,AA:AA,"H"),IF(Data!Z490="AZM",SUMIFS(Data!AL:AL,Data!Z:Z,"TM",Data!U:U,Data!M490,AA:AA,"H"),IF(Data!Z490="Zone",SUMIFS(Data!AL:AL,Data!Z:Z,"TM",Data!T:T,Data!M490,AA:AA,"H"),IF(Data!Z490="Region",SUMIFS(Data!AL:AL,Data!Z:Z,"TM",Data!S:S,Data!M490,AA:AA,"H"),IF(Data!Z490="Country",SUMIFS(Data!AL:AL,Data!Z:Z,"TM",Data!R:R,Data!M490,AA:AA,"H"),"")))))))</f>
        <v>0</v>
      </c>
      <c r="AM490" s="27">
        <f t="shared" si="132"/>
        <v>0</v>
      </c>
      <c r="AN490" s="26">
        <f t="shared" si="133"/>
        <v>0</v>
      </c>
      <c r="AO490" s="26">
        <f t="shared" si="134"/>
        <v>0</v>
      </c>
      <c r="AQ490" s="28">
        <f t="shared" si="135"/>
        <v>0</v>
      </c>
      <c r="AR490" s="18">
        <f t="shared" si="136"/>
        <v>0</v>
      </c>
      <c r="AS490" s="18">
        <f t="shared" si="137"/>
        <v>0</v>
      </c>
      <c r="AT490" s="27">
        <f t="shared" si="138"/>
        <v>0</v>
      </c>
      <c r="AU490" s="27"/>
      <c r="AV490" s="27"/>
      <c r="AW490" s="18">
        <f>IF(Z490="TM",(COUNTIFS(Orders!AD:AD,Data!M490,Orders!W:W,0,Orders!X:X,0,Orders!S:S,"*Ray*")+COUNTIFS(Orders!AD:AD,Data!M490,Orders!W:W,1,Orders!X:X,1,Orders!S:S,"*Ray*")+COUNTIFS(Orders!AD:AD,Data!M490,Orders!W:W,0,Orders!X:X,0,Orders!S:S,"*Fabric*")+COUNTIFS(Orders!AD:AD,Data!M490,Orders!W:W,1,Orders!X:X,1,Orders!S:S,"*Fabric*")),IF(Data!Z490="AAM",SUMIFS(Data!AW:AW,Data!Z:Z,"TM",Data!X:X,Data!M490),IF(Data!Z490="AM",SUMIFS(Data!AW:AW,Data!Z:Z,"TM",Data!V:V,Data!M490),IF(Data!Z490="AZM",SUMIFS(Data!AW:AW,Data!Z:Z,"TM",Data!U:U,Data!M490),IF(Data!Z490="Zone",SUMIFS(Data!AW:AW,Data!Z:Z,"TM",Data!T:T,Data!M490),IF(Data!Z490="Region",SUMIFS(Data!AW:AW,Data!Z:Z,"TM",Data!S:S,Data!M490),IF(Data!Z490="Country",SUMIFS(Data!AW:AW,Data!Z:Z,"TM",Data!R:R,Data!M490),0)))))))</f>
        <v>0</v>
      </c>
      <c r="AX490" s="18">
        <f>IF(Z490="TM",(COUNTIFS(Orders!AD:AD,Data!M490,Orders!W:W,0,Orders!X:X,0,Orders!S:S,"*Starter*")+COUNTIFS(Orders!AD:AD,Data!M490,Orders!W:W,1,Orders!X:X,1,Orders!S:S,"*Starter*")),IF(Data!Z490="AAM",SUMIFS(Data!AX:AX,Data!Z:Z,"TM",Data!X:X,Data!M490),IF(Data!Z490="AM",SUMIFS(Data!AX:AX,Data!Z:Z,"TM",Data!V:V,Data!M490),IF(Data!Z490="AZM",SUMIFS(Data!AX:AX,Data!Z:Z,"TM",Data!U:U,Data!M490),IF(Data!Z490="Zone",SUMIFS(Data!AX:AX,Data!Z:Z,"TM",Data!T:T,Data!M490),IF(Data!Z490="Region",SUMIFS(Data!AX:AX,Data!Z:Z,"TM",Data!S:S,Data!M490),IF(Data!Z490="Country",SUMIFS(Data!AX:AX,Data!Z:Z,"TM",Data!R:R,Data!M490),0)))))))</f>
        <v>0</v>
      </c>
      <c r="AY490" s="18">
        <f>IF(Z490="TM",(COUNTIFS(Orders!AD:AD,Data!M490,Orders!W:W,0,Orders!X:X,0,Orders!S:S,"*Pro*")+COUNTIFS(Orders!AD:AD,Data!M490,Orders!W:W,1,Orders!X:X,1,Orders!S:S,"*Pro*")),IF(Data!Z490="AAM",SUMIFS(Data!AY:AY,Data!Z:Z,"TM",Data!X:X,Data!M490),IF(Data!Z490="AM",SUMIFS(Data!AY:AY,Data!Z:Z,"TM",Data!V:V,Data!M490),IF(Data!Z490="AZM",SUMIFS(Data!AY:AY,Data!Z:Z,"TM",Data!U:U,Data!M490),IF(Data!Z490="Zone",SUMIFS(Data!AY:AY,Data!Z:Z,"TM",Data!T:T,Data!M490),IF(Data!Z490="Region",SUMIFS(Data!AY:AY,Data!Z:Z,"TM",Data!S:S,Data!M490),IF(Data!Z490="Country",SUMIFS(Data!AY:AY,Data!Z:Z,"TM",Data!R:R,Data!M490),0)))))))</f>
        <v>0</v>
      </c>
      <c r="AZ490" s="18">
        <f>IF(Z490="TM",(COUNTIFS(Orders!AD:AD,Data!M490,Orders!W:W,0,Orders!X:X,0,Orders!S:S,"*Tab*")+COUNTIFS(Orders!AD:AD,Data!M490,Orders!W:W,1,Orders!X:X,1,Orders!S:S,"*Tab*")),IF(Data!Z490="AAM",SUMIFS(Data!AZ:AZ,Data!Z:Z,"TM",Data!X:X,Data!M490),IF(Data!Z490="AM",SUMIFS(Data!AZ:AZ,Data!Z:Z,"TM",Data!V:V,Data!M490),IF(Data!Z490="AZM",SUMIFS(Data!AZ:AZ,Data!Z:Z,"TM",Data!U:U,Data!M490),IF(Data!Z490="Zone",SUMIFS(Data!AZ:AZ,Data!Z:Z,"TM",Data!T:T,Data!M490),IF(Data!Z490="Region",SUMIFS(Data!AZ:AZ,Data!Z:Z,"TM",Data!S:S,Data!M490),IF(Data!Z490="Country",SUMIFS(Data!AZ:AZ,Data!Z:Z,"TM",Data!R:R,Data!M490),0)))))))</f>
        <v>0</v>
      </c>
      <c r="BA490" s="18">
        <f>IF(Z490="TM",(COUNTIFS(Orders!AD:AD,Data!M490,Orders!W:W,0,Orders!X:X,0,Orders!S:S,"*Dental*")+COUNTIFS(Orders!AD:AD,Data!M490,Orders!W:W,1,Orders!X:X,1,Orders!S:S,"*Dental*")+COUNTIFS(Orders!AD:AD,Data!M490,Orders!W:W,0,Orders!X:X,0,Orders!S:S,"*Pediatric*")+COUNTIFS(Orders!AD:AD,Data!M490,Orders!W:W,1,Orders!X:X,1,Orders!S:S,"*Pediatric*")),IF(Data!Z490="AAM",SUMIFS(Data!BA:BA,Data!Z:Z,"TM",Data!X:X,Data!M490),IF(Data!Z490="AM",SUMIFS(Data!BA:BA,Data!Z:Z,"TM",Data!V:V,Data!M490),IF(Data!Z490="AZM",SUMIFS(Data!BA:BA,Data!Z:Z,"TM",Data!U:U,Data!M490),IF(Data!Z490="Zone",SUMIFS(Data!BA:BA,Data!Z:Z,"TM",Data!T:T,Data!M490),IF(Data!Z490="Region",SUMIFS(Data!BA:BA,Data!Z:Z,"TM",Data!S:S,Data!M490),IF(Data!Z490="Country",SUMIFS(Data!BA:BA,Data!Z:Z,"TM",Data!R:R,Data!M490),0)))))))</f>
        <v>0</v>
      </c>
      <c r="BB490" s="18">
        <f>IF(Z490="TM",(COUNTIFS(Orders!AD:AD,Data!M490,Orders!W:W,0,Orders!X:X,0,Orders!S:S,"*Fabric*")+COUNTIFS(Orders!AD:AD,Data!M490,Orders!W:W,1,Orders!X:X,1,Orders!S:S,"*Fabric*")),IF(Data!Z490="AAM",SUMIFS(Data!BB:BB,Data!Z:Z,"TM",Data!X:X,Data!M490),IF(Data!Z490="AM",SUMIFS(Data!BB:BB,Data!Z:Z,"TM",Data!V:V,Data!M490),IF(Data!Z490="AZM",SUMIFS(Data!BB:BB,Data!Z:Z,"TM",Data!U:U,Data!M490),IF(Data!Z490="Zone",SUMIFS(Data!BB:BB,Data!Z:Z,"TM",Data!T:T,Data!M490),IF(Data!Z490="Region",SUMIFS(Data!BB:BB,Data!Z:Z,"TM",Data!S:S,Data!M490),IF(Data!Z490="Country",SUMIFS(Data!BB:BB,Data!Z:Z,"TM",Data!R:R,Data!M490),0)))))))</f>
        <v>0</v>
      </c>
    </row>
    <row r="491" spans="1:54" ht="15.75" x14ac:dyDescent="0.3">
      <c r="A491" s="33" t="str">
        <f t="shared" si="139"/>
        <v/>
      </c>
      <c r="B491" s="33" t="b">
        <f t="shared" si="140"/>
        <v>1</v>
      </c>
      <c r="C491" s="33" t="e">
        <f>IF(ISERROR(SMALL($D$4:$D$594,E491)),””,SMALL($D$4:$D$594,E491))</f>
        <v>#NAME?</v>
      </c>
      <c r="D491" s="34" t="str">
        <f t="shared" si="141"/>
        <v/>
      </c>
      <c r="E491" s="33">
        <f>ROWS($E$4:E491)</f>
        <v>488</v>
      </c>
      <c r="F491" s="33">
        <f t="shared" si="142"/>
        <v>0</v>
      </c>
      <c r="G491" s="33">
        <f>IF(OR(Report!$C$7="",Report!$C$7="All Levels"),1,IF(Report!$C$7=Data!Z491,1,0))</f>
        <v>0</v>
      </c>
      <c r="H491" s="33">
        <f t="shared" si="143"/>
        <v>1</v>
      </c>
      <c r="I491" s="33">
        <f t="shared" si="144"/>
        <v>3</v>
      </c>
      <c r="J491" s="33">
        <f>IF(OR(Report!$F$7="",Report!$F$7="All AMs"),1,IF(Report!$F$7=Data!W491,1,0))</f>
        <v>1</v>
      </c>
      <c r="K491" s="33">
        <f>IF(OR(Report!$E$7="",Report!$E$7="All Zones"),1,IF(Report!$E$7=Data!P491,1,0))</f>
        <v>1</v>
      </c>
      <c r="L491" s="33">
        <f>IF(OR(Report!$D$7="",Report!$D$7="All Regions"),1,IF(Report!$D$7=Data!O491,1,0))</f>
        <v>1</v>
      </c>
      <c r="M491" s="67" t="s">
        <v>206</v>
      </c>
      <c r="N491" s="67" t="s">
        <v>1342</v>
      </c>
      <c r="O491" s="68" t="s">
        <v>21</v>
      </c>
      <c r="P491" s="68" t="s">
        <v>690</v>
      </c>
      <c r="Q491" s="68" t="s">
        <v>856</v>
      </c>
      <c r="R491" s="67" t="s">
        <v>777</v>
      </c>
      <c r="S491" s="67" t="s">
        <v>757</v>
      </c>
      <c r="T491" s="67" t="s">
        <v>759</v>
      </c>
      <c r="U491" s="67"/>
      <c r="V491" s="67" t="s">
        <v>389</v>
      </c>
      <c r="W491" s="67" t="s">
        <v>736</v>
      </c>
      <c r="X491" s="67"/>
      <c r="Y491" s="68" t="s">
        <v>361</v>
      </c>
      <c r="Z491" s="68" t="s">
        <v>13</v>
      </c>
      <c r="AA491" s="68" t="s">
        <v>925</v>
      </c>
      <c r="AB491" s="18">
        <f>IF(Z491="TM",IF(AA491="H",(COUNTIFS(Orders!AD:AD,Data!M491,Orders!W:W,0,Orders!X:X,0)+COUNTIFS(Orders!AD:AD,Data!M491,Orders!W:W,1,Orders!X:X,1)),0),IF(Data!Z491="AAM",SUMIFS(Data!AB:AB,Data!Z:Z,"TM",Data!X:X,Data!M491,AA:AA,"H"),IF(Data!Z491="AM",SUMIFS(Data!AB:AB,Data!Z:Z,"TM",Data!V:V,Data!M491,AA:AA,"H"),IF(Data!Z491="AZM",SUMIFS(Data!AB:AB,Data!Z:Z,"TM",Data!U:U,Data!M491,AA:AA,"H"),IF(Data!Z491="ZM",SUMIFS(Data!AB:AB,Data!Z:Z,"TM",Data!T:T,Data!M491,AA:AA,"H"),IF(Data!Z491="RM",SUMIFS(Data!AB:AB,Data!Z:Z,"TM",Data!S:S,Data!M491,AA:AA,"H"),IF(Data!Z491="CM",SUMIFS(Data!AB:AB,Data!Z:Z,"TM",Data!R:R,Data!M491,AA:AA,"H"),"")))))))</f>
        <v>0</v>
      </c>
      <c r="AC491" s="28">
        <f>IF(Z491="TM",IF(AA491="H",(SUMIFS(Orders!AG:AG,Orders!AD:AD,Data!M491,Orders!W:W,0,Orders!X:X,0)+SUMIFS(Orders!AG:AG,Orders!AD:AD,Data!M491,Orders!W:W,1,Orders!X:X,1))/12000,0),IF(Data!Z491="AAM",SUMIFS(Data!AC:AC,Data!Z:Z,"TM",Data!X:X,Data!M491,AA:AA,"H"),IF(Data!Z491="AM",SUMIFS(Data!AC:AC,Data!Z:Z,"TM",Data!V:V,Data!M491,AA:AA,"H"),IF(Data!Z491="AZM",SUMIFS(Data!AC:AC,Data!Z:Z,"TM",Data!U:U,Data!M491,AA:AA,"H"),IF(Data!Z491="Zone",SUMIFS(Data!AC:AC,Data!Z:Z,"TM",Data!T:T,Data!M491,AA:AA,"H"),IF(Data!Z491="Region",SUMIFS(Data!AC:AC,Data!Z:Z,"TM",Data!S:S,Data!M491,AA:AA,"H"),IF(Data!Z491="Country",SUMIFS(Data!AC:AC,Data!Z:Z,"TM",Data!R:R,Data!M491,AA:AA,"H"),"")))))))</f>
        <v>0</v>
      </c>
      <c r="AD491" s="18">
        <f>IF(Z491="TM",0,IF(Data!Z491="AAM",SUMIFS(Data!AD:AD,Data!Z:Z,"TM",Data!X:X,Data!M491,AA:AA,"H"),IF(Data!Z491="AM",SUMIFS(Data!AD:AD,Data!Z:Z,"TM",Data!V:V,Data!M491,AA:AA,"H"),IF(Data!Z491="AZM",SUMIFS(Data!AD:AD,Data!Z:Z,"TM",Data!U:U,Data!M491,AA:AA,"H"),IF(Data!Z491="Zone",SUMIFS(Data!AD:AD,Data!Z:Z,"TM",Data!T:T,Data!M491,AA:AA,"H"),IF(Data!Z491="Region",SUMIFS(Data!AD:AD,Data!Z:Z,"TM",Data!S:S,Data!M491,AA:AA,"H"),IF(Data!Z491="Country",SUMIFS(Data!AD:AD,Data!Z:Z,"TM",Data!R:R,Data!M491,AA:AA,"H"),"")))))))</f>
        <v>0</v>
      </c>
      <c r="AE491" s="27">
        <f t="shared" si="128"/>
        <v>0</v>
      </c>
      <c r="AF491" s="26">
        <f t="shared" si="129"/>
        <v>0</v>
      </c>
      <c r="AG491" s="26">
        <f t="shared" si="130"/>
        <v>0</v>
      </c>
      <c r="AH491" s="26">
        <f t="shared" si="131"/>
        <v>0</v>
      </c>
      <c r="AJ491" s="28">
        <f>IF(Z491="TM",IF(AA491="U",(SUMIFS(Orders!AG:AG,Orders!AD:AD,Data!M491,Orders!W:W,0,Orders!X:X,0)+SUMIFS(Orders!AG:AG,Orders!AD:AD,Data!M491,Orders!W:W,1,Orders!X:X,1))/12000,0),IF(Data!Z491="AAM",SUMIFS(Data!AJ:AJ,Data!Z:Z,"TM",Data!X:X,Data!M491,AA:AA,"U"),IF(Data!Z491="AM",SUMIFS(Data!AJ:AJ,Data!Z:Z,"TM",Data!V:V,Data!M491,AA:AA,"U"),IF(Data!Z491="AZM",SUMIFS(Data!AJ:AJ,Data!Z:Z,"TM",Data!U:U,Data!M491,AA:AA,"U"),IF(Data!Z491="Zone",SUMIFS(Data!AJ:AJ,Data!Z:Z,"TM",Data!T:T,Data!M491,AA:AA,"U"),IF(Data!Z491="Region",SUMIFS(Data!AJ:AJ,Data!Z:Z,"TM",Data!S:S,Data!M491,AA:AA,"U"),IF(Data!Z491="Country",SUMIFS(Data!AJ:AJ,Data!Z:Z,"TM",Data!R:R,Data!M491,AA:AA,"U"),"")))))))</f>
        <v>0</v>
      </c>
      <c r="AK491" s="18">
        <f>IF(Z491="TM",IF(AA491="U",(SUMIFS(Orders!AG:AG,Orders!AD:AD,Data!M491,Orders!W:W,0,Orders!X:X,0)+SUMIFS(Orders!AG:AG,Orders!AD:AD,Data!M491,Orders!W:W,1,Orders!X:X,1)),0),IF(Data!Z491="AAM",SUMIFS(Data!AK:AK,Data!Z:Z,"TM",Data!X:X,Data!M491,AA:AA,"U"),IF(Data!Z491="AM",SUMIFS(Data!AK:AK,Data!Z:Z,"TM",Data!V:V,Data!M491,AA:AA,"U"),IF(Data!Z491="AZM",SUMIFS(Data!AK:AK,Data!Z:Z,"TM",Data!U:U,Data!M491,AA:AA,"U"),IF(Data!Z491="Zone",SUMIFS(Data!AK:AK,Data!Z:Z,"TM",Data!T:T,Data!M491,AA:AA,"U"),IF(Data!Z491="Region",SUMIFS(Data!AK:AK,Data!Z:Z,"TM",Data!S:S,Data!M491,AA:AA,"U"),IF(Data!Z491="Country",SUMIFS(Data!AK:AK,Data!Z:Z,"TM",Data!R:R,Data!M491,AA:AA,"U"),"")))))))</f>
        <v>0</v>
      </c>
      <c r="AL491" s="18">
        <f>IF(Z491="TM",12000*0,IF(Data!Z491="AAM",SUMIFS(Data!AL:AL,Data!Z:Z,"TM",Data!X:X,Data!M491,AA:AA,"H"),IF(Data!Z491="AM",SUMIFS(Data!AL:AL,Data!Z:Z,"TM",Data!V:V,Data!M491,AA:AA,"H"),IF(Data!Z491="AZM",SUMIFS(Data!AL:AL,Data!Z:Z,"TM",Data!U:U,Data!M491,AA:AA,"H"),IF(Data!Z491="Zone",SUMIFS(Data!AL:AL,Data!Z:Z,"TM",Data!T:T,Data!M491,AA:AA,"H"),IF(Data!Z491="Region",SUMIFS(Data!AL:AL,Data!Z:Z,"TM",Data!S:S,Data!M491,AA:AA,"H"),IF(Data!Z491="Country",SUMIFS(Data!AL:AL,Data!Z:Z,"TM",Data!R:R,Data!M491,AA:AA,"H"),"")))))))</f>
        <v>0</v>
      </c>
      <c r="AM491" s="27">
        <f t="shared" si="132"/>
        <v>0</v>
      </c>
      <c r="AN491" s="26">
        <f t="shared" si="133"/>
        <v>0</v>
      </c>
      <c r="AO491" s="26">
        <f t="shared" si="134"/>
        <v>0</v>
      </c>
      <c r="AQ491" s="28">
        <f t="shared" si="135"/>
        <v>0</v>
      </c>
      <c r="AR491" s="18">
        <f t="shared" si="136"/>
        <v>0</v>
      </c>
      <c r="AS491" s="18">
        <f t="shared" si="137"/>
        <v>0</v>
      </c>
      <c r="AT491" s="27">
        <f t="shared" si="138"/>
        <v>0</v>
      </c>
      <c r="AU491" s="27"/>
      <c r="AV491" s="27"/>
      <c r="AW491" s="18">
        <f>IF(Z491="TM",(COUNTIFS(Orders!AD:AD,Data!M491,Orders!W:W,0,Orders!X:X,0,Orders!S:S,"*Ray*")+COUNTIFS(Orders!AD:AD,Data!M491,Orders!W:W,1,Orders!X:X,1,Orders!S:S,"*Ray*")+COUNTIFS(Orders!AD:AD,Data!M491,Orders!W:W,0,Orders!X:X,0,Orders!S:S,"*Fabric*")+COUNTIFS(Orders!AD:AD,Data!M491,Orders!W:W,1,Orders!X:X,1,Orders!S:S,"*Fabric*")),IF(Data!Z491="AAM",SUMIFS(Data!AW:AW,Data!Z:Z,"TM",Data!X:X,Data!M491),IF(Data!Z491="AM",SUMIFS(Data!AW:AW,Data!Z:Z,"TM",Data!V:V,Data!M491),IF(Data!Z491="AZM",SUMIFS(Data!AW:AW,Data!Z:Z,"TM",Data!U:U,Data!M491),IF(Data!Z491="Zone",SUMIFS(Data!AW:AW,Data!Z:Z,"TM",Data!T:T,Data!M491),IF(Data!Z491="Region",SUMIFS(Data!AW:AW,Data!Z:Z,"TM",Data!S:S,Data!M491),IF(Data!Z491="Country",SUMIFS(Data!AW:AW,Data!Z:Z,"TM",Data!R:R,Data!M491),0)))))))</f>
        <v>0</v>
      </c>
      <c r="AX491" s="18">
        <f>IF(Z491="TM",(COUNTIFS(Orders!AD:AD,Data!M491,Orders!W:W,0,Orders!X:X,0,Orders!S:S,"*Starter*")+COUNTIFS(Orders!AD:AD,Data!M491,Orders!W:W,1,Orders!X:X,1,Orders!S:S,"*Starter*")),IF(Data!Z491="AAM",SUMIFS(Data!AX:AX,Data!Z:Z,"TM",Data!X:X,Data!M491),IF(Data!Z491="AM",SUMIFS(Data!AX:AX,Data!Z:Z,"TM",Data!V:V,Data!M491),IF(Data!Z491="AZM",SUMIFS(Data!AX:AX,Data!Z:Z,"TM",Data!U:U,Data!M491),IF(Data!Z491="Zone",SUMIFS(Data!AX:AX,Data!Z:Z,"TM",Data!T:T,Data!M491),IF(Data!Z491="Region",SUMIFS(Data!AX:AX,Data!Z:Z,"TM",Data!S:S,Data!M491),IF(Data!Z491="Country",SUMIFS(Data!AX:AX,Data!Z:Z,"TM",Data!R:R,Data!M491),0)))))))</f>
        <v>0</v>
      </c>
      <c r="AY491" s="18">
        <f>IF(Z491="TM",(COUNTIFS(Orders!AD:AD,Data!M491,Orders!W:W,0,Orders!X:X,0,Orders!S:S,"*Pro*")+COUNTIFS(Orders!AD:AD,Data!M491,Orders!W:W,1,Orders!X:X,1,Orders!S:S,"*Pro*")),IF(Data!Z491="AAM",SUMIFS(Data!AY:AY,Data!Z:Z,"TM",Data!X:X,Data!M491),IF(Data!Z491="AM",SUMIFS(Data!AY:AY,Data!Z:Z,"TM",Data!V:V,Data!M491),IF(Data!Z491="AZM",SUMIFS(Data!AY:AY,Data!Z:Z,"TM",Data!U:U,Data!M491),IF(Data!Z491="Zone",SUMIFS(Data!AY:AY,Data!Z:Z,"TM",Data!T:T,Data!M491),IF(Data!Z491="Region",SUMIFS(Data!AY:AY,Data!Z:Z,"TM",Data!S:S,Data!M491),IF(Data!Z491="Country",SUMIFS(Data!AY:AY,Data!Z:Z,"TM",Data!R:R,Data!M491),0)))))))</f>
        <v>0</v>
      </c>
      <c r="AZ491" s="18">
        <f>IF(Z491="TM",(COUNTIFS(Orders!AD:AD,Data!M491,Orders!W:W,0,Orders!X:X,0,Orders!S:S,"*Tab*")+COUNTIFS(Orders!AD:AD,Data!M491,Orders!W:W,1,Orders!X:X,1,Orders!S:S,"*Tab*")),IF(Data!Z491="AAM",SUMIFS(Data!AZ:AZ,Data!Z:Z,"TM",Data!X:X,Data!M491),IF(Data!Z491="AM",SUMIFS(Data!AZ:AZ,Data!Z:Z,"TM",Data!V:V,Data!M491),IF(Data!Z491="AZM",SUMIFS(Data!AZ:AZ,Data!Z:Z,"TM",Data!U:U,Data!M491),IF(Data!Z491="Zone",SUMIFS(Data!AZ:AZ,Data!Z:Z,"TM",Data!T:T,Data!M491),IF(Data!Z491="Region",SUMIFS(Data!AZ:AZ,Data!Z:Z,"TM",Data!S:S,Data!M491),IF(Data!Z491="Country",SUMIFS(Data!AZ:AZ,Data!Z:Z,"TM",Data!R:R,Data!M491),0)))))))</f>
        <v>0</v>
      </c>
      <c r="BA491" s="18">
        <f>IF(Z491="TM",(COUNTIFS(Orders!AD:AD,Data!M491,Orders!W:W,0,Orders!X:X,0,Orders!S:S,"*Dental*")+COUNTIFS(Orders!AD:AD,Data!M491,Orders!W:W,1,Orders!X:X,1,Orders!S:S,"*Dental*")+COUNTIFS(Orders!AD:AD,Data!M491,Orders!W:W,0,Orders!X:X,0,Orders!S:S,"*Pediatric*")+COUNTIFS(Orders!AD:AD,Data!M491,Orders!W:W,1,Orders!X:X,1,Orders!S:S,"*Pediatric*")),IF(Data!Z491="AAM",SUMIFS(Data!BA:BA,Data!Z:Z,"TM",Data!X:X,Data!M491),IF(Data!Z491="AM",SUMIFS(Data!BA:BA,Data!Z:Z,"TM",Data!V:V,Data!M491),IF(Data!Z491="AZM",SUMIFS(Data!BA:BA,Data!Z:Z,"TM",Data!U:U,Data!M491),IF(Data!Z491="Zone",SUMIFS(Data!BA:BA,Data!Z:Z,"TM",Data!T:T,Data!M491),IF(Data!Z491="Region",SUMIFS(Data!BA:BA,Data!Z:Z,"TM",Data!S:S,Data!M491),IF(Data!Z491="Country",SUMIFS(Data!BA:BA,Data!Z:Z,"TM",Data!R:R,Data!M491),0)))))))</f>
        <v>0</v>
      </c>
      <c r="BB491" s="18">
        <f>IF(Z491="TM",(COUNTIFS(Orders!AD:AD,Data!M491,Orders!W:W,0,Orders!X:X,0,Orders!S:S,"*Fabric*")+COUNTIFS(Orders!AD:AD,Data!M491,Orders!W:W,1,Orders!X:X,1,Orders!S:S,"*Fabric*")),IF(Data!Z491="AAM",SUMIFS(Data!BB:BB,Data!Z:Z,"TM",Data!X:X,Data!M491),IF(Data!Z491="AM",SUMIFS(Data!BB:BB,Data!Z:Z,"TM",Data!V:V,Data!M491),IF(Data!Z491="AZM",SUMIFS(Data!BB:BB,Data!Z:Z,"TM",Data!U:U,Data!M491),IF(Data!Z491="Zone",SUMIFS(Data!BB:BB,Data!Z:Z,"TM",Data!T:T,Data!M491),IF(Data!Z491="Region",SUMIFS(Data!BB:BB,Data!Z:Z,"TM",Data!S:S,Data!M491),IF(Data!Z491="Country",SUMIFS(Data!BB:BB,Data!Z:Z,"TM",Data!R:R,Data!M491),0)))))))</f>
        <v>0</v>
      </c>
    </row>
    <row r="492" spans="1:54" ht="15.75" x14ac:dyDescent="0.3">
      <c r="A492" s="33" t="str">
        <f t="shared" si="139"/>
        <v/>
      </c>
      <c r="B492" s="33" t="b">
        <f t="shared" si="140"/>
        <v>1</v>
      </c>
      <c r="C492" s="33" t="e">
        <f>IF(ISERROR(SMALL($D$4:$D$594,E492)),””,SMALL($D$4:$D$594,E492))</f>
        <v>#NAME?</v>
      </c>
      <c r="D492" s="34" t="str">
        <f t="shared" si="141"/>
        <v/>
      </c>
      <c r="E492" s="33">
        <f>ROWS($E$4:E492)</f>
        <v>489</v>
      </c>
      <c r="F492" s="33">
        <f t="shared" si="142"/>
        <v>0</v>
      </c>
      <c r="G492" s="33">
        <f>IF(OR(Report!$C$7="",Report!$C$7="All Levels"),1,IF(Report!$C$7=Data!Z492,1,0))</f>
        <v>0</v>
      </c>
      <c r="H492" s="33">
        <f t="shared" si="143"/>
        <v>1</v>
      </c>
      <c r="I492" s="33">
        <f t="shared" si="144"/>
        <v>3</v>
      </c>
      <c r="J492" s="33">
        <f>IF(OR(Report!$F$7="",Report!$F$7="All AMs"),1,IF(Report!$F$7=Data!W492,1,0))</f>
        <v>1</v>
      </c>
      <c r="K492" s="33">
        <f>IF(OR(Report!$E$7="",Report!$E$7="All Zones"),1,IF(Report!$E$7=Data!P492,1,0))</f>
        <v>1</v>
      </c>
      <c r="L492" s="33">
        <f>IF(OR(Report!$D$7="",Report!$D$7="All Regions"),1,IF(Report!$D$7=Data!O492,1,0))</f>
        <v>1</v>
      </c>
      <c r="M492" s="67" t="s">
        <v>179</v>
      </c>
      <c r="N492" s="67" t="s">
        <v>1343</v>
      </c>
      <c r="O492" s="68" t="s">
        <v>21</v>
      </c>
      <c r="P492" s="68" t="s">
        <v>690</v>
      </c>
      <c r="Q492" s="68" t="s">
        <v>856</v>
      </c>
      <c r="R492" s="67" t="s">
        <v>777</v>
      </c>
      <c r="S492" s="67" t="s">
        <v>757</v>
      </c>
      <c r="T492" s="67" t="s">
        <v>759</v>
      </c>
      <c r="U492" s="67"/>
      <c r="V492" s="67" t="s">
        <v>389</v>
      </c>
      <c r="W492" s="67" t="s">
        <v>736</v>
      </c>
      <c r="X492" s="67"/>
      <c r="Y492" s="68" t="s">
        <v>361</v>
      </c>
      <c r="Z492" s="68" t="s">
        <v>13</v>
      </c>
      <c r="AA492" s="68" t="s">
        <v>925</v>
      </c>
      <c r="AB492" s="18">
        <f>IF(Z492="TM",IF(AA492="H",(COUNTIFS(Orders!AD:AD,Data!M492,Orders!W:W,0,Orders!X:X,0)+COUNTIFS(Orders!AD:AD,Data!M492,Orders!W:W,1,Orders!X:X,1)),0),IF(Data!Z492="AAM",SUMIFS(Data!AB:AB,Data!Z:Z,"TM",Data!X:X,Data!M492,AA:AA,"H"),IF(Data!Z492="AM",SUMIFS(Data!AB:AB,Data!Z:Z,"TM",Data!V:V,Data!M492,AA:AA,"H"),IF(Data!Z492="AZM",SUMIFS(Data!AB:AB,Data!Z:Z,"TM",Data!U:U,Data!M492,AA:AA,"H"),IF(Data!Z492="ZM",SUMIFS(Data!AB:AB,Data!Z:Z,"TM",Data!T:T,Data!M492,AA:AA,"H"),IF(Data!Z492="RM",SUMIFS(Data!AB:AB,Data!Z:Z,"TM",Data!S:S,Data!M492,AA:AA,"H"),IF(Data!Z492="CM",SUMIFS(Data!AB:AB,Data!Z:Z,"TM",Data!R:R,Data!M492,AA:AA,"H"),"")))))))</f>
        <v>0</v>
      </c>
      <c r="AC492" s="28">
        <f>IF(Z492="TM",IF(AA492="H",(SUMIFS(Orders!AG:AG,Orders!AD:AD,Data!M492,Orders!W:W,0,Orders!X:X,0)+SUMIFS(Orders!AG:AG,Orders!AD:AD,Data!M492,Orders!W:W,1,Orders!X:X,1))/12000,0),IF(Data!Z492="AAM",SUMIFS(Data!AC:AC,Data!Z:Z,"TM",Data!X:X,Data!M492,AA:AA,"H"),IF(Data!Z492="AM",SUMIFS(Data!AC:AC,Data!Z:Z,"TM",Data!V:V,Data!M492,AA:AA,"H"),IF(Data!Z492="AZM",SUMIFS(Data!AC:AC,Data!Z:Z,"TM",Data!U:U,Data!M492,AA:AA,"H"),IF(Data!Z492="Zone",SUMIFS(Data!AC:AC,Data!Z:Z,"TM",Data!T:T,Data!M492,AA:AA,"H"),IF(Data!Z492="Region",SUMIFS(Data!AC:AC,Data!Z:Z,"TM",Data!S:S,Data!M492,AA:AA,"H"),IF(Data!Z492="Country",SUMIFS(Data!AC:AC,Data!Z:Z,"TM",Data!R:R,Data!M492,AA:AA,"H"),"")))))))</f>
        <v>0</v>
      </c>
      <c r="AD492" s="18">
        <f>IF(Z492="TM",0,IF(Data!Z492="AAM",SUMIFS(Data!AD:AD,Data!Z:Z,"TM",Data!X:X,Data!M492,AA:AA,"H"),IF(Data!Z492="AM",SUMIFS(Data!AD:AD,Data!Z:Z,"TM",Data!V:V,Data!M492,AA:AA,"H"),IF(Data!Z492="AZM",SUMIFS(Data!AD:AD,Data!Z:Z,"TM",Data!U:U,Data!M492,AA:AA,"H"),IF(Data!Z492="Zone",SUMIFS(Data!AD:AD,Data!Z:Z,"TM",Data!T:T,Data!M492,AA:AA,"H"),IF(Data!Z492="Region",SUMIFS(Data!AD:AD,Data!Z:Z,"TM",Data!S:S,Data!M492,AA:AA,"H"),IF(Data!Z492="Country",SUMIFS(Data!AD:AD,Data!Z:Z,"TM",Data!R:R,Data!M492,AA:AA,"H"),"")))))))</f>
        <v>0</v>
      </c>
      <c r="AE492" s="27">
        <f t="shared" si="128"/>
        <v>0</v>
      </c>
      <c r="AF492" s="26">
        <f t="shared" si="129"/>
        <v>0</v>
      </c>
      <c r="AG492" s="26">
        <f t="shared" si="130"/>
        <v>0</v>
      </c>
      <c r="AH492" s="26">
        <f t="shared" si="131"/>
        <v>0</v>
      </c>
      <c r="AJ492" s="28">
        <f>IF(Z492="TM",IF(AA492="U",(SUMIFS(Orders!AG:AG,Orders!AD:AD,Data!M492,Orders!W:W,0,Orders!X:X,0)+SUMIFS(Orders!AG:AG,Orders!AD:AD,Data!M492,Orders!W:W,1,Orders!X:X,1))/12000,0),IF(Data!Z492="AAM",SUMIFS(Data!AJ:AJ,Data!Z:Z,"TM",Data!X:X,Data!M492,AA:AA,"U"),IF(Data!Z492="AM",SUMIFS(Data!AJ:AJ,Data!Z:Z,"TM",Data!V:V,Data!M492,AA:AA,"U"),IF(Data!Z492="AZM",SUMIFS(Data!AJ:AJ,Data!Z:Z,"TM",Data!U:U,Data!M492,AA:AA,"U"),IF(Data!Z492="Zone",SUMIFS(Data!AJ:AJ,Data!Z:Z,"TM",Data!T:T,Data!M492,AA:AA,"U"),IF(Data!Z492="Region",SUMIFS(Data!AJ:AJ,Data!Z:Z,"TM",Data!S:S,Data!M492,AA:AA,"U"),IF(Data!Z492="Country",SUMIFS(Data!AJ:AJ,Data!Z:Z,"TM",Data!R:R,Data!M492,AA:AA,"U"),"")))))))</f>
        <v>0</v>
      </c>
      <c r="AK492" s="18">
        <f>IF(Z492="TM",IF(AA492="U",(SUMIFS(Orders!AG:AG,Orders!AD:AD,Data!M492,Orders!W:W,0,Orders!X:X,0)+SUMIFS(Orders!AG:AG,Orders!AD:AD,Data!M492,Orders!W:W,1,Orders!X:X,1)),0),IF(Data!Z492="AAM",SUMIFS(Data!AK:AK,Data!Z:Z,"TM",Data!X:X,Data!M492,AA:AA,"U"),IF(Data!Z492="AM",SUMIFS(Data!AK:AK,Data!Z:Z,"TM",Data!V:V,Data!M492,AA:AA,"U"),IF(Data!Z492="AZM",SUMIFS(Data!AK:AK,Data!Z:Z,"TM",Data!U:U,Data!M492,AA:AA,"U"),IF(Data!Z492="Zone",SUMIFS(Data!AK:AK,Data!Z:Z,"TM",Data!T:T,Data!M492,AA:AA,"U"),IF(Data!Z492="Region",SUMIFS(Data!AK:AK,Data!Z:Z,"TM",Data!S:S,Data!M492,AA:AA,"U"),IF(Data!Z492="Country",SUMIFS(Data!AK:AK,Data!Z:Z,"TM",Data!R:R,Data!M492,AA:AA,"U"),"")))))))</f>
        <v>0</v>
      </c>
      <c r="AL492" s="18">
        <f>IF(Z492="TM",12000*0,IF(Data!Z492="AAM",SUMIFS(Data!AL:AL,Data!Z:Z,"TM",Data!X:X,Data!M492,AA:AA,"H"),IF(Data!Z492="AM",SUMIFS(Data!AL:AL,Data!Z:Z,"TM",Data!V:V,Data!M492,AA:AA,"H"),IF(Data!Z492="AZM",SUMIFS(Data!AL:AL,Data!Z:Z,"TM",Data!U:U,Data!M492,AA:AA,"H"),IF(Data!Z492="Zone",SUMIFS(Data!AL:AL,Data!Z:Z,"TM",Data!T:T,Data!M492,AA:AA,"H"),IF(Data!Z492="Region",SUMIFS(Data!AL:AL,Data!Z:Z,"TM",Data!S:S,Data!M492,AA:AA,"H"),IF(Data!Z492="Country",SUMIFS(Data!AL:AL,Data!Z:Z,"TM",Data!R:R,Data!M492,AA:AA,"H"),"")))))))</f>
        <v>0</v>
      </c>
      <c r="AM492" s="27">
        <f t="shared" si="132"/>
        <v>0</v>
      </c>
      <c r="AN492" s="26">
        <f t="shared" si="133"/>
        <v>0</v>
      </c>
      <c r="AO492" s="26">
        <f t="shared" si="134"/>
        <v>0</v>
      </c>
      <c r="AQ492" s="28">
        <f t="shared" si="135"/>
        <v>0</v>
      </c>
      <c r="AR492" s="18">
        <f t="shared" si="136"/>
        <v>0</v>
      </c>
      <c r="AS492" s="18">
        <f t="shared" si="137"/>
        <v>0</v>
      </c>
      <c r="AT492" s="27">
        <f t="shared" si="138"/>
        <v>0</v>
      </c>
      <c r="AU492" s="27"/>
      <c r="AV492" s="27"/>
      <c r="AW492" s="18">
        <f>IF(Z492="TM",(COUNTIFS(Orders!AD:AD,Data!M492,Orders!W:W,0,Orders!X:X,0,Orders!S:S,"*Ray*")+COUNTIFS(Orders!AD:AD,Data!M492,Orders!W:W,1,Orders!X:X,1,Orders!S:S,"*Ray*")+COUNTIFS(Orders!AD:AD,Data!M492,Orders!W:W,0,Orders!X:X,0,Orders!S:S,"*Fabric*")+COUNTIFS(Orders!AD:AD,Data!M492,Orders!W:W,1,Orders!X:X,1,Orders!S:S,"*Fabric*")),IF(Data!Z492="AAM",SUMIFS(Data!AW:AW,Data!Z:Z,"TM",Data!X:X,Data!M492),IF(Data!Z492="AM",SUMIFS(Data!AW:AW,Data!Z:Z,"TM",Data!V:V,Data!M492),IF(Data!Z492="AZM",SUMIFS(Data!AW:AW,Data!Z:Z,"TM",Data!U:U,Data!M492),IF(Data!Z492="Zone",SUMIFS(Data!AW:AW,Data!Z:Z,"TM",Data!T:T,Data!M492),IF(Data!Z492="Region",SUMIFS(Data!AW:AW,Data!Z:Z,"TM",Data!S:S,Data!M492),IF(Data!Z492="Country",SUMIFS(Data!AW:AW,Data!Z:Z,"TM",Data!R:R,Data!M492),0)))))))</f>
        <v>0</v>
      </c>
      <c r="AX492" s="18">
        <f>IF(Z492="TM",(COUNTIFS(Orders!AD:AD,Data!M492,Orders!W:W,0,Orders!X:X,0,Orders!S:S,"*Starter*")+COUNTIFS(Orders!AD:AD,Data!M492,Orders!W:W,1,Orders!X:X,1,Orders!S:S,"*Starter*")),IF(Data!Z492="AAM",SUMIFS(Data!AX:AX,Data!Z:Z,"TM",Data!X:X,Data!M492),IF(Data!Z492="AM",SUMIFS(Data!AX:AX,Data!Z:Z,"TM",Data!V:V,Data!M492),IF(Data!Z492="AZM",SUMIFS(Data!AX:AX,Data!Z:Z,"TM",Data!U:U,Data!M492),IF(Data!Z492="Zone",SUMIFS(Data!AX:AX,Data!Z:Z,"TM",Data!T:T,Data!M492),IF(Data!Z492="Region",SUMIFS(Data!AX:AX,Data!Z:Z,"TM",Data!S:S,Data!M492),IF(Data!Z492="Country",SUMIFS(Data!AX:AX,Data!Z:Z,"TM",Data!R:R,Data!M492),0)))))))</f>
        <v>0</v>
      </c>
      <c r="AY492" s="18">
        <f>IF(Z492="TM",(COUNTIFS(Orders!AD:AD,Data!M492,Orders!W:W,0,Orders!X:X,0,Orders!S:S,"*Pro*")+COUNTIFS(Orders!AD:AD,Data!M492,Orders!W:W,1,Orders!X:X,1,Orders!S:S,"*Pro*")),IF(Data!Z492="AAM",SUMIFS(Data!AY:AY,Data!Z:Z,"TM",Data!X:X,Data!M492),IF(Data!Z492="AM",SUMIFS(Data!AY:AY,Data!Z:Z,"TM",Data!V:V,Data!M492),IF(Data!Z492="AZM",SUMIFS(Data!AY:AY,Data!Z:Z,"TM",Data!U:U,Data!M492),IF(Data!Z492="Zone",SUMIFS(Data!AY:AY,Data!Z:Z,"TM",Data!T:T,Data!M492),IF(Data!Z492="Region",SUMIFS(Data!AY:AY,Data!Z:Z,"TM",Data!S:S,Data!M492),IF(Data!Z492="Country",SUMIFS(Data!AY:AY,Data!Z:Z,"TM",Data!R:R,Data!M492),0)))))))</f>
        <v>0</v>
      </c>
      <c r="AZ492" s="18">
        <f>IF(Z492="TM",(COUNTIFS(Orders!AD:AD,Data!M492,Orders!W:W,0,Orders!X:X,0,Orders!S:S,"*Tab*")+COUNTIFS(Orders!AD:AD,Data!M492,Orders!W:W,1,Orders!X:X,1,Orders!S:S,"*Tab*")),IF(Data!Z492="AAM",SUMIFS(Data!AZ:AZ,Data!Z:Z,"TM",Data!X:X,Data!M492),IF(Data!Z492="AM",SUMIFS(Data!AZ:AZ,Data!Z:Z,"TM",Data!V:V,Data!M492),IF(Data!Z492="AZM",SUMIFS(Data!AZ:AZ,Data!Z:Z,"TM",Data!U:U,Data!M492),IF(Data!Z492="Zone",SUMIFS(Data!AZ:AZ,Data!Z:Z,"TM",Data!T:T,Data!M492),IF(Data!Z492="Region",SUMIFS(Data!AZ:AZ,Data!Z:Z,"TM",Data!S:S,Data!M492),IF(Data!Z492="Country",SUMIFS(Data!AZ:AZ,Data!Z:Z,"TM",Data!R:R,Data!M492),0)))))))</f>
        <v>0</v>
      </c>
      <c r="BA492" s="18">
        <f>IF(Z492="TM",(COUNTIFS(Orders!AD:AD,Data!M492,Orders!W:W,0,Orders!X:X,0,Orders!S:S,"*Dental*")+COUNTIFS(Orders!AD:AD,Data!M492,Orders!W:W,1,Orders!X:X,1,Orders!S:S,"*Dental*")+COUNTIFS(Orders!AD:AD,Data!M492,Orders!W:W,0,Orders!X:X,0,Orders!S:S,"*Pediatric*")+COUNTIFS(Orders!AD:AD,Data!M492,Orders!W:W,1,Orders!X:X,1,Orders!S:S,"*Pediatric*")),IF(Data!Z492="AAM",SUMIFS(Data!BA:BA,Data!Z:Z,"TM",Data!X:X,Data!M492),IF(Data!Z492="AM",SUMIFS(Data!BA:BA,Data!Z:Z,"TM",Data!V:V,Data!M492),IF(Data!Z492="AZM",SUMIFS(Data!BA:BA,Data!Z:Z,"TM",Data!U:U,Data!M492),IF(Data!Z492="Zone",SUMIFS(Data!BA:BA,Data!Z:Z,"TM",Data!T:T,Data!M492),IF(Data!Z492="Region",SUMIFS(Data!BA:BA,Data!Z:Z,"TM",Data!S:S,Data!M492),IF(Data!Z492="Country",SUMIFS(Data!BA:BA,Data!Z:Z,"TM",Data!R:R,Data!M492),0)))))))</f>
        <v>0</v>
      </c>
      <c r="BB492" s="18">
        <f>IF(Z492="TM",(COUNTIFS(Orders!AD:AD,Data!M492,Orders!W:W,0,Orders!X:X,0,Orders!S:S,"*Fabric*")+COUNTIFS(Orders!AD:AD,Data!M492,Orders!W:W,1,Orders!X:X,1,Orders!S:S,"*Fabric*")),IF(Data!Z492="AAM",SUMIFS(Data!BB:BB,Data!Z:Z,"TM",Data!X:X,Data!M492),IF(Data!Z492="AM",SUMIFS(Data!BB:BB,Data!Z:Z,"TM",Data!V:V,Data!M492),IF(Data!Z492="AZM",SUMIFS(Data!BB:BB,Data!Z:Z,"TM",Data!U:U,Data!M492),IF(Data!Z492="Zone",SUMIFS(Data!BB:BB,Data!Z:Z,"TM",Data!T:T,Data!M492),IF(Data!Z492="Region",SUMIFS(Data!BB:BB,Data!Z:Z,"TM",Data!S:S,Data!M492),IF(Data!Z492="Country",SUMIFS(Data!BB:BB,Data!Z:Z,"TM",Data!R:R,Data!M492),0)))))))</f>
        <v>0</v>
      </c>
    </row>
    <row r="493" spans="1:54" ht="15.75" x14ac:dyDescent="0.3">
      <c r="A493" s="33" t="str">
        <f t="shared" si="139"/>
        <v/>
      </c>
      <c r="B493" s="33" t="b">
        <f t="shared" si="140"/>
        <v>1</v>
      </c>
      <c r="C493" s="33" t="e">
        <f>IF(ISERROR(SMALL($D$4:$D$594,E493)),””,SMALL($D$4:$D$594,E493))</f>
        <v>#NAME?</v>
      </c>
      <c r="D493" s="34" t="str">
        <f t="shared" si="141"/>
        <v/>
      </c>
      <c r="E493" s="33">
        <f>ROWS($E$4:E493)</f>
        <v>490</v>
      </c>
      <c r="F493" s="33">
        <f t="shared" si="142"/>
        <v>0</v>
      </c>
      <c r="G493" s="33">
        <f>IF(OR(Report!$C$7="",Report!$C$7="All Levels"),1,IF(Report!$C$7=Data!Z493,1,0))</f>
        <v>0</v>
      </c>
      <c r="H493" s="33">
        <f t="shared" si="143"/>
        <v>1</v>
      </c>
      <c r="I493" s="33">
        <f t="shared" si="144"/>
        <v>3</v>
      </c>
      <c r="J493" s="33">
        <f>IF(OR(Report!$F$7="",Report!$F$7="All AMs"),1,IF(Report!$F$7=Data!W493,1,0))</f>
        <v>1</v>
      </c>
      <c r="K493" s="33">
        <f>IF(OR(Report!$E$7="",Report!$E$7="All Zones"),1,IF(Report!$E$7=Data!P493,1,0))</f>
        <v>1</v>
      </c>
      <c r="L493" s="33">
        <f>IF(OR(Report!$D$7="",Report!$D$7="All Regions"),1,IF(Report!$D$7=Data!O493,1,0))</f>
        <v>1</v>
      </c>
      <c r="M493" s="67" t="s">
        <v>288</v>
      </c>
      <c r="N493" s="67" t="s">
        <v>1344</v>
      </c>
      <c r="O493" s="68" t="s">
        <v>21</v>
      </c>
      <c r="P493" s="68" t="s">
        <v>690</v>
      </c>
      <c r="Q493" s="68" t="s">
        <v>856</v>
      </c>
      <c r="R493" s="67" t="s">
        <v>777</v>
      </c>
      <c r="S493" s="67" t="s">
        <v>757</v>
      </c>
      <c r="T493" s="67" t="s">
        <v>759</v>
      </c>
      <c r="U493" s="67"/>
      <c r="V493" s="67" t="s">
        <v>389</v>
      </c>
      <c r="W493" s="67" t="s">
        <v>736</v>
      </c>
      <c r="X493" s="67"/>
      <c r="Y493" s="68" t="s">
        <v>362</v>
      </c>
      <c r="Z493" s="68" t="s">
        <v>13</v>
      </c>
      <c r="AA493" s="68" t="s">
        <v>925</v>
      </c>
      <c r="AB493" s="18">
        <f>IF(Z493="TM",IF(AA493="H",(COUNTIFS(Orders!AD:AD,Data!M493,Orders!W:W,0,Orders!X:X,0)+COUNTIFS(Orders!AD:AD,Data!M493,Orders!W:W,1,Orders!X:X,1)),0),IF(Data!Z493="AAM",SUMIFS(Data!AB:AB,Data!Z:Z,"TM",Data!X:X,Data!M493,AA:AA,"H"),IF(Data!Z493="AM",SUMIFS(Data!AB:AB,Data!Z:Z,"TM",Data!V:V,Data!M493,AA:AA,"H"),IF(Data!Z493="AZM",SUMIFS(Data!AB:AB,Data!Z:Z,"TM",Data!U:U,Data!M493,AA:AA,"H"),IF(Data!Z493="ZM",SUMIFS(Data!AB:AB,Data!Z:Z,"TM",Data!T:T,Data!M493,AA:AA,"H"),IF(Data!Z493="RM",SUMIFS(Data!AB:AB,Data!Z:Z,"TM",Data!S:S,Data!M493,AA:AA,"H"),IF(Data!Z493="CM",SUMIFS(Data!AB:AB,Data!Z:Z,"TM",Data!R:R,Data!M493,AA:AA,"H"),"")))))))</f>
        <v>0</v>
      </c>
      <c r="AC493" s="28">
        <f>IF(Z493="TM",IF(AA493="H",(SUMIFS(Orders!AG:AG,Orders!AD:AD,Data!M493,Orders!W:W,0,Orders!X:X,0)+SUMIFS(Orders!AG:AG,Orders!AD:AD,Data!M493,Orders!W:W,1,Orders!X:X,1))/12000,0),IF(Data!Z493="AAM",SUMIFS(Data!AC:AC,Data!Z:Z,"TM",Data!X:X,Data!M493,AA:AA,"H"),IF(Data!Z493="AM",SUMIFS(Data!AC:AC,Data!Z:Z,"TM",Data!V:V,Data!M493,AA:AA,"H"),IF(Data!Z493="AZM",SUMIFS(Data!AC:AC,Data!Z:Z,"TM",Data!U:U,Data!M493,AA:AA,"H"),IF(Data!Z493="Zone",SUMIFS(Data!AC:AC,Data!Z:Z,"TM",Data!T:T,Data!M493,AA:AA,"H"),IF(Data!Z493="Region",SUMIFS(Data!AC:AC,Data!Z:Z,"TM",Data!S:S,Data!M493,AA:AA,"H"),IF(Data!Z493="Country",SUMIFS(Data!AC:AC,Data!Z:Z,"TM",Data!R:R,Data!M493,AA:AA,"H"),"")))))))</f>
        <v>0</v>
      </c>
      <c r="AD493" s="18">
        <f>IF(Z493="TM",0,IF(Data!Z493="AAM",SUMIFS(Data!AD:AD,Data!Z:Z,"TM",Data!X:X,Data!M493,AA:AA,"H"),IF(Data!Z493="AM",SUMIFS(Data!AD:AD,Data!Z:Z,"TM",Data!V:V,Data!M493,AA:AA,"H"),IF(Data!Z493="AZM",SUMIFS(Data!AD:AD,Data!Z:Z,"TM",Data!U:U,Data!M493,AA:AA,"H"),IF(Data!Z493="Zone",SUMIFS(Data!AD:AD,Data!Z:Z,"TM",Data!T:T,Data!M493,AA:AA,"H"),IF(Data!Z493="Region",SUMIFS(Data!AD:AD,Data!Z:Z,"TM",Data!S:S,Data!M493,AA:AA,"H"),IF(Data!Z493="Country",SUMIFS(Data!AD:AD,Data!Z:Z,"TM",Data!R:R,Data!M493,AA:AA,"H"),"")))))))</f>
        <v>0</v>
      </c>
      <c r="AE493" s="27">
        <f t="shared" si="128"/>
        <v>0</v>
      </c>
      <c r="AF493" s="26">
        <f t="shared" si="129"/>
        <v>0</v>
      </c>
      <c r="AG493" s="26">
        <f t="shared" si="130"/>
        <v>0</v>
      </c>
      <c r="AH493" s="26">
        <f t="shared" si="131"/>
        <v>0</v>
      </c>
      <c r="AJ493" s="28">
        <f>IF(Z493="TM",IF(AA493="U",(SUMIFS(Orders!AG:AG,Orders!AD:AD,Data!M493,Orders!W:W,0,Orders!X:X,0)+SUMIFS(Orders!AG:AG,Orders!AD:AD,Data!M493,Orders!W:W,1,Orders!X:X,1))/12000,0),IF(Data!Z493="AAM",SUMIFS(Data!AJ:AJ,Data!Z:Z,"TM",Data!X:X,Data!M493,AA:AA,"U"),IF(Data!Z493="AM",SUMIFS(Data!AJ:AJ,Data!Z:Z,"TM",Data!V:V,Data!M493,AA:AA,"U"),IF(Data!Z493="AZM",SUMIFS(Data!AJ:AJ,Data!Z:Z,"TM",Data!U:U,Data!M493,AA:AA,"U"),IF(Data!Z493="Zone",SUMIFS(Data!AJ:AJ,Data!Z:Z,"TM",Data!T:T,Data!M493,AA:AA,"U"),IF(Data!Z493="Region",SUMIFS(Data!AJ:AJ,Data!Z:Z,"TM",Data!S:S,Data!M493,AA:AA,"U"),IF(Data!Z493="Country",SUMIFS(Data!AJ:AJ,Data!Z:Z,"TM",Data!R:R,Data!M493,AA:AA,"U"),"")))))))</f>
        <v>0</v>
      </c>
      <c r="AK493" s="18">
        <f>IF(Z493="TM",IF(AA493="U",(SUMIFS(Orders!AG:AG,Orders!AD:AD,Data!M493,Orders!W:W,0,Orders!X:X,0)+SUMIFS(Orders!AG:AG,Orders!AD:AD,Data!M493,Orders!W:W,1,Orders!X:X,1)),0),IF(Data!Z493="AAM",SUMIFS(Data!AK:AK,Data!Z:Z,"TM",Data!X:X,Data!M493,AA:AA,"U"),IF(Data!Z493="AM",SUMIFS(Data!AK:AK,Data!Z:Z,"TM",Data!V:V,Data!M493,AA:AA,"U"),IF(Data!Z493="AZM",SUMIFS(Data!AK:AK,Data!Z:Z,"TM",Data!U:U,Data!M493,AA:AA,"U"),IF(Data!Z493="Zone",SUMIFS(Data!AK:AK,Data!Z:Z,"TM",Data!T:T,Data!M493,AA:AA,"U"),IF(Data!Z493="Region",SUMIFS(Data!AK:AK,Data!Z:Z,"TM",Data!S:S,Data!M493,AA:AA,"U"),IF(Data!Z493="Country",SUMIFS(Data!AK:AK,Data!Z:Z,"TM",Data!R:R,Data!M493,AA:AA,"U"),"")))))))</f>
        <v>0</v>
      </c>
      <c r="AL493" s="18">
        <f>IF(Z493="TM",12000*0,IF(Data!Z493="AAM",SUMIFS(Data!AL:AL,Data!Z:Z,"TM",Data!X:X,Data!M493,AA:AA,"H"),IF(Data!Z493="AM",SUMIFS(Data!AL:AL,Data!Z:Z,"TM",Data!V:V,Data!M493,AA:AA,"H"),IF(Data!Z493="AZM",SUMIFS(Data!AL:AL,Data!Z:Z,"TM",Data!U:U,Data!M493,AA:AA,"H"),IF(Data!Z493="Zone",SUMIFS(Data!AL:AL,Data!Z:Z,"TM",Data!T:T,Data!M493,AA:AA,"H"),IF(Data!Z493="Region",SUMIFS(Data!AL:AL,Data!Z:Z,"TM",Data!S:S,Data!M493,AA:AA,"H"),IF(Data!Z493="Country",SUMIFS(Data!AL:AL,Data!Z:Z,"TM",Data!R:R,Data!M493,AA:AA,"H"),"")))))))</f>
        <v>0</v>
      </c>
      <c r="AM493" s="27">
        <f t="shared" si="132"/>
        <v>0</v>
      </c>
      <c r="AN493" s="26">
        <f t="shared" si="133"/>
        <v>0</v>
      </c>
      <c r="AO493" s="26">
        <f t="shared" si="134"/>
        <v>0</v>
      </c>
      <c r="AQ493" s="28">
        <f t="shared" si="135"/>
        <v>0</v>
      </c>
      <c r="AR493" s="18">
        <f t="shared" si="136"/>
        <v>0</v>
      </c>
      <c r="AS493" s="18">
        <f t="shared" si="137"/>
        <v>0</v>
      </c>
      <c r="AT493" s="27">
        <f t="shared" si="138"/>
        <v>0</v>
      </c>
      <c r="AU493" s="27"/>
      <c r="AV493" s="27"/>
      <c r="AW493" s="18">
        <f>IF(Z493="TM",(COUNTIFS(Orders!AD:AD,Data!M493,Orders!W:W,0,Orders!X:X,0,Orders!S:S,"*Ray*")+COUNTIFS(Orders!AD:AD,Data!M493,Orders!W:W,1,Orders!X:X,1,Orders!S:S,"*Ray*")+COUNTIFS(Orders!AD:AD,Data!M493,Orders!W:W,0,Orders!X:X,0,Orders!S:S,"*Fabric*")+COUNTIFS(Orders!AD:AD,Data!M493,Orders!W:W,1,Orders!X:X,1,Orders!S:S,"*Fabric*")),IF(Data!Z493="AAM",SUMIFS(Data!AW:AW,Data!Z:Z,"TM",Data!X:X,Data!M493),IF(Data!Z493="AM",SUMIFS(Data!AW:AW,Data!Z:Z,"TM",Data!V:V,Data!M493),IF(Data!Z493="AZM",SUMIFS(Data!AW:AW,Data!Z:Z,"TM",Data!U:U,Data!M493),IF(Data!Z493="Zone",SUMIFS(Data!AW:AW,Data!Z:Z,"TM",Data!T:T,Data!M493),IF(Data!Z493="Region",SUMIFS(Data!AW:AW,Data!Z:Z,"TM",Data!S:S,Data!M493),IF(Data!Z493="Country",SUMIFS(Data!AW:AW,Data!Z:Z,"TM",Data!R:R,Data!M493),0)))))))</f>
        <v>0</v>
      </c>
      <c r="AX493" s="18">
        <f>IF(Z493="TM",(COUNTIFS(Orders!AD:AD,Data!M493,Orders!W:W,0,Orders!X:X,0,Orders!S:S,"*Starter*")+COUNTIFS(Orders!AD:AD,Data!M493,Orders!W:W,1,Orders!X:X,1,Orders!S:S,"*Starter*")),IF(Data!Z493="AAM",SUMIFS(Data!AX:AX,Data!Z:Z,"TM",Data!X:X,Data!M493),IF(Data!Z493="AM",SUMIFS(Data!AX:AX,Data!Z:Z,"TM",Data!V:V,Data!M493),IF(Data!Z493="AZM",SUMIFS(Data!AX:AX,Data!Z:Z,"TM",Data!U:U,Data!M493),IF(Data!Z493="Zone",SUMIFS(Data!AX:AX,Data!Z:Z,"TM",Data!T:T,Data!M493),IF(Data!Z493="Region",SUMIFS(Data!AX:AX,Data!Z:Z,"TM",Data!S:S,Data!M493),IF(Data!Z493="Country",SUMIFS(Data!AX:AX,Data!Z:Z,"TM",Data!R:R,Data!M493),0)))))))</f>
        <v>0</v>
      </c>
      <c r="AY493" s="18">
        <f>IF(Z493="TM",(COUNTIFS(Orders!AD:AD,Data!M493,Orders!W:W,0,Orders!X:X,0,Orders!S:S,"*Pro*")+COUNTIFS(Orders!AD:AD,Data!M493,Orders!W:W,1,Orders!X:X,1,Orders!S:S,"*Pro*")),IF(Data!Z493="AAM",SUMIFS(Data!AY:AY,Data!Z:Z,"TM",Data!X:X,Data!M493),IF(Data!Z493="AM",SUMIFS(Data!AY:AY,Data!Z:Z,"TM",Data!V:V,Data!M493),IF(Data!Z493="AZM",SUMIFS(Data!AY:AY,Data!Z:Z,"TM",Data!U:U,Data!M493),IF(Data!Z493="Zone",SUMIFS(Data!AY:AY,Data!Z:Z,"TM",Data!T:T,Data!M493),IF(Data!Z493="Region",SUMIFS(Data!AY:AY,Data!Z:Z,"TM",Data!S:S,Data!M493),IF(Data!Z493="Country",SUMIFS(Data!AY:AY,Data!Z:Z,"TM",Data!R:R,Data!M493),0)))))))</f>
        <v>0</v>
      </c>
      <c r="AZ493" s="18">
        <f>IF(Z493="TM",(COUNTIFS(Orders!AD:AD,Data!M493,Orders!W:W,0,Orders!X:X,0,Orders!S:S,"*Tab*")+COUNTIFS(Orders!AD:AD,Data!M493,Orders!W:W,1,Orders!X:X,1,Orders!S:S,"*Tab*")),IF(Data!Z493="AAM",SUMIFS(Data!AZ:AZ,Data!Z:Z,"TM",Data!X:X,Data!M493),IF(Data!Z493="AM",SUMIFS(Data!AZ:AZ,Data!Z:Z,"TM",Data!V:V,Data!M493),IF(Data!Z493="AZM",SUMIFS(Data!AZ:AZ,Data!Z:Z,"TM",Data!U:U,Data!M493),IF(Data!Z493="Zone",SUMIFS(Data!AZ:AZ,Data!Z:Z,"TM",Data!T:T,Data!M493),IF(Data!Z493="Region",SUMIFS(Data!AZ:AZ,Data!Z:Z,"TM",Data!S:S,Data!M493),IF(Data!Z493="Country",SUMIFS(Data!AZ:AZ,Data!Z:Z,"TM",Data!R:R,Data!M493),0)))))))</f>
        <v>0</v>
      </c>
      <c r="BA493" s="18">
        <f>IF(Z493="TM",(COUNTIFS(Orders!AD:AD,Data!M493,Orders!W:W,0,Orders!X:X,0,Orders!S:S,"*Dental*")+COUNTIFS(Orders!AD:AD,Data!M493,Orders!W:W,1,Orders!X:X,1,Orders!S:S,"*Dental*")+COUNTIFS(Orders!AD:AD,Data!M493,Orders!W:W,0,Orders!X:X,0,Orders!S:S,"*Pediatric*")+COUNTIFS(Orders!AD:AD,Data!M493,Orders!W:W,1,Orders!X:X,1,Orders!S:S,"*Pediatric*")),IF(Data!Z493="AAM",SUMIFS(Data!BA:BA,Data!Z:Z,"TM",Data!X:X,Data!M493),IF(Data!Z493="AM",SUMIFS(Data!BA:BA,Data!Z:Z,"TM",Data!V:V,Data!M493),IF(Data!Z493="AZM",SUMIFS(Data!BA:BA,Data!Z:Z,"TM",Data!U:U,Data!M493),IF(Data!Z493="Zone",SUMIFS(Data!BA:BA,Data!Z:Z,"TM",Data!T:T,Data!M493),IF(Data!Z493="Region",SUMIFS(Data!BA:BA,Data!Z:Z,"TM",Data!S:S,Data!M493),IF(Data!Z493="Country",SUMIFS(Data!BA:BA,Data!Z:Z,"TM",Data!R:R,Data!M493),0)))))))</f>
        <v>0</v>
      </c>
      <c r="BB493" s="18">
        <f>IF(Z493="TM",(COUNTIFS(Orders!AD:AD,Data!M493,Orders!W:W,0,Orders!X:X,0,Orders!S:S,"*Fabric*")+COUNTIFS(Orders!AD:AD,Data!M493,Orders!W:W,1,Orders!X:X,1,Orders!S:S,"*Fabric*")),IF(Data!Z493="AAM",SUMIFS(Data!BB:BB,Data!Z:Z,"TM",Data!X:X,Data!M493),IF(Data!Z493="AM",SUMIFS(Data!BB:BB,Data!Z:Z,"TM",Data!V:V,Data!M493),IF(Data!Z493="AZM",SUMIFS(Data!BB:BB,Data!Z:Z,"TM",Data!U:U,Data!M493),IF(Data!Z493="Zone",SUMIFS(Data!BB:BB,Data!Z:Z,"TM",Data!T:T,Data!M493),IF(Data!Z493="Region",SUMIFS(Data!BB:BB,Data!Z:Z,"TM",Data!S:S,Data!M493),IF(Data!Z493="Country",SUMIFS(Data!BB:BB,Data!Z:Z,"TM",Data!R:R,Data!M493),0)))))))</f>
        <v>0</v>
      </c>
    </row>
    <row r="494" spans="1:54" ht="15.75" x14ac:dyDescent="0.3">
      <c r="A494" s="33" t="str">
        <f t="shared" si="139"/>
        <v/>
      </c>
      <c r="B494" s="33" t="b">
        <f t="shared" si="140"/>
        <v>1</v>
      </c>
      <c r="C494" s="33" t="e">
        <f>IF(ISERROR(SMALL($D$4:$D$594,E494)),””,SMALL($D$4:$D$594,E494))</f>
        <v>#NAME?</v>
      </c>
      <c r="D494" s="34" t="str">
        <f t="shared" si="141"/>
        <v/>
      </c>
      <c r="E494" s="33">
        <f>ROWS($E$4:E494)</f>
        <v>491</v>
      </c>
      <c r="F494" s="33">
        <f t="shared" si="142"/>
        <v>0</v>
      </c>
      <c r="G494" s="33">
        <f>IF(OR(Report!$C$7="",Report!$C$7="All Levels"),1,IF(Report!$C$7=Data!Z494,1,0))</f>
        <v>0</v>
      </c>
      <c r="H494" s="33">
        <f t="shared" si="143"/>
        <v>1</v>
      </c>
      <c r="I494" s="33">
        <f t="shared" si="144"/>
        <v>3</v>
      </c>
      <c r="J494" s="33">
        <f>IF(OR(Report!$F$7="",Report!$F$7="All AMs"),1,IF(Report!$F$7=Data!W494,1,0))</f>
        <v>1</v>
      </c>
      <c r="K494" s="33">
        <f>IF(OR(Report!$E$7="",Report!$E$7="All Zones"),1,IF(Report!$E$7=Data!P494,1,0))</f>
        <v>1</v>
      </c>
      <c r="L494" s="33">
        <f>IF(OR(Report!$D$7="",Report!$D$7="All Regions"),1,IF(Report!$D$7=Data!O494,1,0))</f>
        <v>1</v>
      </c>
      <c r="M494" s="67" t="s">
        <v>142</v>
      </c>
      <c r="N494" s="67" t="s">
        <v>1345</v>
      </c>
      <c r="O494" s="68" t="s">
        <v>21</v>
      </c>
      <c r="P494" s="68" t="s">
        <v>690</v>
      </c>
      <c r="Q494" s="68" t="s">
        <v>856</v>
      </c>
      <c r="R494" s="67" t="s">
        <v>777</v>
      </c>
      <c r="S494" s="67" t="s">
        <v>757</v>
      </c>
      <c r="T494" s="67" t="s">
        <v>759</v>
      </c>
      <c r="U494" s="67"/>
      <c r="V494" s="67" t="s">
        <v>389</v>
      </c>
      <c r="W494" s="67" t="s">
        <v>736</v>
      </c>
      <c r="X494" s="67"/>
      <c r="Y494" s="68" t="s">
        <v>361</v>
      </c>
      <c r="Z494" s="68" t="s">
        <v>13</v>
      </c>
      <c r="AA494" s="68" t="s">
        <v>925</v>
      </c>
      <c r="AB494" s="18">
        <f>IF(Z494="TM",IF(AA494="H",(COUNTIFS(Orders!AD:AD,Data!M494,Orders!W:W,0,Orders!X:X,0)+COUNTIFS(Orders!AD:AD,Data!M494,Orders!W:W,1,Orders!X:X,1)),0),IF(Data!Z494="AAM",SUMIFS(Data!AB:AB,Data!Z:Z,"TM",Data!X:X,Data!M494,AA:AA,"H"),IF(Data!Z494="AM",SUMIFS(Data!AB:AB,Data!Z:Z,"TM",Data!V:V,Data!M494,AA:AA,"H"),IF(Data!Z494="AZM",SUMIFS(Data!AB:AB,Data!Z:Z,"TM",Data!U:U,Data!M494,AA:AA,"H"),IF(Data!Z494="ZM",SUMIFS(Data!AB:AB,Data!Z:Z,"TM",Data!T:T,Data!M494,AA:AA,"H"),IF(Data!Z494="RM",SUMIFS(Data!AB:AB,Data!Z:Z,"TM",Data!S:S,Data!M494,AA:AA,"H"),IF(Data!Z494="CM",SUMIFS(Data!AB:AB,Data!Z:Z,"TM",Data!R:R,Data!M494,AA:AA,"H"),"")))))))</f>
        <v>0</v>
      </c>
      <c r="AC494" s="28">
        <f>IF(Z494="TM",IF(AA494="H",(SUMIFS(Orders!AG:AG,Orders!AD:AD,Data!M494,Orders!W:W,0,Orders!X:X,0)+SUMIFS(Orders!AG:AG,Orders!AD:AD,Data!M494,Orders!W:W,1,Orders!X:X,1))/12000,0),IF(Data!Z494="AAM",SUMIFS(Data!AC:AC,Data!Z:Z,"TM",Data!X:X,Data!M494,AA:AA,"H"),IF(Data!Z494="AM",SUMIFS(Data!AC:AC,Data!Z:Z,"TM",Data!V:V,Data!M494,AA:AA,"H"),IF(Data!Z494="AZM",SUMIFS(Data!AC:AC,Data!Z:Z,"TM",Data!U:U,Data!M494,AA:AA,"H"),IF(Data!Z494="Zone",SUMIFS(Data!AC:AC,Data!Z:Z,"TM",Data!T:T,Data!M494,AA:AA,"H"),IF(Data!Z494="Region",SUMIFS(Data!AC:AC,Data!Z:Z,"TM",Data!S:S,Data!M494,AA:AA,"H"),IF(Data!Z494="Country",SUMIFS(Data!AC:AC,Data!Z:Z,"TM",Data!R:R,Data!M494,AA:AA,"H"),"")))))))</f>
        <v>0</v>
      </c>
      <c r="AD494" s="18">
        <f>IF(Z494="TM",0,IF(Data!Z494="AAM",SUMIFS(Data!AD:AD,Data!Z:Z,"TM",Data!X:X,Data!M494,AA:AA,"H"),IF(Data!Z494="AM",SUMIFS(Data!AD:AD,Data!Z:Z,"TM",Data!V:V,Data!M494,AA:AA,"H"),IF(Data!Z494="AZM",SUMIFS(Data!AD:AD,Data!Z:Z,"TM",Data!U:U,Data!M494,AA:AA,"H"),IF(Data!Z494="Zone",SUMIFS(Data!AD:AD,Data!Z:Z,"TM",Data!T:T,Data!M494,AA:AA,"H"),IF(Data!Z494="Region",SUMIFS(Data!AD:AD,Data!Z:Z,"TM",Data!S:S,Data!M494,AA:AA,"H"),IF(Data!Z494="Country",SUMIFS(Data!AD:AD,Data!Z:Z,"TM",Data!R:R,Data!M494,AA:AA,"H"),"")))))))</f>
        <v>0</v>
      </c>
      <c r="AE494" s="27">
        <f t="shared" si="128"/>
        <v>0</v>
      </c>
      <c r="AF494" s="26">
        <f t="shared" si="129"/>
        <v>0</v>
      </c>
      <c r="AG494" s="26">
        <f t="shared" si="130"/>
        <v>0</v>
      </c>
      <c r="AH494" s="26">
        <f t="shared" si="131"/>
        <v>0</v>
      </c>
      <c r="AJ494" s="28">
        <f>IF(Z494="TM",IF(AA494="U",(SUMIFS(Orders!AG:AG,Orders!AD:AD,Data!M494,Orders!W:W,0,Orders!X:X,0)+SUMIFS(Orders!AG:AG,Orders!AD:AD,Data!M494,Orders!W:W,1,Orders!X:X,1))/12000,0),IF(Data!Z494="AAM",SUMIFS(Data!AJ:AJ,Data!Z:Z,"TM",Data!X:X,Data!M494,AA:AA,"U"),IF(Data!Z494="AM",SUMIFS(Data!AJ:AJ,Data!Z:Z,"TM",Data!V:V,Data!M494,AA:AA,"U"),IF(Data!Z494="AZM",SUMIFS(Data!AJ:AJ,Data!Z:Z,"TM",Data!U:U,Data!M494,AA:AA,"U"),IF(Data!Z494="Zone",SUMIFS(Data!AJ:AJ,Data!Z:Z,"TM",Data!T:T,Data!M494,AA:AA,"U"),IF(Data!Z494="Region",SUMIFS(Data!AJ:AJ,Data!Z:Z,"TM",Data!S:S,Data!M494,AA:AA,"U"),IF(Data!Z494="Country",SUMIFS(Data!AJ:AJ,Data!Z:Z,"TM",Data!R:R,Data!M494,AA:AA,"U"),"")))))))</f>
        <v>0</v>
      </c>
      <c r="AK494" s="18">
        <f>IF(Z494="TM",IF(AA494="U",(SUMIFS(Orders!AG:AG,Orders!AD:AD,Data!M494,Orders!W:W,0,Orders!X:X,0)+SUMIFS(Orders!AG:AG,Orders!AD:AD,Data!M494,Orders!W:W,1,Orders!X:X,1)),0),IF(Data!Z494="AAM",SUMIFS(Data!AK:AK,Data!Z:Z,"TM",Data!X:X,Data!M494,AA:AA,"U"),IF(Data!Z494="AM",SUMIFS(Data!AK:AK,Data!Z:Z,"TM",Data!V:V,Data!M494,AA:AA,"U"),IF(Data!Z494="AZM",SUMIFS(Data!AK:AK,Data!Z:Z,"TM",Data!U:U,Data!M494,AA:AA,"U"),IF(Data!Z494="Zone",SUMIFS(Data!AK:AK,Data!Z:Z,"TM",Data!T:T,Data!M494,AA:AA,"U"),IF(Data!Z494="Region",SUMIFS(Data!AK:AK,Data!Z:Z,"TM",Data!S:S,Data!M494,AA:AA,"U"),IF(Data!Z494="Country",SUMIFS(Data!AK:AK,Data!Z:Z,"TM",Data!R:R,Data!M494,AA:AA,"U"),"")))))))</f>
        <v>0</v>
      </c>
      <c r="AL494" s="18">
        <f>IF(Z494="TM",12000*0,IF(Data!Z494="AAM",SUMIFS(Data!AL:AL,Data!Z:Z,"TM",Data!X:X,Data!M494,AA:AA,"H"),IF(Data!Z494="AM",SUMIFS(Data!AL:AL,Data!Z:Z,"TM",Data!V:V,Data!M494,AA:AA,"H"),IF(Data!Z494="AZM",SUMIFS(Data!AL:AL,Data!Z:Z,"TM",Data!U:U,Data!M494,AA:AA,"H"),IF(Data!Z494="Zone",SUMIFS(Data!AL:AL,Data!Z:Z,"TM",Data!T:T,Data!M494,AA:AA,"H"),IF(Data!Z494="Region",SUMIFS(Data!AL:AL,Data!Z:Z,"TM",Data!S:S,Data!M494,AA:AA,"H"),IF(Data!Z494="Country",SUMIFS(Data!AL:AL,Data!Z:Z,"TM",Data!R:R,Data!M494,AA:AA,"H"),"")))))))</f>
        <v>0</v>
      </c>
      <c r="AM494" s="27">
        <f t="shared" si="132"/>
        <v>0</v>
      </c>
      <c r="AN494" s="26">
        <f t="shared" si="133"/>
        <v>0</v>
      </c>
      <c r="AO494" s="26">
        <f t="shared" si="134"/>
        <v>0</v>
      </c>
      <c r="AQ494" s="28">
        <f t="shared" si="135"/>
        <v>0</v>
      </c>
      <c r="AR494" s="18">
        <f t="shared" si="136"/>
        <v>0</v>
      </c>
      <c r="AS494" s="18">
        <f t="shared" si="137"/>
        <v>0</v>
      </c>
      <c r="AT494" s="27">
        <f t="shared" si="138"/>
        <v>0</v>
      </c>
      <c r="AU494" s="27"/>
      <c r="AV494" s="27"/>
      <c r="AW494" s="18">
        <f>IF(Z494="TM",(COUNTIFS(Orders!AD:AD,Data!M494,Orders!W:W,0,Orders!X:X,0,Orders!S:S,"*Ray*")+COUNTIFS(Orders!AD:AD,Data!M494,Orders!W:W,1,Orders!X:X,1,Orders!S:S,"*Ray*")+COUNTIFS(Orders!AD:AD,Data!M494,Orders!W:W,0,Orders!X:X,0,Orders!S:S,"*Fabric*")+COUNTIFS(Orders!AD:AD,Data!M494,Orders!W:W,1,Orders!X:X,1,Orders!S:S,"*Fabric*")),IF(Data!Z494="AAM",SUMIFS(Data!AW:AW,Data!Z:Z,"TM",Data!X:X,Data!M494),IF(Data!Z494="AM",SUMIFS(Data!AW:AW,Data!Z:Z,"TM",Data!V:V,Data!M494),IF(Data!Z494="AZM",SUMIFS(Data!AW:AW,Data!Z:Z,"TM",Data!U:U,Data!M494),IF(Data!Z494="Zone",SUMIFS(Data!AW:AW,Data!Z:Z,"TM",Data!T:T,Data!M494),IF(Data!Z494="Region",SUMIFS(Data!AW:AW,Data!Z:Z,"TM",Data!S:S,Data!M494),IF(Data!Z494="Country",SUMIFS(Data!AW:AW,Data!Z:Z,"TM",Data!R:R,Data!M494),0)))))))</f>
        <v>0</v>
      </c>
      <c r="AX494" s="18">
        <f>IF(Z494="TM",(COUNTIFS(Orders!AD:AD,Data!M494,Orders!W:W,0,Orders!X:X,0,Orders!S:S,"*Starter*")+COUNTIFS(Orders!AD:AD,Data!M494,Orders!W:W,1,Orders!X:X,1,Orders!S:S,"*Starter*")),IF(Data!Z494="AAM",SUMIFS(Data!AX:AX,Data!Z:Z,"TM",Data!X:X,Data!M494),IF(Data!Z494="AM",SUMIFS(Data!AX:AX,Data!Z:Z,"TM",Data!V:V,Data!M494),IF(Data!Z494="AZM",SUMIFS(Data!AX:AX,Data!Z:Z,"TM",Data!U:U,Data!M494),IF(Data!Z494="Zone",SUMIFS(Data!AX:AX,Data!Z:Z,"TM",Data!T:T,Data!M494),IF(Data!Z494="Region",SUMIFS(Data!AX:AX,Data!Z:Z,"TM",Data!S:S,Data!M494),IF(Data!Z494="Country",SUMIFS(Data!AX:AX,Data!Z:Z,"TM",Data!R:R,Data!M494),0)))))))</f>
        <v>0</v>
      </c>
      <c r="AY494" s="18">
        <f>IF(Z494="TM",(COUNTIFS(Orders!AD:AD,Data!M494,Orders!W:W,0,Orders!X:X,0,Orders!S:S,"*Pro*")+COUNTIFS(Orders!AD:AD,Data!M494,Orders!W:W,1,Orders!X:X,1,Orders!S:S,"*Pro*")),IF(Data!Z494="AAM",SUMIFS(Data!AY:AY,Data!Z:Z,"TM",Data!X:X,Data!M494),IF(Data!Z494="AM",SUMIFS(Data!AY:AY,Data!Z:Z,"TM",Data!V:V,Data!M494),IF(Data!Z494="AZM",SUMIFS(Data!AY:AY,Data!Z:Z,"TM",Data!U:U,Data!M494),IF(Data!Z494="Zone",SUMIFS(Data!AY:AY,Data!Z:Z,"TM",Data!T:T,Data!M494),IF(Data!Z494="Region",SUMIFS(Data!AY:AY,Data!Z:Z,"TM",Data!S:S,Data!M494),IF(Data!Z494="Country",SUMIFS(Data!AY:AY,Data!Z:Z,"TM",Data!R:R,Data!M494),0)))))))</f>
        <v>0</v>
      </c>
      <c r="AZ494" s="18">
        <f>IF(Z494="TM",(COUNTIFS(Orders!AD:AD,Data!M494,Orders!W:W,0,Orders!X:X,0,Orders!S:S,"*Tab*")+COUNTIFS(Orders!AD:AD,Data!M494,Orders!W:W,1,Orders!X:X,1,Orders!S:S,"*Tab*")),IF(Data!Z494="AAM",SUMIFS(Data!AZ:AZ,Data!Z:Z,"TM",Data!X:X,Data!M494),IF(Data!Z494="AM",SUMIFS(Data!AZ:AZ,Data!Z:Z,"TM",Data!V:V,Data!M494),IF(Data!Z494="AZM",SUMIFS(Data!AZ:AZ,Data!Z:Z,"TM",Data!U:U,Data!M494),IF(Data!Z494="Zone",SUMIFS(Data!AZ:AZ,Data!Z:Z,"TM",Data!T:T,Data!M494),IF(Data!Z494="Region",SUMIFS(Data!AZ:AZ,Data!Z:Z,"TM",Data!S:S,Data!M494),IF(Data!Z494="Country",SUMIFS(Data!AZ:AZ,Data!Z:Z,"TM",Data!R:R,Data!M494),0)))))))</f>
        <v>0</v>
      </c>
      <c r="BA494" s="18">
        <f>IF(Z494="TM",(COUNTIFS(Orders!AD:AD,Data!M494,Orders!W:W,0,Orders!X:X,0,Orders!S:S,"*Dental*")+COUNTIFS(Orders!AD:AD,Data!M494,Orders!W:W,1,Orders!X:X,1,Orders!S:S,"*Dental*")+COUNTIFS(Orders!AD:AD,Data!M494,Orders!W:W,0,Orders!X:X,0,Orders!S:S,"*Pediatric*")+COUNTIFS(Orders!AD:AD,Data!M494,Orders!W:W,1,Orders!X:X,1,Orders!S:S,"*Pediatric*")),IF(Data!Z494="AAM",SUMIFS(Data!BA:BA,Data!Z:Z,"TM",Data!X:X,Data!M494),IF(Data!Z494="AM",SUMIFS(Data!BA:BA,Data!Z:Z,"TM",Data!V:V,Data!M494),IF(Data!Z494="AZM",SUMIFS(Data!BA:BA,Data!Z:Z,"TM",Data!U:U,Data!M494),IF(Data!Z494="Zone",SUMIFS(Data!BA:BA,Data!Z:Z,"TM",Data!T:T,Data!M494),IF(Data!Z494="Region",SUMIFS(Data!BA:BA,Data!Z:Z,"TM",Data!S:S,Data!M494),IF(Data!Z494="Country",SUMIFS(Data!BA:BA,Data!Z:Z,"TM",Data!R:R,Data!M494),0)))))))</f>
        <v>0</v>
      </c>
      <c r="BB494" s="18">
        <f>IF(Z494="TM",(COUNTIFS(Orders!AD:AD,Data!M494,Orders!W:W,0,Orders!X:X,0,Orders!S:S,"*Fabric*")+COUNTIFS(Orders!AD:AD,Data!M494,Orders!W:W,1,Orders!X:X,1,Orders!S:S,"*Fabric*")),IF(Data!Z494="AAM",SUMIFS(Data!BB:BB,Data!Z:Z,"TM",Data!X:X,Data!M494),IF(Data!Z494="AM",SUMIFS(Data!BB:BB,Data!Z:Z,"TM",Data!V:V,Data!M494),IF(Data!Z494="AZM",SUMIFS(Data!BB:BB,Data!Z:Z,"TM",Data!U:U,Data!M494),IF(Data!Z494="Zone",SUMIFS(Data!BB:BB,Data!Z:Z,"TM",Data!T:T,Data!M494),IF(Data!Z494="Region",SUMIFS(Data!BB:BB,Data!Z:Z,"TM",Data!S:S,Data!M494),IF(Data!Z494="Country",SUMIFS(Data!BB:BB,Data!Z:Z,"TM",Data!R:R,Data!M494),0)))))))</f>
        <v>0</v>
      </c>
    </row>
    <row r="495" spans="1:54" ht="15.75" x14ac:dyDescent="0.3">
      <c r="A495" s="33" t="str">
        <f t="shared" si="139"/>
        <v/>
      </c>
      <c r="B495" s="33" t="b">
        <f t="shared" si="140"/>
        <v>1</v>
      </c>
      <c r="C495" s="33" t="e">
        <f>IF(ISERROR(SMALL($D$4:$D$594,E495)),””,SMALL($D$4:$D$594,E495))</f>
        <v>#NAME?</v>
      </c>
      <c r="D495" s="34" t="str">
        <f t="shared" si="141"/>
        <v/>
      </c>
      <c r="E495" s="33">
        <f>ROWS($E$4:E495)</f>
        <v>492</v>
      </c>
      <c r="F495" s="33">
        <f t="shared" si="142"/>
        <v>0</v>
      </c>
      <c r="G495" s="33">
        <f>IF(OR(Report!$C$7="",Report!$C$7="All Levels"),1,IF(Report!$C$7=Data!Z495,1,0))</f>
        <v>0</v>
      </c>
      <c r="H495" s="33">
        <f t="shared" si="143"/>
        <v>1</v>
      </c>
      <c r="I495" s="33">
        <f t="shared" si="144"/>
        <v>3</v>
      </c>
      <c r="J495" s="33">
        <f>IF(OR(Report!$F$7="",Report!$F$7="All AMs"),1,IF(Report!$F$7=Data!W495,1,0))</f>
        <v>1</v>
      </c>
      <c r="K495" s="33">
        <f>IF(OR(Report!$E$7="",Report!$E$7="All Zones"),1,IF(Report!$E$7=Data!P495,1,0))</f>
        <v>1</v>
      </c>
      <c r="L495" s="33">
        <f>IF(OR(Report!$D$7="",Report!$D$7="All Regions"),1,IF(Report!$D$7=Data!O495,1,0))</f>
        <v>1</v>
      </c>
      <c r="M495" s="67" t="s">
        <v>289</v>
      </c>
      <c r="N495" s="67" t="s">
        <v>1346</v>
      </c>
      <c r="O495" s="68" t="s">
        <v>21</v>
      </c>
      <c r="P495" s="68" t="s">
        <v>690</v>
      </c>
      <c r="Q495" s="68" t="s">
        <v>856</v>
      </c>
      <c r="R495" s="67" t="s">
        <v>777</v>
      </c>
      <c r="S495" s="67" t="s">
        <v>757</v>
      </c>
      <c r="T495" s="67" t="s">
        <v>759</v>
      </c>
      <c r="U495" s="67"/>
      <c r="V495" s="67" t="s">
        <v>389</v>
      </c>
      <c r="W495" s="67" t="s">
        <v>736</v>
      </c>
      <c r="X495" s="67"/>
      <c r="Y495" s="68" t="s">
        <v>362</v>
      </c>
      <c r="Z495" s="68" t="s">
        <v>13</v>
      </c>
      <c r="AA495" s="68" t="s">
        <v>925</v>
      </c>
      <c r="AB495" s="18">
        <f>IF(Z495="TM",IF(AA495="H",(COUNTIFS(Orders!AD:AD,Data!M495,Orders!W:W,0,Orders!X:X,0)+COUNTIFS(Orders!AD:AD,Data!M495,Orders!W:W,1,Orders!X:X,1)),0),IF(Data!Z495="AAM",SUMIFS(Data!AB:AB,Data!Z:Z,"TM",Data!X:X,Data!M495,AA:AA,"H"),IF(Data!Z495="AM",SUMIFS(Data!AB:AB,Data!Z:Z,"TM",Data!V:V,Data!M495,AA:AA,"H"),IF(Data!Z495="AZM",SUMIFS(Data!AB:AB,Data!Z:Z,"TM",Data!U:U,Data!M495,AA:AA,"H"),IF(Data!Z495="ZM",SUMIFS(Data!AB:AB,Data!Z:Z,"TM",Data!T:T,Data!M495,AA:AA,"H"),IF(Data!Z495="RM",SUMIFS(Data!AB:AB,Data!Z:Z,"TM",Data!S:S,Data!M495,AA:AA,"H"),IF(Data!Z495="CM",SUMIFS(Data!AB:AB,Data!Z:Z,"TM",Data!R:R,Data!M495,AA:AA,"H"),"")))))))</f>
        <v>0</v>
      </c>
      <c r="AC495" s="28">
        <f>IF(Z495="TM",IF(AA495="H",(SUMIFS(Orders!AG:AG,Orders!AD:AD,Data!M495,Orders!W:W,0,Orders!X:X,0)+SUMIFS(Orders!AG:AG,Orders!AD:AD,Data!M495,Orders!W:W,1,Orders!X:X,1))/12000,0),IF(Data!Z495="AAM",SUMIFS(Data!AC:AC,Data!Z:Z,"TM",Data!X:X,Data!M495,AA:AA,"H"),IF(Data!Z495="AM",SUMIFS(Data!AC:AC,Data!Z:Z,"TM",Data!V:V,Data!M495,AA:AA,"H"),IF(Data!Z495="AZM",SUMIFS(Data!AC:AC,Data!Z:Z,"TM",Data!U:U,Data!M495,AA:AA,"H"),IF(Data!Z495="Zone",SUMIFS(Data!AC:AC,Data!Z:Z,"TM",Data!T:T,Data!M495,AA:AA,"H"),IF(Data!Z495="Region",SUMIFS(Data!AC:AC,Data!Z:Z,"TM",Data!S:S,Data!M495,AA:AA,"H"),IF(Data!Z495="Country",SUMIFS(Data!AC:AC,Data!Z:Z,"TM",Data!R:R,Data!M495,AA:AA,"H"),"")))))))</f>
        <v>0</v>
      </c>
      <c r="AD495" s="18">
        <f>IF(Z495="TM",0,IF(Data!Z495="AAM",SUMIFS(Data!AD:AD,Data!Z:Z,"TM",Data!X:X,Data!M495,AA:AA,"H"),IF(Data!Z495="AM",SUMIFS(Data!AD:AD,Data!Z:Z,"TM",Data!V:V,Data!M495,AA:AA,"H"),IF(Data!Z495="AZM",SUMIFS(Data!AD:AD,Data!Z:Z,"TM",Data!U:U,Data!M495,AA:AA,"H"),IF(Data!Z495="Zone",SUMIFS(Data!AD:AD,Data!Z:Z,"TM",Data!T:T,Data!M495,AA:AA,"H"),IF(Data!Z495="Region",SUMIFS(Data!AD:AD,Data!Z:Z,"TM",Data!S:S,Data!M495,AA:AA,"H"),IF(Data!Z495="Country",SUMIFS(Data!AD:AD,Data!Z:Z,"TM",Data!R:R,Data!M495,AA:AA,"H"),"")))))))</f>
        <v>0</v>
      </c>
      <c r="AE495" s="27">
        <f t="shared" si="128"/>
        <v>0</v>
      </c>
      <c r="AF495" s="26">
        <f t="shared" si="129"/>
        <v>0</v>
      </c>
      <c r="AG495" s="26">
        <f t="shared" si="130"/>
        <v>0</v>
      </c>
      <c r="AH495" s="26">
        <f t="shared" si="131"/>
        <v>0</v>
      </c>
      <c r="AJ495" s="28">
        <f>IF(Z495="TM",IF(AA495="U",(SUMIFS(Orders!AG:AG,Orders!AD:AD,Data!M495,Orders!W:W,0,Orders!X:X,0)+SUMIFS(Orders!AG:AG,Orders!AD:AD,Data!M495,Orders!W:W,1,Orders!X:X,1))/12000,0),IF(Data!Z495="AAM",SUMIFS(Data!AJ:AJ,Data!Z:Z,"TM",Data!X:X,Data!M495,AA:AA,"U"),IF(Data!Z495="AM",SUMIFS(Data!AJ:AJ,Data!Z:Z,"TM",Data!V:V,Data!M495,AA:AA,"U"),IF(Data!Z495="AZM",SUMIFS(Data!AJ:AJ,Data!Z:Z,"TM",Data!U:U,Data!M495,AA:AA,"U"),IF(Data!Z495="Zone",SUMIFS(Data!AJ:AJ,Data!Z:Z,"TM",Data!T:T,Data!M495,AA:AA,"U"),IF(Data!Z495="Region",SUMIFS(Data!AJ:AJ,Data!Z:Z,"TM",Data!S:S,Data!M495,AA:AA,"U"),IF(Data!Z495="Country",SUMIFS(Data!AJ:AJ,Data!Z:Z,"TM",Data!R:R,Data!M495,AA:AA,"U"),"")))))))</f>
        <v>0</v>
      </c>
      <c r="AK495" s="18">
        <f>IF(Z495="TM",IF(AA495="U",(SUMIFS(Orders!AG:AG,Orders!AD:AD,Data!M495,Orders!W:W,0,Orders!X:X,0)+SUMIFS(Orders!AG:AG,Orders!AD:AD,Data!M495,Orders!W:W,1,Orders!X:X,1)),0),IF(Data!Z495="AAM",SUMIFS(Data!AK:AK,Data!Z:Z,"TM",Data!X:X,Data!M495,AA:AA,"U"),IF(Data!Z495="AM",SUMIFS(Data!AK:AK,Data!Z:Z,"TM",Data!V:V,Data!M495,AA:AA,"U"),IF(Data!Z495="AZM",SUMIFS(Data!AK:AK,Data!Z:Z,"TM",Data!U:U,Data!M495,AA:AA,"U"),IF(Data!Z495="Zone",SUMIFS(Data!AK:AK,Data!Z:Z,"TM",Data!T:T,Data!M495,AA:AA,"U"),IF(Data!Z495="Region",SUMIFS(Data!AK:AK,Data!Z:Z,"TM",Data!S:S,Data!M495,AA:AA,"U"),IF(Data!Z495="Country",SUMIFS(Data!AK:AK,Data!Z:Z,"TM",Data!R:R,Data!M495,AA:AA,"U"),"")))))))</f>
        <v>0</v>
      </c>
      <c r="AL495" s="18">
        <f>IF(Z495="TM",12000*0,IF(Data!Z495="AAM",SUMIFS(Data!AL:AL,Data!Z:Z,"TM",Data!X:X,Data!M495,AA:AA,"H"),IF(Data!Z495="AM",SUMIFS(Data!AL:AL,Data!Z:Z,"TM",Data!V:V,Data!M495,AA:AA,"H"),IF(Data!Z495="AZM",SUMIFS(Data!AL:AL,Data!Z:Z,"TM",Data!U:U,Data!M495,AA:AA,"H"),IF(Data!Z495="Zone",SUMIFS(Data!AL:AL,Data!Z:Z,"TM",Data!T:T,Data!M495,AA:AA,"H"),IF(Data!Z495="Region",SUMIFS(Data!AL:AL,Data!Z:Z,"TM",Data!S:S,Data!M495,AA:AA,"H"),IF(Data!Z495="Country",SUMIFS(Data!AL:AL,Data!Z:Z,"TM",Data!R:R,Data!M495,AA:AA,"H"),"")))))))</f>
        <v>0</v>
      </c>
      <c r="AM495" s="27">
        <f t="shared" si="132"/>
        <v>0</v>
      </c>
      <c r="AN495" s="26">
        <f t="shared" si="133"/>
        <v>0</v>
      </c>
      <c r="AO495" s="26">
        <f t="shared" si="134"/>
        <v>0</v>
      </c>
      <c r="AQ495" s="28">
        <f t="shared" si="135"/>
        <v>0</v>
      </c>
      <c r="AR495" s="18">
        <f t="shared" si="136"/>
        <v>0</v>
      </c>
      <c r="AS495" s="18">
        <f t="shared" si="137"/>
        <v>0</v>
      </c>
      <c r="AT495" s="27">
        <f t="shared" si="138"/>
        <v>0</v>
      </c>
      <c r="AU495" s="27"/>
      <c r="AV495" s="27"/>
      <c r="AW495" s="18">
        <f>IF(Z495="TM",(COUNTIFS(Orders!AD:AD,Data!M495,Orders!W:W,0,Orders!X:X,0,Orders!S:S,"*Ray*")+COUNTIFS(Orders!AD:AD,Data!M495,Orders!W:W,1,Orders!X:X,1,Orders!S:S,"*Ray*")+COUNTIFS(Orders!AD:AD,Data!M495,Orders!W:W,0,Orders!X:X,0,Orders!S:S,"*Fabric*")+COUNTIFS(Orders!AD:AD,Data!M495,Orders!W:W,1,Orders!X:X,1,Orders!S:S,"*Fabric*")),IF(Data!Z495="AAM",SUMIFS(Data!AW:AW,Data!Z:Z,"TM",Data!X:X,Data!M495),IF(Data!Z495="AM",SUMIFS(Data!AW:AW,Data!Z:Z,"TM",Data!V:V,Data!M495),IF(Data!Z495="AZM",SUMIFS(Data!AW:AW,Data!Z:Z,"TM",Data!U:U,Data!M495),IF(Data!Z495="Zone",SUMIFS(Data!AW:AW,Data!Z:Z,"TM",Data!T:T,Data!M495),IF(Data!Z495="Region",SUMIFS(Data!AW:AW,Data!Z:Z,"TM",Data!S:S,Data!M495),IF(Data!Z495="Country",SUMIFS(Data!AW:AW,Data!Z:Z,"TM",Data!R:R,Data!M495),0)))))))</f>
        <v>0</v>
      </c>
      <c r="AX495" s="18">
        <f>IF(Z495="TM",(COUNTIFS(Orders!AD:AD,Data!M495,Orders!W:W,0,Orders!X:X,0,Orders!S:S,"*Starter*")+COUNTIFS(Orders!AD:AD,Data!M495,Orders!W:W,1,Orders!X:X,1,Orders!S:S,"*Starter*")),IF(Data!Z495="AAM",SUMIFS(Data!AX:AX,Data!Z:Z,"TM",Data!X:X,Data!M495),IF(Data!Z495="AM",SUMIFS(Data!AX:AX,Data!Z:Z,"TM",Data!V:V,Data!M495),IF(Data!Z495="AZM",SUMIFS(Data!AX:AX,Data!Z:Z,"TM",Data!U:U,Data!M495),IF(Data!Z495="Zone",SUMIFS(Data!AX:AX,Data!Z:Z,"TM",Data!T:T,Data!M495),IF(Data!Z495="Region",SUMIFS(Data!AX:AX,Data!Z:Z,"TM",Data!S:S,Data!M495),IF(Data!Z495="Country",SUMIFS(Data!AX:AX,Data!Z:Z,"TM",Data!R:R,Data!M495),0)))))))</f>
        <v>0</v>
      </c>
      <c r="AY495" s="18">
        <f>IF(Z495="TM",(COUNTIFS(Orders!AD:AD,Data!M495,Orders!W:W,0,Orders!X:X,0,Orders!S:S,"*Pro*")+COUNTIFS(Orders!AD:AD,Data!M495,Orders!W:W,1,Orders!X:X,1,Orders!S:S,"*Pro*")),IF(Data!Z495="AAM",SUMIFS(Data!AY:AY,Data!Z:Z,"TM",Data!X:X,Data!M495),IF(Data!Z495="AM",SUMIFS(Data!AY:AY,Data!Z:Z,"TM",Data!V:V,Data!M495),IF(Data!Z495="AZM",SUMIFS(Data!AY:AY,Data!Z:Z,"TM",Data!U:U,Data!M495),IF(Data!Z495="Zone",SUMIFS(Data!AY:AY,Data!Z:Z,"TM",Data!T:T,Data!M495),IF(Data!Z495="Region",SUMIFS(Data!AY:AY,Data!Z:Z,"TM",Data!S:S,Data!M495),IF(Data!Z495="Country",SUMIFS(Data!AY:AY,Data!Z:Z,"TM",Data!R:R,Data!M495),0)))))))</f>
        <v>0</v>
      </c>
      <c r="AZ495" s="18">
        <f>IF(Z495="TM",(COUNTIFS(Orders!AD:AD,Data!M495,Orders!W:W,0,Orders!X:X,0,Orders!S:S,"*Tab*")+COUNTIFS(Orders!AD:AD,Data!M495,Orders!W:W,1,Orders!X:X,1,Orders!S:S,"*Tab*")),IF(Data!Z495="AAM",SUMIFS(Data!AZ:AZ,Data!Z:Z,"TM",Data!X:X,Data!M495),IF(Data!Z495="AM",SUMIFS(Data!AZ:AZ,Data!Z:Z,"TM",Data!V:V,Data!M495),IF(Data!Z495="AZM",SUMIFS(Data!AZ:AZ,Data!Z:Z,"TM",Data!U:U,Data!M495),IF(Data!Z495="Zone",SUMIFS(Data!AZ:AZ,Data!Z:Z,"TM",Data!T:T,Data!M495),IF(Data!Z495="Region",SUMIFS(Data!AZ:AZ,Data!Z:Z,"TM",Data!S:S,Data!M495),IF(Data!Z495="Country",SUMIFS(Data!AZ:AZ,Data!Z:Z,"TM",Data!R:R,Data!M495),0)))))))</f>
        <v>0</v>
      </c>
      <c r="BA495" s="18">
        <f>IF(Z495="TM",(COUNTIFS(Orders!AD:AD,Data!M495,Orders!W:W,0,Orders!X:X,0,Orders!S:S,"*Dental*")+COUNTIFS(Orders!AD:AD,Data!M495,Orders!W:W,1,Orders!X:X,1,Orders!S:S,"*Dental*")+COUNTIFS(Orders!AD:AD,Data!M495,Orders!W:W,0,Orders!X:X,0,Orders!S:S,"*Pediatric*")+COUNTIFS(Orders!AD:AD,Data!M495,Orders!W:W,1,Orders!X:X,1,Orders!S:S,"*Pediatric*")),IF(Data!Z495="AAM",SUMIFS(Data!BA:BA,Data!Z:Z,"TM",Data!X:X,Data!M495),IF(Data!Z495="AM",SUMIFS(Data!BA:BA,Data!Z:Z,"TM",Data!V:V,Data!M495),IF(Data!Z495="AZM",SUMIFS(Data!BA:BA,Data!Z:Z,"TM",Data!U:U,Data!M495),IF(Data!Z495="Zone",SUMIFS(Data!BA:BA,Data!Z:Z,"TM",Data!T:T,Data!M495),IF(Data!Z495="Region",SUMIFS(Data!BA:BA,Data!Z:Z,"TM",Data!S:S,Data!M495),IF(Data!Z495="Country",SUMIFS(Data!BA:BA,Data!Z:Z,"TM",Data!R:R,Data!M495),0)))))))</f>
        <v>0</v>
      </c>
      <c r="BB495" s="18">
        <f>IF(Z495="TM",(COUNTIFS(Orders!AD:AD,Data!M495,Orders!W:W,0,Orders!X:X,0,Orders!S:S,"*Fabric*")+COUNTIFS(Orders!AD:AD,Data!M495,Orders!W:W,1,Orders!X:X,1,Orders!S:S,"*Fabric*")),IF(Data!Z495="AAM",SUMIFS(Data!BB:BB,Data!Z:Z,"TM",Data!X:X,Data!M495),IF(Data!Z495="AM",SUMIFS(Data!BB:BB,Data!Z:Z,"TM",Data!V:V,Data!M495),IF(Data!Z495="AZM",SUMIFS(Data!BB:BB,Data!Z:Z,"TM",Data!U:U,Data!M495),IF(Data!Z495="Zone",SUMIFS(Data!BB:BB,Data!Z:Z,"TM",Data!T:T,Data!M495),IF(Data!Z495="Region",SUMIFS(Data!BB:BB,Data!Z:Z,"TM",Data!S:S,Data!M495),IF(Data!Z495="Country",SUMIFS(Data!BB:BB,Data!Z:Z,"TM",Data!R:R,Data!M495),0)))))))</f>
        <v>0</v>
      </c>
    </row>
    <row r="496" spans="1:54" ht="15.75" x14ac:dyDescent="0.3">
      <c r="A496" s="33" t="str">
        <f t="shared" si="139"/>
        <v/>
      </c>
      <c r="B496" s="33" t="b">
        <f t="shared" si="140"/>
        <v>1</v>
      </c>
      <c r="C496" s="33" t="e">
        <f>IF(ISERROR(SMALL($D$4:$D$594,E496)),””,SMALL($D$4:$D$594,E496))</f>
        <v>#NAME?</v>
      </c>
      <c r="D496" s="34" t="str">
        <f t="shared" si="141"/>
        <v/>
      </c>
      <c r="E496" s="33">
        <f>ROWS($E$4:E496)</f>
        <v>493</v>
      </c>
      <c r="F496" s="33">
        <f t="shared" si="142"/>
        <v>0</v>
      </c>
      <c r="G496" s="33">
        <f>IF(OR(Report!$C$7="",Report!$C$7="All Levels"),1,IF(Report!$C$7=Data!Z496,1,0))</f>
        <v>0</v>
      </c>
      <c r="H496" s="33">
        <f t="shared" si="143"/>
        <v>1</v>
      </c>
      <c r="I496" s="33">
        <f t="shared" si="144"/>
        <v>3</v>
      </c>
      <c r="J496" s="33">
        <f>IF(OR(Report!$F$7="",Report!$F$7="All AMs"),1,IF(Report!$F$7=Data!W496,1,0))</f>
        <v>1</v>
      </c>
      <c r="K496" s="33">
        <f>IF(OR(Report!$E$7="",Report!$E$7="All Zones"),1,IF(Report!$E$7=Data!P496,1,0))</f>
        <v>1</v>
      </c>
      <c r="L496" s="33">
        <f>IF(OR(Report!$D$7="",Report!$D$7="All Regions"),1,IF(Report!$D$7=Data!O496,1,0))</f>
        <v>1</v>
      </c>
      <c r="M496" s="67" t="s">
        <v>201</v>
      </c>
      <c r="N496" s="67" t="s">
        <v>1347</v>
      </c>
      <c r="O496" s="68" t="s">
        <v>21</v>
      </c>
      <c r="P496" s="68" t="s">
        <v>690</v>
      </c>
      <c r="Q496" s="68" t="s">
        <v>856</v>
      </c>
      <c r="R496" s="67" t="s">
        <v>777</v>
      </c>
      <c r="S496" s="67" t="s">
        <v>757</v>
      </c>
      <c r="T496" s="67" t="s">
        <v>759</v>
      </c>
      <c r="U496" s="67"/>
      <c r="V496" s="67" t="s">
        <v>334</v>
      </c>
      <c r="W496" s="67" t="s">
        <v>737</v>
      </c>
      <c r="X496" s="67"/>
      <c r="Y496" s="68" t="s">
        <v>361</v>
      </c>
      <c r="Z496" s="68" t="s">
        <v>13</v>
      </c>
      <c r="AA496" s="68" t="s">
        <v>70</v>
      </c>
      <c r="AB496" s="18">
        <f>IF(Z496="TM",IF(AA496="H",(COUNTIFS(Orders!AD:AD,Data!M496,Orders!W:W,0,Orders!X:X,0)+COUNTIFS(Orders!AD:AD,Data!M496,Orders!W:W,1,Orders!X:X,1)),0),IF(Data!Z496="AAM",SUMIFS(Data!AB:AB,Data!Z:Z,"TM",Data!X:X,Data!M496,AA:AA,"H"),IF(Data!Z496="AM",SUMIFS(Data!AB:AB,Data!Z:Z,"TM",Data!V:V,Data!M496,AA:AA,"H"),IF(Data!Z496="AZM",SUMIFS(Data!AB:AB,Data!Z:Z,"TM",Data!U:U,Data!M496,AA:AA,"H"),IF(Data!Z496="ZM",SUMIFS(Data!AB:AB,Data!Z:Z,"TM",Data!T:T,Data!M496,AA:AA,"H"),IF(Data!Z496="RM",SUMIFS(Data!AB:AB,Data!Z:Z,"TM",Data!S:S,Data!M496,AA:AA,"H"),IF(Data!Z496="CM",SUMIFS(Data!AB:AB,Data!Z:Z,"TM",Data!R:R,Data!M496,AA:AA,"H"),"")))))))</f>
        <v>0</v>
      </c>
      <c r="AC496" s="28">
        <f>IF(Z496="TM",IF(AA496="H",(SUMIFS(Orders!AG:AG,Orders!AD:AD,Data!M496,Orders!W:W,0,Orders!X:X,0)+SUMIFS(Orders!AG:AG,Orders!AD:AD,Data!M496,Orders!W:W,1,Orders!X:X,1))/12000,0),IF(Data!Z496="AAM",SUMIFS(Data!AC:AC,Data!Z:Z,"TM",Data!X:X,Data!M496,AA:AA,"H"),IF(Data!Z496="AM",SUMIFS(Data!AC:AC,Data!Z:Z,"TM",Data!V:V,Data!M496,AA:AA,"H"),IF(Data!Z496="AZM",SUMIFS(Data!AC:AC,Data!Z:Z,"TM",Data!U:U,Data!M496,AA:AA,"H"),IF(Data!Z496="Zone",SUMIFS(Data!AC:AC,Data!Z:Z,"TM",Data!T:T,Data!M496,AA:AA,"H"),IF(Data!Z496="Region",SUMIFS(Data!AC:AC,Data!Z:Z,"TM",Data!S:S,Data!M496,AA:AA,"H"),IF(Data!Z496="Country",SUMIFS(Data!AC:AC,Data!Z:Z,"TM",Data!R:R,Data!M496,AA:AA,"H"),"")))))))</f>
        <v>0</v>
      </c>
      <c r="AD496" s="18">
        <f>IF(Z496="TM",0,IF(Data!Z496="AAM",SUMIFS(Data!AD:AD,Data!Z:Z,"TM",Data!X:X,Data!M496,AA:AA,"H"),IF(Data!Z496="AM",SUMIFS(Data!AD:AD,Data!Z:Z,"TM",Data!V:V,Data!M496,AA:AA,"H"),IF(Data!Z496="AZM",SUMIFS(Data!AD:AD,Data!Z:Z,"TM",Data!U:U,Data!M496,AA:AA,"H"),IF(Data!Z496="Zone",SUMIFS(Data!AD:AD,Data!Z:Z,"TM",Data!T:T,Data!M496,AA:AA,"H"),IF(Data!Z496="Region",SUMIFS(Data!AD:AD,Data!Z:Z,"TM",Data!S:S,Data!M496,AA:AA,"H"),IF(Data!Z496="Country",SUMIFS(Data!AD:AD,Data!Z:Z,"TM",Data!R:R,Data!M496,AA:AA,"H"),"")))))))</f>
        <v>0</v>
      </c>
      <c r="AE496" s="27">
        <f t="shared" si="128"/>
        <v>0</v>
      </c>
      <c r="AF496" s="26">
        <f t="shared" si="129"/>
        <v>0</v>
      </c>
      <c r="AG496" s="26">
        <f t="shared" si="130"/>
        <v>0</v>
      </c>
      <c r="AH496" s="26">
        <f t="shared" si="131"/>
        <v>0</v>
      </c>
      <c r="AJ496" s="28">
        <f>IF(Z496="TM",IF(AA496="U",(SUMIFS(Orders!AG:AG,Orders!AD:AD,Data!M496,Orders!W:W,0,Orders!X:X,0)+SUMIFS(Orders!AG:AG,Orders!AD:AD,Data!M496,Orders!W:W,1,Orders!X:X,1))/12000,0),IF(Data!Z496="AAM",SUMIFS(Data!AJ:AJ,Data!Z:Z,"TM",Data!X:X,Data!M496,AA:AA,"U"),IF(Data!Z496="AM",SUMIFS(Data!AJ:AJ,Data!Z:Z,"TM",Data!V:V,Data!M496,AA:AA,"U"),IF(Data!Z496="AZM",SUMIFS(Data!AJ:AJ,Data!Z:Z,"TM",Data!U:U,Data!M496,AA:AA,"U"),IF(Data!Z496="Zone",SUMIFS(Data!AJ:AJ,Data!Z:Z,"TM",Data!T:T,Data!M496,AA:AA,"U"),IF(Data!Z496="Region",SUMIFS(Data!AJ:AJ,Data!Z:Z,"TM",Data!S:S,Data!M496,AA:AA,"U"),IF(Data!Z496="Country",SUMIFS(Data!AJ:AJ,Data!Z:Z,"TM",Data!R:R,Data!M496,AA:AA,"U"),"")))))))</f>
        <v>0</v>
      </c>
      <c r="AK496" s="18">
        <f>IF(Z496="TM",IF(AA496="U",(SUMIFS(Orders!AG:AG,Orders!AD:AD,Data!M496,Orders!W:W,0,Orders!X:X,0)+SUMIFS(Orders!AG:AG,Orders!AD:AD,Data!M496,Orders!W:W,1,Orders!X:X,1)),0),IF(Data!Z496="AAM",SUMIFS(Data!AK:AK,Data!Z:Z,"TM",Data!X:X,Data!M496,AA:AA,"U"),IF(Data!Z496="AM",SUMIFS(Data!AK:AK,Data!Z:Z,"TM",Data!V:V,Data!M496,AA:AA,"U"),IF(Data!Z496="AZM",SUMIFS(Data!AK:AK,Data!Z:Z,"TM",Data!U:U,Data!M496,AA:AA,"U"),IF(Data!Z496="Zone",SUMIFS(Data!AK:AK,Data!Z:Z,"TM",Data!T:T,Data!M496,AA:AA,"U"),IF(Data!Z496="Region",SUMIFS(Data!AK:AK,Data!Z:Z,"TM",Data!S:S,Data!M496,AA:AA,"U"),IF(Data!Z496="Country",SUMIFS(Data!AK:AK,Data!Z:Z,"TM",Data!R:R,Data!M496,AA:AA,"U"),"")))))))</f>
        <v>0</v>
      </c>
      <c r="AL496" s="18">
        <f>IF(Z496="TM",12000*0,IF(Data!Z496="AAM",SUMIFS(Data!AL:AL,Data!Z:Z,"TM",Data!X:X,Data!M496,AA:AA,"H"),IF(Data!Z496="AM",SUMIFS(Data!AL:AL,Data!Z:Z,"TM",Data!V:V,Data!M496,AA:AA,"H"),IF(Data!Z496="AZM",SUMIFS(Data!AL:AL,Data!Z:Z,"TM",Data!U:U,Data!M496,AA:AA,"H"),IF(Data!Z496="Zone",SUMIFS(Data!AL:AL,Data!Z:Z,"TM",Data!T:T,Data!M496,AA:AA,"H"),IF(Data!Z496="Region",SUMIFS(Data!AL:AL,Data!Z:Z,"TM",Data!S:S,Data!M496,AA:AA,"H"),IF(Data!Z496="Country",SUMIFS(Data!AL:AL,Data!Z:Z,"TM",Data!R:R,Data!M496,AA:AA,"H"),"")))))))</f>
        <v>0</v>
      </c>
      <c r="AM496" s="27">
        <f t="shared" si="132"/>
        <v>0</v>
      </c>
      <c r="AN496" s="26">
        <f t="shared" si="133"/>
        <v>0</v>
      </c>
      <c r="AO496" s="26">
        <f t="shared" si="134"/>
        <v>0</v>
      </c>
      <c r="AQ496" s="28">
        <f t="shared" si="135"/>
        <v>0</v>
      </c>
      <c r="AR496" s="18">
        <f t="shared" si="136"/>
        <v>0</v>
      </c>
      <c r="AS496" s="18">
        <f t="shared" si="137"/>
        <v>0</v>
      </c>
      <c r="AT496" s="27">
        <f t="shared" si="138"/>
        <v>0</v>
      </c>
      <c r="AU496" s="27"/>
      <c r="AV496" s="27"/>
      <c r="AW496" s="18">
        <f>IF(Z496="TM",(COUNTIFS(Orders!AD:AD,Data!M496,Orders!W:W,0,Orders!X:X,0,Orders!S:S,"*Ray*")+COUNTIFS(Orders!AD:AD,Data!M496,Orders!W:W,1,Orders!X:X,1,Orders!S:S,"*Ray*")+COUNTIFS(Orders!AD:AD,Data!M496,Orders!W:W,0,Orders!X:X,0,Orders!S:S,"*Fabric*")+COUNTIFS(Orders!AD:AD,Data!M496,Orders!W:W,1,Orders!X:X,1,Orders!S:S,"*Fabric*")),IF(Data!Z496="AAM",SUMIFS(Data!AW:AW,Data!Z:Z,"TM",Data!X:X,Data!M496),IF(Data!Z496="AM",SUMIFS(Data!AW:AW,Data!Z:Z,"TM",Data!V:V,Data!M496),IF(Data!Z496="AZM",SUMIFS(Data!AW:AW,Data!Z:Z,"TM",Data!U:U,Data!M496),IF(Data!Z496="Zone",SUMIFS(Data!AW:AW,Data!Z:Z,"TM",Data!T:T,Data!M496),IF(Data!Z496="Region",SUMIFS(Data!AW:AW,Data!Z:Z,"TM",Data!S:S,Data!M496),IF(Data!Z496="Country",SUMIFS(Data!AW:AW,Data!Z:Z,"TM",Data!R:R,Data!M496),0)))))))</f>
        <v>0</v>
      </c>
      <c r="AX496" s="18">
        <f>IF(Z496="TM",(COUNTIFS(Orders!AD:AD,Data!M496,Orders!W:W,0,Orders!X:X,0,Orders!S:S,"*Starter*")+COUNTIFS(Orders!AD:AD,Data!M496,Orders!W:W,1,Orders!X:X,1,Orders!S:S,"*Starter*")),IF(Data!Z496="AAM",SUMIFS(Data!AX:AX,Data!Z:Z,"TM",Data!X:X,Data!M496),IF(Data!Z496="AM",SUMIFS(Data!AX:AX,Data!Z:Z,"TM",Data!V:V,Data!M496),IF(Data!Z496="AZM",SUMIFS(Data!AX:AX,Data!Z:Z,"TM",Data!U:U,Data!M496),IF(Data!Z496="Zone",SUMIFS(Data!AX:AX,Data!Z:Z,"TM",Data!T:T,Data!M496),IF(Data!Z496="Region",SUMIFS(Data!AX:AX,Data!Z:Z,"TM",Data!S:S,Data!M496),IF(Data!Z496="Country",SUMIFS(Data!AX:AX,Data!Z:Z,"TM",Data!R:R,Data!M496),0)))))))</f>
        <v>0</v>
      </c>
      <c r="AY496" s="18">
        <f>IF(Z496="TM",(COUNTIFS(Orders!AD:AD,Data!M496,Orders!W:W,0,Orders!X:X,0,Orders!S:S,"*Pro*")+COUNTIFS(Orders!AD:AD,Data!M496,Orders!W:W,1,Orders!X:X,1,Orders!S:S,"*Pro*")),IF(Data!Z496="AAM",SUMIFS(Data!AY:AY,Data!Z:Z,"TM",Data!X:X,Data!M496),IF(Data!Z496="AM",SUMIFS(Data!AY:AY,Data!Z:Z,"TM",Data!V:V,Data!M496),IF(Data!Z496="AZM",SUMIFS(Data!AY:AY,Data!Z:Z,"TM",Data!U:U,Data!M496),IF(Data!Z496="Zone",SUMIFS(Data!AY:AY,Data!Z:Z,"TM",Data!T:T,Data!M496),IF(Data!Z496="Region",SUMIFS(Data!AY:AY,Data!Z:Z,"TM",Data!S:S,Data!M496),IF(Data!Z496="Country",SUMIFS(Data!AY:AY,Data!Z:Z,"TM",Data!R:R,Data!M496),0)))))))</f>
        <v>0</v>
      </c>
      <c r="AZ496" s="18">
        <f>IF(Z496="TM",(COUNTIFS(Orders!AD:AD,Data!M496,Orders!W:W,0,Orders!X:X,0,Orders!S:S,"*Tab*")+COUNTIFS(Orders!AD:AD,Data!M496,Orders!W:W,1,Orders!X:X,1,Orders!S:S,"*Tab*")),IF(Data!Z496="AAM",SUMIFS(Data!AZ:AZ,Data!Z:Z,"TM",Data!X:X,Data!M496),IF(Data!Z496="AM",SUMIFS(Data!AZ:AZ,Data!Z:Z,"TM",Data!V:V,Data!M496),IF(Data!Z496="AZM",SUMIFS(Data!AZ:AZ,Data!Z:Z,"TM",Data!U:U,Data!M496),IF(Data!Z496="Zone",SUMIFS(Data!AZ:AZ,Data!Z:Z,"TM",Data!T:T,Data!M496),IF(Data!Z496="Region",SUMIFS(Data!AZ:AZ,Data!Z:Z,"TM",Data!S:S,Data!M496),IF(Data!Z496="Country",SUMIFS(Data!AZ:AZ,Data!Z:Z,"TM",Data!R:R,Data!M496),0)))))))</f>
        <v>0</v>
      </c>
      <c r="BA496" s="18">
        <f>IF(Z496="TM",(COUNTIFS(Orders!AD:AD,Data!M496,Orders!W:W,0,Orders!X:X,0,Orders!S:S,"*Dental*")+COUNTIFS(Orders!AD:AD,Data!M496,Orders!W:W,1,Orders!X:X,1,Orders!S:S,"*Dental*")+COUNTIFS(Orders!AD:AD,Data!M496,Orders!W:W,0,Orders!X:X,0,Orders!S:S,"*Pediatric*")+COUNTIFS(Orders!AD:AD,Data!M496,Orders!W:W,1,Orders!X:X,1,Orders!S:S,"*Pediatric*")),IF(Data!Z496="AAM",SUMIFS(Data!BA:BA,Data!Z:Z,"TM",Data!X:X,Data!M496),IF(Data!Z496="AM",SUMIFS(Data!BA:BA,Data!Z:Z,"TM",Data!V:V,Data!M496),IF(Data!Z496="AZM",SUMIFS(Data!BA:BA,Data!Z:Z,"TM",Data!U:U,Data!M496),IF(Data!Z496="Zone",SUMIFS(Data!BA:BA,Data!Z:Z,"TM",Data!T:T,Data!M496),IF(Data!Z496="Region",SUMIFS(Data!BA:BA,Data!Z:Z,"TM",Data!S:S,Data!M496),IF(Data!Z496="Country",SUMIFS(Data!BA:BA,Data!Z:Z,"TM",Data!R:R,Data!M496),0)))))))</f>
        <v>0</v>
      </c>
      <c r="BB496" s="18">
        <f>IF(Z496="TM",(COUNTIFS(Orders!AD:AD,Data!M496,Orders!W:W,0,Orders!X:X,0,Orders!S:S,"*Fabric*")+COUNTIFS(Orders!AD:AD,Data!M496,Orders!W:W,1,Orders!X:X,1,Orders!S:S,"*Fabric*")),IF(Data!Z496="AAM",SUMIFS(Data!BB:BB,Data!Z:Z,"TM",Data!X:X,Data!M496),IF(Data!Z496="AM",SUMIFS(Data!BB:BB,Data!Z:Z,"TM",Data!V:V,Data!M496),IF(Data!Z496="AZM",SUMIFS(Data!BB:BB,Data!Z:Z,"TM",Data!U:U,Data!M496),IF(Data!Z496="Zone",SUMIFS(Data!BB:BB,Data!Z:Z,"TM",Data!T:T,Data!M496),IF(Data!Z496="Region",SUMIFS(Data!BB:BB,Data!Z:Z,"TM",Data!S:S,Data!M496),IF(Data!Z496="Country",SUMIFS(Data!BB:BB,Data!Z:Z,"TM",Data!R:R,Data!M496),0)))))))</f>
        <v>0</v>
      </c>
    </row>
    <row r="497" spans="1:54" ht="15.75" x14ac:dyDescent="0.3">
      <c r="A497" s="33" t="str">
        <f t="shared" si="139"/>
        <v/>
      </c>
      <c r="B497" s="33" t="b">
        <f t="shared" si="140"/>
        <v>1</v>
      </c>
      <c r="C497" s="33" t="e">
        <f>IF(ISERROR(SMALL($D$4:$D$594,E497)),””,SMALL($D$4:$D$594,E497))</f>
        <v>#NAME?</v>
      </c>
      <c r="D497" s="34" t="str">
        <f t="shared" si="141"/>
        <v/>
      </c>
      <c r="E497" s="33">
        <f>ROWS($E$4:E497)</f>
        <v>494</v>
      </c>
      <c r="F497" s="33">
        <f t="shared" si="142"/>
        <v>0</v>
      </c>
      <c r="G497" s="33">
        <f>IF(OR(Report!$C$7="",Report!$C$7="All Levels"),1,IF(Report!$C$7=Data!Z497,1,0))</f>
        <v>0</v>
      </c>
      <c r="H497" s="33">
        <f t="shared" si="143"/>
        <v>1</v>
      </c>
      <c r="I497" s="33">
        <f t="shared" si="144"/>
        <v>3</v>
      </c>
      <c r="J497" s="33">
        <f>IF(OR(Report!$F$7="",Report!$F$7="All AMs"),1,IF(Report!$F$7=Data!W497,1,0))</f>
        <v>1</v>
      </c>
      <c r="K497" s="33">
        <f>IF(OR(Report!$E$7="",Report!$E$7="All Zones"),1,IF(Report!$E$7=Data!P497,1,0))</f>
        <v>1</v>
      </c>
      <c r="L497" s="33">
        <f>IF(OR(Report!$D$7="",Report!$D$7="All Regions"),1,IF(Report!$D$7=Data!O497,1,0))</f>
        <v>1</v>
      </c>
      <c r="M497" s="67" t="s">
        <v>673</v>
      </c>
      <c r="N497" s="67" t="s">
        <v>1348</v>
      </c>
      <c r="O497" s="68" t="s">
        <v>21</v>
      </c>
      <c r="P497" s="68" t="s">
        <v>690</v>
      </c>
      <c r="Q497" s="68" t="s">
        <v>856</v>
      </c>
      <c r="R497" s="67" t="s">
        <v>777</v>
      </c>
      <c r="S497" s="67" t="s">
        <v>757</v>
      </c>
      <c r="T497" s="67" t="s">
        <v>759</v>
      </c>
      <c r="U497" s="67"/>
      <c r="V497" s="67" t="s">
        <v>334</v>
      </c>
      <c r="W497" s="67" t="s">
        <v>737</v>
      </c>
      <c r="X497" s="67"/>
      <c r="Y497" s="68" t="s">
        <v>361</v>
      </c>
      <c r="Z497" s="68" t="s">
        <v>13</v>
      </c>
      <c r="AA497" s="68" t="s">
        <v>70</v>
      </c>
      <c r="AB497" s="18">
        <f>IF(Z497="TM",IF(AA497="H",(COUNTIFS(Orders!AD:AD,Data!M497,Orders!W:W,0,Orders!X:X,0)+COUNTIFS(Orders!AD:AD,Data!M497,Orders!W:W,1,Orders!X:X,1)),0),IF(Data!Z497="AAM",SUMIFS(Data!AB:AB,Data!Z:Z,"TM",Data!X:X,Data!M497,AA:AA,"H"),IF(Data!Z497="AM",SUMIFS(Data!AB:AB,Data!Z:Z,"TM",Data!V:V,Data!M497,AA:AA,"H"),IF(Data!Z497="AZM",SUMIFS(Data!AB:AB,Data!Z:Z,"TM",Data!U:U,Data!M497,AA:AA,"H"),IF(Data!Z497="ZM",SUMIFS(Data!AB:AB,Data!Z:Z,"TM",Data!T:T,Data!M497,AA:AA,"H"),IF(Data!Z497="RM",SUMIFS(Data!AB:AB,Data!Z:Z,"TM",Data!S:S,Data!M497,AA:AA,"H"),IF(Data!Z497="CM",SUMIFS(Data!AB:AB,Data!Z:Z,"TM",Data!R:R,Data!M497,AA:AA,"H"),"")))))))</f>
        <v>0</v>
      </c>
      <c r="AC497" s="28">
        <f>IF(Z497="TM",IF(AA497="H",(SUMIFS(Orders!AG:AG,Orders!AD:AD,Data!M497,Orders!W:W,0,Orders!X:X,0)+SUMIFS(Orders!AG:AG,Orders!AD:AD,Data!M497,Orders!W:W,1,Orders!X:X,1))/12000,0),IF(Data!Z497="AAM",SUMIFS(Data!AC:AC,Data!Z:Z,"TM",Data!X:X,Data!M497,AA:AA,"H"),IF(Data!Z497="AM",SUMIFS(Data!AC:AC,Data!Z:Z,"TM",Data!V:V,Data!M497,AA:AA,"H"),IF(Data!Z497="AZM",SUMIFS(Data!AC:AC,Data!Z:Z,"TM",Data!U:U,Data!M497,AA:AA,"H"),IF(Data!Z497="Zone",SUMIFS(Data!AC:AC,Data!Z:Z,"TM",Data!T:T,Data!M497,AA:AA,"H"),IF(Data!Z497="Region",SUMIFS(Data!AC:AC,Data!Z:Z,"TM",Data!S:S,Data!M497,AA:AA,"H"),IF(Data!Z497="Country",SUMIFS(Data!AC:AC,Data!Z:Z,"TM",Data!R:R,Data!M497,AA:AA,"H"),"")))))))</f>
        <v>0</v>
      </c>
      <c r="AD497" s="18">
        <f>IF(Z497="TM",0,IF(Data!Z497="AAM",SUMIFS(Data!AD:AD,Data!Z:Z,"TM",Data!X:X,Data!M497,AA:AA,"H"),IF(Data!Z497="AM",SUMIFS(Data!AD:AD,Data!Z:Z,"TM",Data!V:V,Data!M497,AA:AA,"H"),IF(Data!Z497="AZM",SUMIFS(Data!AD:AD,Data!Z:Z,"TM",Data!U:U,Data!M497,AA:AA,"H"),IF(Data!Z497="Zone",SUMIFS(Data!AD:AD,Data!Z:Z,"TM",Data!T:T,Data!M497,AA:AA,"H"),IF(Data!Z497="Region",SUMIFS(Data!AD:AD,Data!Z:Z,"TM",Data!S:S,Data!M497,AA:AA,"H"),IF(Data!Z497="Country",SUMIFS(Data!AD:AD,Data!Z:Z,"TM",Data!R:R,Data!M497,AA:AA,"H"),"")))))))</f>
        <v>0</v>
      </c>
      <c r="AE497" s="27">
        <f t="shared" si="128"/>
        <v>0</v>
      </c>
      <c r="AF497" s="26">
        <f t="shared" si="129"/>
        <v>0</v>
      </c>
      <c r="AG497" s="26">
        <f t="shared" si="130"/>
        <v>0</v>
      </c>
      <c r="AH497" s="26">
        <f t="shared" si="131"/>
        <v>0</v>
      </c>
      <c r="AJ497" s="28">
        <f>IF(Z497="TM",IF(AA497="U",(SUMIFS(Orders!AG:AG,Orders!AD:AD,Data!M497,Orders!W:W,0,Orders!X:X,0)+SUMIFS(Orders!AG:AG,Orders!AD:AD,Data!M497,Orders!W:W,1,Orders!X:X,1))/12000,0),IF(Data!Z497="AAM",SUMIFS(Data!AJ:AJ,Data!Z:Z,"TM",Data!X:X,Data!M497,AA:AA,"U"),IF(Data!Z497="AM",SUMIFS(Data!AJ:AJ,Data!Z:Z,"TM",Data!V:V,Data!M497,AA:AA,"U"),IF(Data!Z497="AZM",SUMIFS(Data!AJ:AJ,Data!Z:Z,"TM",Data!U:U,Data!M497,AA:AA,"U"),IF(Data!Z497="Zone",SUMIFS(Data!AJ:AJ,Data!Z:Z,"TM",Data!T:T,Data!M497,AA:AA,"U"),IF(Data!Z497="Region",SUMIFS(Data!AJ:AJ,Data!Z:Z,"TM",Data!S:S,Data!M497,AA:AA,"U"),IF(Data!Z497="Country",SUMIFS(Data!AJ:AJ,Data!Z:Z,"TM",Data!R:R,Data!M497,AA:AA,"U"),"")))))))</f>
        <v>0</v>
      </c>
      <c r="AK497" s="18">
        <f>IF(Z497="TM",IF(AA497="U",(SUMIFS(Orders!AG:AG,Orders!AD:AD,Data!M497,Orders!W:W,0,Orders!X:X,0)+SUMIFS(Orders!AG:AG,Orders!AD:AD,Data!M497,Orders!W:W,1,Orders!X:X,1)),0),IF(Data!Z497="AAM",SUMIFS(Data!AK:AK,Data!Z:Z,"TM",Data!X:X,Data!M497,AA:AA,"U"),IF(Data!Z497="AM",SUMIFS(Data!AK:AK,Data!Z:Z,"TM",Data!V:V,Data!M497,AA:AA,"U"),IF(Data!Z497="AZM",SUMIFS(Data!AK:AK,Data!Z:Z,"TM",Data!U:U,Data!M497,AA:AA,"U"),IF(Data!Z497="Zone",SUMIFS(Data!AK:AK,Data!Z:Z,"TM",Data!T:T,Data!M497,AA:AA,"U"),IF(Data!Z497="Region",SUMIFS(Data!AK:AK,Data!Z:Z,"TM",Data!S:S,Data!M497,AA:AA,"U"),IF(Data!Z497="Country",SUMIFS(Data!AK:AK,Data!Z:Z,"TM",Data!R:R,Data!M497,AA:AA,"U"),"")))))))</f>
        <v>0</v>
      </c>
      <c r="AL497" s="18">
        <f>IF(Z497="TM",12000*0,IF(Data!Z497="AAM",SUMIFS(Data!AL:AL,Data!Z:Z,"TM",Data!X:X,Data!M497,AA:AA,"H"),IF(Data!Z497="AM",SUMIFS(Data!AL:AL,Data!Z:Z,"TM",Data!V:V,Data!M497,AA:AA,"H"),IF(Data!Z497="AZM",SUMIFS(Data!AL:AL,Data!Z:Z,"TM",Data!U:U,Data!M497,AA:AA,"H"),IF(Data!Z497="Zone",SUMIFS(Data!AL:AL,Data!Z:Z,"TM",Data!T:T,Data!M497,AA:AA,"H"),IF(Data!Z497="Region",SUMIFS(Data!AL:AL,Data!Z:Z,"TM",Data!S:S,Data!M497,AA:AA,"H"),IF(Data!Z497="Country",SUMIFS(Data!AL:AL,Data!Z:Z,"TM",Data!R:R,Data!M497,AA:AA,"H"),"")))))))</f>
        <v>0</v>
      </c>
      <c r="AM497" s="27">
        <f t="shared" si="132"/>
        <v>0</v>
      </c>
      <c r="AN497" s="26">
        <f t="shared" si="133"/>
        <v>0</v>
      </c>
      <c r="AO497" s="26">
        <f t="shared" si="134"/>
        <v>0</v>
      </c>
      <c r="AQ497" s="28">
        <f t="shared" si="135"/>
        <v>0</v>
      </c>
      <c r="AR497" s="18">
        <f t="shared" si="136"/>
        <v>0</v>
      </c>
      <c r="AS497" s="18">
        <f t="shared" si="137"/>
        <v>0</v>
      </c>
      <c r="AT497" s="27">
        <f t="shared" si="138"/>
        <v>0</v>
      </c>
      <c r="AU497" s="27"/>
      <c r="AV497" s="27"/>
      <c r="AW497" s="18">
        <f>IF(Z497="TM",(COUNTIFS(Orders!AD:AD,Data!M497,Orders!W:W,0,Orders!X:X,0,Orders!S:S,"*Ray*")+COUNTIFS(Orders!AD:AD,Data!M497,Orders!W:W,1,Orders!X:X,1,Orders!S:S,"*Ray*")+COUNTIFS(Orders!AD:AD,Data!M497,Orders!W:W,0,Orders!X:X,0,Orders!S:S,"*Fabric*")+COUNTIFS(Orders!AD:AD,Data!M497,Orders!W:W,1,Orders!X:X,1,Orders!S:S,"*Fabric*")),IF(Data!Z497="AAM",SUMIFS(Data!AW:AW,Data!Z:Z,"TM",Data!X:X,Data!M497),IF(Data!Z497="AM",SUMIFS(Data!AW:AW,Data!Z:Z,"TM",Data!V:V,Data!M497),IF(Data!Z497="AZM",SUMIFS(Data!AW:AW,Data!Z:Z,"TM",Data!U:U,Data!M497),IF(Data!Z497="Zone",SUMIFS(Data!AW:AW,Data!Z:Z,"TM",Data!T:T,Data!M497),IF(Data!Z497="Region",SUMIFS(Data!AW:AW,Data!Z:Z,"TM",Data!S:S,Data!M497),IF(Data!Z497="Country",SUMIFS(Data!AW:AW,Data!Z:Z,"TM",Data!R:R,Data!M497),0)))))))</f>
        <v>0</v>
      </c>
      <c r="AX497" s="18">
        <f>IF(Z497="TM",(COUNTIFS(Orders!AD:AD,Data!M497,Orders!W:W,0,Orders!X:X,0,Orders!S:S,"*Starter*")+COUNTIFS(Orders!AD:AD,Data!M497,Orders!W:W,1,Orders!X:X,1,Orders!S:S,"*Starter*")),IF(Data!Z497="AAM",SUMIFS(Data!AX:AX,Data!Z:Z,"TM",Data!X:X,Data!M497),IF(Data!Z497="AM",SUMIFS(Data!AX:AX,Data!Z:Z,"TM",Data!V:V,Data!M497),IF(Data!Z497="AZM",SUMIFS(Data!AX:AX,Data!Z:Z,"TM",Data!U:U,Data!M497),IF(Data!Z497="Zone",SUMIFS(Data!AX:AX,Data!Z:Z,"TM",Data!T:T,Data!M497),IF(Data!Z497="Region",SUMIFS(Data!AX:AX,Data!Z:Z,"TM",Data!S:S,Data!M497),IF(Data!Z497="Country",SUMIFS(Data!AX:AX,Data!Z:Z,"TM",Data!R:R,Data!M497),0)))))))</f>
        <v>0</v>
      </c>
      <c r="AY497" s="18">
        <f>IF(Z497="TM",(COUNTIFS(Orders!AD:AD,Data!M497,Orders!W:W,0,Orders!X:X,0,Orders!S:S,"*Pro*")+COUNTIFS(Orders!AD:AD,Data!M497,Orders!W:W,1,Orders!X:X,1,Orders!S:S,"*Pro*")),IF(Data!Z497="AAM",SUMIFS(Data!AY:AY,Data!Z:Z,"TM",Data!X:X,Data!M497),IF(Data!Z497="AM",SUMIFS(Data!AY:AY,Data!Z:Z,"TM",Data!V:V,Data!M497),IF(Data!Z497="AZM",SUMIFS(Data!AY:AY,Data!Z:Z,"TM",Data!U:U,Data!M497),IF(Data!Z497="Zone",SUMIFS(Data!AY:AY,Data!Z:Z,"TM",Data!T:T,Data!M497),IF(Data!Z497="Region",SUMIFS(Data!AY:AY,Data!Z:Z,"TM",Data!S:S,Data!M497),IF(Data!Z497="Country",SUMIFS(Data!AY:AY,Data!Z:Z,"TM",Data!R:R,Data!M497),0)))))))</f>
        <v>0</v>
      </c>
      <c r="AZ497" s="18">
        <f>IF(Z497="TM",(COUNTIFS(Orders!AD:AD,Data!M497,Orders!W:W,0,Orders!X:X,0,Orders!S:S,"*Tab*")+COUNTIFS(Orders!AD:AD,Data!M497,Orders!W:W,1,Orders!X:X,1,Orders!S:S,"*Tab*")),IF(Data!Z497="AAM",SUMIFS(Data!AZ:AZ,Data!Z:Z,"TM",Data!X:X,Data!M497),IF(Data!Z497="AM",SUMIFS(Data!AZ:AZ,Data!Z:Z,"TM",Data!V:V,Data!M497),IF(Data!Z497="AZM",SUMIFS(Data!AZ:AZ,Data!Z:Z,"TM",Data!U:U,Data!M497),IF(Data!Z497="Zone",SUMIFS(Data!AZ:AZ,Data!Z:Z,"TM",Data!T:T,Data!M497),IF(Data!Z497="Region",SUMIFS(Data!AZ:AZ,Data!Z:Z,"TM",Data!S:S,Data!M497),IF(Data!Z497="Country",SUMIFS(Data!AZ:AZ,Data!Z:Z,"TM",Data!R:R,Data!M497),0)))))))</f>
        <v>0</v>
      </c>
      <c r="BA497" s="18">
        <f>IF(Z497="TM",(COUNTIFS(Orders!AD:AD,Data!M497,Orders!W:W,0,Orders!X:X,0,Orders!S:S,"*Dental*")+COUNTIFS(Orders!AD:AD,Data!M497,Orders!W:W,1,Orders!X:X,1,Orders!S:S,"*Dental*")+COUNTIFS(Orders!AD:AD,Data!M497,Orders!W:W,0,Orders!X:X,0,Orders!S:S,"*Pediatric*")+COUNTIFS(Orders!AD:AD,Data!M497,Orders!W:W,1,Orders!X:X,1,Orders!S:S,"*Pediatric*")),IF(Data!Z497="AAM",SUMIFS(Data!BA:BA,Data!Z:Z,"TM",Data!X:X,Data!M497),IF(Data!Z497="AM",SUMIFS(Data!BA:BA,Data!Z:Z,"TM",Data!V:V,Data!M497),IF(Data!Z497="AZM",SUMIFS(Data!BA:BA,Data!Z:Z,"TM",Data!U:U,Data!M497),IF(Data!Z497="Zone",SUMIFS(Data!BA:BA,Data!Z:Z,"TM",Data!T:T,Data!M497),IF(Data!Z497="Region",SUMIFS(Data!BA:BA,Data!Z:Z,"TM",Data!S:S,Data!M497),IF(Data!Z497="Country",SUMIFS(Data!BA:BA,Data!Z:Z,"TM",Data!R:R,Data!M497),0)))))))</f>
        <v>0</v>
      </c>
      <c r="BB497" s="18">
        <f>IF(Z497="TM",(COUNTIFS(Orders!AD:AD,Data!M497,Orders!W:W,0,Orders!X:X,0,Orders!S:S,"*Fabric*")+COUNTIFS(Orders!AD:AD,Data!M497,Orders!W:W,1,Orders!X:X,1,Orders!S:S,"*Fabric*")),IF(Data!Z497="AAM",SUMIFS(Data!BB:BB,Data!Z:Z,"TM",Data!X:X,Data!M497),IF(Data!Z497="AM",SUMIFS(Data!BB:BB,Data!Z:Z,"TM",Data!V:V,Data!M497),IF(Data!Z497="AZM",SUMIFS(Data!BB:BB,Data!Z:Z,"TM",Data!U:U,Data!M497),IF(Data!Z497="Zone",SUMIFS(Data!BB:BB,Data!Z:Z,"TM",Data!T:T,Data!M497),IF(Data!Z497="Region",SUMIFS(Data!BB:BB,Data!Z:Z,"TM",Data!S:S,Data!M497),IF(Data!Z497="Country",SUMIFS(Data!BB:BB,Data!Z:Z,"TM",Data!R:R,Data!M497),0)))))))</f>
        <v>0</v>
      </c>
    </row>
    <row r="498" spans="1:54" ht="15.75" x14ac:dyDescent="0.3">
      <c r="A498" s="33" t="str">
        <f t="shared" si="139"/>
        <v/>
      </c>
      <c r="B498" s="33" t="b">
        <f t="shared" si="140"/>
        <v>1</v>
      </c>
      <c r="C498" s="33" t="e">
        <f>IF(ISERROR(SMALL($D$4:$D$594,E498)),””,SMALL($D$4:$D$594,E498))</f>
        <v>#NAME?</v>
      </c>
      <c r="D498" s="34" t="str">
        <f t="shared" si="141"/>
        <v/>
      </c>
      <c r="E498" s="33">
        <f>ROWS($E$4:E498)</f>
        <v>495</v>
      </c>
      <c r="F498" s="33">
        <f t="shared" si="142"/>
        <v>0</v>
      </c>
      <c r="G498" s="33">
        <f>IF(OR(Report!$C$7="",Report!$C$7="All Levels"),1,IF(Report!$C$7=Data!Z498,1,0))</f>
        <v>0</v>
      </c>
      <c r="H498" s="33">
        <f t="shared" si="143"/>
        <v>1</v>
      </c>
      <c r="I498" s="33">
        <f t="shared" si="144"/>
        <v>3</v>
      </c>
      <c r="J498" s="33">
        <f>IF(OR(Report!$F$7="",Report!$F$7="All AMs"),1,IF(Report!$F$7=Data!W498,1,0))</f>
        <v>1</v>
      </c>
      <c r="K498" s="33">
        <f>IF(OR(Report!$E$7="",Report!$E$7="All Zones"),1,IF(Report!$E$7=Data!P498,1,0))</f>
        <v>1</v>
      </c>
      <c r="L498" s="33">
        <f>IF(OR(Report!$D$7="",Report!$D$7="All Regions"),1,IF(Report!$D$7=Data!O498,1,0))</f>
        <v>1</v>
      </c>
      <c r="M498" s="67" t="s">
        <v>648</v>
      </c>
      <c r="N498" s="67" t="s">
        <v>1349</v>
      </c>
      <c r="O498" s="68" t="s">
        <v>21</v>
      </c>
      <c r="P498" s="68" t="s">
        <v>690</v>
      </c>
      <c r="Q498" s="68" t="s">
        <v>856</v>
      </c>
      <c r="R498" s="67" t="s">
        <v>777</v>
      </c>
      <c r="S498" s="67" t="s">
        <v>757</v>
      </c>
      <c r="T498" s="67" t="s">
        <v>759</v>
      </c>
      <c r="U498" s="67"/>
      <c r="V498" s="67" t="s">
        <v>334</v>
      </c>
      <c r="W498" s="67" t="s">
        <v>737</v>
      </c>
      <c r="X498" s="67"/>
      <c r="Y498" s="68" t="s">
        <v>361</v>
      </c>
      <c r="Z498" s="68" t="s">
        <v>13</v>
      </c>
      <c r="AA498" s="68" t="s">
        <v>70</v>
      </c>
      <c r="AB498" s="18">
        <f>IF(Z498="TM",IF(AA498="H",(COUNTIFS(Orders!AD:AD,Data!M498,Orders!W:W,0,Orders!X:X,0)+COUNTIFS(Orders!AD:AD,Data!M498,Orders!W:W,1,Orders!X:X,1)),0),IF(Data!Z498="AAM",SUMIFS(Data!AB:AB,Data!Z:Z,"TM",Data!X:X,Data!M498,AA:AA,"H"),IF(Data!Z498="AM",SUMIFS(Data!AB:AB,Data!Z:Z,"TM",Data!V:V,Data!M498,AA:AA,"H"),IF(Data!Z498="AZM",SUMIFS(Data!AB:AB,Data!Z:Z,"TM",Data!U:U,Data!M498,AA:AA,"H"),IF(Data!Z498="ZM",SUMIFS(Data!AB:AB,Data!Z:Z,"TM",Data!T:T,Data!M498,AA:AA,"H"),IF(Data!Z498="RM",SUMIFS(Data!AB:AB,Data!Z:Z,"TM",Data!S:S,Data!M498,AA:AA,"H"),IF(Data!Z498="CM",SUMIFS(Data!AB:AB,Data!Z:Z,"TM",Data!R:R,Data!M498,AA:AA,"H"),"")))))))</f>
        <v>0</v>
      </c>
      <c r="AC498" s="28">
        <f>IF(Z498="TM",IF(AA498="H",(SUMIFS(Orders!AG:AG,Orders!AD:AD,Data!M498,Orders!W:W,0,Orders!X:X,0)+SUMIFS(Orders!AG:AG,Orders!AD:AD,Data!M498,Orders!W:W,1,Orders!X:X,1))/12000,0),IF(Data!Z498="AAM",SUMIFS(Data!AC:AC,Data!Z:Z,"TM",Data!X:X,Data!M498,AA:AA,"H"),IF(Data!Z498="AM",SUMIFS(Data!AC:AC,Data!Z:Z,"TM",Data!V:V,Data!M498,AA:AA,"H"),IF(Data!Z498="AZM",SUMIFS(Data!AC:AC,Data!Z:Z,"TM",Data!U:U,Data!M498,AA:AA,"H"),IF(Data!Z498="Zone",SUMIFS(Data!AC:AC,Data!Z:Z,"TM",Data!T:T,Data!M498,AA:AA,"H"),IF(Data!Z498="Region",SUMIFS(Data!AC:AC,Data!Z:Z,"TM",Data!S:S,Data!M498,AA:AA,"H"),IF(Data!Z498="Country",SUMIFS(Data!AC:AC,Data!Z:Z,"TM",Data!R:R,Data!M498,AA:AA,"H"),"")))))))</f>
        <v>0</v>
      </c>
      <c r="AD498" s="18">
        <f>IF(Z498="TM",0,IF(Data!Z498="AAM",SUMIFS(Data!AD:AD,Data!Z:Z,"TM",Data!X:X,Data!M498,AA:AA,"H"),IF(Data!Z498="AM",SUMIFS(Data!AD:AD,Data!Z:Z,"TM",Data!V:V,Data!M498,AA:AA,"H"),IF(Data!Z498="AZM",SUMIFS(Data!AD:AD,Data!Z:Z,"TM",Data!U:U,Data!M498,AA:AA,"H"),IF(Data!Z498="Zone",SUMIFS(Data!AD:AD,Data!Z:Z,"TM",Data!T:T,Data!M498,AA:AA,"H"),IF(Data!Z498="Region",SUMIFS(Data!AD:AD,Data!Z:Z,"TM",Data!S:S,Data!M498,AA:AA,"H"),IF(Data!Z498="Country",SUMIFS(Data!AD:AD,Data!Z:Z,"TM",Data!R:R,Data!M498,AA:AA,"H"),"")))))))</f>
        <v>0</v>
      </c>
      <c r="AE498" s="27">
        <f t="shared" si="128"/>
        <v>0</v>
      </c>
      <c r="AF498" s="26">
        <f t="shared" si="129"/>
        <v>0</v>
      </c>
      <c r="AG498" s="26">
        <f t="shared" si="130"/>
        <v>0</v>
      </c>
      <c r="AH498" s="26">
        <f t="shared" si="131"/>
        <v>0</v>
      </c>
      <c r="AJ498" s="28">
        <f>IF(Z498="TM",IF(AA498="U",(SUMIFS(Orders!AG:AG,Orders!AD:AD,Data!M498,Orders!W:W,0,Orders!X:X,0)+SUMIFS(Orders!AG:AG,Orders!AD:AD,Data!M498,Orders!W:W,1,Orders!X:X,1))/12000,0),IF(Data!Z498="AAM",SUMIFS(Data!AJ:AJ,Data!Z:Z,"TM",Data!X:X,Data!M498,AA:AA,"U"),IF(Data!Z498="AM",SUMIFS(Data!AJ:AJ,Data!Z:Z,"TM",Data!V:V,Data!M498,AA:AA,"U"),IF(Data!Z498="AZM",SUMIFS(Data!AJ:AJ,Data!Z:Z,"TM",Data!U:U,Data!M498,AA:AA,"U"),IF(Data!Z498="Zone",SUMIFS(Data!AJ:AJ,Data!Z:Z,"TM",Data!T:T,Data!M498,AA:AA,"U"),IF(Data!Z498="Region",SUMIFS(Data!AJ:AJ,Data!Z:Z,"TM",Data!S:S,Data!M498,AA:AA,"U"),IF(Data!Z498="Country",SUMIFS(Data!AJ:AJ,Data!Z:Z,"TM",Data!R:R,Data!M498,AA:AA,"U"),"")))))))</f>
        <v>0</v>
      </c>
      <c r="AK498" s="18">
        <f>IF(Z498="TM",IF(AA498="U",(SUMIFS(Orders!AG:AG,Orders!AD:AD,Data!M498,Orders!W:W,0,Orders!X:X,0)+SUMIFS(Orders!AG:AG,Orders!AD:AD,Data!M498,Orders!W:W,1,Orders!X:X,1)),0),IF(Data!Z498="AAM",SUMIFS(Data!AK:AK,Data!Z:Z,"TM",Data!X:X,Data!M498,AA:AA,"U"),IF(Data!Z498="AM",SUMIFS(Data!AK:AK,Data!Z:Z,"TM",Data!V:V,Data!M498,AA:AA,"U"),IF(Data!Z498="AZM",SUMIFS(Data!AK:AK,Data!Z:Z,"TM",Data!U:U,Data!M498,AA:AA,"U"),IF(Data!Z498="Zone",SUMIFS(Data!AK:AK,Data!Z:Z,"TM",Data!T:T,Data!M498,AA:AA,"U"),IF(Data!Z498="Region",SUMIFS(Data!AK:AK,Data!Z:Z,"TM",Data!S:S,Data!M498,AA:AA,"U"),IF(Data!Z498="Country",SUMIFS(Data!AK:AK,Data!Z:Z,"TM",Data!R:R,Data!M498,AA:AA,"U"),"")))))))</f>
        <v>0</v>
      </c>
      <c r="AL498" s="18">
        <f>IF(Z498="TM",12000*0,IF(Data!Z498="AAM",SUMIFS(Data!AL:AL,Data!Z:Z,"TM",Data!X:X,Data!M498,AA:AA,"H"),IF(Data!Z498="AM",SUMIFS(Data!AL:AL,Data!Z:Z,"TM",Data!V:V,Data!M498,AA:AA,"H"),IF(Data!Z498="AZM",SUMIFS(Data!AL:AL,Data!Z:Z,"TM",Data!U:U,Data!M498,AA:AA,"H"),IF(Data!Z498="Zone",SUMIFS(Data!AL:AL,Data!Z:Z,"TM",Data!T:T,Data!M498,AA:AA,"H"),IF(Data!Z498="Region",SUMIFS(Data!AL:AL,Data!Z:Z,"TM",Data!S:S,Data!M498,AA:AA,"H"),IF(Data!Z498="Country",SUMIFS(Data!AL:AL,Data!Z:Z,"TM",Data!R:R,Data!M498,AA:AA,"H"),"")))))))</f>
        <v>0</v>
      </c>
      <c r="AM498" s="27">
        <f t="shared" si="132"/>
        <v>0</v>
      </c>
      <c r="AN498" s="26">
        <f t="shared" si="133"/>
        <v>0</v>
      </c>
      <c r="AO498" s="26">
        <f t="shared" si="134"/>
        <v>0</v>
      </c>
      <c r="AQ498" s="28">
        <f t="shared" si="135"/>
        <v>0</v>
      </c>
      <c r="AR498" s="18">
        <f t="shared" si="136"/>
        <v>0</v>
      </c>
      <c r="AS498" s="18">
        <f t="shared" si="137"/>
        <v>0</v>
      </c>
      <c r="AT498" s="27">
        <f t="shared" si="138"/>
        <v>0</v>
      </c>
      <c r="AU498" s="27"/>
      <c r="AV498" s="27"/>
      <c r="AW498" s="18">
        <f>IF(Z498="TM",(COUNTIFS(Orders!AD:AD,Data!M498,Orders!W:W,0,Orders!X:X,0,Orders!S:S,"*Ray*")+COUNTIFS(Orders!AD:AD,Data!M498,Orders!W:W,1,Orders!X:X,1,Orders!S:S,"*Ray*")+COUNTIFS(Orders!AD:AD,Data!M498,Orders!W:W,0,Orders!X:X,0,Orders!S:S,"*Fabric*")+COUNTIFS(Orders!AD:AD,Data!M498,Orders!W:W,1,Orders!X:X,1,Orders!S:S,"*Fabric*")),IF(Data!Z498="AAM",SUMIFS(Data!AW:AW,Data!Z:Z,"TM",Data!X:X,Data!M498),IF(Data!Z498="AM",SUMIFS(Data!AW:AW,Data!Z:Z,"TM",Data!V:V,Data!M498),IF(Data!Z498="AZM",SUMIFS(Data!AW:AW,Data!Z:Z,"TM",Data!U:U,Data!M498),IF(Data!Z498="Zone",SUMIFS(Data!AW:AW,Data!Z:Z,"TM",Data!T:T,Data!M498),IF(Data!Z498="Region",SUMIFS(Data!AW:AW,Data!Z:Z,"TM",Data!S:S,Data!M498),IF(Data!Z498="Country",SUMIFS(Data!AW:AW,Data!Z:Z,"TM",Data!R:R,Data!M498),0)))))))</f>
        <v>0</v>
      </c>
      <c r="AX498" s="18">
        <f>IF(Z498="TM",(COUNTIFS(Orders!AD:AD,Data!M498,Orders!W:W,0,Orders!X:X,0,Orders!S:S,"*Starter*")+COUNTIFS(Orders!AD:AD,Data!M498,Orders!W:W,1,Orders!X:X,1,Orders!S:S,"*Starter*")),IF(Data!Z498="AAM",SUMIFS(Data!AX:AX,Data!Z:Z,"TM",Data!X:X,Data!M498),IF(Data!Z498="AM",SUMIFS(Data!AX:AX,Data!Z:Z,"TM",Data!V:V,Data!M498),IF(Data!Z498="AZM",SUMIFS(Data!AX:AX,Data!Z:Z,"TM",Data!U:U,Data!M498),IF(Data!Z498="Zone",SUMIFS(Data!AX:AX,Data!Z:Z,"TM",Data!T:T,Data!M498),IF(Data!Z498="Region",SUMIFS(Data!AX:AX,Data!Z:Z,"TM",Data!S:S,Data!M498),IF(Data!Z498="Country",SUMIFS(Data!AX:AX,Data!Z:Z,"TM",Data!R:R,Data!M498),0)))))))</f>
        <v>0</v>
      </c>
      <c r="AY498" s="18">
        <f>IF(Z498="TM",(COUNTIFS(Orders!AD:AD,Data!M498,Orders!W:W,0,Orders!X:X,0,Orders!S:S,"*Pro*")+COUNTIFS(Orders!AD:AD,Data!M498,Orders!W:W,1,Orders!X:X,1,Orders!S:S,"*Pro*")),IF(Data!Z498="AAM",SUMIFS(Data!AY:AY,Data!Z:Z,"TM",Data!X:X,Data!M498),IF(Data!Z498="AM",SUMIFS(Data!AY:AY,Data!Z:Z,"TM",Data!V:V,Data!M498),IF(Data!Z498="AZM",SUMIFS(Data!AY:AY,Data!Z:Z,"TM",Data!U:U,Data!M498),IF(Data!Z498="Zone",SUMIFS(Data!AY:AY,Data!Z:Z,"TM",Data!T:T,Data!M498),IF(Data!Z498="Region",SUMIFS(Data!AY:AY,Data!Z:Z,"TM",Data!S:S,Data!M498),IF(Data!Z498="Country",SUMIFS(Data!AY:AY,Data!Z:Z,"TM",Data!R:R,Data!M498),0)))))))</f>
        <v>0</v>
      </c>
      <c r="AZ498" s="18">
        <f>IF(Z498="TM",(COUNTIFS(Orders!AD:AD,Data!M498,Orders!W:W,0,Orders!X:X,0,Orders!S:S,"*Tab*")+COUNTIFS(Orders!AD:AD,Data!M498,Orders!W:W,1,Orders!X:X,1,Orders!S:S,"*Tab*")),IF(Data!Z498="AAM",SUMIFS(Data!AZ:AZ,Data!Z:Z,"TM",Data!X:X,Data!M498),IF(Data!Z498="AM",SUMIFS(Data!AZ:AZ,Data!Z:Z,"TM",Data!V:V,Data!M498),IF(Data!Z498="AZM",SUMIFS(Data!AZ:AZ,Data!Z:Z,"TM",Data!U:U,Data!M498),IF(Data!Z498="Zone",SUMIFS(Data!AZ:AZ,Data!Z:Z,"TM",Data!T:T,Data!M498),IF(Data!Z498="Region",SUMIFS(Data!AZ:AZ,Data!Z:Z,"TM",Data!S:S,Data!M498),IF(Data!Z498="Country",SUMIFS(Data!AZ:AZ,Data!Z:Z,"TM",Data!R:R,Data!M498),0)))))))</f>
        <v>0</v>
      </c>
      <c r="BA498" s="18">
        <f>IF(Z498="TM",(COUNTIFS(Orders!AD:AD,Data!M498,Orders!W:W,0,Orders!X:X,0,Orders!S:S,"*Dental*")+COUNTIFS(Orders!AD:AD,Data!M498,Orders!W:W,1,Orders!X:X,1,Orders!S:S,"*Dental*")+COUNTIFS(Orders!AD:AD,Data!M498,Orders!W:W,0,Orders!X:X,0,Orders!S:S,"*Pediatric*")+COUNTIFS(Orders!AD:AD,Data!M498,Orders!W:W,1,Orders!X:X,1,Orders!S:S,"*Pediatric*")),IF(Data!Z498="AAM",SUMIFS(Data!BA:BA,Data!Z:Z,"TM",Data!X:X,Data!M498),IF(Data!Z498="AM",SUMIFS(Data!BA:BA,Data!Z:Z,"TM",Data!V:V,Data!M498),IF(Data!Z498="AZM",SUMIFS(Data!BA:BA,Data!Z:Z,"TM",Data!U:U,Data!M498),IF(Data!Z498="Zone",SUMIFS(Data!BA:BA,Data!Z:Z,"TM",Data!T:T,Data!M498),IF(Data!Z498="Region",SUMIFS(Data!BA:BA,Data!Z:Z,"TM",Data!S:S,Data!M498),IF(Data!Z498="Country",SUMIFS(Data!BA:BA,Data!Z:Z,"TM",Data!R:R,Data!M498),0)))))))</f>
        <v>0</v>
      </c>
      <c r="BB498" s="18">
        <f>IF(Z498="TM",(COUNTIFS(Orders!AD:AD,Data!M498,Orders!W:W,0,Orders!X:X,0,Orders!S:S,"*Fabric*")+COUNTIFS(Orders!AD:AD,Data!M498,Orders!W:W,1,Orders!X:X,1,Orders!S:S,"*Fabric*")),IF(Data!Z498="AAM",SUMIFS(Data!BB:BB,Data!Z:Z,"TM",Data!X:X,Data!M498),IF(Data!Z498="AM",SUMIFS(Data!BB:BB,Data!Z:Z,"TM",Data!V:V,Data!M498),IF(Data!Z498="AZM",SUMIFS(Data!BB:BB,Data!Z:Z,"TM",Data!U:U,Data!M498),IF(Data!Z498="Zone",SUMIFS(Data!BB:BB,Data!Z:Z,"TM",Data!T:T,Data!M498),IF(Data!Z498="Region",SUMIFS(Data!BB:BB,Data!Z:Z,"TM",Data!S:S,Data!M498),IF(Data!Z498="Country",SUMIFS(Data!BB:BB,Data!Z:Z,"TM",Data!R:R,Data!M498),0)))))))</f>
        <v>0</v>
      </c>
    </row>
    <row r="499" spans="1:54" ht="15.75" x14ac:dyDescent="0.3">
      <c r="A499" s="33" t="str">
        <f t="shared" si="139"/>
        <v/>
      </c>
      <c r="B499" s="33" t="b">
        <f t="shared" si="140"/>
        <v>1</v>
      </c>
      <c r="C499" s="33" t="e">
        <f>IF(ISERROR(SMALL($D$4:$D$594,E499)),””,SMALL($D$4:$D$594,E499))</f>
        <v>#NAME?</v>
      </c>
      <c r="D499" s="34" t="str">
        <f t="shared" si="141"/>
        <v/>
      </c>
      <c r="E499" s="33">
        <f>ROWS($E$4:E499)</f>
        <v>496</v>
      </c>
      <c r="F499" s="33">
        <f t="shared" si="142"/>
        <v>0</v>
      </c>
      <c r="G499" s="33">
        <f>IF(OR(Report!$C$7="",Report!$C$7="All Levels"),1,IF(Report!$C$7=Data!Z499,1,0))</f>
        <v>0</v>
      </c>
      <c r="H499" s="33">
        <f t="shared" si="143"/>
        <v>1</v>
      </c>
      <c r="I499" s="33">
        <f t="shared" si="144"/>
        <v>3</v>
      </c>
      <c r="J499" s="33">
        <f>IF(OR(Report!$F$7="",Report!$F$7="All AMs"),1,IF(Report!$F$7=Data!W499,1,0))</f>
        <v>1</v>
      </c>
      <c r="K499" s="33">
        <f>IF(OR(Report!$E$7="",Report!$E$7="All Zones"),1,IF(Report!$E$7=Data!P499,1,0))</f>
        <v>1</v>
      </c>
      <c r="L499" s="33">
        <f>IF(OR(Report!$D$7="",Report!$D$7="All Regions"),1,IF(Report!$D$7=Data!O499,1,0))</f>
        <v>1</v>
      </c>
      <c r="M499" s="67" t="s">
        <v>645</v>
      </c>
      <c r="N499" s="67" t="s">
        <v>1350</v>
      </c>
      <c r="O499" s="68" t="s">
        <v>21</v>
      </c>
      <c r="P499" s="68" t="s">
        <v>690</v>
      </c>
      <c r="Q499" s="68" t="s">
        <v>856</v>
      </c>
      <c r="R499" s="67" t="s">
        <v>777</v>
      </c>
      <c r="S499" s="67" t="s">
        <v>757</v>
      </c>
      <c r="T499" s="67" t="s">
        <v>759</v>
      </c>
      <c r="U499" s="67"/>
      <c r="V499" s="67" t="s">
        <v>334</v>
      </c>
      <c r="W499" s="67" t="s">
        <v>737</v>
      </c>
      <c r="X499" s="67"/>
      <c r="Y499" s="68" t="s">
        <v>361</v>
      </c>
      <c r="Z499" s="68" t="s">
        <v>13</v>
      </c>
      <c r="AA499" s="68" t="s">
        <v>70</v>
      </c>
      <c r="AB499" s="18">
        <f>IF(Z499="TM",IF(AA499="H",(COUNTIFS(Orders!AD:AD,Data!M499,Orders!W:W,0,Orders!X:X,0)+COUNTIFS(Orders!AD:AD,Data!M499,Orders!W:W,1,Orders!X:X,1)),0),IF(Data!Z499="AAM",SUMIFS(Data!AB:AB,Data!Z:Z,"TM",Data!X:X,Data!M499,AA:AA,"H"),IF(Data!Z499="AM",SUMIFS(Data!AB:AB,Data!Z:Z,"TM",Data!V:V,Data!M499,AA:AA,"H"),IF(Data!Z499="AZM",SUMIFS(Data!AB:AB,Data!Z:Z,"TM",Data!U:U,Data!M499,AA:AA,"H"),IF(Data!Z499="ZM",SUMIFS(Data!AB:AB,Data!Z:Z,"TM",Data!T:T,Data!M499,AA:AA,"H"),IF(Data!Z499="RM",SUMIFS(Data!AB:AB,Data!Z:Z,"TM",Data!S:S,Data!M499,AA:AA,"H"),IF(Data!Z499="CM",SUMIFS(Data!AB:AB,Data!Z:Z,"TM",Data!R:R,Data!M499,AA:AA,"H"),"")))))))</f>
        <v>0</v>
      </c>
      <c r="AC499" s="28">
        <f>IF(Z499="TM",IF(AA499="H",(SUMIFS(Orders!AG:AG,Orders!AD:AD,Data!M499,Orders!W:W,0,Orders!X:X,0)+SUMIFS(Orders!AG:AG,Orders!AD:AD,Data!M499,Orders!W:W,1,Orders!X:X,1))/12000,0),IF(Data!Z499="AAM",SUMIFS(Data!AC:AC,Data!Z:Z,"TM",Data!X:X,Data!M499,AA:AA,"H"),IF(Data!Z499="AM",SUMIFS(Data!AC:AC,Data!Z:Z,"TM",Data!V:V,Data!M499,AA:AA,"H"),IF(Data!Z499="AZM",SUMIFS(Data!AC:AC,Data!Z:Z,"TM",Data!U:U,Data!M499,AA:AA,"H"),IF(Data!Z499="Zone",SUMIFS(Data!AC:AC,Data!Z:Z,"TM",Data!T:T,Data!M499,AA:AA,"H"),IF(Data!Z499="Region",SUMIFS(Data!AC:AC,Data!Z:Z,"TM",Data!S:S,Data!M499,AA:AA,"H"),IF(Data!Z499="Country",SUMIFS(Data!AC:AC,Data!Z:Z,"TM",Data!R:R,Data!M499,AA:AA,"H"),"")))))))</f>
        <v>0</v>
      </c>
      <c r="AD499" s="18">
        <f>IF(Z499="TM",0,IF(Data!Z499="AAM",SUMIFS(Data!AD:AD,Data!Z:Z,"TM",Data!X:X,Data!M499,AA:AA,"H"),IF(Data!Z499="AM",SUMIFS(Data!AD:AD,Data!Z:Z,"TM",Data!V:V,Data!M499,AA:AA,"H"),IF(Data!Z499="AZM",SUMIFS(Data!AD:AD,Data!Z:Z,"TM",Data!U:U,Data!M499,AA:AA,"H"),IF(Data!Z499="Zone",SUMIFS(Data!AD:AD,Data!Z:Z,"TM",Data!T:T,Data!M499,AA:AA,"H"),IF(Data!Z499="Region",SUMIFS(Data!AD:AD,Data!Z:Z,"TM",Data!S:S,Data!M499,AA:AA,"H"),IF(Data!Z499="Country",SUMIFS(Data!AD:AD,Data!Z:Z,"TM",Data!R:R,Data!M499,AA:AA,"H"),"")))))))</f>
        <v>0</v>
      </c>
      <c r="AE499" s="27">
        <f t="shared" si="128"/>
        <v>0</v>
      </c>
      <c r="AF499" s="26">
        <f t="shared" si="129"/>
        <v>0</v>
      </c>
      <c r="AG499" s="26">
        <f t="shared" si="130"/>
        <v>0</v>
      </c>
      <c r="AH499" s="26">
        <f t="shared" si="131"/>
        <v>0</v>
      </c>
      <c r="AJ499" s="28">
        <f>IF(Z499="TM",IF(AA499="U",(SUMIFS(Orders!AG:AG,Orders!AD:AD,Data!M499,Orders!W:W,0,Orders!X:X,0)+SUMIFS(Orders!AG:AG,Orders!AD:AD,Data!M499,Orders!W:W,1,Orders!X:X,1))/12000,0),IF(Data!Z499="AAM",SUMIFS(Data!AJ:AJ,Data!Z:Z,"TM",Data!X:X,Data!M499,AA:AA,"U"),IF(Data!Z499="AM",SUMIFS(Data!AJ:AJ,Data!Z:Z,"TM",Data!V:V,Data!M499,AA:AA,"U"),IF(Data!Z499="AZM",SUMIFS(Data!AJ:AJ,Data!Z:Z,"TM",Data!U:U,Data!M499,AA:AA,"U"),IF(Data!Z499="Zone",SUMIFS(Data!AJ:AJ,Data!Z:Z,"TM",Data!T:T,Data!M499,AA:AA,"U"),IF(Data!Z499="Region",SUMIFS(Data!AJ:AJ,Data!Z:Z,"TM",Data!S:S,Data!M499,AA:AA,"U"),IF(Data!Z499="Country",SUMIFS(Data!AJ:AJ,Data!Z:Z,"TM",Data!R:R,Data!M499,AA:AA,"U"),"")))))))</f>
        <v>0</v>
      </c>
      <c r="AK499" s="18">
        <f>IF(Z499="TM",IF(AA499="U",(SUMIFS(Orders!AG:AG,Orders!AD:AD,Data!M499,Orders!W:W,0,Orders!X:X,0)+SUMIFS(Orders!AG:AG,Orders!AD:AD,Data!M499,Orders!W:W,1,Orders!X:X,1)),0),IF(Data!Z499="AAM",SUMIFS(Data!AK:AK,Data!Z:Z,"TM",Data!X:X,Data!M499,AA:AA,"U"),IF(Data!Z499="AM",SUMIFS(Data!AK:AK,Data!Z:Z,"TM",Data!V:V,Data!M499,AA:AA,"U"),IF(Data!Z499="AZM",SUMIFS(Data!AK:AK,Data!Z:Z,"TM",Data!U:U,Data!M499,AA:AA,"U"),IF(Data!Z499="Zone",SUMIFS(Data!AK:AK,Data!Z:Z,"TM",Data!T:T,Data!M499,AA:AA,"U"),IF(Data!Z499="Region",SUMIFS(Data!AK:AK,Data!Z:Z,"TM",Data!S:S,Data!M499,AA:AA,"U"),IF(Data!Z499="Country",SUMIFS(Data!AK:AK,Data!Z:Z,"TM",Data!R:R,Data!M499,AA:AA,"U"),"")))))))</f>
        <v>0</v>
      </c>
      <c r="AL499" s="18">
        <f>IF(Z499="TM",12000*0,IF(Data!Z499="AAM",SUMIFS(Data!AL:AL,Data!Z:Z,"TM",Data!X:X,Data!M499,AA:AA,"H"),IF(Data!Z499="AM",SUMIFS(Data!AL:AL,Data!Z:Z,"TM",Data!V:V,Data!M499,AA:AA,"H"),IF(Data!Z499="AZM",SUMIFS(Data!AL:AL,Data!Z:Z,"TM",Data!U:U,Data!M499,AA:AA,"H"),IF(Data!Z499="Zone",SUMIFS(Data!AL:AL,Data!Z:Z,"TM",Data!T:T,Data!M499,AA:AA,"H"),IF(Data!Z499="Region",SUMIFS(Data!AL:AL,Data!Z:Z,"TM",Data!S:S,Data!M499,AA:AA,"H"),IF(Data!Z499="Country",SUMIFS(Data!AL:AL,Data!Z:Z,"TM",Data!R:R,Data!M499,AA:AA,"H"),"")))))))</f>
        <v>0</v>
      </c>
      <c r="AM499" s="27">
        <f t="shared" si="132"/>
        <v>0</v>
      </c>
      <c r="AN499" s="26">
        <f t="shared" si="133"/>
        <v>0</v>
      </c>
      <c r="AO499" s="26">
        <f t="shared" si="134"/>
        <v>0</v>
      </c>
      <c r="AQ499" s="28">
        <f t="shared" si="135"/>
        <v>0</v>
      </c>
      <c r="AR499" s="18">
        <f t="shared" si="136"/>
        <v>0</v>
      </c>
      <c r="AS499" s="18">
        <f t="shared" si="137"/>
        <v>0</v>
      </c>
      <c r="AT499" s="27">
        <f t="shared" si="138"/>
        <v>0</v>
      </c>
      <c r="AU499" s="27"/>
      <c r="AV499" s="27"/>
      <c r="AW499" s="18">
        <f>IF(Z499="TM",(COUNTIFS(Orders!AD:AD,Data!M499,Orders!W:W,0,Orders!X:X,0,Orders!S:S,"*Ray*")+COUNTIFS(Orders!AD:AD,Data!M499,Orders!W:W,1,Orders!X:X,1,Orders!S:S,"*Ray*")+COUNTIFS(Orders!AD:AD,Data!M499,Orders!W:W,0,Orders!X:X,0,Orders!S:S,"*Fabric*")+COUNTIFS(Orders!AD:AD,Data!M499,Orders!W:W,1,Orders!X:X,1,Orders!S:S,"*Fabric*")),IF(Data!Z499="AAM",SUMIFS(Data!AW:AW,Data!Z:Z,"TM",Data!X:X,Data!M499),IF(Data!Z499="AM",SUMIFS(Data!AW:AW,Data!Z:Z,"TM",Data!V:V,Data!M499),IF(Data!Z499="AZM",SUMIFS(Data!AW:AW,Data!Z:Z,"TM",Data!U:U,Data!M499),IF(Data!Z499="Zone",SUMIFS(Data!AW:AW,Data!Z:Z,"TM",Data!T:T,Data!M499),IF(Data!Z499="Region",SUMIFS(Data!AW:AW,Data!Z:Z,"TM",Data!S:S,Data!M499),IF(Data!Z499="Country",SUMIFS(Data!AW:AW,Data!Z:Z,"TM",Data!R:R,Data!M499),0)))))))</f>
        <v>0</v>
      </c>
      <c r="AX499" s="18">
        <f>IF(Z499="TM",(COUNTIFS(Orders!AD:AD,Data!M499,Orders!W:W,0,Orders!X:X,0,Orders!S:S,"*Starter*")+COUNTIFS(Orders!AD:AD,Data!M499,Orders!W:W,1,Orders!X:X,1,Orders!S:S,"*Starter*")),IF(Data!Z499="AAM",SUMIFS(Data!AX:AX,Data!Z:Z,"TM",Data!X:X,Data!M499),IF(Data!Z499="AM",SUMIFS(Data!AX:AX,Data!Z:Z,"TM",Data!V:V,Data!M499),IF(Data!Z499="AZM",SUMIFS(Data!AX:AX,Data!Z:Z,"TM",Data!U:U,Data!M499),IF(Data!Z499="Zone",SUMIFS(Data!AX:AX,Data!Z:Z,"TM",Data!T:T,Data!M499),IF(Data!Z499="Region",SUMIFS(Data!AX:AX,Data!Z:Z,"TM",Data!S:S,Data!M499),IF(Data!Z499="Country",SUMIFS(Data!AX:AX,Data!Z:Z,"TM",Data!R:R,Data!M499),0)))))))</f>
        <v>0</v>
      </c>
      <c r="AY499" s="18">
        <f>IF(Z499="TM",(COUNTIFS(Orders!AD:AD,Data!M499,Orders!W:W,0,Orders!X:X,0,Orders!S:S,"*Pro*")+COUNTIFS(Orders!AD:AD,Data!M499,Orders!W:W,1,Orders!X:X,1,Orders!S:S,"*Pro*")),IF(Data!Z499="AAM",SUMIFS(Data!AY:AY,Data!Z:Z,"TM",Data!X:X,Data!M499),IF(Data!Z499="AM",SUMIFS(Data!AY:AY,Data!Z:Z,"TM",Data!V:V,Data!M499),IF(Data!Z499="AZM",SUMIFS(Data!AY:AY,Data!Z:Z,"TM",Data!U:U,Data!M499),IF(Data!Z499="Zone",SUMIFS(Data!AY:AY,Data!Z:Z,"TM",Data!T:T,Data!M499),IF(Data!Z499="Region",SUMIFS(Data!AY:AY,Data!Z:Z,"TM",Data!S:S,Data!M499),IF(Data!Z499="Country",SUMIFS(Data!AY:AY,Data!Z:Z,"TM",Data!R:R,Data!M499),0)))))))</f>
        <v>0</v>
      </c>
      <c r="AZ499" s="18">
        <f>IF(Z499="TM",(COUNTIFS(Orders!AD:AD,Data!M499,Orders!W:W,0,Orders!X:X,0,Orders!S:S,"*Tab*")+COUNTIFS(Orders!AD:AD,Data!M499,Orders!W:W,1,Orders!X:X,1,Orders!S:S,"*Tab*")),IF(Data!Z499="AAM",SUMIFS(Data!AZ:AZ,Data!Z:Z,"TM",Data!X:X,Data!M499),IF(Data!Z499="AM",SUMIFS(Data!AZ:AZ,Data!Z:Z,"TM",Data!V:V,Data!M499),IF(Data!Z499="AZM",SUMIFS(Data!AZ:AZ,Data!Z:Z,"TM",Data!U:U,Data!M499),IF(Data!Z499="Zone",SUMIFS(Data!AZ:AZ,Data!Z:Z,"TM",Data!T:T,Data!M499),IF(Data!Z499="Region",SUMIFS(Data!AZ:AZ,Data!Z:Z,"TM",Data!S:S,Data!M499),IF(Data!Z499="Country",SUMIFS(Data!AZ:AZ,Data!Z:Z,"TM",Data!R:R,Data!M499),0)))))))</f>
        <v>0</v>
      </c>
      <c r="BA499" s="18">
        <f>IF(Z499="TM",(COUNTIFS(Orders!AD:AD,Data!M499,Orders!W:W,0,Orders!X:X,0,Orders!S:S,"*Dental*")+COUNTIFS(Orders!AD:AD,Data!M499,Orders!W:W,1,Orders!X:X,1,Orders!S:S,"*Dental*")+COUNTIFS(Orders!AD:AD,Data!M499,Orders!W:W,0,Orders!X:X,0,Orders!S:S,"*Pediatric*")+COUNTIFS(Orders!AD:AD,Data!M499,Orders!W:W,1,Orders!X:X,1,Orders!S:S,"*Pediatric*")),IF(Data!Z499="AAM",SUMIFS(Data!BA:BA,Data!Z:Z,"TM",Data!X:X,Data!M499),IF(Data!Z499="AM",SUMIFS(Data!BA:BA,Data!Z:Z,"TM",Data!V:V,Data!M499),IF(Data!Z499="AZM",SUMIFS(Data!BA:BA,Data!Z:Z,"TM",Data!U:U,Data!M499),IF(Data!Z499="Zone",SUMIFS(Data!BA:BA,Data!Z:Z,"TM",Data!T:T,Data!M499),IF(Data!Z499="Region",SUMIFS(Data!BA:BA,Data!Z:Z,"TM",Data!S:S,Data!M499),IF(Data!Z499="Country",SUMIFS(Data!BA:BA,Data!Z:Z,"TM",Data!R:R,Data!M499),0)))))))</f>
        <v>0</v>
      </c>
      <c r="BB499" s="18">
        <f>IF(Z499="TM",(COUNTIFS(Orders!AD:AD,Data!M499,Orders!W:W,0,Orders!X:X,0,Orders!S:S,"*Fabric*")+COUNTIFS(Orders!AD:AD,Data!M499,Orders!W:W,1,Orders!X:X,1,Orders!S:S,"*Fabric*")),IF(Data!Z499="AAM",SUMIFS(Data!BB:BB,Data!Z:Z,"TM",Data!X:X,Data!M499),IF(Data!Z499="AM",SUMIFS(Data!BB:BB,Data!Z:Z,"TM",Data!V:V,Data!M499),IF(Data!Z499="AZM",SUMIFS(Data!BB:BB,Data!Z:Z,"TM",Data!U:U,Data!M499),IF(Data!Z499="Zone",SUMIFS(Data!BB:BB,Data!Z:Z,"TM",Data!T:T,Data!M499),IF(Data!Z499="Region",SUMIFS(Data!BB:BB,Data!Z:Z,"TM",Data!S:S,Data!M499),IF(Data!Z499="Country",SUMIFS(Data!BB:BB,Data!Z:Z,"TM",Data!R:R,Data!M499),0)))))))</f>
        <v>0</v>
      </c>
    </row>
    <row r="500" spans="1:54" ht="15.75" x14ac:dyDescent="0.3">
      <c r="A500" s="33" t="str">
        <f t="shared" si="139"/>
        <v/>
      </c>
      <c r="B500" s="33" t="b">
        <f t="shared" si="140"/>
        <v>1</v>
      </c>
      <c r="C500" s="33" t="e">
        <f>IF(ISERROR(SMALL($D$4:$D$594,E500)),””,SMALL($D$4:$D$594,E500))</f>
        <v>#NAME?</v>
      </c>
      <c r="D500" s="34" t="str">
        <f t="shared" si="141"/>
        <v/>
      </c>
      <c r="E500" s="33">
        <f>ROWS($E$4:E500)</f>
        <v>497</v>
      </c>
      <c r="F500" s="33">
        <f t="shared" si="142"/>
        <v>0</v>
      </c>
      <c r="G500" s="33">
        <f>IF(OR(Report!$C$7="",Report!$C$7="All Levels"),1,IF(Report!$C$7=Data!Z500,1,0))</f>
        <v>0</v>
      </c>
      <c r="H500" s="33">
        <f t="shared" si="143"/>
        <v>1</v>
      </c>
      <c r="I500" s="33">
        <f t="shared" si="144"/>
        <v>3</v>
      </c>
      <c r="J500" s="33">
        <f>IF(OR(Report!$F$7="",Report!$F$7="All AMs"),1,IF(Report!$F$7=Data!W500,1,0))</f>
        <v>1</v>
      </c>
      <c r="K500" s="33">
        <f>IF(OR(Report!$E$7="",Report!$E$7="All Zones"),1,IF(Report!$E$7=Data!P500,1,0))</f>
        <v>1</v>
      </c>
      <c r="L500" s="33">
        <f>IF(OR(Report!$D$7="",Report!$D$7="All Regions"),1,IF(Report!$D$7=Data!O500,1,0))</f>
        <v>1</v>
      </c>
      <c r="M500" s="67" t="s">
        <v>660</v>
      </c>
      <c r="N500" s="67" t="s">
        <v>1351</v>
      </c>
      <c r="O500" s="68" t="s">
        <v>21</v>
      </c>
      <c r="P500" s="68" t="s">
        <v>690</v>
      </c>
      <c r="Q500" s="68" t="s">
        <v>856</v>
      </c>
      <c r="R500" s="67" t="s">
        <v>777</v>
      </c>
      <c r="S500" s="67" t="s">
        <v>757</v>
      </c>
      <c r="T500" s="67" t="s">
        <v>759</v>
      </c>
      <c r="U500" s="67"/>
      <c r="V500" s="67" t="s">
        <v>334</v>
      </c>
      <c r="W500" s="67" t="s">
        <v>737</v>
      </c>
      <c r="X500" s="67"/>
      <c r="Y500" s="68" t="s">
        <v>361</v>
      </c>
      <c r="Z500" s="68" t="s">
        <v>13</v>
      </c>
      <c r="AA500" s="68" t="s">
        <v>925</v>
      </c>
      <c r="AB500" s="18">
        <f>IF(Z500="TM",IF(AA500="H",(COUNTIFS(Orders!AD:AD,Data!M500,Orders!W:W,0,Orders!X:X,0)+COUNTIFS(Orders!AD:AD,Data!M500,Orders!W:W,1,Orders!X:X,1)),0),IF(Data!Z500="AAM",SUMIFS(Data!AB:AB,Data!Z:Z,"TM",Data!X:X,Data!M500,AA:AA,"H"),IF(Data!Z500="AM",SUMIFS(Data!AB:AB,Data!Z:Z,"TM",Data!V:V,Data!M500,AA:AA,"H"),IF(Data!Z500="AZM",SUMIFS(Data!AB:AB,Data!Z:Z,"TM",Data!U:U,Data!M500,AA:AA,"H"),IF(Data!Z500="ZM",SUMIFS(Data!AB:AB,Data!Z:Z,"TM",Data!T:T,Data!M500,AA:AA,"H"),IF(Data!Z500="RM",SUMIFS(Data!AB:AB,Data!Z:Z,"TM",Data!S:S,Data!M500,AA:AA,"H"),IF(Data!Z500="CM",SUMIFS(Data!AB:AB,Data!Z:Z,"TM",Data!R:R,Data!M500,AA:AA,"H"),"")))))))</f>
        <v>0</v>
      </c>
      <c r="AC500" s="28">
        <f>IF(Z500="TM",IF(AA500="H",(SUMIFS(Orders!AG:AG,Orders!AD:AD,Data!M500,Orders!W:W,0,Orders!X:X,0)+SUMIFS(Orders!AG:AG,Orders!AD:AD,Data!M500,Orders!W:W,1,Orders!X:X,1))/12000,0),IF(Data!Z500="AAM",SUMIFS(Data!AC:AC,Data!Z:Z,"TM",Data!X:X,Data!M500,AA:AA,"H"),IF(Data!Z500="AM",SUMIFS(Data!AC:AC,Data!Z:Z,"TM",Data!V:V,Data!M500,AA:AA,"H"),IF(Data!Z500="AZM",SUMIFS(Data!AC:AC,Data!Z:Z,"TM",Data!U:U,Data!M500,AA:AA,"H"),IF(Data!Z500="Zone",SUMIFS(Data!AC:AC,Data!Z:Z,"TM",Data!T:T,Data!M500,AA:AA,"H"),IF(Data!Z500="Region",SUMIFS(Data!AC:AC,Data!Z:Z,"TM",Data!S:S,Data!M500,AA:AA,"H"),IF(Data!Z500="Country",SUMIFS(Data!AC:AC,Data!Z:Z,"TM",Data!R:R,Data!M500,AA:AA,"H"),"")))))))</f>
        <v>0</v>
      </c>
      <c r="AD500" s="18">
        <f>IF(Z500="TM",0,IF(Data!Z500="AAM",SUMIFS(Data!AD:AD,Data!Z:Z,"TM",Data!X:X,Data!M500,AA:AA,"H"),IF(Data!Z500="AM",SUMIFS(Data!AD:AD,Data!Z:Z,"TM",Data!V:V,Data!M500,AA:AA,"H"),IF(Data!Z500="AZM",SUMIFS(Data!AD:AD,Data!Z:Z,"TM",Data!U:U,Data!M500,AA:AA,"H"),IF(Data!Z500="Zone",SUMIFS(Data!AD:AD,Data!Z:Z,"TM",Data!T:T,Data!M500,AA:AA,"H"),IF(Data!Z500="Region",SUMIFS(Data!AD:AD,Data!Z:Z,"TM",Data!S:S,Data!M500,AA:AA,"H"),IF(Data!Z500="Country",SUMIFS(Data!AD:AD,Data!Z:Z,"TM",Data!R:R,Data!M500,AA:AA,"H"),"")))))))</f>
        <v>0</v>
      </c>
      <c r="AE500" s="27">
        <f t="shared" si="128"/>
        <v>0</v>
      </c>
      <c r="AF500" s="26">
        <f t="shared" si="129"/>
        <v>0</v>
      </c>
      <c r="AG500" s="26">
        <f t="shared" si="130"/>
        <v>0</v>
      </c>
      <c r="AH500" s="26">
        <f t="shared" si="131"/>
        <v>0</v>
      </c>
      <c r="AJ500" s="28">
        <f>IF(Z500="TM",IF(AA500="U",(SUMIFS(Orders!AG:AG,Orders!AD:AD,Data!M500,Orders!W:W,0,Orders!X:X,0)+SUMIFS(Orders!AG:AG,Orders!AD:AD,Data!M500,Orders!W:W,1,Orders!X:X,1))/12000,0),IF(Data!Z500="AAM",SUMIFS(Data!AJ:AJ,Data!Z:Z,"TM",Data!X:X,Data!M500,AA:AA,"U"),IF(Data!Z500="AM",SUMIFS(Data!AJ:AJ,Data!Z:Z,"TM",Data!V:V,Data!M500,AA:AA,"U"),IF(Data!Z500="AZM",SUMIFS(Data!AJ:AJ,Data!Z:Z,"TM",Data!U:U,Data!M500,AA:AA,"U"),IF(Data!Z500="Zone",SUMIFS(Data!AJ:AJ,Data!Z:Z,"TM",Data!T:T,Data!M500,AA:AA,"U"),IF(Data!Z500="Region",SUMIFS(Data!AJ:AJ,Data!Z:Z,"TM",Data!S:S,Data!M500,AA:AA,"U"),IF(Data!Z500="Country",SUMIFS(Data!AJ:AJ,Data!Z:Z,"TM",Data!R:R,Data!M500,AA:AA,"U"),"")))))))</f>
        <v>0</v>
      </c>
      <c r="AK500" s="18">
        <f>IF(Z500="TM",IF(AA500="U",(SUMIFS(Orders!AG:AG,Orders!AD:AD,Data!M500,Orders!W:W,0,Orders!X:X,0)+SUMIFS(Orders!AG:AG,Orders!AD:AD,Data!M500,Orders!W:W,1,Orders!X:X,1)),0),IF(Data!Z500="AAM",SUMIFS(Data!AK:AK,Data!Z:Z,"TM",Data!X:X,Data!M500,AA:AA,"U"),IF(Data!Z500="AM",SUMIFS(Data!AK:AK,Data!Z:Z,"TM",Data!V:V,Data!M500,AA:AA,"U"),IF(Data!Z500="AZM",SUMIFS(Data!AK:AK,Data!Z:Z,"TM",Data!U:U,Data!M500,AA:AA,"U"),IF(Data!Z500="Zone",SUMIFS(Data!AK:AK,Data!Z:Z,"TM",Data!T:T,Data!M500,AA:AA,"U"),IF(Data!Z500="Region",SUMIFS(Data!AK:AK,Data!Z:Z,"TM",Data!S:S,Data!M500,AA:AA,"U"),IF(Data!Z500="Country",SUMIFS(Data!AK:AK,Data!Z:Z,"TM",Data!R:R,Data!M500,AA:AA,"U"),"")))))))</f>
        <v>0</v>
      </c>
      <c r="AL500" s="18">
        <f>IF(Z500="TM",12000*0,IF(Data!Z500="AAM",SUMIFS(Data!AL:AL,Data!Z:Z,"TM",Data!X:X,Data!M500,AA:AA,"H"),IF(Data!Z500="AM",SUMIFS(Data!AL:AL,Data!Z:Z,"TM",Data!V:V,Data!M500,AA:AA,"H"),IF(Data!Z500="AZM",SUMIFS(Data!AL:AL,Data!Z:Z,"TM",Data!U:U,Data!M500,AA:AA,"H"),IF(Data!Z500="Zone",SUMIFS(Data!AL:AL,Data!Z:Z,"TM",Data!T:T,Data!M500,AA:AA,"H"),IF(Data!Z500="Region",SUMIFS(Data!AL:AL,Data!Z:Z,"TM",Data!S:S,Data!M500,AA:AA,"H"),IF(Data!Z500="Country",SUMIFS(Data!AL:AL,Data!Z:Z,"TM",Data!R:R,Data!M500,AA:AA,"H"),"")))))))</f>
        <v>0</v>
      </c>
      <c r="AM500" s="27">
        <f t="shared" si="132"/>
        <v>0</v>
      </c>
      <c r="AN500" s="26">
        <f t="shared" si="133"/>
        <v>0</v>
      </c>
      <c r="AO500" s="26">
        <f t="shared" si="134"/>
        <v>0</v>
      </c>
      <c r="AQ500" s="28">
        <f t="shared" si="135"/>
        <v>0</v>
      </c>
      <c r="AR500" s="18">
        <f t="shared" si="136"/>
        <v>0</v>
      </c>
      <c r="AS500" s="18">
        <f t="shared" si="137"/>
        <v>0</v>
      </c>
      <c r="AT500" s="27">
        <f t="shared" si="138"/>
        <v>0</v>
      </c>
      <c r="AU500" s="27"/>
      <c r="AV500" s="27"/>
      <c r="AW500" s="18">
        <f>IF(Z500="TM",(COUNTIFS(Orders!AD:AD,Data!M500,Orders!W:W,0,Orders!X:X,0,Orders!S:S,"*Ray*")+COUNTIFS(Orders!AD:AD,Data!M500,Orders!W:W,1,Orders!X:X,1,Orders!S:S,"*Ray*")+COUNTIFS(Orders!AD:AD,Data!M500,Orders!W:W,0,Orders!X:X,0,Orders!S:S,"*Fabric*")+COUNTIFS(Orders!AD:AD,Data!M500,Orders!W:W,1,Orders!X:X,1,Orders!S:S,"*Fabric*")),IF(Data!Z500="AAM",SUMIFS(Data!AW:AW,Data!Z:Z,"TM",Data!X:X,Data!M500),IF(Data!Z500="AM",SUMIFS(Data!AW:AW,Data!Z:Z,"TM",Data!V:V,Data!M500),IF(Data!Z500="AZM",SUMIFS(Data!AW:AW,Data!Z:Z,"TM",Data!U:U,Data!M500),IF(Data!Z500="Zone",SUMIFS(Data!AW:AW,Data!Z:Z,"TM",Data!T:T,Data!M500),IF(Data!Z500="Region",SUMIFS(Data!AW:AW,Data!Z:Z,"TM",Data!S:S,Data!M500),IF(Data!Z500="Country",SUMIFS(Data!AW:AW,Data!Z:Z,"TM",Data!R:R,Data!M500),0)))))))</f>
        <v>0</v>
      </c>
      <c r="AX500" s="18">
        <f>IF(Z500="TM",(COUNTIFS(Orders!AD:AD,Data!M500,Orders!W:W,0,Orders!X:X,0,Orders!S:S,"*Starter*")+COUNTIFS(Orders!AD:AD,Data!M500,Orders!W:W,1,Orders!X:X,1,Orders!S:S,"*Starter*")),IF(Data!Z500="AAM",SUMIFS(Data!AX:AX,Data!Z:Z,"TM",Data!X:X,Data!M500),IF(Data!Z500="AM",SUMIFS(Data!AX:AX,Data!Z:Z,"TM",Data!V:V,Data!M500),IF(Data!Z500="AZM",SUMIFS(Data!AX:AX,Data!Z:Z,"TM",Data!U:U,Data!M500),IF(Data!Z500="Zone",SUMIFS(Data!AX:AX,Data!Z:Z,"TM",Data!T:T,Data!M500),IF(Data!Z500="Region",SUMIFS(Data!AX:AX,Data!Z:Z,"TM",Data!S:S,Data!M500),IF(Data!Z500="Country",SUMIFS(Data!AX:AX,Data!Z:Z,"TM",Data!R:R,Data!M500),0)))))))</f>
        <v>0</v>
      </c>
      <c r="AY500" s="18">
        <f>IF(Z500="TM",(COUNTIFS(Orders!AD:AD,Data!M500,Orders!W:W,0,Orders!X:X,0,Orders!S:S,"*Pro*")+COUNTIFS(Orders!AD:AD,Data!M500,Orders!W:W,1,Orders!X:X,1,Orders!S:S,"*Pro*")),IF(Data!Z500="AAM",SUMIFS(Data!AY:AY,Data!Z:Z,"TM",Data!X:X,Data!M500),IF(Data!Z500="AM",SUMIFS(Data!AY:AY,Data!Z:Z,"TM",Data!V:V,Data!M500),IF(Data!Z500="AZM",SUMIFS(Data!AY:AY,Data!Z:Z,"TM",Data!U:U,Data!M500),IF(Data!Z500="Zone",SUMIFS(Data!AY:AY,Data!Z:Z,"TM",Data!T:T,Data!M500),IF(Data!Z500="Region",SUMIFS(Data!AY:AY,Data!Z:Z,"TM",Data!S:S,Data!M500),IF(Data!Z500="Country",SUMIFS(Data!AY:AY,Data!Z:Z,"TM",Data!R:R,Data!M500),0)))))))</f>
        <v>0</v>
      </c>
      <c r="AZ500" s="18">
        <f>IF(Z500="TM",(COUNTIFS(Orders!AD:AD,Data!M500,Orders!W:W,0,Orders!X:X,0,Orders!S:S,"*Tab*")+COUNTIFS(Orders!AD:AD,Data!M500,Orders!W:W,1,Orders!X:X,1,Orders!S:S,"*Tab*")),IF(Data!Z500="AAM",SUMIFS(Data!AZ:AZ,Data!Z:Z,"TM",Data!X:X,Data!M500),IF(Data!Z500="AM",SUMIFS(Data!AZ:AZ,Data!Z:Z,"TM",Data!V:V,Data!M500),IF(Data!Z500="AZM",SUMIFS(Data!AZ:AZ,Data!Z:Z,"TM",Data!U:U,Data!M500),IF(Data!Z500="Zone",SUMIFS(Data!AZ:AZ,Data!Z:Z,"TM",Data!T:T,Data!M500),IF(Data!Z500="Region",SUMIFS(Data!AZ:AZ,Data!Z:Z,"TM",Data!S:S,Data!M500),IF(Data!Z500="Country",SUMIFS(Data!AZ:AZ,Data!Z:Z,"TM",Data!R:R,Data!M500),0)))))))</f>
        <v>0</v>
      </c>
      <c r="BA500" s="18">
        <f>IF(Z500="TM",(COUNTIFS(Orders!AD:AD,Data!M500,Orders!W:W,0,Orders!X:X,0,Orders!S:S,"*Dental*")+COUNTIFS(Orders!AD:AD,Data!M500,Orders!W:W,1,Orders!X:X,1,Orders!S:S,"*Dental*")+COUNTIFS(Orders!AD:AD,Data!M500,Orders!W:W,0,Orders!X:X,0,Orders!S:S,"*Pediatric*")+COUNTIFS(Orders!AD:AD,Data!M500,Orders!W:W,1,Orders!X:X,1,Orders!S:S,"*Pediatric*")),IF(Data!Z500="AAM",SUMIFS(Data!BA:BA,Data!Z:Z,"TM",Data!X:X,Data!M500),IF(Data!Z500="AM",SUMIFS(Data!BA:BA,Data!Z:Z,"TM",Data!V:V,Data!M500),IF(Data!Z500="AZM",SUMIFS(Data!BA:BA,Data!Z:Z,"TM",Data!U:U,Data!M500),IF(Data!Z500="Zone",SUMIFS(Data!BA:BA,Data!Z:Z,"TM",Data!T:T,Data!M500),IF(Data!Z500="Region",SUMIFS(Data!BA:BA,Data!Z:Z,"TM",Data!S:S,Data!M500),IF(Data!Z500="Country",SUMIFS(Data!BA:BA,Data!Z:Z,"TM",Data!R:R,Data!M500),0)))))))</f>
        <v>0</v>
      </c>
      <c r="BB500" s="18">
        <f>IF(Z500="TM",(COUNTIFS(Orders!AD:AD,Data!M500,Orders!W:W,0,Orders!X:X,0,Orders!S:S,"*Fabric*")+COUNTIFS(Orders!AD:AD,Data!M500,Orders!W:W,1,Orders!X:X,1,Orders!S:S,"*Fabric*")),IF(Data!Z500="AAM",SUMIFS(Data!BB:BB,Data!Z:Z,"TM",Data!X:X,Data!M500),IF(Data!Z500="AM",SUMIFS(Data!BB:BB,Data!Z:Z,"TM",Data!V:V,Data!M500),IF(Data!Z500="AZM",SUMIFS(Data!BB:BB,Data!Z:Z,"TM",Data!U:U,Data!M500),IF(Data!Z500="Zone",SUMIFS(Data!BB:BB,Data!Z:Z,"TM",Data!T:T,Data!M500),IF(Data!Z500="Region",SUMIFS(Data!BB:BB,Data!Z:Z,"TM",Data!S:S,Data!M500),IF(Data!Z500="Country",SUMIFS(Data!BB:BB,Data!Z:Z,"TM",Data!R:R,Data!M500),0)))))))</f>
        <v>0</v>
      </c>
    </row>
    <row r="501" spans="1:54" ht="15.75" x14ac:dyDescent="0.3">
      <c r="A501" s="33" t="str">
        <f t="shared" si="139"/>
        <v/>
      </c>
      <c r="B501" s="33" t="b">
        <f t="shared" si="140"/>
        <v>1</v>
      </c>
      <c r="C501" s="33" t="e">
        <f>IF(ISERROR(SMALL($D$4:$D$594,E501)),””,SMALL($D$4:$D$594,E501))</f>
        <v>#NAME?</v>
      </c>
      <c r="D501" s="34" t="str">
        <f t="shared" si="141"/>
        <v/>
      </c>
      <c r="E501" s="33">
        <f>ROWS($E$4:E501)</f>
        <v>498</v>
      </c>
      <c r="F501" s="33">
        <f t="shared" si="142"/>
        <v>0</v>
      </c>
      <c r="G501" s="33">
        <f>IF(OR(Report!$C$7="",Report!$C$7="All Levels"),1,IF(Report!$C$7=Data!Z501,1,0))</f>
        <v>0</v>
      </c>
      <c r="H501" s="33">
        <f t="shared" si="143"/>
        <v>1</v>
      </c>
      <c r="I501" s="33">
        <f t="shared" si="144"/>
        <v>3</v>
      </c>
      <c r="J501" s="33">
        <f>IF(OR(Report!$F$7="",Report!$F$7="All AMs"),1,IF(Report!$F$7=Data!W501,1,0))</f>
        <v>1</v>
      </c>
      <c r="K501" s="33">
        <f>IF(OR(Report!$E$7="",Report!$E$7="All Zones"),1,IF(Report!$E$7=Data!P501,1,0))</f>
        <v>1</v>
      </c>
      <c r="L501" s="33">
        <f>IF(OR(Report!$D$7="",Report!$D$7="All Regions"),1,IF(Report!$D$7=Data!O501,1,0))</f>
        <v>1</v>
      </c>
      <c r="M501" s="67" t="s">
        <v>178</v>
      </c>
      <c r="N501" s="67" t="s">
        <v>1352</v>
      </c>
      <c r="O501" s="68" t="s">
        <v>21</v>
      </c>
      <c r="P501" s="68" t="s">
        <v>690</v>
      </c>
      <c r="Q501" s="68" t="s">
        <v>856</v>
      </c>
      <c r="R501" s="67" t="s">
        <v>777</v>
      </c>
      <c r="S501" s="67" t="s">
        <v>757</v>
      </c>
      <c r="T501" s="67" t="s">
        <v>759</v>
      </c>
      <c r="U501" s="67"/>
      <c r="V501" s="67" t="s">
        <v>334</v>
      </c>
      <c r="W501" s="67" t="s">
        <v>737</v>
      </c>
      <c r="X501" s="67"/>
      <c r="Y501" s="68" t="s">
        <v>361</v>
      </c>
      <c r="Z501" s="68" t="s">
        <v>13</v>
      </c>
      <c r="AA501" s="68" t="s">
        <v>925</v>
      </c>
      <c r="AB501" s="18">
        <f>IF(Z501="TM",IF(AA501="H",(COUNTIFS(Orders!AD:AD,Data!M501,Orders!W:W,0,Orders!X:X,0)+COUNTIFS(Orders!AD:AD,Data!M501,Orders!W:W,1,Orders!X:X,1)),0),IF(Data!Z501="AAM",SUMIFS(Data!AB:AB,Data!Z:Z,"TM",Data!X:X,Data!M501,AA:AA,"H"),IF(Data!Z501="AM",SUMIFS(Data!AB:AB,Data!Z:Z,"TM",Data!V:V,Data!M501,AA:AA,"H"),IF(Data!Z501="AZM",SUMIFS(Data!AB:AB,Data!Z:Z,"TM",Data!U:U,Data!M501,AA:AA,"H"),IF(Data!Z501="ZM",SUMIFS(Data!AB:AB,Data!Z:Z,"TM",Data!T:T,Data!M501,AA:AA,"H"),IF(Data!Z501="RM",SUMIFS(Data!AB:AB,Data!Z:Z,"TM",Data!S:S,Data!M501,AA:AA,"H"),IF(Data!Z501="CM",SUMIFS(Data!AB:AB,Data!Z:Z,"TM",Data!R:R,Data!M501,AA:AA,"H"),"")))))))</f>
        <v>0</v>
      </c>
      <c r="AC501" s="28">
        <f>IF(Z501="TM",IF(AA501="H",(SUMIFS(Orders!AG:AG,Orders!AD:AD,Data!M501,Orders!W:W,0,Orders!X:X,0)+SUMIFS(Orders!AG:AG,Orders!AD:AD,Data!M501,Orders!W:W,1,Orders!X:X,1))/12000,0),IF(Data!Z501="AAM",SUMIFS(Data!AC:AC,Data!Z:Z,"TM",Data!X:X,Data!M501,AA:AA,"H"),IF(Data!Z501="AM",SUMIFS(Data!AC:AC,Data!Z:Z,"TM",Data!V:V,Data!M501,AA:AA,"H"),IF(Data!Z501="AZM",SUMIFS(Data!AC:AC,Data!Z:Z,"TM",Data!U:U,Data!M501,AA:AA,"H"),IF(Data!Z501="Zone",SUMIFS(Data!AC:AC,Data!Z:Z,"TM",Data!T:T,Data!M501,AA:AA,"H"),IF(Data!Z501="Region",SUMIFS(Data!AC:AC,Data!Z:Z,"TM",Data!S:S,Data!M501,AA:AA,"H"),IF(Data!Z501="Country",SUMIFS(Data!AC:AC,Data!Z:Z,"TM",Data!R:R,Data!M501,AA:AA,"H"),"")))))))</f>
        <v>0</v>
      </c>
      <c r="AD501" s="18">
        <f>IF(Z501="TM",0,IF(Data!Z501="AAM",SUMIFS(Data!AD:AD,Data!Z:Z,"TM",Data!X:X,Data!M501,AA:AA,"H"),IF(Data!Z501="AM",SUMIFS(Data!AD:AD,Data!Z:Z,"TM",Data!V:V,Data!M501,AA:AA,"H"),IF(Data!Z501="AZM",SUMIFS(Data!AD:AD,Data!Z:Z,"TM",Data!U:U,Data!M501,AA:AA,"H"),IF(Data!Z501="Zone",SUMIFS(Data!AD:AD,Data!Z:Z,"TM",Data!T:T,Data!M501,AA:AA,"H"),IF(Data!Z501="Region",SUMIFS(Data!AD:AD,Data!Z:Z,"TM",Data!S:S,Data!M501,AA:AA,"H"),IF(Data!Z501="Country",SUMIFS(Data!AD:AD,Data!Z:Z,"TM",Data!R:R,Data!M501,AA:AA,"H"),"")))))))</f>
        <v>0</v>
      </c>
      <c r="AE501" s="27">
        <f t="shared" si="128"/>
        <v>0</v>
      </c>
      <c r="AF501" s="26">
        <f t="shared" si="129"/>
        <v>0</v>
      </c>
      <c r="AG501" s="26">
        <f t="shared" si="130"/>
        <v>0</v>
      </c>
      <c r="AH501" s="26">
        <f t="shared" si="131"/>
        <v>0</v>
      </c>
      <c r="AJ501" s="28">
        <f>IF(Z501="TM",IF(AA501="U",(SUMIFS(Orders!AG:AG,Orders!AD:AD,Data!M501,Orders!W:W,0,Orders!X:X,0)+SUMIFS(Orders!AG:AG,Orders!AD:AD,Data!M501,Orders!W:W,1,Orders!X:X,1))/12000,0),IF(Data!Z501="AAM",SUMIFS(Data!AJ:AJ,Data!Z:Z,"TM",Data!X:X,Data!M501,AA:AA,"U"),IF(Data!Z501="AM",SUMIFS(Data!AJ:AJ,Data!Z:Z,"TM",Data!V:V,Data!M501,AA:AA,"U"),IF(Data!Z501="AZM",SUMIFS(Data!AJ:AJ,Data!Z:Z,"TM",Data!U:U,Data!M501,AA:AA,"U"),IF(Data!Z501="Zone",SUMIFS(Data!AJ:AJ,Data!Z:Z,"TM",Data!T:T,Data!M501,AA:AA,"U"),IF(Data!Z501="Region",SUMIFS(Data!AJ:AJ,Data!Z:Z,"TM",Data!S:S,Data!M501,AA:AA,"U"),IF(Data!Z501="Country",SUMIFS(Data!AJ:AJ,Data!Z:Z,"TM",Data!R:R,Data!M501,AA:AA,"U"),"")))))))</f>
        <v>0</v>
      </c>
      <c r="AK501" s="18">
        <f>IF(Z501="TM",IF(AA501="U",(SUMIFS(Orders!AG:AG,Orders!AD:AD,Data!M501,Orders!W:W,0,Orders!X:X,0)+SUMIFS(Orders!AG:AG,Orders!AD:AD,Data!M501,Orders!W:W,1,Orders!X:X,1)),0),IF(Data!Z501="AAM",SUMIFS(Data!AK:AK,Data!Z:Z,"TM",Data!X:X,Data!M501,AA:AA,"U"),IF(Data!Z501="AM",SUMIFS(Data!AK:AK,Data!Z:Z,"TM",Data!V:V,Data!M501,AA:AA,"U"),IF(Data!Z501="AZM",SUMIFS(Data!AK:AK,Data!Z:Z,"TM",Data!U:U,Data!M501,AA:AA,"U"),IF(Data!Z501="Zone",SUMIFS(Data!AK:AK,Data!Z:Z,"TM",Data!T:T,Data!M501,AA:AA,"U"),IF(Data!Z501="Region",SUMIFS(Data!AK:AK,Data!Z:Z,"TM",Data!S:S,Data!M501,AA:AA,"U"),IF(Data!Z501="Country",SUMIFS(Data!AK:AK,Data!Z:Z,"TM",Data!R:R,Data!M501,AA:AA,"U"),"")))))))</f>
        <v>0</v>
      </c>
      <c r="AL501" s="18">
        <f>IF(Z501="TM",12000*0,IF(Data!Z501="AAM",SUMIFS(Data!AL:AL,Data!Z:Z,"TM",Data!X:X,Data!M501,AA:AA,"H"),IF(Data!Z501="AM",SUMIFS(Data!AL:AL,Data!Z:Z,"TM",Data!V:V,Data!M501,AA:AA,"H"),IF(Data!Z501="AZM",SUMIFS(Data!AL:AL,Data!Z:Z,"TM",Data!U:U,Data!M501,AA:AA,"H"),IF(Data!Z501="Zone",SUMIFS(Data!AL:AL,Data!Z:Z,"TM",Data!T:T,Data!M501,AA:AA,"H"),IF(Data!Z501="Region",SUMIFS(Data!AL:AL,Data!Z:Z,"TM",Data!S:S,Data!M501,AA:AA,"H"),IF(Data!Z501="Country",SUMIFS(Data!AL:AL,Data!Z:Z,"TM",Data!R:R,Data!M501,AA:AA,"H"),"")))))))</f>
        <v>0</v>
      </c>
      <c r="AM501" s="27">
        <f t="shared" si="132"/>
        <v>0</v>
      </c>
      <c r="AN501" s="26">
        <f t="shared" si="133"/>
        <v>0</v>
      </c>
      <c r="AO501" s="26">
        <f t="shared" si="134"/>
        <v>0</v>
      </c>
      <c r="AQ501" s="28">
        <f t="shared" si="135"/>
        <v>0</v>
      </c>
      <c r="AR501" s="18">
        <f t="shared" si="136"/>
        <v>0</v>
      </c>
      <c r="AS501" s="18">
        <f t="shared" si="137"/>
        <v>0</v>
      </c>
      <c r="AT501" s="27">
        <f t="shared" si="138"/>
        <v>0</v>
      </c>
      <c r="AU501" s="27"/>
      <c r="AV501" s="27"/>
      <c r="AW501" s="18">
        <f>IF(Z501="TM",(COUNTIFS(Orders!AD:AD,Data!M501,Orders!W:W,0,Orders!X:X,0,Orders!S:S,"*Ray*")+COUNTIFS(Orders!AD:AD,Data!M501,Orders!W:W,1,Orders!X:X,1,Orders!S:S,"*Ray*")+COUNTIFS(Orders!AD:AD,Data!M501,Orders!W:W,0,Orders!X:X,0,Orders!S:S,"*Fabric*")+COUNTIFS(Orders!AD:AD,Data!M501,Orders!W:W,1,Orders!X:X,1,Orders!S:S,"*Fabric*")),IF(Data!Z501="AAM",SUMIFS(Data!AW:AW,Data!Z:Z,"TM",Data!X:X,Data!M501),IF(Data!Z501="AM",SUMIFS(Data!AW:AW,Data!Z:Z,"TM",Data!V:V,Data!M501),IF(Data!Z501="AZM",SUMIFS(Data!AW:AW,Data!Z:Z,"TM",Data!U:U,Data!M501),IF(Data!Z501="Zone",SUMIFS(Data!AW:AW,Data!Z:Z,"TM",Data!T:T,Data!M501),IF(Data!Z501="Region",SUMIFS(Data!AW:AW,Data!Z:Z,"TM",Data!S:S,Data!M501),IF(Data!Z501="Country",SUMIFS(Data!AW:AW,Data!Z:Z,"TM",Data!R:R,Data!M501),0)))))))</f>
        <v>0</v>
      </c>
      <c r="AX501" s="18">
        <f>IF(Z501="TM",(COUNTIFS(Orders!AD:AD,Data!M501,Orders!W:W,0,Orders!X:X,0,Orders!S:S,"*Starter*")+COUNTIFS(Orders!AD:AD,Data!M501,Orders!W:W,1,Orders!X:X,1,Orders!S:S,"*Starter*")),IF(Data!Z501="AAM",SUMIFS(Data!AX:AX,Data!Z:Z,"TM",Data!X:X,Data!M501),IF(Data!Z501="AM",SUMIFS(Data!AX:AX,Data!Z:Z,"TM",Data!V:V,Data!M501),IF(Data!Z501="AZM",SUMIFS(Data!AX:AX,Data!Z:Z,"TM",Data!U:U,Data!M501),IF(Data!Z501="Zone",SUMIFS(Data!AX:AX,Data!Z:Z,"TM",Data!T:T,Data!M501),IF(Data!Z501="Region",SUMIFS(Data!AX:AX,Data!Z:Z,"TM",Data!S:S,Data!M501),IF(Data!Z501="Country",SUMIFS(Data!AX:AX,Data!Z:Z,"TM",Data!R:R,Data!M501),0)))))))</f>
        <v>0</v>
      </c>
      <c r="AY501" s="18">
        <f>IF(Z501="TM",(COUNTIFS(Orders!AD:AD,Data!M501,Orders!W:W,0,Orders!X:X,0,Orders!S:S,"*Pro*")+COUNTIFS(Orders!AD:AD,Data!M501,Orders!W:W,1,Orders!X:X,1,Orders!S:S,"*Pro*")),IF(Data!Z501="AAM",SUMIFS(Data!AY:AY,Data!Z:Z,"TM",Data!X:X,Data!M501),IF(Data!Z501="AM",SUMIFS(Data!AY:AY,Data!Z:Z,"TM",Data!V:V,Data!M501),IF(Data!Z501="AZM",SUMIFS(Data!AY:AY,Data!Z:Z,"TM",Data!U:U,Data!M501),IF(Data!Z501="Zone",SUMIFS(Data!AY:AY,Data!Z:Z,"TM",Data!T:T,Data!M501),IF(Data!Z501="Region",SUMIFS(Data!AY:AY,Data!Z:Z,"TM",Data!S:S,Data!M501),IF(Data!Z501="Country",SUMIFS(Data!AY:AY,Data!Z:Z,"TM",Data!R:R,Data!M501),0)))))))</f>
        <v>0</v>
      </c>
      <c r="AZ501" s="18">
        <f>IF(Z501="TM",(COUNTIFS(Orders!AD:AD,Data!M501,Orders!W:W,0,Orders!X:X,0,Orders!S:S,"*Tab*")+COUNTIFS(Orders!AD:AD,Data!M501,Orders!W:W,1,Orders!X:X,1,Orders!S:S,"*Tab*")),IF(Data!Z501="AAM",SUMIFS(Data!AZ:AZ,Data!Z:Z,"TM",Data!X:X,Data!M501),IF(Data!Z501="AM",SUMIFS(Data!AZ:AZ,Data!Z:Z,"TM",Data!V:V,Data!M501),IF(Data!Z501="AZM",SUMIFS(Data!AZ:AZ,Data!Z:Z,"TM",Data!U:U,Data!M501),IF(Data!Z501="Zone",SUMIFS(Data!AZ:AZ,Data!Z:Z,"TM",Data!T:T,Data!M501),IF(Data!Z501="Region",SUMIFS(Data!AZ:AZ,Data!Z:Z,"TM",Data!S:S,Data!M501),IF(Data!Z501="Country",SUMIFS(Data!AZ:AZ,Data!Z:Z,"TM",Data!R:R,Data!M501),0)))))))</f>
        <v>0</v>
      </c>
      <c r="BA501" s="18">
        <f>IF(Z501="TM",(COUNTIFS(Orders!AD:AD,Data!M501,Orders!W:W,0,Orders!X:X,0,Orders!S:S,"*Dental*")+COUNTIFS(Orders!AD:AD,Data!M501,Orders!W:W,1,Orders!X:X,1,Orders!S:S,"*Dental*")+COUNTIFS(Orders!AD:AD,Data!M501,Orders!W:W,0,Orders!X:X,0,Orders!S:S,"*Pediatric*")+COUNTIFS(Orders!AD:AD,Data!M501,Orders!W:W,1,Orders!X:X,1,Orders!S:S,"*Pediatric*")),IF(Data!Z501="AAM",SUMIFS(Data!BA:BA,Data!Z:Z,"TM",Data!X:X,Data!M501),IF(Data!Z501="AM",SUMIFS(Data!BA:BA,Data!Z:Z,"TM",Data!V:V,Data!M501),IF(Data!Z501="AZM",SUMIFS(Data!BA:BA,Data!Z:Z,"TM",Data!U:U,Data!M501),IF(Data!Z501="Zone",SUMIFS(Data!BA:BA,Data!Z:Z,"TM",Data!T:T,Data!M501),IF(Data!Z501="Region",SUMIFS(Data!BA:BA,Data!Z:Z,"TM",Data!S:S,Data!M501),IF(Data!Z501="Country",SUMIFS(Data!BA:BA,Data!Z:Z,"TM",Data!R:R,Data!M501),0)))))))</f>
        <v>0</v>
      </c>
      <c r="BB501" s="18">
        <f>IF(Z501="TM",(COUNTIFS(Orders!AD:AD,Data!M501,Orders!W:W,0,Orders!X:X,0,Orders!S:S,"*Fabric*")+COUNTIFS(Orders!AD:AD,Data!M501,Orders!W:W,1,Orders!X:X,1,Orders!S:S,"*Fabric*")),IF(Data!Z501="AAM",SUMIFS(Data!BB:BB,Data!Z:Z,"TM",Data!X:X,Data!M501),IF(Data!Z501="AM",SUMIFS(Data!BB:BB,Data!Z:Z,"TM",Data!V:V,Data!M501),IF(Data!Z501="AZM",SUMIFS(Data!BB:BB,Data!Z:Z,"TM",Data!U:U,Data!M501),IF(Data!Z501="Zone",SUMIFS(Data!BB:BB,Data!Z:Z,"TM",Data!T:T,Data!M501),IF(Data!Z501="Region",SUMIFS(Data!BB:BB,Data!Z:Z,"TM",Data!S:S,Data!M501),IF(Data!Z501="Country",SUMIFS(Data!BB:BB,Data!Z:Z,"TM",Data!R:R,Data!M501),0)))))))</f>
        <v>0</v>
      </c>
    </row>
    <row r="502" spans="1:54" ht="15.75" x14ac:dyDescent="0.3">
      <c r="A502" s="33" t="str">
        <f t="shared" si="139"/>
        <v/>
      </c>
      <c r="B502" s="33" t="b">
        <f t="shared" si="140"/>
        <v>1</v>
      </c>
      <c r="C502" s="33" t="e">
        <f>IF(ISERROR(SMALL($D$4:$D$594,E502)),””,SMALL($D$4:$D$594,E502))</f>
        <v>#NAME?</v>
      </c>
      <c r="D502" s="34" t="str">
        <f t="shared" si="141"/>
        <v/>
      </c>
      <c r="E502" s="33">
        <f>ROWS($E$4:E502)</f>
        <v>499</v>
      </c>
      <c r="F502" s="33">
        <f t="shared" si="142"/>
        <v>0</v>
      </c>
      <c r="G502" s="33">
        <f>IF(OR(Report!$C$7="",Report!$C$7="All Levels"),1,IF(Report!$C$7=Data!Z502,1,0))</f>
        <v>0</v>
      </c>
      <c r="H502" s="33">
        <f t="shared" si="143"/>
        <v>1</v>
      </c>
      <c r="I502" s="33">
        <f t="shared" si="144"/>
        <v>3</v>
      </c>
      <c r="J502" s="33">
        <f>IF(OR(Report!$F$7="",Report!$F$7="All AMs"),1,IF(Report!$F$7=Data!W502,1,0))</f>
        <v>1</v>
      </c>
      <c r="K502" s="33">
        <f>IF(OR(Report!$E$7="",Report!$E$7="All Zones"),1,IF(Report!$E$7=Data!P502,1,0))</f>
        <v>1</v>
      </c>
      <c r="L502" s="33">
        <f>IF(OR(Report!$D$7="",Report!$D$7="All Regions"),1,IF(Report!$D$7=Data!O502,1,0))</f>
        <v>1</v>
      </c>
      <c r="M502" s="67" t="s">
        <v>177</v>
      </c>
      <c r="N502" s="67" t="s">
        <v>1353</v>
      </c>
      <c r="O502" s="68" t="s">
        <v>21</v>
      </c>
      <c r="P502" s="68" t="s">
        <v>690</v>
      </c>
      <c r="Q502" s="68" t="s">
        <v>856</v>
      </c>
      <c r="R502" s="67" t="s">
        <v>777</v>
      </c>
      <c r="S502" s="67" t="s">
        <v>757</v>
      </c>
      <c r="T502" s="67" t="s">
        <v>759</v>
      </c>
      <c r="U502" s="67"/>
      <c r="V502" s="67" t="s">
        <v>334</v>
      </c>
      <c r="W502" s="67" t="s">
        <v>737</v>
      </c>
      <c r="X502" s="67"/>
      <c r="Y502" s="68" t="s">
        <v>361</v>
      </c>
      <c r="Z502" s="68" t="s">
        <v>13</v>
      </c>
      <c r="AA502" s="68" t="s">
        <v>925</v>
      </c>
      <c r="AB502" s="18">
        <f>IF(Z502="TM",IF(AA502="H",(COUNTIFS(Orders!AD:AD,Data!M502,Orders!W:W,0,Orders!X:X,0)+COUNTIFS(Orders!AD:AD,Data!M502,Orders!W:W,1,Orders!X:X,1)),0),IF(Data!Z502="AAM",SUMIFS(Data!AB:AB,Data!Z:Z,"TM",Data!X:X,Data!M502,AA:AA,"H"),IF(Data!Z502="AM",SUMIFS(Data!AB:AB,Data!Z:Z,"TM",Data!V:V,Data!M502,AA:AA,"H"),IF(Data!Z502="AZM",SUMIFS(Data!AB:AB,Data!Z:Z,"TM",Data!U:U,Data!M502,AA:AA,"H"),IF(Data!Z502="ZM",SUMIFS(Data!AB:AB,Data!Z:Z,"TM",Data!T:T,Data!M502,AA:AA,"H"),IF(Data!Z502="RM",SUMIFS(Data!AB:AB,Data!Z:Z,"TM",Data!S:S,Data!M502,AA:AA,"H"),IF(Data!Z502="CM",SUMIFS(Data!AB:AB,Data!Z:Z,"TM",Data!R:R,Data!M502,AA:AA,"H"),"")))))))</f>
        <v>0</v>
      </c>
      <c r="AC502" s="28">
        <f>IF(Z502="TM",IF(AA502="H",(SUMIFS(Orders!AG:AG,Orders!AD:AD,Data!M502,Orders!W:W,0,Orders!X:X,0)+SUMIFS(Orders!AG:AG,Orders!AD:AD,Data!M502,Orders!W:W,1,Orders!X:X,1))/12000,0),IF(Data!Z502="AAM",SUMIFS(Data!AC:AC,Data!Z:Z,"TM",Data!X:X,Data!M502,AA:AA,"H"),IF(Data!Z502="AM",SUMIFS(Data!AC:AC,Data!Z:Z,"TM",Data!V:V,Data!M502,AA:AA,"H"),IF(Data!Z502="AZM",SUMIFS(Data!AC:AC,Data!Z:Z,"TM",Data!U:U,Data!M502,AA:AA,"H"),IF(Data!Z502="Zone",SUMIFS(Data!AC:AC,Data!Z:Z,"TM",Data!T:T,Data!M502,AA:AA,"H"),IF(Data!Z502="Region",SUMIFS(Data!AC:AC,Data!Z:Z,"TM",Data!S:S,Data!M502,AA:AA,"H"),IF(Data!Z502="Country",SUMIFS(Data!AC:AC,Data!Z:Z,"TM",Data!R:R,Data!M502,AA:AA,"H"),"")))))))</f>
        <v>0</v>
      </c>
      <c r="AD502" s="18">
        <f>IF(Z502="TM",0,IF(Data!Z502="AAM",SUMIFS(Data!AD:AD,Data!Z:Z,"TM",Data!X:X,Data!M502,AA:AA,"H"),IF(Data!Z502="AM",SUMIFS(Data!AD:AD,Data!Z:Z,"TM",Data!V:V,Data!M502,AA:AA,"H"),IF(Data!Z502="AZM",SUMIFS(Data!AD:AD,Data!Z:Z,"TM",Data!U:U,Data!M502,AA:AA,"H"),IF(Data!Z502="Zone",SUMIFS(Data!AD:AD,Data!Z:Z,"TM",Data!T:T,Data!M502,AA:AA,"H"),IF(Data!Z502="Region",SUMIFS(Data!AD:AD,Data!Z:Z,"TM",Data!S:S,Data!M502,AA:AA,"H"),IF(Data!Z502="Country",SUMIFS(Data!AD:AD,Data!Z:Z,"TM",Data!R:R,Data!M502,AA:AA,"H"),"")))))))</f>
        <v>0</v>
      </c>
      <c r="AE502" s="27">
        <f t="shared" si="128"/>
        <v>0</v>
      </c>
      <c r="AF502" s="26">
        <f t="shared" si="129"/>
        <v>0</v>
      </c>
      <c r="AG502" s="26">
        <f t="shared" si="130"/>
        <v>0</v>
      </c>
      <c r="AH502" s="26">
        <f t="shared" si="131"/>
        <v>0</v>
      </c>
      <c r="AJ502" s="28">
        <f>IF(Z502="TM",IF(AA502="U",(SUMIFS(Orders!AG:AG,Orders!AD:AD,Data!M502,Orders!W:W,0,Orders!X:X,0)+SUMIFS(Orders!AG:AG,Orders!AD:AD,Data!M502,Orders!W:W,1,Orders!X:X,1))/12000,0),IF(Data!Z502="AAM",SUMIFS(Data!AJ:AJ,Data!Z:Z,"TM",Data!X:X,Data!M502,AA:AA,"U"),IF(Data!Z502="AM",SUMIFS(Data!AJ:AJ,Data!Z:Z,"TM",Data!V:V,Data!M502,AA:AA,"U"),IF(Data!Z502="AZM",SUMIFS(Data!AJ:AJ,Data!Z:Z,"TM",Data!U:U,Data!M502,AA:AA,"U"),IF(Data!Z502="Zone",SUMIFS(Data!AJ:AJ,Data!Z:Z,"TM",Data!T:T,Data!M502,AA:AA,"U"),IF(Data!Z502="Region",SUMIFS(Data!AJ:AJ,Data!Z:Z,"TM",Data!S:S,Data!M502,AA:AA,"U"),IF(Data!Z502="Country",SUMIFS(Data!AJ:AJ,Data!Z:Z,"TM",Data!R:R,Data!M502,AA:AA,"U"),"")))))))</f>
        <v>0</v>
      </c>
      <c r="AK502" s="18">
        <f>IF(Z502="TM",IF(AA502="U",(SUMIFS(Orders!AG:AG,Orders!AD:AD,Data!M502,Orders!W:W,0,Orders!X:X,0)+SUMIFS(Orders!AG:AG,Orders!AD:AD,Data!M502,Orders!W:W,1,Orders!X:X,1)),0),IF(Data!Z502="AAM",SUMIFS(Data!AK:AK,Data!Z:Z,"TM",Data!X:X,Data!M502,AA:AA,"U"),IF(Data!Z502="AM",SUMIFS(Data!AK:AK,Data!Z:Z,"TM",Data!V:V,Data!M502,AA:AA,"U"),IF(Data!Z502="AZM",SUMIFS(Data!AK:AK,Data!Z:Z,"TM",Data!U:U,Data!M502,AA:AA,"U"),IF(Data!Z502="Zone",SUMIFS(Data!AK:AK,Data!Z:Z,"TM",Data!T:T,Data!M502,AA:AA,"U"),IF(Data!Z502="Region",SUMIFS(Data!AK:AK,Data!Z:Z,"TM",Data!S:S,Data!M502,AA:AA,"U"),IF(Data!Z502="Country",SUMIFS(Data!AK:AK,Data!Z:Z,"TM",Data!R:R,Data!M502,AA:AA,"U"),"")))))))</f>
        <v>0</v>
      </c>
      <c r="AL502" s="18">
        <f>IF(Z502="TM",12000*0,IF(Data!Z502="AAM",SUMIFS(Data!AL:AL,Data!Z:Z,"TM",Data!X:X,Data!M502,AA:AA,"H"),IF(Data!Z502="AM",SUMIFS(Data!AL:AL,Data!Z:Z,"TM",Data!V:V,Data!M502,AA:AA,"H"),IF(Data!Z502="AZM",SUMIFS(Data!AL:AL,Data!Z:Z,"TM",Data!U:U,Data!M502,AA:AA,"H"),IF(Data!Z502="Zone",SUMIFS(Data!AL:AL,Data!Z:Z,"TM",Data!T:T,Data!M502,AA:AA,"H"),IF(Data!Z502="Region",SUMIFS(Data!AL:AL,Data!Z:Z,"TM",Data!S:S,Data!M502,AA:AA,"H"),IF(Data!Z502="Country",SUMIFS(Data!AL:AL,Data!Z:Z,"TM",Data!R:R,Data!M502,AA:AA,"H"),"")))))))</f>
        <v>0</v>
      </c>
      <c r="AM502" s="27">
        <f t="shared" si="132"/>
        <v>0</v>
      </c>
      <c r="AN502" s="26">
        <f t="shared" si="133"/>
        <v>0</v>
      </c>
      <c r="AO502" s="26">
        <f t="shared" si="134"/>
        <v>0</v>
      </c>
      <c r="AQ502" s="28">
        <f t="shared" si="135"/>
        <v>0</v>
      </c>
      <c r="AR502" s="18">
        <f t="shared" si="136"/>
        <v>0</v>
      </c>
      <c r="AS502" s="18">
        <f t="shared" si="137"/>
        <v>0</v>
      </c>
      <c r="AT502" s="27">
        <f t="shared" si="138"/>
        <v>0</v>
      </c>
      <c r="AU502" s="27"/>
      <c r="AV502" s="27"/>
      <c r="AW502" s="18">
        <f>IF(Z502="TM",(COUNTIFS(Orders!AD:AD,Data!M502,Orders!W:W,0,Orders!X:X,0,Orders!S:S,"*Ray*")+COUNTIFS(Orders!AD:AD,Data!M502,Orders!W:W,1,Orders!X:X,1,Orders!S:S,"*Ray*")+COUNTIFS(Orders!AD:AD,Data!M502,Orders!W:W,0,Orders!X:X,0,Orders!S:S,"*Fabric*")+COUNTIFS(Orders!AD:AD,Data!M502,Orders!W:W,1,Orders!X:X,1,Orders!S:S,"*Fabric*")),IF(Data!Z502="AAM",SUMIFS(Data!AW:AW,Data!Z:Z,"TM",Data!X:X,Data!M502),IF(Data!Z502="AM",SUMIFS(Data!AW:AW,Data!Z:Z,"TM",Data!V:V,Data!M502),IF(Data!Z502="AZM",SUMIFS(Data!AW:AW,Data!Z:Z,"TM",Data!U:U,Data!M502),IF(Data!Z502="Zone",SUMIFS(Data!AW:AW,Data!Z:Z,"TM",Data!T:T,Data!M502),IF(Data!Z502="Region",SUMIFS(Data!AW:AW,Data!Z:Z,"TM",Data!S:S,Data!M502),IF(Data!Z502="Country",SUMIFS(Data!AW:AW,Data!Z:Z,"TM",Data!R:R,Data!M502),0)))))))</f>
        <v>0</v>
      </c>
      <c r="AX502" s="18">
        <f>IF(Z502="TM",(COUNTIFS(Orders!AD:AD,Data!M502,Orders!W:W,0,Orders!X:X,0,Orders!S:S,"*Starter*")+COUNTIFS(Orders!AD:AD,Data!M502,Orders!W:W,1,Orders!X:X,1,Orders!S:S,"*Starter*")),IF(Data!Z502="AAM",SUMIFS(Data!AX:AX,Data!Z:Z,"TM",Data!X:X,Data!M502),IF(Data!Z502="AM",SUMIFS(Data!AX:AX,Data!Z:Z,"TM",Data!V:V,Data!M502),IF(Data!Z502="AZM",SUMIFS(Data!AX:AX,Data!Z:Z,"TM",Data!U:U,Data!M502),IF(Data!Z502="Zone",SUMIFS(Data!AX:AX,Data!Z:Z,"TM",Data!T:T,Data!M502),IF(Data!Z502="Region",SUMIFS(Data!AX:AX,Data!Z:Z,"TM",Data!S:S,Data!M502),IF(Data!Z502="Country",SUMIFS(Data!AX:AX,Data!Z:Z,"TM",Data!R:R,Data!M502),0)))))))</f>
        <v>0</v>
      </c>
      <c r="AY502" s="18">
        <f>IF(Z502="TM",(COUNTIFS(Orders!AD:AD,Data!M502,Orders!W:W,0,Orders!X:X,0,Orders!S:S,"*Pro*")+COUNTIFS(Orders!AD:AD,Data!M502,Orders!W:W,1,Orders!X:X,1,Orders!S:S,"*Pro*")),IF(Data!Z502="AAM",SUMIFS(Data!AY:AY,Data!Z:Z,"TM",Data!X:X,Data!M502),IF(Data!Z502="AM",SUMIFS(Data!AY:AY,Data!Z:Z,"TM",Data!V:V,Data!M502),IF(Data!Z502="AZM",SUMIFS(Data!AY:AY,Data!Z:Z,"TM",Data!U:U,Data!M502),IF(Data!Z502="Zone",SUMIFS(Data!AY:AY,Data!Z:Z,"TM",Data!T:T,Data!M502),IF(Data!Z502="Region",SUMIFS(Data!AY:AY,Data!Z:Z,"TM",Data!S:S,Data!M502),IF(Data!Z502="Country",SUMIFS(Data!AY:AY,Data!Z:Z,"TM",Data!R:R,Data!M502),0)))))))</f>
        <v>0</v>
      </c>
      <c r="AZ502" s="18">
        <f>IF(Z502="TM",(COUNTIFS(Orders!AD:AD,Data!M502,Orders!W:W,0,Orders!X:X,0,Orders!S:S,"*Tab*")+COUNTIFS(Orders!AD:AD,Data!M502,Orders!W:W,1,Orders!X:X,1,Orders!S:S,"*Tab*")),IF(Data!Z502="AAM",SUMIFS(Data!AZ:AZ,Data!Z:Z,"TM",Data!X:X,Data!M502),IF(Data!Z502="AM",SUMIFS(Data!AZ:AZ,Data!Z:Z,"TM",Data!V:V,Data!M502),IF(Data!Z502="AZM",SUMIFS(Data!AZ:AZ,Data!Z:Z,"TM",Data!U:U,Data!M502),IF(Data!Z502="Zone",SUMIFS(Data!AZ:AZ,Data!Z:Z,"TM",Data!T:T,Data!M502),IF(Data!Z502="Region",SUMIFS(Data!AZ:AZ,Data!Z:Z,"TM",Data!S:S,Data!M502),IF(Data!Z502="Country",SUMIFS(Data!AZ:AZ,Data!Z:Z,"TM",Data!R:R,Data!M502),0)))))))</f>
        <v>0</v>
      </c>
      <c r="BA502" s="18">
        <f>IF(Z502="TM",(COUNTIFS(Orders!AD:AD,Data!M502,Orders!W:W,0,Orders!X:X,0,Orders!S:S,"*Dental*")+COUNTIFS(Orders!AD:AD,Data!M502,Orders!W:W,1,Orders!X:X,1,Orders!S:S,"*Dental*")+COUNTIFS(Orders!AD:AD,Data!M502,Orders!W:W,0,Orders!X:X,0,Orders!S:S,"*Pediatric*")+COUNTIFS(Orders!AD:AD,Data!M502,Orders!W:W,1,Orders!X:X,1,Orders!S:S,"*Pediatric*")),IF(Data!Z502="AAM",SUMIFS(Data!BA:BA,Data!Z:Z,"TM",Data!X:X,Data!M502),IF(Data!Z502="AM",SUMIFS(Data!BA:BA,Data!Z:Z,"TM",Data!V:V,Data!M502),IF(Data!Z502="AZM",SUMIFS(Data!BA:BA,Data!Z:Z,"TM",Data!U:U,Data!M502),IF(Data!Z502="Zone",SUMIFS(Data!BA:BA,Data!Z:Z,"TM",Data!T:T,Data!M502),IF(Data!Z502="Region",SUMIFS(Data!BA:BA,Data!Z:Z,"TM",Data!S:S,Data!M502),IF(Data!Z502="Country",SUMIFS(Data!BA:BA,Data!Z:Z,"TM",Data!R:R,Data!M502),0)))))))</f>
        <v>0</v>
      </c>
      <c r="BB502" s="18">
        <f>IF(Z502="TM",(COUNTIFS(Orders!AD:AD,Data!M502,Orders!W:W,0,Orders!X:X,0,Orders!S:S,"*Fabric*")+COUNTIFS(Orders!AD:AD,Data!M502,Orders!W:W,1,Orders!X:X,1,Orders!S:S,"*Fabric*")),IF(Data!Z502="AAM",SUMIFS(Data!BB:BB,Data!Z:Z,"TM",Data!X:X,Data!M502),IF(Data!Z502="AM",SUMIFS(Data!BB:BB,Data!Z:Z,"TM",Data!V:V,Data!M502),IF(Data!Z502="AZM",SUMIFS(Data!BB:BB,Data!Z:Z,"TM",Data!U:U,Data!M502),IF(Data!Z502="Zone",SUMIFS(Data!BB:BB,Data!Z:Z,"TM",Data!T:T,Data!M502),IF(Data!Z502="Region",SUMIFS(Data!BB:BB,Data!Z:Z,"TM",Data!S:S,Data!M502),IF(Data!Z502="Country",SUMIFS(Data!BB:BB,Data!Z:Z,"TM",Data!R:R,Data!M502),0)))))))</f>
        <v>0</v>
      </c>
    </row>
    <row r="503" spans="1:54" ht="15.75" x14ac:dyDescent="0.3">
      <c r="A503" s="33" t="str">
        <f t="shared" si="139"/>
        <v/>
      </c>
      <c r="B503" s="33" t="b">
        <f t="shared" si="140"/>
        <v>1</v>
      </c>
      <c r="C503" s="33" t="e">
        <f>IF(ISERROR(SMALL($D$4:$D$594,E503)),””,SMALL($D$4:$D$594,E503))</f>
        <v>#NAME?</v>
      </c>
      <c r="D503" s="34" t="str">
        <f t="shared" si="141"/>
        <v/>
      </c>
      <c r="E503" s="33">
        <f>ROWS($E$4:E503)</f>
        <v>500</v>
      </c>
      <c r="F503" s="33">
        <f t="shared" si="142"/>
        <v>0</v>
      </c>
      <c r="G503" s="33">
        <f>IF(OR(Report!$C$7="",Report!$C$7="All Levels"),1,IF(Report!$C$7=Data!Z503,1,0))</f>
        <v>0</v>
      </c>
      <c r="H503" s="33">
        <f t="shared" si="143"/>
        <v>1</v>
      </c>
      <c r="I503" s="33">
        <f t="shared" si="144"/>
        <v>3</v>
      </c>
      <c r="J503" s="33">
        <f>IF(OR(Report!$F$7="",Report!$F$7="All AMs"),1,IF(Report!$F$7=Data!W503,1,0))</f>
        <v>1</v>
      </c>
      <c r="K503" s="33">
        <f>IF(OR(Report!$E$7="",Report!$E$7="All Zones"),1,IF(Report!$E$7=Data!P503,1,0))</f>
        <v>1</v>
      </c>
      <c r="L503" s="33">
        <f>IF(OR(Report!$D$7="",Report!$D$7="All Regions"),1,IF(Report!$D$7=Data!O503,1,0))</f>
        <v>1</v>
      </c>
      <c r="M503" s="67" t="s">
        <v>388</v>
      </c>
      <c r="N503" s="67" t="s">
        <v>1354</v>
      </c>
      <c r="O503" s="68" t="s">
        <v>21</v>
      </c>
      <c r="P503" s="68" t="s">
        <v>690</v>
      </c>
      <c r="Q503" s="68" t="s">
        <v>856</v>
      </c>
      <c r="R503" s="67" t="s">
        <v>777</v>
      </c>
      <c r="S503" s="67" t="s">
        <v>757</v>
      </c>
      <c r="T503" s="67" t="s">
        <v>759</v>
      </c>
      <c r="U503" s="67"/>
      <c r="V503" s="67" t="s">
        <v>334</v>
      </c>
      <c r="W503" s="67" t="s">
        <v>737</v>
      </c>
      <c r="X503" s="67"/>
      <c r="Y503" s="68" t="s">
        <v>361</v>
      </c>
      <c r="Z503" s="68" t="s">
        <v>13</v>
      </c>
      <c r="AA503" s="68" t="s">
        <v>925</v>
      </c>
      <c r="AB503" s="18">
        <f>IF(Z503="TM",IF(AA503="H",(COUNTIFS(Orders!AD:AD,Data!M503,Orders!W:W,0,Orders!X:X,0)+COUNTIFS(Orders!AD:AD,Data!M503,Orders!W:W,1,Orders!X:X,1)),0),IF(Data!Z503="AAM",SUMIFS(Data!AB:AB,Data!Z:Z,"TM",Data!X:X,Data!M503,AA:AA,"H"),IF(Data!Z503="AM",SUMIFS(Data!AB:AB,Data!Z:Z,"TM",Data!V:V,Data!M503,AA:AA,"H"),IF(Data!Z503="AZM",SUMIFS(Data!AB:AB,Data!Z:Z,"TM",Data!U:U,Data!M503,AA:AA,"H"),IF(Data!Z503="ZM",SUMIFS(Data!AB:AB,Data!Z:Z,"TM",Data!T:T,Data!M503,AA:AA,"H"),IF(Data!Z503="RM",SUMIFS(Data!AB:AB,Data!Z:Z,"TM",Data!S:S,Data!M503,AA:AA,"H"),IF(Data!Z503="CM",SUMIFS(Data!AB:AB,Data!Z:Z,"TM",Data!R:R,Data!M503,AA:AA,"H"),"")))))))</f>
        <v>0</v>
      </c>
      <c r="AC503" s="28">
        <f>IF(Z503="TM",IF(AA503="H",(SUMIFS(Orders!AG:AG,Orders!AD:AD,Data!M503,Orders!W:W,0,Orders!X:X,0)+SUMIFS(Orders!AG:AG,Orders!AD:AD,Data!M503,Orders!W:W,1,Orders!X:X,1))/12000,0),IF(Data!Z503="AAM",SUMIFS(Data!AC:AC,Data!Z:Z,"TM",Data!X:X,Data!M503,AA:AA,"H"),IF(Data!Z503="AM",SUMIFS(Data!AC:AC,Data!Z:Z,"TM",Data!V:V,Data!M503,AA:AA,"H"),IF(Data!Z503="AZM",SUMIFS(Data!AC:AC,Data!Z:Z,"TM",Data!U:U,Data!M503,AA:AA,"H"),IF(Data!Z503="Zone",SUMIFS(Data!AC:AC,Data!Z:Z,"TM",Data!T:T,Data!M503,AA:AA,"H"),IF(Data!Z503="Region",SUMIFS(Data!AC:AC,Data!Z:Z,"TM",Data!S:S,Data!M503,AA:AA,"H"),IF(Data!Z503="Country",SUMIFS(Data!AC:AC,Data!Z:Z,"TM",Data!R:R,Data!M503,AA:AA,"H"),"")))))))</f>
        <v>0</v>
      </c>
      <c r="AD503" s="18">
        <f>IF(Z503="TM",0,IF(Data!Z503="AAM",SUMIFS(Data!AD:AD,Data!Z:Z,"TM",Data!X:X,Data!M503,AA:AA,"H"),IF(Data!Z503="AM",SUMIFS(Data!AD:AD,Data!Z:Z,"TM",Data!V:V,Data!M503,AA:AA,"H"),IF(Data!Z503="AZM",SUMIFS(Data!AD:AD,Data!Z:Z,"TM",Data!U:U,Data!M503,AA:AA,"H"),IF(Data!Z503="Zone",SUMIFS(Data!AD:AD,Data!Z:Z,"TM",Data!T:T,Data!M503,AA:AA,"H"),IF(Data!Z503="Region",SUMIFS(Data!AD:AD,Data!Z:Z,"TM",Data!S:S,Data!M503,AA:AA,"H"),IF(Data!Z503="Country",SUMIFS(Data!AD:AD,Data!Z:Z,"TM",Data!R:R,Data!M503,AA:AA,"H"),"")))))))</f>
        <v>0</v>
      </c>
      <c r="AE503" s="27">
        <f t="shared" si="128"/>
        <v>0</v>
      </c>
      <c r="AF503" s="26">
        <f t="shared" si="129"/>
        <v>0</v>
      </c>
      <c r="AG503" s="26">
        <f t="shared" si="130"/>
        <v>0</v>
      </c>
      <c r="AH503" s="26">
        <f t="shared" si="131"/>
        <v>0</v>
      </c>
      <c r="AJ503" s="28">
        <f>IF(Z503="TM",IF(AA503="U",(SUMIFS(Orders!AG:AG,Orders!AD:AD,Data!M503,Orders!W:W,0,Orders!X:X,0)+SUMIFS(Orders!AG:AG,Orders!AD:AD,Data!M503,Orders!W:W,1,Orders!X:X,1))/12000,0),IF(Data!Z503="AAM",SUMIFS(Data!AJ:AJ,Data!Z:Z,"TM",Data!X:X,Data!M503,AA:AA,"U"),IF(Data!Z503="AM",SUMIFS(Data!AJ:AJ,Data!Z:Z,"TM",Data!V:V,Data!M503,AA:AA,"U"),IF(Data!Z503="AZM",SUMIFS(Data!AJ:AJ,Data!Z:Z,"TM",Data!U:U,Data!M503,AA:AA,"U"),IF(Data!Z503="Zone",SUMIFS(Data!AJ:AJ,Data!Z:Z,"TM",Data!T:T,Data!M503,AA:AA,"U"),IF(Data!Z503="Region",SUMIFS(Data!AJ:AJ,Data!Z:Z,"TM",Data!S:S,Data!M503,AA:AA,"U"),IF(Data!Z503="Country",SUMIFS(Data!AJ:AJ,Data!Z:Z,"TM",Data!R:R,Data!M503,AA:AA,"U"),"")))))))</f>
        <v>0</v>
      </c>
      <c r="AK503" s="18">
        <f>IF(Z503="TM",IF(AA503="U",(SUMIFS(Orders!AG:AG,Orders!AD:AD,Data!M503,Orders!W:W,0,Orders!X:X,0)+SUMIFS(Orders!AG:AG,Orders!AD:AD,Data!M503,Orders!W:W,1,Orders!X:X,1)),0),IF(Data!Z503="AAM",SUMIFS(Data!AK:AK,Data!Z:Z,"TM",Data!X:X,Data!M503,AA:AA,"U"),IF(Data!Z503="AM",SUMIFS(Data!AK:AK,Data!Z:Z,"TM",Data!V:V,Data!M503,AA:AA,"U"),IF(Data!Z503="AZM",SUMIFS(Data!AK:AK,Data!Z:Z,"TM",Data!U:U,Data!M503,AA:AA,"U"),IF(Data!Z503="Zone",SUMIFS(Data!AK:AK,Data!Z:Z,"TM",Data!T:T,Data!M503,AA:AA,"U"),IF(Data!Z503="Region",SUMIFS(Data!AK:AK,Data!Z:Z,"TM",Data!S:S,Data!M503,AA:AA,"U"),IF(Data!Z503="Country",SUMIFS(Data!AK:AK,Data!Z:Z,"TM",Data!R:R,Data!M503,AA:AA,"U"),"")))))))</f>
        <v>0</v>
      </c>
      <c r="AL503" s="18">
        <f>IF(Z503="TM",12000*0,IF(Data!Z503="AAM",SUMIFS(Data!AL:AL,Data!Z:Z,"TM",Data!X:X,Data!M503,AA:AA,"H"),IF(Data!Z503="AM",SUMIFS(Data!AL:AL,Data!Z:Z,"TM",Data!V:V,Data!M503,AA:AA,"H"),IF(Data!Z503="AZM",SUMIFS(Data!AL:AL,Data!Z:Z,"TM",Data!U:U,Data!M503,AA:AA,"H"),IF(Data!Z503="Zone",SUMIFS(Data!AL:AL,Data!Z:Z,"TM",Data!T:T,Data!M503,AA:AA,"H"),IF(Data!Z503="Region",SUMIFS(Data!AL:AL,Data!Z:Z,"TM",Data!S:S,Data!M503,AA:AA,"H"),IF(Data!Z503="Country",SUMIFS(Data!AL:AL,Data!Z:Z,"TM",Data!R:R,Data!M503,AA:AA,"H"),"")))))))</f>
        <v>0</v>
      </c>
      <c r="AM503" s="27">
        <f t="shared" si="132"/>
        <v>0</v>
      </c>
      <c r="AN503" s="26">
        <f t="shared" si="133"/>
        <v>0</v>
      </c>
      <c r="AO503" s="26">
        <f t="shared" si="134"/>
        <v>0</v>
      </c>
      <c r="AQ503" s="28">
        <f t="shared" si="135"/>
        <v>0</v>
      </c>
      <c r="AR503" s="18">
        <f t="shared" si="136"/>
        <v>0</v>
      </c>
      <c r="AS503" s="18">
        <f t="shared" si="137"/>
        <v>0</v>
      </c>
      <c r="AT503" s="27">
        <f t="shared" si="138"/>
        <v>0</v>
      </c>
      <c r="AU503" s="27"/>
      <c r="AV503" s="27"/>
      <c r="AW503" s="18">
        <f>IF(Z503="TM",(COUNTIFS(Orders!AD:AD,Data!M503,Orders!W:W,0,Orders!X:X,0,Orders!S:S,"*Ray*")+COUNTIFS(Orders!AD:AD,Data!M503,Orders!W:W,1,Orders!X:X,1,Orders!S:S,"*Ray*")+COUNTIFS(Orders!AD:AD,Data!M503,Orders!W:W,0,Orders!X:X,0,Orders!S:S,"*Fabric*")+COUNTIFS(Orders!AD:AD,Data!M503,Orders!W:W,1,Orders!X:X,1,Orders!S:S,"*Fabric*")),IF(Data!Z503="AAM",SUMIFS(Data!AW:AW,Data!Z:Z,"TM",Data!X:X,Data!M503),IF(Data!Z503="AM",SUMIFS(Data!AW:AW,Data!Z:Z,"TM",Data!V:V,Data!M503),IF(Data!Z503="AZM",SUMIFS(Data!AW:AW,Data!Z:Z,"TM",Data!U:U,Data!M503),IF(Data!Z503="Zone",SUMIFS(Data!AW:AW,Data!Z:Z,"TM",Data!T:T,Data!M503),IF(Data!Z503="Region",SUMIFS(Data!AW:AW,Data!Z:Z,"TM",Data!S:S,Data!M503),IF(Data!Z503="Country",SUMIFS(Data!AW:AW,Data!Z:Z,"TM",Data!R:R,Data!M503),0)))))))</f>
        <v>0</v>
      </c>
      <c r="AX503" s="18">
        <f>IF(Z503="TM",(COUNTIFS(Orders!AD:AD,Data!M503,Orders!W:W,0,Orders!X:X,0,Orders!S:S,"*Starter*")+COUNTIFS(Orders!AD:AD,Data!M503,Orders!W:W,1,Orders!X:X,1,Orders!S:S,"*Starter*")),IF(Data!Z503="AAM",SUMIFS(Data!AX:AX,Data!Z:Z,"TM",Data!X:X,Data!M503),IF(Data!Z503="AM",SUMIFS(Data!AX:AX,Data!Z:Z,"TM",Data!V:V,Data!M503),IF(Data!Z503="AZM",SUMIFS(Data!AX:AX,Data!Z:Z,"TM",Data!U:U,Data!M503),IF(Data!Z503="Zone",SUMIFS(Data!AX:AX,Data!Z:Z,"TM",Data!T:T,Data!M503),IF(Data!Z503="Region",SUMIFS(Data!AX:AX,Data!Z:Z,"TM",Data!S:S,Data!M503),IF(Data!Z503="Country",SUMIFS(Data!AX:AX,Data!Z:Z,"TM",Data!R:R,Data!M503),0)))))))</f>
        <v>0</v>
      </c>
      <c r="AY503" s="18">
        <f>IF(Z503="TM",(COUNTIFS(Orders!AD:AD,Data!M503,Orders!W:W,0,Orders!X:X,0,Orders!S:S,"*Pro*")+COUNTIFS(Orders!AD:AD,Data!M503,Orders!W:W,1,Orders!X:X,1,Orders!S:S,"*Pro*")),IF(Data!Z503="AAM",SUMIFS(Data!AY:AY,Data!Z:Z,"TM",Data!X:X,Data!M503),IF(Data!Z503="AM",SUMIFS(Data!AY:AY,Data!Z:Z,"TM",Data!V:V,Data!M503),IF(Data!Z503="AZM",SUMIFS(Data!AY:AY,Data!Z:Z,"TM",Data!U:U,Data!M503),IF(Data!Z503="Zone",SUMIFS(Data!AY:AY,Data!Z:Z,"TM",Data!T:T,Data!M503),IF(Data!Z503="Region",SUMIFS(Data!AY:AY,Data!Z:Z,"TM",Data!S:S,Data!M503),IF(Data!Z503="Country",SUMIFS(Data!AY:AY,Data!Z:Z,"TM",Data!R:R,Data!M503),0)))))))</f>
        <v>0</v>
      </c>
      <c r="AZ503" s="18">
        <f>IF(Z503="TM",(COUNTIFS(Orders!AD:AD,Data!M503,Orders!W:W,0,Orders!X:X,0,Orders!S:S,"*Tab*")+COUNTIFS(Orders!AD:AD,Data!M503,Orders!W:W,1,Orders!X:X,1,Orders!S:S,"*Tab*")),IF(Data!Z503="AAM",SUMIFS(Data!AZ:AZ,Data!Z:Z,"TM",Data!X:X,Data!M503),IF(Data!Z503="AM",SUMIFS(Data!AZ:AZ,Data!Z:Z,"TM",Data!V:V,Data!M503),IF(Data!Z503="AZM",SUMIFS(Data!AZ:AZ,Data!Z:Z,"TM",Data!U:U,Data!M503),IF(Data!Z503="Zone",SUMIFS(Data!AZ:AZ,Data!Z:Z,"TM",Data!T:T,Data!M503),IF(Data!Z503="Region",SUMIFS(Data!AZ:AZ,Data!Z:Z,"TM",Data!S:S,Data!M503),IF(Data!Z503="Country",SUMIFS(Data!AZ:AZ,Data!Z:Z,"TM",Data!R:R,Data!M503),0)))))))</f>
        <v>0</v>
      </c>
      <c r="BA503" s="18">
        <f>IF(Z503="TM",(COUNTIFS(Orders!AD:AD,Data!M503,Orders!W:W,0,Orders!X:X,0,Orders!S:S,"*Dental*")+COUNTIFS(Orders!AD:AD,Data!M503,Orders!W:W,1,Orders!X:X,1,Orders!S:S,"*Dental*")+COUNTIFS(Orders!AD:AD,Data!M503,Orders!W:W,0,Orders!X:X,0,Orders!S:S,"*Pediatric*")+COUNTIFS(Orders!AD:AD,Data!M503,Orders!W:W,1,Orders!X:X,1,Orders!S:S,"*Pediatric*")),IF(Data!Z503="AAM",SUMIFS(Data!BA:BA,Data!Z:Z,"TM",Data!X:X,Data!M503),IF(Data!Z503="AM",SUMIFS(Data!BA:BA,Data!Z:Z,"TM",Data!V:V,Data!M503),IF(Data!Z503="AZM",SUMIFS(Data!BA:BA,Data!Z:Z,"TM",Data!U:U,Data!M503),IF(Data!Z503="Zone",SUMIFS(Data!BA:BA,Data!Z:Z,"TM",Data!T:T,Data!M503),IF(Data!Z503="Region",SUMIFS(Data!BA:BA,Data!Z:Z,"TM",Data!S:S,Data!M503),IF(Data!Z503="Country",SUMIFS(Data!BA:BA,Data!Z:Z,"TM",Data!R:R,Data!M503),0)))))))</f>
        <v>0</v>
      </c>
      <c r="BB503" s="18">
        <f>IF(Z503="TM",(COUNTIFS(Orders!AD:AD,Data!M503,Orders!W:W,0,Orders!X:X,0,Orders!S:S,"*Fabric*")+COUNTIFS(Orders!AD:AD,Data!M503,Orders!W:W,1,Orders!X:X,1,Orders!S:S,"*Fabric*")),IF(Data!Z503="AAM",SUMIFS(Data!BB:BB,Data!Z:Z,"TM",Data!X:X,Data!M503),IF(Data!Z503="AM",SUMIFS(Data!BB:BB,Data!Z:Z,"TM",Data!V:V,Data!M503),IF(Data!Z503="AZM",SUMIFS(Data!BB:BB,Data!Z:Z,"TM",Data!U:U,Data!M503),IF(Data!Z503="Zone",SUMIFS(Data!BB:BB,Data!Z:Z,"TM",Data!T:T,Data!M503),IF(Data!Z503="Region",SUMIFS(Data!BB:BB,Data!Z:Z,"TM",Data!S:S,Data!M503),IF(Data!Z503="Country",SUMIFS(Data!BB:BB,Data!Z:Z,"TM",Data!R:R,Data!M503),0)))))))</f>
        <v>0</v>
      </c>
    </row>
    <row r="504" spans="1:54" ht="15.75" x14ac:dyDescent="0.3">
      <c r="A504" s="33" t="str">
        <f t="shared" si="139"/>
        <v/>
      </c>
      <c r="B504" s="33" t="b">
        <f t="shared" si="140"/>
        <v>1</v>
      </c>
      <c r="C504" s="33" t="e">
        <f>IF(ISERROR(SMALL($D$4:$D$594,E504)),””,SMALL($D$4:$D$594,E504))</f>
        <v>#NAME?</v>
      </c>
      <c r="D504" s="34" t="str">
        <f t="shared" si="141"/>
        <v/>
      </c>
      <c r="E504" s="33">
        <f>ROWS($E$4:E504)</f>
        <v>501</v>
      </c>
      <c r="F504" s="33">
        <f t="shared" si="142"/>
        <v>0</v>
      </c>
      <c r="G504" s="33">
        <f>IF(OR(Report!$C$7="",Report!$C$7="All Levels"),1,IF(Report!$C$7=Data!Z504,1,0))</f>
        <v>0</v>
      </c>
      <c r="H504" s="33">
        <f t="shared" si="143"/>
        <v>1</v>
      </c>
      <c r="I504" s="33">
        <f t="shared" si="144"/>
        <v>3</v>
      </c>
      <c r="J504" s="33">
        <f>IF(OR(Report!$F$7="",Report!$F$7="All AMs"),1,IF(Report!$F$7=Data!W504,1,0))</f>
        <v>1</v>
      </c>
      <c r="K504" s="33">
        <f>IF(OR(Report!$E$7="",Report!$E$7="All Zones"),1,IF(Report!$E$7=Data!P504,1,0))</f>
        <v>1</v>
      </c>
      <c r="L504" s="33">
        <f>IF(OR(Report!$D$7="",Report!$D$7="All Regions"),1,IF(Report!$D$7=Data!O504,1,0))</f>
        <v>1</v>
      </c>
      <c r="M504" s="67" t="s">
        <v>337</v>
      </c>
      <c r="N504" s="67" t="s">
        <v>901</v>
      </c>
      <c r="O504" s="68" t="s">
        <v>21</v>
      </c>
      <c r="P504" s="68" t="s">
        <v>690</v>
      </c>
      <c r="Q504" s="68" t="s">
        <v>856</v>
      </c>
      <c r="R504" s="67" t="s">
        <v>777</v>
      </c>
      <c r="S504" s="67" t="s">
        <v>757</v>
      </c>
      <c r="T504" s="67" t="s">
        <v>759</v>
      </c>
      <c r="U504" s="67"/>
      <c r="V504" s="67" t="s">
        <v>857</v>
      </c>
      <c r="W504" s="67" t="s">
        <v>738</v>
      </c>
      <c r="X504" s="67" t="s">
        <v>337</v>
      </c>
      <c r="Y504" s="68" t="s">
        <v>361</v>
      </c>
      <c r="Z504" s="68" t="s">
        <v>13</v>
      </c>
      <c r="AA504" s="68" t="s">
        <v>70</v>
      </c>
      <c r="AB504" s="18">
        <f>IF(Z504="TM",IF(AA504="H",(COUNTIFS(Orders!AD:AD,Data!M504,Orders!W:W,0,Orders!X:X,0)+COUNTIFS(Orders!AD:AD,Data!M504,Orders!W:W,1,Orders!X:X,1)),0),IF(Data!Z504="AAM",SUMIFS(Data!AB:AB,Data!Z:Z,"TM",Data!X:X,Data!M504,AA:AA,"H"),IF(Data!Z504="AM",SUMIFS(Data!AB:AB,Data!Z:Z,"TM",Data!V:V,Data!M504,AA:AA,"H"),IF(Data!Z504="AZM",SUMIFS(Data!AB:AB,Data!Z:Z,"TM",Data!U:U,Data!M504,AA:AA,"H"),IF(Data!Z504="ZM",SUMIFS(Data!AB:AB,Data!Z:Z,"TM",Data!T:T,Data!M504,AA:AA,"H"),IF(Data!Z504="RM",SUMIFS(Data!AB:AB,Data!Z:Z,"TM",Data!S:S,Data!M504,AA:AA,"H"),IF(Data!Z504="CM",SUMIFS(Data!AB:AB,Data!Z:Z,"TM",Data!R:R,Data!M504,AA:AA,"H"),"")))))))</f>
        <v>0</v>
      </c>
      <c r="AC504" s="28">
        <f>IF(Z504="TM",IF(AA504="H",(SUMIFS(Orders!AG:AG,Orders!AD:AD,Data!M504,Orders!W:W,0,Orders!X:X,0)+SUMIFS(Orders!AG:AG,Orders!AD:AD,Data!M504,Orders!W:W,1,Orders!X:X,1))/12000,0),IF(Data!Z504="AAM",SUMIFS(Data!AC:AC,Data!Z:Z,"TM",Data!X:X,Data!M504,AA:AA,"H"),IF(Data!Z504="AM",SUMIFS(Data!AC:AC,Data!Z:Z,"TM",Data!V:V,Data!M504,AA:AA,"H"),IF(Data!Z504="AZM",SUMIFS(Data!AC:AC,Data!Z:Z,"TM",Data!U:U,Data!M504,AA:AA,"H"),IF(Data!Z504="Zone",SUMIFS(Data!AC:AC,Data!Z:Z,"TM",Data!T:T,Data!M504,AA:AA,"H"),IF(Data!Z504="Region",SUMIFS(Data!AC:AC,Data!Z:Z,"TM",Data!S:S,Data!M504,AA:AA,"H"),IF(Data!Z504="Country",SUMIFS(Data!AC:AC,Data!Z:Z,"TM",Data!R:R,Data!M504,AA:AA,"H"),"")))))))</f>
        <v>0</v>
      </c>
      <c r="AD504" s="18">
        <f>IF(Z504="TM",0,IF(Data!Z504="AAM",SUMIFS(Data!AD:AD,Data!Z:Z,"TM",Data!X:X,Data!M504,AA:AA,"H"),IF(Data!Z504="AM",SUMIFS(Data!AD:AD,Data!Z:Z,"TM",Data!V:V,Data!M504,AA:AA,"H"),IF(Data!Z504="AZM",SUMIFS(Data!AD:AD,Data!Z:Z,"TM",Data!U:U,Data!M504,AA:AA,"H"),IF(Data!Z504="Zone",SUMIFS(Data!AD:AD,Data!Z:Z,"TM",Data!T:T,Data!M504,AA:AA,"H"),IF(Data!Z504="Region",SUMIFS(Data!AD:AD,Data!Z:Z,"TM",Data!S:S,Data!M504,AA:AA,"H"),IF(Data!Z504="Country",SUMIFS(Data!AD:AD,Data!Z:Z,"TM",Data!R:R,Data!M504,AA:AA,"H"),"")))))))</f>
        <v>0</v>
      </c>
      <c r="AE504" s="27">
        <f t="shared" si="128"/>
        <v>0</v>
      </c>
      <c r="AF504" s="26">
        <f t="shared" si="129"/>
        <v>0</v>
      </c>
      <c r="AG504" s="26">
        <f t="shared" si="130"/>
        <v>0</v>
      </c>
      <c r="AH504" s="26">
        <f t="shared" si="131"/>
        <v>0</v>
      </c>
      <c r="AJ504" s="28">
        <f>IF(Z504="TM",IF(AA504="U",(SUMIFS(Orders!AG:AG,Orders!AD:AD,Data!M504,Orders!W:W,0,Orders!X:X,0)+SUMIFS(Orders!AG:AG,Orders!AD:AD,Data!M504,Orders!W:W,1,Orders!X:X,1))/12000,0),IF(Data!Z504="AAM",SUMIFS(Data!AJ:AJ,Data!Z:Z,"TM",Data!X:X,Data!M504,AA:AA,"U"),IF(Data!Z504="AM",SUMIFS(Data!AJ:AJ,Data!Z:Z,"TM",Data!V:V,Data!M504,AA:AA,"U"),IF(Data!Z504="AZM",SUMIFS(Data!AJ:AJ,Data!Z:Z,"TM",Data!U:U,Data!M504,AA:AA,"U"),IF(Data!Z504="Zone",SUMIFS(Data!AJ:AJ,Data!Z:Z,"TM",Data!T:T,Data!M504,AA:AA,"U"),IF(Data!Z504="Region",SUMIFS(Data!AJ:AJ,Data!Z:Z,"TM",Data!S:S,Data!M504,AA:AA,"U"),IF(Data!Z504="Country",SUMIFS(Data!AJ:AJ,Data!Z:Z,"TM",Data!R:R,Data!M504,AA:AA,"U"),"")))))))</f>
        <v>0</v>
      </c>
      <c r="AK504" s="18">
        <f>IF(Z504="TM",IF(AA504="U",(SUMIFS(Orders!AG:AG,Orders!AD:AD,Data!M504,Orders!W:W,0,Orders!X:X,0)+SUMIFS(Orders!AG:AG,Orders!AD:AD,Data!M504,Orders!W:W,1,Orders!X:X,1)),0),IF(Data!Z504="AAM",SUMIFS(Data!AK:AK,Data!Z:Z,"TM",Data!X:X,Data!M504,AA:AA,"U"),IF(Data!Z504="AM",SUMIFS(Data!AK:AK,Data!Z:Z,"TM",Data!V:V,Data!M504,AA:AA,"U"),IF(Data!Z504="AZM",SUMIFS(Data!AK:AK,Data!Z:Z,"TM",Data!U:U,Data!M504,AA:AA,"U"),IF(Data!Z504="Zone",SUMIFS(Data!AK:AK,Data!Z:Z,"TM",Data!T:T,Data!M504,AA:AA,"U"),IF(Data!Z504="Region",SUMIFS(Data!AK:AK,Data!Z:Z,"TM",Data!S:S,Data!M504,AA:AA,"U"),IF(Data!Z504="Country",SUMIFS(Data!AK:AK,Data!Z:Z,"TM",Data!R:R,Data!M504,AA:AA,"U"),"")))))))</f>
        <v>0</v>
      </c>
      <c r="AL504" s="18">
        <f>IF(Z504="TM",12000*0,IF(Data!Z504="AAM",SUMIFS(Data!AL:AL,Data!Z:Z,"TM",Data!X:X,Data!M504,AA:AA,"H"),IF(Data!Z504="AM",SUMIFS(Data!AL:AL,Data!Z:Z,"TM",Data!V:V,Data!M504,AA:AA,"H"),IF(Data!Z504="AZM",SUMIFS(Data!AL:AL,Data!Z:Z,"TM",Data!U:U,Data!M504,AA:AA,"H"),IF(Data!Z504="Zone",SUMIFS(Data!AL:AL,Data!Z:Z,"TM",Data!T:T,Data!M504,AA:AA,"H"),IF(Data!Z504="Region",SUMIFS(Data!AL:AL,Data!Z:Z,"TM",Data!S:S,Data!M504,AA:AA,"H"),IF(Data!Z504="Country",SUMIFS(Data!AL:AL,Data!Z:Z,"TM",Data!R:R,Data!M504,AA:AA,"H"),"")))))))</f>
        <v>0</v>
      </c>
      <c r="AM504" s="27">
        <f t="shared" si="132"/>
        <v>0</v>
      </c>
      <c r="AN504" s="26">
        <f t="shared" si="133"/>
        <v>0</v>
      </c>
      <c r="AO504" s="26">
        <f t="shared" si="134"/>
        <v>0</v>
      </c>
      <c r="AQ504" s="28">
        <f t="shared" si="135"/>
        <v>0</v>
      </c>
      <c r="AR504" s="18">
        <f t="shared" si="136"/>
        <v>0</v>
      </c>
      <c r="AS504" s="18">
        <f t="shared" si="137"/>
        <v>0</v>
      </c>
      <c r="AT504" s="27">
        <f t="shared" si="138"/>
        <v>0</v>
      </c>
      <c r="AU504" s="27"/>
      <c r="AV504" s="27"/>
      <c r="AW504" s="18">
        <f>IF(Z504="TM",(COUNTIFS(Orders!AD:AD,Data!M504,Orders!W:W,0,Orders!X:X,0,Orders!S:S,"*Ray*")+COUNTIFS(Orders!AD:AD,Data!M504,Orders!W:W,1,Orders!X:X,1,Orders!S:S,"*Ray*")+COUNTIFS(Orders!AD:AD,Data!M504,Orders!W:W,0,Orders!X:X,0,Orders!S:S,"*Fabric*")+COUNTIFS(Orders!AD:AD,Data!M504,Orders!W:W,1,Orders!X:X,1,Orders!S:S,"*Fabric*")),IF(Data!Z504="AAM",SUMIFS(Data!AW:AW,Data!Z:Z,"TM",Data!X:X,Data!M504),IF(Data!Z504="AM",SUMIFS(Data!AW:AW,Data!Z:Z,"TM",Data!V:V,Data!M504),IF(Data!Z504="AZM",SUMIFS(Data!AW:AW,Data!Z:Z,"TM",Data!U:U,Data!M504),IF(Data!Z504="Zone",SUMIFS(Data!AW:AW,Data!Z:Z,"TM",Data!T:T,Data!M504),IF(Data!Z504="Region",SUMIFS(Data!AW:AW,Data!Z:Z,"TM",Data!S:S,Data!M504),IF(Data!Z504="Country",SUMIFS(Data!AW:AW,Data!Z:Z,"TM",Data!R:R,Data!M504),0)))))))</f>
        <v>0</v>
      </c>
      <c r="AX504" s="18">
        <f>IF(Z504="TM",(COUNTIFS(Orders!AD:AD,Data!M504,Orders!W:W,0,Orders!X:X,0,Orders!S:S,"*Starter*")+COUNTIFS(Orders!AD:AD,Data!M504,Orders!W:W,1,Orders!X:X,1,Orders!S:S,"*Starter*")),IF(Data!Z504="AAM",SUMIFS(Data!AX:AX,Data!Z:Z,"TM",Data!X:X,Data!M504),IF(Data!Z504="AM",SUMIFS(Data!AX:AX,Data!Z:Z,"TM",Data!V:V,Data!M504),IF(Data!Z504="AZM",SUMIFS(Data!AX:AX,Data!Z:Z,"TM",Data!U:U,Data!M504),IF(Data!Z504="Zone",SUMIFS(Data!AX:AX,Data!Z:Z,"TM",Data!T:T,Data!M504),IF(Data!Z504="Region",SUMIFS(Data!AX:AX,Data!Z:Z,"TM",Data!S:S,Data!M504),IF(Data!Z504="Country",SUMIFS(Data!AX:AX,Data!Z:Z,"TM",Data!R:R,Data!M504),0)))))))</f>
        <v>0</v>
      </c>
      <c r="AY504" s="18">
        <f>IF(Z504="TM",(COUNTIFS(Orders!AD:AD,Data!M504,Orders!W:W,0,Orders!X:X,0,Orders!S:S,"*Pro*")+COUNTIFS(Orders!AD:AD,Data!M504,Orders!W:W,1,Orders!X:X,1,Orders!S:S,"*Pro*")),IF(Data!Z504="AAM",SUMIFS(Data!AY:AY,Data!Z:Z,"TM",Data!X:X,Data!M504),IF(Data!Z504="AM",SUMIFS(Data!AY:AY,Data!Z:Z,"TM",Data!V:V,Data!M504),IF(Data!Z504="AZM",SUMIFS(Data!AY:AY,Data!Z:Z,"TM",Data!U:U,Data!M504),IF(Data!Z504="Zone",SUMIFS(Data!AY:AY,Data!Z:Z,"TM",Data!T:T,Data!M504),IF(Data!Z504="Region",SUMIFS(Data!AY:AY,Data!Z:Z,"TM",Data!S:S,Data!M504),IF(Data!Z504="Country",SUMIFS(Data!AY:AY,Data!Z:Z,"TM",Data!R:R,Data!M504),0)))))))</f>
        <v>0</v>
      </c>
      <c r="AZ504" s="18">
        <f>IF(Z504="TM",(COUNTIFS(Orders!AD:AD,Data!M504,Orders!W:W,0,Orders!X:X,0,Orders!S:S,"*Tab*")+COUNTIFS(Orders!AD:AD,Data!M504,Orders!W:W,1,Orders!X:X,1,Orders!S:S,"*Tab*")),IF(Data!Z504="AAM",SUMIFS(Data!AZ:AZ,Data!Z:Z,"TM",Data!X:X,Data!M504),IF(Data!Z504="AM",SUMIFS(Data!AZ:AZ,Data!Z:Z,"TM",Data!V:V,Data!M504),IF(Data!Z504="AZM",SUMIFS(Data!AZ:AZ,Data!Z:Z,"TM",Data!U:U,Data!M504),IF(Data!Z504="Zone",SUMIFS(Data!AZ:AZ,Data!Z:Z,"TM",Data!T:T,Data!M504),IF(Data!Z504="Region",SUMIFS(Data!AZ:AZ,Data!Z:Z,"TM",Data!S:S,Data!M504),IF(Data!Z504="Country",SUMIFS(Data!AZ:AZ,Data!Z:Z,"TM",Data!R:R,Data!M504),0)))))))</f>
        <v>0</v>
      </c>
      <c r="BA504" s="18">
        <f>IF(Z504="TM",(COUNTIFS(Orders!AD:AD,Data!M504,Orders!W:W,0,Orders!X:X,0,Orders!S:S,"*Dental*")+COUNTIFS(Orders!AD:AD,Data!M504,Orders!W:W,1,Orders!X:X,1,Orders!S:S,"*Dental*")+COUNTIFS(Orders!AD:AD,Data!M504,Orders!W:W,0,Orders!X:X,0,Orders!S:S,"*Pediatric*")+COUNTIFS(Orders!AD:AD,Data!M504,Orders!W:W,1,Orders!X:X,1,Orders!S:S,"*Pediatric*")),IF(Data!Z504="AAM",SUMIFS(Data!BA:BA,Data!Z:Z,"TM",Data!X:X,Data!M504),IF(Data!Z504="AM",SUMIFS(Data!BA:BA,Data!Z:Z,"TM",Data!V:V,Data!M504),IF(Data!Z504="AZM",SUMIFS(Data!BA:BA,Data!Z:Z,"TM",Data!U:U,Data!M504),IF(Data!Z504="Zone",SUMIFS(Data!BA:BA,Data!Z:Z,"TM",Data!T:T,Data!M504),IF(Data!Z504="Region",SUMIFS(Data!BA:BA,Data!Z:Z,"TM",Data!S:S,Data!M504),IF(Data!Z504="Country",SUMIFS(Data!BA:BA,Data!Z:Z,"TM",Data!R:R,Data!M504),0)))))))</f>
        <v>0</v>
      </c>
      <c r="BB504" s="18">
        <f>IF(Z504="TM",(COUNTIFS(Orders!AD:AD,Data!M504,Orders!W:W,0,Orders!X:X,0,Orders!S:S,"*Fabric*")+COUNTIFS(Orders!AD:AD,Data!M504,Orders!W:W,1,Orders!X:X,1,Orders!S:S,"*Fabric*")),IF(Data!Z504="AAM",SUMIFS(Data!BB:BB,Data!Z:Z,"TM",Data!X:X,Data!M504),IF(Data!Z504="AM",SUMIFS(Data!BB:BB,Data!Z:Z,"TM",Data!V:V,Data!M504),IF(Data!Z504="AZM",SUMIFS(Data!BB:BB,Data!Z:Z,"TM",Data!U:U,Data!M504),IF(Data!Z504="Zone",SUMIFS(Data!BB:BB,Data!Z:Z,"TM",Data!T:T,Data!M504),IF(Data!Z504="Region",SUMIFS(Data!BB:BB,Data!Z:Z,"TM",Data!S:S,Data!M504),IF(Data!Z504="Country",SUMIFS(Data!BB:BB,Data!Z:Z,"TM",Data!R:R,Data!M504),0)))))))</f>
        <v>0</v>
      </c>
    </row>
    <row r="505" spans="1:54" ht="15.75" x14ac:dyDescent="0.3">
      <c r="A505" s="33" t="str">
        <f t="shared" si="139"/>
        <v/>
      </c>
      <c r="B505" s="33" t="b">
        <f t="shared" si="140"/>
        <v>1</v>
      </c>
      <c r="C505" s="33" t="e">
        <f>IF(ISERROR(SMALL($D$4:$D$594,E505)),””,SMALL($D$4:$D$594,E505))</f>
        <v>#NAME?</v>
      </c>
      <c r="D505" s="34" t="str">
        <f t="shared" si="141"/>
        <v/>
      </c>
      <c r="E505" s="33">
        <f>ROWS($E$4:E505)</f>
        <v>502</v>
      </c>
      <c r="F505" s="33">
        <f t="shared" si="142"/>
        <v>0</v>
      </c>
      <c r="G505" s="33">
        <f>IF(OR(Report!$C$7="",Report!$C$7="All Levels"),1,IF(Report!$C$7=Data!Z505,1,0))</f>
        <v>0</v>
      </c>
      <c r="H505" s="33">
        <f t="shared" si="143"/>
        <v>1</v>
      </c>
      <c r="I505" s="33">
        <f t="shared" si="144"/>
        <v>3</v>
      </c>
      <c r="J505" s="33">
        <f>IF(OR(Report!$F$7="",Report!$F$7="All AMs"),1,IF(Report!$F$7=Data!W505,1,0))</f>
        <v>1</v>
      </c>
      <c r="K505" s="33">
        <f>IF(OR(Report!$E$7="",Report!$E$7="All Zones"),1,IF(Report!$E$7=Data!P505,1,0))</f>
        <v>1</v>
      </c>
      <c r="L505" s="33">
        <f>IF(OR(Report!$D$7="",Report!$D$7="All Regions"),1,IF(Report!$D$7=Data!O505,1,0))</f>
        <v>1</v>
      </c>
      <c r="M505" s="67" t="s">
        <v>233</v>
      </c>
      <c r="N505" s="67" t="s">
        <v>1355</v>
      </c>
      <c r="O505" s="68" t="s">
        <v>21</v>
      </c>
      <c r="P505" s="68" t="s">
        <v>690</v>
      </c>
      <c r="Q505" s="68" t="s">
        <v>856</v>
      </c>
      <c r="R505" s="67" t="s">
        <v>777</v>
      </c>
      <c r="S505" s="67" t="s">
        <v>757</v>
      </c>
      <c r="T505" s="67" t="s">
        <v>759</v>
      </c>
      <c r="U505" s="67"/>
      <c r="V505" s="67" t="s">
        <v>857</v>
      </c>
      <c r="W505" s="67" t="s">
        <v>738</v>
      </c>
      <c r="X505" s="67" t="s">
        <v>337</v>
      </c>
      <c r="Y505" s="68" t="s">
        <v>361</v>
      </c>
      <c r="Z505" s="68" t="s">
        <v>13</v>
      </c>
      <c r="AA505" s="68" t="s">
        <v>70</v>
      </c>
      <c r="AB505" s="18">
        <f>IF(Z505="TM",IF(AA505="H",(COUNTIFS(Orders!AD:AD,Data!M505,Orders!W:W,0,Orders!X:X,0)+COUNTIFS(Orders!AD:AD,Data!M505,Orders!W:W,1,Orders!X:X,1)),0),IF(Data!Z505="AAM",SUMIFS(Data!AB:AB,Data!Z:Z,"TM",Data!X:X,Data!M505,AA:AA,"H"),IF(Data!Z505="AM",SUMIFS(Data!AB:AB,Data!Z:Z,"TM",Data!V:V,Data!M505,AA:AA,"H"),IF(Data!Z505="AZM",SUMIFS(Data!AB:AB,Data!Z:Z,"TM",Data!U:U,Data!M505,AA:AA,"H"),IF(Data!Z505="ZM",SUMIFS(Data!AB:AB,Data!Z:Z,"TM",Data!T:T,Data!M505,AA:AA,"H"),IF(Data!Z505="RM",SUMIFS(Data!AB:AB,Data!Z:Z,"TM",Data!S:S,Data!M505,AA:AA,"H"),IF(Data!Z505="CM",SUMIFS(Data!AB:AB,Data!Z:Z,"TM",Data!R:R,Data!M505,AA:AA,"H"),"")))))))</f>
        <v>0</v>
      </c>
      <c r="AC505" s="28">
        <f>IF(Z505="TM",IF(AA505="H",(SUMIFS(Orders!AG:AG,Orders!AD:AD,Data!M505,Orders!W:W,0,Orders!X:X,0)+SUMIFS(Orders!AG:AG,Orders!AD:AD,Data!M505,Orders!W:W,1,Orders!X:X,1))/12000,0),IF(Data!Z505="AAM",SUMIFS(Data!AC:AC,Data!Z:Z,"TM",Data!X:X,Data!M505,AA:AA,"H"),IF(Data!Z505="AM",SUMIFS(Data!AC:AC,Data!Z:Z,"TM",Data!V:V,Data!M505,AA:AA,"H"),IF(Data!Z505="AZM",SUMIFS(Data!AC:AC,Data!Z:Z,"TM",Data!U:U,Data!M505,AA:AA,"H"),IF(Data!Z505="Zone",SUMIFS(Data!AC:AC,Data!Z:Z,"TM",Data!T:T,Data!M505,AA:AA,"H"),IF(Data!Z505="Region",SUMIFS(Data!AC:AC,Data!Z:Z,"TM",Data!S:S,Data!M505,AA:AA,"H"),IF(Data!Z505="Country",SUMIFS(Data!AC:AC,Data!Z:Z,"TM",Data!R:R,Data!M505,AA:AA,"H"),"")))))))</f>
        <v>0</v>
      </c>
      <c r="AD505" s="18">
        <f>IF(Z505="TM",0,IF(Data!Z505="AAM",SUMIFS(Data!AD:AD,Data!Z:Z,"TM",Data!X:X,Data!M505,AA:AA,"H"),IF(Data!Z505="AM",SUMIFS(Data!AD:AD,Data!Z:Z,"TM",Data!V:V,Data!M505,AA:AA,"H"),IF(Data!Z505="AZM",SUMIFS(Data!AD:AD,Data!Z:Z,"TM",Data!U:U,Data!M505,AA:AA,"H"),IF(Data!Z505="Zone",SUMIFS(Data!AD:AD,Data!Z:Z,"TM",Data!T:T,Data!M505,AA:AA,"H"),IF(Data!Z505="Region",SUMIFS(Data!AD:AD,Data!Z:Z,"TM",Data!S:S,Data!M505,AA:AA,"H"),IF(Data!Z505="Country",SUMIFS(Data!AD:AD,Data!Z:Z,"TM",Data!R:R,Data!M505,AA:AA,"H"),"")))))))</f>
        <v>0</v>
      </c>
      <c r="AE505" s="27">
        <f t="shared" si="128"/>
        <v>0</v>
      </c>
      <c r="AF505" s="26">
        <f t="shared" si="129"/>
        <v>0</v>
      </c>
      <c r="AG505" s="26">
        <f t="shared" si="130"/>
        <v>0</v>
      </c>
      <c r="AH505" s="26">
        <f t="shared" si="131"/>
        <v>0</v>
      </c>
      <c r="AJ505" s="28">
        <f>IF(Z505="TM",IF(AA505="U",(SUMIFS(Orders!AG:AG,Orders!AD:AD,Data!M505,Orders!W:W,0,Orders!X:X,0)+SUMIFS(Orders!AG:AG,Orders!AD:AD,Data!M505,Orders!W:W,1,Orders!X:X,1))/12000,0),IF(Data!Z505="AAM",SUMIFS(Data!AJ:AJ,Data!Z:Z,"TM",Data!X:X,Data!M505,AA:AA,"U"),IF(Data!Z505="AM",SUMIFS(Data!AJ:AJ,Data!Z:Z,"TM",Data!V:V,Data!M505,AA:AA,"U"),IF(Data!Z505="AZM",SUMIFS(Data!AJ:AJ,Data!Z:Z,"TM",Data!U:U,Data!M505,AA:AA,"U"),IF(Data!Z505="Zone",SUMIFS(Data!AJ:AJ,Data!Z:Z,"TM",Data!T:T,Data!M505,AA:AA,"U"),IF(Data!Z505="Region",SUMIFS(Data!AJ:AJ,Data!Z:Z,"TM",Data!S:S,Data!M505,AA:AA,"U"),IF(Data!Z505="Country",SUMIFS(Data!AJ:AJ,Data!Z:Z,"TM",Data!R:R,Data!M505,AA:AA,"U"),"")))))))</f>
        <v>0</v>
      </c>
      <c r="AK505" s="18">
        <f>IF(Z505="TM",IF(AA505="U",(SUMIFS(Orders!AG:AG,Orders!AD:AD,Data!M505,Orders!W:W,0,Orders!X:X,0)+SUMIFS(Orders!AG:AG,Orders!AD:AD,Data!M505,Orders!W:W,1,Orders!X:X,1)),0),IF(Data!Z505="AAM",SUMIFS(Data!AK:AK,Data!Z:Z,"TM",Data!X:X,Data!M505,AA:AA,"U"),IF(Data!Z505="AM",SUMIFS(Data!AK:AK,Data!Z:Z,"TM",Data!V:V,Data!M505,AA:AA,"U"),IF(Data!Z505="AZM",SUMIFS(Data!AK:AK,Data!Z:Z,"TM",Data!U:U,Data!M505,AA:AA,"U"),IF(Data!Z505="Zone",SUMIFS(Data!AK:AK,Data!Z:Z,"TM",Data!T:T,Data!M505,AA:AA,"U"),IF(Data!Z505="Region",SUMIFS(Data!AK:AK,Data!Z:Z,"TM",Data!S:S,Data!M505,AA:AA,"U"),IF(Data!Z505="Country",SUMIFS(Data!AK:AK,Data!Z:Z,"TM",Data!R:R,Data!M505,AA:AA,"U"),"")))))))</f>
        <v>0</v>
      </c>
      <c r="AL505" s="18">
        <f>IF(Z505="TM",12000*0,IF(Data!Z505="AAM",SUMIFS(Data!AL:AL,Data!Z:Z,"TM",Data!X:X,Data!M505,AA:AA,"H"),IF(Data!Z505="AM",SUMIFS(Data!AL:AL,Data!Z:Z,"TM",Data!V:V,Data!M505,AA:AA,"H"),IF(Data!Z505="AZM",SUMIFS(Data!AL:AL,Data!Z:Z,"TM",Data!U:U,Data!M505,AA:AA,"H"),IF(Data!Z505="Zone",SUMIFS(Data!AL:AL,Data!Z:Z,"TM",Data!T:T,Data!M505,AA:AA,"H"),IF(Data!Z505="Region",SUMIFS(Data!AL:AL,Data!Z:Z,"TM",Data!S:S,Data!M505,AA:AA,"H"),IF(Data!Z505="Country",SUMIFS(Data!AL:AL,Data!Z:Z,"TM",Data!R:R,Data!M505,AA:AA,"H"),"")))))))</f>
        <v>0</v>
      </c>
      <c r="AM505" s="27">
        <f t="shared" si="132"/>
        <v>0</v>
      </c>
      <c r="AN505" s="26">
        <f t="shared" si="133"/>
        <v>0</v>
      </c>
      <c r="AO505" s="26">
        <f t="shared" si="134"/>
        <v>0</v>
      </c>
      <c r="AQ505" s="28">
        <f t="shared" si="135"/>
        <v>0</v>
      </c>
      <c r="AR505" s="18">
        <f t="shared" si="136"/>
        <v>0</v>
      </c>
      <c r="AS505" s="18">
        <f t="shared" si="137"/>
        <v>0</v>
      </c>
      <c r="AT505" s="27">
        <f t="shared" si="138"/>
        <v>0</v>
      </c>
      <c r="AU505" s="27"/>
      <c r="AV505" s="27"/>
      <c r="AW505" s="18">
        <f>IF(Z505="TM",(COUNTIFS(Orders!AD:AD,Data!M505,Orders!W:W,0,Orders!X:X,0,Orders!S:S,"*Ray*")+COUNTIFS(Orders!AD:AD,Data!M505,Orders!W:W,1,Orders!X:X,1,Orders!S:S,"*Ray*")+COUNTIFS(Orders!AD:AD,Data!M505,Orders!W:W,0,Orders!X:X,0,Orders!S:S,"*Fabric*")+COUNTIFS(Orders!AD:AD,Data!M505,Orders!W:W,1,Orders!X:X,1,Orders!S:S,"*Fabric*")),IF(Data!Z505="AAM",SUMIFS(Data!AW:AW,Data!Z:Z,"TM",Data!X:X,Data!M505),IF(Data!Z505="AM",SUMIFS(Data!AW:AW,Data!Z:Z,"TM",Data!V:V,Data!M505),IF(Data!Z505="AZM",SUMIFS(Data!AW:AW,Data!Z:Z,"TM",Data!U:U,Data!M505),IF(Data!Z505="Zone",SUMIFS(Data!AW:AW,Data!Z:Z,"TM",Data!T:T,Data!M505),IF(Data!Z505="Region",SUMIFS(Data!AW:AW,Data!Z:Z,"TM",Data!S:S,Data!M505),IF(Data!Z505="Country",SUMIFS(Data!AW:AW,Data!Z:Z,"TM",Data!R:R,Data!M505),0)))))))</f>
        <v>0</v>
      </c>
      <c r="AX505" s="18">
        <f>IF(Z505="TM",(COUNTIFS(Orders!AD:AD,Data!M505,Orders!W:W,0,Orders!X:X,0,Orders!S:S,"*Starter*")+COUNTIFS(Orders!AD:AD,Data!M505,Orders!W:W,1,Orders!X:X,1,Orders!S:S,"*Starter*")),IF(Data!Z505="AAM",SUMIFS(Data!AX:AX,Data!Z:Z,"TM",Data!X:X,Data!M505),IF(Data!Z505="AM",SUMIFS(Data!AX:AX,Data!Z:Z,"TM",Data!V:V,Data!M505),IF(Data!Z505="AZM",SUMIFS(Data!AX:AX,Data!Z:Z,"TM",Data!U:U,Data!M505),IF(Data!Z505="Zone",SUMIFS(Data!AX:AX,Data!Z:Z,"TM",Data!T:T,Data!M505),IF(Data!Z505="Region",SUMIFS(Data!AX:AX,Data!Z:Z,"TM",Data!S:S,Data!M505),IF(Data!Z505="Country",SUMIFS(Data!AX:AX,Data!Z:Z,"TM",Data!R:R,Data!M505),0)))))))</f>
        <v>0</v>
      </c>
      <c r="AY505" s="18">
        <f>IF(Z505="TM",(COUNTIFS(Orders!AD:AD,Data!M505,Orders!W:W,0,Orders!X:X,0,Orders!S:S,"*Pro*")+COUNTIFS(Orders!AD:AD,Data!M505,Orders!W:W,1,Orders!X:X,1,Orders!S:S,"*Pro*")),IF(Data!Z505="AAM",SUMIFS(Data!AY:AY,Data!Z:Z,"TM",Data!X:X,Data!M505),IF(Data!Z505="AM",SUMIFS(Data!AY:AY,Data!Z:Z,"TM",Data!V:V,Data!M505),IF(Data!Z505="AZM",SUMIFS(Data!AY:AY,Data!Z:Z,"TM",Data!U:U,Data!M505),IF(Data!Z505="Zone",SUMIFS(Data!AY:AY,Data!Z:Z,"TM",Data!T:T,Data!M505),IF(Data!Z505="Region",SUMIFS(Data!AY:AY,Data!Z:Z,"TM",Data!S:S,Data!M505),IF(Data!Z505="Country",SUMIFS(Data!AY:AY,Data!Z:Z,"TM",Data!R:R,Data!M505),0)))))))</f>
        <v>0</v>
      </c>
      <c r="AZ505" s="18">
        <f>IF(Z505="TM",(COUNTIFS(Orders!AD:AD,Data!M505,Orders!W:W,0,Orders!X:X,0,Orders!S:S,"*Tab*")+COUNTIFS(Orders!AD:AD,Data!M505,Orders!W:W,1,Orders!X:X,1,Orders!S:S,"*Tab*")),IF(Data!Z505="AAM",SUMIFS(Data!AZ:AZ,Data!Z:Z,"TM",Data!X:X,Data!M505),IF(Data!Z505="AM",SUMIFS(Data!AZ:AZ,Data!Z:Z,"TM",Data!V:V,Data!M505),IF(Data!Z505="AZM",SUMIFS(Data!AZ:AZ,Data!Z:Z,"TM",Data!U:U,Data!M505),IF(Data!Z505="Zone",SUMIFS(Data!AZ:AZ,Data!Z:Z,"TM",Data!T:T,Data!M505),IF(Data!Z505="Region",SUMIFS(Data!AZ:AZ,Data!Z:Z,"TM",Data!S:S,Data!M505),IF(Data!Z505="Country",SUMIFS(Data!AZ:AZ,Data!Z:Z,"TM",Data!R:R,Data!M505),0)))))))</f>
        <v>0</v>
      </c>
      <c r="BA505" s="18">
        <f>IF(Z505="TM",(COUNTIFS(Orders!AD:AD,Data!M505,Orders!W:W,0,Orders!X:X,0,Orders!S:S,"*Dental*")+COUNTIFS(Orders!AD:AD,Data!M505,Orders!W:W,1,Orders!X:X,1,Orders!S:S,"*Dental*")+COUNTIFS(Orders!AD:AD,Data!M505,Orders!W:W,0,Orders!X:X,0,Orders!S:S,"*Pediatric*")+COUNTIFS(Orders!AD:AD,Data!M505,Orders!W:W,1,Orders!X:X,1,Orders!S:S,"*Pediatric*")),IF(Data!Z505="AAM",SUMIFS(Data!BA:BA,Data!Z:Z,"TM",Data!X:X,Data!M505),IF(Data!Z505="AM",SUMIFS(Data!BA:BA,Data!Z:Z,"TM",Data!V:V,Data!M505),IF(Data!Z505="AZM",SUMIFS(Data!BA:BA,Data!Z:Z,"TM",Data!U:U,Data!M505),IF(Data!Z505="Zone",SUMIFS(Data!BA:BA,Data!Z:Z,"TM",Data!T:T,Data!M505),IF(Data!Z505="Region",SUMIFS(Data!BA:BA,Data!Z:Z,"TM",Data!S:S,Data!M505),IF(Data!Z505="Country",SUMIFS(Data!BA:BA,Data!Z:Z,"TM",Data!R:R,Data!M505),0)))))))</f>
        <v>0</v>
      </c>
      <c r="BB505" s="18">
        <f>IF(Z505="TM",(COUNTIFS(Orders!AD:AD,Data!M505,Orders!W:W,0,Orders!X:X,0,Orders!S:S,"*Fabric*")+COUNTIFS(Orders!AD:AD,Data!M505,Orders!W:W,1,Orders!X:X,1,Orders!S:S,"*Fabric*")),IF(Data!Z505="AAM",SUMIFS(Data!BB:BB,Data!Z:Z,"TM",Data!X:X,Data!M505),IF(Data!Z505="AM",SUMIFS(Data!BB:BB,Data!Z:Z,"TM",Data!V:V,Data!M505),IF(Data!Z505="AZM",SUMIFS(Data!BB:BB,Data!Z:Z,"TM",Data!U:U,Data!M505),IF(Data!Z505="Zone",SUMIFS(Data!BB:BB,Data!Z:Z,"TM",Data!T:T,Data!M505),IF(Data!Z505="Region",SUMIFS(Data!BB:BB,Data!Z:Z,"TM",Data!S:S,Data!M505),IF(Data!Z505="Country",SUMIFS(Data!BB:BB,Data!Z:Z,"TM",Data!R:R,Data!M505),0)))))))</f>
        <v>0</v>
      </c>
    </row>
    <row r="506" spans="1:54" ht="15.75" x14ac:dyDescent="0.3">
      <c r="A506" s="33" t="str">
        <f t="shared" si="139"/>
        <v/>
      </c>
      <c r="B506" s="33" t="b">
        <f t="shared" si="140"/>
        <v>1</v>
      </c>
      <c r="C506" s="33" t="e">
        <f>IF(ISERROR(SMALL($D$4:$D$594,E506)),””,SMALL($D$4:$D$594,E506))</f>
        <v>#NAME?</v>
      </c>
      <c r="D506" s="34" t="str">
        <f t="shared" si="141"/>
        <v/>
      </c>
      <c r="E506" s="33">
        <f>ROWS($E$4:E506)</f>
        <v>503</v>
      </c>
      <c r="F506" s="33">
        <f t="shared" si="142"/>
        <v>0</v>
      </c>
      <c r="G506" s="33">
        <f>IF(OR(Report!$C$7="",Report!$C$7="All Levels"),1,IF(Report!$C$7=Data!Z506,1,0))</f>
        <v>0</v>
      </c>
      <c r="H506" s="33">
        <f t="shared" si="143"/>
        <v>1</v>
      </c>
      <c r="I506" s="33">
        <f t="shared" si="144"/>
        <v>3</v>
      </c>
      <c r="J506" s="33">
        <f>IF(OR(Report!$F$7="",Report!$F$7="All AMs"),1,IF(Report!$F$7=Data!W506,1,0))</f>
        <v>1</v>
      </c>
      <c r="K506" s="33">
        <f>IF(OR(Report!$E$7="",Report!$E$7="All Zones"),1,IF(Report!$E$7=Data!P506,1,0))</f>
        <v>1</v>
      </c>
      <c r="L506" s="33">
        <f>IF(OR(Report!$D$7="",Report!$D$7="All Regions"),1,IF(Report!$D$7=Data!O506,1,0))</f>
        <v>1</v>
      </c>
      <c r="M506" s="67" t="s">
        <v>329</v>
      </c>
      <c r="N506" s="67" t="s">
        <v>1356</v>
      </c>
      <c r="O506" s="68" t="s">
        <v>21</v>
      </c>
      <c r="P506" s="68" t="s">
        <v>690</v>
      </c>
      <c r="Q506" s="68" t="s">
        <v>856</v>
      </c>
      <c r="R506" s="67" t="s">
        <v>777</v>
      </c>
      <c r="S506" s="67" t="s">
        <v>757</v>
      </c>
      <c r="T506" s="67" t="s">
        <v>759</v>
      </c>
      <c r="U506" s="67"/>
      <c r="V506" s="67" t="s">
        <v>857</v>
      </c>
      <c r="W506" s="67" t="s">
        <v>738</v>
      </c>
      <c r="X506" s="67" t="s">
        <v>337</v>
      </c>
      <c r="Y506" s="68" t="s">
        <v>361</v>
      </c>
      <c r="Z506" s="68" t="s">
        <v>13</v>
      </c>
      <c r="AA506" s="68" t="s">
        <v>70</v>
      </c>
      <c r="AB506" s="18">
        <f>IF(Z506="TM",IF(AA506="H",(COUNTIFS(Orders!AD:AD,Data!M506,Orders!W:W,0,Orders!X:X,0)+COUNTIFS(Orders!AD:AD,Data!M506,Orders!W:W,1,Orders!X:X,1)),0),IF(Data!Z506="AAM",SUMIFS(Data!AB:AB,Data!Z:Z,"TM",Data!X:X,Data!M506,AA:AA,"H"),IF(Data!Z506="AM",SUMIFS(Data!AB:AB,Data!Z:Z,"TM",Data!V:V,Data!M506,AA:AA,"H"),IF(Data!Z506="AZM",SUMIFS(Data!AB:AB,Data!Z:Z,"TM",Data!U:U,Data!M506,AA:AA,"H"),IF(Data!Z506="ZM",SUMIFS(Data!AB:AB,Data!Z:Z,"TM",Data!T:T,Data!M506,AA:AA,"H"),IF(Data!Z506="RM",SUMIFS(Data!AB:AB,Data!Z:Z,"TM",Data!S:S,Data!M506,AA:AA,"H"),IF(Data!Z506="CM",SUMIFS(Data!AB:AB,Data!Z:Z,"TM",Data!R:R,Data!M506,AA:AA,"H"),"")))))))</f>
        <v>2</v>
      </c>
      <c r="AC506" s="28">
        <f>IF(Z506="TM",IF(AA506="H",(SUMIFS(Orders!AG:AG,Orders!AD:AD,Data!M506,Orders!W:W,0,Orders!X:X,0)+SUMIFS(Orders!AG:AG,Orders!AD:AD,Data!M506,Orders!W:W,1,Orders!X:X,1))/12000,0),IF(Data!Z506="AAM",SUMIFS(Data!AC:AC,Data!Z:Z,"TM",Data!X:X,Data!M506,AA:AA,"H"),IF(Data!Z506="AM",SUMIFS(Data!AC:AC,Data!Z:Z,"TM",Data!V:V,Data!M506,AA:AA,"H"),IF(Data!Z506="AZM",SUMIFS(Data!AC:AC,Data!Z:Z,"TM",Data!U:U,Data!M506,AA:AA,"H"),IF(Data!Z506="Zone",SUMIFS(Data!AC:AC,Data!Z:Z,"TM",Data!T:T,Data!M506,AA:AA,"H"),IF(Data!Z506="Region",SUMIFS(Data!AC:AC,Data!Z:Z,"TM",Data!S:S,Data!M506,AA:AA,"H"),IF(Data!Z506="Country",SUMIFS(Data!AC:AC,Data!Z:Z,"TM",Data!R:R,Data!M506,AA:AA,"H"),"")))))))</f>
        <v>4.9980000000000002</v>
      </c>
      <c r="AD506" s="18">
        <f>IF(Z506="TM",0,IF(Data!Z506="AAM",SUMIFS(Data!AD:AD,Data!Z:Z,"TM",Data!X:X,Data!M506,AA:AA,"H"),IF(Data!Z506="AM",SUMIFS(Data!AD:AD,Data!Z:Z,"TM",Data!V:V,Data!M506,AA:AA,"H"),IF(Data!Z506="AZM",SUMIFS(Data!AD:AD,Data!Z:Z,"TM",Data!U:U,Data!M506,AA:AA,"H"),IF(Data!Z506="Zone",SUMIFS(Data!AD:AD,Data!Z:Z,"TM",Data!T:T,Data!M506,AA:AA,"H"),IF(Data!Z506="Region",SUMIFS(Data!AD:AD,Data!Z:Z,"TM",Data!S:S,Data!M506,AA:AA,"H"),IF(Data!Z506="Country",SUMIFS(Data!AD:AD,Data!Z:Z,"TM",Data!R:R,Data!M506,AA:AA,"H"),"")))))))</f>
        <v>0</v>
      </c>
      <c r="AE506" s="27">
        <f t="shared" si="128"/>
        <v>0</v>
      </c>
      <c r="AF506" s="26">
        <f t="shared" si="129"/>
        <v>2499</v>
      </c>
      <c r="AG506" s="26">
        <f t="shared" si="130"/>
        <v>4.9980000000000002</v>
      </c>
      <c r="AH506" s="26">
        <f t="shared" si="131"/>
        <v>0</v>
      </c>
      <c r="AJ506" s="28">
        <f>IF(Z506="TM",IF(AA506="U",(SUMIFS(Orders!AG:AG,Orders!AD:AD,Data!M506,Orders!W:W,0,Orders!X:X,0)+SUMIFS(Orders!AG:AG,Orders!AD:AD,Data!M506,Orders!W:W,1,Orders!X:X,1))/12000,0),IF(Data!Z506="AAM",SUMIFS(Data!AJ:AJ,Data!Z:Z,"TM",Data!X:X,Data!M506,AA:AA,"U"),IF(Data!Z506="AM",SUMIFS(Data!AJ:AJ,Data!Z:Z,"TM",Data!V:V,Data!M506,AA:AA,"U"),IF(Data!Z506="AZM",SUMIFS(Data!AJ:AJ,Data!Z:Z,"TM",Data!U:U,Data!M506,AA:AA,"U"),IF(Data!Z506="Zone",SUMIFS(Data!AJ:AJ,Data!Z:Z,"TM",Data!T:T,Data!M506,AA:AA,"U"),IF(Data!Z506="Region",SUMIFS(Data!AJ:AJ,Data!Z:Z,"TM",Data!S:S,Data!M506,AA:AA,"U"),IF(Data!Z506="Country",SUMIFS(Data!AJ:AJ,Data!Z:Z,"TM",Data!R:R,Data!M506,AA:AA,"U"),"")))))))</f>
        <v>0</v>
      </c>
      <c r="AK506" s="18">
        <f>IF(Z506="TM",IF(AA506="U",(SUMIFS(Orders!AG:AG,Orders!AD:AD,Data!M506,Orders!W:W,0,Orders!X:X,0)+SUMIFS(Orders!AG:AG,Orders!AD:AD,Data!M506,Orders!W:W,1,Orders!X:X,1)),0),IF(Data!Z506="AAM",SUMIFS(Data!AK:AK,Data!Z:Z,"TM",Data!X:X,Data!M506,AA:AA,"U"),IF(Data!Z506="AM",SUMIFS(Data!AK:AK,Data!Z:Z,"TM",Data!V:V,Data!M506,AA:AA,"U"),IF(Data!Z506="AZM",SUMIFS(Data!AK:AK,Data!Z:Z,"TM",Data!U:U,Data!M506,AA:AA,"U"),IF(Data!Z506="Zone",SUMIFS(Data!AK:AK,Data!Z:Z,"TM",Data!T:T,Data!M506,AA:AA,"U"),IF(Data!Z506="Region",SUMIFS(Data!AK:AK,Data!Z:Z,"TM",Data!S:S,Data!M506,AA:AA,"U"),IF(Data!Z506="Country",SUMIFS(Data!AK:AK,Data!Z:Z,"TM",Data!R:R,Data!M506,AA:AA,"U"),"")))))))</f>
        <v>0</v>
      </c>
      <c r="AL506" s="18">
        <f>IF(Z506="TM",12000*0,IF(Data!Z506="AAM",SUMIFS(Data!AL:AL,Data!Z:Z,"TM",Data!X:X,Data!M506,AA:AA,"H"),IF(Data!Z506="AM",SUMIFS(Data!AL:AL,Data!Z:Z,"TM",Data!V:V,Data!M506,AA:AA,"H"),IF(Data!Z506="AZM",SUMIFS(Data!AL:AL,Data!Z:Z,"TM",Data!U:U,Data!M506,AA:AA,"H"),IF(Data!Z506="Zone",SUMIFS(Data!AL:AL,Data!Z:Z,"TM",Data!T:T,Data!M506,AA:AA,"H"),IF(Data!Z506="Region",SUMIFS(Data!AL:AL,Data!Z:Z,"TM",Data!S:S,Data!M506,AA:AA,"H"),IF(Data!Z506="Country",SUMIFS(Data!AL:AL,Data!Z:Z,"TM",Data!R:R,Data!M506,AA:AA,"H"),"")))))))</f>
        <v>0</v>
      </c>
      <c r="AM506" s="27">
        <f t="shared" si="132"/>
        <v>0</v>
      </c>
      <c r="AN506" s="26">
        <f t="shared" si="133"/>
        <v>4.9980000000000002</v>
      </c>
      <c r="AO506" s="26">
        <f t="shared" si="134"/>
        <v>0</v>
      </c>
      <c r="AQ506" s="28">
        <f t="shared" si="135"/>
        <v>4.9980000000000002</v>
      </c>
      <c r="AR506" s="18">
        <f t="shared" si="136"/>
        <v>59976</v>
      </c>
      <c r="AS506" s="18">
        <f t="shared" si="137"/>
        <v>0</v>
      </c>
      <c r="AT506" s="27">
        <f t="shared" si="138"/>
        <v>0</v>
      </c>
      <c r="AU506" s="27"/>
      <c r="AV506" s="27"/>
      <c r="AW506" s="18">
        <f>IF(Z506="TM",(COUNTIFS(Orders!AD:AD,Data!M506,Orders!W:W,0,Orders!X:X,0,Orders!S:S,"*Ray*")+COUNTIFS(Orders!AD:AD,Data!M506,Orders!W:W,1,Orders!X:X,1,Orders!S:S,"*Ray*")+COUNTIFS(Orders!AD:AD,Data!M506,Orders!W:W,0,Orders!X:X,0,Orders!S:S,"*Fabric*")+COUNTIFS(Orders!AD:AD,Data!M506,Orders!W:W,1,Orders!X:X,1,Orders!S:S,"*Fabric*")),IF(Data!Z506="AAM",SUMIFS(Data!AW:AW,Data!Z:Z,"TM",Data!X:X,Data!M506),IF(Data!Z506="AM",SUMIFS(Data!AW:AW,Data!Z:Z,"TM",Data!V:V,Data!M506),IF(Data!Z506="AZM",SUMIFS(Data!AW:AW,Data!Z:Z,"TM",Data!U:U,Data!M506),IF(Data!Z506="Zone",SUMIFS(Data!AW:AW,Data!Z:Z,"TM",Data!T:T,Data!M506),IF(Data!Z506="Region",SUMIFS(Data!AW:AW,Data!Z:Z,"TM",Data!S:S,Data!M506),IF(Data!Z506="Country",SUMIFS(Data!AW:AW,Data!Z:Z,"TM",Data!R:R,Data!M506),0)))))))</f>
        <v>2</v>
      </c>
      <c r="AX506" s="18">
        <f>IF(Z506="TM",(COUNTIFS(Orders!AD:AD,Data!M506,Orders!W:W,0,Orders!X:X,0,Orders!S:S,"*Starter*")+COUNTIFS(Orders!AD:AD,Data!M506,Orders!W:W,1,Orders!X:X,1,Orders!S:S,"*Starter*")),IF(Data!Z506="AAM",SUMIFS(Data!AX:AX,Data!Z:Z,"TM",Data!X:X,Data!M506),IF(Data!Z506="AM",SUMIFS(Data!AX:AX,Data!Z:Z,"TM",Data!V:V,Data!M506),IF(Data!Z506="AZM",SUMIFS(Data!AX:AX,Data!Z:Z,"TM",Data!U:U,Data!M506),IF(Data!Z506="Zone",SUMIFS(Data!AX:AX,Data!Z:Z,"TM",Data!T:T,Data!M506),IF(Data!Z506="Region",SUMIFS(Data!AX:AX,Data!Z:Z,"TM",Data!S:S,Data!M506),IF(Data!Z506="Country",SUMIFS(Data!AX:AX,Data!Z:Z,"TM",Data!R:R,Data!M506),0)))))))</f>
        <v>2</v>
      </c>
      <c r="AY506" s="18">
        <f>IF(Z506="TM",(COUNTIFS(Orders!AD:AD,Data!M506,Orders!W:W,0,Orders!X:X,0,Orders!S:S,"*Pro*")+COUNTIFS(Orders!AD:AD,Data!M506,Orders!W:W,1,Orders!X:X,1,Orders!S:S,"*Pro*")),IF(Data!Z506="AAM",SUMIFS(Data!AY:AY,Data!Z:Z,"TM",Data!X:X,Data!M506),IF(Data!Z506="AM",SUMIFS(Data!AY:AY,Data!Z:Z,"TM",Data!V:V,Data!M506),IF(Data!Z506="AZM",SUMIFS(Data!AY:AY,Data!Z:Z,"TM",Data!U:U,Data!M506),IF(Data!Z506="Zone",SUMIFS(Data!AY:AY,Data!Z:Z,"TM",Data!T:T,Data!M506),IF(Data!Z506="Region",SUMIFS(Data!AY:AY,Data!Z:Z,"TM",Data!S:S,Data!M506),IF(Data!Z506="Country",SUMIFS(Data!AY:AY,Data!Z:Z,"TM",Data!R:R,Data!M506),0)))))))</f>
        <v>0</v>
      </c>
      <c r="AZ506" s="18">
        <f>IF(Z506="TM",(COUNTIFS(Orders!AD:AD,Data!M506,Orders!W:W,0,Orders!X:X,0,Orders!S:S,"*Tab*")+COUNTIFS(Orders!AD:AD,Data!M506,Orders!W:W,1,Orders!X:X,1,Orders!S:S,"*Tab*")),IF(Data!Z506="AAM",SUMIFS(Data!AZ:AZ,Data!Z:Z,"TM",Data!X:X,Data!M506),IF(Data!Z506="AM",SUMIFS(Data!AZ:AZ,Data!Z:Z,"TM",Data!V:V,Data!M506),IF(Data!Z506="AZM",SUMIFS(Data!AZ:AZ,Data!Z:Z,"TM",Data!U:U,Data!M506),IF(Data!Z506="Zone",SUMIFS(Data!AZ:AZ,Data!Z:Z,"TM",Data!T:T,Data!M506),IF(Data!Z506="Region",SUMIFS(Data!AZ:AZ,Data!Z:Z,"TM",Data!S:S,Data!M506),IF(Data!Z506="Country",SUMIFS(Data!AZ:AZ,Data!Z:Z,"TM",Data!R:R,Data!M506),0)))))))</f>
        <v>2</v>
      </c>
      <c r="BA506" s="18">
        <f>IF(Z506="TM",(COUNTIFS(Orders!AD:AD,Data!M506,Orders!W:W,0,Orders!X:X,0,Orders!S:S,"*Dental*")+COUNTIFS(Orders!AD:AD,Data!M506,Orders!W:W,1,Orders!X:X,1,Orders!S:S,"*Dental*")+COUNTIFS(Orders!AD:AD,Data!M506,Orders!W:W,0,Orders!X:X,0,Orders!S:S,"*Pediatric*")+COUNTIFS(Orders!AD:AD,Data!M506,Orders!W:W,1,Orders!X:X,1,Orders!S:S,"*Pediatric*")),IF(Data!Z506="AAM",SUMIFS(Data!BA:BA,Data!Z:Z,"TM",Data!X:X,Data!M506),IF(Data!Z506="AM",SUMIFS(Data!BA:BA,Data!Z:Z,"TM",Data!V:V,Data!M506),IF(Data!Z506="AZM",SUMIFS(Data!BA:BA,Data!Z:Z,"TM",Data!U:U,Data!M506),IF(Data!Z506="Zone",SUMIFS(Data!BA:BA,Data!Z:Z,"TM",Data!T:T,Data!M506),IF(Data!Z506="Region",SUMIFS(Data!BA:BA,Data!Z:Z,"TM",Data!S:S,Data!M506),IF(Data!Z506="Country",SUMIFS(Data!BA:BA,Data!Z:Z,"TM",Data!R:R,Data!M506),0)))))))</f>
        <v>0</v>
      </c>
      <c r="BB506" s="18">
        <f>IF(Z506="TM",(COUNTIFS(Orders!AD:AD,Data!M506,Orders!W:W,0,Orders!X:X,0,Orders!S:S,"*Fabric*")+COUNTIFS(Orders!AD:AD,Data!M506,Orders!W:W,1,Orders!X:X,1,Orders!S:S,"*Fabric*")),IF(Data!Z506="AAM",SUMIFS(Data!BB:BB,Data!Z:Z,"TM",Data!X:X,Data!M506),IF(Data!Z506="AM",SUMIFS(Data!BB:BB,Data!Z:Z,"TM",Data!V:V,Data!M506),IF(Data!Z506="AZM",SUMIFS(Data!BB:BB,Data!Z:Z,"TM",Data!U:U,Data!M506),IF(Data!Z506="Zone",SUMIFS(Data!BB:BB,Data!Z:Z,"TM",Data!T:T,Data!M506),IF(Data!Z506="Region",SUMIFS(Data!BB:BB,Data!Z:Z,"TM",Data!S:S,Data!M506),IF(Data!Z506="Country",SUMIFS(Data!BB:BB,Data!Z:Z,"TM",Data!R:R,Data!M506),0)))))))</f>
        <v>0</v>
      </c>
    </row>
    <row r="507" spans="1:54" ht="15.75" x14ac:dyDescent="0.3">
      <c r="A507" s="33" t="str">
        <f t="shared" si="139"/>
        <v/>
      </c>
      <c r="B507" s="33" t="b">
        <f t="shared" si="140"/>
        <v>1</v>
      </c>
      <c r="C507" s="33" t="e">
        <f>IF(ISERROR(SMALL($D$4:$D$594,E507)),””,SMALL($D$4:$D$594,E507))</f>
        <v>#NAME?</v>
      </c>
      <c r="D507" s="34" t="str">
        <f t="shared" si="141"/>
        <v/>
      </c>
      <c r="E507" s="33">
        <f>ROWS($E$4:E507)</f>
        <v>504</v>
      </c>
      <c r="F507" s="33">
        <f t="shared" si="142"/>
        <v>0</v>
      </c>
      <c r="G507" s="33">
        <f>IF(OR(Report!$C$7="",Report!$C$7="All Levels"),1,IF(Report!$C$7=Data!Z507,1,0))</f>
        <v>0</v>
      </c>
      <c r="H507" s="33">
        <f t="shared" si="143"/>
        <v>1</v>
      </c>
      <c r="I507" s="33">
        <f t="shared" si="144"/>
        <v>3</v>
      </c>
      <c r="J507" s="33">
        <f>IF(OR(Report!$F$7="",Report!$F$7="All AMs"),1,IF(Report!$F$7=Data!W507,1,0))</f>
        <v>1</v>
      </c>
      <c r="K507" s="33">
        <f>IF(OR(Report!$E$7="",Report!$E$7="All Zones"),1,IF(Report!$E$7=Data!P507,1,0))</f>
        <v>1</v>
      </c>
      <c r="L507" s="33">
        <f>IF(OR(Report!$D$7="",Report!$D$7="All Regions"),1,IF(Report!$D$7=Data!O507,1,0))</f>
        <v>1</v>
      </c>
      <c r="M507" s="67" t="s">
        <v>391</v>
      </c>
      <c r="N507" s="67" t="s">
        <v>1357</v>
      </c>
      <c r="O507" s="68" t="s">
        <v>21</v>
      </c>
      <c r="P507" s="68" t="s">
        <v>690</v>
      </c>
      <c r="Q507" s="68" t="s">
        <v>856</v>
      </c>
      <c r="R507" s="67" t="s">
        <v>777</v>
      </c>
      <c r="S507" s="67" t="s">
        <v>757</v>
      </c>
      <c r="T507" s="67" t="s">
        <v>759</v>
      </c>
      <c r="U507" s="67"/>
      <c r="V507" s="67" t="s">
        <v>857</v>
      </c>
      <c r="W507" s="67" t="s">
        <v>738</v>
      </c>
      <c r="X507" s="67" t="s">
        <v>337</v>
      </c>
      <c r="Y507" s="68" t="s">
        <v>361</v>
      </c>
      <c r="Z507" s="68" t="s">
        <v>13</v>
      </c>
      <c r="AA507" s="68" t="s">
        <v>70</v>
      </c>
      <c r="AB507" s="18">
        <f>IF(Z507="TM",IF(AA507="H",(COUNTIFS(Orders!AD:AD,Data!M507,Orders!W:W,0,Orders!X:X,0)+COUNTIFS(Orders!AD:AD,Data!M507,Orders!W:W,1,Orders!X:X,1)),0),IF(Data!Z507="AAM",SUMIFS(Data!AB:AB,Data!Z:Z,"TM",Data!X:X,Data!M507,AA:AA,"H"),IF(Data!Z507="AM",SUMIFS(Data!AB:AB,Data!Z:Z,"TM",Data!V:V,Data!M507,AA:AA,"H"),IF(Data!Z507="AZM",SUMIFS(Data!AB:AB,Data!Z:Z,"TM",Data!U:U,Data!M507,AA:AA,"H"),IF(Data!Z507="ZM",SUMIFS(Data!AB:AB,Data!Z:Z,"TM",Data!T:T,Data!M507,AA:AA,"H"),IF(Data!Z507="RM",SUMIFS(Data!AB:AB,Data!Z:Z,"TM",Data!S:S,Data!M507,AA:AA,"H"),IF(Data!Z507="CM",SUMIFS(Data!AB:AB,Data!Z:Z,"TM",Data!R:R,Data!M507,AA:AA,"H"),"")))))))</f>
        <v>0</v>
      </c>
      <c r="AC507" s="28">
        <f>IF(Z507="TM",IF(AA507="H",(SUMIFS(Orders!AG:AG,Orders!AD:AD,Data!M507,Orders!W:W,0,Orders!X:X,0)+SUMIFS(Orders!AG:AG,Orders!AD:AD,Data!M507,Orders!W:W,1,Orders!X:X,1))/12000,0),IF(Data!Z507="AAM",SUMIFS(Data!AC:AC,Data!Z:Z,"TM",Data!X:X,Data!M507,AA:AA,"H"),IF(Data!Z507="AM",SUMIFS(Data!AC:AC,Data!Z:Z,"TM",Data!V:V,Data!M507,AA:AA,"H"),IF(Data!Z507="AZM",SUMIFS(Data!AC:AC,Data!Z:Z,"TM",Data!U:U,Data!M507,AA:AA,"H"),IF(Data!Z507="Zone",SUMIFS(Data!AC:AC,Data!Z:Z,"TM",Data!T:T,Data!M507,AA:AA,"H"),IF(Data!Z507="Region",SUMIFS(Data!AC:AC,Data!Z:Z,"TM",Data!S:S,Data!M507,AA:AA,"H"),IF(Data!Z507="Country",SUMIFS(Data!AC:AC,Data!Z:Z,"TM",Data!R:R,Data!M507,AA:AA,"H"),"")))))))</f>
        <v>0</v>
      </c>
      <c r="AD507" s="18">
        <f>IF(Z507="TM",0,IF(Data!Z507="AAM",SUMIFS(Data!AD:AD,Data!Z:Z,"TM",Data!X:X,Data!M507,AA:AA,"H"),IF(Data!Z507="AM",SUMIFS(Data!AD:AD,Data!Z:Z,"TM",Data!V:V,Data!M507,AA:AA,"H"),IF(Data!Z507="AZM",SUMIFS(Data!AD:AD,Data!Z:Z,"TM",Data!U:U,Data!M507,AA:AA,"H"),IF(Data!Z507="Zone",SUMIFS(Data!AD:AD,Data!Z:Z,"TM",Data!T:T,Data!M507,AA:AA,"H"),IF(Data!Z507="Region",SUMIFS(Data!AD:AD,Data!Z:Z,"TM",Data!S:S,Data!M507,AA:AA,"H"),IF(Data!Z507="Country",SUMIFS(Data!AD:AD,Data!Z:Z,"TM",Data!R:R,Data!M507,AA:AA,"H"),"")))))))</f>
        <v>0</v>
      </c>
      <c r="AE507" s="27">
        <f t="shared" si="128"/>
        <v>0</v>
      </c>
      <c r="AF507" s="26">
        <f t="shared" si="129"/>
        <v>0</v>
      </c>
      <c r="AG507" s="26">
        <f t="shared" si="130"/>
        <v>0</v>
      </c>
      <c r="AH507" s="26">
        <f t="shared" si="131"/>
        <v>0</v>
      </c>
      <c r="AJ507" s="28">
        <f>IF(Z507="TM",IF(AA507="U",(SUMIFS(Orders!AG:AG,Orders!AD:AD,Data!M507,Orders!W:W,0,Orders!X:X,0)+SUMIFS(Orders!AG:AG,Orders!AD:AD,Data!M507,Orders!W:W,1,Orders!X:X,1))/12000,0),IF(Data!Z507="AAM",SUMIFS(Data!AJ:AJ,Data!Z:Z,"TM",Data!X:X,Data!M507,AA:AA,"U"),IF(Data!Z507="AM",SUMIFS(Data!AJ:AJ,Data!Z:Z,"TM",Data!V:V,Data!M507,AA:AA,"U"),IF(Data!Z507="AZM",SUMIFS(Data!AJ:AJ,Data!Z:Z,"TM",Data!U:U,Data!M507,AA:AA,"U"),IF(Data!Z507="Zone",SUMIFS(Data!AJ:AJ,Data!Z:Z,"TM",Data!T:T,Data!M507,AA:AA,"U"),IF(Data!Z507="Region",SUMIFS(Data!AJ:AJ,Data!Z:Z,"TM",Data!S:S,Data!M507,AA:AA,"U"),IF(Data!Z507="Country",SUMIFS(Data!AJ:AJ,Data!Z:Z,"TM",Data!R:R,Data!M507,AA:AA,"U"),"")))))))</f>
        <v>0</v>
      </c>
      <c r="AK507" s="18">
        <f>IF(Z507="TM",IF(AA507="U",(SUMIFS(Orders!AG:AG,Orders!AD:AD,Data!M507,Orders!W:W,0,Orders!X:X,0)+SUMIFS(Orders!AG:AG,Orders!AD:AD,Data!M507,Orders!W:W,1,Orders!X:X,1)),0),IF(Data!Z507="AAM",SUMIFS(Data!AK:AK,Data!Z:Z,"TM",Data!X:X,Data!M507,AA:AA,"U"),IF(Data!Z507="AM",SUMIFS(Data!AK:AK,Data!Z:Z,"TM",Data!V:V,Data!M507,AA:AA,"U"),IF(Data!Z507="AZM",SUMIFS(Data!AK:AK,Data!Z:Z,"TM",Data!U:U,Data!M507,AA:AA,"U"),IF(Data!Z507="Zone",SUMIFS(Data!AK:AK,Data!Z:Z,"TM",Data!T:T,Data!M507,AA:AA,"U"),IF(Data!Z507="Region",SUMIFS(Data!AK:AK,Data!Z:Z,"TM",Data!S:S,Data!M507,AA:AA,"U"),IF(Data!Z507="Country",SUMIFS(Data!AK:AK,Data!Z:Z,"TM",Data!R:R,Data!M507,AA:AA,"U"),"")))))))</f>
        <v>0</v>
      </c>
      <c r="AL507" s="18">
        <f>IF(Z507="TM",12000*0,IF(Data!Z507="AAM",SUMIFS(Data!AL:AL,Data!Z:Z,"TM",Data!X:X,Data!M507,AA:AA,"H"),IF(Data!Z507="AM",SUMIFS(Data!AL:AL,Data!Z:Z,"TM",Data!V:V,Data!M507,AA:AA,"H"),IF(Data!Z507="AZM",SUMIFS(Data!AL:AL,Data!Z:Z,"TM",Data!U:U,Data!M507,AA:AA,"H"),IF(Data!Z507="Zone",SUMIFS(Data!AL:AL,Data!Z:Z,"TM",Data!T:T,Data!M507,AA:AA,"H"),IF(Data!Z507="Region",SUMIFS(Data!AL:AL,Data!Z:Z,"TM",Data!S:S,Data!M507,AA:AA,"H"),IF(Data!Z507="Country",SUMIFS(Data!AL:AL,Data!Z:Z,"TM",Data!R:R,Data!M507,AA:AA,"H"),"")))))))</f>
        <v>0</v>
      </c>
      <c r="AM507" s="27">
        <f t="shared" si="132"/>
        <v>0</v>
      </c>
      <c r="AN507" s="26">
        <f t="shared" si="133"/>
        <v>0</v>
      </c>
      <c r="AO507" s="26">
        <f t="shared" si="134"/>
        <v>0</v>
      </c>
      <c r="AQ507" s="28">
        <f t="shared" si="135"/>
        <v>0</v>
      </c>
      <c r="AR507" s="18">
        <f t="shared" si="136"/>
        <v>0</v>
      </c>
      <c r="AS507" s="18">
        <f t="shared" si="137"/>
        <v>0</v>
      </c>
      <c r="AT507" s="27">
        <f t="shared" si="138"/>
        <v>0</v>
      </c>
      <c r="AU507" s="27"/>
      <c r="AV507" s="27"/>
      <c r="AW507" s="18">
        <f>IF(Z507="TM",(COUNTIFS(Orders!AD:AD,Data!M507,Orders!W:W,0,Orders!X:X,0,Orders!S:S,"*Ray*")+COUNTIFS(Orders!AD:AD,Data!M507,Orders!W:W,1,Orders!X:X,1,Orders!S:S,"*Ray*")+COUNTIFS(Orders!AD:AD,Data!M507,Orders!W:W,0,Orders!X:X,0,Orders!S:S,"*Fabric*")+COUNTIFS(Orders!AD:AD,Data!M507,Orders!W:W,1,Orders!X:X,1,Orders!S:S,"*Fabric*")),IF(Data!Z507="AAM",SUMIFS(Data!AW:AW,Data!Z:Z,"TM",Data!X:X,Data!M507),IF(Data!Z507="AM",SUMIFS(Data!AW:AW,Data!Z:Z,"TM",Data!V:V,Data!M507),IF(Data!Z507="AZM",SUMIFS(Data!AW:AW,Data!Z:Z,"TM",Data!U:U,Data!M507),IF(Data!Z507="Zone",SUMIFS(Data!AW:AW,Data!Z:Z,"TM",Data!T:T,Data!M507),IF(Data!Z507="Region",SUMIFS(Data!AW:AW,Data!Z:Z,"TM",Data!S:S,Data!M507),IF(Data!Z507="Country",SUMIFS(Data!AW:AW,Data!Z:Z,"TM",Data!R:R,Data!M507),0)))))))</f>
        <v>0</v>
      </c>
      <c r="AX507" s="18">
        <f>IF(Z507="TM",(COUNTIFS(Orders!AD:AD,Data!M507,Orders!W:W,0,Orders!X:X,0,Orders!S:S,"*Starter*")+COUNTIFS(Orders!AD:AD,Data!M507,Orders!W:W,1,Orders!X:X,1,Orders!S:S,"*Starter*")),IF(Data!Z507="AAM",SUMIFS(Data!AX:AX,Data!Z:Z,"TM",Data!X:X,Data!M507),IF(Data!Z507="AM",SUMIFS(Data!AX:AX,Data!Z:Z,"TM",Data!V:V,Data!M507),IF(Data!Z507="AZM",SUMIFS(Data!AX:AX,Data!Z:Z,"TM",Data!U:U,Data!M507),IF(Data!Z507="Zone",SUMIFS(Data!AX:AX,Data!Z:Z,"TM",Data!T:T,Data!M507),IF(Data!Z507="Region",SUMIFS(Data!AX:AX,Data!Z:Z,"TM",Data!S:S,Data!M507),IF(Data!Z507="Country",SUMIFS(Data!AX:AX,Data!Z:Z,"TM",Data!R:R,Data!M507),0)))))))</f>
        <v>0</v>
      </c>
      <c r="AY507" s="18">
        <f>IF(Z507="TM",(COUNTIFS(Orders!AD:AD,Data!M507,Orders!W:W,0,Orders!X:X,0,Orders!S:S,"*Pro*")+COUNTIFS(Orders!AD:AD,Data!M507,Orders!W:W,1,Orders!X:X,1,Orders!S:S,"*Pro*")),IF(Data!Z507="AAM",SUMIFS(Data!AY:AY,Data!Z:Z,"TM",Data!X:X,Data!M507),IF(Data!Z507="AM",SUMIFS(Data!AY:AY,Data!Z:Z,"TM",Data!V:V,Data!M507),IF(Data!Z507="AZM",SUMIFS(Data!AY:AY,Data!Z:Z,"TM",Data!U:U,Data!M507),IF(Data!Z507="Zone",SUMIFS(Data!AY:AY,Data!Z:Z,"TM",Data!T:T,Data!M507),IF(Data!Z507="Region",SUMIFS(Data!AY:AY,Data!Z:Z,"TM",Data!S:S,Data!M507),IF(Data!Z507="Country",SUMIFS(Data!AY:AY,Data!Z:Z,"TM",Data!R:R,Data!M507),0)))))))</f>
        <v>0</v>
      </c>
      <c r="AZ507" s="18">
        <f>IF(Z507="TM",(COUNTIFS(Orders!AD:AD,Data!M507,Orders!W:W,0,Orders!X:X,0,Orders!S:S,"*Tab*")+COUNTIFS(Orders!AD:AD,Data!M507,Orders!W:W,1,Orders!X:X,1,Orders!S:S,"*Tab*")),IF(Data!Z507="AAM",SUMIFS(Data!AZ:AZ,Data!Z:Z,"TM",Data!X:X,Data!M507),IF(Data!Z507="AM",SUMIFS(Data!AZ:AZ,Data!Z:Z,"TM",Data!V:V,Data!M507),IF(Data!Z507="AZM",SUMIFS(Data!AZ:AZ,Data!Z:Z,"TM",Data!U:U,Data!M507),IF(Data!Z507="Zone",SUMIFS(Data!AZ:AZ,Data!Z:Z,"TM",Data!T:T,Data!M507),IF(Data!Z507="Region",SUMIFS(Data!AZ:AZ,Data!Z:Z,"TM",Data!S:S,Data!M507),IF(Data!Z507="Country",SUMIFS(Data!AZ:AZ,Data!Z:Z,"TM",Data!R:R,Data!M507),0)))))))</f>
        <v>0</v>
      </c>
      <c r="BA507" s="18">
        <f>IF(Z507="TM",(COUNTIFS(Orders!AD:AD,Data!M507,Orders!W:W,0,Orders!X:X,0,Orders!S:S,"*Dental*")+COUNTIFS(Orders!AD:AD,Data!M507,Orders!W:W,1,Orders!X:X,1,Orders!S:S,"*Dental*")+COUNTIFS(Orders!AD:AD,Data!M507,Orders!W:W,0,Orders!X:X,0,Orders!S:S,"*Pediatric*")+COUNTIFS(Orders!AD:AD,Data!M507,Orders!W:W,1,Orders!X:X,1,Orders!S:S,"*Pediatric*")),IF(Data!Z507="AAM",SUMIFS(Data!BA:BA,Data!Z:Z,"TM",Data!X:X,Data!M507),IF(Data!Z507="AM",SUMIFS(Data!BA:BA,Data!Z:Z,"TM",Data!V:V,Data!M507),IF(Data!Z507="AZM",SUMIFS(Data!BA:BA,Data!Z:Z,"TM",Data!U:U,Data!M507),IF(Data!Z507="Zone",SUMIFS(Data!BA:BA,Data!Z:Z,"TM",Data!T:T,Data!M507),IF(Data!Z507="Region",SUMIFS(Data!BA:BA,Data!Z:Z,"TM",Data!S:S,Data!M507),IF(Data!Z507="Country",SUMIFS(Data!BA:BA,Data!Z:Z,"TM",Data!R:R,Data!M507),0)))))))</f>
        <v>0</v>
      </c>
      <c r="BB507" s="18">
        <f>IF(Z507="TM",(COUNTIFS(Orders!AD:AD,Data!M507,Orders!W:W,0,Orders!X:X,0,Orders!S:S,"*Fabric*")+COUNTIFS(Orders!AD:AD,Data!M507,Orders!W:W,1,Orders!X:X,1,Orders!S:S,"*Fabric*")),IF(Data!Z507="AAM",SUMIFS(Data!BB:BB,Data!Z:Z,"TM",Data!X:X,Data!M507),IF(Data!Z507="AM",SUMIFS(Data!BB:BB,Data!Z:Z,"TM",Data!V:V,Data!M507),IF(Data!Z507="AZM",SUMIFS(Data!BB:BB,Data!Z:Z,"TM",Data!U:U,Data!M507),IF(Data!Z507="Zone",SUMIFS(Data!BB:BB,Data!Z:Z,"TM",Data!T:T,Data!M507),IF(Data!Z507="Region",SUMIFS(Data!BB:BB,Data!Z:Z,"TM",Data!S:S,Data!M507),IF(Data!Z507="Country",SUMIFS(Data!BB:BB,Data!Z:Z,"TM",Data!R:R,Data!M507),0)))))))</f>
        <v>0</v>
      </c>
    </row>
    <row r="508" spans="1:54" ht="15.75" x14ac:dyDescent="0.3">
      <c r="A508" s="33" t="str">
        <f t="shared" si="139"/>
        <v/>
      </c>
      <c r="B508" s="33" t="b">
        <f t="shared" si="140"/>
        <v>1</v>
      </c>
      <c r="C508" s="33" t="e">
        <f>IF(ISERROR(SMALL($D$4:$D$594,E508)),””,SMALL($D$4:$D$594,E508))</f>
        <v>#NAME?</v>
      </c>
      <c r="D508" s="34" t="str">
        <f t="shared" si="141"/>
        <v/>
      </c>
      <c r="E508" s="33">
        <f>ROWS($E$4:E508)</f>
        <v>505</v>
      </c>
      <c r="F508" s="33">
        <f t="shared" si="142"/>
        <v>0</v>
      </c>
      <c r="G508" s="33">
        <f>IF(OR(Report!$C$7="",Report!$C$7="All Levels"),1,IF(Report!$C$7=Data!Z508,1,0))</f>
        <v>0</v>
      </c>
      <c r="H508" s="33">
        <f t="shared" si="143"/>
        <v>1</v>
      </c>
      <c r="I508" s="33">
        <f t="shared" si="144"/>
        <v>3</v>
      </c>
      <c r="J508" s="33">
        <f>IF(OR(Report!$F$7="",Report!$F$7="All AMs"),1,IF(Report!$F$7=Data!W508,1,0))</f>
        <v>1</v>
      </c>
      <c r="K508" s="33">
        <f>IF(OR(Report!$E$7="",Report!$E$7="All Zones"),1,IF(Report!$E$7=Data!P508,1,0))</f>
        <v>1</v>
      </c>
      <c r="L508" s="33">
        <f>IF(OR(Report!$D$7="",Report!$D$7="All Regions"),1,IF(Report!$D$7=Data!O508,1,0))</f>
        <v>1</v>
      </c>
      <c r="M508" s="67" t="s">
        <v>244</v>
      </c>
      <c r="N508" s="67" t="s">
        <v>1358</v>
      </c>
      <c r="O508" s="68" t="s">
        <v>21</v>
      </c>
      <c r="P508" s="68" t="s">
        <v>690</v>
      </c>
      <c r="Q508" s="68" t="s">
        <v>856</v>
      </c>
      <c r="R508" s="67" t="s">
        <v>777</v>
      </c>
      <c r="S508" s="67" t="s">
        <v>757</v>
      </c>
      <c r="T508" s="67" t="s">
        <v>759</v>
      </c>
      <c r="U508" s="67"/>
      <c r="V508" s="67" t="s">
        <v>857</v>
      </c>
      <c r="W508" s="67" t="s">
        <v>738</v>
      </c>
      <c r="X508" s="67"/>
      <c r="Y508" s="68" t="s">
        <v>361</v>
      </c>
      <c r="Z508" s="68" t="s">
        <v>13</v>
      </c>
      <c r="AA508" s="68" t="s">
        <v>925</v>
      </c>
      <c r="AB508" s="18">
        <f>IF(Z508="TM",IF(AA508="H",(COUNTIFS(Orders!AD:AD,Data!M508,Orders!W:W,0,Orders!X:X,0)+COUNTIFS(Orders!AD:AD,Data!M508,Orders!W:W,1,Orders!X:X,1)),0),IF(Data!Z508="AAM",SUMIFS(Data!AB:AB,Data!Z:Z,"TM",Data!X:X,Data!M508,AA:AA,"H"),IF(Data!Z508="AM",SUMIFS(Data!AB:AB,Data!Z:Z,"TM",Data!V:V,Data!M508,AA:AA,"H"),IF(Data!Z508="AZM",SUMIFS(Data!AB:AB,Data!Z:Z,"TM",Data!U:U,Data!M508,AA:AA,"H"),IF(Data!Z508="ZM",SUMIFS(Data!AB:AB,Data!Z:Z,"TM",Data!T:T,Data!M508,AA:AA,"H"),IF(Data!Z508="RM",SUMIFS(Data!AB:AB,Data!Z:Z,"TM",Data!S:S,Data!M508,AA:AA,"H"),IF(Data!Z508="CM",SUMIFS(Data!AB:AB,Data!Z:Z,"TM",Data!R:R,Data!M508,AA:AA,"H"),"")))))))</f>
        <v>0</v>
      </c>
      <c r="AC508" s="28">
        <f>IF(Z508="TM",IF(AA508="H",(SUMIFS(Orders!AG:AG,Orders!AD:AD,Data!M508,Orders!W:W,0,Orders!X:X,0)+SUMIFS(Orders!AG:AG,Orders!AD:AD,Data!M508,Orders!W:W,1,Orders!X:X,1))/12000,0),IF(Data!Z508="AAM",SUMIFS(Data!AC:AC,Data!Z:Z,"TM",Data!X:X,Data!M508,AA:AA,"H"),IF(Data!Z508="AM",SUMIFS(Data!AC:AC,Data!Z:Z,"TM",Data!V:V,Data!M508,AA:AA,"H"),IF(Data!Z508="AZM",SUMIFS(Data!AC:AC,Data!Z:Z,"TM",Data!U:U,Data!M508,AA:AA,"H"),IF(Data!Z508="Zone",SUMIFS(Data!AC:AC,Data!Z:Z,"TM",Data!T:T,Data!M508,AA:AA,"H"),IF(Data!Z508="Region",SUMIFS(Data!AC:AC,Data!Z:Z,"TM",Data!S:S,Data!M508,AA:AA,"H"),IF(Data!Z508="Country",SUMIFS(Data!AC:AC,Data!Z:Z,"TM",Data!R:R,Data!M508,AA:AA,"H"),"")))))))</f>
        <v>0</v>
      </c>
      <c r="AD508" s="18">
        <f>IF(Z508="TM",0,IF(Data!Z508="AAM",SUMIFS(Data!AD:AD,Data!Z:Z,"TM",Data!X:X,Data!M508,AA:AA,"H"),IF(Data!Z508="AM",SUMIFS(Data!AD:AD,Data!Z:Z,"TM",Data!V:V,Data!M508,AA:AA,"H"),IF(Data!Z508="AZM",SUMIFS(Data!AD:AD,Data!Z:Z,"TM",Data!U:U,Data!M508,AA:AA,"H"),IF(Data!Z508="Zone",SUMIFS(Data!AD:AD,Data!Z:Z,"TM",Data!T:T,Data!M508,AA:AA,"H"),IF(Data!Z508="Region",SUMIFS(Data!AD:AD,Data!Z:Z,"TM",Data!S:S,Data!M508,AA:AA,"H"),IF(Data!Z508="Country",SUMIFS(Data!AD:AD,Data!Z:Z,"TM",Data!R:R,Data!M508,AA:AA,"H"),"")))))))</f>
        <v>0</v>
      </c>
      <c r="AE508" s="27">
        <f t="shared" si="128"/>
        <v>0</v>
      </c>
      <c r="AF508" s="26">
        <f t="shared" si="129"/>
        <v>0</v>
      </c>
      <c r="AG508" s="26">
        <f t="shared" si="130"/>
        <v>0</v>
      </c>
      <c r="AH508" s="26">
        <f t="shared" si="131"/>
        <v>0</v>
      </c>
      <c r="AJ508" s="28">
        <f>IF(Z508="TM",IF(AA508="U",(SUMIFS(Orders!AG:AG,Orders!AD:AD,Data!M508,Orders!W:W,0,Orders!X:X,0)+SUMIFS(Orders!AG:AG,Orders!AD:AD,Data!M508,Orders!W:W,1,Orders!X:X,1))/12000,0),IF(Data!Z508="AAM",SUMIFS(Data!AJ:AJ,Data!Z:Z,"TM",Data!X:X,Data!M508,AA:AA,"U"),IF(Data!Z508="AM",SUMIFS(Data!AJ:AJ,Data!Z:Z,"TM",Data!V:V,Data!M508,AA:AA,"U"),IF(Data!Z508="AZM",SUMIFS(Data!AJ:AJ,Data!Z:Z,"TM",Data!U:U,Data!M508,AA:AA,"U"),IF(Data!Z508="Zone",SUMIFS(Data!AJ:AJ,Data!Z:Z,"TM",Data!T:T,Data!M508,AA:AA,"U"),IF(Data!Z508="Region",SUMIFS(Data!AJ:AJ,Data!Z:Z,"TM",Data!S:S,Data!M508,AA:AA,"U"),IF(Data!Z508="Country",SUMIFS(Data!AJ:AJ,Data!Z:Z,"TM",Data!R:R,Data!M508,AA:AA,"U"),"")))))))</f>
        <v>0</v>
      </c>
      <c r="AK508" s="18">
        <f>IF(Z508="TM",IF(AA508="U",(SUMIFS(Orders!AG:AG,Orders!AD:AD,Data!M508,Orders!W:W,0,Orders!X:X,0)+SUMIFS(Orders!AG:AG,Orders!AD:AD,Data!M508,Orders!W:W,1,Orders!X:X,1)),0),IF(Data!Z508="AAM",SUMIFS(Data!AK:AK,Data!Z:Z,"TM",Data!X:X,Data!M508,AA:AA,"U"),IF(Data!Z508="AM",SUMIFS(Data!AK:AK,Data!Z:Z,"TM",Data!V:V,Data!M508,AA:AA,"U"),IF(Data!Z508="AZM",SUMIFS(Data!AK:AK,Data!Z:Z,"TM",Data!U:U,Data!M508,AA:AA,"U"),IF(Data!Z508="Zone",SUMIFS(Data!AK:AK,Data!Z:Z,"TM",Data!T:T,Data!M508,AA:AA,"U"),IF(Data!Z508="Region",SUMIFS(Data!AK:AK,Data!Z:Z,"TM",Data!S:S,Data!M508,AA:AA,"U"),IF(Data!Z508="Country",SUMIFS(Data!AK:AK,Data!Z:Z,"TM",Data!R:R,Data!M508,AA:AA,"U"),"")))))))</f>
        <v>0</v>
      </c>
      <c r="AL508" s="18">
        <f>IF(Z508="TM",12000*0,IF(Data!Z508="AAM",SUMIFS(Data!AL:AL,Data!Z:Z,"TM",Data!X:X,Data!M508,AA:AA,"H"),IF(Data!Z508="AM",SUMIFS(Data!AL:AL,Data!Z:Z,"TM",Data!V:V,Data!M508,AA:AA,"H"),IF(Data!Z508="AZM",SUMIFS(Data!AL:AL,Data!Z:Z,"TM",Data!U:U,Data!M508,AA:AA,"H"),IF(Data!Z508="Zone",SUMIFS(Data!AL:AL,Data!Z:Z,"TM",Data!T:T,Data!M508,AA:AA,"H"),IF(Data!Z508="Region",SUMIFS(Data!AL:AL,Data!Z:Z,"TM",Data!S:S,Data!M508,AA:AA,"H"),IF(Data!Z508="Country",SUMIFS(Data!AL:AL,Data!Z:Z,"TM",Data!R:R,Data!M508,AA:AA,"H"),"")))))))</f>
        <v>0</v>
      </c>
      <c r="AM508" s="27">
        <f t="shared" si="132"/>
        <v>0</v>
      </c>
      <c r="AN508" s="26">
        <f t="shared" si="133"/>
        <v>0</v>
      </c>
      <c r="AO508" s="26">
        <f t="shared" si="134"/>
        <v>0</v>
      </c>
      <c r="AQ508" s="28">
        <f t="shared" si="135"/>
        <v>0</v>
      </c>
      <c r="AR508" s="18">
        <f t="shared" si="136"/>
        <v>0</v>
      </c>
      <c r="AS508" s="18">
        <f t="shared" si="137"/>
        <v>0</v>
      </c>
      <c r="AT508" s="27">
        <f t="shared" si="138"/>
        <v>0</v>
      </c>
      <c r="AU508" s="27"/>
      <c r="AV508" s="27"/>
      <c r="AW508" s="18">
        <f>IF(Z508="TM",(COUNTIFS(Orders!AD:AD,Data!M508,Orders!W:W,0,Orders!X:X,0,Orders!S:S,"*Ray*")+COUNTIFS(Orders!AD:AD,Data!M508,Orders!W:W,1,Orders!X:X,1,Orders!S:S,"*Ray*")+COUNTIFS(Orders!AD:AD,Data!M508,Orders!W:W,0,Orders!X:X,0,Orders!S:S,"*Fabric*")+COUNTIFS(Orders!AD:AD,Data!M508,Orders!W:W,1,Orders!X:X,1,Orders!S:S,"*Fabric*")),IF(Data!Z508="AAM",SUMIFS(Data!AW:AW,Data!Z:Z,"TM",Data!X:X,Data!M508),IF(Data!Z508="AM",SUMIFS(Data!AW:AW,Data!Z:Z,"TM",Data!V:V,Data!M508),IF(Data!Z508="AZM",SUMIFS(Data!AW:AW,Data!Z:Z,"TM",Data!U:U,Data!M508),IF(Data!Z508="Zone",SUMIFS(Data!AW:AW,Data!Z:Z,"TM",Data!T:T,Data!M508),IF(Data!Z508="Region",SUMIFS(Data!AW:AW,Data!Z:Z,"TM",Data!S:S,Data!M508),IF(Data!Z508="Country",SUMIFS(Data!AW:AW,Data!Z:Z,"TM",Data!R:R,Data!M508),0)))))))</f>
        <v>0</v>
      </c>
      <c r="AX508" s="18">
        <f>IF(Z508="TM",(COUNTIFS(Orders!AD:AD,Data!M508,Orders!W:W,0,Orders!X:X,0,Orders!S:S,"*Starter*")+COUNTIFS(Orders!AD:AD,Data!M508,Orders!W:W,1,Orders!X:X,1,Orders!S:S,"*Starter*")),IF(Data!Z508="AAM",SUMIFS(Data!AX:AX,Data!Z:Z,"TM",Data!X:X,Data!M508),IF(Data!Z508="AM",SUMIFS(Data!AX:AX,Data!Z:Z,"TM",Data!V:V,Data!M508),IF(Data!Z508="AZM",SUMIFS(Data!AX:AX,Data!Z:Z,"TM",Data!U:U,Data!M508),IF(Data!Z508="Zone",SUMIFS(Data!AX:AX,Data!Z:Z,"TM",Data!T:T,Data!M508),IF(Data!Z508="Region",SUMIFS(Data!AX:AX,Data!Z:Z,"TM",Data!S:S,Data!M508),IF(Data!Z508="Country",SUMIFS(Data!AX:AX,Data!Z:Z,"TM",Data!R:R,Data!M508),0)))))))</f>
        <v>0</v>
      </c>
      <c r="AY508" s="18">
        <f>IF(Z508="TM",(COUNTIFS(Orders!AD:AD,Data!M508,Orders!W:W,0,Orders!X:X,0,Orders!S:S,"*Pro*")+COUNTIFS(Orders!AD:AD,Data!M508,Orders!W:W,1,Orders!X:X,1,Orders!S:S,"*Pro*")),IF(Data!Z508="AAM",SUMIFS(Data!AY:AY,Data!Z:Z,"TM",Data!X:X,Data!M508),IF(Data!Z508="AM",SUMIFS(Data!AY:AY,Data!Z:Z,"TM",Data!V:V,Data!M508),IF(Data!Z508="AZM",SUMIFS(Data!AY:AY,Data!Z:Z,"TM",Data!U:U,Data!M508),IF(Data!Z508="Zone",SUMIFS(Data!AY:AY,Data!Z:Z,"TM",Data!T:T,Data!M508),IF(Data!Z508="Region",SUMIFS(Data!AY:AY,Data!Z:Z,"TM",Data!S:S,Data!M508),IF(Data!Z508="Country",SUMIFS(Data!AY:AY,Data!Z:Z,"TM",Data!R:R,Data!M508),0)))))))</f>
        <v>0</v>
      </c>
      <c r="AZ508" s="18">
        <f>IF(Z508="TM",(COUNTIFS(Orders!AD:AD,Data!M508,Orders!W:W,0,Orders!X:X,0,Orders!S:S,"*Tab*")+COUNTIFS(Orders!AD:AD,Data!M508,Orders!W:W,1,Orders!X:X,1,Orders!S:S,"*Tab*")),IF(Data!Z508="AAM",SUMIFS(Data!AZ:AZ,Data!Z:Z,"TM",Data!X:X,Data!M508),IF(Data!Z508="AM",SUMIFS(Data!AZ:AZ,Data!Z:Z,"TM",Data!V:V,Data!M508),IF(Data!Z508="AZM",SUMIFS(Data!AZ:AZ,Data!Z:Z,"TM",Data!U:U,Data!M508),IF(Data!Z508="Zone",SUMIFS(Data!AZ:AZ,Data!Z:Z,"TM",Data!T:T,Data!M508),IF(Data!Z508="Region",SUMIFS(Data!AZ:AZ,Data!Z:Z,"TM",Data!S:S,Data!M508),IF(Data!Z508="Country",SUMIFS(Data!AZ:AZ,Data!Z:Z,"TM",Data!R:R,Data!M508),0)))))))</f>
        <v>0</v>
      </c>
      <c r="BA508" s="18">
        <f>IF(Z508="TM",(COUNTIFS(Orders!AD:AD,Data!M508,Orders!W:W,0,Orders!X:X,0,Orders!S:S,"*Dental*")+COUNTIFS(Orders!AD:AD,Data!M508,Orders!W:W,1,Orders!X:X,1,Orders!S:S,"*Dental*")+COUNTIFS(Orders!AD:AD,Data!M508,Orders!W:W,0,Orders!X:X,0,Orders!S:S,"*Pediatric*")+COUNTIFS(Orders!AD:AD,Data!M508,Orders!W:W,1,Orders!X:X,1,Orders!S:S,"*Pediatric*")),IF(Data!Z508="AAM",SUMIFS(Data!BA:BA,Data!Z:Z,"TM",Data!X:X,Data!M508),IF(Data!Z508="AM",SUMIFS(Data!BA:BA,Data!Z:Z,"TM",Data!V:V,Data!M508),IF(Data!Z508="AZM",SUMIFS(Data!BA:BA,Data!Z:Z,"TM",Data!U:U,Data!M508),IF(Data!Z508="Zone",SUMIFS(Data!BA:BA,Data!Z:Z,"TM",Data!T:T,Data!M508),IF(Data!Z508="Region",SUMIFS(Data!BA:BA,Data!Z:Z,"TM",Data!S:S,Data!M508),IF(Data!Z508="Country",SUMIFS(Data!BA:BA,Data!Z:Z,"TM",Data!R:R,Data!M508),0)))))))</f>
        <v>0</v>
      </c>
      <c r="BB508" s="18">
        <f>IF(Z508="TM",(COUNTIFS(Orders!AD:AD,Data!M508,Orders!W:W,0,Orders!X:X,0,Orders!S:S,"*Fabric*")+COUNTIFS(Orders!AD:AD,Data!M508,Orders!W:W,1,Orders!X:X,1,Orders!S:S,"*Fabric*")),IF(Data!Z508="AAM",SUMIFS(Data!BB:BB,Data!Z:Z,"TM",Data!X:X,Data!M508),IF(Data!Z508="AM",SUMIFS(Data!BB:BB,Data!Z:Z,"TM",Data!V:V,Data!M508),IF(Data!Z508="AZM",SUMIFS(Data!BB:BB,Data!Z:Z,"TM",Data!U:U,Data!M508),IF(Data!Z508="Zone",SUMIFS(Data!BB:BB,Data!Z:Z,"TM",Data!T:T,Data!M508),IF(Data!Z508="Region",SUMIFS(Data!BB:BB,Data!Z:Z,"TM",Data!S:S,Data!M508),IF(Data!Z508="Country",SUMIFS(Data!BB:BB,Data!Z:Z,"TM",Data!R:R,Data!M508),0)))))))</f>
        <v>0</v>
      </c>
    </row>
    <row r="509" spans="1:54" ht="15.75" x14ac:dyDescent="0.3">
      <c r="A509" s="33" t="str">
        <f t="shared" si="139"/>
        <v/>
      </c>
      <c r="B509" s="33" t="b">
        <f t="shared" si="140"/>
        <v>1</v>
      </c>
      <c r="C509" s="33" t="e">
        <f>IF(ISERROR(SMALL($D$4:$D$594,E509)),””,SMALL($D$4:$D$594,E509))</f>
        <v>#NAME?</v>
      </c>
      <c r="D509" s="34" t="str">
        <f t="shared" si="141"/>
        <v/>
      </c>
      <c r="E509" s="33">
        <f>ROWS($E$4:E509)</f>
        <v>506</v>
      </c>
      <c r="F509" s="33">
        <f t="shared" si="142"/>
        <v>0</v>
      </c>
      <c r="G509" s="33">
        <f>IF(OR(Report!$C$7="",Report!$C$7="All Levels"),1,IF(Report!$C$7=Data!Z509,1,0))</f>
        <v>0</v>
      </c>
      <c r="H509" s="33">
        <f t="shared" si="143"/>
        <v>1</v>
      </c>
      <c r="I509" s="33">
        <f t="shared" si="144"/>
        <v>3</v>
      </c>
      <c r="J509" s="33">
        <f>IF(OR(Report!$F$7="",Report!$F$7="All AMs"),1,IF(Report!$F$7=Data!W509,1,0))</f>
        <v>1</v>
      </c>
      <c r="K509" s="33">
        <f>IF(OR(Report!$E$7="",Report!$E$7="All Zones"),1,IF(Report!$E$7=Data!P509,1,0))</f>
        <v>1</v>
      </c>
      <c r="L509" s="33">
        <f>IF(OR(Report!$D$7="",Report!$D$7="All Regions"),1,IF(Report!$D$7=Data!O509,1,0))</f>
        <v>1</v>
      </c>
      <c r="M509" s="67" t="s">
        <v>437</v>
      </c>
      <c r="N509" s="67" t="s">
        <v>1359</v>
      </c>
      <c r="O509" s="68" t="s">
        <v>21</v>
      </c>
      <c r="P509" s="68" t="s">
        <v>690</v>
      </c>
      <c r="Q509" s="68" t="s">
        <v>856</v>
      </c>
      <c r="R509" s="67" t="s">
        <v>777</v>
      </c>
      <c r="S509" s="67" t="s">
        <v>757</v>
      </c>
      <c r="T509" s="67" t="s">
        <v>759</v>
      </c>
      <c r="U509" s="67"/>
      <c r="V509" s="67" t="s">
        <v>857</v>
      </c>
      <c r="W509" s="67" t="s">
        <v>738</v>
      </c>
      <c r="X509" s="67"/>
      <c r="Y509" s="68" t="s">
        <v>361</v>
      </c>
      <c r="Z509" s="68" t="s">
        <v>13</v>
      </c>
      <c r="AA509" s="68" t="s">
        <v>925</v>
      </c>
      <c r="AB509" s="18">
        <f>IF(Z509="TM",IF(AA509="H",(COUNTIFS(Orders!AD:AD,Data!M509,Orders!W:W,0,Orders!X:X,0)+COUNTIFS(Orders!AD:AD,Data!M509,Orders!W:W,1,Orders!X:X,1)),0),IF(Data!Z509="AAM",SUMIFS(Data!AB:AB,Data!Z:Z,"TM",Data!X:X,Data!M509,AA:AA,"H"),IF(Data!Z509="AM",SUMIFS(Data!AB:AB,Data!Z:Z,"TM",Data!V:V,Data!M509,AA:AA,"H"),IF(Data!Z509="AZM",SUMIFS(Data!AB:AB,Data!Z:Z,"TM",Data!U:U,Data!M509,AA:AA,"H"),IF(Data!Z509="ZM",SUMIFS(Data!AB:AB,Data!Z:Z,"TM",Data!T:T,Data!M509,AA:AA,"H"),IF(Data!Z509="RM",SUMIFS(Data!AB:AB,Data!Z:Z,"TM",Data!S:S,Data!M509,AA:AA,"H"),IF(Data!Z509="CM",SUMIFS(Data!AB:AB,Data!Z:Z,"TM",Data!R:R,Data!M509,AA:AA,"H"),"")))))))</f>
        <v>0</v>
      </c>
      <c r="AC509" s="28">
        <f>IF(Z509="TM",IF(AA509="H",(SUMIFS(Orders!AG:AG,Orders!AD:AD,Data!M509,Orders!W:W,0,Orders!X:X,0)+SUMIFS(Orders!AG:AG,Orders!AD:AD,Data!M509,Orders!W:W,1,Orders!X:X,1))/12000,0),IF(Data!Z509="AAM",SUMIFS(Data!AC:AC,Data!Z:Z,"TM",Data!X:X,Data!M509,AA:AA,"H"),IF(Data!Z509="AM",SUMIFS(Data!AC:AC,Data!Z:Z,"TM",Data!V:V,Data!M509,AA:AA,"H"),IF(Data!Z509="AZM",SUMIFS(Data!AC:AC,Data!Z:Z,"TM",Data!U:U,Data!M509,AA:AA,"H"),IF(Data!Z509="Zone",SUMIFS(Data!AC:AC,Data!Z:Z,"TM",Data!T:T,Data!M509,AA:AA,"H"),IF(Data!Z509="Region",SUMIFS(Data!AC:AC,Data!Z:Z,"TM",Data!S:S,Data!M509,AA:AA,"H"),IF(Data!Z509="Country",SUMIFS(Data!AC:AC,Data!Z:Z,"TM",Data!R:R,Data!M509,AA:AA,"H"),"")))))))</f>
        <v>0</v>
      </c>
      <c r="AD509" s="18">
        <f>IF(Z509="TM",0,IF(Data!Z509="AAM",SUMIFS(Data!AD:AD,Data!Z:Z,"TM",Data!X:X,Data!M509,AA:AA,"H"),IF(Data!Z509="AM",SUMIFS(Data!AD:AD,Data!Z:Z,"TM",Data!V:V,Data!M509,AA:AA,"H"),IF(Data!Z509="AZM",SUMIFS(Data!AD:AD,Data!Z:Z,"TM",Data!U:U,Data!M509,AA:AA,"H"),IF(Data!Z509="Zone",SUMIFS(Data!AD:AD,Data!Z:Z,"TM",Data!T:T,Data!M509,AA:AA,"H"),IF(Data!Z509="Region",SUMIFS(Data!AD:AD,Data!Z:Z,"TM",Data!S:S,Data!M509,AA:AA,"H"),IF(Data!Z509="Country",SUMIFS(Data!AD:AD,Data!Z:Z,"TM",Data!R:R,Data!M509,AA:AA,"H"),"")))))))</f>
        <v>0</v>
      </c>
      <c r="AE509" s="27">
        <f t="shared" si="128"/>
        <v>0</v>
      </c>
      <c r="AF509" s="26">
        <f t="shared" si="129"/>
        <v>0</v>
      </c>
      <c r="AG509" s="26">
        <f t="shared" si="130"/>
        <v>0</v>
      </c>
      <c r="AH509" s="26">
        <f t="shared" si="131"/>
        <v>0</v>
      </c>
      <c r="AJ509" s="28">
        <f>IF(Z509="TM",IF(AA509="U",(SUMIFS(Orders!AG:AG,Orders!AD:AD,Data!M509,Orders!W:W,0,Orders!X:X,0)+SUMIFS(Orders!AG:AG,Orders!AD:AD,Data!M509,Orders!W:W,1,Orders!X:X,1))/12000,0),IF(Data!Z509="AAM",SUMIFS(Data!AJ:AJ,Data!Z:Z,"TM",Data!X:X,Data!M509,AA:AA,"U"),IF(Data!Z509="AM",SUMIFS(Data!AJ:AJ,Data!Z:Z,"TM",Data!V:V,Data!M509,AA:AA,"U"),IF(Data!Z509="AZM",SUMIFS(Data!AJ:AJ,Data!Z:Z,"TM",Data!U:U,Data!M509,AA:AA,"U"),IF(Data!Z509="Zone",SUMIFS(Data!AJ:AJ,Data!Z:Z,"TM",Data!T:T,Data!M509,AA:AA,"U"),IF(Data!Z509="Region",SUMIFS(Data!AJ:AJ,Data!Z:Z,"TM",Data!S:S,Data!M509,AA:AA,"U"),IF(Data!Z509="Country",SUMIFS(Data!AJ:AJ,Data!Z:Z,"TM",Data!R:R,Data!M509,AA:AA,"U"),"")))))))</f>
        <v>0</v>
      </c>
      <c r="AK509" s="18">
        <f>IF(Z509="TM",IF(AA509="U",(SUMIFS(Orders!AG:AG,Orders!AD:AD,Data!M509,Orders!W:W,0,Orders!X:X,0)+SUMIFS(Orders!AG:AG,Orders!AD:AD,Data!M509,Orders!W:W,1,Orders!X:X,1)),0),IF(Data!Z509="AAM",SUMIFS(Data!AK:AK,Data!Z:Z,"TM",Data!X:X,Data!M509,AA:AA,"U"),IF(Data!Z509="AM",SUMIFS(Data!AK:AK,Data!Z:Z,"TM",Data!V:V,Data!M509,AA:AA,"U"),IF(Data!Z509="AZM",SUMIFS(Data!AK:AK,Data!Z:Z,"TM",Data!U:U,Data!M509,AA:AA,"U"),IF(Data!Z509="Zone",SUMIFS(Data!AK:AK,Data!Z:Z,"TM",Data!T:T,Data!M509,AA:AA,"U"),IF(Data!Z509="Region",SUMIFS(Data!AK:AK,Data!Z:Z,"TM",Data!S:S,Data!M509,AA:AA,"U"),IF(Data!Z509="Country",SUMIFS(Data!AK:AK,Data!Z:Z,"TM",Data!R:R,Data!M509,AA:AA,"U"),"")))))))</f>
        <v>0</v>
      </c>
      <c r="AL509" s="18">
        <f>IF(Z509="TM",12000*0,IF(Data!Z509="AAM",SUMIFS(Data!AL:AL,Data!Z:Z,"TM",Data!X:X,Data!M509,AA:AA,"H"),IF(Data!Z509="AM",SUMIFS(Data!AL:AL,Data!Z:Z,"TM",Data!V:V,Data!M509,AA:AA,"H"),IF(Data!Z509="AZM",SUMIFS(Data!AL:AL,Data!Z:Z,"TM",Data!U:U,Data!M509,AA:AA,"H"),IF(Data!Z509="Zone",SUMIFS(Data!AL:AL,Data!Z:Z,"TM",Data!T:T,Data!M509,AA:AA,"H"),IF(Data!Z509="Region",SUMIFS(Data!AL:AL,Data!Z:Z,"TM",Data!S:S,Data!M509,AA:AA,"H"),IF(Data!Z509="Country",SUMIFS(Data!AL:AL,Data!Z:Z,"TM",Data!R:R,Data!M509,AA:AA,"H"),"")))))))</f>
        <v>0</v>
      </c>
      <c r="AM509" s="27">
        <f t="shared" si="132"/>
        <v>0</v>
      </c>
      <c r="AN509" s="26">
        <f t="shared" si="133"/>
        <v>0</v>
      </c>
      <c r="AO509" s="26">
        <f t="shared" si="134"/>
        <v>0</v>
      </c>
      <c r="AQ509" s="28">
        <f t="shared" si="135"/>
        <v>0</v>
      </c>
      <c r="AR509" s="18">
        <f t="shared" si="136"/>
        <v>0</v>
      </c>
      <c r="AS509" s="18">
        <f t="shared" si="137"/>
        <v>0</v>
      </c>
      <c r="AT509" s="27">
        <f t="shared" si="138"/>
        <v>0</v>
      </c>
      <c r="AU509" s="27"/>
      <c r="AV509" s="27"/>
      <c r="AW509" s="18">
        <f>IF(Z509="TM",(COUNTIFS(Orders!AD:AD,Data!M509,Orders!W:W,0,Orders!X:X,0,Orders!S:S,"*Ray*")+COUNTIFS(Orders!AD:AD,Data!M509,Orders!W:W,1,Orders!X:X,1,Orders!S:S,"*Ray*")+COUNTIFS(Orders!AD:AD,Data!M509,Orders!W:W,0,Orders!X:X,0,Orders!S:S,"*Fabric*")+COUNTIFS(Orders!AD:AD,Data!M509,Orders!W:W,1,Orders!X:X,1,Orders!S:S,"*Fabric*")),IF(Data!Z509="AAM",SUMIFS(Data!AW:AW,Data!Z:Z,"TM",Data!X:X,Data!M509),IF(Data!Z509="AM",SUMIFS(Data!AW:AW,Data!Z:Z,"TM",Data!V:V,Data!M509),IF(Data!Z509="AZM",SUMIFS(Data!AW:AW,Data!Z:Z,"TM",Data!U:U,Data!M509),IF(Data!Z509="Zone",SUMIFS(Data!AW:AW,Data!Z:Z,"TM",Data!T:T,Data!M509),IF(Data!Z509="Region",SUMIFS(Data!AW:AW,Data!Z:Z,"TM",Data!S:S,Data!M509),IF(Data!Z509="Country",SUMIFS(Data!AW:AW,Data!Z:Z,"TM",Data!R:R,Data!M509),0)))))))</f>
        <v>0</v>
      </c>
      <c r="AX509" s="18">
        <f>IF(Z509="TM",(COUNTIFS(Orders!AD:AD,Data!M509,Orders!W:W,0,Orders!X:X,0,Orders!S:S,"*Starter*")+COUNTIFS(Orders!AD:AD,Data!M509,Orders!W:W,1,Orders!X:X,1,Orders!S:S,"*Starter*")),IF(Data!Z509="AAM",SUMIFS(Data!AX:AX,Data!Z:Z,"TM",Data!X:X,Data!M509),IF(Data!Z509="AM",SUMIFS(Data!AX:AX,Data!Z:Z,"TM",Data!V:V,Data!M509),IF(Data!Z509="AZM",SUMIFS(Data!AX:AX,Data!Z:Z,"TM",Data!U:U,Data!M509),IF(Data!Z509="Zone",SUMIFS(Data!AX:AX,Data!Z:Z,"TM",Data!T:T,Data!M509),IF(Data!Z509="Region",SUMIFS(Data!AX:AX,Data!Z:Z,"TM",Data!S:S,Data!M509),IF(Data!Z509="Country",SUMIFS(Data!AX:AX,Data!Z:Z,"TM",Data!R:R,Data!M509),0)))))))</f>
        <v>0</v>
      </c>
      <c r="AY509" s="18">
        <f>IF(Z509="TM",(COUNTIFS(Orders!AD:AD,Data!M509,Orders!W:W,0,Orders!X:X,0,Orders!S:S,"*Pro*")+COUNTIFS(Orders!AD:AD,Data!M509,Orders!W:W,1,Orders!X:X,1,Orders!S:S,"*Pro*")),IF(Data!Z509="AAM",SUMIFS(Data!AY:AY,Data!Z:Z,"TM",Data!X:X,Data!M509),IF(Data!Z509="AM",SUMIFS(Data!AY:AY,Data!Z:Z,"TM",Data!V:V,Data!M509),IF(Data!Z509="AZM",SUMIFS(Data!AY:AY,Data!Z:Z,"TM",Data!U:U,Data!M509),IF(Data!Z509="Zone",SUMIFS(Data!AY:AY,Data!Z:Z,"TM",Data!T:T,Data!M509),IF(Data!Z509="Region",SUMIFS(Data!AY:AY,Data!Z:Z,"TM",Data!S:S,Data!M509),IF(Data!Z509="Country",SUMIFS(Data!AY:AY,Data!Z:Z,"TM",Data!R:R,Data!M509),0)))))))</f>
        <v>0</v>
      </c>
      <c r="AZ509" s="18">
        <f>IF(Z509="TM",(COUNTIFS(Orders!AD:AD,Data!M509,Orders!W:W,0,Orders!X:X,0,Orders!S:S,"*Tab*")+COUNTIFS(Orders!AD:AD,Data!M509,Orders!W:W,1,Orders!X:X,1,Orders!S:S,"*Tab*")),IF(Data!Z509="AAM",SUMIFS(Data!AZ:AZ,Data!Z:Z,"TM",Data!X:X,Data!M509),IF(Data!Z509="AM",SUMIFS(Data!AZ:AZ,Data!Z:Z,"TM",Data!V:V,Data!M509),IF(Data!Z509="AZM",SUMIFS(Data!AZ:AZ,Data!Z:Z,"TM",Data!U:U,Data!M509),IF(Data!Z509="Zone",SUMIFS(Data!AZ:AZ,Data!Z:Z,"TM",Data!T:T,Data!M509),IF(Data!Z509="Region",SUMIFS(Data!AZ:AZ,Data!Z:Z,"TM",Data!S:S,Data!M509),IF(Data!Z509="Country",SUMIFS(Data!AZ:AZ,Data!Z:Z,"TM",Data!R:R,Data!M509),0)))))))</f>
        <v>0</v>
      </c>
      <c r="BA509" s="18">
        <f>IF(Z509="TM",(COUNTIFS(Orders!AD:AD,Data!M509,Orders!W:W,0,Orders!X:X,0,Orders!S:S,"*Dental*")+COUNTIFS(Orders!AD:AD,Data!M509,Orders!W:W,1,Orders!X:X,1,Orders!S:S,"*Dental*")+COUNTIFS(Orders!AD:AD,Data!M509,Orders!W:W,0,Orders!X:X,0,Orders!S:S,"*Pediatric*")+COUNTIFS(Orders!AD:AD,Data!M509,Orders!W:W,1,Orders!X:X,1,Orders!S:S,"*Pediatric*")),IF(Data!Z509="AAM",SUMIFS(Data!BA:BA,Data!Z:Z,"TM",Data!X:X,Data!M509),IF(Data!Z509="AM",SUMIFS(Data!BA:BA,Data!Z:Z,"TM",Data!V:V,Data!M509),IF(Data!Z509="AZM",SUMIFS(Data!BA:BA,Data!Z:Z,"TM",Data!U:U,Data!M509),IF(Data!Z509="Zone",SUMIFS(Data!BA:BA,Data!Z:Z,"TM",Data!T:T,Data!M509),IF(Data!Z509="Region",SUMIFS(Data!BA:BA,Data!Z:Z,"TM",Data!S:S,Data!M509),IF(Data!Z509="Country",SUMIFS(Data!BA:BA,Data!Z:Z,"TM",Data!R:R,Data!M509),0)))))))</f>
        <v>0</v>
      </c>
      <c r="BB509" s="18">
        <f>IF(Z509="TM",(COUNTIFS(Orders!AD:AD,Data!M509,Orders!W:W,0,Orders!X:X,0,Orders!S:S,"*Fabric*")+COUNTIFS(Orders!AD:AD,Data!M509,Orders!W:W,1,Orders!X:X,1,Orders!S:S,"*Fabric*")),IF(Data!Z509="AAM",SUMIFS(Data!BB:BB,Data!Z:Z,"TM",Data!X:X,Data!M509),IF(Data!Z509="AM",SUMIFS(Data!BB:BB,Data!Z:Z,"TM",Data!V:V,Data!M509),IF(Data!Z509="AZM",SUMIFS(Data!BB:BB,Data!Z:Z,"TM",Data!U:U,Data!M509),IF(Data!Z509="Zone",SUMIFS(Data!BB:BB,Data!Z:Z,"TM",Data!T:T,Data!M509),IF(Data!Z509="Region",SUMIFS(Data!BB:BB,Data!Z:Z,"TM",Data!S:S,Data!M509),IF(Data!Z509="Country",SUMIFS(Data!BB:BB,Data!Z:Z,"TM",Data!R:R,Data!M509),0)))))))</f>
        <v>0</v>
      </c>
    </row>
    <row r="510" spans="1:54" ht="15.75" x14ac:dyDescent="0.3">
      <c r="A510" s="33" t="str">
        <f t="shared" si="139"/>
        <v/>
      </c>
      <c r="B510" s="33" t="b">
        <f t="shared" si="140"/>
        <v>1</v>
      </c>
      <c r="C510" s="33" t="e">
        <f>IF(ISERROR(SMALL($D$4:$D$594,E510)),””,SMALL($D$4:$D$594,E510))</f>
        <v>#NAME?</v>
      </c>
      <c r="D510" s="34" t="str">
        <f t="shared" si="141"/>
        <v/>
      </c>
      <c r="E510" s="33">
        <f>ROWS($E$4:E510)</f>
        <v>507</v>
      </c>
      <c r="F510" s="33">
        <f t="shared" si="142"/>
        <v>0</v>
      </c>
      <c r="G510" s="33">
        <f>IF(OR(Report!$C$7="",Report!$C$7="All Levels"),1,IF(Report!$C$7=Data!Z510,1,0))</f>
        <v>0</v>
      </c>
      <c r="H510" s="33">
        <f t="shared" si="143"/>
        <v>1</v>
      </c>
      <c r="I510" s="33">
        <f t="shared" si="144"/>
        <v>3</v>
      </c>
      <c r="J510" s="33">
        <f>IF(OR(Report!$F$7="",Report!$F$7="All AMs"),1,IF(Report!$F$7=Data!W510,1,0))</f>
        <v>1</v>
      </c>
      <c r="K510" s="33">
        <f>IF(OR(Report!$E$7="",Report!$E$7="All Zones"),1,IF(Report!$E$7=Data!P510,1,0))</f>
        <v>1</v>
      </c>
      <c r="L510" s="33">
        <f>IF(OR(Report!$D$7="",Report!$D$7="All Regions"),1,IF(Report!$D$7=Data!O510,1,0))</f>
        <v>1</v>
      </c>
      <c r="M510" s="67" t="s">
        <v>654</v>
      </c>
      <c r="N510" s="67" t="s">
        <v>1360</v>
      </c>
      <c r="O510" s="68" t="s">
        <v>21</v>
      </c>
      <c r="P510" s="68" t="s">
        <v>690</v>
      </c>
      <c r="Q510" s="68" t="s">
        <v>856</v>
      </c>
      <c r="R510" s="67" t="s">
        <v>777</v>
      </c>
      <c r="S510" s="67" t="s">
        <v>757</v>
      </c>
      <c r="T510" s="67" t="s">
        <v>759</v>
      </c>
      <c r="U510" s="67"/>
      <c r="V510" s="67" t="s">
        <v>857</v>
      </c>
      <c r="W510" s="67" t="s">
        <v>738</v>
      </c>
      <c r="X510" s="67"/>
      <c r="Y510" s="68" t="s">
        <v>361</v>
      </c>
      <c r="Z510" s="68" t="s">
        <v>13</v>
      </c>
      <c r="AA510" s="68" t="s">
        <v>925</v>
      </c>
      <c r="AB510" s="18">
        <f>IF(Z510="TM",IF(AA510="H",(COUNTIFS(Orders!AD:AD,Data!M510,Orders!W:W,0,Orders!X:X,0)+COUNTIFS(Orders!AD:AD,Data!M510,Orders!W:W,1,Orders!X:X,1)),0),IF(Data!Z510="AAM",SUMIFS(Data!AB:AB,Data!Z:Z,"TM",Data!X:X,Data!M510,AA:AA,"H"),IF(Data!Z510="AM",SUMIFS(Data!AB:AB,Data!Z:Z,"TM",Data!V:V,Data!M510,AA:AA,"H"),IF(Data!Z510="AZM",SUMIFS(Data!AB:AB,Data!Z:Z,"TM",Data!U:U,Data!M510,AA:AA,"H"),IF(Data!Z510="ZM",SUMIFS(Data!AB:AB,Data!Z:Z,"TM",Data!T:T,Data!M510,AA:AA,"H"),IF(Data!Z510="RM",SUMIFS(Data!AB:AB,Data!Z:Z,"TM",Data!S:S,Data!M510,AA:AA,"H"),IF(Data!Z510="CM",SUMIFS(Data!AB:AB,Data!Z:Z,"TM",Data!R:R,Data!M510,AA:AA,"H"),"")))))))</f>
        <v>0</v>
      </c>
      <c r="AC510" s="28">
        <f>IF(Z510="TM",IF(AA510="H",(SUMIFS(Orders!AG:AG,Orders!AD:AD,Data!M510,Orders!W:W,0,Orders!X:X,0)+SUMIFS(Orders!AG:AG,Orders!AD:AD,Data!M510,Orders!W:W,1,Orders!X:X,1))/12000,0),IF(Data!Z510="AAM",SUMIFS(Data!AC:AC,Data!Z:Z,"TM",Data!X:X,Data!M510,AA:AA,"H"),IF(Data!Z510="AM",SUMIFS(Data!AC:AC,Data!Z:Z,"TM",Data!V:V,Data!M510,AA:AA,"H"),IF(Data!Z510="AZM",SUMIFS(Data!AC:AC,Data!Z:Z,"TM",Data!U:U,Data!M510,AA:AA,"H"),IF(Data!Z510="Zone",SUMIFS(Data!AC:AC,Data!Z:Z,"TM",Data!T:T,Data!M510,AA:AA,"H"),IF(Data!Z510="Region",SUMIFS(Data!AC:AC,Data!Z:Z,"TM",Data!S:S,Data!M510,AA:AA,"H"),IF(Data!Z510="Country",SUMIFS(Data!AC:AC,Data!Z:Z,"TM",Data!R:R,Data!M510,AA:AA,"H"),"")))))))</f>
        <v>0</v>
      </c>
      <c r="AD510" s="18">
        <f>IF(Z510="TM",0,IF(Data!Z510="AAM",SUMIFS(Data!AD:AD,Data!Z:Z,"TM",Data!X:X,Data!M510,AA:AA,"H"),IF(Data!Z510="AM",SUMIFS(Data!AD:AD,Data!Z:Z,"TM",Data!V:V,Data!M510,AA:AA,"H"),IF(Data!Z510="AZM",SUMIFS(Data!AD:AD,Data!Z:Z,"TM",Data!U:U,Data!M510,AA:AA,"H"),IF(Data!Z510="Zone",SUMIFS(Data!AD:AD,Data!Z:Z,"TM",Data!T:T,Data!M510,AA:AA,"H"),IF(Data!Z510="Region",SUMIFS(Data!AD:AD,Data!Z:Z,"TM",Data!S:S,Data!M510,AA:AA,"H"),IF(Data!Z510="Country",SUMIFS(Data!AD:AD,Data!Z:Z,"TM",Data!R:R,Data!M510,AA:AA,"H"),"")))))))</f>
        <v>0</v>
      </c>
      <c r="AE510" s="27">
        <f t="shared" si="128"/>
        <v>0</v>
      </c>
      <c r="AF510" s="26">
        <f t="shared" si="129"/>
        <v>0</v>
      </c>
      <c r="AG510" s="26">
        <f t="shared" si="130"/>
        <v>0</v>
      </c>
      <c r="AH510" s="26">
        <f t="shared" si="131"/>
        <v>0</v>
      </c>
      <c r="AJ510" s="28">
        <f>IF(Z510="TM",IF(AA510="U",(SUMIFS(Orders!AG:AG,Orders!AD:AD,Data!M510,Orders!W:W,0,Orders!X:X,0)+SUMIFS(Orders!AG:AG,Orders!AD:AD,Data!M510,Orders!W:W,1,Orders!X:X,1))/12000,0),IF(Data!Z510="AAM",SUMIFS(Data!AJ:AJ,Data!Z:Z,"TM",Data!X:X,Data!M510,AA:AA,"U"),IF(Data!Z510="AM",SUMIFS(Data!AJ:AJ,Data!Z:Z,"TM",Data!V:V,Data!M510,AA:AA,"U"),IF(Data!Z510="AZM",SUMIFS(Data!AJ:AJ,Data!Z:Z,"TM",Data!U:U,Data!M510,AA:AA,"U"),IF(Data!Z510="Zone",SUMIFS(Data!AJ:AJ,Data!Z:Z,"TM",Data!T:T,Data!M510,AA:AA,"U"),IF(Data!Z510="Region",SUMIFS(Data!AJ:AJ,Data!Z:Z,"TM",Data!S:S,Data!M510,AA:AA,"U"),IF(Data!Z510="Country",SUMIFS(Data!AJ:AJ,Data!Z:Z,"TM",Data!R:R,Data!M510,AA:AA,"U"),"")))))))</f>
        <v>0</v>
      </c>
      <c r="AK510" s="18">
        <f>IF(Z510="TM",IF(AA510="U",(SUMIFS(Orders!AG:AG,Orders!AD:AD,Data!M510,Orders!W:W,0,Orders!X:X,0)+SUMIFS(Orders!AG:AG,Orders!AD:AD,Data!M510,Orders!W:W,1,Orders!X:X,1)),0),IF(Data!Z510="AAM",SUMIFS(Data!AK:AK,Data!Z:Z,"TM",Data!X:X,Data!M510,AA:AA,"U"),IF(Data!Z510="AM",SUMIFS(Data!AK:AK,Data!Z:Z,"TM",Data!V:V,Data!M510,AA:AA,"U"),IF(Data!Z510="AZM",SUMIFS(Data!AK:AK,Data!Z:Z,"TM",Data!U:U,Data!M510,AA:AA,"U"),IF(Data!Z510="Zone",SUMIFS(Data!AK:AK,Data!Z:Z,"TM",Data!T:T,Data!M510,AA:AA,"U"),IF(Data!Z510="Region",SUMIFS(Data!AK:AK,Data!Z:Z,"TM",Data!S:S,Data!M510,AA:AA,"U"),IF(Data!Z510="Country",SUMIFS(Data!AK:AK,Data!Z:Z,"TM",Data!R:R,Data!M510,AA:AA,"U"),"")))))))</f>
        <v>0</v>
      </c>
      <c r="AL510" s="18">
        <f>IF(Z510="TM",12000*0,IF(Data!Z510="AAM",SUMIFS(Data!AL:AL,Data!Z:Z,"TM",Data!X:X,Data!M510,AA:AA,"H"),IF(Data!Z510="AM",SUMIFS(Data!AL:AL,Data!Z:Z,"TM",Data!V:V,Data!M510,AA:AA,"H"),IF(Data!Z510="AZM",SUMIFS(Data!AL:AL,Data!Z:Z,"TM",Data!U:U,Data!M510,AA:AA,"H"),IF(Data!Z510="Zone",SUMIFS(Data!AL:AL,Data!Z:Z,"TM",Data!T:T,Data!M510,AA:AA,"H"),IF(Data!Z510="Region",SUMIFS(Data!AL:AL,Data!Z:Z,"TM",Data!S:S,Data!M510,AA:AA,"H"),IF(Data!Z510="Country",SUMIFS(Data!AL:AL,Data!Z:Z,"TM",Data!R:R,Data!M510,AA:AA,"H"),"")))))))</f>
        <v>0</v>
      </c>
      <c r="AM510" s="27">
        <f t="shared" si="132"/>
        <v>0</v>
      </c>
      <c r="AN510" s="26">
        <f t="shared" si="133"/>
        <v>0</v>
      </c>
      <c r="AO510" s="26">
        <f t="shared" si="134"/>
        <v>0</v>
      </c>
      <c r="AQ510" s="28">
        <f t="shared" si="135"/>
        <v>0</v>
      </c>
      <c r="AR510" s="18">
        <f t="shared" si="136"/>
        <v>0</v>
      </c>
      <c r="AS510" s="18">
        <f t="shared" si="137"/>
        <v>0</v>
      </c>
      <c r="AT510" s="27">
        <f t="shared" si="138"/>
        <v>0</v>
      </c>
      <c r="AU510" s="27"/>
      <c r="AV510" s="27"/>
      <c r="AW510" s="18">
        <f>IF(Z510="TM",(COUNTIFS(Orders!AD:AD,Data!M510,Orders!W:W,0,Orders!X:X,0,Orders!S:S,"*Ray*")+COUNTIFS(Orders!AD:AD,Data!M510,Orders!W:W,1,Orders!X:X,1,Orders!S:S,"*Ray*")+COUNTIFS(Orders!AD:AD,Data!M510,Orders!W:W,0,Orders!X:X,0,Orders!S:S,"*Fabric*")+COUNTIFS(Orders!AD:AD,Data!M510,Orders!W:W,1,Orders!X:X,1,Orders!S:S,"*Fabric*")),IF(Data!Z510="AAM",SUMIFS(Data!AW:AW,Data!Z:Z,"TM",Data!X:X,Data!M510),IF(Data!Z510="AM",SUMIFS(Data!AW:AW,Data!Z:Z,"TM",Data!V:V,Data!M510),IF(Data!Z510="AZM",SUMIFS(Data!AW:AW,Data!Z:Z,"TM",Data!U:U,Data!M510),IF(Data!Z510="Zone",SUMIFS(Data!AW:AW,Data!Z:Z,"TM",Data!T:T,Data!M510),IF(Data!Z510="Region",SUMIFS(Data!AW:AW,Data!Z:Z,"TM",Data!S:S,Data!M510),IF(Data!Z510="Country",SUMIFS(Data!AW:AW,Data!Z:Z,"TM",Data!R:R,Data!M510),0)))))))</f>
        <v>0</v>
      </c>
      <c r="AX510" s="18">
        <f>IF(Z510="TM",(COUNTIFS(Orders!AD:AD,Data!M510,Orders!W:W,0,Orders!X:X,0,Orders!S:S,"*Starter*")+COUNTIFS(Orders!AD:AD,Data!M510,Orders!W:W,1,Orders!X:X,1,Orders!S:S,"*Starter*")),IF(Data!Z510="AAM",SUMIFS(Data!AX:AX,Data!Z:Z,"TM",Data!X:X,Data!M510),IF(Data!Z510="AM",SUMIFS(Data!AX:AX,Data!Z:Z,"TM",Data!V:V,Data!M510),IF(Data!Z510="AZM",SUMIFS(Data!AX:AX,Data!Z:Z,"TM",Data!U:U,Data!M510),IF(Data!Z510="Zone",SUMIFS(Data!AX:AX,Data!Z:Z,"TM",Data!T:T,Data!M510),IF(Data!Z510="Region",SUMIFS(Data!AX:AX,Data!Z:Z,"TM",Data!S:S,Data!M510),IF(Data!Z510="Country",SUMIFS(Data!AX:AX,Data!Z:Z,"TM",Data!R:R,Data!M510),0)))))))</f>
        <v>0</v>
      </c>
      <c r="AY510" s="18">
        <f>IF(Z510="TM",(COUNTIFS(Orders!AD:AD,Data!M510,Orders!W:W,0,Orders!X:X,0,Orders!S:S,"*Pro*")+COUNTIFS(Orders!AD:AD,Data!M510,Orders!W:W,1,Orders!X:X,1,Orders!S:S,"*Pro*")),IF(Data!Z510="AAM",SUMIFS(Data!AY:AY,Data!Z:Z,"TM",Data!X:X,Data!M510),IF(Data!Z510="AM",SUMIFS(Data!AY:AY,Data!Z:Z,"TM",Data!V:V,Data!M510),IF(Data!Z510="AZM",SUMIFS(Data!AY:AY,Data!Z:Z,"TM",Data!U:U,Data!M510),IF(Data!Z510="Zone",SUMIFS(Data!AY:AY,Data!Z:Z,"TM",Data!T:T,Data!M510),IF(Data!Z510="Region",SUMIFS(Data!AY:AY,Data!Z:Z,"TM",Data!S:S,Data!M510),IF(Data!Z510="Country",SUMIFS(Data!AY:AY,Data!Z:Z,"TM",Data!R:R,Data!M510),0)))))))</f>
        <v>0</v>
      </c>
      <c r="AZ510" s="18">
        <f>IF(Z510="TM",(COUNTIFS(Orders!AD:AD,Data!M510,Orders!W:W,0,Orders!X:X,0,Orders!S:S,"*Tab*")+COUNTIFS(Orders!AD:AD,Data!M510,Orders!W:W,1,Orders!X:X,1,Orders!S:S,"*Tab*")),IF(Data!Z510="AAM",SUMIFS(Data!AZ:AZ,Data!Z:Z,"TM",Data!X:X,Data!M510),IF(Data!Z510="AM",SUMIFS(Data!AZ:AZ,Data!Z:Z,"TM",Data!V:V,Data!M510),IF(Data!Z510="AZM",SUMIFS(Data!AZ:AZ,Data!Z:Z,"TM",Data!U:U,Data!M510),IF(Data!Z510="Zone",SUMIFS(Data!AZ:AZ,Data!Z:Z,"TM",Data!T:T,Data!M510),IF(Data!Z510="Region",SUMIFS(Data!AZ:AZ,Data!Z:Z,"TM",Data!S:S,Data!M510),IF(Data!Z510="Country",SUMIFS(Data!AZ:AZ,Data!Z:Z,"TM",Data!R:R,Data!M510),0)))))))</f>
        <v>0</v>
      </c>
      <c r="BA510" s="18">
        <f>IF(Z510="TM",(COUNTIFS(Orders!AD:AD,Data!M510,Orders!W:W,0,Orders!X:X,0,Orders!S:S,"*Dental*")+COUNTIFS(Orders!AD:AD,Data!M510,Orders!W:W,1,Orders!X:X,1,Orders!S:S,"*Dental*")+COUNTIFS(Orders!AD:AD,Data!M510,Orders!W:W,0,Orders!X:X,0,Orders!S:S,"*Pediatric*")+COUNTIFS(Orders!AD:AD,Data!M510,Orders!W:W,1,Orders!X:X,1,Orders!S:S,"*Pediatric*")),IF(Data!Z510="AAM",SUMIFS(Data!BA:BA,Data!Z:Z,"TM",Data!X:X,Data!M510),IF(Data!Z510="AM",SUMIFS(Data!BA:BA,Data!Z:Z,"TM",Data!V:V,Data!M510),IF(Data!Z510="AZM",SUMIFS(Data!BA:BA,Data!Z:Z,"TM",Data!U:U,Data!M510),IF(Data!Z510="Zone",SUMIFS(Data!BA:BA,Data!Z:Z,"TM",Data!T:T,Data!M510),IF(Data!Z510="Region",SUMIFS(Data!BA:BA,Data!Z:Z,"TM",Data!S:S,Data!M510),IF(Data!Z510="Country",SUMIFS(Data!BA:BA,Data!Z:Z,"TM",Data!R:R,Data!M510),0)))))))</f>
        <v>0</v>
      </c>
      <c r="BB510" s="18">
        <f>IF(Z510="TM",(COUNTIFS(Orders!AD:AD,Data!M510,Orders!W:W,0,Orders!X:X,0,Orders!S:S,"*Fabric*")+COUNTIFS(Orders!AD:AD,Data!M510,Orders!W:W,1,Orders!X:X,1,Orders!S:S,"*Fabric*")),IF(Data!Z510="AAM",SUMIFS(Data!BB:BB,Data!Z:Z,"TM",Data!X:X,Data!M510),IF(Data!Z510="AM",SUMIFS(Data!BB:BB,Data!Z:Z,"TM",Data!V:V,Data!M510),IF(Data!Z510="AZM",SUMIFS(Data!BB:BB,Data!Z:Z,"TM",Data!U:U,Data!M510),IF(Data!Z510="Zone",SUMIFS(Data!BB:BB,Data!Z:Z,"TM",Data!T:T,Data!M510),IF(Data!Z510="Region",SUMIFS(Data!BB:BB,Data!Z:Z,"TM",Data!S:S,Data!M510),IF(Data!Z510="Country",SUMIFS(Data!BB:BB,Data!Z:Z,"TM",Data!R:R,Data!M510),0)))))))</f>
        <v>0</v>
      </c>
    </row>
    <row r="511" spans="1:54" ht="15.75" x14ac:dyDescent="0.3">
      <c r="A511" s="33" t="str">
        <f t="shared" si="139"/>
        <v/>
      </c>
      <c r="B511" s="33" t="b">
        <f t="shared" si="140"/>
        <v>1</v>
      </c>
      <c r="C511" s="33" t="e">
        <f>IF(ISERROR(SMALL($D$4:$D$594,E511)),””,SMALL($D$4:$D$594,E511))</f>
        <v>#NAME?</v>
      </c>
      <c r="D511" s="34" t="str">
        <f t="shared" si="141"/>
        <v/>
      </c>
      <c r="E511" s="33">
        <f>ROWS($E$4:E511)</f>
        <v>508</v>
      </c>
      <c r="F511" s="33">
        <f t="shared" si="142"/>
        <v>0</v>
      </c>
      <c r="G511" s="33">
        <f>IF(OR(Report!$C$7="",Report!$C$7="All Levels"),1,IF(Report!$C$7=Data!Z511,1,0))</f>
        <v>0</v>
      </c>
      <c r="H511" s="33">
        <f t="shared" si="143"/>
        <v>1</v>
      </c>
      <c r="I511" s="33">
        <f t="shared" si="144"/>
        <v>3</v>
      </c>
      <c r="J511" s="33">
        <f>IF(OR(Report!$F$7="",Report!$F$7="All AMs"),1,IF(Report!$F$7=Data!W511,1,0))</f>
        <v>1</v>
      </c>
      <c r="K511" s="33">
        <f>IF(OR(Report!$E$7="",Report!$E$7="All Zones"),1,IF(Report!$E$7=Data!P511,1,0))</f>
        <v>1</v>
      </c>
      <c r="L511" s="33">
        <f>IF(OR(Report!$D$7="",Report!$D$7="All Regions"),1,IF(Report!$D$7=Data!O511,1,0))</f>
        <v>1</v>
      </c>
      <c r="M511" s="67" t="s">
        <v>347</v>
      </c>
      <c r="N511" s="67" t="s">
        <v>874</v>
      </c>
      <c r="O511" s="68" t="s">
        <v>21</v>
      </c>
      <c r="P511" s="68" t="s">
        <v>690</v>
      </c>
      <c r="Q511" s="68" t="s">
        <v>856</v>
      </c>
      <c r="R511" s="67" t="s">
        <v>777</v>
      </c>
      <c r="S511" s="67" t="s">
        <v>757</v>
      </c>
      <c r="T511" s="67" t="s">
        <v>759</v>
      </c>
      <c r="U511" s="67"/>
      <c r="V511" s="67" t="s">
        <v>857</v>
      </c>
      <c r="W511" s="67" t="s">
        <v>738</v>
      </c>
      <c r="X511" s="67"/>
      <c r="Y511" s="68" t="s">
        <v>361</v>
      </c>
      <c r="Z511" s="68" t="s">
        <v>13</v>
      </c>
      <c r="AA511" s="68" t="s">
        <v>925</v>
      </c>
      <c r="AB511" s="18">
        <f>IF(Z511="TM",IF(AA511="H",(COUNTIFS(Orders!AD:AD,Data!M511,Orders!W:W,0,Orders!X:X,0)+COUNTIFS(Orders!AD:AD,Data!M511,Orders!W:W,1,Orders!X:X,1)),0),IF(Data!Z511="AAM",SUMIFS(Data!AB:AB,Data!Z:Z,"TM",Data!X:X,Data!M511,AA:AA,"H"),IF(Data!Z511="AM",SUMIFS(Data!AB:AB,Data!Z:Z,"TM",Data!V:V,Data!M511,AA:AA,"H"),IF(Data!Z511="AZM",SUMIFS(Data!AB:AB,Data!Z:Z,"TM",Data!U:U,Data!M511,AA:AA,"H"),IF(Data!Z511="ZM",SUMIFS(Data!AB:AB,Data!Z:Z,"TM",Data!T:T,Data!M511,AA:AA,"H"),IF(Data!Z511="RM",SUMIFS(Data!AB:AB,Data!Z:Z,"TM",Data!S:S,Data!M511,AA:AA,"H"),IF(Data!Z511="CM",SUMIFS(Data!AB:AB,Data!Z:Z,"TM",Data!R:R,Data!M511,AA:AA,"H"),"")))))))</f>
        <v>0</v>
      </c>
      <c r="AC511" s="28">
        <f>IF(Z511="TM",IF(AA511="H",(SUMIFS(Orders!AG:AG,Orders!AD:AD,Data!M511,Orders!W:W,0,Orders!X:X,0)+SUMIFS(Orders!AG:AG,Orders!AD:AD,Data!M511,Orders!W:W,1,Orders!X:X,1))/12000,0),IF(Data!Z511="AAM",SUMIFS(Data!AC:AC,Data!Z:Z,"TM",Data!X:X,Data!M511,AA:AA,"H"),IF(Data!Z511="AM",SUMIFS(Data!AC:AC,Data!Z:Z,"TM",Data!V:V,Data!M511,AA:AA,"H"),IF(Data!Z511="AZM",SUMIFS(Data!AC:AC,Data!Z:Z,"TM",Data!U:U,Data!M511,AA:AA,"H"),IF(Data!Z511="Zone",SUMIFS(Data!AC:AC,Data!Z:Z,"TM",Data!T:T,Data!M511,AA:AA,"H"),IF(Data!Z511="Region",SUMIFS(Data!AC:AC,Data!Z:Z,"TM",Data!S:S,Data!M511,AA:AA,"H"),IF(Data!Z511="Country",SUMIFS(Data!AC:AC,Data!Z:Z,"TM",Data!R:R,Data!M511,AA:AA,"H"),"")))))))</f>
        <v>0</v>
      </c>
      <c r="AD511" s="18">
        <f>IF(Z511="TM",0,IF(Data!Z511="AAM",SUMIFS(Data!AD:AD,Data!Z:Z,"TM",Data!X:X,Data!M511,AA:AA,"H"),IF(Data!Z511="AM",SUMIFS(Data!AD:AD,Data!Z:Z,"TM",Data!V:V,Data!M511,AA:AA,"H"),IF(Data!Z511="AZM",SUMIFS(Data!AD:AD,Data!Z:Z,"TM",Data!U:U,Data!M511,AA:AA,"H"),IF(Data!Z511="Zone",SUMIFS(Data!AD:AD,Data!Z:Z,"TM",Data!T:T,Data!M511,AA:AA,"H"),IF(Data!Z511="Region",SUMIFS(Data!AD:AD,Data!Z:Z,"TM",Data!S:S,Data!M511,AA:AA,"H"),IF(Data!Z511="Country",SUMIFS(Data!AD:AD,Data!Z:Z,"TM",Data!R:R,Data!M511,AA:AA,"H"),"")))))))</f>
        <v>0</v>
      </c>
      <c r="AE511" s="27">
        <f t="shared" si="128"/>
        <v>0</v>
      </c>
      <c r="AF511" s="26">
        <f t="shared" si="129"/>
        <v>0</v>
      </c>
      <c r="AG511" s="26">
        <f t="shared" si="130"/>
        <v>0</v>
      </c>
      <c r="AH511" s="26">
        <f t="shared" si="131"/>
        <v>0</v>
      </c>
      <c r="AJ511" s="28">
        <f>IF(Z511="TM",IF(AA511="U",(SUMIFS(Orders!AG:AG,Orders!AD:AD,Data!M511,Orders!W:W,0,Orders!X:X,0)+SUMIFS(Orders!AG:AG,Orders!AD:AD,Data!M511,Orders!W:W,1,Orders!X:X,1))/12000,0),IF(Data!Z511="AAM",SUMIFS(Data!AJ:AJ,Data!Z:Z,"TM",Data!X:X,Data!M511,AA:AA,"U"),IF(Data!Z511="AM",SUMIFS(Data!AJ:AJ,Data!Z:Z,"TM",Data!V:V,Data!M511,AA:AA,"U"),IF(Data!Z511="AZM",SUMIFS(Data!AJ:AJ,Data!Z:Z,"TM",Data!U:U,Data!M511,AA:AA,"U"),IF(Data!Z511="Zone",SUMIFS(Data!AJ:AJ,Data!Z:Z,"TM",Data!T:T,Data!M511,AA:AA,"U"),IF(Data!Z511="Region",SUMIFS(Data!AJ:AJ,Data!Z:Z,"TM",Data!S:S,Data!M511,AA:AA,"U"),IF(Data!Z511="Country",SUMIFS(Data!AJ:AJ,Data!Z:Z,"TM",Data!R:R,Data!M511,AA:AA,"U"),"")))))))</f>
        <v>0</v>
      </c>
      <c r="AK511" s="18">
        <f>IF(Z511="TM",IF(AA511="U",(SUMIFS(Orders!AG:AG,Orders!AD:AD,Data!M511,Orders!W:W,0,Orders!X:X,0)+SUMIFS(Orders!AG:AG,Orders!AD:AD,Data!M511,Orders!W:W,1,Orders!X:X,1)),0),IF(Data!Z511="AAM",SUMIFS(Data!AK:AK,Data!Z:Z,"TM",Data!X:X,Data!M511,AA:AA,"U"),IF(Data!Z511="AM",SUMIFS(Data!AK:AK,Data!Z:Z,"TM",Data!V:V,Data!M511,AA:AA,"U"),IF(Data!Z511="AZM",SUMIFS(Data!AK:AK,Data!Z:Z,"TM",Data!U:U,Data!M511,AA:AA,"U"),IF(Data!Z511="Zone",SUMIFS(Data!AK:AK,Data!Z:Z,"TM",Data!T:T,Data!M511,AA:AA,"U"),IF(Data!Z511="Region",SUMIFS(Data!AK:AK,Data!Z:Z,"TM",Data!S:S,Data!M511,AA:AA,"U"),IF(Data!Z511="Country",SUMIFS(Data!AK:AK,Data!Z:Z,"TM",Data!R:R,Data!M511,AA:AA,"U"),"")))))))</f>
        <v>0</v>
      </c>
      <c r="AL511" s="18">
        <f>IF(Z511="TM",12000*0,IF(Data!Z511="AAM",SUMIFS(Data!AL:AL,Data!Z:Z,"TM",Data!X:X,Data!M511,AA:AA,"H"),IF(Data!Z511="AM",SUMIFS(Data!AL:AL,Data!Z:Z,"TM",Data!V:V,Data!M511,AA:AA,"H"),IF(Data!Z511="AZM",SUMIFS(Data!AL:AL,Data!Z:Z,"TM",Data!U:U,Data!M511,AA:AA,"H"),IF(Data!Z511="Zone",SUMIFS(Data!AL:AL,Data!Z:Z,"TM",Data!T:T,Data!M511,AA:AA,"H"),IF(Data!Z511="Region",SUMIFS(Data!AL:AL,Data!Z:Z,"TM",Data!S:S,Data!M511,AA:AA,"H"),IF(Data!Z511="Country",SUMIFS(Data!AL:AL,Data!Z:Z,"TM",Data!R:R,Data!M511,AA:AA,"H"),"")))))))</f>
        <v>0</v>
      </c>
      <c r="AM511" s="27">
        <f t="shared" si="132"/>
        <v>0</v>
      </c>
      <c r="AN511" s="26">
        <f t="shared" si="133"/>
        <v>0</v>
      </c>
      <c r="AO511" s="26">
        <f t="shared" si="134"/>
        <v>0</v>
      </c>
      <c r="AQ511" s="28">
        <f t="shared" si="135"/>
        <v>0</v>
      </c>
      <c r="AR511" s="18">
        <f t="shared" si="136"/>
        <v>0</v>
      </c>
      <c r="AS511" s="18">
        <f t="shared" si="137"/>
        <v>0</v>
      </c>
      <c r="AT511" s="27">
        <f t="shared" si="138"/>
        <v>0</v>
      </c>
      <c r="AU511" s="27"/>
      <c r="AV511" s="27"/>
      <c r="AW511" s="18">
        <f>IF(Z511="TM",(COUNTIFS(Orders!AD:AD,Data!M511,Orders!W:W,0,Orders!X:X,0,Orders!S:S,"*Ray*")+COUNTIFS(Orders!AD:AD,Data!M511,Orders!W:W,1,Orders!X:X,1,Orders!S:S,"*Ray*")+COUNTIFS(Orders!AD:AD,Data!M511,Orders!W:W,0,Orders!X:X,0,Orders!S:S,"*Fabric*")+COUNTIFS(Orders!AD:AD,Data!M511,Orders!W:W,1,Orders!X:X,1,Orders!S:S,"*Fabric*")),IF(Data!Z511="AAM",SUMIFS(Data!AW:AW,Data!Z:Z,"TM",Data!X:X,Data!M511),IF(Data!Z511="AM",SUMIFS(Data!AW:AW,Data!Z:Z,"TM",Data!V:V,Data!M511),IF(Data!Z511="AZM",SUMIFS(Data!AW:AW,Data!Z:Z,"TM",Data!U:U,Data!M511),IF(Data!Z511="Zone",SUMIFS(Data!AW:AW,Data!Z:Z,"TM",Data!T:T,Data!M511),IF(Data!Z511="Region",SUMIFS(Data!AW:AW,Data!Z:Z,"TM",Data!S:S,Data!M511),IF(Data!Z511="Country",SUMIFS(Data!AW:AW,Data!Z:Z,"TM",Data!R:R,Data!M511),0)))))))</f>
        <v>0</v>
      </c>
      <c r="AX511" s="18">
        <f>IF(Z511="TM",(COUNTIFS(Orders!AD:AD,Data!M511,Orders!W:W,0,Orders!X:X,0,Orders!S:S,"*Starter*")+COUNTIFS(Orders!AD:AD,Data!M511,Orders!W:W,1,Orders!X:X,1,Orders!S:S,"*Starter*")),IF(Data!Z511="AAM",SUMIFS(Data!AX:AX,Data!Z:Z,"TM",Data!X:X,Data!M511),IF(Data!Z511="AM",SUMIFS(Data!AX:AX,Data!Z:Z,"TM",Data!V:V,Data!M511),IF(Data!Z511="AZM",SUMIFS(Data!AX:AX,Data!Z:Z,"TM",Data!U:U,Data!M511),IF(Data!Z511="Zone",SUMIFS(Data!AX:AX,Data!Z:Z,"TM",Data!T:T,Data!M511),IF(Data!Z511="Region",SUMIFS(Data!AX:AX,Data!Z:Z,"TM",Data!S:S,Data!M511),IF(Data!Z511="Country",SUMIFS(Data!AX:AX,Data!Z:Z,"TM",Data!R:R,Data!M511),0)))))))</f>
        <v>0</v>
      </c>
      <c r="AY511" s="18">
        <f>IF(Z511="TM",(COUNTIFS(Orders!AD:AD,Data!M511,Orders!W:W,0,Orders!X:X,0,Orders!S:S,"*Pro*")+COUNTIFS(Orders!AD:AD,Data!M511,Orders!W:W,1,Orders!X:X,1,Orders!S:S,"*Pro*")),IF(Data!Z511="AAM",SUMIFS(Data!AY:AY,Data!Z:Z,"TM",Data!X:X,Data!M511),IF(Data!Z511="AM",SUMIFS(Data!AY:AY,Data!Z:Z,"TM",Data!V:V,Data!M511),IF(Data!Z511="AZM",SUMIFS(Data!AY:AY,Data!Z:Z,"TM",Data!U:U,Data!M511),IF(Data!Z511="Zone",SUMIFS(Data!AY:AY,Data!Z:Z,"TM",Data!T:T,Data!M511),IF(Data!Z511="Region",SUMIFS(Data!AY:AY,Data!Z:Z,"TM",Data!S:S,Data!M511),IF(Data!Z511="Country",SUMIFS(Data!AY:AY,Data!Z:Z,"TM",Data!R:R,Data!M511),0)))))))</f>
        <v>0</v>
      </c>
      <c r="AZ511" s="18">
        <f>IF(Z511="TM",(COUNTIFS(Orders!AD:AD,Data!M511,Orders!W:W,0,Orders!X:X,0,Orders!S:S,"*Tab*")+COUNTIFS(Orders!AD:AD,Data!M511,Orders!W:W,1,Orders!X:X,1,Orders!S:S,"*Tab*")),IF(Data!Z511="AAM",SUMIFS(Data!AZ:AZ,Data!Z:Z,"TM",Data!X:X,Data!M511),IF(Data!Z511="AM",SUMIFS(Data!AZ:AZ,Data!Z:Z,"TM",Data!V:V,Data!M511),IF(Data!Z511="AZM",SUMIFS(Data!AZ:AZ,Data!Z:Z,"TM",Data!U:U,Data!M511),IF(Data!Z511="Zone",SUMIFS(Data!AZ:AZ,Data!Z:Z,"TM",Data!T:T,Data!M511),IF(Data!Z511="Region",SUMIFS(Data!AZ:AZ,Data!Z:Z,"TM",Data!S:S,Data!M511),IF(Data!Z511="Country",SUMIFS(Data!AZ:AZ,Data!Z:Z,"TM",Data!R:R,Data!M511),0)))))))</f>
        <v>0</v>
      </c>
      <c r="BA511" s="18">
        <f>IF(Z511="TM",(COUNTIFS(Orders!AD:AD,Data!M511,Orders!W:W,0,Orders!X:X,0,Orders!S:S,"*Dental*")+COUNTIFS(Orders!AD:AD,Data!M511,Orders!W:W,1,Orders!X:X,1,Orders!S:S,"*Dental*")+COUNTIFS(Orders!AD:AD,Data!M511,Orders!W:W,0,Orders!X:X,0,Orders!S:S,"*Pediatric*")+COUNTIFS(Orders!AD:AD,Data!M511,Orders!W:W,1,Orders!X:X,1,Orders!S:S,"*Pediatric*")),IF(Data!Z511="AAM",SUMIFS(Data!BA:BA,Data!Z:Z,"TM",Data!X:X,Data!M511),IF(Data!Z511="AM",SUMIFS(Data!BA:BA,Data!Z:Z,"TM",Data!V:V,Data!M511),IF(Data!Z511="AZM",SUMIFS(Data!BA:BA,Data!Z:Z,"TM",Data!U:U,Data!M511),IF(Data!Z511="Zone",SUMIFS(Data!BA:BA,Data!Z:Z,"TM",Data!T:T,Data!M511),IF(Data!Z511="Region",SUMIFS(Data!BA:BA,Data!Z:Z,"TM",Data!S:S,Data!M511),IF(Data!Z511="Country",SUMIFS(Data!BA:BA,Data!Z:Z,"TM",Data!R:R,Data!M511),0)))))))</f>
        <v>0</v>
      </c>
      <c r="BB511" s="18">
        <f>IF(Z511="TM",(COUNTIFS(Orders!AD:AD,Data!M511,Orders!W:W,0,Orders!X:X,0,Orders!S:S,"*Fabric*")+COUNTIFS(Orders!AD:AD,Data!M511,Orders!W:W,1,Orders!X:X,1,Orders!S:S,"*Fabric*")),IF(Data!Z511="AAM",SUMIFS(Data!BB:BB,Data!Z:Z,"TM",Data!X:X,Data!M511),IF(Data!Z511="AM",SUMIFS(Data!BB:BB,Data!Z:Z,"TM",Data!V:V,Data!M511),IF(Data!Z511="AZM",SUMIFS(Data!BB:BB,Data!Z:Z,"TM",Data!U:U,Data!M511),IF(Data!Z511="Zone",SUMIFS(Data!BB:BB,Data!Z:Z,"TM",Data!T:T,Data!M511),IF(Data!Z511="Region",SUMIFS(Data!BB:BB,Data!Z:Z,"TM",Data!S:S,Data!M511),IF(Data!Z511="Country",SUMIFS(Data!BB:BB,Data!Z:Z,"TM",Data!R:R,Data!M511),0)))))))</f>
        <v>0</v>
      </c>
    </row>
    <row r="512" spans="1:54" ht="15.75" x14ac:dyDescent="0.3">
      <c r="A512" s="33" t="str">
        <f t="shared" si="139"/>
        <v/>
      </c>
      <c r="B512" s="33" t="b">
        <f t="shared" si="140"/>
        <v>1</v>
      </c>
      <c r="C512" s="33" t="e">
        <f>IF(ISERROR(SMALL($D$4:$D$594,E512)),””,SMALL($D$4:$D$594,E512))</f>
        <v>#NAME?</v>
      </c>
      <c r="D512" s="34" t="str">
        <f t="shared" si="141"/>
        <v/>
      </c>
      <c r="E512" s="33">
        <f>ROWS($E$4:E512)</f>
        <v>509</v>
      </c>
      <c r="F512" s="33">
        <f t="shared" si="142"/>
        <v>0</v>
      </c>
      <c r="G512" s="33">
        <f>IF(OR(Report!$C$7="",Report!$C$7="All Levels"),1,IF(Report!$C$7=Data!Z512,1,0))</f>
        <v>0</v>
      </c>
      <c r="H512" s="33">
        <f t="shared" si="143"/>
        <v>1</v>
      </c>
      <c r="I512" s="33">
        <f t="shared" si="144"/>
        <v>3</v>
      </c>
      <c r="J512" s="33">
        <f>IF(OR(Report!$F$7="",Report!$F$7="All AMs"),1,IF(Report!$F$7=Data!W512,1,0))</f>
        <v>1</v>
      </c>
      <c r="K512" s="33">
        <f>IF(OR(Report!$E$7="",Report!$E$7="All Zones"),1,IF(Report!$E$7=Data!P512,1,0))</f>
        <v>1</v>
      </c>
      <c r="L512" s="33">
        <f>IF(OR(Report!$D$7="",Report!$D$7="All Regions"),1,IF(Report!$D$7=Data!O512,1,0))</f>
        <v>1</v>
      </c>
      <c r="M512" s="67" t="s">
        <v>128</v>
      </c>
      <c r="N512" s="67" t="s">
        <v>1361</v>
      </c>
      <c r="O512" s="68" t="s">
        <v>21</v>
      </c>
      <c r="P512" s="68" t="s">
        <v>690</v>
      </c>
      <c r="Q512" s="68" t="s">
        <v>856</v>
      </c>
      <c r="R512" s="67" t="s">
        <v>777</v>
      </c>
      <c r="S512" s="67" t="s">
        <v>757</v>
      </c>
      <c r="T512" s="67" t="s">
        <v>759</v>
      </c>
      <c r="U512" s="67"/>
      <c r="V512" s="67" t="s">
        <v>857</v>
      </c>
      <c r="W512" s="67" t="s">
        <v>738</v>
      </c>
      <c r="X512" s="67"/>
      <c r="Y512" s="68" t="s">
        <v>361</v>
      </c>
      <c r="Z512" s="68" t="s">
        <v>13</v>
      </c>
      <c r="AA512" s="68" t="s">
        <v>925</v>
      </c>
      <c r="AB512" s="18">
        <f>IF(Z512="TM",IF(AA512="H",(COUNTIFS(Orders!AD:AD,Data!M512,Orders!W:W,0,Orders!X:X,0)+COUNTIFS(Orders!AD:AD,Data!M512,Orders!W:W,1,Orders!X:X,1)),0),IF(Data!Z512="AAM",SUMIFS(Data!AB:AB,Data!Z:Z,"TM",Data!X:X,Data!M512,AA:AA,"H"),IF(Data!Z512="AM",SUMIFS(Data!AB:AB,Data!Z:Z,"TM",Data!V:V,Data!M512,AA:AA,"H"),IF(Data!Z512="AZM",SUMIFS(Data!AB:AB,Data!Z:Z,"TM",Data!U:U,Data!M512,AA:AA,"H"),IF(Data!Z512="ZM",SUMIFS(Data!AB:AB,Data!Z:Z,"TM",Data!T:T,Data!M512,AA:AA,"H"),IF(Data!Z512="RM",SUMIFS(Data!AB:AB,Data!Z:Z,"TM",Data!S:S,Data!M512,AA:AA,"H"),IF(Data!Z512="CM",SUMIFS(Data!AB:AB,Data!Z:Z,"TM",Data!R:R,Data!M512,AA:AA,"H"),"")))))))</f>
        <v>0</v>
      </c>
      <c r="AC512" s="28">
        <f>IF(Z512="TM",IF(AA512="H",(SUMIFS(Orders!AG:AG,Orders!AD:AD,Data!M512,Orders!W:W,0,Orders!X:X,0)+SUMIFS(Orders!AG:AG,Orders!AD:AD,Data!M512,Orders!W:W,1,Orders!X:X,1))/12000,0),IF(Data!Z512="AAM",SUMIFS(Data!AC:AC,Data!Z:Z,"TM",Data!X:X,Data!M512,AA:AA,"H"),IF(Data!Z512="AM",SUMIFS(Data!AC:AC,Data!Z:Z,"TM",Data!V:V,Data!M512,AA:AA,"H"),IF(Data!Z512="AZM",SUMIFS(Data!AC:AC,Data!Z:Z,"TM",Data!U:U,Data!M512,AA:AA,"H"),IF(Data!Z512="Zone",SUMIFS(Data!AC:AC,Data!Z:Z,"TM",Data!T:T,Data!M512,AA:AA,"H"),IF(Data!Z512="Region",SUMIFS(Data!AC:AC,Data!Z:Z,"TM",Data!S:S,Data!M512,AA:AA,"H"),IF(Data!Z512="Country",SUMIFS(Data!AC:AC,Data!Z:Z,"TM",Data!R:R,Data!M512,AA:AA,"H"),"")))))))</f>
        <v>0</v>
      </c>
      <c r="AD512" s="18">
        <f>IF(Z512="TM",0,IF(Data!Z512="AAM",SUMIFS(Data!AD:AD,Data!Z:Z,"TM",Data!X:X,Data!M512,AA:AA,"H"),IF(Data!Z512="AM",SUMIFS(Data!AD:AD,Data!Z:Z,"TM",Data!V:V,Data!M512,AA:AA,"H"),IF(Data!Z512="AZM",SUMIFS(Data!AD:AD,Data!Z:Z,"TM",Data!U:U,Data!M512,AA:AA,"H"),IF(Data!Z512="Zone",SUMIFS(Data!AD:AD,Data!Z:Z,"TM",Data!T:T,Data!M512,AA:AA,"H"),IF(Data!Z512="Region",SUMIFS(Data!AD:AD,Data!Z:Z,"TM",Data!S:S,Data!M512,AA:AA,"H"),IF(Data!Z512="Country",SUMIFS(Data!AD:AD,Data!Z:Z,"TM",Data!R:R,Data!M512,AA:AA,"H"),"")))))))</f>
        <v>0</v>
      </c>
      <c r="AE512" s="27">
        <f t="shared" si="128"/>
        <v>0</v>
      </c>
      <c r="AF512" s="26">
        <f t="shared" si="129"/>
        <v>0</v>
      </c>
      <c r="AG512" s="26">
        <f t="shared" si="130"/>
        <v>0</v>
      </c>
      <c r="AH512" s="26">
        <f t="shared" si="131"/>
        <v>0</v>
      </c>
      <c r="AJ512" s="28">
        <f>IF(Z512="TM",IF(AA512="U",(SUMIFS(Orders!AG:AG,Orders!AD:AD,Data!M512,Orders!W:W,0,Orders!X:X,0)+SUMIFS(Orders!AG:AG,Orders!AD:AD,Data!M512,Orders!W:W,1,Orders!X:X,1))/12000,0),IF(Data!Z512="AAM",SUMIFS(Data!AJ:AJ,Data!Z:Z,"TM",Data!X:X,Data!M512,AA:AA,"U"),IF(Data!Z512="AM",SUMIFS(Data!AJ:AJ,Data!Z:Z,"TM",Data!V:V,Data!M512,AA:AA,"U"),IF(Data!Z512="AZM",SUMIFS(Data!AJ:AJ,Data!Z:Z,"TM",Data!U:U,Data!M512,AA:AA,"U"),IF(Data!Z512="Zone",SUMIFS(Data!AJ:AJ,Data!Z:Z,"TM",Data!T:T,Data!M512,AA:AA,"U"),IF(Data!Z512="Region",SUMIFS(Data!AJ:AJ,Data!Z:Z,"TM",Data!S:S,Data!M512,AA:AA,"U"),IF(Data!Z512="Country",SUMIFS(Data!AJ:AJ,Data!Z:Z,"TM",Data!R:R,Data!M512,AA:AA,"U"),"")))))))</f>
        <v>0</v>
      </c>
      <c r="AK512" s="18">
        <f>IF(Z512="TM",IF(AA512="U",(SUMIFS(Orders!AG:AG,Orders!AD:AD,Data!M512,Orders!W:W,0,Orders!X:X,0)+SUMIFS(Orders!AG:AG,Orders!AD:AD,Data!M512,Orders!W:W,1,Orders!X:X,1)),0),IF(Data!Z512="AAM",SUMIFS(Data!AK:AK,Data!Z:Z,"TM",Data!X:X,Data!M512,AA:AA,"U"),IF(Data!Z512="AM",SUMIFS(Data!AK:AK,Data!Z:Z,"TM",Data!V:V,Data!M512,AA:AA,"U"),IF(Data!Z512="AZM",SUMIFS(Data!AK:AK,Data!Z:Z,"TM",Data!U:U,Data!M512,AA:AA,"U"),IF(Data!Z512="Zone",SUMIFS(Data!AK:AK,Data!Z:Z,"TM",Data!T:T,Data!M512,AA:AA,"U"),IF(Data!Z512="Region",SUMIFS(Data!AK:AK,Data!Z:Z,"TM",Data!S:S,Data!M512,AA:AA,"U"),IF(Data!Z512="Country",SUMIFS(Data!AK:AK,Data!Z:Z,"TM",Data!R:R,Data!M512,AA:AA,"U"),"")))))))</f>
        <v>0</v>
      </c>
      <c r="AL512" s="18">
        <f>IF(Z512="TM",12000*0,IF(Data!Z512="AAM",SUMIFS(Data!AL:AL,Data!Z:Z,"TM",Data!X:X,Data!M512,AA:AA,"H"),IF(Data!Z512="AM",SUMIFS(Data!AL:AL,Data!Z:Z,"TM",Data!V:V,Data!M512,AA:AA,"H"),IF(Data!Z512="AZM",SUMIFS(Data!AL:AL,Data!Z:Z,"TM",Data!U:U,Data!M512,AA:AA,"H"),IF(Data!Z512="Zone",SUMIFS(Data!AL:AL,Data!Z:Z,"TM",Data!T:T,Data!M512,AA:AA,"H"),IF(Data!Z512="Region",SUMIFS(Data!AL:AL,Data!Z:Z,"TM",Data!S:S,Data!M512,AA:AA,"H"),IF(Data!Z512="Country",SUMIFS(Data!AL:AL,Data!Z:Z,"TM",Data!R:R,Data!M512,AA:AA,"H"),"")))))))</f>
        <v>0</v>
      </c>
      <c r="AM512" s="27">
        <f t="shared" si="132"/>
        <v>0</v>
      </c>
      <c r="AN512" s="26">
        <f t="shared" si="133"/>
        <v>0</v>
      </c>
      <c r="AO512" s="26">
        <f t="shared" si="134"/>
        <v>0</v>
      </c>
      <c r="AQ512" s="28">
        <f t="shared" si="135"/>
        <v>0</v>
      </c>
      <c r="AR512" s="18">
        <f t="shared" si="136"/>
        <v>0</v>
      </c>
      <c r="AS512" s="18">
        <f t="shared" si="137"/>
        <v>0</v>
      </c>
      <c r="AT512" s="27">
        <f t="shared" si="138"/>
        <v>0</v>
      </c>
      <c r="AU512" s="27"/>
      <c r="AV512" s="27"/>
      <c r="AW512" s="18">
        <f>IF(Z512="TM",(COUNTIFS(Orders!AD:AD,Data!M512,Orders!W:W,0,Orders!X:X,0,Orders!S:S,"*Ray*")+COUNTIFS(Orders!AD:AD,Data!M512,Orders!W:W,1,Orders!X:X,1,Orders!S:S,"*Ray*")+COUNTIFS(Orders!AD:AD,Data!M512,Orders!W:W,0,Orders!X:X,0,Orders!S:S,"*Fabric*")+COUNTIFS(Orders!AD:AD,Data!M512,Orders!W:W,1,Orders!X:X,1,Orders!S:S,"*Fabric*")),IF(Data!Z512="AAM",SUMIFS(Data!AW:AW,Data!Z:Z,"TM",Data!X:X,Data!M512),IF(Data!Z512="AM",SUMIFS(Data!AW:AW,Data!Z:Z,"TM",Data!V:V,Data!M512),IF(Data!Z512="AZM",SUMIFS(Data!AW:AW,Data!Z:Z,"TM",Data!U:U,Data!M512),IF(Data!Z512="Zone",SUMIFS(Data!AW:AW,Data!Z:Z,"TM",Data!T:T,Data!M512),IF(Data!Z512="Region",SUMIFS(Data!AW:AW,Data!Z:Z,"TM",Data!S:S,Data!M512),IF(Data!Z512="Country",SUMIFS(Data!AW:AW,Data!Z:Z,"TM",Data!R:R,Data!M512),0)))))))</f>
        <v>0</v>
      </c>
      <c r="AX512" s="18">
        <f>IF(Z512="TM",(COUNTIFS(Orders!AD:AD,Data!M512,Orders!W:W,0,Orders!X:X,0,Orders!S:S,"*Starter*")+COUNTIFS(Orders!AD:AD,Data!M512,Orders!W:W,1,Orders!X:X,1,Orders!S:S,"*Starter*")),IF(Data!Z512="AAM",SUMIFS(Data!AX:AX,Data!Z:Z,"TM",Data!X:X,Data!M512),IF(Data!Z512="AM",SUMIFS(Data!AX:AX,Data!Z:Z,"TM",Data!V:V,Data!M512),IF(Data!Z512="AZM",SUMIFS(Data!AX:AX,Data!Z:Z,"TM",Data!U:U,Data!M512),IF(Data!Z512="Zone",SUMIFS(Data!AX:AX,Data!Z:Z,"TM",Data!T:T,Data!M512),IF(Data!Z512="Region",SUMIFS(Data!AX:AX,Data!Z:Z,"TM",Data!S:S,Data!M512),IF(Data!Z512="Country",SUMIFS(Data!AX:AX,Data!Z:Z,"TM",Data!R:R,Data!M512),0)))))))</f>
        <v>0</v>
      </c>
      <c r="AY512" s="18">
        <f>IF(Z512="TM",(COUNTIFS(Orders!AD:AD,Data!M512,Orders!W:W,0,Orders!X:X,0,Orders!S:S,"*Pro*")+COUNTIFS(Orders!AD:AD,Data!M512,Orders!W:W,1,Orders!X:X,1,Orders!S:S,"*Pro*")),IF(Data!Z512="AAM",SUMIFS(Data!AY:AY,Data!Z:Z,"TM",Data!X:X,Data!M512),IF(Data!Z512="AM",SUMIFS(Data!AY:AY,Data!Z:Z,"TM",Data!V:V,Data!M512),IF(Data!Z512="AZM",SUMIFS(Data!AY:AY,Data!Z:Z,"TM",Data!U:U,Data!M512),IF(Data!Z512="Zone",SUMIFS(Data!AY:AY,Data!Z:Z,"TM",Data!T:T,Data!M512),IF(Data!Z512="Region",SUMIFS(Data!AY:AY,Data!Z:Z,"TM",Data!S:S,Data!M512),IF(Data!Z512="Country",SUMIFS(Data!AY:AY,Data!Z:Z,"TM",Data!R:R,Data!M512),0)))))))</f>
        <v>0</v>
      </c>
      <c r="AZ512" s="18">
        <f>IF(Z512="TM",(COUNTIFS(Orders!AD:AD,Data!M512,Orders!W:W,0,Orders!X:X,0,Orders!S:S,"*Tab*")+COUNTIFS(Orders!AD:AD,Data!M512,Orders!W:W,1,Orders!X:X,1,Orders!S:S,"*Tab*")),IF(Data!Z512="AAM",SUMIFS(Data!AZ:AZ,Data!Z:Z,"TM",Data!X:X,Data!M512),IF(Data!Z512="AM",SUMIFS(Data!AZ:AZ,Data!Z:Z,"TM",Data!V:V,Data!M512),IF(Data!Z512="AZM",SUMIFS(Data!AZ:AZ,Data!Z:Z,"TM",Data!U:U,Data!M512),IF(Data!Z512="Zone",SUMIFS(Data!AZ:AZ,Data!Z:Z,"TM",Data!T:T,Data!M512),IF(Data!Z512="Region",SUMIFS(Data!AZ:AZ,Data!Z:Z,"TM",Data!S:S,Data!M512),IF(Data!Z512="Country",SUMIFS(Data!AZ:AZ,Data!Z:Z,"TM",Data!R:R,Data!M512),0)))))))</f>
        <v>0</v>
      </c>
      <c r="BA512" s="18">
        <f>IF(Z512="TM",(COUNTIFS(Orders!AD:AD,Data!M512,Orders!W:W,0,Orders!X:X,0,Orders!S:S,"*Dental*")+COUNTIFS(Orders!AD:AD,Data!M512,Orders!W:W,1,Orders!X:X,1,Orders!S:S,"*Dental*")+COUNTIFS(Orders!AD:AD,Data!M512,Orders!W:W,0,Orders!X:X,0,Orders!S:S,"*Pediatric*")+COUNTIFS(Orders!AD:AD,Data!M512,Orders!W:W,1,Orders!X:X,1,Orders!S:S,"*Pediatric*")),IF(Data!Z512="AAM",SUMIFS(Data!BA:BA,Data!Z:Z,"TM",Data!X:X,Data!M512),IF(Data!Z512="AM",SUMIFS(Data!BA:BA,Data!Z:Z,"TM",Data!V:V,Data!M512),IF(Data!Z512="AZM",SUMIFS(Data!BA:BA,Data!Z:Z,"TM",Data!U:U,Data!M512),IF(Data!Z512="Zone",SUMIFS(Data!BA:BA,Data!Z:Z,"TM",Data!T:T,Data!M512),IF(Data!Z512="Region",SUMIFS(Data!BA:BA,Data!Z:Z,"TM",Data!S:S,Data!M512),IF(Data!Z512="Country",SUMIFS(Data!BA:BA,Data!Z:Z,"TM",Data!R:R,Data!M512),0)))))))</f>
        <v>0</v>
      </c>
      <c r="BB512" s="18">
        <f>IF(Z512="TM",(COUNTIFS(Orders!AD:AD,Data!M512,Orders!W:W,0,Orders!X:X,0,Orders!S:S,"*Fabric*")+COUNTIFS(Orders!AD:AD,Data!M512,Orders!W:W,1,Orders!X:X,1,Orders!S:S,"*Fabric*")),IF(Data!Z512="AAM",SUMIFS(Data!BB:BB,Data!Z:Z,"TM",Data!X:X,Data!M512),IF(Data!Z512="AM",SUMIFS(Data!BB:BB,Data!Z:Z,"TM",Data!V:V,Data!M512),IF(Data!Z512="AZM",SUMIFS(Data!BB:BB,Data!Z:Z,"TM",Data!U:U,Data!M512),IF(Data!Z512="Zone",SUMIFS(Data!BB:BB,Data!Z:Z,"TM",Data!T:T,Data!M512),IF(Data!Z512="Region",SUMIFS(Data!BB:BB,Data!Z:Z,"TM",Data!S:S,Data!M512),IF(Data!Z512="Country",SUMIFS(Data!BB:BB,Data!Z:Z,"TM",Data!R:R,Data!M512),0)))))))</f>
        <v>0</v>
      </c>
    </row>
    <row r="513" spans="1:54" ht="15.75" x14ac:dyDescent="0.3">
      <c r="A513" s="33" t="str">
        <f t="shared" si="139"/>
        <v/>
      </c>
      <c r="B513" s="33" t="b">
        <f t="shared" si="140"/>
        <v>1</v>
      </c>
      <c r="C513" s="33" t="e">
        <f>IF(ISERROR(SMALL($D$4:$D$594,E513)),””,SMALL($D$4:$D$594,E513))</f>
        <v>#NAME?</v>
      </c>
      <c r="D513" s="34" t="str">
        <f t="shared" si="141"/>
        <v/>
      </c>
      <c r="E513" s="33">
        <f>ROWS($E$4:E513)</f>
        <v>510</v>
      </c>
      <c r="F513" s="33">
        <f t="shared" si="142"/>
        <v>0</v>
      </c>
      <c r="G513" s="33">
        <f>IF(OR(Report!$C$7="",Report!$C$7="All Levels"),1,IF(Report!$C$7=Data!Z513,1,0))</f>
        <v>0</v>
      </c>
      <c r="H513" s="33">
        <f t="shared" si="143"/>
        <v>1</v>
      </c>
      <c r="I513" s="33">
        <f t="shared" si="144"/>
        <v>3</v>
      </c>
      <c r="J513" s="33">
        <f>IF(OR(Report!$F$7="",Report!$F$7="All AMs"),1,IF(Report!$F$7=Data!W513,1,0))</f>
        <v>1</v>
      </c>
      <c r="K513" s="33">
        <f>IF(OR(Report!$E$7="",Report!$E$7="All Zones"),1,IF(Report!$E$7=Data!P513,1,0))</f>
        <v>1</v>
      </c>
      <c r="L513" s="33">
        <f>IF(OR(Report!$D$7="",Report!$D$7="All Regions"),1,IF(Report!$D$7=Data!O513,1,0))</f>
        <v>1</v>
      </c>
      <c r="M513" s="67" t="s">
        <v>293</v>
      </c>
      <c r="N513" s="67" t="s">
        <v>902</v>
      </c>
      <c r="O513" s="68" t="s">
        <v>21</v>
      </c>
      <c r="P513" s="68" t="s">
        <v>691</v>
      </c>
      <c r="Q513" s="68" t="s">
        <v>691</v>
      </c>
      <c r="R513" s="67" t="s">
        <v>777</v>
      </c>
      <c r="S513" s="67" t="s">
        <v>757</v>
      </c>
      <c r="T513" s="67" t="s">
        <v>760</v>
      </c>
      <c r="U513" s="67"/>
      <c r="V513" s="67" t="s">
        <v>858</v>
      </c>
      <c r="W513" s="67" t="s">
        <v>739</v>
      </c>
      <c r="X513" s="67" t="s">
        <v>293</v>
      </c>
      <c r="Y513" s="68" t="s">
        <v>361</v>
      </c>
      <c r="Z513" s="68" t="s">
        <v>13</v>
      </c>
      <c r="AA513" s="68" t="s">
        <v>70</v>
      </c>
      <c r="AB513" s="18">
        <f>IF(Z513="TM",IF(AA513="H",(COUNTIFS(Orders!AD:AD,Data!M513,Orders!W:W,0,Orders!X:X,0)+COUNTIFS(Orders!AD:AD,Data!M513,Orders!W:W,1,Orders!X:X,1)),0),IF(Data!Z513="AAM",SUMIFS(Data!AB:AB,Data!Z:Z,"TM",Data!X:X,Data!M513,AA:AA,"H"),IF(Data!Z513="AM",SUMIFS(Data!AB:AB,Data!Z:Z,"TM",Data!V:V,Data!M513,AA:AA,"H"),IF(Data!Z513="AZM",SUMIFS(Data!AB:AB,Data!Z:Z,"TM",Data!U:U,Data!M513,AA:AA,"H"),IF(Data!Z513="ZM",SUMIFS(Data!AB:AB,Data!Z:Z,"TM",Data!T:T,Data!M513,AA:AA,"H"),IF(Data!Z513="RM",SUMIFS(Data!AB:AB,Data!Z:Z,"TM",Data!S:S,Data!M513,AA:AA,"H"),IF(Data!Z513="CM",SUMIFS(Data!AB:AB,Data!Z:Z,"TM",Data!R:R,Data!M513,AA:AA,"H"),"")))))))</f>
        <v>0</v>
      </c>
      <c r="AC513" s="28">
        <f>IF(Z513="TM",IF(AA513="H",(SUMIFS(Orders!AG:AG,Orders!AD:AD,Data!M513,Orders!W:W,0,Orders!X:X,0)+SUMIFS(Orders!AG:AG,Orders!AD:AD,Data!M513,Orders!W:W,1,Orders!X:X,1))/12000,0),IF(Data!Z513="AAM",SUMIFS(Data!AC:AC,Data!Z:Z,"TM",Data!X:X,Data!M513,AA:AA,"H"),IF(Data!Z513="AM",SUMIFS(Data!AC:AC,Data!Z:Z,"TM",Data!V:V,Data!M513,AA:AA,"H"),IF(Data!Z513="AZM",SUMIFS(Data!AC:AC,Data!Z:Z,"TM",Data!U:U,Data!M513,AA:AA,"H"),IF(Data!Z513="Zone",SUMIFS(Data!AC:AC,Data!Z:Z,"TM",Data!T:T,Data!M513,AA:AA,"H"),IF(Data!Z513="Region",SUMIFS(Data!AC:AC,Data!Z:Z,"TM",Data!S:S,Data!M513,AA:AA,"H"),IF(Data!Z513="Country",SUMIFS(Data!AC:AC,Data!Z:Z,"TM",Data!R:R,Data!M513,AA:AA,"H"),"")))))))</f>
        <v>0</v>
      </c>
      <c r="AD513" s="18">
        <f>IF(Z513="TM",0,IF(Data!Z513="AAM",SUMIFS(Data!AD:AD,Data!Z:Z,"TM",Data!X:X,Data!M513,AA:AA,"H"),IF(Data!Z513="AM",SUMIFS(Data!AD:AD,Data!Z:Z,"TM",Data!V:V,Data!M513,AA:AA,"H"),IF(Data!Z513="AZM",SUMIFS(Data!AD:AD,Data!Z:Z,"TM",Data!U:U,Data!M513,AA:AA,"H"),IF(Data!Z513="Zone",SUMIFS(Data!AD:AD,Data!Z:Z,"TM",Data!T:T,Data!M513,AA:AA,"H"),IF(Data!Z513="Region",SUMIFS(Data!AD:AD,Data!Z:Z,"TM",Data!S:S,Data!M513,AA:AA,"H"),IF(Data!Z513="Country",SUMIFS(Data!AD:AD,Data!Z:Z,"TM",Data!R:R,Data!M513,AA:AA,"H"),"")))))))</f>
        <v>0</v>
      </c>
      <c r="AE513" s="27">
        <f t="shared" si="128"/>
        <v>0</v>
      </c>
      <c r="AF513" s="26">
        <f t="shared" si="129"/>
        <v>0</v>
      </c>
      <c r="AG513" s="26">
        <f t="shared" si="130"/>
        <v>0</v>
      </c>
      <c r="AH513" s="26">
        <f t="shared" si="131"/>
        <v>0</v>
      </c>
      <c r="AJ513" s="28">
        <f>IF(Z513="TM",IF(AA513="U",(SUMIFS(Orders!AG:AG,Orders!AD:AD,Data!M513,Orders!W:W,0,Orders!X:X,0)+SUMIFS(Orders!AG:AG,Orders!AD:AD,Data!M513,Orders!W:W,1,Orders!X:X,1))/12000,0),IF(Data!Z513="AAM",SUMIFS(Data!AJ:AJ,Data!Z:Z,"TM",Data!X:X,Data!M513,AA:AA,"U"),IF(Data!Z513="AM",SUMIFS(Data!AJ:AJ,Data!Z:Z,"TM",Data!V:V,Data!M513,AA:AA,"U"),IF(Data!Z513="AZM",SUMIFS(Data!AJ:AJ,Data!Z:Z,"TM",Data!U:U,Data!M513,AA:AA,"U"),IF(Data!Z513="Zone",SUMIFS(Data!AJ:AJ,Data!Z:Z,"TM",Data!T:T,Data!M513,AA:AA,"U"),IF(Data!Z513="Region",SUMIFS(Data!AJ:AJ,Data!Z:Z,"TM",Data!S:S,Data!M513,AA:AA,"U"),IF(Data!Z513="Country",SUMIFS(Data!AJ:AJ,Data!Z:Z,"TM",Data!R:R,Data!M513,AA:AA,"U"),"")))))))</f>
        <v>0</v>
      </c>
      <c r="AK513" s="18">
        <f>IF(Z513="TM",IF(AA513="U",(SUMIFS(Orders!AG:AG,Orders!AD:AD,Data!M513,Orders!W:W,0,Orders!X:X,0)+SUMIFS(Orders!AG:AG,Orders!AD:AD,Data!M513,Orders!W:W,1,Orders!X:X,1)),0),IF(Data!Z513="AAM",SUMIFS(Data!AK:AK,Data!Z:Z,"TM",Data!X:X,Data!M513,AA:AA,"U"),IF(Data!Z513="AM",SUMIFS(Data!AK:AK,Data!Z:Z,"TM",Data!V:V,Data!M513,AA:AA,"U"),IF(Data!Z513="AZM",SUMIFS(Data!AK:AK,Data!Z:Z,"TM",Data!U:U,Data!M513,AA:AA,"U"),IF(Data!Z513="Zone",SUMIFS(Data!AK:AK,Data!Z:Z,"TM",Data!T:T,Data!M513,AA:AA,"U"),IF(Data!Z513="Region",SUMIFS(Data!AK:AK,Data!Z:Z,"TM",Data!S:S,Data!M513,AA:AA,"U"),IF(Data!Z513="Country",SUMIFS(Data!AK:AK,Data!Z:Z,"TM",Data!R:R,Data!M513,AA:AA,"U"),"")))))))</f>
        <v>0</v>
      </c>
      <c r="AL513" s="18">
        <f>IF(Z513="TM",12000*0,IF(Data!Z513="AAM",SUMIFS(Data!AL:AL,Data!Z:Z,"TM",Data!X:X,Data!M513,AA:AA,"H"),IF(Data!Z513="AM",SUMIFS(Data!AL:AL,Data!Z:Z,"TM",Data!V:V,Data!M513,AA:AA,"H"),IF(Data!Z513="AZM",SUMIFS(Data!AL:AL,Data!Z:Z,"TM",Data!U:U,Data!M513,AA:AA,"H"),IF(Data!Z513="Zone",SUMIFS(Data!AL:AL,Data!Z:Z,"TM",Data!T:T,Data!M513,AA:AA,"H"),IF(Data!Z513="Region",SUMIFS(Data!AL:AL,Data!Z:Z,"TM",Data!S:S,Data!M513,AA:AA,"H"),IF(Data!Z513="Country",SUMIFS(Data!AL:AL,Data!Z:Z,"TM",Data!R:R,Data!M513,AA:AA,"H"),"")))))))</f>
        <v>0</v>
      </c>
      <c r="AM513" s="27">
        <f t="shared" si="132"/>
        <v>0</v>
      </c>
      <c r="AN513" s="26">
        <f t="shared" si="133"/>
        <v>0</v>
      </c>
      <c r="AO513" s="26">
        <f t="shared" si="134"/>
        <v>0</v>
      </c>
      <c r="AQ513" s="28">
        <f t="shared" si="135"/>
        <v>0</v>
      </c>
      <c r="AR513" s="18">
        <f t="shared" si="136"/>
        <v>0</v>
      </c>
      <c r="AS513" s="18">
        <f t="shared" si="137"/>
        <v>0</v>
      </c>
      <c r="AT513" s="27">
        <f t="shared" si="138"/>
        <v>0</v>
      </c>
      <c r="AU513" s="27"/>
      <c r="AV513" s="27"/>
      <c r="AW513" s="18">
        <f>IF(Z513="TM",(COUNTIFS(Orders!AD:AD,Data!M513,Orders!W:W,0,Orders!X:X,0,Orders!S:S,"*Ray*")+COUNTIFS(Orders!AD:AD,Data!M513,Orders!W:W,1,Orders!X:X,1,Orders!S:S,"*Ray*")+COUNTIFS(Orders!AD:AD,Data!M513,Orders!W:W,0,Orders!X:X,0,Orders!S:S,"*Fabric*")+COUNTIFS(Orders!AD:AD,Data!M513,Orders!W:W,1,Orders!X:X,1,Orders!S:S,"*Fabric*")),IF(Data!Z513="AAM",SUMIFS(Data!AW:AW,Data!Z:Z,"TM",Data!X:X,Data!M513),IF(Data!Z513="AM",SUMIFS(Data!AW:AW,Data!Z:Z,"TM",Data!V:V,Data!M513),IF(Data!Z513="AZM",SUMIFS(Data!AW:AW,Data!Z:Z,"TM",Data!U:U,Data!M513),IF(Data!Z513="Zone",SUMIFS(Data!AW:AW,Data!Z:Z,"TM",Data!T:T,Data!M513),IF(Data!Z513="Region",SUMIFS(Data!AW:AW,Data!Z:Z,"TM",Data!S:S,Data!M513),IF(Data!Z513="Country",SUMIFS(Data!AW:AW,Data!Z:Z,"TM",Data!R:R,Data!M513),0)))))))</f>
        <v>0</v>
      </c>
      <c r="AX513" s="18">
        <f>IF(Z513="TM",(COUNTIFS(Orders!AD:AD,Data!M513,Orders!W:W,0,Orders!X:X,0,Orders!S:S,"*Starter*")+COUNTIFS(Orders!AD:AD,Data!M513,Orders!W:W,1,Orders!X:X,1,Orders!S:S,"*Starter*")),IF(Data!Z513="AAM",SUMIFS(Data!AX:AX,Data!Z:Z,"TM",Data!X:X,Data!M513),IF(Data!Z513="AM",SUMIFS(Data!AX:AX,Data!Z:Z,"TM",Data!V:V,Data!M513),IF(Data!Z513="AZM",SUMIFS(Data!AX:AX,Data!Z:Z,"TM",Data!U:U,Data!M513),IF(Data!Z513="Zone",SUMIFS(Data!AX:AX,Data!Z:Z,"TM",Data!T:T,Data!M513),IF(Data!Z513="Region",SUMIFS(Data!AX:AX,Data!Z:Z,"TM",Data!S:S,Data!M513),IF(Data!Z513="Country",SUMIFS(Data!AX:AX,Data!Z:Z,"TM",Data!R:R,Data!M513),0)))))))</f>
        <v>0</v>
      </c>
      <c r="AY513" s="18">
        <f>IF(Z513="TM",(COUNTIFS(Orders!AD:AD,Data!M513,Orders!W:W,0,Orders!X:X,0,Orders!S:S,"*Pro*")+COUNTIFS(Orders!AD:AD,Data!M513,Orders!W:W,1,Orders!X:X,1,Orders!S:S,"*Pro*")),IF(Data!Z513="AAM",SUMIFS(Data!AY:AY,Data!Z:Z,"TM",Data!X:X,Data!M513),IF(Data!Z513="AM",SUMIFS(Data!AY:AY,Data!Z:Z,"TM",Data!V:V,Data!M513),IF(Data!Z513="AZM",SUMIFS(Data!AY:AY,Data!Z:Z,"TM",Data!U:U,Data!M513),IF(Data!Z513="Zone",SUMIFS(Data!AY:AY,Data!Z:Z,"TM",Data!T:T,Data!M513),IF(Data!Z513="Region",SUMIFS(Data!AY:AY,Data!Z:Z,"TM",Data!S:S,Data!M513),IF(Data!Z513="Country",SUMIFS(Data!AY:AY,Data!Z:Z,"TM",Data!R:R,Data!M513),0)))))))</f>
        <v>0</v>
      </c>
      <c r="AZ513" s="18">
        <f>IF(Z513="TM",(COUNTIFS(Orders!AD:AD,Data!M513,Orders!W:W,0,Orders!X:X,0,Orders!S:S,"*Tab*")+COUNTIFS(Orders!AD:AD,Data!M513,Orders!W:W,1,Orders!X:X,1,Orders!S:S,"*Tab*")),IF(Data!Z513="AAM",SUMIFS(Data!AZ:AZ,Data!Z:Z,"TM",Data!X:X,Data!M513),IF(Data!Z513="AM",SUMIFS(Data!AZ:AZ,Data!Z:Z,"TM",Data!V:V,Data!M513),IF(Data!Z513="AZM",SUMIFS(Data!AZ:AZ,Data!Z:Z,"TM",Data!U:U,Data!M513),IF(Data!Z513="Zone",SUMIFS(Data!AZ:AZ,Data!Z:Z,"TM",Data!T:T,Data!M513),IF(Data!Z513="Region",SUMIFS(Data!AZ:AZ,Data!Z:Z,"TM",Data!S:S,Data!M513),IF(Data!Z513="Country",SUMIFS(Data!AZ:AZ,Data!Z:Z,"TM",Data!R:R,Data!M513),0)))))))</f>
        <v>0</v>
      </c>
      <c r="BA513" s="18">
        <f>IF(Z513="TM",(COUNTIFS(Orders!AD:AD,Data!M513,Orders!W:W,0,Orders!X:X,0,Orders!S:S,"*Dental*")+COUNTIFS(Orders!AD:AD,Data!M513,Orders!W:W,1,Orders!X:X,1,Orders!S:S,"*Dental*")+COUNTIFS(Orders!AD:AD,Data!M513,Orders!W:W,0,Orders!X:X,0,Orders!S:S,"*Pediatric*")+COUNTIFS(Orders!AD:AD,Data!M513,Orders!W:W,1,Orders!X:X,1,Orders!S:S,"*Pediatric*")),IF(Data!Z513="AAM",SUMIFS(Data!BA:BA,Data!Z:Z,"TM",Data!X:X,Data!M513),IF(Data!Z513="AM",SUMIFS(Data!BA:BA,Data!Z:Z,"TM",Data!V:V,Data!M513),IF(Data!Z513="AZM",SUMIFS(Data!BA:BA,Data!Z:Z,"TM",Data!U:U,Data!M513),IF(Data!Z513="Zone",SUMIFS(Data!BA:BA,Data!Z:Z,"TM",Data!T:T,Data!M513),IF(Data!Z513="Region",SUMIFS(Data!BA:BA,Data!Z:Z,"TM",Data!S:S,Data!M513),IF(Data!Z513="Country",SUMIFS(Data!BA:BA,Data!Z:Z,"TM",Data!R:R,Data!M513),0)))))))</f>
        <v>0</v>
      </c>
      <c r="BB513" s="18">
        <f>IF(Z513="TM",(COUNTIFS(Orders!AD:AD,Data!M513,Orders!W:W,0,Orders!X:X,0,Orders!S:S,"*Fabric*")+COUNTIFS(Orders!AD:AD,Data!M513,Orders!W:W,1,Orders!X:X,1,Orders!S:S,"*Fabric*")),IF(Data!Z513="AAM",SUMIFS(Data!BB:BB,Data!Z:Z,"TM",Data!X:X,Data!M513),IF(Data!Z513="AM",SUMIFS(Data!BB:BB,Data!Z:Z,"TM",Data!V:V,Data!M513),IF(Data!Z513="AZM",SUMIFS(Data!BB:BB,Data!Z:Z,"TM",Data!U:U,Data!M513),IF(Data!Z513="Zone",SUMIFS(Data!BB:BB,Data!Z:Z,"TM",Data!T:T,Data!M513),IF(Data!Z513="Region",SUMIFS(Data!BB:BB,Data!Z:Z,"TM",Data!S:S,Data!M513),IF(Data!Z513="Country",SUMIFS(Data!BB:BB,Data!Z:Z,"TM",Data!R:R,Data!M513),0)))))))</f>
        <v>0</v>
      </c>
    </row>
    <row r="514" spans="1:54" ht="15.75" x14ac:dyDescent="0.3">
      <c r="A514" s="33" t="str">
        <f t="shared" si="139"/>
        <v/>
      </c>
      <c r="B514" s="33" t="b">
        <f t="shared" si="140"/>
        <v>1</v>
      </c>
      <c r="C514" s="33" t="e">
        <f>IF(ISERROR(SMALL($D$4:$D$594,E514)),””,SMALL($D$4:$D$594,E514))</f>
        <v>#NAME?</v>
      </c>
      <c r="D514" s="34" t="str">
        <f t="shared" si="141"/>
        <v/>
      </c>
      <c r="E514" s="33">
        <f>ROWS($E$4:E514)</f>
        <v>511</v>
      </c>
      <c r="F514" s="33">
        <f t="shared" si="142"/>
        <v>0</v>
      </c>
      <c r="G514" s="33">
        <f>IF(OR(Report!$C$7="",Report!$C$7="All Levels"),1,IF(Report!$C$7=Data!Z514,1,0))</f>
        <v>0</v>
      </c>
      <c r="H514" s="33">
        <f t="shared" si="143"/>
        <v>1</v>
      </c>
      <c r="I514" s="33">
        <f t="shared" si="144"/>
        <v>3</v>
      </c>
      <c r="J514" s="33">
        <f>IF(OR(Report!$F$7="",Report!$F$7="All AMs"),1,IF(Report!$F$7=Data!W514,1,0))</f>
        <v>1</v>
      </c>
      <c r="K514" s="33">
        <f>IF(OR(Report!$E$7="",Report!$E$7="All Zones"),1,IF(Report!$E$7=Data!P514,1,0))</f>
        <v>1</v>
      </c>
      <c r="L514" s="33">
        <f>IF(OR(Report!$D$7="",Report!$D$7="All Regions"),1,IF(Report!$D$7=Data!O514,1,0))</f>
        <v>1</v>
      </c>
      <c r="M514" s="67" t="s">
        <v>498</v>
      </c>
      <c r="N514" s="67" t="s">
        <v>1362</v>
      </c>
      <c r="O514" s="68" t="s">
        <v>21</v>
      </c>
      <c r="P514" s="68" t="s">
        <v>691</v>
      </c>
      <c r="Q514" s="68" t="s">
        <v>691</v>
      </c>
      <c r="R514" s="67" t="s">
        <v>777</v>
      </c>
      <c r="S514" s="67" t="s">
        <v>757</v>
      </c>
      <c r="T514" s="67" t="s">
        <v>760</v>
      </c>
      <c r="U514" s="67"/>
      <c r="V514" s="67" t="s">
        <v>858</v>
      </c>
      <c r="W514" s="67" t="s">
        <v>739</v>
      </c>
      <c r="X514" s="67"/>
      <c r="Y514" s="68" t="s">
        <v>361</v>
      </c>
      <c r="Z514" s="68" t="s">
        <v>13</v>
      </c>
      <c r="AA514" s="68" t="s">
        <v>70</v>
      </c>
      <c r="AB514" s="18">
        <f>IF(Z514="TM",IF(AA514="H",(COUNTIFS(Orders!AD:AD,Data!M514,Orders!W:W,0,Orders!X:X,0)+COUNTIFS(Orders!AD:AD,Data!M514,Orders!W:W,1,Orders!X:X,1)),0),IF(Data!Z514="AAM",SUMIFS(Data!AB:AB,Data!Z:Z,"TM",Data!X:X,Data!M514,AA:AA,"H"),IF(Data!Z514="AM",SUMIFS(Data!AB:AB,Data!Z:Z,"TM",Data!V:V,Data!M514,AA:AA,"H"),IF(Data!Z514="AZM",SUMIFS(Data!AB:AB,Data!Z:Z,"TM",Data!U:U,Data!M514,AA:AA,"H"),IF(Data!Z514="ZM",SUMIFS(Data!AB:AB,Data!Z:Z,"TM",Data!T:T,Data!M514,AA:AA,"H"),IF(Data!Z514="RM",SUMIFS(Data!AB:AB,Data!Z:Z,"TM",Data!S:S,Data!M514,AA:AA,"H"),IF(Data!Z514="CM",SUMIFS(Data!AB:AB,Data!Z:Z,"TM",Data!R:R,Data!M514,AA:AA,"H"),"")))))))</f>
        <v>0</v>
      </c>
      <c r="AC514" s="28">
        <f>IF(Z514="TM",IF(AA514="H",(SUMIFS(Orders!AG:AG,Orders!AD:AD,Data!M514,Orders!W:W,0,Orders!X:X,0)+SUMIFS(Orders!AG:AG,Orders!AD:AD,Data!M514,Orders!W:W,1,Orders!X:X,1))/12000,0),IF(Data!Z514="AAM",SUMIFS(Data!AC:AC,Data!Z:Z,"TM",Data!X:X,Data!M514,AA:AA,"H"),IF(Data!Z514="AM",SUMIFS(Data!AC:AC,Data!Z:Z,"TM",Data!V:V,Data!M514,AA:AA,"H"),IF(Data!Z514="AZM",SUMIFS(Data!AC:AC,Data!Z:Z,"TM",Data!U:U,Data!M514,AA:AA,"H"),IF(Data!Z514="Zone",SUMIFS(Data!AC:AC,Data!Z:Z,"TM",Data!T:T,Data!M514,AA:AA,"H"),IF(Data!Z514="Region",SUMIFS(Data!AC:AC,Data!Z:Z,"TM",Data!S:S,Data!M514,AA:AA,"H"),IF(Data!Z514="Country",SUMIFS(Data!AC:AC,Data!Z:Z,"TM",Data!R:R,Data!M514,AA:AA,"H"),"")))))))</f>
        <v>0</v>
      </c>
      <c r="AD514" s="18">
        <f>IF(Z514="TM",0,IF(Data!Z514="AAM",SUMIFS(Data!AD:AD,Data!Z:Z,"TM",Data!X:X,Data!M514,AA:AA,"H"),IF(Data!Z514="AM",SUMIFS(Data!AD:AD,Data!Z:Z,"TM",Data!V:V,Data!M514,AA:AA,"H"),IF(Data!Z514="AZM",SUMIFS(Data!AD:AD,Data!Z:Z,"TM",Data!U:U,Data!M514,AA:AA,"H"),IF(Data!Z514="Zone",SUMIFS(Data!AD:AD,Data!Z:Z,"TM",Data!T:T,Data!M514,AA:AA,"H"),IF(Data!Z514="Region",SUMIFS(Data!AD:AD,Data!Z:Z,"TM",Data!S:S,Data!M514,AA:AA,"H"),IF(Data!Z514="Country",SUMIFS(Data!AD:AD,Data!Z:Z,"TM",Data!R:R,Data!M514,AA:AA,"H"),"")))))))</f>
        <v>0</v>
      </c>
      <c r="AE514" s="27">
        <f t="shared" si="128"/>
        <v>0</v>
      </c>
      <c r="AF514" s="26">
        <f t="shared" si="129"/>
        <v>0</v>
      </c>
      <c r="AG514" s="26">
        <f t="shared" si="130"/>
        <v>0</v>
      </c>
      <c r="AH514" s="26">
        <f t="shared" si="131"/>
        <v>0</v>
      </c>
      <c r="AJ514" s="28">
        <f>IF(Z514="TM",IF(AA514="U",(SUMIFS(Orders!AG:AG,Orders!AD:AD,Data!M514,Orders!W:W,0,Orders!X:X,0)+SUMIFS(Orders!AG:AG,Orders!AD:AD,Data!M514,Orders!W:W,1,Orders!X:X,1))/12000,0),IF(Data!Z514="AAM",SUMIFS(Data!AJ:AJ,Data!Z:Z,"TM",Data!X:X,Data!M514,AA:AA,"U"),IF(Data!Z514="AM",SUMIFS(Data!AJ:AJ,Data!Z:Z,"TM",Data!V:V,Data!M514,AA:AA,"U"),IF(Data!Z514="AZM",SUMIFS(Data!AJ:AJ,Data!Z:Z,"TM",Data!U:U,Data!M514,AA:AA,"U"),IF(Data!Z514="Zone",SUMIFS(Data!AJ:AJ,Data!Z:Z,"TM",Data!T:T,Data!M514,AA:AA,"U"),IF(Data!Z514="Region",SUMIFS(Data!AJ:AJ,Data!Z:Z,"TM",Data!S:S,Data!M514,AA:AA,"U"),IF(Data!Z514="Country",SUMIFS(Data!AJ:AJ,Data!Z:Z,"TM",Data!R:R,Data!M514,AA:AA,"U"),"")))))))</f>
        <v>0</v>
      </c>
      <c r="AK514" s="18">
        <f>IF(Z514="TM",IF(AA514="U",(SUMIFS(Orders!AG:AG,Orders!AD:AD,Data!M514,Orders!W:W,0,Orders!X:X,0)+SUMIFS(Orders!AG:AG,Orders!AD:AD,Data!M514,Orders!W:W,1,Orders!X:X,1)),0),IF(Data!Z514="AAM",SUMIFS(Data!AK:AK,Data!Z:Z,"TM",Data!X:X,Data!M514,AA:AA,"U"),IF(Data!Z514="AM",SUMIFS(Data!AK:AK,Data!Z:Z,"TM",Data!V:V,Data!M514,AA:AA,"U"),IF(Data!Z514="AZM",SUMIFS(Data!AK:AK,Data!Z:Z,"TM",Data!U:U,Data!M514,AA:AA,"U"),IF(Data!Z514="Zone",SUMIFS(Data!AK:AK,Data!Z:Z,"TM",Data!T:T,Data!M514,AA:AA,"U"),IF(Data!Z514="Region",SUMIFS(Data!AK:AK,Data!Z:Z,"TM",Data!S:S,Data!M514,AA:AA,"U"),IF(Data!Z514="Country",SUMIFS(Data!AK:AK,Data!Z:Z,"TM",Data!R:R,Data!M514,AA:AA,"U"),"")))))))</f>
        <v>0</v>
      </c>
      <c r="AL514" s="18">
        <f>IF(Z514="TM",12000*0,IF(Data!Z514="AAM",SUMIFS(Data!AL:AL,Data!Z:Z,"TM",Data!X:X,Data!M514,AA:AA,"H"),IF(Data!Z514="AM",SUMIFS(Data!AL:AL,Data!Z:Z,"TM",Data!V:V,Data!M514,AA:AA,"H"),IF(Data!Z514="AZM",SUMIFS(Data!AL:AL,Data!Z:Z,"TM",Data!U:U,Data!M514,AA:AA,"H"),IF(Data!Z514="Zone",SUMIFS(Data!AL:AL,Data!Z:Z,"TM",Data!T:T,Data!M514,AA:AA,"H"),IF(Data!Z514="Region",SUMIFS(Data!AL:AL,Data!Z:Z,"TM",Data!S:S,Data!M514,AA:AA,"H"),IF(Data!Z514="Country",SUMIFS(Data!AL:AL,Data!Z:Z,"TM",Data!R:R,Data!M514,AA:AA,"H"),"")))))))</f>
        <v>0</v>
      </c>
      <c r="AM514" s="27">
        <f t="shared" si="132"/>
        <v>0</v>
      </c>
      <c r="AN514" s="26">
        <f t="shared" si="133"/>
        <v>0</v>
      </c>
      <c r="AO514" s="26">
        <f t="shared" si="134"/>
        <v>0</v>
      </c>
      <c r="AQ514" s="28">
        <f t="shared" si="135"/>
        <v>0</v>
      </c>
      <c r="AR514" s="18">
        <f t="shared" si="136"/>
        <v>0</v>
      </c>
      <c r="AS514" s="18">
        <f t="shared" si="137"/>
        <v>0</v>
      </c>
      <c r="AT514" s="27">
        <f t="shared" si="138"/>
        <v>0</v>
      </c>
      <c r="AU514" s="27"/>
      <c r="AV514" s="27"/>
      <c r="AW514" s="18">
        <f>IF(Z514="TM",(COUNTIFS(Orders!AD:AD,Data!M514,Orders!W:W,0,Orders!X:X,0,Orders!S:S,"*Ray*")+COUNTIFS(Orders!AD:AD,Data!M514,Orders!W:W,1,Orders!X:X,1,Orders!S:S,"*Ray*")+COUNTIFS(Orders!AD:AD,Data!M514,Orders!W:W,0,Orders!X:X,0,Orders!S:S,"*Fabric*")+COUNTIFS(Orders!AD:AD,Data!M514,Orders!W:W,1,Orders!X:X,1,Orders!S:S,"*Fabric*")),IF(Data!Z514="AAM",SUMIFS(Data!AW:AW,Data!Z:Z,"TM",Data!X:X,Data!M514),IF(Data!Z514="AM",SUMIFS(Data!AW:AW,Data!Z:Z,"TM",Data!V:V,Data!M514),IF(Data!Z514="AZM",SUMIFS(Data!AW:AW,Data!Z:Z,"TM",Data!U:U,Data!M514),IF(Data!Z514="Zone",SUMIFS(Data!AW:AW,Data!Z:Z,"TM",Data!T:T,Data!M514),IF(Data!Z514="Region",SUMIFS(Data!AW:AW,Data!Z:Z,"TM",Data!S:S,Data!M514),IF(Data!Z514="Country",SUMIFS(Data!AW:AW,Data!Z:Z,"TM",Data!R:R,Data!M514),0)))))))</f>
        <v>0</v>
      </c>
      <c r="AX514" s="18">
        <f>IF(Z514="TM",(COUNTIFS(Orders!AD:AD,Data!M514,Orders!W:W,0,Orders!X:X,0,Orders!S:S,"*Starter*")+COUNTIFS(Orders!AD:AD,Data!M514,Orders!W:W,1,Orders!X:X,1,Orders!S:S,"*Starter*")),IF(Data!Z514="AAM",SUMIFS(Data!AX:AX,Data!Z:Z,"TM",Data!X:X,Data!M514),IF(Data!Z514="AM",SUMIFS(Data!AX:AX,Data!Z:Z,"TM",Data!V:V,Data!M514),IF(Data!Z514="AZM",SUMIFS(Data!AX:AX,Data!Z:Z,"TM",Data!U:U,Data!M514),IF(Data!Z514="Zone",SUMIFS(Data!AX:AX,Data!Z:Z,"TM",Data!T:T,Data!M514),IF(Data!Z514="Region",SUMIFS(Data!AX:AX,Data!Z:Z,"TM",Data!S:S,Data!M514),IF(Data!Z514="Country",SUMIFS(Data!AX:AX,Data!Z:Z,"TM",Data!R:R,Data!M514),0)))))))</f>
        <v>0</v>
      </c>
      <c r="AY514" s="18">
        <f>IF(Z514="TM",(COUNTIFS(Orders!AD:AD,Data!M514,Orders!W:W,0,Orders!X:X,0,Orders!S:S,"*Pro*")+COUNTIFS(Orders!AD:AD,Data!M514,Orders!W:W,1,Orders!X:X,1,Orders!S:S,"*Pro*")),IF(Data!Z514="AAM",SUMIFS(Data!AY:AY,Data!Z:Z,"TM",Data!X:X,Data!M514),IF(Data!Z514="AM",SUMIFS(Data!AY:AY,Data!Z:Z,"TM",Data!V:V,Data!M514),IF(Data!Z514="AZM",SUMIFS(Data!AY:AY,Data!Z:Z,"TM",Data!U:U,Data!M514),IF(Data!Z514="Zone",SUMIFS(Data!AY:AY,Data!Z:Z,"TM",Data!T:T,Data!M514),IF(Data!Z514="Region",SUMIFS(Data!AY:AY,Data!Z:Z,"TM",Data!S:S,Data!M514),IF(Data!Z514="Country",SUMIFS(Data!AY:AY,Data!Z:Z,"TM",Data!R:R,Data!M514),0)))))))</f>
        <v>0</v>
      </c>
      <c r="AZ514" s="18">
        <f>IF(Z514="TM",(COUNTIFS(Orders!AD:AD,Data!M514,Orders!W:W,0,Orders!X:X,0,Orders!S:S,"*Tab*")+COUNTIFS(Orders!AD:AD,Data!M514,Orders!W:W,1,Orders!X:X,1,Orders!S:S,"*Tab*")),IF(Data!Z514="AAM",SUMIFS(Data!AZ:AZ,Data!Z:Z,"TM",Data!X:X,Data!M514),IF(Data!Z514="AM",SUMIFS(Data!AZ:AZ,Data!Z:Z,"TM",Data!V:V,Data!M514),IF(Data!Z514="AZM",SUMIFS(Data!AZ:AZ,Data!Z:Z,"TM",Data!U:U,Data!M514),IF(Data!Z514="Zone",SUMIFS(Data!AZ:AZ,Data!Z:Z,"TM",Data!T:T,Data!M514),IF(Data!Z514="Region",SUMIFS(Data!AZ:AZ,Data!Z:Z,"TM",Data!S:S,Data!M514),IF(Data!Z514="Country",SUMIFS(Data!AZ:AZ,Data!Z:Z,"TM",Data!R:R,Data!M514),0)))))))</f>
        <v>0</v>
      </c>
      <c r="BA514" s="18">
        <f>IF(Z514="TM",(COUNTIFS(Orders!AD:AD,Data!M514,Orders!W:W,0,Orders!X:X,0,Orders!S:S,"*Dental*")+COUNTIFS(Orders!AD:AD,Data!M514,Orders!W:W,1,Orders!X:X,1,Orders!S:S,"*Dental*")+COUNTIFS(Orders!AD:AD,Data!M514,Orders!W:W,0,Orders!X:X,0,Orders!S:S,"*Pediatric*")+COUNTIFS(Orders!AD:AD,Data!M514,Orders!W:W,1,Orders!X:X,1,Orders!S:S,"*Pediatric*")),IF(Data!Z514="AAM",SUMIFS(Data!BA:BA,Data!Z:Z,"TM",Data!X:X,Data!M514),IF(Data!Z514="AM",SUMIFS(Data!BA:BA,Data!Z:Z,"TM",Data!V:V,Data!M514),IF(Data!Z514="AZM",SUMIFS(Data!BA:BA,Data!Z:Z,"TM",Data!U:U,Data!M514),IF(Data!Z514="Zone",SUMIFS(Data!BA:BA,Data!Z:Z,"TM",Data!T:T,Data!M514),IF(Data!Z514="Region",SUMIFS(Data!BA:BA,Data!Z:Z,"TM",Data!S:S,Data!M514),IF(Data!Z514="Country",SUMIFS(Data!BA:BA,Data!Z:Z,"TM",Data!R:R,Data!M514),0)))))))</f>
        <v>0</v>
      </c>
      <c r="BB514" s="18">
        <f>IF(Z514="TM",(COUNTIFS(Orders!AD:AD,Data!M514,Orders!W:W,0,Orders!X:X,0,Orders!S:S,"*Fabric*")+COUNTIFS(Orders!AD:AD,Data!M514,Orders!W:W,1,Orders!X:X,1,Orders!S:S,"*Fabric*")),IF(Data!Z514="AAM",SUMIFS(Data!BB:BB,Data!Z:Z,"TM",Data!X:X,Data!M514),IF(Data!Z514="AM",SUMIFS(Data!BB:BB,Data!Z:Z,"TM",Data!V:V,Data!M514),IF(Data!Z514="AZM",SUMIFS(Data!BB:BB,Data!Z:Z,"TM",Data!U:U,Data!M514),IF(Data!Z514="Zone",SUMIFS(Data!BB:BB,Data!Z:Z,"TM",Data!T:T,Data!M514),IF(Data!Z514="Region",SUMIFS(Data!BB:BB,Data!Z:Z,"TM",Data!S:S,Data!M514),IF(Data!Z514="Country",SUMIFS(Data!BB:BB,Data!Z:Z,"TM",Data!R:R,Data!M514),0)))))))</f>
        <v>0</v>
      </c>
    </row>
    <row r="515" spans="1:54" ht="15.75" x14ac:dyDescent="0.3">
      <c r="A515" s="33" t="str">
        <f t="shared" si="139"/>
        <v/>
      </c>
      <c r="B515" s="33" t="b">
        <f t="shared" si="140"/>
        <v>1</v>
      </c>
      <c r="C515" s="33" t="e">
        <f>IF(ISERROR(SMALL($D$4:$D$594,E515)),””,SMALL($D$4:$D$594,E515))</f>
        <v>#NAME?</v>
      </c>
      <c r="D515" s="34" t="str">
        <f t="shared" si="141"/>
        <v/>
      </c>
      <c r="E515" s="33">
        <f>ROWS($E$4:E515)</f>
        <v>512</v>
      </c>
      <c r="F515" s="33">
        <f t="shared" si="142"/>
        <v>0</v>
      </c>
      <c r="G515" s="33">
        <f>IF(OR(Report!$C$7="",Report!$C$7="All Levels"),1,IF(Report!$C$7=Data!Z515,1,0))</f>
        <v>0</v>
      </c>
      <c r="H515" s="33">
        <f t="shared" si="143"/>
        <v>1</v>
      </c>
      <c r="I515" s="33">
        <f t="shared" si="144"/>
        <v>3</v>
      </c>
      <c r="J515" s="33">
        <f>IF(OR(Report!$F$7="",Report!$F$7="All AMs"),1,IF(Report!$F$7=Data!W515,1,0))</f>
        <v>1</v>
      </c>
      <c r="K515" s="33">
        <f>IF(OR(Report!$E$7="",Report!$E$7="All Zones"),1,IF(Report!$E$7=Data!P515,1,0))</f>
        <v>1</v>
      </c>
      <c r="L515" s="33">
        <f>IF(OR(Report!$D$7="",Report!$D$7="All Regions"),1,IF(Report!$D$7=Data!O515,1,0))</f>
        <v>1</v>
      </c>
      <c r="M515" s="67" t="s">
        <v>512</v>
      </c>
      <c r="N515" s="67" t="s">
        <v>1363</v>
      </c>
      <c r="O515" s="68" t="s">
        <v>21</v>
      </c>
      <c r="P515" s="68" t="s">
        <v>691</v>
      </c>
      <c r="Q515" s="68" t="s">
        <v>691</v>
      </c>
      <c r="R515" s="67" t="s">
        <v>777</v>
      </c>
      <c r="S515" s="67" t="s">
        <v>757</v>
      </c>
      <c r="T515" s="67" t="s">
        <v>760</v>
      </c>
      <c r="U515" s="67"/>
      <c r="V515" s="67" t="s">
        <v>858</v>
      </c>
      <c r="W515" s="67" t="s">
        <v>739</v>
      </c>
      <c r="X515" s="67"/>
      <c r="Y515" s="68" t="s">
        <v>361</v>
      </c>
      <c r="Z515" s="68" t="s">
        <v>13</v>
      </c>
      <c r="AA515" s="68" t="s">
        <v>70</v>
      </c>
      <c r="AB515" s="18">
        <f>IF(Z515="TM",IF(AA515="H",(COUNTIFS(Orders!AD:AD,Data!M515,Orders!W:W,0,Orders!X:X,0)+COUNTIFS(Orders!AD:AD,Data!M515,Orders!W:W,1,Orders!X:X,1)),0),IF(Data!Z515="AAM",SUMIFS(Data!AB:AB,Data!Z:Z,"TM",Data!X:X,Data!M515,AA:AA,"H"),IF(Data!Z515="AM",SUMIFS(Data!AB:AB,Data!Z:Z,"TM",Data!V:V,Data!M515,AA:AA,"H"),IF(Data!Z515="AZM",SUMIFS(Data!AB:AB,Data!Z:Z,"TM",Data!U:U,Data!M515,AA:AA,"H"),IF(Data!Z515="ZM",SUMIFS(Data!AB:AB,Data!Z:Z,"TM",Data!T:T,Data!M515,AA:AA,"H"),IF(Data!Z515="RM",SUMIFS(Data!AB:AB,Data!Z:Z,"TM",Data!S:S,Data!M515,AA:AA,"H"),IF(Data!Z515="CM",SUMIFS(Data!AB:AB,Data!Z:Z,"TM",Data!R:R,Data!M515,AA:AA,"H"),"")))))))</f>
        <v>0</v>
      </c>
      <c r="AC515" s="28">
        <f>IF(Z515="TM",IF(AA515="H",(SUMIFS(Orders!AG:AG,Orders!AD:AD,Data!M515,Orders!W:W,0,Orders!X:X,0)+SUMIFS(Orders!AG:AG,Orders!AD:AD,Data!M515,Orders!W:W,1,Orders!X:X,1))/12000,0),IF(Data!Z515="AAM",SUMIFS(Data!AC:AC,Data!Z:Z,"TM",Data!X:X,Data!M515,AA:AA,"H"),IF(Data!Z515="AM",SUMIFS(Data!AC:AC,Data!Z:Z,"TM",Data!V:V,Data!M515,AA:AA,"H"),IF(Data!Z515="AZM",SUMIFS(Data!AC:AC,Data!Z:Z,"TM",Data!U:U,Data!M515,AA:AA,"H"),IF(Data!Z515="Zone",SUMIFS(Data!AC:AC,Data!Z:Z,"TM",Data!T:T,Data!M515,AA:AA,"H"),IF(Data!Z515="Region",SUMIFS(Data!AC:AC,Data!Z:Z,"TM",Data!S:S,Data!M515,AA:AA,"H"),IF(Data!Z515="Country",SUMIFS(Data!AC:AC,Data!Z:Z,"TM",Data!R:R,Data!M515,AA:AA,"H"),"")))))))</f>
        <v>0</v>
      </c>
      <c r="AD515" s="18">
        <f>IF(Z515="TM",0,IF(Data!Z515="AAM",SUMIFS(Data!AD:AD,Data!Z:Z,"TM",Data!X:X,Data!M515,AA:AA,"H"),IF(Data!Z515="AM",SUMIFS(Data!AD:AD,Data!Z:Z,"TM",Data!V:V,Data!M515,AA:AA,"H"),IF(Data!Z515="AZM",SUMIFS(Data!AD:AD,Data!Z:Z,"TM",Data!U:U,Data!M515,AA:AA,"H"),IF(Data!Z515="Zone",SUMIFS(Data!AD:AD,Data!Z:Z,"TM",Data!T:T,Data!M515,AA:AA,"H"),IF(Data!Z515="Region",SUMIFS(Data!AD:AD,Data!Z:Z,"TM",Data!S:S,Data!M515,AA:AA,"H"),IF(Data!Z515="Country",SUMIFS(Data!AD:AD,Data!Z:Z,"TM",Data!R:R,Data!M515,AA:AA,"H"),"")))))))</f>
        <v>0</v>
      </c>
      <c r="AE515" s="27">
        <f t="shared" si="128"/>
        <v>0</v>
      </c>
      <c r="AF515" s="26">
        <f t="shared" si="129"/>
        <v>0</v>
      </c>
      <c r="AG515" s="26">
        <f t="shared" si="130"/>
        <v>0</v>
      </c>
      <c r="AH515" s="26">
        <f t="shared" si="131"/>
        <v>0</v>
      </c>
      <c r="AJ515" s="28">
        <f>IF(Z515="TM",IF(AA515="U",(SUMIFS(Orders!AG:AG,Orders!AD:AD,Data!M515,Orders!W:W,0,Orders!X:X,0)+SUMIFS(Orders!AG:AG,Orders!AD:AD,Data!M515,Orders!W:W,1,Orders!X:X,1))/12000,0),IF(Data!Z515="AAM",SUMIFS(Data!AJ:AJ,Data!Z:Z,"TM",Data!X:X,Data!M515,AA:AA,"U"),IF(Data!Z515="AM",SUMIFS(Data!AJ:AJ,Data!Z:Z,"TM",Data!V:V,Data!M515,AA:AA,"U"),IF(Data!Z515="AZM",SUMIFS(Data!AJ:AJ,Data!Z:Z,"TM",Data!U:U,Data!M515,AA:AA,"U"),IF(Data!Z515="Zone",SUMIFS(Data!AJ:AJ,Data!Z:Z,"TM",Data!T:T,Data!M515,AA:AA,"U"),IF(Data!Z515="Region",SUMIFS(Data!AJ:AJ,Data!Z:Z,"TM",Data!S:S,Data!M515,AA:AA,"U"),IF(Data!Z515="Country",SUMIFS(Data!AJ:AJ,Data!Z:Z,"TM",Data!R:R,Data!M515,AA:AA,"U"),"")))))))</f>
        <v>0</v>
      </c>
      <c r="AK515" s="18">
        <f>IF(Z515="TM",IF(AA515="U",(SUMIFS(Orders!AG:AG,Orders!AD:AD,Data!M515,Orders!W:W,0,Orders!X:X,0)+SUMIFS(Orders!AG:AG,Orders!AD:AD,Data!M515,Orders!W:W,1,Orders!X:X,1)),0),IF(Data!Z515="AAM",SUMIFS(Data!AK:AK,Data!Z:Z,"TM",Data!X:X,Data!M515,AA:AA,"U"),IF(Data!Z515="AM",SUMIFS(Data!AK:AK,Data!Z:Z,"TM",Data!V:V,Data!M515,AA:AA,"U"),IF(Data!Z515="AZM",SUMIFS(Data!AK:AK,Data!Z:Z,"TM",Data!U:U,Data!M515,AA:AA,"U"),IF(Data!Z515="Zone",SUMIFS(Data!AK:AK,Data!Z:Z,"TM",Data!T:T,Data!M515,AA:AA,"U"),IF(Data!Z515="Region",SUMIFS(Data!AK:AK,Data!Z:Z,"TM",Data!S:S,Data!M515,AA:AA,"U"),IF(Data!Z515="Country",SUMIFS(Data!AK:AK,Data!Z:Z,"TM",Data!R:R,Data!M515,AA:AA,"U"),"")))))))</f>
        <v>0</v>
      </c>
      <c r="AL515" s="18">
        <f>IF(Z515="TM",12000*0,IF(Data!Z515="AAM",SUMIFS(Data!AL:AL,Data!Z:Z,"TM",Data!X:X,Data!M515,AA:AA,"H"),IF(Data!Z515="AM",SUMIFS(Data!AL:AL,Data!Z:Z,"TM",Data!V:V,Data!M515,AA:AA,"H"),IF(Data!Z515="AZM",SUMIFS(Data!AL:AL,Data!Z:Z,"TM",Data!U:U,Data!M515,AA:AA,"H"),IF(Data!Z515="Zone",SUMIFS(Data!AL:AL,Data!Z:Z,"TM",Data!T:T,Data!M515,AA:AA,"H"),IF(Data!Z515="Region",SUMIFS(Data!AL:AL,Data!Z:Z,"TM",Data!S:S,Data!M515,AA:AA,"H"),IF(Data!Z515="Country",SUMIFS(Data!AL:AL,Data!Z:Z,"TM",Data!R:R,Data!M515,AA:AA,"H"),"")))))))</f>
        <v>0</v>
      </c>
      <c r="AM515" s="27">
        <f t="shared" si="132"/>
        <v>0</v>
      </c>
      <c r="AN515" s="26">
        <f t="shared" si="133"/>
        <v>0</v>
      </c>
      <c r="AO515" s="26">
        <f t="shared" si="134"/>
        <v>0</v>
      </c>
      <c r="AQ515" s="28">
        <f t="shared" si="135"/>
        <v>0</v>
      </c>
      <c r="AR515" s="18">
        <f t="shared" si="136"/>
        <v>0</v>
      </c>
      <c r="AS515" s="18">
        <f t="shared" si="137"/>
        <v>0</v>
      </c>
      <c r="AT515" s="27">
        <f t="shared" si="138"/>
        <v>0</v>
      </c>
      <c r="AU515" s="27"/>
      <c r="AV515" s="27"/>
      <c r="AW515" s="18">
        <f>IF(Z515="TM",(COUNTIFS(Orders!AD:AD,Data!M515,Orders!W:W,0,Orders!X:X,0,Orders!S:S,"*Ray*")+COUNTIFS(Orders!AD:AD,Data!M515,Orders!W:W,1,Orders!X:X,1,Orders!S:S,"*Ray*")+COUNTIFS(Orders!AD:AD,Data!M515,Orders!W:W,0,Orders!X:X,0,Orders!S:S,"*Fabric*")+COUNTIFS(Orders!AD:AD,Data!M515,Orders!W:W,1,Orders!X:X,1,Orders!S:S,"*Fabric*")),IF(Data!Z515="AAM",SUMIFS(Data!AW:AW,Data!Z:Z,"TM",Data!X:X,Data!M515),IF(Data!Z515="AM",SUMIFS(Data!AW:AW,Data!Z:Z,"TM",Data!V:V,Data!M515),IF(Data!Z515="AZM",SUMIFS(Data!AW:AW,Data!Z:Z,"TM",Data!U:U,Data!M515),IF(Data!Z515="Zone",SUMIFS(Data!AW:AW,Data!Z:Z,"TM",Data!T:T,Data!M515),IF(Data!Z515="Region",SUMIFS(Data!AW:AW,Data!Z:Z,"TM",Data!S:S,Data!M515),IF(Data!Z515="Country",SUMIFS(Data!AW:AW,Data!Z:Z,"TM",Data!R:R,Data!M515),0)))))))</f>
        <v>0</v>
      </c>
      <c r="AX515" s="18">
        <f>IF(Z515="TM",(COUNTIFS(Orders!AD:AD,Data!M515,Orders!W:W,0,Orders!X:X,0,Orders!S:S,"*Starter*")+COUNTIFS(Orders!AD:AD,Data!M515,Orders!W:W,1,Orders!X:X,1,Orders!S:S,"*Starter*")),IF(Data!Z515="AAM",SUMIFS(Data!AX:AX,Data!Z:Z,"TM",Data!X:X,Data!M515),IF(Data!Z515="AM",SUMIFS(Data!AX:AX,Data!Z:Z,"TM",Data!V:V,Data!M515),IF(Data!Z515="AZM",SUMIFS(Data!AX:AX,Data!Z:Z,"TM",Data!U:U,Data!M515),IF(Data!Z515="Zone",SUMIFS(Data!AX:AX,Data!Z:Z,"TM",Data!T:T,Data!M515),IF(Data!Z515="Region",SUMIFS(Data!AX:AX,Data!Z:Z,"TM",Data!S:S,Data!M515),IF(Data!Z515="Country",SUMIFS(Data!AX:AX,Data!Z:Z,"TM",Data!R:R,Data!M515),0)))))))</f>
        <v>0</v>
      </c>
      <c r="AY515" s="18">
        <f>IF(Z515="TM",(COUNTIFS(Orders!AD:AD,Data!M515,Orders!W:W,0,Orders!X:X,0,Orders!S:S,"*Pro*")+COUNTIFS(Orders!AD:AD,Data!M515,Orders!W:W,1,Orders!X:X,1,Orders!S:S,"*Pro*")),IF(Data!Z515="AAM",SUMIFS(Data!AY:AY,Data!Z:Z,"TM",Data!X:X,Data!M515),IF(Data!Z515="AM",SUMIFS(Data!AY:AY,Data!Z:Z,"TM",Data!V:V,Data!M515),IF(Data!Z515="AZM",SUMIFS(Data!AY:AY,Data!Z:Z,"TM",Data!U:U,Data!M515),IF(Data!Z515="Zone",SUMIFS(Data!AY:AY,Data!Z:Z,"TM",Data!T:T,Data!M515),IF(Data!Z515="Region",SUMIFS(Data!AY:AY,Data!Z:Z,"TM",Data!S:S,Data!M515),IF(Data!Z515="Country",SUMIFS(Data!AY:AY,Data!Z:Z,"TM",Data!R:R,Data!M515),0)))))))</f>
        <v>0</v>
      </c>
      <c r="AZ515" s="18">
        <f>IF(Z515="TM",(COUNTIFS(Orders!AD:AD,Data!M515,Orders!W:W,0,Orders!X:X,0,Orders!S:S,"*Tab*")+COUNTIFS(Orders!AD:AD,Data!M515,Orders!W:W,1,Orders!X:X,1,Orders!S:S,"*Tab*")),IF(Data!Z515="AAM",SUMIFS(Data!AZ:AZ,Data!Z:Z,"TM",Data!X:X,Data!M515),IF(Data!Z515="AM",SUMIFS(Data!AZ:AZ,Data!Z:Z,"TM",Data!V:V,Data!M515),IF(Data!Z515="AZM",SUMIFS(Data!AZ:AZ,Data!Z:Z,"TM",Data!U:U,Data!M515),IF(Data!Z515="Zone",SUMIFS(Data!AZ:AZ,Data!Z:Z,"TM",Data!T:T,Data!M515),IF(Data!Z515="Region",SUMIFS(Data!AZ:AZ,Data!Z:Z,"TM",Data!S:S,Data!M515),IF(Data!Z515="Country",SUMIFS(Data!AZ:AZ,Data!Z:Z,"TM",Data!R:R,Data!M515),0)))))))</f>
        <v>0</v>
      </c>
      <c r="BA515" s="18">
        <f>IF(Z515="TM",(COUNTIFS(Orders!AD:AD,Data!M515,Orders!W:W,0,Orders!X:X,0,Orders!S:S,"*Dental*")+COUNTIFS(Orders!AD:AD,Data!M515,Orders!W:W,1,Orders!X:X,1,Orders!S:S,"*Dental*")+COUNTIFS(Orders!AD:AD,Data!M515,Orders!W:W,0,Orders!X:X,0,Orders!S:S,"*Pediatric*")+COUNTIFS(Orders!AD:AD,Data!M515,Orders!W:W,1,Orders!X:X,1,Orders!S:S,"*Pediatric*")),IF(Data!Z515="AAM",SUMIFS(Data!BA:BA,Data!Z:Z,"TM",Data!X:X,Data!M515),IF(Data!Z515="AM",SUMIFS(Data!BA:BA,Data!Z:Z,"TM",Data!V:V,Data!M515),IF(Data!Z515="AZM",SUMIFS(Data!BA:BA,Data!Z:Z,"TM",Data!U:U,Data!M515),IF(Data!Z515="Zone",SUMIFS(Data!BA:BA,Data!Z:Z,"TM",Data!T:T,Data!M515),IF(Data!Z515="Region",SUMIFS(Data!BA:BA,Data!Z:Z,"TM",Data!S:S,Data!M515),IF(Data!Z515="Country",SUMIFS(Data!BA:BA,Data!Z:Z,"TM",Data!R:R,Data!M515),0)))))))</f>
        <v>0</v>
      </c>
      <c r="BB515" s="18">
        <f>IF(Z515="TM",(COUNTIFS(Orders!AD:AD,Data!M515,Orders!W:W,0,Orders!X:X,0,Orders!S:S,"*Fabric*")+COUNTIFS(Orders!AD:AD,Data!M515,Orders!W:W,1,Orders!X:X,1,Orders!S:S,"*Fabric*")),IF(Data!Z515="AAM",SUMIFS(Data!BB:BB,Data!Z:Z,"TM",Data!X:X,Data!M515),IF(Data!Z515="AM",SUMIFS(Data!BB:BB,Data!Z:Z,"TM",Data!V:V,Data!M515),IF(Data!Z515="AZM",SUMIFS(Data!BB:BB,Data!Z:Z,"TM",Data!U:U,Data!M515),IF(Data!Z515="Zone",SUMIFS(Data!BB:BB,Data!Z:Z,"TM",Data!T:T,Data!M515),IF(Data!Z515="Region",SUMIFS(Data!BB:BB,Data!Z:Z,"TM",Data!S:S,Data!M515),IF(Data!Z515="Country",SUMIFS(Data!BB:BB,Data!Z:Z,"TM",Data!R:R,Data!M515),0)))))))</f>
        <v>0</v>
      </c>
    </row>
    <row r="516" spans="1:54" ht="15.75" x14ac:dyDescent="0.3">
      <c r="A516" s="33" t="str">
        <f t="shared" si="139"/>
        <v/>
      </c>
      <c r="B516" s="33" t="b">
        <f t="shared" si="140"/>
        <v>1</v>
      </c>
      <c r="C516" s="33" t="e">
        <f>IF(ISERROR(SMALL($D$4:$D$594,E516)),””,SMALL($D$4:$D$594,E516))</f>
        <v>#NAME?</v>
      </c>
      <c r="D516" s="34" t="str">
        <f t="shared" si="141"/>
        <v/>
      </c>
      <c r="E516" s="33">
        <f>ROWS($E$4:E516)</f>
        <v>513</v>
      </c>
      <c r="F516" s="33">
        <f t="shared" si="142"/>
        <v>0</v>
      </c>
      <c r="G516" s="33">
        <f>IF(OR(Report!$C$7="",Report!$C$7="All Levels"),1,IF(Report!$C$7=Data!Z516,1,0))</f>
        <v>0</v>
      </c>
      <c r="H516" s="33">
        <f t="shared" si="143"/>
        <v>1</v>
      </c>
      <c r="I516" s="33">
        <f t="shared" si="144"/>
        <v>3</v>
      </c>
      <c r="J516" s="33">
        <f>IF(OR(Report!$F$7="",Report!$F$7="All AMs"),1,IF(Report!$F$7=Data!W516,1,0))</f>
        <v>1</v>
      </c>
      <c r="K516" s="33">
        <f>IF(OR(Report!$E$7="",Report!$E$7="All Zones"),1,IF(Report!$E$7=Data!P516,1,0))</f>
        <v>1</v>
      </c>
      <c r="L516" s="33">
        <f>IF(OR(Report!$D$7="",Report!$D$7="All Regions"),1,IF(Report!$D$7=Data!O516,1,0))</f>
        <v>1</v>
      </c>
      <c r="M516" s="67" t="s">
        <v>492</v>
      </c>
      <c r="N516" s="67" t="s">
        <v>1364</v>
      </c>
      <c r="O516" s="68" t="s">
        <v>21</v>
      </c>
      <c r="P516" s="68" t="s">
        <v>691</v>
      </c>
      <c r="Q516" s="68" t="s">
        <v>691</v>
      </c>
      <c r="R516" s="67" t="s">
        <v>777</v>
      </c>
      <c r="S516" s="67" t="s">
        <v>757</v>
      </c>
      <c r="T516" s="67" t="s">
        <v>760</v>
      </c>
      <c r="U516" s="67"/>
      <c r="V516" s="67" t="s">
        <v>858</v>
      </c>
      <c r="W516" s="67" t="s">
        <v>739</v>
      </c>
      <c r="X516" s="67"/>
      <c r="Y516" s="68" t="s">
        <v>361</v>
      </c>
      <c r="Z516" s="68" t="s">
        <v>13</v>
      </c>
      <c r="AA516" s="68" t="s">
        <v>70</v>
      </c>
      <c r="AB516" s="18">
        <f>IF(Z516="TM",IF(AA516="H",(COUNTIFS(Orders!AD:AD,Data!M516,Orders!W:W,0,Orders!X:X,0)+COUNTIFS(Orders!AD:AD,Data!M516,Orders!W:W,1,Orders!X:X,1)),0),IF(Data!Z516="AAM",SUMIFS(Data!AB:AB,Data!Z:Z,"TM",Data!X:X,Data!M516,AA:AA,"H"),IF(Data!Z516="AM",SUMIFS(Data!AB:AB,Data!Z:Z,"TM",Data!V:V,Data!M516,AA:AA,"H"),IF(Data!Z516="AZM",SUMIFS(Data!AB:AB,Data!Z:Z,"TM",Data!U:U,Data!M516,AA:AA,"H"),IF(Data!Z516="ZM",SUMIFS(Data!AB:AB,Data!Z:Z,"TM",Data!T:T,Data!M516,AA:AA,"H"),IF(Data!Z516="RM",SUMIFS(Data!AB:AB,Data!Z:Z,"TM",Data!S:S,Data!M516,AA:AA,"H"),IF(Data!Z516="CM",SUMIFS(Data!AB:AB,Data!Z:Z,"TM",Data!R:R,Data!M516,AA:AA,"H"),"")))))))</f>
        <v>0</v>
      </c>
      <c r="AC516" s="28">
        <f>IF(Z516="TM",IF(AA516="H",(SUMIFS(Orders!AG:AG,Orders!AD:AD,Data!M516,Orders!W:W,0,Orders!X:X,0)+SUMIFS(Orders!AG:AG,Orders!AD:AD,Data!M516,Orders!W:W,1,Orders!X:X,1))/12000,0),IF(Data!Z516="AAM",SUMIFS(Data!AC:AC,Data!Z:Z,"TM",Data!X:X,Data!M516,AA:AA,"H"),IF(Data!Z516="AM",SUMIFS(Data!AC:AC,Data!Z:Z,"TM",Data!V:V,Data!M516,AA:AA,"H"),IF(Data!Z516="AZM",SUMIFS(Data!AC:AC,Data!Z:Z,"TM",Data!U:U,Data!M516,AA:AA,"H"),IF(Data!Z516="Zone",SUMIFS(Data!AC:AC,Data!Z:Z,"TM",Data!T:T,Data!M516,AA:AA,"H"),IF(Data!Z516="Region",SUMIFS(Data!AC:AC,Data!Z:Z,"TM",Data!S:S,Data!M516,AA:AA,"H"),IF(Data!Z516="Country",SUMIFS(Data!AC:AC,Data!Z:Z,"TM",Data!R:R,Data!M516,AA:AA,"H"),"")))))))</f>
        <v>0</v>
      </c>
      <c r="AD516" s="18">
        <f>IF(Z516="TM",0,IF(Data!Z516="AAM",SUMIFS(Data!AD:AD,Data!Z:Z,"TM",Data!X:X,Data!M516,AA:AA,"H"),IF(Data!Z516="AM",SUMIFS(Data!AD:AD,Data!Z:Z,"TM",Data!V:V,Data!M516,AA:AA,"H"),IF(Data!Z516="AZM",SUMIFS(Data!AD:AD,Data!Z:Z,"TM",Data!U:U,Data!M516,AA:AA,"H"),IF(Data!Z516="Zone",SUMIFS(Data!AD:AD,Data!Z:Z,"TM",Data!T:T,Data!M516,AA:AA,"H"),IF(Data!Z516="Region",SUMIFS(Data!AD:AD,Data!Z:Z,"TM",Data!S:S,Data!M516,AA:AA,"H"),IF(Data!Z516="Country",SUMIFS(Data!AD:AD,Data!Z:Z,"TM",Data!R:R,Data!M516,AA:AA,"H"),"")))))))</f>
        <v>0</v>
      </c>
      <c r="AE516" s="27">
        <f t="shared" si="128"/>
        <v>0</v>
      </c>
      <c r="AF516" s="26">
        <f t="shared" si="129"/>
        <v>0</v>
      </c>
      <c r="AG516" s="26">
        <f t="shared" si="130"/>
        <v>0</v>
      </c>
      <c r="AH516" s="26">
        <f t="shared" si="131"/>
        <v>0</v>
      </c>
      <c r="AJ516" s="28">
        <f>IF(Z516="TM",IF(AA516="U",(SUMIFS(Orders!AG:AG,Orders!AD:AD,Data!M516,Orders!W:W,0,Orders!X:X,0)+SUMIFS(Orders!AG:AG,Orders!AD:AD,Data!M516,Orders!W:W,1,Orders!X:X,1))/12000,0),IF(Data!Z516="AAM",SUMIFS(Data!AJ:AJ,Data!Z:Z,"TM",Data!X:X,Data!M516,AA:AA,"U"),IF(Data!Z516="AM",SUMIFS(Data!AJ:AJ,Data!Z:Z,"TM",Data!V:V,Data!M516,AA:AA,"U"),IF(Data!Z516="AZM",SUMIFS(Data!AJ:AJ,Data!Z:Z,"TM",Data!U:U,Data!M516,AA:AA,"U"),IF(Data!Z516="Zone",SUMIFS(Data!AJ:AJ,Data!Z:Z,"TM",Data!T:T,Data!M516,AA:AA,"U"),IF(Data!Z516="Region",SUMIFS(Data!AJ:AJ,Data!Z:Z,"TM",Data!S:S,Data!M516,AA:AA,"U"),IF(Data!Z516="Country",SUMIFS(Data!AJ:AJ,Data!Z:Z,"TM",Data!R:R,Data!M516,AA:AA,"U"),"")))))))</f>
        <v>0</v>
      </c>
      <c r="AK516" s="18">
        <f>IF(Z516="TM",IF(AA516="U",(SUMIFS(Orders!AG:AG,Orders!AD:AD,Data!M516,Orders!W:W,0,Orders!X:X,0)+SUMIFS(Orders!AG:AG,Orders!AD:AD,Data!M516,Orders!W:W,1,Orders!X:X,1)),0),IF(Data!Z516="AAM",SUMIFS(Data!AK:AK,Data!Z:Z,"TM",Data!X:X,Data!M516,AA:AA,"U"),IF(Data!Z516="AM",SUMIFS(Data!AK:AK,Data!Z:Z,"TM",Data!V:V,Data!M516,AA:AA,"U"),IF(Data!Z516="AZM",SUMIFS(Data!AK:AK,Data!Z:Z,"TM",Data!U:U,Data!M516,AA:AA,"U"),IF(Data!Z516="Zone",SUMIFS(Data!AK:AK,Data!Z:Z,"TM",Data!T:T,Data!M516,AA:AA,"U"),IF(Data!Z516="Region",SUMIFS(Data!AK:AK,Data!Z:Z,"TM",Data!S:S,Data!M516,AA:AA,"U"),IF(Data!Z516="Country",SUMIFS(Data!AK:AK,Data!Z:Z,"TM",Data!R:R,Data!M516,AA:AA,"U"),"")))))))</f>
        <v>0</v>
      </c>
      <c r="AL516" s="18">
        <f>IF(Z516="TM",12000*0,IF(Data!Z516="AAM",SUMIFS(Data!AL:AL,Data!Z:Z,"TM",Data!X:X,Data!M516,AA:AA,"H"),IF(Data!Z516="AM",SUMIFS(Data!AL:AL,Data!Z:Z,"TM",Data!V:V,Data!M516,AA:AA,"H"),IF(Data!Z516="AZM",SUMIFS(Data!AL:AL,Data!Z:Z,"TM",Data!U:U,Data!M516,AA:AA,"H"),IF(Data!Z516="Zone",SUMIFS(Data!AL:AL,Data!Z:Z,"TM",Data!T:T,Data!M516,AA:AA,"H"),IF(Data!Z516="Region",SUMIFS(Data!AL:AL,Data!Z:Z,"TM",Data!S:S,Data!M516,AA:AA,"H"),IF(Data!Z516="Country",SUMIFS(Data!AL:AL,Data!Z:Z,"TM",Data!R:R,Data!M516,AA:AA,"H"),"")))))))</f>
        <v>0</v>
      </c>
      <c r="AM516" s="27">
        <f t="shared" si="132"/>
        <v>0</v>
      </c>
      <c r="AN516" s="26">
        <f t="shared" si="133"/>
        <v>0</v>
      </c>
      <c r="AO516" s="26">
        <f t="shared" si="134"/>
        <v>0</v>
      </c>
      <c r="AQ516" s="28">
        <f t="shared" si="135"/>
        <v>0</v>
      </c>
      <c r="AR516" s="18">
        <f t="shared" si="136"/>
        <v>0</v>
      </c>
      <c r="AS516" s="18">
        <f t="shared" si="137"/>
        <v>0</v>
      </c>
      <c r="AT516" s="27">
        <f t="shared" si="138"/>
        <v>0</v>
      </c>
      <c r="AU516" s="27"/>
      <c r="AV516" s="27"/>
      <c r="AW516" s="18">
        <f>IF(Z516="TM",(COUNTIFS(Orders!AD:AD,Data!M516,Orders!W:W,0,Orders!X:X,0,Orders!S:S,"*Ray*")+COUNTIFS(Orders!AD:AD,Data!M516,Orders!W:W,1,Orders!X:X,1,Orders!S:S,"*Ray*")+COUNTIFS(Orders!AD:AD,Data!M516,Orders!W:W,0,Orders!X:X,0,Orders!S:S,"*Fabric*")+COUNTIFS(Orders!AD:AD,Data!M516,Orders!W:W,1,Orders!X:X,1,Orders!S:S,"*Fabric*")),IF(Data!Z516="AAM",SUMIFS(Data!AW:AW,Data!Z:Z,"TM",Data!X:X,Data!M516),IF(Data!Z516="AM",SUMIFS(Data!AW:AW,Data!Z:Z,"TM",Data!V:V,Data!M516),IF(Data!Z516="AZM",SUMIFS(Data!AW:AW,Data!Z:Z,"TM",Data!U:U,Data!M516),IF(Data!Z516="Zone",SUMIFS(Data!AW:AW,Data!Z:Z,"TM",Data!T:T,Data!M516),IF(Data!Z516="Region",SUMIFS(Data!AW:AW,Data!Z:Z,"TM",Data!S:S,Data!M516),IF(Data!Z516="Country",SUMIFS(Data!AW:AW,Data!Z:Z,"TM",Data!R:R,Data!M516),0)))))))</f>
        <v>0</v>
      </c>
      <c r="AX516" s="18">
        <f>IF(Z516="TM",(COUNTIFS(Orders!AD:AD,Data!M516,Orders!W:W,0,Orders!X:X,0,Orders!S:S,"*Starter*")+COUNTIFS(Orders!AD:AD,Data!M516,Orders!W:W,1,Orders!X:X,1,Orders!S:S,"*Starter*")),IF(Data!Z516="AAM",SUMIFS(Data!AX:AX,Data!Z:Z,"TM",Data!X:X,Data!M516),IF(Data!Z516="AM",SUMIFS(Data!AX:AX,Data!Z:Z,"TM",Data!V:V,Data!M516),IF(Data!Z516="AZM",SUMIFS(Data!AX:AX,Data!Z:Z,"TM",Data!U:U,Data!M516),IF(Data!Z516="Zone",SUMIFS(Data!AX:AX,Data!Z:Z,"TM",Data!T:T,Data!M516),IF(Data!Z516="Region",SUMIFS(Data!AX:AX,Data!Z:Z,"TM",Data!S:S,Data!M516),IF(Data!Z516="Country",SUMIFS(Data!AX:AX,Data!Z:Z,"TM",Data!R:R,Data!M516),0)))))))</f>
        <v>0</v>
      </c>
      <c r="AY516" s="18">
        <f>IF(Z516="TM",(COUNTIFS(Orders!AD:AD,Data!M516,Orders!W:W,0,Orders!X:X,0,Orders!S:S,"*Pro*")+COUNTIFS(Orders!AD:AD,Data!M516,Orders!W:W,1,Orders!X:X,1,Orders!S:S,"*Pro*")),IF(Data!Z516="AAM",SUMIFS(Data!AY:AY,Data!Z:Z,"TM",Data!X:X,Data!M516),IF(Data!Z516="AM",SUMIFS(Data!AY:AY,Data!Z:Z,"TM",Data!V:V,Data!M516),IF(Data!Z516="AZM",SUMIFS(Data!AY:AY,Data!Z:Z,"TM",Data!U:U,Data!M516),IF(Data!Z516="Zone",SUMIFS(Data!AY:AY,Data!Z:Z,"TM",Data!T:T,Data!M516),IF(Data!Z516="Region",SUMIFS(Data!AY:AY,Data!Z:Z,"TM",Data!S:S,Data!M516),IF(Data!Z516="Country",SUMIFS(Data!AY:AY,Data!Z:Z,"TM",Data!R:R,Data!M516),0)))))))</f>
        <v>0</v>
      </c>
      <c r="AZ516" s="18">
        <f>IF(Z516="TM",(COUNTIFS(Orders!AD:AD,Data!M516,Orders!W:W,0,Orders!X:X,0,Orders!S:S,"*Tab*")+COUNTIFS(Orders!AD:AD,Data!M516,Orders!W:W,1,Orders!X:X,1,Orders!S:S,"*Tab*")),IF(Data!Z516="AAM",SUMIFS(Data!AZ:AZ,Data!Z:Z,"TM",Data!X:X,Data!M516),IF(Data!Z516="AM",SUMIFS(Data!AZ:AZ,Data!Z:Z,"TM",Data!V:V,Data!M516),IF(Data!Z516="AZM",SUMIFS(Data!AZ:AZ,Data!Z:Z,"TM",Data!U:U,Data!M516),IF(Data!Z516="Zone",SUMIFS(Data!AZ:AZ,Data!Z:Z,"TM",Data!T:T,Data!M516),IF(Data!Z516="Region",SUMIFS(Data!AZ:AZ,Data!Z:Z,"TM",Data!S:S,Data!M516),IF(Data!Z516="Country",SUMIFS(Data!AZ:AZ,Data!Z:Z,"TM",Data!R:R,Data!M516),0)))))))</f>
        <v>0</v>
      </c>
      <c r="BA516" s="18">
        <f>IF(Z516="TM",(COUNTIFS(Orders!AD:AD,Data!M516,Orders!W:W,0,Orders!X:X,0,Orders!S:S,"*Dental*")+COUNTIFS(Orders!AD:AD,Data!M516,Orders!W:W,1,Orders!X:X,1,Orders!S:S,"*Dental*")+COUNTIFS(Orders!AD:AD,Data!M516,Orders!W:W,0,Orders!X:X,0,Orders!S:S,"*Pediatric*")+COUNTIFS(Orders!AD:AD,Data!M516,Orders!W:W,1,Orders!X:X,1,Orders!S:S,"*Pediatric*")),IF(Data!Z516="AAM",SUMIFS(Data!BA:BA,Data!Z:Z,"TM",Data!X:X,Data!M516),IF(Data!Z516="AM",SUMIFS(Data!BA:BA,Data!Z:Z,"TM",Data!V:V,Data!M516),IF(Data!Z516="AZM",SUMIFS(Data!BA:BA,Data!Z:Z,"TM",Data!U:U,Data!M516),IF(Data!Z516="Zone",SUMIFS(Data!BA:BA,Data!Z:Z,"TM",Data!T:T,Data!M516),IF(Data!Z516="Region",SUMIFS(Data!BA:BA,Data!Z:Z,"TM",Data!S:S,Data!M516),IF(Data!Z516="Country",SUMIFS(Data!BA:BA,Data!Z:Z,"TM",Data!R:R,Data!M516),0)))))))</f>
        <v>0</v>
      </c>
      <c r="BB516" s="18">
        <f>IF(Z516="TM",(COUNTIFS(Orders!AD:AD,Data!M516,Orders!W:W,0,Orders!X:X,0,Orders!S:S,"*Fabric*")+COUNTIFS(Orders!AD:AD,Data!M516,Orders!W:W,1,Orders!X:X,1,Orders!S:S,"*Fabric*")),IF(Data!Z516="AAM",SUMIFS(Data!BB:BB,Data!Z:Z,"TM",Data!X:X,Data!M516),IF(Data!Z516="AM",SUMIFS(Data!BB:BB,Data!Z:Z,"TM",Data!V:V,Data!M516),IF(Data!Z516="AZM",SUMIFS(Data!BB:BB,Data!Z:Z,"TM",Data!U:U,Data!M516),IF(Data!Z516="Zone",SUMIFS(Data!BB:BB,Data!Z:Z,"TM",Data!T:T,Data!M516),IF(Data!Z516="Region",SUMIFS(Data!BB:BB,Data!Z:Z,"TM",Data!S:S,Data!M516),IF(Data!Z516="Country",SUMIFS(Data!BB:BB,Data!Z:Z,"TM",Data!R:R,Data!M516),0)))))))</f>
        <v>0</v>
      </c>
    </row>
    <row r="517" spans="1:54" ht="15.75" x14ac:dyDescent="0.3">
      <c r="A517" s="33" t="str">
        <f t="shared" si="139"/>
        <v/>
      </c>
      <c r="B517" s="33" t="b">
        <f t="shared" si="140"/>
        <v>1</v>
      </c>
      <c r="C517" s="33" t="e">
        <f>IF(ISERROR(SMALL($D$4:$D$594,E517)),””,SMALL($D$4:$D$594,E517))</f>
        <v>#NAME?</v>
      </c>
      <c r="D517" s="34" t="str">
        <f t="shared" si="141"/>
        <v/>
      </c>
      <c r="E517" s="33">
        <f>ROWS($E$4:E517)</f>
        <v>514</v>
      </c>
      <c r="F517" s="33">
        <f t="shared" si="142"/>
        <v>0</v>
      </c>
      <c r="G517" s="33">
        <f>IF(OR(Report!$C$7="",Report!$C$7="All Levels"),1,IF(Report!$C$7=Data!Z517,1,0))</f>
        <v>0</v>
      </c>
      <c r="H517" s="33">
        <f t="shared" si="143"/>
        <v>1</v>
      </c>
      <c r="I517" s="33">
        <f t="shared" si="144"/>
        <v>3</v>
      </c>
      <c r="J517" s="33">
        <f>IF(OR(Report!$F$7="",Report!$F$7="All AMs"),1,IF(Report!$F$7=Data!W517,1,0))</f>
        <v>1</v>
      </c>
      <c r="K517" s="33">
        <f>IF(OR(Report!$E$7="",Report!$E$7="All Zones"),1,IF(Report!$E$7=Data!P517,1,0))</f>
        <v>1</v>
      </c>
      <c r="L517" s="33">
        <f>IF(OR(Report!$D$7="",Report!$D$7="All Regions"),1,IF(Report!$D$7=Data!O517,1,0))</f>
        <v>1</v>
      </c>
      <c r="M517" s="67" t="s">
        <v>277</v>
      </c>
      <c r="N517" s="67" t="s">
        <v>1365</v>
      </c>
      <c r="O517" s="68" t="s">
        <v>21</v>
      </c>
      <c r="P517" s="68" t="s">
        <v>691</v>
      </c>
      <c r="Q517" s="68" t="s">
        <v>691</v>
      </c>
      <c r="R517" s="67" t="s">
        <v>777</v>
      </c>
      <c r="S517" s="67" t="s">
        <v>757</v>
      </c>
      <c r="T517" s="67" t="s">
        <v>760</v>
      </c>
      <c r="U517" s="67"/>
      <c r="V517" s="67" t="s">
        <v>858</v>
      </c>
      <c r="W517" s="67" t="s">
        <v>739</v>
      </c>
      <c r="X517" s="67"/>
      <c r="Y517" s="68" t="s">
        <v>361</v>
      </c>
      <c r="Z517" s="68" t="s">
        <v>13</v>
      </c>
      <c r="AA517" s="68" t="s">
        <v>70</v>
      </c>
      <c r="AB517" s="18">
        <f>IF(Z517="TM",IF(AA517="H",(COUNTIFS(Orders!AD:AD,Data!M517,Orders!W:W,0,Orders!X:X,0)+COUNTIFS(Orders!AD:AD,Data!M517,Orders!W:W,1,Orders!X:X,1)),0),IF(Data!Z517="AAM",SUMIFS(Data!AB:AB,Data!Z:Z,"TM",Data!X:X,Data!M517,AA:AA,"H"),IF(Data!Z517="AM",SUMIFS(Data!AB:AB,Data!Z:Z,"TM",Data!V:V,Data!M517,AA:AA,"H"),IF(Data!Z517="AZM",SUMIFS(Data!AB:AB,Data!Z:Z,"TM",Data!U:U,Data!M517,AA:AA,"H"),IF(Data!Z517="ZM",SUMIFS(Data!AB:AB,Data!Z:Z,"TM",Data!T:T,Data!M517,AA:AA,"H"),IF(Data!Z517="RM",SUMIFS(Data!AB:AB,Data!Z:Z,"TM",Data!S:S,Data!M517,AA:AA,"H"),IF(Data!Z517="CM",SUMIFS(Data!AB:AB,Data!Z:Z,"TM",Data!R:R,Data!M517,AA:AA,"H"),"")))))))</f>
        <v>0</v>
      </c>
      <c r="AC517" s="28">
        <f>IF(Z517="TM",IF(AA517="H",(SUMIFS(Orders!AG:AG,Orders!AD:AD,Data!M517,Orders!W:W,0,Orders!X:X,0)+SUMIFS(Orders!AG:AG,Orders!AD:AD,Data!M517,Orders!W:W,1,Orders!X:X,1))/12000,0),IF(Data!Z517="AAM",SUMIFS(Data!AC:AC,Data!Z:Z,"TM",Data!X:X,Data!M517,AA:AA,"H"),IF(Data!Z517="AM",SUMIFS(Data!AC:AC,Data!Z:Z,"TM",Data!V:V,Data!M517,AA:AA,"H"),IF(Data!Z517="AZM",SUMIFS(Data!AC:AC,Data!Z:Z,"TM",Data!U:U,Data!M517,AA:AA,"H"),IF(Data!Z517="Zone",SUMIFS(Data!AC:AC,Data!Z:Z,"TM",Data!T:T,Data!M517,AA:AA,"H"),IF(Data!Z517="Region",SUMIFS(Data!AC:AC,Data!Z:Z,"TM",Data!S:S,Data!M517,AA:AA,"H"),IF(Data!Z517="Country",SUMIFS(Data!AC:AC,Data!Z:Z,"TM",Data!R:R,Data!M517,AA:AA,"H"),"")))))))</f>
        <v>0</v>
      </c>
      <c r="AD517" s="18">
        <f>IF(Z517="TM",0,IF(Data!Z517="AAM",SUMIFS(Data!AD:AD,Data!Z:Z,"TM",Data!X:X,Data!M517,AA:AA,"H"),IF(Data!Z517="AM",SUMIFS(Data!AD:AD,Data!Z:Z,"TM",Data!V:V,Data!M517,AA:AA,"H"),IF(Data!Z517="AZM",SUMIFS(Data!AD:AD,Data!Z:Z,"TM",Data!U:U,Data!M517,AA:AA,"H"),IF(Data!Z517="Zone",SUMIFS(Data!AD:AD,Data!Z:Z,"TM",Data!T:T,Data!M517,AA:AA,"H"),IF(Data!Z517="Region",SUMIFS(Data!AD:AD,Data!Z:Z,"TM",Data!S:S,Data!M517,AA:AA,"H"),IF(Data!Z517="Country",SUMIFS(Data!AD:AD,Data!Z:Z,"TM",Data!R:R,Data!M517,AA:AA,"H"),"")))))))</f>
        <v>0</v>
      </c>
      <c r="AE517" s="27">
        <f t="shared" ref="AE517:AE580" si="145">IFERROR(AC517/AD517,0)</f>
        <v>0</v>
      </c>
      <c r="AF517" s="26">
        <f t="shared" ref="AF517:AF580" si="146">IFERROR(AC517*1000/AB517,0)</f>
        <v>0</v>
      </c>
      <c r="AG517" s="26">
        <f t="shared" ref="AG517:AG580" si="147">IFERROR(IF(AND(Z517="TM",Y517="Exp"),AC517,IF(Z517="AAM",AVERAGEIFS(AC:AC,X:X,M517,Z:Z,"TM",Y:Y,"Exp",AA:AA,"H"),IF(Z517="AM",AVERAGEIFS(AC:AC,V:V,M517,Z:Z,"TM",Y:Y,"Exp",AA:AA,"H"),IF(Z517="AZM",AVERAGEIFS(AC:AC,U:U,M517,Z:Z,"TM",Y:Y,"Exp",AA:AA,"H"),IF(Z517="Zone",AVERAGEIFS(AC:AC,T:T,M517,Z:Z,"TM",Y:Y,"Exp",AA:AA,"H"),IF(Z517="Region",AVERAGEIFS(AC:AC,S:S,M517,Z:Z,"TM",Y:Y,"Exp",AA:AA,"H"),IF(Z517="Country",AVERAGEIFS(AC:AC,R:R,M517,Z:Z,"TM",Y:Y,"Exp",AA:AA,"H"),0))))))),0)</f>
        <v>0</v>
      </c>
      <c r="AH517" s="26">
        <f t="shared" ref="AH517:AH580" si="148">IFERROR(IF(AND(Z517="TM",Y517="New"),AC517,IF(Z517="AAM",AVERAGEIFS(AC:AC,X:X,M517,Z:Z,"TM",Y:Y,"New",AA:AA,"H"),IF(Z517="AM",AVERAGEIFS(AC:AC,V:V,M517,Z:Z,"TM",Y:Y,"New",AA:AA,"H"),IF(Z517="AZM",AVERAGEIFS(AC:AC,U:U,M517,Z:Z,"TM",Y:Y,"New",AA:AA,"H"),IF(Z517="Zone",AVERAGEIFS(AC:AC,T:T,M517,Z:Z,"TM",Y:Y,"New",AA:AA,"H"),IF(Z517="Region",AVERAGEIFS(AC:AC,S:S,M517,Z:Z,"TM",Y:Y,"New",AA:AA,"H"),IF(Z517="Country",AVERAGEIFS(AC:AC,R:R,M517,Z:Z,"TM",Y:Y,"New",AA:AA,"H"),0))))))),0)</f>
        <v>0</v>
      </c>
      <c r="AJ517" s="28">
        <f>IF(Z517="TM",IF(AA517="U",(SUMIFS(Orders!AG:AG,Orders!AD:AD,Data!M517,Orders!W:W,0,Orders!X:X,0)+SUMIFS(Orders!AG:AG,Orders!AD:AD,Data!M517,Orders!W:W,1,Orders!X:X,1))/12000,0),IF(Data!Z517="AAM",SUMIFS(Data!AJ:AJ,Data!Z:Z,"TM",Data!X:X,Data!M517,AA:AA,"U"),IF(Data!Z517="AM",SUMIFS(Data!AJ:AJ,Data!Z:Z,"TM",Data!V:V,Data!M517,AA:AA,"U"),IF(Data!Z517="AZM",SUMIFS(Data!AJ:AJ,Data!Z:Z,"TM",Data!U:U,Data!M517,AA:AA,"U"),IF(Data!Z517="Zone",SUMIFS(Data!AJ:AJ,Data!Z:Z,"TM",Data!T:T,Data!M517,AA:AA,"U"),IF(Data!Z517="Region",SUMIFS(Data!AJ:AJ,Data!Z:Z,"TM",Data!S:S,Data!M517,AA:AA,"U"),IF(Data!Z517="Country",SUMIFS(Data!AJ:AJ,Data!Z:Z,"TM",Data!R:R,Data!M517,AA:AA,"U"),"")))))))</f>
        <v>0</v>
      </c>
      <c r="AK517" s="18">
        <f>IF(Z517="TM",IF(AA517="U",(SUMIFS(Orders!AG:AG,Orders!AD:AD,Data!M517,Orders!W:W,0,Orders!X:X,0)+SUMIFS(Orders!AG:AG,Orders!AD:AD,Data!M517,Orders!W:W,1,Orders!X:X,1)),0),IF(Data!Z517="AAM",SUMIFS(Data!AK:AK,Data!Z:Z,"TM",Data!X:X,Data!M517,AA:AA,"U"),IF(Data!Z517="AM",SUMIFS(Data!AK:AK,Data!Z:Z,"TM",Data!V:V,Data!M517,AA:AA,"U"),IF(Data!Z517="AZM",SUMIFS(Data!AK:AK,Data!Z:Z,"TM",Data!U:U,Data!M517,AA:AA,"U"),IF(Data!Z517="Zone",SUMIFS(Data!AK:AK,Data!Z:Z,"TM",Data!T:T,Data!M517,AA:AA,"U"),IF(Data!Z517="Region",SUMIFS(Data!AK:AK,Data!Z:Z,"TM",Data!S:S,Data!M517,AA:AA,"U"),IF(Data!Z517="Country",SUMIFS(Data!AK:AK,Data!Z:Z,"TM",Data!R:R,Data!M517,AA:AA,"U"),"")))))))</f>
        <v>0</v>
      </c>
      <c r="AL517" s="18">
        <f>IF(Z517="TM",12000*0,IF(Data!Z517="AAM",SUMIFS(Data!AL:AL,Data!Z:Z,"TM",Data!X:X,Data!M517,AA:AA,"H"),IF(Data!Z517="AM",SUMIFS(Data!AL:AL,Data!Z:Z,"TM",Data!V:V,Data!M517,AA:AA,"H"),IF(Data!Z517="AZM",SUMIFS(Data!AL:AL,Data!Z:Z,"TM",Data!U:U,Data!M517,AA:AA,"H"),IF(Data!Z517="Zone",SUMIFS(Data!AL:AL,Data!Z:Z,"TM",Data!T:T,Data!M517,AA:AA,"H"),IF(Data!Z517="Region",SUMIFS(Data!AL:AL,Data!Z:Z,"TM",Data!S:S,Data!M517,AA:AA,"H"),IF(Data!Z517="Country",SUMIFS(Data!AL:AL,Data!Z:Z,"TM",Data!R:R,Data!M517,AA:AA,"H"),"")))))))</f>
        <v>0</v>
      </c>
      <c r="AM517" s="27">
        <f t="shared" ref="AM517:AM580" si="149">IFERROR(AK517/AL517,0)</f>
        <v>0</v>
      </c>
      <c r="AN517" s="26">
        <f t="shared" ref="AN517:AN580" si="150">IFERROR(IF(AND(Z517="TM",Y517="Exp"),AC517,IF(Z517="AAM",AVERAGEIFS(AJ:AJ,X:X,M517,Z:Z,"TM",Y:Y,"Exp",AA:AA,"U"),IF(Z517="AM",AVERAGEIFS(AJ:AJ,V:V,M517,Z:Z,"TM",Y:Y,"Exp",AA:AA,"U"),IF(Z517="AZM",AVERAGEIFS(AJ:AJ,U:U,M517,Z:Z,"TM",Y:Y,"Exp",AA:AA,"U"),IF(Z517="Zone",AVERAGEIFS(AJ:AJ,T:T,M517,Z:Z,"TM",Y:Y,"Exp",AA:AA,"U"),IF(Z517="Region",AVERAGEIFS(AJ:AJ,S:S,M517,Z:Z,"TM",Y:Y,"Exp",AA:AA,"U"),IF(Z517="Country",AVERAGEIFS(AJ:AJ,R:R,M517,Z:Z,"TM",Y:Y,"Exp",AA:AA,"U"),0))))))),0)</f>
        <v>0</v>
      </c>
      <c r="AO517" s="26">
        <f t="shared" ref="AO517:AO580" si="151">IFERROR(IF(AND(Z517="TM",Y517="New"),AC517,IF(Z517="AAM",AVERAGEIFS(AJ:AJ,X:X,M517,Z:Z,"TM",Y:Y,"New",AA:AA,"U"),IF(Z517="AM",AVERAGEIFS(AJ:AJ,V:V,M517,Z:Z,"TM",Y:Y,"New",AA:AA,"U"),IF(Z517="AZM",AVERAGEIFS(AJ:AJ,U:U,M517,Z:Z,"TM",Y:Y,"New",AA:AA,"U"),IF(Z517="Zone",AVERAGEIFS(AJ:AJ,T:T,M517,Z:Z,"TM",Y:Y,"New",AA:AA,"U"),IF(Z517="Region",AVERAGEIFS(AJ:AJ,S:S,M517,Z:Z,"TM",Y:Y,"New",AA:AA,"U"),IF(Z517="Country",AVERAGEIFS(AJ:AJ,R:R,M517,Z:Z,"TM",Y:Y,"New",AA:AA,"U"),0))))))),0)</f>
        <v>0</v>
      </c>
      <c r="AQ517" s="28">
        <f t="shared" ref="AQ517:AQ580" si="152">SUM(AC517,AJ517)</f>
        <v>0</v>
      </c>
      <c r="AR517" s="18">
        <f t="shared" ref="AR517:AR580" si="153">AK517+AC517*12000</f>
        <v>0</v>
      </c>
      <c r="AS517" s="18">
        <f t="shared" ref="AS517:AS580" si="154">AL517+AD517*12000</f>
        <v>0</v>
      </c>
      <c r="AT517" s="27">
        <f t="shared" ref="AT517:AT580" si="155">IFERROR(AR517/AS517,0)</f>
        <v>0</v>
      </c>
      <c r="AU517" s="27"/>
      <c r="AV517" s="27"/>
      <c r="AW517" s="18">
        <f>IF(Z517="TM",(COUNTIFS(Orders!AD:AD,Data!M517,Orders!W:W,0,Orders!X:X,0,Orders!S:S,"*Ray*")+COUNTIFS(Orders!AD:AD,Data!M517,Orders!W:W,1,Orders!X:X,1,Orders!S:S,"*Ray*")+COUNTIFS(Orders!AD:AD,Data!M517,Orders!W:W,0,Orders!X:X,0,Orders!S:S,"*Fabric*")+COUNTIFS(Orders!AD:AD,Data!M517,Orders!W:W,1,Orders!X:X,1,Orders!S:S,"*Fabric*")),IF(Data!Z517="AAM",SUMIFS(Data!AW:AW,Data!Z:Z,"TM",Data!X:X,Data!M517),IF(Data!Z517="AM",SUMIFS(Data!AW:AW,Data!Z:Z,"TM",Data!V:V,Data!M517),IF(Data!Z517="AZM",SUMIFS(Data!AW:AW,Data!Z:Z,"TM",Data!U:U,Data!M517),IF(Data!Z517="Zone",SUMIFS(Data!AW:AW,Data!Z:Z,"TM",Data!T:T,Data!M517),IF(Data!Z517="Region",SUMIFS(Data!AW:AW,Data!Z:Z,"TM",Data!S:S,Data!M517),IF(Data!Z517="Country",SUMIFS(Data!AW:AW,Data!Z:Z,"TM",Data!R:R,Data!M517),0)))))))</f>
        <v>0</v>
      </c>
      <c r="AX517" s="18">
        <f>IF(Z517="TM",(COUNTIFS(Orders!AD:AD,Data!M517,Orders!W:W,0,Orders!X:X,0,Orders!S:S,"*Starter*")+COUNTIFS(Orders!AD:AD,Data!M517,Orders!W:W,1,Orders!X:X,1,Orders!S:S,"*Starter*")),IF(Data!Z517="AAM",SUMIFS(Data!AX:AX,Data!Z:Z,"TM",Data!X:X,Data!M517),IF(Data!Z517="AM",SUMIFS(Data!AX:AX,Data!Z:Z,"TM",Data!V:V,Data!M517),IF(Data!Z517="AZM",SUMIFS(Data!AX:AX,Data!Z:Z,"TM",Data!U:U,Data!M517),IF(Data!Z517="Zone",SUMIFS(Data!AX:AX,Data!Z:Z,"TM",Data!T:T,Data!M517),IF(Data!Z517="Region",SUMIFS(Data!AX:AX,Data!Z:Z,"TM",Data!S:S,Data!M517),IF(Data!Z517="Country",SUMIFS(Data!AX:AX,Data!Z:Z,"TM",Data!R:R,Data!M517),0)))))))</f>
        <v>0</v>
      </c>
      <c r="AY517" s="18">
        <f>IF(Z517="TM",(COUNTIFS(Orders!AD:AD,Data!M517,Orders!W:W,0,Orders!X:X,0,Orders!S:S,"*Pro*")+COUNTIFS(Orders!AD:AD,Data!M517,Orders!W:W,1,Orders!X:X,1,Orders!S:S,"*Pro*")),IF(Data!Z517="AAM",SUMIFS(Data!AY:AY,Data!Z:Z,"TM",Data!X:X,Data!M517),IF(Data!Z517="AM",SUMIFS(Data!AY:AY,Data!Z:Z,"TM",Data!V:V,Data!M517),IF(Data!Z517="AZM",SUMIFS(Data!AY:AY,Data!Z:Z,"TM",Data!U:U,Data!M517),IF(Data!Z517="Zone",SUMIFS(Data!AY:AY,Data!Z:Z,"TM",Data!T:T,Data!M517),IF(Data!Z517="Region",SUMIFS(Data!AY:AY,Data!Z:Z,"TM",Data!S:S,Data!M517),IF(Data!Z517="Country",SUMIFS(Data!AY:AY,Data!Z:Z,"TM",Data!R:R,Data!M517),0)))))))</f>
        <v>0</v>
      </c>
      <c r="AZ517" s="18">
        <f>IF(Z517="TM",(COUNTIFS(Orders!AD:AD,Data!M517,Orders!W:W,0,Orders!X:X,0,Orders!S:S,"*Tab*")+COUNTIFS(Orders!AD:AD,Data!M517,Orders!W:W,1,Orders!X:X,1,Orders!S:S,"*Tab*")),IF(Data!Z517="AAM",SUMIFS(Data!AZ:AZ,Data!Z:Z,"TM",Data!X:X,Data!M517),IF(Data!Z517="AM",SUMIFS(Data!AZ:AZ,Data!Z:Z,"TM",Data!V:V,Data!M517),IF(Data!Z517="AZM",SUMIFS(Data!AZ:AZ,Data!Z:Z,"TM",Data!U:U,Data!M517),IF(Data!Z517="Zone",SUMIFS(Data!AZ:AZ,Data!Z:Z,"TM",Data!T:T,Data!M517),IF(Data!Z517="Region",SUMIFS(Data!AZ:AZ,Data!Z:Z,"TM",Data!S:S,Data!M517),IF(Data!Z517="Country",SUMIFS(Data!AZ:AZ,Data!Z:Z,"TM",Data!R:R,Data!M517),0)))))))</f>
        <v>0</v>
      </c>
      <c r="BA517" s="18">
        <f>IF(Z517="TM",(COUNTIFS(Orders!AD:AD,Data!M517,Orders!W:W,0,Orders!X:X,0,Orders!S:S,"*Dental*")+COUNTIFS(Orders!AD:AD,Data!M517,Orders!W:W,1,Orders!X:X,1,Orders!S:S,"*Dental*")+COUNTIFS(Orders!AD:AD,Data!M517,Orders!W:W,0,Orders!X:X,0,Orders!S:S,"*Pediatric*")+COUNTIFS(Orders!AD:AD,Data!M517,Orders!W:W,1,Orders!X:X,1,Orders!S:S,"*Pediatric*")),IF(Data!Z517="AAM",SUMIFS(Data!BA:BA,Data!Z:Z,"TM",Data!X:X,Data!M517),IF(Data!Z517="AM",SUMIFS(Data!BA:BA,Data!Z:Z,"TM",Data!V:V,Data!M517),IF(Data!Z517="AZM",SUMIFS(Data!BA:BA,Data!Z:Z,"TM",Data!U:U,Data!M517),IF(Data!Z517="Zone",SUMIFS(Data!BA:BA,Data!Z:Z,"TM",Data!T:T,Data!M517),IF(Data!Z517="Region",SUMIFS(Data!BA:BA,Data!Z:Z,"TM",Data!S:S,Data!M517),IF(Data!Z517="Country",SUMIFS(Data!BA:BA,Data!Z:Z,"TM",Data!R:R,Data!M517),0)))))))</f>
        <v>0</v>
      </c>
      <c r="BB517" s="18">
        <f>IF(Z517="TM",(COUNTIFS(Orders!AD:AD,Data!M517,Orders!W:W,0,Orders!X:X,0,Orders!S:S,"*Fabric*")+COUNTIFS(Orders!AD:AD,Data!M517,Orders!W:W,1,Orders!X:X,1,Orders!S:S,"*Fabric*")),IF(Data!Z517="AAM",SUMIFS(Data!BB:BB,Data!Z:Z,"TM",Data!X:X,Data!M517),IF(Data!Z517="AM",SUMIFS(Data!BB:BB,Data!Z:Z,"TM",Data!V:V,Data!M517),IF(Data!Z517="AZM",SUMIFS(Data!BB:BB,Data!Z:Z,"TM",Data!U:U,Data!M517),IF(Data!Z517="Zone",SUMIFS(Data!BB:BB,Data!Z:Z,"TM",Data!T:T,Data!M517),IF(Data!Z517="Region",SUMIFS(Data!BB:BB,Data!Z:Z,"TM",Data!S:S,Data!M517),IF(Data!Z517="Country",SUMIFS(Data!BB:BB,Data!Z:Z,"TM",Data!R:R,Data!M517),0)))))))</f>
        <v>0</v>
      </c>
    </row>
    <row r="518" spans="1:54" ht="15.75" x14ac:dyDescent="0.3">
      <c r="A518" s="33" t="str">
        <f t="shared" si="139"/>
        <v/>
      </c>
      <c r="B518" s="33" t="b">
        <f t="shared" si="140"/>
        <v>1</v>
      </c>
      <c r="C518" s="33" t="e">
        <f>IF(ISERROR(SMALL($D$4:$D$594,E518)),””,SMALL($D$4:$D$594,E518))</f>
        <v>#NAME?</v>
      </c>
      <c r="D518" s="34" t="str">
        <f t="shared" si="141"/>
        <v/>
      </c>
      <c r="E518" s="33">
        <f>ROWS($E$4:E518)</f>
        <v>515</v>
      </c>
      <c r="F518" s="33">
        <f t="shared" si="142"/>
        <v>0</v>
      </c>
      <c r="G518" s="33">
        <f>IF(OR(Report!$C$7="",Report!$C$7="All Levels"),1,IF(Report!$C$7=Data!Z518,1,0))</f>
        <v>0</v>
      </c>
      <c r="H518" s="33">
        <f t="shared" si="143"/>
        <v>1</v>
      </c>
      <c r="I518" s="33">
        <f t="shared" si="144"/>
        <v>3</v>
      </c>
      <c r="J518" s="33">
        <f>IF(OR(Report!$F$7="",Report!$F$7="All AMs"),1,IF(Report!$F$7=Data!W518,1,0))</f>
        <v>1</v>
      </c>
      <c r="K518" s="33">
        <f>IF(OR(Report!$E$7="",Report!$E$7="All Zones"),1,IF(Report!$E$7=Data!P518,1,0))</f>
        <v>1</v>
      </c>
      <c r="L518" s="33">
        <f>IF(OR(Report!$D$7="",Report!$D$7="All Regions"),1,IF(Report!$D$7=Data!O518,1,0))</f>
        <v>1</v>
      </c>
      <c r="M518" s="67" t="s">
        <v>265</v>
      </c>
      <c r="N518" s="67" t="s">
        <v>1366</v>
      </c>
      <c r="O518" s="68" t="s">
        <v>21</v>
      </c>
      <c r="P518" s="68" t="s">
        <v>691</v>
      </c>
      <c r="Q518" s="68" t="s">
        <v>691</v>
      </c>
      <c r="R518" s="67" t="s">
        <v>777</v>
      </c>
      <c r="S518" s="67" t="s">
        <v>757</v>
      </c>
      <c r="T518" s="67" t="s">
        <v>760</v>
      </c>
      <c r="U518" s="67"/>
      <c r="V518" s="67" t="s">
        <v>858</v>
      </c>
      <c r="W518" s="67" t="s">
        <v>739</v>
      </c>
      <c r="X518" s="67"/>
      <c r="Y518" s="68" t="s">
        <v>361</v>
      </c>
      <c r="Z518" s="68" t="s">
        <v>13</v>
      </c>
      <c r="AA518" s="68" t="s">
        <v>70</v>
      </c>
      <c r="AB518" s="18">
        <f>IF(Z518="TM",IF(AA518="H",(COUNTIFS(Orders!AD:AD,Data!M518,Orders!W:W,0,Orders!X:X,0)+COUNTIFS(Orders!AD:AD,Data!M518,Orders!W:W,1,Orders!X:X,1)),0),IF(Data!Z518="AAM",SUMIFS(Data!AB:AB,Data!Z:Z,"TM",Data!X:X,Data!M518,AA:AA,"H"),IF(Data!Z518="AM",SUMIFS(Data!AB:AB,Data!Z:Z,"TM",Data!V:V,Data!M518,AA:AA,"H"),IF(Data!Z518="AZM",SUMIFS(Data!AB:AB,Data!Z:Z,"TM",Data!U:U,Data!M518,AA:AA,"H"),IF(Data!Z518="ZM",SUMIFS(Data!AB:AB,Data!Z:Z,"TM",Data!T:T,Data!M518,AA:AA,"H"),IF(Data!Z518="RM",SUMIFS(Data!AB:AB,Data!Z:Z,"TM",Data!S:S,Data!M518,AA:AA,"H"),IF(Data!Z518="CM",SUMIFS(Data!AB:AB,Data!Z:Z,"TM",Data!R:R,Data!M518,AA:AA,"H"),"")))))))</f>
        <v>0</v>
      </c>
      <c r="AC518" s="28">
        <f>IF(Z518="TM",IF(AA518="H",(SUMIFS(Orders!AG:AG,Orders!AD:AD,Data!M518,Orders!W:W,0,Orders!X:X,0)+SUMIFS(Orders!AG:AG,Orders!AD:AD,Data!M518,Orders!W:W,1,Orders!X:X,1))/12000,0),IF(Data!Z518="AAM",SUMIFS(Data!AC:AC,Data!Z:Z,"TM",Data!X:X,Data!M518,AA:AA,"H"),IF(Data!Z518="AM",SUMIFS(Data!AC:AC,Data!Z:Z,"TM",Data!V:V,Data!M518,AA:AA,"H"),IF(Data!Z518="AZM",SUMIFS(Data!AC:AC,Data!Z:Z,"TM",Data!U:U,Data!M518,AA:AA,"H"),IF(Data!Z518="Zone",SUMIFS(Data!AC:AC,Data!Z:Z,"TM",Data!T:T,Data!M518,AA:AA,"H"),IF(Data!Z518="Region",SUMIFS(Data!AC:AC,Data!Z:Z,"TM",Data!S:S,Data!M518,AA:AA,"H"),IF(Data!Z518="Country",SUMIFS(Data!AC:AC,Data!Z:Z,"TM",Data!R:R,Data!M518,AA:AA,"H"),"")))))))</f>
        <v>0</v>
      </c>
      <c r="AD518" s="18">
        <f>IF(Z518="TM",0,IF(Data!Z518="AAM",SUMIFS(Data!AD:AD,Data!Z:Z,"TM",Data!X:X,Data!M518,AA:AA,"H"),IF(Data!Z518="AM",SUMIFS(Data!AD:AD,Data!Z:Z,"TM",Data!V:V,Data!M518,AA:AA,"H"),IF(Data!Z518="AZM",SUMIFS(Data!AD:AD,Data!Z:Z,"TM",Data!U:U,Data!M518,AA:AA,"H"),IF(Data!Z518="Zone",SUMIFS(Data!AD:AD,Data!Z:Z,"TM",Data!T:T,Data!M518,AA:AA,"H"),IF(Data!Z518="Region",SUMIFS(Data!AD:AD,Data!Z:Z,"TM",Data!S:S,Data!M518,AA:AA,"H"),IF(Data!Z518="Country",SUMIFS(Data!AD:AD,Data!Z:Z,"TM",Data!R:R,Data!M518,AA:AA,"H"),"")))))))</f>
        <v>0</v>
      </c>
      <c r="AE518" s="27">
        <f t="shared" si="145"/>
        <v>0</v>
      </c>
      <c r="AF518" s="26">
        <f t="shared" si="146"/>
        <v>0</v>
      </c>
      <c r="AG518" s="26">
        <f t="shared" si="147"/>
        <v>0</v>
      </c>
      <c r="AH518" s="26">
        <f t="shared" si="148"/>
        <v>0</v>
      </c>
      <c r="AJ518" s="28">
        <f>IF(Z518="TM",IF(AA518="U",(SUMIFS(Orders!AG:AG,Orders!AD:AD,Data!M518,Orders!W:W,0,Orders!X:X,0)+SUMIFS(Orders!AG:AG,Orders!AD:AD,Data!M518,Orders!W:W,1,Orders!X:X,1))/12000,0),IF(Data!Z518="AAM",SUMIFS(Data!AJ:AJ,Data!Z:Z,"TM",Data!X:X,Data!M518,AA:AA,"U"),IF(Data!Z518="AM",SUMIFS(Data!AJ:AJ,Data!Z:Z,"TM",Data!V:V,Data!M518,AA:AA,"U"),IF(Data!Z518="AZM",SUMIFS(Data!AJ:AJ,Data!Z:Z,"TM",Data!U:U,Data!M518,AA:AA,"U"),IF(Data!Z518="Zone",SUMIFS(Data!AJ:AJ,Data!Z:Z,"TM",Data!T:T,Data!M518,AA:AA,"U"),IF(Data!Z518="Region",SUMIFS(Data!AJ:AJ,Data!Z:Z,"TM",Data!S:S,Data!M518,AA:AA,"U"),IF(Data!Z518="Country",SUMIFS(Data!AJ:AJ,Data!Z:Z,"TM",Data!R:R,Data!M518,AA:AA,"U"),"")))))))</f>
        <v>0</v>
      </c>
      <c r="AK518" s="18">
        <f>IF(Z518="TM",IF(AA518="U",(SUMIFS(Orders!AG:AG,Orders!AD:AD,Data!M518,Orders!W:W,0,Orders!X:X,0)+SUMIFS(Orders!AG:AG,Orders!AD:AD,Data!M518,Orders!W:W,1,Orders!X:X,1)),0),IF(Data!Z518="AAM",SUMIFS(Data!AK:AK,Data!Z:Z,"TM",Data!X:X,Data!M518,AA:AA,"U"),IF(Data!Z518="AM",SUMIFS(Data!AK:AK,Data!Z:Z,"TM",Data!V:V,Data!M518,AA:AA,"U"),IF(Data!Z518="AZM",SUMIFS(Data!AK:AK,Data!Z:Z,"TM",Data!U:U,Data!M518,AA:AA,"U"),IF(Data!Z518="Zone",SUMIFS(Data!AK:AK,Data!Z:Z,"TM",Data!T:T,Data!M518,AA:AA,"U"),IF(Data!Z518="Region",SUMIFS(Data!AK:AK,Data!Z:Z,"TM",Data!S:S,Data!M518,AA:AA,"U"),IF(Data!Z518="Country",SUMIFS(Data!AK:AK,Data!Z:Z,"TM",Data!R:R,Data!M518,AA:AA,"U"),"")))))))</f>
        <v>0</v>
      </c>
      <c r="AL518" s="18">
        <f>IF(Z518="TM",12000*0,IF(Data!Z518="AAM",SUMIFS(Data!AL:AL,Data!Z:Z,"TM",Data!X:X,Data!M518,AA:AA,"H"),IF(Data!Z518="AM",SUMIFS(Data!AL:AL,Data!Z:Z,"TM",Data!V:V,Data!M518,AA:AA,"H"),IF(Data!Z518="AZM",SUMIFS(Data!AL:AL,Data!Z:Z,"TM",Data!U:U,Data!M518,AA:AA,"H"),IF(Data!Z518="Zone",SUMIFS(Data!AL:AL,Data!Z:Z,"TM",Data!T:T,Data!M518,AA:AA,"H"),IF(Data!Z518="Region",SUMIFS(Data!AL:AL,Data!Z:Z,"TM",Data!S:S,Data!M518,AA:AA,"H"),IF(Data!Z518="Country",SUMIFS(Data!AL:AL,Data!Z:Z,"TM",Data!R:R,Data!M518,AA:AA,"H"),"")))))))</f>
        <v>0</v>
      </c>
      <c r="AM518" s="27">
        <f t="shared" si="149"/>
        <v>0</v>
      </c>
      <c r="AN518" s="26">
        <f t="shared" si="150"/>
        <v>0</v>
      </c>
      <c r="AO518" s="26">
        <f t="shared" si="151"/>
        <v>0</v>
      </c>
      <c r="AQ518" s="28">
        <f t="shared" si="152"/>
        <v>0</v>
      </c>
      <c r="AR518" s="18">
        <f t="shared" si="153"/>
        <v>0</v>
      </c>
      <c r="AS518" s="18">
        <f t="shared" si="154"/>
        <v>0</v>
      </c>
      <c r="AT518" s="27">
        <f t="shared" si="155"/>
        <v>0</v>
      </c>
      <c r="AU518" s="27"/>
      <c r="AV518" s="27"/>
      <c r="AW518" s="18">
        <f>IF(Z518="TM",(COUNTIFS(Orders!AD:AD,Data!M518,Orders!W:W,0,Orders!X:X,0,Orders!S:S,"*Ray*")+COUNTIFS(Orders!AD:AD,Data!M518,Orders!W:W,1,Orders!X:X,1,Orders!S:S,"*Ray*")+COUNTIFS(Orders!AD:AD,Data!M518,Orders!W:W,0,Orders!X:X,0,Orders!S:S,"*Fabric*")+COUNTIFS(Orders!AD:AD,Data!M518,Orders!W:W,1,Orders!X:X,1,Orders!S:S,"*Fabric*")),IF(Data!Z518="AAM",SUMIFS(Data!AW:AW,Data!Z:Z,"TM",Data!X:X,Data!M518),IF(Data!Z518="AM",SUMIFS(Data!AW:AW,Data!Z:Z,"TM",Data!V:V,Data!M518),IF(Data!Z518="AZM",SUMIFS(Data!AW:AW,Data!Z:Z,"TM",Data!U:U,Data!M518),IF(Data!Z518="Zone",SUMIFS(Data!AW:AW,Data!Z:Z,"TM",Data!T:T,Data!M518),IF(Data!Z518="Region",SUMIFS(Data!AW:AW,Data!Z:Z,"TM",Data!S:S,Data!M518),IF(Data!Z518="Country",SUMIFS(Data!AW:AW,Data!Z:Z,"TM",Data!R:R,Data!M518),0)))))))</f>
        <v>0</v>
      </c>
      <c r="AX518" s="18">
        <f>IF(Z518="TM",(COUNTIFS(Orders!AD:AD,Data!M518,Orders!W:W,0,Orders!X:X,0,Orders!S:S,"*Starter*")+COUNTIFS(Orders!AD:AD,Data!M518,Orders!W:W,1,Orders!X:X,1,Orders!S:S,"*Starter*")),IF(Data!Z518="AAM",SUMIFS(Data!AX:AX,Data!Z:Z,"TM",Data!X:X,Data!M518),IF(Data!Z518="AM",SUMIFS(Data!AX:AX,Data!Z:Z,"TM",Data!V:V,Data!M518),IF(Data!Z518="AZM",SUMIFS(Data!AX:AX,Data!Z:Z,"TM",Data!U:U,Data!M518),IF(Data!Z518="Zone",SUMIFS(Data!AX:AX,Data!Z:Z,"TM",Data!T:T,Data!M518),IF(Data!Z518="Region",SUMIFS(Data!AX:AX,Data!Z:Z,"TM",Data!S:S,Data!M518),IF(Data!Z518="Country",SUMIFS(Data!AX:AX,Data!Z:Z,"TM",Data!R:R,Data!M518),0)))))))</f>
        <v>0</v>
      </c>
      <c r="AY518" s="18">
        <f>IF(Z518="TM",(COUNTIFS(Orders!AD:AD,Data!M518,Orders!W:W,0,Orders!X:X,0,Orders!S:S,"*Pro*")+COUNTIFS(Orders!AD:AD,Data!M518,Orders!W:W,1,Orders!X:X,1,Orders!S:S,"*Pro*")),IF(Data!Z518="AAM",SUMIFS(Data!AY:AY,Data!Z:Z,"TM",Data!X:X,Data!M518),IF(Data!Z518="AM",SUMIFS(Data!AY:AY,Data!Z:Z,"TM",Data!V:V,Data!M518),IF(Data!Z518="AZM",SUMIFS(Data!AY:AY,Data!Z:Z,"TM",Data!U:U,Data!M518),IF(Data!Z518="Zone",SUMIFS(Data!AY:AY,Data!Z:Z,"TM",Data!T:T,Data!M518),IF(Data!Z518="Region",SUMIFS(Data!AY:AY,Data!Z:Z,"TM",Data!S:S,Data!M518),IF(Data!Z518="Country",SUMIFS(Data!AY:AY,Data!Z:Z,"TM",Data!R:R,Data!M518),0)))))))</f>
        <v>0</v>
      </c>
      <c r="AZ518" s="18">
        <f>IF(Z518="TM",(COUNTIFS(Orders!AD:AD,Data!M518,Orders!W:W,0,Orders!X:X,0,Orders!S:S,"*Tab*")+COUNTIFS(Orders!AD:AD,Data!M518,Orders!W:W,1,Orders!X:X,1,Orders!S:S,"*Tab*")),IF(Data!Z518="AAM",SUMIFS(Data!AZ:AZ,Data!Z:Z,"TM",Data!X:X,Data!M518),IF(Data!Z518="AM",SUMIFS(Data!AZ:AZ,Data!Z:Z,"TM",Data!V:V,Data!M518),IF(Data!Z518="AZM",SUMIFS(Data!AZ:AZ,Data!Z:Z,"TM",Data!U:U,Data!M518),IF(Data!Z518="Zone",SUMIFS(Data!AZ:AZ,Data!Z:Z,"TM",Data!T:T,Data!M518),IF(Data!Z518="Region",SUMIFS(Data!AZ:AZ,Data!Z:Z,"TM",Data!S:S,Data!M518),IF(Data!Z518="Country",SUMIFS(Data!AZ:AZ,Data!Z:Z,"TM",Data!R:R,Data!M518),0)))))))</f>
        <v>0</v>
      </c>
      <c r="BA518" s="18">
        <f>IF(Z518="TM",(COUNTIFS(Orders!AD:AD,Data!M518,Orders!W:W,0,Orders!X:X,0,Orders!S:S,"*Dental*")+COUNTIFS(Orders!AD:AD,Data!M518,Orders!W:W,1,Orders!X:X,1,Orders!S:S,"*Dental*")+COUNTIFS(Orders!AD:AD,Data!M518,Orders!W:W,0,Orders!X:X,0,Orders!S:S,"*Pediatric*")+COUNTIFS(Orders!AD:AD,Data!M518,Orders!W:W,1,Orders!X:X,1,Orders!S:S,"*Pediatric*")),IF(Data!Z518="AAM",SUMIFS(Data!BA:BA,Data!Z:Z,"TM",Data!X:X,Data!M518),IF(Data!Z518="AM",SUMIFS(Data!BA:BA,Data!Z:Z,"TM",Data!V:V,Data!M518),IF(Data!Z518="AZM",SUMIFS(Data!BA:BA,Data!Z:Z,"TM",Data!U:U,Data!M518),IF(Data!Z518="Zone",SUMIFS(Data!BA:BA,Data!Z:Z,"TM",Data!T:T,Data!M518),IF(Data!Z518="Region",SUMIFS(Data!BA:BA,Data!Z:Z,"TM",Data!S:S,Data!M518),IF(Data!Z518="Country",SUMIFS(Data!BA:BA,Data!Z:Z,"TM",Data!R:R,Data!M518),0)))))))</f>
        <v>0</v>
      </c>
      <c r="BB518" s="18">
        <f>IF(Z518="TM",(COUNTIFS(Orders!AD:AD,Data!M518,Orders!W:W,0,Orders!X:X,0,Orders!S:S,"*Fabric*")+COUNTIFS(Orders!AD:AD,Data!M518,Orders!W:W,1,Orders!X:X,1,Orders!S:S,"*Fabric*")),IF(Data!Z518="AAM",SUMIFS(Data!BB:BB,Data!Z:Z,"TM",Data!X:X,Data!M518),IF(Data!Z518="AM",SUMIFS(Data!BB:BB,Data!Z:Z,"TM",Data!V:V,Data!M518),IF(Data!Z518="AZM",SUMIFS(Data!BB:BB,Data!Z:Z,"TM",Data!U:U,Data!M518),IF(Data!Z518="Zone",SUMIFS(Data!BB:BB,Data!Z:Z,"TM",Data!T:T,Data!M518),IF(Data!Z518="Region",SUMIFS(Data!BB:BB,Data!Z:Z,"TM",Data!S:S,Data!M518),IF(Data!Z518="Country",SUMIFS(Data!BB:BB,Data!Z:Z,"TM",Data!R:R,Data!M518),0)))))))</f>
        <v>0</v>
      </c>
    </row>
    <row r="519" spans="1:54" ht="15.75" x14ac:dyDescent="0.3">
      <c r="A519" s="33" t="str">
        <f t="shared" si="139"/>
        <v/>
      </c>
      <c r="B519" s="33" t="b">
        <f t="shared" si="140"/>
        <v>1</v>
      </c>
      <c r="C519" s="33" t="e">
        <f>IF(ISERROR(SMALL($D$4:$D$594,E519)),””,SMALL($D$4:$D$594,E519))</f>
        <v>#NAME?</v>
      </c>
      <c r="D519" s="34" t="str">
        <f t="shared" si="141"/>
        <v/>
      </c>
      <c r="E519" s="33">
        <f>ROWS($E$4:E519)</f>
        <v>516</v>
      </c>
      <c r="F519" s="33">
        <f t="shared" si="142"/>
        <v>0</v>
      </c>
      <c r="G519" s="33">
        <f>IF(OR(Report!$C$7="",Report!$C$7="All Levels"),1,IF(Report!$C$7=Data!Z519,1,0))</f>
        <v>0</v>
      </c>
      <c r="H519" s="33">
        <f t="shared" si="143"/>
        <v>1</v>
      </c>
      <c r="I519" s="33">
        <f t="shared" si="144"/>
        <v>3</v>
      </c>
      <c r="J519" s="33">
        <f>IF(OR(Report!$F$7="",Report!$F$7="All AMs"),1,IF(Report!$F$7=Data!W519,1,0))</f>
        <v>1</v>
      </c>
      <c r="K519" s="33">
        <f>IF(OR(Report!$E$7="",Report!$E$7="All Zones"),1,IF(Report!$E$7=Data!P519,1,0))</f>
        <v>1</v>
      </c>
      <c r="L519" s="33">
        <f>IF(OR(Report!$D$7="",Report!$D$7="All Regions"),1,IF(Report!$D$7=Data!O519,1,0))</f>
        <v>1</v>
      </c>
      <c r="M519" s="67" t="s">
        <v>429</v>
      </c>
      <c r="N519" s="67" t="s">
        <v>1367</v>
      </c>
      <c r="O519" s="68" t="s">
        <v>21</v>
      </c>
      <c r="P519" s="68" t="s">
        <v>691</v>
      </c>
      <c r="Q519" s="68" t="s">
        <v>691</v>
      </c>
      <c r="R519" s="67" t="s">
        <v>777</v>
      </c>
      <c r="S519" s="67" t="s">
        <v>757</v>
      </c>
      <c r="T519" s="67" t="s">
        <v>760</v>
      </c>
      <c r="U519" s="67"/>
      <c r="V519" s="67" t="s">
        <v>858</v>
      </c>
      <c r="W519" s="67" t="s">
        <v>739</v>
      </c>
      <c r="X519" s="67"/>
      <c r="Y519" s="68" t="s">
        <v>361</v>
      </c>
      <c r="Z519" s="68" t="s">
        <v>13</v>
      </c>
      <c r="AA519" s="68" t="s">
        <v>925</v>
      </c>
      <c r="AB519" s="18">
        <f>IF(Z519="TM",IF(AA519="H",(COUNTIFS(Orders!AD:AD,Data!M519,Orders!W:W,0,Orders!X:X,0)+COUNTIFS(Orders!AD:AD,Data!M519,Orders!W:W,1,Orders!X:X,1)),0),IF(Data!Z519="AAM",SUMIFS(Data!AB:AB,Data!Z:Z,"TM",Data!X:X,Data!M519,AA:AA,"H"),IF(Data!Z519="AM",SUMIFS(Data!AB:AB,Data!Z:Z,"TM",Data!V:V,Data!M519,AA:AA,"H"),IF(Data!Z519="AZM",SUMIFS(Data!AB:AB,Data!Z:Z,"TM",Data!U:U,Data!M519,AA:AA,"H"),IF(Data!Z519="ZM",SUMIFS(Data!AB:AB,Data!Z:Z,"TM",Data!T:T,Data!M519,AA:AA,"H"),IF(Data!Z519="RM",SUMIFS(Data!AB:AB,Data!Z:Z,"TM",Data!S:S,Data!M519,AA:AA,"H"),IF(Data!Z519="CM",SUMIFS(Data!AB:AB,Data!Z:Z,"TM",Data!R:R,Data!M519,AA:AA,"H"),"")))))))</f>
        <v>0</v>
      </c>
      <c r="AC519" s="28">
        <f>IF(Z519="TM",IF(AA519="H",(SUMIFS(Orders!AG:AG,Orders!AD:AD,Data!M519,Orders!W:W,0,Orders!X:X,0)+SUMIFS(Orders!AG:AG,Orders!AD:AD,Data!M519,Orders!W:W,1,Orders!X:X,1))/12000,0),IF(Data!Z519="AAM",SUMIFS(Data!AC:AC,Data!Z:Z,"TM",Data!X:X,Data!M519,AA:AA,"H"),IF(Data!Z519="AM",SUMIFS(Data!AC:AC,Data!Z:Z,"TM",Data!V:V,Data!M519,AA:AA,"H"),IF(Data!Z519="AZM",SUMIFS(Data!AC:AC,Data!Z:Z,"TM",Data!U:U,Data!M519,AA:AA,"H"),IF(Data!Z519="Zone",SUMIFS(Data!AC:AC,Data!Z:Z,"TM",Data!T:T,Data!M519,AA:AA,"H"),IF(Data!Z519="Region",SUMIFS(Data!AC:AC,Data!Z:Z,"TM",Data!S:S,Data!M519,AA:AA,"H"),IF(Data!Z519="Country",SUMIFS(Data!AC:AC,Data!Z:Z,"TM",Data!R:R,Data!M519,AA:AA,"H"),"")))))))</f>
        <v>0</v>
      </c>
      <c r="AD519" s="18">
        <f>IF(Z519="TM",0,IF(Data!Z519="AAM",SUMIFS(Data!AD:AD,Data!Z:Z,"TM",Data!X:X,Data!M519,AA:AA,"H"),IF(Data!Z519="AM",SUMIFS(Data!AD:AD,Data!Z:Z,"TM",Data!V:V,Data!M519,AA:AA,"H"),IF(Data!Z519="AZM",SUMIFS(Data!AD:AD,Data!Z:Z,"TM",Data!U:U,Data!M519,AA:AA,"H"),IF(Data!Z519="Zone",SUMIFS(Data!AD:AD,Data!Z:Z,"TM",Data!T:T,Data!M519,AA:AA,"H"),IF(Data!Z519="Region",SUMIFS(Data!AD:AD,Data!Z:Z,"TM",Data!S:S,Data!M519,AA:AA,"H"),IF(Data!Z519="Country",SUMIFS(Data!AD:AD,Data!Z:Z,"TM",Data!R:R,Data!M519,AA:AA,"H"),"")))))))</f>
        <v>0</v>
      </c>
      <c r="AE519" s="27">
        <f t="shared" si="145"/>
        <v>0</v>
      </c>
      <c r="AF519" s="26">
        <f t="shared" si="146"/>
        <v>0</v>
      </c>
      <c r="AG519" s="26">
        <f t="shared" si="147"/>
        <v>0</v>
      </c>
      <c r="AH519" s="26">
        <f t="shared" si="148"/>
        <v>0</v>
      </c>
      <c r="AJ519" s="28">
        <f>IF(Z519="TM",IF(AA519="U",(SUMIFS(Orders!AG:AG,Orders!AD:AD,Data!M519,Orders!W:W,0,Orders!X:X,0)+SUMIFS(Orders!AG:AG,Orders!AD:AD,Data!M519,Orders!W:W,1,Orders!X:X,1))/12000,0),IF(Data!Z519="AAM",SUMIFS(Data!AJ:AJ,Data!Z:Z,"TM",Data!X:X,Data!M519,AA:AA,"U"),IF(Data!Z519="AM",SUMIFS(Data!AJ:AJ,Data!Z:Z,"TM",Data!V:V,Data!M519,AA:AA,"U"),IF(Data!Z519="AZM",SUMIFS(Data!AJ:AJ,Data!Z:Z,"TM",Data!U:U,Data!M519,AA:AA,"U"),IF(Data!Z519="Zone",SUMIFS(Data!AJ:AJ,Data!Z:Z,"TM",Data!T:T,Data!M519,AA:AA,"U"),IF(Data!Z519="Region",SUMIFS(Data!AJ:AJ,Data!Z:Z,"TM",Data!S:S,Data!M519,AA:AA,"U"),IF(Data!Z519="Country",SUMIFS(Data!AJ:AJ,Data!Z:Z,"TM",Data!R:R,Data!M519,AA:AA,"U"),"")))))))</f>
        <v>6.3</v>
      </c>
      <c r="AK519" s="18">
        <f>IF(Z519="TM",IF(AA519="U",(SUMIFS(Orders!AG:AG,Orders!AD:AD,Data!M519,Orders!W:W,0,Orders!X:X,0)+SUMIFS(Orders!AG:AG,Orders!AD:AD,Data!M519,Orders!W:W,1,Orders!X:X,1)),0),IF(Data!Z519="AAM",SUMIFS(Data!AK:AK,Data!Z:Z,"TM",Data!X:X,Data!M519,AA:AA,"U"),IF(Data!Z519="AM",SUMIFS(Data!AK:AK,Data!Z:Z,"TM",Data!V:V,Data!M519,AA:AA,"U"),IF(Data!Z519="AZM",SUMIFS(Data!AK:AK,Data!Z:Z,"TM",Data!U:U,Data!M519,AA:AA,"U"),IF(Data!Z519="Zone",SUMIFS(Data!AK:AK,Data!Z:Z,"TM",Data!T:T,Data!M519,AA:AA,"U"),IF(Data!Z519="Region",SUMIFS(Data!AK:AK,Data!Z:Z,"TM",Data!S:S,Data!M519,AA:AA,"U"),IF(Data!Z519="Country",SUMIFS(Data!AK:AK,Data!Z:Z,"TM",Data!R:R,Data!M519,AA:AA,"U"),"")))))))</f>
        <v>75600</v>
      </c>
      <c r="AL519" s="18">
        <f>IF(Z519="TM",12000*0,IF(Data!Z519="AAM",SUMIFS(Data!AL:AL,Data!Z:Z,"TM",Data!X:X,Data!M519,AA:AA,"H"),IF(Data!Z519="AM",SUMIFS(Data!AL:AL,Data!Z:Z,"TM",Data!V:V,Data!M519,AA:AA,"H"),IF(Data!Z519="AZM",SUMIFS(Data!AL:AL,Data!Z:Z,"TM",Data!U:U,Data!M519,AA:AA,"H"),IF(Data!Z519="Zone",SUMIFS(Data!AL:AL,Data!Z:Z,"TM",Data!T:T,Data!M519,AA:AA,"H"),IF(Data!Z519="Region",SUMIFS(Data!AL:AL,Data!Z:Z,"TM",Data!S:S,Data!M519,AA:AA,"H"),IF(Data!Z519="Country",SUMIFS(Data!AL:AL,Data!Z:Z,"TM",Data!R:R,Data!M519,AA:AA,"H"),"")))))))</f>
        <v>0</v>
      </c>
      <c r="AM519" s="27">
        <f t="shared" si="149"/>
        <v>0</v>
      </c>
      <c r="AN519" s="26">
        <f t="shared" si="150"/>
        <v>0</v>
      </c>
      <c r="AO519" s="26">
        <f t="shared" si="151"/>
        <v>0</v>
      </c>
      <c r="AQ519" s="28">
        <f t="shared" si="152"/>
        <v>6.3</v>
      </c>
      <c r="AR519" s="18">
        <f t="shared" si="153"/>
        <v>75600</v>
      </c>
      <c r="AS519" s="18">
        <f t="shared" si="154"/>
        <v>0</v>
      </c>
      <c r="AT519" s="27">
        <f t="shared" si="155"/>
        <v>0</v>
      </c>
      <c r="AU519" s="27"/>
      <c r="AV519" s="27"/>
      <c r="AW519" s="18">
        <f>IF(Z519="TM",(COUNTIFS(Orders!AD:AD,Data!M519,Orders!W:W,0,Orders!X:X,0,Orders!S:S,"*Ray*")+COUNTIFS(Orders!AD:AD,Data!M519,Orders!W:W,1,Orders!X:X,1,Orders!S:S,"*Ray*")+COUNTIFS(Orders!AD:AD,Data!M519,Orders!W:W,0,Orders!X:X,0,Orders!S:S,"*Fabric*")+COUNTIFS(Orders!AD:AD,Data!M519,Orders!W:W,1,Orders!X:X,1,Orders!S:S,"*Fabric*")),IF(Data!Z519="AAM",SUMIFS(Data!AW:AW,Data!Z:Z,"TM",Data!X:X,Data!M519),IF(Data!Z519="AM",SUMIFS(Data!AW:AW,Data!Z:Z,"TM",Data!V:V,Data!M519),IF(Data!Z519="AZM",SUMIFS(Data!AW:AW,Data!Z:Z,"TM",Data!U:U,Data!M519),IF(Data!Z519="Zone",SUMIFS(Data!AW:AW,Data!Z:Z,"TM",Data!T:T,Data!M519),IF(Data!Z519="Region",SUMIFS(Data!AW:AW,Data!Z:Z,"TM",Data!S:S,Data!M519),IF(Data!Z519="Country",SUMIFS(Data!AW:AW,Data!Z:Z,"TM",Data!R:R,Data!M519),0)))))))</f>
        <v>3</v>
      </c>
      <c r="AX519" s="18">
        <f>IF(Z519="TM",(COUNTIFS(Orders!AD:AD,Data!M519,Orders!W:W,0,Orders!X:X,0,Orders!S:S,"*Starter*")+COUNTIFS(Orders!AD:AD,Data!M519,Orders!W:W,1,Orders!X:X,1,Orders!S:S,"*Starter*")),IF(Data!Z519="AAM",SUMIFS(Data!AX:AX,Data!Z:Z,"TM",Data!X:X,Data!M519),IF(Data!Z519="AM",SUMIFS(Data!AX:AX,Data!Z:Z,"TM",Data!V:V,Data!M519),IF(Data!Z519="AZM",SUMIFS(Data!AX:AX,Data!Z:Z,"TM",Data!U:U,Data!M519),IF(Data!Z519="Zone",SUMIFS(Data!AX:AX,Data!Z:Z,"TM",Data!T:T,Data!M519),IF(Data!Z519="Region",SUMIFS(Data!AX:AX,Data!Z:Z,"TM",Data!S:S,Data!M519),IF(Data!Z519="Country",SUMIFS(Data!AX:AX,Data!Z:Z,"TM",Data!R:R,Data!M519),0)))))))</f>
        <v>0</v>
      </c>
      <c r="AY519" s="18">
        <f>IF(Z519="TM",(COUNTIFS(Orders!AD:AD,Data!M519,Orders!W:W,0,Orders!X:X,0,Orders!S:S,"*Pro*")+COUNTIFS(Orders!AD:AD,Data!M519,Orders!W:W,1,Orders!X:X,1,Orders!S:S,"*Pro*")),IF(Data!Z519="AAM",SUMIFS(Data!AY:AY,Data!Z:Z,"TM",Data!X:X,Data!M519),IF(Data!Z519="AM",SUMIFS(Data!AY:AY,Data!Z:Z,"TM",Data!V:V,Data!M519),IF(Data!Z519="AZM",SUMIFS(Data!AY:AY,Data!Z:Z,"TM",Data!U:U,Data!M519),IF(Data!Z519="Zone",SUMIFS(Data!AY:AY,Data!Z:Z,"TM",Data!T:T,Data!M519),IF(Data!Z519="Region",SUMIFS(Data!AY:AY,Data!Z:Z,"TM",Data!S:S,Data!M519),IF(Data!Z519="Country",SUMIFS(Data!AY:AY,Data!Z:Z,"TM",Data!R:R,Data!M519),0)))))))</f>
        <v>0</v>
      </c>
      <c r="AZ519" s="18">
        <f>IF(Z519="TM",(COUNTIFS(Orders!AD:AD,Data!M519,Orders!W:W,0,Orders!X:X,0,Orders!S:S,"*Tab*")+COUNTIFS(Orders!AD:AD,Data!M519,Orders!W:W,1,Orders!X:X,1,Orders!S:S,"*Tab*")),IF(Data!Z519="AAM",SUMIFS(Data!AZ:AZ,Data!Z:Z,"TM",Data!X:X,Data!M519),IF(Data!Z519="AM",SUMIFS(Data!AZ:AZ,Data!Z:Z,"TM",Data!V:V,Data!M519),IF(Data!Z519="AZM",SUMIFS(Data!AZ:AZ,Data!Z:Z,"TM",Data!U:U,Data!M519),IF(Data!Z519="Zone",SUMIFS(Data!AZ:AZ,Data!Z:Z,"TM",Data!T:T,Data!M519),IF(Data!Z519="Region",SUMIFS(Data!AZ:AZ,Data!Z:Z,"TM",Data!S:S,Data!M519),IF(Data!Z519="Country",SUMIFS(Data!AZ:AZ,Data!Z:Z,"TM",Data!R:R,Data!M519),0)))))))</f>
        <v>0</v>
      </c>
      <c r="BA519" s="18">
        <f>IF(Z519="TM",(COUNTIFS(Orders!AD:AD,Data!M519,Orders!W:W,0,Orders!X:X,0,Orders!S:S,"*Dental*")+COUNTIFS(Orders!AD:AD,Data!M519,Orders!W:W,1,Orders!X:X,1,Orders!S:S,"*Dental*")+COUNTIFS(Orders!AD:AD,Data!M519,Orders!W:W,0,Orders!X:X,0,Orders!S:S,"*Pediatric*")+COUNTIFS(Orders!AD:AD,Data!M519,Orders!W:W,1,Orders!X:X,1,Orders!S:S,"*Pediatric*")),IF(Data!Z519="AAM",SUMIFS(Data!BA:BA,Data!Z:Z,"TM",Data!X:X,Data!M519),IF(Data!Z519="AM",SUMIFS(Data!BA:BA,Data!Z:Z,"TM",Data!V:V,Data!M519),IF(Data!Z519="AZM",SUMIFS(Data!BA:BA,Data!Z:Z,"TM",Data!U:U,Data!M519),IF(Data!Z519="Zone",SUMIFS(Data!BA:BA,Data!Z:Z,"TM",Data!T:T,Data!M519),IF(Data!Z519="Region",SUMIFS(Data!BA:BA,Data!Z:Z,"TM",Data!S:S,Data!M519),IF(Data!Z519="Country",SUMIFS(Data!BA:BA,Data!Z:Z,"TM",Data!R:R,Data!M519),0)))))))</f>
        <v>0</v>
      </c>
      <c r="BB519" s="18">
        <f>IF(Z519="TM",(COUNTIFS(Orders!AD:AD,Data!M519,Orders!W:W,0,Orders!X:X,0,Orders!S:S,"*Fabric*")+COUNTIFS(Orders!AD:AD,Data!M519,Orders!W:W,1,Orders!X:X,1,Orders!S:S,"*Fabric*")),IF(Data!Z519="AAM",SUMIFS(Data!BB:BB,Data!Z:Z,"TM",Data!X:X,Data!M519),IF(Data!Z519="AM",SUMIFS(Data!BB:BB,Data!Z:Z,"TM",Data!V:V,Data!M519),IF(Data!Z519="AZM",SUMIFS(Data!BB:BB,Data!Z:Z,"TM",Data!U:U,Data!M519),IF(Data!Z519="Zone",SUMIFS(Data!BB:BB,Data!Z:Z,"TM",Data!T:T,Data!M519),IF(Data!Z519="Region",SUMIFS(Data!BB:BB,Data!Z:Z,"TM",Data!S:S,Data!M519),IF(Data!Z519="Country",SUMIFS(Data!BB:BB,Data!Z:Z,"TM",Data!R:R,Data!M519),0)))))))</f>
        <v>3</v>
      </c>
    </row>
    <row r="520" spans="1:54" ht="15.75" x14ac:dyDescent="0.3">
      <c r="A520" s="33" t="str">
        <f t="shared" si="139"/>
        <v/>
      </c>
      <c r="B520" s="33" t="b">
        <f t="shared" si="140"/>
        <v>1</v>
      </c>
      <c r="C520" s="33" t="e">
        <f>IF(ISERROR(SMALL($D$4:$D$594,E520)),””,SMALL($D$4:$D$594,E520))</f>
        <v>#NAME?</v>
      </c>
      <c r="D520" s="34" t="str">
        <f t="shared" si="141"/>
        <v/>
      </c>
      <c r="E520" s="33">
        <f>ROWS($E$4:E520)</f>
        <v>517</v>
      </c>
      <c r="F520" s="33">
        <f t="shared" si="142"/>
        <v>0</v>
      </c>
      <c r="G520" s="33">
        <f>IF(OR(Report!$C$7="",Report!$C$7="All Levels"),1,IF(Report!$C$7=Data!Z520,1,0))</f>
        <v>0</v>
      </c>
      <c r="H520" s="33">
        <f t="shared" si="143"/>
        <v>1</v>
      </c>
      <c r="I520" s="33">
        <f t="shared" si="144"/>
        <v>3</v>
      </c>
      <c r="J520" s="33">
        <f>IF(OR(Report!$F$7="",Report!$F$7="All AMs"),1,IF(Report!$F$7=Data!W520,1,0))</f>
        <v>1</v>
      </c>
      <c r="K520" s="33">
        <f>IF(OR(Report!$E$7="",Report!$E$7="All Zones"),1,IF(Report!$E$7=Data!P520,1,0))</f>
        <v>1</v>
      </c>
      <c r="L520" s="33">
        <f>IF(OR(Report!$D$7="",Report!$D$7="All Regions"),1,IF(Report!$D$7=Data!O520,1,0))</f>
        <v>1</v>
      </c>
      <c r="M520" s="67" t="s">
        <v>387</v>
      </c>
      <c r="N520" s="67" t="s">
        <v>1368</v>
      </c>
      <c r="O520" s="68" t="s">
        <v>21</v>
      </c>
      <c r="P520" s="68" t="s">
        <v>691</v>
      </c>
      <c r="Q520" s="68" t="s">
        <v>691</v>
      </c>
      <c r="R520" s="67" t="s">
        <v>777</v>
      </c>
      <c r="S520" s="67" t="s">
        <v>757</v>
      </c>
      <c r="T520" s="67" t="s">
        <v>760</v>
      </c>
      <c r="U520" s="67"/>
      <c r="V520" s="67" t="s">
        <v>858</v>
      </c>
      <c r="W520" s="67" t="s">
        <v>739</v>
      </c>
      <c r="X520" s="67"/>
      <c r="Y520" s="68" t="s">
        <v>361</v>
      </c>
      <c r="Z520" s="68" t="s">
        <v>13</v>
      </c>
      <c r="AA520" s="68" t="s">
        <v>925</v>
      </c>
      <c r="AB520" s="18">
        <f>IF(Z520="TM",IF(AA520="H",(COUNTIFS(Orders!AD:AD,Data!M520,Orders!W:W,0,Orders!X:X,0)+COUNTIFS(Orders!AD:AD,Data!M520,Orders!W:W,1,Orders!X:X,1)),0),IF(Data!Z520="AAM",SUMIFS(Data!AB:AB,Data!Z:Z,"TM",Data!X:X,Data!M520,AA:AA,"H"),IF(Data!Z520="AM",SUMIFS(Data!AB:AB,Data!Z:Z,"TM",Data!V:V,Data!M520,AA:AA,"H"),IF(Data!Z520="AZM",SUMIFS(Data!AB:AB,Data!Z:Z,"TM",Data!U:U,Data!M520,AA:AA,"H"),IF(Data!Z520="ZM",SUMIFS(Data!AB:AB,Data!Z:Z,"TM",Data!T:T,Data!M520,AA:AA,"H"),IF(Data!Z520="RM",SUMIFS(Data!AB:AB,Data!Z:Z,"TM",Data!S:S,Data!M520,AA:AA,"H"),IF(Data!Z520="CM",SUMIFS(Data!AB:AB,Data!Z:Z,"TM",Data!R:R,Data!M520,AA:AA,"H"),"")))))))</f>
        <v>0</v>
      </c>
      <c r="AC520" s="28">
        <f>IF(Z520="TM",IF(AA520="H",(SUMIFS(Orders!AG:AG,Orders!AD:AD,Data!M520,Orders!W:W,0,Orders!X:X,0)+SUMIFS(Orders!AG:AG,Orders!AD:AD,Data!M520,Orders!W:W,1,Orders!X:X,1))/12000,0),IF(Data!Z520="AAM",SUMIFS(Data!AC:AC,Data!Z:Z,"TM",Data!X:X,Data!M520,AA:AA,"H"),IF(Data!Z520="AM",SUMIFS(Data!AC:AC,Data!Z:Z,"TM",Data!V:V,Data!M520,AA:AA,"H"),IF(Data!Z520="AZM",SUMIFS(Data!AC:AC,Data!Z:Z,"TM",Data!U:U,Data!M520,AA:AA,"H"),IF(Data!Z520="Zone",SUMIFS(Data!AC:AC,Data!Z:Z,"TM",Data!T:T,Data!M520,AA:AA,"H"),IF(Data!Z520="Region",SUMIFS(Data!AC:AC,Data!Z:Z,"TM",Data!S:S,Data!M520,AA:AA,"H"),IF(Data!Z520="Country",SUMIFS(Data!AC:AC,Data!Z:Z,"TM",Data!R:R,Data!M520,AA:AA,"H"),"")))))))</f>
        <v>0</v>
      </c>
      <c r="AD520" s="18">
        <f>IF(Z520="TM",0,IF(Data!Z520="AAM",SUMIFS(Data!AD:AD,Data!Z:Z,"TM",Data!X:X,Data!M520,AA:AA,"H"),IF(Data!Z520="AM",SUMIFS(Data!AD:AD,Data!Z:Z,"TM",Data!V:V,Data!M520,AA:AA,"H"),IF(Data!Z520="AZM",SUMIFS(Data!AD:AD,Data!Z:Z,"TM",Data!U:U,Data!M520,AA:AA,"H"),IF(Data!Z520="Zone",SUMIFS(Data!AD:AD,Data!Z:Z,"TM",Data!T:T,Data!M520,AA:AA,"H"),IF(Data!Z520="Region",SUMIFS(Data!AD:AD,Data!Z:Z,"TM",Data!S:S,Data!M520,AA:AA,"H"),IF(Data!Z520="Country",SUMIFS(Data!AD:AD,Data!Z:Z,"TM",Data!R:R,Data!M520,AA:AA,"H"),"")))))))</f>
        <v>0</v>
      </c>
      <c r="AE520" s="27">
        <f t="shared" si="145"/>
        <v>0</v>
      </c>
      <c r="AF520" s="26">
        <f t="shared" si="146"/>
        <v>0</v>
      </c>
      <c r="AG520" s="26">
        <f t="shared" si="147"/>
        <v>0</v>
      </c>
      <c r="AH520" s="26">
        <f t="shared" si="148"/>
        <v>0</v>
      </c>
      <c r="AJ520" s="28">
        <f>IF(Z520="TM",IF(AA520="U",(SUMIFS(Orders!AG:AG,Orders!AD:AD,Data!M520,Orders!W:W,0,Orders!X:X,0)+SUMIFS(Orders!AG:AG,Orders!AD:AD,Data!M520,Orders!W:W,1,Orders!X:X,1))/12000,0),IF(Data!Z520="AAM",SUMIFS(Data!AJ:AJ,Data!Z:Z,"TM",Data!X:X,Data!M520,AA:AA,"U"),IF(Data!Z520="AM",SUMIFS(Data!AJ:AJ,Data!Z:Z,"TM",Data!V:V,Data!M520,AA:AA,"U"),IF(Data!Z520="AZM",SUMIFS(Data!AJ:AJ,Data!Z:Z,"TM",Data!U:U,Data!M520,AA:AA,"U"),IF(Data!Z520="Zone",SUMIFS(Data!AJ:AJ,Data!Z:Z,"TM",Data!T:T,Data!M520,AA:AA,"U"),IF(Data!Z520="Region",SUMIFS(Data!AJ:AJ,Data!Z:Z,"TM",Data!S:S,Data!M520,AA:AA,"U"),IF(Data!Z520="Country",SUMIFS(Data!AJ:AJ,Data!Z:Z,"TM",Data!R:R,Data!M520,AA:AA,"U"),"")))))))</f>
        <v>0</v>
      </c>
      <c r="AK520" s="18">
        <f>IF(Z520="TM",IF(AA520="U",(SUMIFS(Orders!AG:AG,Orders!AD:AD,Data!M520,Orders!W:W,0,Orders!X:X,0)+SUMIFS(Orders!AG:AG,Orders!AD:AD,Data!M520,Orders!W:W,1,Orders!X:X,1)),0),IF(Data!Z520="AAM",SUMIFS(Data!AK:AK,Data!Z:Z,"TM",Data!X:X,Data!M520,AA:AA,"U"),IF(Data!Z520="AM",SUMIFS(Data!AK:AK,Data!Z:Z,"TM",Data!V:V,Data!M520,AA:AA,"U"),IF(Data!Z520="AZM",SUMIFS(Data!AK:AK,Data!Z:Z,"TM",Data!U:U,Data!M520,AA:AA,"U"),IF(Data!Z520="Zone",SUMIFS(Data!AK:AK,Data!Z:Z,"TM",Data!T:T,Data!M520,AA:AA,"U"),IF(Data!Z520="Region",SUMIFS(Data!AK:AK,Data!Z:Z,"TM",Data!S:S,Data!M520,AA:AA,"U"),IF(Data!Z520="Country",SUMIFS(Data!AK:AK,Data!Z:Z,"TM",Data!R:R,Data!M520,AA:AA,"U"),"")))))))</f>
        <v>0</v>
      </c>
      <c r="AL520" s="18">
        <f>IF(Z520="TM",12000*0,IF(Data!Z520="AAM",SUMIFS(Data!AL:AL,Data!Z:Z,"TM",Data!X:X,Data!M520,AA:AA,"H"),IF(Data!Z520="AM",SUMIFS(Data!AL:AL,Data!Z:Z,"TM",Data!V:V,Data!M520,AA:AA,"H"),IF(Data!Z520="AZM",SUMIFS(Data!AL:AL,Data!Z:Z,"TM",Data!U:U,Data!M520,AA:AA,"H"),IF(Data!Z520="Zone",SUMIFS(Data!AL:AL,Data!Z:Z,"TM",Data!T:T,Data!M520,AA:AA,"H"),IF(Data!Z520="Region",SUMIFS(Data!AL:AL,Data!Z:Z,"TM",Data!S:S,Data!M520,AA:AA,"H"),IF(Data!Z520="Country",SUMIFS(Data!AL:AL,Data!Z:Z,"TM",Data!R:R,Data!M520,AA:AA,"H"),"")))))))</f>
        <v>0</v>
      </c>
      <c r="AM520" s="27">
        <f t="shared" si="149"/>
        <v>0</v>
      </c>
      <c r="AN520" s="26">
        <f t="shared" si="150"/>
        <v>0</v>
      </c>
      <c r="AO520" s="26">
        <f t="shared" si="151"/>
        <v>0</v>
      </c>
      <c r="AQ520" s="28">
        <f t="shared" si="152"/>
        <v>0</v>
      </c>
      <c r="AR520" s="18">
        <f t="shared" si="153"/>
        <v>0</v>
      </c>
      <c r="AS520" s="18">
        <f t="shared" si="154"/>
        <v>0</v>
      </c>
      <c r="AT520" s="27">
        <f t="shared" si="155"/>
        <v>0</v>
      </c>
      <c r="AU520" s="27"/>
      <c r="AV520" s="27"/>
      <c r="AW520" s="18">
        <f>IF(Z520="TM",(COUNTIFS(Orders!AD:AD,Data!M520,Orders!W:W,0,Orders!X:X,0,Orders!S:S,"*Ray*")+COUNTIFS(Orders!AD:AD,Data!M520,Orders!W:W,1,Orders!X:X,1,Orders!S:S,"*Ray*")+COUNTIFS(Orders!AD:AD,Data!M520,Orders!W:W,0,Orders!X:X,0,Orders!S:S,"*Fabric*")+COUNTIFS(Orders!AD:AD,Data!M520,Orders!W:W,1,Orders!X:X,1,Orders!S:S,"*Fabric*")),IF(Data!Z520="AAM",SUMIFS(Data!AW:AW,Data!Z:Z,"TM",Data!X:X,Data!M520),IF(Data!Z520="AM",SUMIFS(Data!AW:AW,Data!Z:Z,"TM",Data!V:V,Data!M520),IF(Data!Z520="AZM",SUMIFS(Data!AW:AW,Data!Z:Z,"TM",Data!U:U,Data!M520),IF(Data!Z520="Zone",SUMIFS(Data!AW:AW,Data!Z:Z,"TM",Data!T:T,Data!M520),IF(Data!Z520="Region",SUMIFS(Data!AW:AW,Data!Z:Z,"TM",Data!S:S,Data!M520),IF(Data!Z520="Country",SUMIFS(Data!AW:AW,Data!Z:Z,"TM",Data!R:R,Data!M520),0)))))))</f>
        <v>0</v>
      </c>
      <c r="AX520" s="18">
        <f>IF(Z520="TM",(COUNTIFS(Orders!AD:AD,Data!M520,Orders!W:W,0,Orders!X:X,0,Orders!S:S,"*Starter*")+COUNTIFS(Orders!AD:AD,Data!M520,Orders!W:W,1,Orders!X:X,1,Orders!S:S,"*Starter*")),IF(Data!Z520="AAM",SUMIFS(Data!AX:AX,Data!Z:Z,"TM",Data!X:X,Data!M520),IF(Data!Z520="AM",SUMIFS(Data!AX:AX,Data!Z:Z,"TM",Data!V:V,Data!M520),IF(Data!Z520="AZM",SUMIFS(Data!AX:AX,Data!Z:Z,"TM",Data!U:U,Data!M520),IF(Data!Z520="Zone",SUMIFS(Data!AX:AX,Data!Z:Z,"TM",Data!T:T,Data!M520),IF(Data!Z520="Region",SUMIFS(Data!AX:AX,Data!Z:Z,"TM",Data!S:S,Data!M520),IF(Data!Z520="Country",SUMIFS(Data!AX:AX,Data!Z:Z,"TM",Data!R:R,Data!M520),0)))))))</f>
        <v>0</v>
      </c>
      <c r="AY520" s="18">
        <f>IF(Z520="TM",(COUNTIFS(Orders!AD:AD,Data!M520,Orders!W:W,0,Orders!X:X,0,Orders!S:S,"*Pro*")+COUNTIFS(Orders!AD:AD,Data!M520,Orders!W:W,1,Orders!X:X,1,Orders!S:S,"*Pro*")),IF(Data!Z520="AAM",SUMIFS(Data!AY:AY,Data!Z:Z,"TM",Data!X:X,Data!M520),IF(Data!Z520="AM",SUMIFS(Data!AY:AY,Data!Z:Z,"TM",Data!V:V,Data!M520),IF(Data!Z520="AZM",SUMIFS(Data!AY:AY,Data!Z:Z,"TM",Data!U:U,Data!M520),IF(Data!Z520="Zone",SUMIFS(Data!AY:AY,Data!Z:Z,"TM",Data!T:T,Data!M520),IF(Data!Z520="Region",SUMIFS(Data!AY:AY,Data!Z:Z,"TM",Data!S:S,Data!M520),IF(Data!Z520="Country",SUMIFS(Data!AY:AY,Data!Z:Z,"TM",Data!R:R,Data!M520),0)))))))</f>
        <v>0</v>
      </c>
      <c r="AZ520" s="18">
        <f>IF(Z520="TM",(COUNTIFS(Orders!AD:AD,Data!M520,Orders!W:W,0,Orders!X:X,0,Orders!S:S,"*Tab*")+COUNTIFS(Orders!AD:AD,Data!M520,Orders!W:W,1,Orders!X:X,1,Orders!S:S,"*Tab*")),IF(Data!Z520="AAM",SUMIFS(Data!AZ:AZ,Data!Z:Z,"TM",Data!X:X,Data!M520),IF(Data!Z520="AM",SUMIFS(Data!AZ:AZ,Data!Z:Z,"TM",Data!V:V,Data!M520),IF(Data!Z520="AZM",SUMIFS(Data!AZ:AZ,Data!Z:Z,"TM",Data!U:U,Data!M520),IF(Data!Z520="Zone",SUMIFS(Data!AZ:AZ,Data!Z:Z,"TM",Data!T:T,Data!M520),IF(Data!Z520="Region",SUMIFS(Data!AZ:AZ,Data!Z:Z,"TM",Data!S:S,Data!M520),IF(Data!Z520="Country",SUMIFS(Data!AZ:AZ,Data!Z:Z,"TM",Data!R:R,Data!M520),0)))))))</f>
        <v>0</v>
      </c>
      <c r="BA520" s="18">
        <f>IF(Z520="TM",(COUNTIFS(Orders!AD:AD,Data!M520,Orders!W:W,0,Orders!X:X,0,Orders!S:S,"*Dental*")+COUNTIFS(Orders!AD:AD,Data!M520,Orders!W:W,1,Orders!X:X,1,Orders!S:S,"*Dental*")+COUNTIFS(Orders!AD:AD,Data!M520,Orders!W:W,0,Orders!X:X,0,Orders!S:S,"*Pediatric*")+COUNTIFS(Orders!AD:AD,Data!M520,Orders!W:W,1,Orders!X:X,1,Orders!S:S,"*Pediatric*")),IF(Data!Z520="AAM",SUMIFS(Data!BA:BA,Data!Z:Z,"TM",Data!X:X,Data!M520),IF(Data!Z520="AM",SUMIFS(Data!BA:BA,Data!Z:Z,"TM",Data!V:V,Data!M520),IF(Data!Z520="AZM",SUMIFS(Data!BA:BA,Data!Z:Z,"TM",Data!U:U,Data!M520),IF(Data!Z520="Zone",SUMIFS(Data!BA:BA,Data!Z:Z,"TM",Data!T:T,Data!M520),IF(Data!Z520="Region",SUMIFS(Data!BA:BA,Data!Z:Z,"TM",Data!S:S,Data!M520),IF(Data!Z520="Country",SUMIFS(Data!BA:BA,Data!Z:Z,"TM",Data!R:R,Data!M520),0)))))))</f>
        <v>0</v>
      </c>
      <c r="BB520" s="18">
        <f>IF(Z520="TM",(COUNTIFS(Orders!AD:AD,Data!M520,Orders!W:W,0,Orders!X:X,0,Orders!S:S,"*Fabric*")+COUNTIFS(Orders!AD:AD,Data!M520,Orders!W:W,1,Orders!X:X,1,Orders!S:S,"*Fabric*")),IF(Data!Z520="AAM",SUMIFS(Data!BB:BB,Data!Z:Z,"TM",Data!X:X,Data!M520),IF(Data!Z520="AM",SUMIFS(Data!BB:BB,Data!Z:Z,"TM",Data!V:V,Data!M520),IF(Data!Z520="AZM",SUMIFS(Data!BB:BB,Data!Z:Z,"TM",Data!U:U,Data!M520),IF(Data!Z520="Zone",SUMIFS(Data!BB:BB,Data!Z:Z,"TM",Data!T:T,Data!M520),IF(Data!Z520="Region",SUMIFS(Data!BB:BB,Data!Z:Z,"TM",Data!S:S,Data!M520),IF(Data!Z520="Country",SUMIFS(Data!BB:BB,Data!Z:Z,"TM",Data!R:R,Data!M520),0)))))))</f>
        <v>0</v>
      </c>
    </row>
    <row r="521" spans="1:54" ht="15.75" x14ac:dyDescent="0.3">
      <c r="A521" s="33" t="str">
        <f t="shared" si="139"/>
        <v/>
      </c>
      <c r="B521" s="33" t="b">
        <f t="shared" si="140"/>
        <v>1</v>
      </c>
      <c r="C521" s="33" t="e">
        <f>IF(ISERROR(SMALL($D$4:$D$594,E521)),””,SMALL($D$4:$D$594,E521))</f>
        <v>#NAME?</v>
      </c>
      <c r="D521" s="34" t="str">
        <f t="shared" si="141"/>
        <v/>
      </c>
      <c r="E521" s="33">
        <f>ROWS($E$4:E521)</f>
        <v>518</v>
      </c>
      <c r="F521" s="33">
        <f t="shared" si="142"/>
        <v>0</v>
      </c>
      <c r="G521" s="33">
        <f>IF(OR(Report!$C$7="",Report!$C$7="All Levels"),1,IF(Report!$C$7=Data!Z521,1,0))</f>
        <v>0</v>
      </c>
      <c r="H521" s="33">
        <f t="shared" si="143"/>
        <v>1</v>
      </c>
      <c r="I521" s="33">
        <f t="shared" si="144"/>
        <v>3</v>
      </c>
      <c r="J521" s="33">
        <f>IF(OR(Report!$F$7="",Report!$F$7="All AMs"),1,IF(Report!$F$7=Data!W521,1,0))</f>
        <v>1</v>
      </c>
      <c r="K521" s="33">
        <f>IF(OR(Report!$E$7="",Report!$E$7="All Zones"),1,IF(Report!$E$7=Data!P521,1,0))</f>
        <v>1</v>
      </c>
      <c r="L521" s="33">
        <f>IF(OR(Report!$D$7="",Report!$D$7="All Regions"),1,IF(Report!$D$7=Data!O521,1,0))</f>
        <v>1</v>
      </c>
      <c r="M521" s="67" t="s">
        <v>215</v>
      </c>
      <c r="N521" s="67" t="s">
        <v>1369</v>
      </c>
      <c r="O521" s="68" t="s">
        <v>21</v>
      </c>
      <c r="P521" s="68" t="s">
        <v>691</v>
      </c>
      <c r="Q521" s="68" t="s">
        <v>691</v>
      </c>
      <c r="R521" s="67" t="s">
        <v>777</v>
      </c>
      <c r="S521" s="67" t="s">
        <v>757</v>
      </c>
      <c r="T521" s="67" t="s">
        <v>760</v>
      </c>
      <c r="U521" s="67"/>
      <c r="V521" s="67" t="s">
        <v>858</v>
      </c>
      <c r="W521" s="67" t="s">
        <v>739</v>
      </c>
      <c r="X521" s="67"/>
      <c r="Y521" s="68" t="s">
        <v>361</v>
      </c>
      <c r="Z521" s="68" t="s">
        <v>13</v>
      </c>
      <c r="AA521" s="68" t="s">
        <v>925</v>
      </c>
      <c r="AB521" s="18">
        <f>IF(Z521="TM",IF(AA521="H",(COUNTIFS(Orders!AD:AD,Data!M521,Orders!W:W,0,Orders!X:X,0)+COUNTIFS(Orders!AD:AD,Data!M521,Orders!W:W,1,Orders!X:X,1)),0),IF(Data!Z521="AAM",SUMIFS(Data!AB:AB,Data!Z:Z,"TM",Data!X:X,Data!M521,AA:AA,"H"),IF(Data!Z521="AM",SUMIFS(Data!AB:AB,Data!Z:Z,"TM",Data!V:V,Data!M521,AA:AA,"H"),IF(Data!Z521="AZM",SUMIFS(Data!AB:AB,Data!Z:Z,"TM",Data!U:U,Data!M521,AA:AA,"H"),IF(Data!Z521="ZM",SUMIFS(Data!AB:AB,Data!Z:Z,"TM",Data!T:T,Data!M521,AA:AA,"H"),IF(Data!Z521="RM",SUMIFS(Data!AB:AB,Data!Z:Z,"TM",Data!S:S,Data!M521,AA:AA,"H"),IF(Data!Z521="CM",SUMIFS(Data!AB:AB,Data!Z:Z,"TM",Data!R:R,Data!M521,AA:AA,"H"),"")))))))</f>
        <v>0</v>
      </c>
      <c r="AC521" s="28">
        <f>IF(Z521="TM",IF(AA521="H",(SUMIFS(Orders!AG:AG,Orders!AD:AD,Data!M521,Orders!W:W,0,Orders!X:X,0)+SUMIFS(Orders!AG:AG,Orders!AD:AD,Data!M521,Orders!W:W,1,Orders!X:X,1))/12000,0),IF(Data!Z521="AAM",SUMIFS(Data!AC:AC,Data!Z:Z,"TM",Data!X:X,Data!M521,AA:AA,"H"),IF(Data!Z521="AM",SUMIFS(Data!AC:AC,Data!Z:Z,"TM",Data!V:V,Data!M521,AA:AA,"H"),IF(Data!Z521="AZM",SUMIFS(Data!AC:AC,Data!Z:Z,"TM",Data!U:U,Data!M521,AA:AA,"H"),IF(Data!Z521="Zone",SUMIFS(Data!AC:AC,Data!Z:Z,"TM",Data!T:T,Data!M521,AA:AA,"H"),IF(Data!Z521="Region",SUMIFS(Data!AC:AC,Data!Z:Z,"TM",Data!S:S,Data!M521,AA:AA,"H"),IF(Data!Z521="Country",SUMIFS(Data!AC:AC,Data!Z:Z,"TM",Data!R:R,Data!M521,AA:AA,"H"),"")))))))</f>
        <v>0</v>
      </c>
      <c r="AD521" s="18">
        <f>IF(Z521="TM",0,IF(Data!Z521="AAM",SUMIFS(Data!AD:AD,Data!Z:Z,"TM",Data!X:X,Data!M521,AA:AA,"H"),IF(Data!Z521="AM",SUMIFS(Data!AD:AD,Data!Z:Z,"TM",Data!V:V,Data!M521,AA:AA,"H"),IF(Data!Z521="AZM",SUMIFS(Data!AD:AD,Data!Z:Z,"TM",Data!U:U,Data!M521,AA:AA,"H"),IF(Data!Z521="Zone",SUMIFS(Data!AD:AD,Data!Z:Z,"TM",Data!T:T,Data!M521,AA:AA,"H"),IF(Data!Z521="Region",SUMIFS(Data!AD:AD,Data!Z:Z,"TM",Data!S:S,Data!M521,AA:AA,"H"),IF(Data!Z521="Country",SUMIFS(Data!AD:AD,Data!Z:Z,"TM",Data!R:R,Data!M521,AA:AA,"H"),"")))))))</f>
        <v>0</v>
      </c>
      <c r="AE521" s="27">
        <f t="shared" si="145"/>
        <v>0</v>
      </c>
      <c r="AF521" s="26">
        <f t="shared" si="146"/>
        <v>0</v>
      </c>
      <c r="AG521" s="26">
        <f t="shared" si="147"/>
        <v>0</v>
      </c>
      <c r="AH521" s="26">
        <f t="shared" si="148"/>
        <v>0</v>
      </c>
      <c r="AJ521" s="28">
        <f>IF(Z521="TM",IF(AA521="U",(SUMIFS(Orders!AG:AG,Orders!AD:AD,Data!M521,Orders!W:W,0,Orders!X:X,0)+SUMIFS(Orders!AG:AG,Orders!AD:AD,Data!M521,Orders!W:W,1,Orders!X:X,1))/12000,0),IF(Data!Z521="AAM",SUMIFS(Data!AJ:AJ,Data!Z:Z,"TM",Data!X:X,Data!M521,AA:AA,"U"),IF(Data!Z521="AM",SUMIFS(Data!AJ:AJ,Data!Z:Z,"TM",Data!V:V,Data!M521,AA:AA,"U"),IF(Data!Z521="AZM",SUMIFS(Data!AJ:AJ,Data!Z:Z,"TM",Data!U:U,Data!M521,AA:AA,"U"),IF(Data!Z521="Zone",SUMIFS(Data!AJ:AJ,Data!Z:Z,"TM",Data!T:T,Data!M521,AA:AA,"U"),IF(Data!Z521="Region",SUMIFS(Data!AJ:AJ,Data!Z:Z,"TM",Data!S:S,Data!M521,AA:AA,"U"),IF(Data!Z521="Country",SUMIFS(Data!AJ:AJ,Data!Z:Z,"TM",Data!R:R,Data!M521,AA:AA,"U"),"")))))))</f>
        <v>0</v>
      </c>
      <c r="AK521" s="18">
        <f>IF(Z521="TM",IF(AA521="U",(SUMIFS(Orders!AG:AG,Orders!AD:AD,Data!M521,Orders!W:W,0,Orders!X:X,0)+SUMIFS(Orders!AG:AG,Orders!AD:AD,Data!M521,Orders!W:W,1,Orders!X:X,1)),0),IF(Data!Z521="AAM",SUMIFS(Data!AK:AK,Data!Z:Z,"TM",Data!X:X,Data!M521,AA:AA,"U"),IF(Data!Z521="AM",SUMIFS(Data!AK:AK,Data!Z:Z,"TM",Data!V:V,Data!M521,AA:AA,"U"),IF(Data!Z521="AZM",SUMIFS(Data!AK:AK,Data!Z:Z,"TM",Data!U:U,Data!M521,AA:AA,"U"),IF(Data!Z521="Zone",SUMIFS(Data!AK:AK,Data!Z:Z,"TM",Data!T:T,Data!M521,AA:AA,"U"),IF(Data!Z521="Region",SUMIFS(Data!AK:AK,Data!Z:Z,"TM",Data!S:S,Data!M521,AA:AA,"U"),IF(Data!Z521="Country",SUMIFS(Data!AK:AK,Data!Z:Z,"TM",Data!R:R,Data!M521,AA:AA,"U"),"")))))))</f>
        <v>0</v>
      </c>
      <c r="AL521" s="18">
        <f>IF(Z521="TM",12000*0,IF(Data!Z521="AAM",SUMIFS(Data!AL:AL,Data!Z:Z,"TM",Data!X:X,Data!M521,AA:AA,"H"),IF(Data!Z521="AM",SUMIFS(Data!AL:AL,Data!Z:Z,"TM",Data!V:V,Data!M521,AA:AA,"H"),IF(Data!Z521="AZM",SUMIFS(Data!AL:AL,Data!Z:Z,"TM",Data!U:U,Data!M521,AA:AA,"H"),IF(Data!Z521="Zone",SUMIFS(Data!AL:AL,Data!Z:Z,"TM",Data!T:T,Data!M521,AA:AA,"H"),IF(Data!Z521="Region",SUMIFS(Data!AL:AL,Data!Z:Z,"TM",Data!S:S,Data!M521,AA:AA,"H"),IF(Data!Z521="Country",SUMIFS(Data!AL:AL,Data!Z:Z,"TM",Data!R:R,Data!M521,AA:AA,"H"),"")))))))</f>
        <v>0</v>
      </c>
      <c r="AM521" s="27">
        <f t="shared" si="149"/>
        <v>0</v>
      </c>
      <c r="AN521" s="26">
        <f t="shared" si="150"/>
        <v>0</v>
      </c>
      <c r="AO521" s="26">
        <f t="shared" si="151"/>
        <v>0</v>
      </c>
      <c r="AQ521" s="28">
        <f t="shared" si="152"/>
        <v>0</v>
      </c>
      <c r="AR521" s="18">
        <f t="shared" si="153"/>
        <v>0</v>
      </c>
      <c r="AS521" s="18">
        <f t="shared" si="154"/>
        <v>0</v>
      </c>
      <c r="AT521" s="27">
        <f t="shared" si="155"/>
        <v>0</v>
      </c>
      <c r="AU521" s="27"/>
      <c r="AV521" s="27"/>
      <c r="AW521" s="18">
        <f>IF(Z521="TM",(COUNTIFS(Orders!AD:AD,Data!M521,Orders!W:W,0,Orders!X:X,0,Orders!S:S,"*Ray*")+COUNTIFS(Orders!AD:AD,Data!M521,Orders!W:W,1,Orders!X:X,1,Orders!S:S,"*Ray*")+COUNTIFS(Orders!AD:AD,Data!M521,Orders!W:W,0,Orders!X:X,0,Orders!S:S,"*Fabric*")+COUNTIFS(Orders!AD:AD,Data!M521,Orders!W:W,1,Orders!X:X,1,Orders!S:S,"*Fabric*")),IF(Data!Z521="AAM",SUMIFS(Data!AW:AW,Data!Z:Z,"TM",Data!X:X,Data!M521),IF(Data!Z521="AM",SUMIFS(Data!AW:AW,Data!Z:Z,"TM",Data!V:V,Data!M521),IF(Data!Z521="AZM",SUMIFS(Data!AW:AW,Data!Z:Z,"TM",Data!U:U,Data!M521),IF(Data!Z521="Zone",SUMIFS(Data!AW:AW,Data!Z:Z,"TM",Data!T:T,Data!M521),IF(Data!Z521="Region",SUMIFS(Data!AW:AW,Data!Z:Z,"TM",Data!S:S,Data!M521),IF(Data!Z521="Country",SUMIFS(Data!AW:AW,Data!Z:Z,"TM",Data!R:R,Data!M521),0)))))))</f>
        <v>0</v>
      </c>
      <c r="AX521" s="18">
        <f>IF(Z521="TM",(COUNTIFS(Orders!AD:AD,Data!M521,Orders!W:W,0,Orders!X:X,0,Orders!S:S,"*Starter*")+COUNTIFS(Orders!AD:AD,Data!M521,Orders!W:W,1,Orders!X:X,1,Orders!S:S,"*Starter*")),IF(Data!Z521="AAM",SUMIFS(Data!AX:AX,Data!Z:Z,"TM",Data!X:X,Data!M521),IF(Data!Z521="AM",SUMIFS(Data!AX:AX,Data!Z:Z,"TM",Data!V:V,Data!M521),IF(Data!Z521="AZM",SUMIFS(Data!AX:AX,Data!Z:Z,"TM",Data!U:U,Data!M521),IF(Data!Z521="Zone",SUMIFS(Data!AX:AX,Data!Z:Z,"TM",Data!T:T,Data!M521),IF(Data!Z521="Region",SUMIFS(Data!AX:AX,Data!Z:Z,"TM",Data!S:S,Data!M521),IF(Data!Z521="Country",SUMIFS(Data!AX:AX,Data!Z:Z,"TM",Data!R:R,Data!M521),0)))))))</f>
        <v>0</v>
      </c>
      <c r="AY521" s="18">
        <f>IF(Z521="TM",(COUNTIFS(Orders!AD:AD,Data!M521,Orders!W:W,0,Orders!X:X,0,Orders!S:S,"*Pro*")+COUNTIFS(Orders!AD:AD,Data!M521,Orders!W:W,1,Orders!X:X,1,Orders!S:S,"*Pro*")),IF(Data!Z521="AAM",SUMIFS(Data!AY:AY,Data!Z:Z,"TM",Data!X:X,Data!M521),IF(Data!Z521="AM",SUMIFS(Data!AY:AY,Data!Z:Z,"TM",Data!V:V,Data!M521),IF(Data!Z521="AZM",SUMIFS(Data!AY:AY,Data!Z:Z,"TM",Data!U:U,Data!M521),IF(Data!Z521="Zone",SUMIFS(Data!AY:AY,Data!Z:Z,"TM",Data!T:T,Data!M521),IF(Data!Z521="Region",SUMIFS(Data!AY:AY,Data!Z:Z,"TM",Data!S:S,Data!M521),IF(Data!Z521="Country",SUMIFS(Data!AY:AY,Data!Z:Z,"TM",Data!R:R,Data!M521),0)))))))</f>
        <v>0</v>
      </c>
      <c r="AZ521" s="18">
        <f>IF(Z521="TM",(COUNTIFS(Orders!AD:AD,Data!M521,Orders!W:W,0,Orders!X:X,0,Orders!S:S,"*Tab*")+COUNTIFS(Orders!AD:AD,Data!M521,Orders!W:W,1,Orders!X:X,1,Orders!S:S,"*Tab*")),IF(Data!Z521="AAM",SUMIFS(Data!AZ:AZ,Data!Z:Z,"TM",Data!X:X,Data!M521),IF(Data!Z521="AM",SUMIFS(Data!AZ:AZ,Data!Z:Z,"TM",Data!V:V,Data!M521),IF(Data!Z521="AZM",SUMIFS(Data!AZ:AZ,Data!Z:Z,"TM",Data!U:U,Data!M521),IF(Data!Z521="Zone",SUMIFS(Data!AZ:AZ,Data!Z:Z,"TM",Data!T:T,Data!M521),IF(Data!Z521="Region",SUMIFS(Data!AZ:AZ,Data!Z:Z,"TM",Data!S:S,Data!M521),IF(Data!Z521="Country",SUMIFS(Data!AZ:AZ,Data!Z:Z,"TM",Data!R:R,Data!M521),0)))))))</f>
        <v>0</v>
      </c>
      <c r="BA521" s="18">
        <f>IF(Z521="TM",(COUNTIFS(Orders!AD:AD,Data!M521,Orders!W:W,0,Orders!X:X,0,Orders!S:S,"*Dental*")+COUNTIFS(Orders!AD:AD,Data!M521,Orders!W:W,1,Orders!X:X,1,Orders!S:S,"*Dental*")+COUNTIFS(Orders!AD:AD,Data!M521,Orders!W:W,0,Orders!X:X,0,Orders!S:S,"*Pediatric*")+COUNTIFS(Orders!AD:AD,Data!M521,Orders!W:W,1,Orders!X:X,1,Orders!S:S,"*Pediatric*")),IF(Data!Z521="AAM",SUMIFS(Data!BA:BA,Data!Z:Z,"TM",Data!X:X,Data!M521),IF(Data!Z521="AM",SUMIFS(Data!BA:BA,Data!Z:Z,"TM",Data!V:V,Data!M521),IF(Data!Z521="AZM",SUMIFS(Data!BA:BA,Data!Z:Z,"TM",Data!U:U,Data!M521),IF(Data!Z521="Zone",SUMIFS(Data!BA:BA,Data!Z:Z,"TM",Data!T:T,Data!M521),IF(Data!Z521="Region",SUMIFS(Data!BA:BA,Data!Z:Z,"TM",Data!S:S,Data!M521),IF(Data!Z521="Country",SUMIFS(Data!BA:BA,Data!Z:Z,"TM",Data!R:R,Data!M521),0)))))))</f>
        <v>0</v>
      </c>
      <c r="BB521" s="18">
        <f>IF(Z521="TM",(COUNTIFS(Orders!AD:AD,Data!M521,Orders!W:W,0,Orders!X:X,0,Orders!S:S,"*Fabric*")+COUNTIFS(Orders!AD:AD,Data!M521,Orders!W:W,1,Orders!X:X,1,Orders!S:S,"*Fabric*")),IF(Data!Z521="AAM",SUMIFS(Data!BB:BB,Data!Z:Z,"TM",Data!X:X,Data!M521),IF(Data!Z521="AM",SUMIFS(Data!BB:BB,Data!Z:Z,"TM",Data!V:V,Data!M521),IF(Data!Z521="AZM",SUMIFS(Data!BB:BB,Data!Z:Z,"TM",Data!U:U,Data!M521),IF(Data!Z521="Zone",SUMIFS(Data!BB:BB,Data!Z:Z,"TM",Data!T:T,Data!M521),IF(Data!Z521="Region",SUMIFS(Data!BB:BB,Data!Z:Z,"TM",Data!S:S,Data!M521),IF(Data!Z521="Country",SUMIFS(Data!BB:BB,Data!Z:Z,"TM",Data!R:R,Data!M521),0)))))))</f>
        <v>0</v>
      </c>
    </row>
    <row r="522" spans="1:54" ht="15.75" x14ac:dyDescent="0.3">
      <c r="A522" s="33" t="str">
        <f t="shared" si="139"/>
        <v/>
      </c>
      <c r="B522" s="33" t="b">
        <f t="shared" si="140"/>
        <v>1</v>
      </c>
      <c r="C522" s="33" t="e">
        <f>IF(ISERROR(SMALL($D$4:$D$594,E522)),””,SMALL($D$4:$D$594,E522))</f>
        <v>#NAME?</v>
      </c>
      <c r="D522" s="34" t="str">
        <f t="shared" si="141"/>
        <v/>
      </c>
      <c r="E522" s="33">
        <f>ROWS($E$4:E522)</f>
        <v>519</v>
      </c>
      <c r="F522" s="33">
        <f t="shared" si="142"/>
        <v>0</v>
      </c>
      <c r="G522" s="33">
        <f>IF(OR(Report!$C$7="",Report!$C$7="All Levels"),1,IF(Report!$C$7=Data!Z522,1,0))</f>
        <v>0</v>
      </c>
      <c r="H522" s="33">
        <f t="shared" si="143"/>
        <v>1</v>
      </c>
      <c r="I522" s="33">
        <f t="shared" si="144"/>
        <v>3</v>
      </c>
      <c r="J522" s="33">
        <f>IF(OR(Report!$F$7="",Report!$F$7="All AMs"),1,IF(Report!$F$7=Data!W522,1,0))</f>
        <v>1</v>
      </c>
      <c r="K522" s="33">
        <f>IF(OR(Report!$E$7="",Report!$E$7="All Zones"),1,IF(Report!$E$7=Data!P522,1,0))</f>
        <v>1</v>
      </c>
      <c r="L522" s="33">
        <f>IF(OR(Report!$D$7="",Report!$D$7="All Regions"),1,IF(Report!$D$7=Data!O522,1,0))</f>
        <v>1</v>
      </c>
      <c r="M522" s="67" t="s">
        <v>379</v>
      </c>
      <c r="N522" s="67" t="s">
        <v>1370</v>
      </c>
      <c r="O522" s="68" t="s">
        <v>21</v>
      </c>
      <c r="P522" s="68" t="s">
        <v>691</v>
      </c>
      <c r="Q522" s="68" t="s">
        <v>691</v>
      </c>
      <c r="R522" s="67" t="s">
        <v>777</v>
      </c>
      <c r="S522" s="67" t="s">
        <v>757</v>
      </c>
      <c r="T522" s="67" t="s">
        <v>760</v>
      </c>
      <c r="U522" s="67"/>
      <c r="V522" s="67" t="s">
        <v>858</v>
      </c>
      <c r="W522" s="67" t="s">
        <v>739</v>
      </c>
      <c r="X522" s="67"/>
      <c r="Y522" s="68" t="s">
        <v>361</v>
      </c>
      <c r="Z522" s="68" t="s">
        <v>13</v>
      </c>
      <c r="AA522" s="68" t="s">
        <v>925</v>
      </c>
      <c r="AB522" s="18">
        <f>IF(Z522="TM",IF(AA522="H",(COUNTIFS(Orders!AD:AD,Data!M522,Orders!W:W,0,Orders!X:X,0)+COUNTIFS(Orders!AD:AD,Data!M522,Orders!W:W,1,Orders!X:X,1)),0),IF(Data!Z522="AAM",SUMIFS(Data!AB:AB,Data!Z:Z,"TM",Data!X:X,Data!M522,AA:AA,"H"),IF(Data!Z522="AM",SUMIFS(Data!AB:AB,Data!Z:Z,"TM",Data!V:V,Data!M522,AA:AA,"H"),IF(Data!Z522="AZM",SUMIFS(Data!AB:AB,Data!Z:Z,"TM",Data!U:U,Data!M522,AA:AA,"H"),IF(Data!Z522="ZM",SUMIFS(Data!AB:AB,Data!Z:Z,"TM",Data!T:T,Data!M522,AA:AA,"H"),IF(Data!Z522="RM",SUMIFS(Data!AB:AB,Data!Z:Z,"TM",Data!S:S,Data!M522,AA:AA,"H"),IF(Data!Z522="CM",SUMIFS(Data!AB:AB,Data!Z:Z,"TM",Data!R:R,Data!M522,AA:AA,"H"),"")))))))</f>
        <v>0</v>
      </c>
      <c r="AC522" s="28">
        <f>IF(Z522="TM",IF(AA522="H",(SUMIFS(Orders!AG:AG,Orders!AD:AD,Data!M522,Orders!W:W,0,Orders!X:X,0)+SUMIFS(Orders!AG:AG,Orders!AD:AD,Data!M522,Orders!W:W,1,Orders!X:X,1))/12000,0),IF(Data!Z522="AAM",SUMIFS(Data!AC:AC,Data!Z:Z,"TM",Data!X:X,Data!M522,AA:AA,"H"),IF(Data!Z522="AM",SUMIFS(Data!AC:AC,Data!Z:Z,"TM",Data!V:V,Data!M522,AA:AA,"H"),IF(Data!Z522="AZM",SUMIFS(Data!AC:AC,Data!Z:Z,"TM",Data!U:U,Data!M522,AA:AA,"H"),IF(Data!Z522="Zone",SUMIFS(Data!AC:AC,Data!Z:Z,"TM",Data!T:T,Data!M522,AA:AA,"H"),IF(Data!Z522="Region",SUMIFS(Data!AC:AC,Data!Z:Z,"TM",Data!S:S,Data!M522,AA:AA,"H"),IF(Data!Z522="Country",SUMIFS(Data!AC:AC,Data!Z:Z,"TM",Data!R:R,Data!M522,AA:AA,"H"),"")))))))</f>
        <v>0</v>
      </c>
      <c r="AD522" s="18">
        <f>IF(Z522="TM",0,IF(Data!Z522="AAM",SUMIFS(Data!AD:AD,Data!Z:Z,"TM",Data!X:X,Data!M522,AA:AA,"H"),IF(Data!Z522="AM",SUMIFS(Data!AD:AD,Data!Z:Z,"TM",Data!V:V,Data!M522,AA:AA,"H"),IF(Data!Z522="AZM",SUMIFS(Data!AD:AD,Data!Z:Z,"TM",Data!U:U,Data!M522,AA:AA,"H"),IF(Data!Z522="Zone",SUMIFS(Data!AD:AD,Data!Z:Z,"TM",Data!T:T,Data!M522,AA:AA,"H"),IF(Data!Z522="Region",SUMIFS(Data!AD:AD,Data!Z:Z,"TM",Data!S:S,Data!M522,AA:AA,"H"),IF(Data!Z522="Country",SUMIFS(Data!AD:AD,Data!Z:Z,"TM",Data!R:R,Data!M522,AA:AA,"H"),"")))))))</f>
        <v>0</v>
      </c>
      <c r="AE522" s="27">
        <f t="shared" si="145"/>
        <v>0</v>
      </c>
      <c r="AF522" s="26">
        <f t="shared" si="146"/>
        <v>0</v>
      </c>
      <c r="AG522" s="26">
        <f t="shared" si="147"/>
        <v>0</v>
      </c>
      <c r="AH522" s="26">
        <f t="shared" si="148"/>
        <v>0</v>
      </c>
      <c r="AJ522" s="28">
        <f>IF(Z522="TM",IF(AA522="U",(SUMIFS(Orders!AG:AG,Orders!AD:AD,Data!M522,Orders!W:W,0,Orders!X:X,0)+SUMIFS(Orders!AG:AG,Orders!AD:AD,Data!M522,Orders!W:W,1,Orders!X:X,1))/12000,0),IF(Data!Z522="AAM",SUMIFS(Data!AJ:AJ,Data!Z:Z,"TM",Data!X:X,Data!M522,AA:AA,"U"),IF(Data!Z522="AM",SUMIFS(Data!AJ:AJ,Data!Z:Z,"TM",Data!V:V,Data!M522,AA:AA,"U"),IF(Data!Z522="AZM",SUMIFS(Data!AJ:AJ,Data!Z:Z,"TM",Data!U:U,Data!M522,AA:AA,"U"),IF(Data!Z522="Zone",SUMIFS(Data!AJ:AJ,Data!Z:Z,"TM",Data!T:T,Data!M522,AA:AA,"U"),IF(Data!Z522="Region",SUMIFS(Data!AJ:AJ,Data!Z:Z,"TM",Data!S:S,Data!M522,AA:AA,"U"),IF(Data!Z522="Country",SUMIFS(Data!AJ:AJ,Data!Z:Z,"TM",Data!R:R,Data!M522,AA:AA,"U"),"")))))))</f>
        <v>0</v>
      </c>
      <c r="AK522" s="18">
        <f>IF(Z522="TM",IF(AA522="U",(SUMIFS(Orders!AG:AG,Orders!AD:AD,Data!M522,Orders!W:W,0,Orders!X:X,0)+SUMIFS(Orders!AG:AG,Orders!AD:AD,Data!M522,Orders!W:W,1,Orders!X:X,1)),0),IF(Data!Z522="AAM",SUMIFS(Data!AK:AK,Data!Z:Z,"TM",Data!X:X,Data!M522,AA:AA,"U"),IF(Data!Z522="AM",SUMIFS(Data!AK:AK,Data!Z:Z,"TM",Data!V:V,Data!M522,AA:AA,"U"),IF(Data!Z522="AZM",SUMIFS(Data!AK:AK,Data!Z:Z,"TM",Data!U:U,Data!M522,AA:AA,"U"),IF(Data!Z522="Zone",SUMIFS(Data!AK:AK,Data!Z:Z,"TM",Data!T:T,Data!M522,AA:AA,"U"),IF(Data!Z522="Region",SUMIFS(Data!AK:AK,Data!Z:Z,"TM",Data!S:S,Data!M522,AA:AA,"U"),IF(Data!Z522="Country",SUMIFS(Data!AK:AK,Data!Z:Z,"TM",Data!R:R,Data!M522,AA:AA,"U"),"")))))))</f>
        <v>0</v>
      </c>
      <c r="AL522" s="18">
        <f>IF(Z522="TM",12000*0,IF(Data!Z522="AAM",SUMIFS(Data!AL:AL,Data!Z:Z,"TM",Data!X:X,Data!M522,AA:AA,"H"),IF(Data!Z522="AM",SUMIFS(Data!AL:AL,Data!Z:Z,"TM",Data!V:V,Data!M522,AA:AA,"H"),IF(Data!Z522="AZM",SUMIFS(Data!AL:AL,Data!Z:Z,"TM",Data!U:U,Data!M522,AA:AA,"H"),IF(Data!Z522="Zone",SUMIFS(Data!AL:AL,Data!Z:Z,"TM",Data!T:T,Data!M522,AA:AA,"H"),IF(Data!Z522="Region",SUMIFS(Data!AL:AL,Data!Z:Z,"TM",Data!S:S,Data!M522,AA:AA,"H"),IF(Data!Z522="Country",SUMIFS(Data!AL:AL,Data!Z:Z,"TM",Data!R:R,Data!M522,AA:AA,"H"),"")))))))</f>
        <v>0</v>
      </c>
      <c r="AM522" s="27">
        <f t="shared" si="149"/>
        <v>0</v>
      </c>
      <c r="AN522" s="26">
        <f t="shared" si="150"/>
        <v>0</v>
      </c>
      <c r="AO522" s="26">
        <f t="shared" si="151"/>
        <v>0</v>
      </c>
      <c r="AQ522" s="28">
        <f t="shared" si="152"/>
        <v>0</v>
      </c>
      <c r="AR522" s="18">
        <f t="shared" si="153"/>
        <v>0</v>
      </c>
      <c r="AS522" s="18">
        <f t="shared" si="154"/>
        <v>0</v>
      </c>
      <c r="AT522" s="27">
        <f t="shared" si="155"/>
        <v>0</v>
      </c>
      <c r="AU522" s="27"/>
      <c r="AV522" s="27"/>
      <c r="AW522" s="18">
        <f>IF(Z522="TM",(COUNTIFS(Orders!AD:AD,Data!M522,Orders!W:W,0,Orders!X:X,0,Orders!S:S,"*Ray*")+COUNTIFS(Orders!AD:AD,Data!M522,Orders!W:W,1,Orders!X:X,1,Orders!S:S,"*Ray*")+COUNTIFS(Orders!AD:AD,Data!M522,Orders!W:W,0,Orders!X:X,0,Orders!S:S,"*Fabric*")+COUNTIFS(Orders!AD:AD,Data!M522,Orders!W:W,1,Orders!X:X,1,Orders!S:S,"*Fabric*")),IF(Data!Z522="AAM",SUMIFS(Data!AW:AW,Data!Z:Z,"TM",Data!X:X,Data!M522),IF(Data!Z522="AM",SUMIFS(Data!AW:AW,Data!Z:Z,"TM",Data!V:V,Data!M522),IF(Data!Z522="AZM",SUMIFS(Data!AW:AW,Data!Z:Z,"TM",Data!U:U,Data!M522),IF(Data!Z522="Zone",SUMIFS(Data!AW:AW,Data!Z:Z,"TM",Data!T:T,Data!M522),IF(Data!Z522="Region",SUMIFS(Data!AW:AW,Data!Z:Z,"TM",Data!S:S,Data!M522),IF(Data!Z522="Country",SUMIFS(Data!AW:AW,Data!Z:Z,"TM",Data!R:R,Data!M522),0)))))))</f>
        <v>0</v>
      </c>
      <c r="AX522" s="18">
        <f>IF(Z522="TM",(COUNTIFS(Orders!AD:AD,Data!M522,Orders!W:W,0,Orders!X:X,0,Orders!S:S,"*Starter*")+COUNTIFS(Orders!AD:AD,Data!M522,Orders!W:W,1,Orders!X:X,1,Orders!S:S,"*Starter*")),IF(Data!Z522="AAM",SUMIFS(Data!AX:AX,Data!Z:Z,"TM",Data!X:X,Data!M522),IF(Data!Z522="AM",SUMIFS(Data!AX:AX,Data!Z:Z,"TM",Data!V:V,Data!M522),IF(Data!Z522="AZM",SUMIFS(Data!AX:AX,Data!Z:Z,"TM",Data!U:U,Data!M522),IF(Data!Z522="Zone",SUMIFS(Data!AX:AX,Data!Z:Z,"TM",Data!T:T,Data!M522),IF(Data!Z522="Region",SUMIFS(Data!AX:AX,Data!Z:Z,"TM",Data!S:S,Data!M522),IF(Data!Z522="Country",SUMIFS(Data!AX:AX,Data!Z:Z,"TM",Data!R:R,Data!M522),0)))))))</f>
        <v>0</v>
      </c>
      <c r="AY522" s="18">
        <f>IF(Z522="TM",(COUNTIFS(Orders!AD:AD,Data!M522,Orders!W:W,0,Orders!X:X,0,Orders!S:S,"*Pro*")+COUNTIFS(Orders!AD:AD,Data!M522,Orders!W:W,1,Orders!X:X,1,Orders!S:S,"*Pro*")),IF(Data!Z522="AAM",SUMIFS(Data!AY:AY,Data!Z:Z,"TM",Data!X:X,Data!M522),IF(Data!Z522="AM",SUMIFS(Data!AY:AY,Data!Z:Z,"TM",Data!V:V,Data!M522),IF(Data!Z522="AZM",SUMIFS(Data!AY:AY,Data!Z:Z,"TM",Data!U:U,Data!M522),IF(Data!Z522="Zone",SUMIFS(Data!AY:AY,Data!Z:Z,"TM",Data!T:T,Data!M522),IF(Data!Z522="Region",SUMIFS(Data!AY:AY,Data!Z:Z,"TM",Data!S:S,Data!M522),IF(Data!Z522="Country",SUMIFS(Data!AY:AY,Data!Z:Z,"TM",Data!R:R,Data!M522),0)))))))</f>
        <v>0</v>
      </c>
      <c r="AZ522" s="18">
        <f>IF(Z522="TM",(COUNTIFS(Orders!AD:AD,Data!M522,Orders!W:W,0,Orders!X:X,0,Orders!S:S,"*Tab*")+COUNTIFS(Orders!AD:AD,Data!M522,Orders!W:W,1,Orders!X:X,1,Orders!S:S,"*Tab*")),IF(Data!Z522="AAM",SUMIFS(Data!AZ:AZ,Data!Z:Z,"TM",Data!X:X,Data!M522),IF(Data!Z522="AM",SUMIFS(Data!AZ:AZ,Data!Z:Z,"TM",Data!V:V,Data!M522),IF(Data!Z522="AZM",SUMIFS(Data!AZ:AZ,Data!Z:Z,"TM",Data!U:U,Data!M522),IF(Data!Z522="Zone",SUMIFS(Data!AZ:AZ,Data!Z:Z,"TM",Data!T:T,Data!M522),IF(Data!Z522="Region",SUMIFS(Data!AZ:AZ,Data!Z:Z,"TM",Data!S:S,Data!M522),IF(Data!Z522="Country",SUMIFS(Data!AZ:AZ,Data!Z:Z,"TM",Data!R:R,Data!M522),0)))))))</f>
        <v>0</v>
      </c>
      <c r="BA522" s="18">
        <f>IF(Z522="TM",(COUNTIFS(Orders!AD:AD,Data!M522,Orders!W:W,0,Orders!X:X,0,Orders!S:S,"*Dental*")+COUNTIFS(Orders!AD:AD,Data!M522,Orders!W:W,1,Orders!X:X,1,Orders!S:S,"*Dental*")+COUNTIFS(Orders!AD:AD,Data!M522,Orders!W:W,0,Orders!X:X,0,Orders!S:S,"*Pediatric*")+COUNTIFS(Orders!AD:AD,Data!M522,Orders!W:W,1,Orders!X:X,1,Orders!S:S,"*Pediatric*")),IF(Data!Z522="AAM",SUMIFS(Data!BA:BA,Data!Z:Z,"TM",Data!X:X,Data!M522),IF(Data!Z522="AM",SUMIFS(Data!BA:BA,Data!Z:Z,"TM",Data!V:V,Data!M522),IF(Data!Z522="AZM",SUMIFS(Data!BA:BA,Data!Z:Z,"TM",Data!U:U,Data!M522),IF(Data!Z522="Zone",SUMIFS(Data!BA:BA,Data!Z:Z,"TM",Data!T:T,Data!M522),IF(Data!Z522="Region",SUMIFS(Data!BA:BA,Data!Z:Z,"TM",Data!S:S,Data!M522),IF(Data!Z522="Country",SUMIFS(Data!BA:BA,Data!Z:Z,"TM",Data!R:R,Data!M522),0)))))))</f>
        <v>0</v>
      </c>
      <c r="BB522" s="18">
        <f>IF(Z522="TM",(COUNTIFS(Orders!AD:AD,Data!M522,Orders!W:W,0,Orders!X:X,0,Orders!S:S,"*Fabric*")+COUNTIFS(Orders!AD:AD,Data!M522,Orders!W:W,1,Orders!X:X,1,Orders!S:S,"*Fabric*")),IF(Data!Z522="AAM",SUMIFS(Data!BB:BB,Data!Z:Z,"TM",Data!X:X,Data!M522),IF(Data!Z522="AM",SUMIFS(Data!BB:BB,Data!Z:Z,"TM",Data!V:V,Data!M522),IF(Data!Z522="AZM",SUMIFS(Data!BB:BB,Data!Z:Z,"TM",Data!U:U,Data!M522),IF(Data!Z522="Zone",SUMIFS(Data!BB:BB,Data!Z:Z,"TM",Data!T:T,Data!M522),IF(Data!Z522="Region",SUMIFS(Data!BB:BB,Data!Z:Z,"TM",Data!S:S,Data!M522),IF(Data!Z522="Country",SUMIFS(Data!BB:BB,Data!Z:Z,"TM",Data!R:R,Data!M522),0)))))))</f>
        <v>0</v>
      </c>
    </row>
    <row r="523" spans="1:54" ht="15.75" x14ac:dyDescent="0.3">
      <c r="A523" s="33" t="str">
        <f t="shared" si="139"/>
        <v/>
      </c>
      <c r="B523" s="33" t="b">
        <f t="shared" si="140"/>
        <v>1</v>
      </c>
      <c r="C523" s="33" t="e">
        <f>IF(ISERROR(SMALL($D$4:$D$594,E523)),””,SMALL($D$4:$D$594,E523))</f>
        <v>#NAME?</v>
      </c>
      <c r="D523" s="34" t="str">
        <f t="shared" si="141"/>
        <v/>
      </c>
      <c r="E523" s="33">
        <f>ROWS($E$4:E523)</f>
        <v>520</v>
      </c>
      <c r="F523" s="33">
        <f t="shared" si="142"/>
        <v>0</v>
      </c>
      <c r="G523" s="33">
        <f>IF(OR(Report!$C$7="",Report!$C$7="All Levels"),1,IF(Report!$C$7=Data!Z523,1,0))</f>
        <v>0</v>
      </c>
      <c r="H523" s="33">
        <f t="shared" si="143"/>
        <v>1</v>
      </c>
      <c r="I523" s="33">
        <f t="shared" si="144"/>
        <v>3</v>
      </c>
      <c r="J523" s="33">
        <f>IF(OR(Report!$F$7="",Report!$F$7="All AMs"),1,IF(Report!$F$7=Data!W523,1,0))</f>
        <v>1</v>
      </c>
      <c r="K523" s="33">
        <f>IF(OR(Report!$E$7="",Report!$E$7="All Zones"),1,IF(Report!$E$7=Data!P523,1,0))</f>
        <v>1</v>
      </c>
      <c r="L523" s="33">
        <f>IF(OR(Report!$D$7="",Report!$D$7="All Regions"),1,IF(Report!$D$7=Data!O523,1,0))</f>
        <v>1</v>
      </c>
      <c r="M523" s="67" t="s">
        <v>1371</v>
      </c>
      <c r="N523" s="67" t="s">
        <v>1372</v>
      </c>
      <c r="O523" s="68" t="s">
        <v>21</v>
      </c>
      <c r="P523" s="68" t="s">
        <v>691</v>
      </c>
      <c r="Q523" s="68" t="s">
        <v>691</v>
      </c>
      <c r="R523" s="67" t="s">
        <v>777</v>
      </c>
      <c r="S523" s="67" t="s">
        <v>757</v>
      </c>
      <c r="T523" s="67" t="s">
        <v>760</v>
      </c>
      <c r="U523" s="67"/>
      <c r="V523" s="67" t="s">
        <v>858</v>
      </c>
      <c r="W523" s="67" t="s">
        <v>739</v>
      </c>
      <c r="X523" s="67"/>
      <c r="Y523" s="68" t="s">
        <v>361</v>
      </c>
      <c r="Z523" s="68" t="s">
        <v>13</v>
      </c>
      <c r="AA523" s="68" t="s">
        <v>925</v>
      </c>
      <c r="AB523" s="18">
        <f>IF(Z523="TM",IF(AA523="H",(COUNTIFS(Orders!AD:AD,Data!M523,Orders!W:W,0,Orders!X:X,0)+COUNTIFS(Orders!AD:AD,Data!M523,Orders!W:W,1,Orders!X:X,1)),0),IF(Data!Z523="AAM",SUMIFS(Data!AB:AB,Data!Z:Z,"TM",Data!X:X,Data!M523,AA:AA,"H"),IF(Data!Z523="AM",SUMIFS(Data!AB:AB,Data!Z:Z,"TM",Data!V:V,Data!M523,AA:AA,"H"),IF(Data!Z523="AZM",SUMIFS(Data!AB:AB,Data!Z:Z,"TM",Data!U:U,Data!M523,AA:AA,"H"),IF(Data!Z523="ZM",SUMIFS(Data!AB:AB,Data!Z:Z,"TM",Data!T:T,Data!M523,AA:AA,"H"),IF(Data!Z523="RM",SUMIFS(Data!AB:AB,Data!Z:Z,"TM",Data!S:S,Data!M523,AA:AA,"H"),IF(Data!Z523="CM",SUMIFS(Data!AB:AB,Data!Z:Z,"TM",Data!R:R,Data!M523,AA:AA,"H"),"")))))))</f>
        <v>0</v>
      </c>
      <c r="AC523" s="28">
        <f>IF(Z523="TM",IF(AA523="H",(SUMIFS(Orders!AG:AG,Orders!AD:AD,Data!M523,Orders!W:W,0,Orders!X:X,0)+SUMIFS(Orders!AG:AG,Orders!AD:AD,Data!M523,Orders!W:W,1,Orders!X:X,1))/12000,0),IF(Data!Z523="AAM",SUMIFS(Data!AC:AC,Data!Z:Z,"TM",Data!X:X,Data!M523,AA:AA,"H"),IF(Data!Z523="AM",SUMIFS(Data!AC:AC,Data!Z:Z,"TM",Data!V:V,Data!M523,AA:AA,"H"),IF(Data!Z523="AZM",SUMIFS(Data!AC:AC,Data!Z:Z,"TM",Data!U:U,Data!M523,AA:AA,"H"),IF(Data!Z523="Zone",SUMIFS(Data!AC:AC,Data!Z:Z,"TM",Data!T:T,Data!M523,AA:AA,"H"),IF(Data!Z523="Region",SUMIFS(Data!AC:AC,Data!Z:Z,"TM",Data!S:S,Data!M523,AA:AA,"H"),IF(Data!Z523="Country",SUMIFS(Data!AC:AC,Data!Z:Z,"TM",Data!R:R,Data!M523,AA:AA,"H"),"")))))))</f>
        <v>0</v>
      </c>
      <c r="AD523" s="18">
        <f>IF(Z523="TM",0,IF(Data!Z523="AAM",SUMIFS(Data!AD:AD,Data!Z:Z,"TM",Data!X:X,Data!M523,AA:AA,"H"),IF(Data!Z523="AM",SUMIFS(Data!AD:AD,Data!Z:Z,"TM",Data!V:V,Data!M523,AA:AA,"H"),IF(Data!Z523="AZM",SUMIFS(Data!AD:AD,Data!Z:Z,"TM",Data!U:U,Data!M523,AA:AA,"H"),IF(Data!Z523="Zone",SUMIFS(Data!AD:AD,Data!Z:Z,"TM",Data!T:T,Data!M523,AA:AA,"H"),IF(Data!Z523="Region",SUMIFS(Data!AD:AD,Data!Z:Z,"TM",Data!S:S,Data!M523,AA:AA,"H"),IF(Data!Z523="Country",SUMIFS(Data!AD:AD,Data!Z:Z,"TM",Data!R:R,Data!M523,AA:AA,"H"),"")))))))</f>
        <v>0</v>
      </c>
      <c r="AE523" s="27">
        <f t="shared" si="145"/>
        <v>0</v>
      </c>
      <c r="AF523" s="26">
        <f t="shared" si="146"/>
        <v>0</v>
      </c>
      <c r="AG523" s="26">
        <f t="shared" si="147"/>
        <v>0</v>
      </c>
      <c r="AH523" s="26">
        <f t="shared" si="148"/>
        <v>0</v>
      </c>
      <c r="AJ523" s="28">
        <f>IF(Z523="TM",IF(AA523="U",(SUMIFS(Orders!AG:AG,Orders!AD:AD,Data!M523,Orders!W:W,0,Orders!X:X,0)+SUMIFS(Orders!AG:AG,Orders!AD:AD,Data!M523,Orders!W:W,1,Orders!X:X,1))/12000,0),IF(Data!Z523="AAM",SUMIFS(Data!AJ:AJ,Data!Z:Z,"TM",Data!X:X,Data!M523,AA:AA,"U"),IF(Data!Z523="AM",SUMIFS(Data!AJ:AJ,Data!Z:Z,"TM",Data!V:V,Data!M523,AA:AA,"U"),IF(Data!Z523="AZM",SUMIFS(Data!AJ:AJ,Data!Z:Z,"TM",Data!U:U,Data!M523,AA:AA,"U"),IF(Data!Z523="Zone",SUMIFS(Data!AJ:AJ,Data!Z:Z,"TM",Data!T:T,Data!M523,AA:AA,"U"),IF(Data!Z523="Region",SUMIFS(Data!AJ:AJ,Data!Z:Z,"TM",Data!S:S,Data!M523,AA:AA,"U"),IF(Data!Z523="Country",SUMIFS(Data!AJ:AJ,Data!Z:Z,"TM",Data!R:R,Data!M523,AA:AA,"U"),"")))))))</f>
        <v>0</v>
      </c>
      <c r="AK523" s="18">
        <f>IF(Z523="TM",IF(AA523="U",(SUMIFS(Orders!AG:AG,Orders!AD:AD,Data!M523,Orders!W:W,0,Orders!X:X,0)+SUMIFS(Orders!AG:AG,Orders!AD:AD,Data!M523,Orders!W:W,1,Orders!X:X,1)),0),IF(Data!Z523="AAM",SUMIFS(Data!AK:AK,Data!Z:Z,"TM",Data!X:X,Data!M523,AA:AA,"U"),IF(Data!Z523="AM",SUMIFS(Data!AK:AK,Data!Z:Z,"TM",Data!V:V,Data!M523,AA:AA,"U"),IF(Data!Z523="AZM",SUMIFS(Data!AK:AK,Data!Z:Z,"TM",Data!U:U,Data!M523,AA:AA,"U"),IF(Data!Z523="Zone",SUMIFS(Data!AK:AK,Data!Z:Z,"TM",Data!T:T,Data!M523,AA:AA,"U"),IF(Data!Z523="Region",SUMIFS(Data!AK:AK,Data!Z:Z,"TM",Data!S:S,Data!M523,AA:AA,"U"),IF(Data!Z523="Country",SUMIFS(Data!AK:AK,Data!Z:Z,"TM",Data!R:R,Data!M523,AA:AA,"U"),"")))))))</f>
        <v>0</v>
      </c>
      <c r="AL523" s="18">
        <f>IF(Z523="TM",12000*0,IF(Data!Z523="AAM",SUMIFS(Data!AL:AL,Data!Z:Z,"TM",Data!X:X,Data!M523,AA:AA,"H"),IF(Data!Z523="AM",SUMIFS(Data!AL:AL,Data!Z:Z,"TM",Data!V:V,Data!M523,AA:AA,"H"),IF(Data!Z523="AZM",SUMIFS(Data!AL:AL,Data!Z:Z,"TM",Data!U:U,Data!M523,AA:AA,"H"),IF(Data!Z523="Zone",SUMIFS(Data!AL:AL,Data!Z:Z,"TM",Data!T:T,Data!M523,AA:AA,"H"),IF(Data!Z523="Region",SUMIFS(Data!AL:AL,Data!Z:Z,"TM",Data!S:S,Data!M523,AA:AA,"H"),IF(Data!Z523="Country",SUMIFS(Data!AL:AL,Data!Z:Z,"TM",Data!R:R,Data!M523,AA:AA,"H"),"")))))))</f>
        <v>0</v>
      </c>
      <c r="AM523" s="27">
        <f t="shared" si="149"/>
        <v>0</v>
      </c>
      <c r="AN523" s="26">
        <f t="shared" si="150"/>
        <v>0</v>
      </c>
      <c r="AO523" s="26">
        <f t="shared" si="151"/>
        <v>0</v>
      </c>
      <c r="AQ523" s="28">
        <f t="shared" si="152"/>
        <v>0</v>
      </c>
      <c r="AR523" s="18">
        <f t="shared" si="153"/>
        <v>0</v>
      </c>
      <c r="AS523" s="18">
        <f t="shared" si="154"/>
        <v>0</v>
      </c>
      <c r="AT523" s="27">
        <f t="shared" si="155"/>
        <v>0</v>
      </c>
      <c r="AU523" s="27"/>
      <c r="AV523" s="27"/>
      <c r="AW523" s="18">
        <f>IF(Z523="TM",(COUNTIFS(Orders!AD:AD,Data!M523,Orders!W:W,0,Orders!X:X,0,Orders!S:S,"*Ray*")+COUNTIFS(Orders!AD:AD,Data!M523,Orders!W:W,1,Orders!X:X,1,Orders!S:S,"*Ray*")+COUNTIFS(Orders!AD:AD,Data!M523,Orders!W:W,0,Orders!X:X,0,Orders!S:S,"*Fabric*")+COUNTIFS(Orders!AD:AD,Data!M523,Orders!W:W,1,Orders!X:X,1,Orders!S:S,"*Fabric*")),IF(Data!Z523="AAM",SUMIFS(Data!AW:AW,Data!Z:Z,"TM",Data!X:X,Data!M523),IF(Data!Z523="AM",SUMIFS(Data!AW:AW,Data!Z:Z,"TM",Data!V:V,Data!M523),IF(Data!Z523="AZM",SUMIFS(Data!AW:AW,Data!Z:Z,"TM",Data!U:U,Data!M523),IF(Data!Z523="Zone",SUMIFS(Data!AW:AW,Data!Z:Z,"TM",Data!T:T,Data!M523),IF(Data!Z523="Region",SUMIFS(Data!AW:AW,Data!Z:Z,"TM",Data!S:S,Data!M523),IF(Data!Z523="Country",SUMIFS(Data!AW:AW,Data!Z:Z,"TM",Data!R:R,Data!M523),0)))))))</f>
        <v>0</v>
      </c>
      <c r="AX523" s="18">
        <f>IF(Z523="TM",(COUNTIFS(Orders!AD:AD,Data!M523,Orders!W:W,0,Orders!X:X,0,Orders!S:S,"*Starter*")+COUNTIFS(Orders!AD:AD,Data!M523,Orders!W:W,1,Orders!X:X,1,Orders!S:S,"*Starter*")),IF(Data!Z523="AAM",SUMIFS(Data!AX:AX,Data!Z:Z,"TM",Data!X:X,Data!M523),IF(Data!Z523="AM",SUMIFS(Data!AX:AX,Data!Z:Z,"TM",Data!V:V,Data!M523),IF(Data!Z523="AZM",SUMIFS(Data!AX:AX,Data!Z:Z,"TM",Data!U:U,Data!M523),IF(Data!Z523="Zone",SUMIFS(Data!AX:AX,Data!Z:Z,"TM",Data!T:T,Data!M523),IF(Data!Z523="Region",SUMIFS(Data!AX:AX,Data!Z:Z,"TM",Data!S:S,Data!M523),IF(Data!Z523="Country",SUMIFS(Data!AX:AX,Data!Z:Z,"TM",Data!R:R,Data!M523),0)))))))</f>
        <v>0</v>
      </c>
      <c r="AY523" s="18">
        <f>IF(Z523="TM",(COUNTIFS(Orders!AD:AD,Data!M523,Orders!W:W,0,Orders!X:X,0,Orders!S:S,"*Pro*")+COUNTIFS(Orders!AD:AD,Data!M523,Orders!W:W,1,Orders!X:X,1,Orders!S:S,"*Pro*")),IF(Data!Z523="AAM",SUMIFS(Data!AY:AY,Data!Z:Z,"TM",Data!X:X,Data!M523),IF(Data!Z523="AM",SUMIFS(Data!AY:AY,Data!Z:Z,"TM",Data!V:V,Data!M523),IF(Data!Z523="AZM",SUMIFS(Data!AY:AY,Data!Z:Z,"TM",Data!U:U,Data!M523),IF(Data!Z523="Zone",SUMIFS(Data!AY:AY,Data!Z:Z,"TM",Data!T:T,Data!M523),IF(Data!Z523="Region",SUMIFS(Data!AY:AY,Data!Z:Z,"TM",Data!S:S,Data!M523),IF(Data!Z523="Country",SUMIFS(Data!AY:AY,Data!Z:Z,"TM",Data!R:R,Data!M523),0)))))))</f>
        <v>0</v>
      </c>
      <c r="AZ523" s="18">
        <f>IF(Z523="TM",(COUNTIFS(Orders!AD:AD,Data!M523,Orders!W:W,0,Orders!X:X,0,Orders!S:S,"*Tab*")+COUNTIFS(Orders!AD:AD,Data!M523,Orders!W:W,1,Orders!X:X,1,Orders!S:S,"*Tab*")),IF(Data!Z523="AAM",SUMIFS(Data!AZ:AZ,Data!Z:Z,"TM",Data!X:X,Data!M523),IF(Data!Z523="AM",SUMIFS(Data!AZ:AZ,Data!Z:Z,"TM",Data!V:V,Data!M523),IF(Data!Z523="AZM",SUMIFS(Data!AZ:AZ,Data!Z:Z,"TM",Data!U:U,Data!M523),IF(Data!Z523="Zone",SUMIFS(Data!AZ:AZ,Data!Z:Z,"TM",Data!T:T,Data!M523),IF(Data!Z523="Region",SUMIFS(Data!AZ:AZ,Data!Z:Z,"TM",Data!S:S,Data!M523),IF(Data!Z523="Country",SUMIFS(Data!AZ:AZ,Data!Z:Z,"TM",Data!R:R,Data!M523),0)))))))</f>
        <v>0</v>
      </c>
      <c r="BA523" s="18">
        <f>IF(Z523="TM",(COUNTIFS(Orders!AD:AD,Data!M523,Orders!W:W,0,Orders!X:X,0,Orders!S:S,"*Dental*")+COUNTIFS(Orders!AD:AD,Data!M523,Orders!W:W,1,Orders!X:X,1,Orders!S:S,"*Dental*")+COUNTIFS(Orders!AD:AD,Data!M523,Orders!W:W,0,Orders!X:X,0,Orders!S:S,"*Pediatric*")+COUNTIFS(Orders!AD:AD,Data!M523,Orders!W:W,1,Orders!X:X,1,Orders!S:S,"*Pediatric*")),IF(Data!Z523="AAM",SUMIFS(Data!BA:BA,Data!Z:Z,"TM",Data!X:X,Data!M523),IF(Data!Z523="AM",SUMIFS(Data!BA:BA,Data!Z:Z,"TM",Data!V:V,Data!M523),IF(Data!Z523="AZM",SUMIFS(Data!BA:BA,Data!Z:Z,"TM",Data!U:U,Data!M523),IF(Data!Z523="Zone",SUMIFS(Data!BA:BA,Data!Z:Z,"TM",Data!T:T,Data!M523),IF(Data!Z523="Region",SUMIFS(Data!BA:BA,Data!Z:Z,"TM",Data!S:S,Data!M523),IF(Data!Z523="Country",SUMIFS(Data!BA:BA,Data!Z:Z,"TM",Data!R:R,Data!M523),0)))))))</f>
        <v>0</v>
      </c>
      <c r="BB523" s="18">
        <f>IF(Z523="TM",(COUNTIFS(Orders!AD:AD,Data!M523,Orders!W:W,0,Orders!X:X,0,Orders!S:S,"*Fabric*")+COUNTIFS(Orders!AD:AD,Data!M523,Orders!W:W,1,Orders!X:X,1,Orders!S:S,"*Fabric*")),IF(Data!Z523="AAM",SUMIFS(Data!BB:BB,Data!Z:Z,"TM",Data!X:X,Data!M523),IF(Data!Z523="AM",SUMIFS(Data!BB:BB,Data!Z:Z,"TM",Data!V:V,Data!M523),IF(Data!Z523="AZM",SUMIFS(Data!BB:BB,Data!Z:Z,"TM",Data!U:U,Data!M523),IF(Data!Z523="Zone",SUMIFS(Data!BB:BB,Data!Z:Z,"TM",Data!T:T,Data!M523),IF(Data!Z523="Region",SUMIFS(Data!BB:BB,Data!Z:Z,"TM",Data!S:S,Data!M523),IF(Data!Z523="Country",SUMIFS(Data!BB:BB,Data!Z:Z,"TM",Data!R:R,Data!M523),0)))))))</f>
        <v>0</v>
      </c>
    </row>
    <row r="524" spans="1:54" ht="15.75" x14ac:dyDescent="0.3">
      <c r="A524" s="33" t="str">
        <f t="shared" ref="A524:A587" si="156">IF(B524=FALSE,C524,"")</f>
        <v/>
      </c>
      <c r="B524" s="33" t="b">
        <f t="shared" ref="B524:B587" si="157">ISERROR(C524)</f>
        <v>1</v>
      </c>
      <c r="C524" s="33" t="e">
        <f>IF(ISERROR(SMALL($D$4:$D$594,E524)),””,SMALL($D$4:$D$594,E524))</f>
        <v>#NAME?</v>
      </c>
      <c r="D524" s="34" t="str">
        <f t="shared" ref="D524:D587" si="158">IF(F524=0,"",E524)</f>
        <v/>
      </c>
      <c r="E524" s="33">
        <f>ROWS($E$4:E524)</f>
        <v>521</v>
      </c>
      <c r="F524" s="33">
        <f t="shared" ref="F524:F587" si="159">IF(G524=0,0,IF(H524=0,0,1))</f>
        <v>0</v>
      </c>
      <c r="G524" s="33">
        <f>IF(OR(Report!$C$7="",Report!$C$7="All Levels"),1,IF(Report!$C$7=Data!Z524,1,0))</f>
        <v>0</v>
      </c>
      <c r="H524" s="33">
        <f t="shared" ref="H524:H587" si="160">IF(I524=3,1,0)</f>
        <v>1</v>
      </c>
      <c r="I524" s="33">
        <f t="shared" ref="I524:I587" si="161">SUM(J524:L524)</f>
        <v>3</v>
      </c>
      <c r="J524" s="33">
        <f>IF(OR(Report!$F$7="",Report!$F$7="All AMs"),1,IF(Report!$F$7=Data!W524,1,0))</f>
        <v>1</v>
      </c>
      <c r="K524" s="33">
        <f>IF(OR(Report!$E$7="",Report!$E$7="All Zones"),1,IF(Report!$E$7=Data!P524,1,0))</f>
        <v>1</v>
      </c>
      <c r="L524" s="33">
        <f>IF(OR(Report!$D$7="",Report!$D$7="All Regions"),1,IF(Report!$D$7=Data!O524,1,0))</f>
        <v>1</v>
      </c>
      <c r="M524" s="67" t="s">
        <v>252</v>
      </c>
      <c r="N524" s="67" t="s">
        <v>1373</v>
      </c>
      <c r="O524" s="68" t="s">
        <v>21</v>
      </c>
      <c r="P524" s="68" t="s">
        <v>691</v>
      </c>
      <c r="Q524" s="68" t="s">
        <v>691</v>
      </c>
      <c r="R524" s="67" t="s">
        <v>777</v>
      </c>
      <c r="S524" s="67" t="s">
        <v>757</v>
      </c>
      <c r="T524" s="67" t="s">
        <v>760</v>
      </c>
      <c r="U524" s="67"/>
      <c r="V524" s="67" t="s">
        <v>858</v>
      </c>
      <c r="W524" s="67" t="s">
        <v>739</v>
      </c>
      <c r="X524" s="67"/>
      <c r="Y524" s="68" t="s">
        <v>361</v>
      </c>
      <c r="Z524" s="68" t="s">
        <v>13</v>
      </c>
      <c r="AA524" s="68" t="s">
        <v>925</v>
      </c>
      <c r="AB524" s="18">
        <f>IF(Z524="TM",IF(AA524="H",(COUNTIFS(Orders!AD:AD,Data!M524,Orders!W:W,0,Orders!X:X,0)+COUNTIFS(Orders!AD:AD,Data!M524,Orders!W:W,1,Orders!X:X,1)),0),IF(Data!Z524="AAM",SUMIFS(Data!AB:AB,Data!Z:Z,"TM",Data!X:X,Data!M524,AA:AA,"H"),IF(Data!Z524="AM",SUMIFS(Data!AB:AB,Data!Z:Z,"TM",Data!V:V,Data!M524,AA:AA,"H"),IF(Data!Z524="AZM",SUMIFS(Data!AB:AB,Data!Z:Z,"TM",Data!U:U,Data!M524,AA:AA,"H"),IF(Data!Z524="ZM",SUMIFS(Data!AB:AB,Data!Z:Z,"TM",Data!T:T,Data!M524,AA:AA,"H"),IF(Data!Z524="RM",SUMIFS(Data!AB:AB,Data!Z:Z,"TM",Data!S:S,Data!M524,AA:AA,"H"),IF(Data!Z524="CM",SUMIFS(Data!AB:AB,Data!Z:Z,"TM",Data!R:R,Data!M524,AA:AA,"H"),"")))))))</f>
        <v>0</v>
      </c>
      <c r="AC524" s="28">
        <f>IF(Z524="TM",IF(AA524="H",(SUMIFS(Orders!AG:AG,Orders!AD:AD,Data!M524,Orders!W:W,0,Orders!X:X,0)+SUMIFS(Orders!AG:AG,Orders!AD:AD,Data!M524,Orders!W:W,1,Orders!X:X,1))/12000,0),IF(Data!Z524="AAM",SUMIFS(Data!AC:AC,Data!Z:Z,"TM",Data!X:X,Data!M524,AA:AA,"H"),IF(Data!Z524="AM",SUMIFS(Data!AC:AC,Data!Z:Z,"TM",Data!V:V,Data!M524,AA:AA,"H"),IF(Data!Z524="AZM",SUMIFS(Data!AC:AC,Data!Z:Z,"TM",Data!U:U,Data!M524,AA:AA,"H"),IF(Data!Z524="Zone",SUMIFS(Data!AC:AC,Data!Z:Z,"TM",Data!T:T,Data!M524,AA:AA,"H"),IF(Data!Z524="Region",SUMIFS(Data!AC:AC,Data!Z:Z,"TM",Data!S:S,Data!M524,AA:AA,"H"),IF(Data!Z524="Country",SUMIFS(Data!AC:AC,Data!Z:Z,"TM",Data!R:R,Data!M524,AA:AA,"H"),"")))))))</f>
        <v>0</v>
      </c>
      <c r="AD524" s="18">
        <f>IF(Z524="TM",0,IF(Data!Z524="AAM",SUMIFS(Data!AD:AD,Data!Z:Z,"TM",Data!X:X,Data!M524,AA:AA,"H"),IF(Data!Z524="AM",SUMIFS(Data!AD:AD,Data!Z:Z,"TM",Data!V:V,Data!M524,AA:AA,"H"),IF(Data!Z524="AZM",SUMIFS(Data!AD:AD,Data!Z:Z,"TM",Data!U:U,Data!M524,AA:AA,"H"),IF(Data!Z524="Zone",SUMIFS(Data!AD:AD,Data!Z:Z,"TM",Data!T:T,Data!M524,AA:AA,"H"),IF(Data!Z524="Region",SUMIFS(Data!AD:AD,Data!Z:Z,"TM",Data!S:S,Data!M524,AA:AA,"H"),IF(Data!Z524="Country",SUMIFS(Data!AD:AD,Data!Z:Z,"TM",Data!R:R,Data!M524,AA:AA,"H"),"")))))))</f>
        <v>0</v>
      </c>
      <c r="AE524" s="27">
        <f t="shared" si="145"/>
        <v>0</v>
      </c>
      <c r="AF524" s="26">
        <f t="shared" si="146"/>
        <v>0</v>
      </c>
      <c r="AG524" s="26">
        <f t="shared" si="147"/>
        <v>0</v>
      </c>
      <c r="AH524" s="26">
        <f t="shared" si="148"/>
        <v>0</v>
      </c>
      <c r="AJ524" s="28">
        <f>IF(Z524="TM",IF(AA524="U",(SUMIFS(Orders!AG:AG,Orders!AD:AD,Data!M524,Orders!W:W,0,Orders!X:X,0)+SUMIFS(Orders!AG:AG,Orders!AD:AD,Data!M524,Orders!W:W,1,Orders!X:X,1))/12000,0),IF(Data!Z524="AAM",SUMIFS(Data!AJ:AJ,Data!Z:Z,"TM",Data!X:X,Data!M524,AA:AA,"U"),IF(Data!Z524="AM",SUMIFS(Data!AJ:AJ,Data!Z:Z,"TM",Data!V:V,Data!M524,AA:AA,"U"),IF(Data!Z524="AZM",SUMIFS(Data!AJ:AJ,Data!Z:Z,"TM",Data!U:U,Data!M524,AA:AA,"U"),IF(Data!Z524="Zone",SUMIFS(Data!AJ:AJ,Data!Z:Z,"TM",Data!T:T,Data!M524,AA:AA,"U"),IF(Data!Z524="Region",SUMIFS(Data!AJ:AJ,Data!Z:Z,"TM",Data!S:S,Data!M524,AA:AA,"U"),IF(Data!Z524="Country",SUMIFS(Data!AJ:AJ,Data!Z:Z,"TM",Data!R:R,Data!M524,AA:AA,"U"),"")))))))</f>
        <v>4.9980000000000002</v>
      </c>
      <c r="AK524" s="18">
        <f>IF(Z524="TM",IF(AA524="U",(SUMIFS(Orders!AG:AG,Orders!AD:AD,Data!M524,Orders!W:W,0,Orders!X:X,0)+SUMIFS(Orders!AG:AG,Orders!AD:AD,Data!M524,Orders!W:W,1,Orders!X:X,1)),0),IF(Data!Z524="AAM",SUMIFS(Data!AK:AK,Data!Z:Z,"TM",Data!X:X,Data!M524,AA:AA,"U"),IF(Data!Z524="AM",SUMIFS(Data!AK:AK,Data!Z:Z,"TM",Data!V:V,Data!M524,AA:AA,"U"),IF(Data!Z524="AZM",SUMIFS(Data!AK:AK,Data!Z:Z,"TM",Data!U:U,Data!M524,AA:AA,"U"),IF(Data!Z524="Zone",SUMIFS(Data!AK:AK,Data!Z:Z,"TM",Data!T:T,Data!M524,AA:AA,"U"),IF(Data!Z524="Region",SUMIFS(Data!AK:AK,Data!Z:Z,"TM",Data!S:S,Data!M524,AA:AA,"U"),IF(Data!Z524="Country",SUMIFS(Data!AK:AK,Data!Z:Z,"TM",Data!R:R,Data!M524,AA:AA,"U"),"")))))))</f>
        <v>59976</v>
      </c>
      <c r="AL524" s="18">
        <f>IF(Z524="TM",12000*0,IF(Data!Z524="AAM",SUMIFS(Data!AL:AL,Data!Z:Z,"TM",Data!X:X,Data!M524,AA:AA,"H"),IF(Data!Z524="AM",SUMIFS(Data!AL:AL,Data!Z:Z,"TM",Data!V:V,Data!M524,AA:AA,"H"),IF(Data!Z524="AZM",SUMIFS(Data!AL:AL,Data!Z:Z,"TM",Data!U:U,Data!M524,AA:AA,"H"),IF(Data!Z524="Zone",SUMIFS(Data!AL:AL,Data!Z:Z,"TM",Data!T:T,Data!M524,AA:AA,"H"),IF(Data!Z524="Region",SUMIFS(Data!AL:AL,Data!Z:Z,"TM",Data!S:S,Data!M524,AA:AA,"H"),IF(Data!Z524="Country",SUMIFS(Data!AL:AL,Data!Z:Z,"TM",Data!R:R,Data!M524,AA:AA,"H"),"")))))))</f>
        <v>0</v>
      </c>
      <c r="AM524" s="27">
        <f t="shared" si="149"/>
        <v>0</v>
      </c>
      <c r="AN524" s="26">
        <f t="shared" si="150"/>
        <v>0</v>
      </c>
      <c r="AO524" s="26">
        <f t="shared" si="151"/>
        <v>0</v>
      </c>
      <c r="AQ524" s="28">
        <f t="shared" si="152"/>
        <v>4.9980000000000002</v>
      </c>
      <c r="AR524" s="18">
        <f t="shared" si="153"/>
        <v>59976</v>
      </c>
      <c r="AS524" s="18">
        <f t="shared" si="154"/>
        <v>0</v>
      </c>
      <c r="AT524" s="27">
        <f t="shared" si="155"/>
        <v>0</v>
      </c>
      <c r="AU524" s="27"/>
      <c r="AV524" s="27"/>
      <c r="AW524" s="18">
        <f>IF(Z524="TM",(COUNTIFS(Orders!AD:AD,Data!M524,Orders!W:W,0,Orders!X:X,0,Orders!S:S,"*Ray*")+COUNTIFS(Orders!AD:AD,Data!M524,Orders!W:W,1,Orders!X:X,1,Orders!S:S,"*Ray*")+COUNTIFS(Orders!AD:AD,Data!M524,Orders!W:W,0,Orders!X:X,0,Orders!S:S,"*Fabric*")+COUNTIFS(Orders!AD:AD,Data!M524,Orders!W:W,1,Orders!X:X,1,Orders!S:S,"*Fabric*")),IF(Data!Z524="AAM",SUMIFS(Data!AW:AW,Data!Z:Z,"TM",Data!X:X,Data!M524),IF(Data!Z524="AM",SUMIFS(Data!AW:AW,Data!Z:Z,"TM",Data!V:V,Data!M524),IF(Data!Z524="AZM",SUMIFS(Data!AW:AW,Data!Z:Z,"TM",Data!U:U,Data!M524),IF(Data!Z524="Zone",SUMIFS(Data!AW:AW,Data!Z:Z,"TM",Data!T:T,Data!M524),IF(Data!Z524="Region",SUMIFS(Data!AW:AW,Data!Z:Z,"TM",Data!S:S,Data!M524),IF(Data!Z524="Country",SUMIFS(Data!AW:AW,Data!Z:Z,"TM",Data!R:R,Data!M524),0)))))))</f>
        <v>2</v>
      </c>
      <c r="AX524" s="18">
        <f>IF(Z524="TM",(COUNTIFS(Orders!AD:AD,Data!M524,Orders!W:W,0,Orders!X:X,0,Orders!S:S,"*Starter*")+COUNTIFS(Orders!AD:AD,Data!M524,Orders!W:W,1,Orders!X:X,1,Orders!S:S,"*Starter*")),IF(Data!Z524="AAM",SUMIFS(Data!AX:AX,Data!Z:Z,"TM",Data!X:X,Data!M524),IF(Data!Z524="AM",SUMIFS(Data!AX:AX,Data!Z:Z,"TM",Data!V:V,Data!M524),IF(Data!Z524="AZM",SUMIFS(Data!AX:AX,Data!Z:Z,"TM",Data!U:U,Data!M524),IF(Data!Z524="Zone",SUMIFS(Data!AX:AX,Data!Z:Z,"TM",Data!T:T,Data!M524),IF(Data!Z524="Region",SUMIFS(Data!AX:AX,Data!Z:Z,"TM",Data!S:S,Data!M524),IF(Data!Z524="Country",SUMIFS(Data!AX:AX,Data!Z:Z,"TM",Data!R:R,Data!M524),0)))))))</f>
        <v>1</v>
      </c>
      <c r="AY524" s="18">
        <f>IF(Z524="TM",(COUNTIFS(Orders!AD:AD,Data!M524,Orders!W:W,0,Orders!X:X,0,Orders!S:S,"*Pro*")+COUNTIFS(Orders!AD:AD,Data!M524,Orders!W:W,1,Orders!X:X,1,Orders!S:S,"*Pro*")),IF(Data!Z524="AAM",SUMIFS(Data!AY:AY,Data!Z:Z,"TM",Data!X:X,Data!M524),IF(Data!Z524="AM",SUMIFS(Data!AY:AY,Data!Z:Z,"TM",Data!V:V,Data!M524),IF(Data!Z524="AZM",SUMIFS(Data!AY:AY,Data!Z:Z,"TM",Data!U:U,Data!M524),IF(Data!Z524="Zone",SUMIFS(Data!AY:AY,Data!Z:Z,"TM",Data!T:T,Data!M524),IF(Data!Z524="Region",SUMIFS(Data!AY:AY,Data!Z:Z,"TM",Data!S:S,Data!M524),IF(Data!Z524="Country",SUMIFS(Data!AY:AY,Data!Z:Z,"TM",Data!R:R,Data!M524),0)))))))</f>
        <v>0</v>
      </c>
      <c r="AZ524" s="18">
        <f>IF(Z524="TM",(COUNTIFS(Orders!AD:AD,Data!M524,Orders!W:W,0,Orders!X:X,0,Orders!S:S,"*Tab*")+COUNTIFS(Orders!AD:AD,Data!M524,Orders!W:W,1,Orders!X:X,1,Orders!S:S,"*Tab*")),IF(Data!Z524="AAM",SUMIFS(Data!AZ:AZ,Data!Z:Z,"TM",Data!X:X,Data!M524),IF(Data!Z524="AM",SUMIFS(Data!AZ:AZ,Data!Z:Z,"TM",Data!V:V,Data!M524),IF(Data!Z524="AZM",SUMIFS(Data!AZ:AZ,Data!Z:Z,"TM",Data!U:U,Data!M524),IF(Data!Z524="Zone",SUMIFS(Data!AZ:AZ,Data!Z:Z,"TM",Data!T:T,Data!M524),IF(Data!Z524="Region",SUMIFS(Data!AZ:AZ,Data!Z:Z,"TM",Data!S:S,Data!M524),IF(Data!Z524="Country",SUMIFS(Data!AZ:AZ,Data!Z:Z,"TM",Data!R:R,Data!M524),0)))))))</f>
        <v>2</v>
      </c>
      <c r="BA524" s="18">
        <f>IF(Z524="TM",(COUNTIFS(Orders!AD:AD,Data!M524,Orders!W:W,0,Orders!X:X,0,Orders!S:S,"*Dental*")+COUNTIFS(Orders!AD:AD,Data!M524,Orders!W:W,1,Orders!X:X,1,Orders!S:S,"*Dental*")+COUNTIFS(Orders!AD:AD,Data!M524,Orders!W:W,0,Orders!X:X,0,Orders!S:S,"*Pediatric*")+COUNTIFS(Orders!AD:AD,Data!M524,Orders!W:W,1,Orders!X:X,1,Orders!S:S,"*Pediatric*")),IF(Data!Z524="AAM",SUMIFS(Data!BA:BA,Data!Z:Z,"TM",Data!X:X,Data!M524),IF(Data!Z524="AM",SUMIFS(Data!BA:BA,Data!Z:Z,"TM",Data!V:V,Data!M524),IF(Data!Z524="AZM",SUMIFS(Data!BA:BA,Data!Z:Z,"TM",Data!U:U,Data!M524),IF(Data!Z524="Zone",SUMIFS(Data!BA:BA,Data!Z:Z,"TM",Data!T:T,Data!M524),IF(Data!Z524="Region",SUMIFS(Data!BA:BA,Data!Z:Z,"TM",Data!S:S,Data!M524),IF(Data!Z524="Country",SUMIFS(Data!BA:BA,Data!Z:Z,"TM",Data!R:R,Data!M524),0)))))))</f>
        <v>0</v>
      </c>
      <c r="BB524" s="18">
        <f>IF(Z524="TM",(COUNTIFS(Orders!AD:AD,Data!M524,Orders!W:W,0,Orders!X:X,0,Orders!S:S,"*Fabric*")+COUNTIFS(Orders!AD:AD,Data!M524,Orders!W:W,1,Orders!X:X,1,Orders!S:S,"*Fabric*")),IF(Data!Z524="AAM",SUMIFS(Data!BB:BB,Data!Z:Z,"TM",Data!X:X,Data!M524),IF(Data!Z524="AM",SUMIFS(Data!BB:BB,Data!Z:Z,"TM",Data!V:V,Data!M524),IF(Data!Z524="AZM",SUMIFS(Data!BB:BB,Data!Z:Z,"TM",Data!U:U,Data!M524),IF(Data!Z524="Zone",SUMIFS(Data!BB:BB,Data!Z:Z,"TM",Data!T:T,Data!M524),IF(Data!Z524="Region",SUMIFS(Data!BB:BB,Data!Z:Z,"TM",Data!S:S,Data!M524),IF(Data!Z524="Country",SUMIFS(Data!BB:BB,Data!Z:Z,"TM",Data!R:R,Data!M524),0)))))))</f>
        <v>0</v>
      </c>
    </row>
    <row r="525" spans="1:54" ht="15.75" x14ac:dyDescent="0.3">
      <c r="A525" s="33" t="str">
        <f t="shared" si="156"/>
        <v/>
      </c>
      <c r="B525" s="33" t="b">
        <f t="shared" si="157"/>
        <v>1</v>
      </c>
      <c r="C525" s="33" t="e">
        <f>IF(ISERROR(SMALL($D$4:$D$594,E525)),””,SMALL($D$4:$D$594,E525))</f>
        <v>#NAME?</v>
      </c>
      <c r="D525" s="34" t="str">
        <f t="shared" si="158"/>
        <v/>
      </c>
      <c r="E525" s="33">
        <f>ROWS($E$4:E525)</f>
        <v>522</v>
      </c>
      <c r="F525" s="33">
        <f t="shared" si="159"/>
        <v>0</v>
      </c>
      <c r="G525" s="33">
        <f>IF(OR(Report!$C$7="",Report!$C$7="All Levels"),1,IF(Report!$C$7=Data!Z525,1,0))</f>
        <v>0</v>
      </c>
      <c r="H525" s="33">
        <f t="shared" si="160"/>
        <v>1</v>
      </c>
      <c r="I525" s="33">
        <f t="shared" si="161"/>
        <v>3</v>
      </c>
      <c r="J525" s="33">
        <f>IF(OR(Report!$F$7="",Report!$F$7="All AMs"),1,IF(Report!$F$7=Data!W525,1,0))</f>
        <v>1</v>
      </c>
      <c r="K525" s="33">
        <f>IF(OR(Report!$E$7="",Report!$E$7="All Zones"),1,IF(Report!$E$7=Data!P525,1,0))</f>
        <v>1</v>
      </c>
      <c r="L525" s="33">
        <f>IF(OR(Report!$D$7="",Report!$D$7="All Regions"),1,IF(Report!$D$7=Data!O525,1,0))</f>
        <v>1</v>
      </c>
      <c r="M525" s="67" t="s">
        <v>342</v>
      </c>
      <c r="N525" s="67" t="s">
        <v>1374</v>
      </c>
      <c r="O525" s="68" t="s">
        <v>21</v>
      </c>
      <c r="P525" s="68" t="s">
        <v>691</v>
      </c>
      <c r="Q525" s="68" t="s">
        <v>691</v>
      </c>
      <c r="R525" s="67" t="s">
        <v>777</v>
      </c>
      <c r="S525" s="67" t="s">
        <v>757</v>
      </c>
      <c r="T525" s="67" t="s">
        <v>760</v>
      </c>
      <c r="U525" s="67"/>
      <c r="V525" s="67" t="s">
        <v>859</v>
      </c>
      <c r="W525" s="67" t="s">
        <v>740</v>
      </c>
      <c r="X525" s="67"/>
      <c r="Y525" s="68" t="s">
        <v>361</v>
      </c>
      <c r="Z525" s="68" t="s">
        <v>13</v>
      </c>
      <c r="AA525" s="68" t="s">
        <v>70</v>
      </c>
      <c r="AB525" s="18">
        <f>IF(Z525="TM",IF(AA525="H",(COUNTIFS(Orders!AD:AD,Data!M525,Orders!W:W,0,Orders!X:X,0)+COUNTIFS(Orders!AD:AD,Data!M525,Orders!W:W,1,Orders!X:X,1)),0),IF(Data!Z525="AAM",SUMIFS(Data!AB:AB,Data!Z:Z,"TM",Data!X:X,Data!M525,AA:AA,"H"),IF(Data!Z525="AM",SUMIFS(Data!AB:AB,Data!Z:Z,"TM",Data!V:V,Data!M525,AA:AA,"H"),IF(Data!Z525="AZM",SUMIFS(Data!AB:AB,Data!Z:Z,"TM",Data!U:U,Data!M525,AA:AA,"H"),IF(Data!Z525="ZM",SUMIFS(Data!AB:AB,Data!Z:Z,"TM",Data!T:T,Data!M525,AA:AA,"H"),IF(Data!Z525="RM",SUMIFS(Data!AB:AB,Data!Z:Z,"TM",Data!S:S,Data!M525,AA:AA,"H"),IF(Data!Z525="CM",SUMIFS(Data!AB:AB,Data!Z:Z,"TM",Data!R:R,Data!M525,AA:AA,"H"),"")))))))</f>
        <v>0</v>
      </c>
      <c r="AC525" s="28">
        <f>IF(Z525="TM",IF(AA525="H",(SUMIFS(Orders!AG:AG,Orders!AD:AD,Data!M525,Orders!W:W,0,Orders!X:X,0)+SUMIFS(Orders!AG:AG,Orders!AD:AD,Data!M525,Orders!W:W,1,Orders!X:X,1))/12000,0),IF(Data!Z525="AAM",SUMIFS(Data!AC:AC,Data!Z:Z,"TM",Data!X:X,Data!M525,AA:AA,"H"),IF(Data!Z525="AM",SUMIFS(Data!AC:AC,Data!Z:Z,"TM",Data!V:V,Data!M525,AA:AA,"H"),IF(Data!Z525="AZM",SUMIFS(Data!AC:AC,Data!Z:Z,"TM",Data!U:U,Data!M525,AA:AA,"H"),IF(Data!Z525="Zone",SUMIFS(Data!AC:AC,Data!Z:Z,"TM",Data!T:T,Data!M525,AA:AA,"H"),IF(Data!Z525="Region",SUMIFS(Data!AC:AC,Data!Z:Z,"TM",Data!S:S,Data!M525,AA:AA,"H"),IF(Data!Z525="Country",SUMIFS(Data!AC:AC,Data!Z:Z,"TM",Data!R:R,Data!M525,AA:AA,"H"),"")))))))</f>
        <v>0</v>
      </c>
      <c r="AD525" s="18">
        <f>IF(Z525="TM",0,IF(Data!Z525="AAM",SUMIFS(Data!AD:AD,Data!Z:Z,"TM",Data!X:X,Data!M525,AA:AA,"H"),IF(Data!Z525="AM",SUMIFS(Data!AD:AD,Data!Z:Z,"TM",Data!V:V,Data!M525,AA:AA,"H"),IF(Data!Z525="AZM",SUMIFS(Data!AD:AD,Data!Z:Z,"TM",Data!U:U,Data!M525,AA:AA,"H"),IF(Data!Z525="Zone",SUMIFS(Data!AD:AD,Data!Z:Z,"TM",Data!T:T,Data!M525,AA:AA,"H"),IF(Data!Z525="Region",SUMIFS(Data!AD:AD,Data!Z:Z,"TM",Data!S:S,Data!M525,AA:AA,"H"),IF(Data!Z525="Country",SUMIFS(Data!AD:AD,Data!Z:Z,"TM",Data!R:R,Data!M525,AA:AA,"H"),"")))))))</f>
        <v>0</v>
      </c>
      <c r="AE525" s="27">
        <f t="shared" si="145"/>
        <v>0</v>
      </c>
      <c r="AF525" s="26">
        <f t="shared" si="146"/>
        <v>0</v>
      </c>
      <c r="AG525" s="26">
        <f t="shared" si="147"/>
        <v>0</v>
      </c>
      <c r="AH525" s="26">
        <f t="shared" si="148"/>
        <v>0</v>
      </c>
      <c r="AJ525" s="28">
        <f>IF(Z525="TM",IF(AA525="U",(SUMIFS(Orders!AG:AG,Orders!AD:AD,Data!M525,Orders!W:W,0,Orders!X:X,0)+SUMIFS(Orders!AG:AG,Orders!AD:AD,Data!M525,Orders!W:W,1,Orders!X:X,1))/12000,0),IF(Data!Z525="AAM",SUMIFS(Data!AJ:AJ,Data!Z:Z,"TM",Data!X:X,Data!M525,AA:AA,"U"),IF(Data!Z525="AM",SUMIFS(Data!AJ:AJ,Data!Z:Z,"TM",Data!V:V,Data!M525,AA:AA,"U"),IF(Data!Z525="AZM",SUMIFS(Data!AJ:AJ,Data!Z:Z,"TM",Data!U:U,Data!M525,AA:AA,"U"),IF(Data!Z525="Zone",SUMIFS(Data!AJ:AJ,Data!Z:Z,"TM",Data!T:T,Data!M525,AA:AA,"U"),IF(Data!Z525="Region",SUMIFS(Data!AJ:AJ,Data!Z:Z,"TM",Data!S:S,Data!M525,AA:AA,"U"),IF(Data!Z525="Country",SUMIFS(Data!AJ:AJ,Data!Z:Z,"TM",Data!R:R,Data!M525,AA:AA,"U"),"")))))))</f>
        <v>0</v>
      </c>
      <c r="AK525" s="18">
        <f>IF(Z525="TM",IF(AA525="U",(SUMIFS(Orders!AG:AG,Orders!AD:AD,Data!M525,Orders!W:W,0,Orders!X:X,0)+SUMIFS(Orders!AG:AG,Orders!AD:AD,Data!M525,Orders!W:W,1,Orders!X:X,1)),0),IF(Data!Z525="AAM",SUMIFS(Data!AK:AK,Data!Z:Z,"TM",Data!X:X,Data!M525,AA:AA,"U"),IF(Data!Z525="AM",SUMIFS(Data!AK:AK,Data!Z:Z,"TM",Data!V:V,Data!M525,AA:AA,"U"),IF(Data!Z525="AZM",SUMIFS(Data!AK:AK,Data!Z:Z,"TM",Data!U:U,Data!M525,AA:AA,"U"),IF(Data!Z525="Zone",SUMIFS(Data!AK:AK,Data!Z:Z,"TM",Data!T:T,Data!M525,AA:AA,"U"),IF(Data!Z525="Region",SUMIFS(Data!AK:AK,Data!Z:Z,"TM",Data!S:S,Data!M525,AA:AA,"U"),IF(Data!Z525="Country",SUMIFS(Data!AK:AK,Data!Z:Z,"TM",Data!R:R,Data!M525,AA:AA,"U"),"")))))))</f>
        <v>0</v>
      </c>
      <c r="AL525" s="18">
        <f>IF(Z525="TM",12000*0,IF(Data!Z525="AAM",SUMIFS(Data!AL:AL,Data!Z:Z,"TM",Data!X:X,Data!M525,AA:AA,"H"),IF(Data!Z525="AM",SUMIFS(Data!AL:AL,Data!Z:Z,"TM",Data!V:V,Data!M525,AA:AA,"H"),IF(Data!Z525="AZM",SUMIFS(Data!AL:AL,Data!Z:Z,"TM",Data!U:U,Data!M525,AA:AA,"H"),IF(Data!Z525="Zone",SUMIFS(Data!AL:AL,Data!Z:Z,"TM",Data!T:T,Data!M525,AA:AA,"H"),IF(Data!Z525="Region",SUMIFS(Data!AL:AL,Data!Z:Z,"TM",Data!S:S,Data!M525,AA:AA,"H"),IF(Data!Z525="Country",SUMIFS(Data!AL:AL,Data!Z:Z,"TM",Data!R:R,Data!M525,AA:AA,"H"),"")))))))</f>
        <v>0</v>
      </c>
      <c r="AM525" s="27">
        <f t="shared" si="149"/>
        <v>0</v>
      </c>
      <c r="AN525" s="26">
        <f t="shared" si="150"/>
        <v>0</v>
      </c>
      <c r="AO525" s="26">
        <f t="shared" si="151"/>
        <v>0</v>
      </c>
      <c r="AQ525" s="28">
        <f t="shared" si="152"/>
        <v>0</v>
      </c>
      <c r="AR525" s="18">
        <f t="shared" si="153"/>
        <v>0</v>
      </c>
      <c r="AS525" s="18">
        <f t="shared" si="154"/>
        <v>0</v>
      </c>
      <c r="AT525" s="27">
        <f t="shared" si="155"/>
        <v>0</v>
      </c>
      <c r="AU525" s="27"/>
      <c r="AV525" s="27"/>
      <c r="AW525" s="18">
        <f>IF(Z525="TM",(COUNTIFS(Orders!AD:AD,Data!M525,Orders!W:W,0,Orders!X:X,0,Orders!S:S,"*Ray*")+COUNTIFS(Orders!AD:AD,Data!M525,Orders!W:W,1,Orders!X:X,1,Orders!S:S,"*Ray*")+COUNTIFS(Orders!AD:AD,Data!M525,Orders!W:W,0,Orders!X:X,0,Orders!S:S,"*Fabric*")+COUNTIFS(Orders!AD:AD,Data!M525,Orders!W:W,1,Orders!X:X,1,Orders!S:S,"*Fabric*")),IF(Data!Z525="AAM",SUMIFS(Data!AW:AW,Data!Z:Z,"TM",Data!X:X,Data!M525),IF(Data!Z525="AM",SUMIFS(Data!AW:AW,Data!Z:Z,"TM",Data!V:V,Data!M525),IF(Data!Z525="AZM",SUMIFS(Data!AW:AW,Data!Z:Z,"TM",Data!U:U,Data!M525),IF(Data!Z525="Zone",SUMIFS(Data!AW:AW,Data!Z:Z,"TM",Data!T:T,Data!M525),IF(Data!Z525="Region",SUMIFS(Data!AW:AW,Data!Z:Z,"TM",Data!S:S,Data!M525),IF(Data!Z525="Country",SUMIFS(Data!AW:AW,Data!Z:Z,"TM",Data!R:R,Data!M525),0)))))))</f>
        <v>0</v>
      </c>
      <c r="AX525" s="18">
        <f>IF(Z525="TM",(COUNTIFS(Orders!AD:AD,Data!M525,Orders!W:W,0,Orders!X:X,0,Orders!S:S,"*Starter*")+COUNTIFS(Orders!AD:AD,Data!M525,Orders!W:W,1,Orders!X:X,1,Orders!S:S,"*Starter*")),IF(Data!Z525="AAM",SUMIFS(Data!AX:AX,Data!Z:Z,"TM",Data!X:X,Data!M525),IF(Data!Z525="AM",SUMIFS(Data!AX:AX,Data!Z:Z,"TM",Data!V:V,Data!M525),IF(Data!Z525="AZM",SUMIFS(Data!AX:AX,Data!Z:Z,"TM",Data!U:U,Data!M525),IF(Data!Z525="Zone",SUMIFS(Data!AX:AX,Data!Z:Z,"TM",Data!T:T,Data!M525),IF(Data!Z525="Region",SUMIFS(Data!AX:AX,Data!Z:Z,"TM",Data!S:S,Data!M525),IF(Data!Z525="Country",SUMIFS(Data!AX:AX,Data!Z:Z,"TM",Data!R:R,Data!M525),0)))))))</f>
        <v>0</v>
      </c>
      <c r="AY525" s="18">
        <f>IF(Z525="TM",(COUNTIFS(Orders!AD:AD,Data!M525,Orders!W:W,0,Orders!X:X,0,Orders!S:S,"*Pro*")+COUNTIFS(Orders!AD:AD,Data!M525,Orders!W:W,1,Orders!X:X,1,Orders!S:S,"*Pro*")),IF(Data!Z525="AAM",SUMIFS(Data!AY:AY,Data!Z:Z,"TM",Data!X:X,Data!M525),IF(Data!Z525="AM",SUMIFS(Data!AY:AY,Data!Z:Z,"TM",Data!V:V,Data!M525),IF(Data!Z525="AZM",SUMIFS(Data!AY:AY,Data!Z:Z,"TM",Data!U:U,Data!M525),IF(Data!Z525="Zone",SUMIFS(Data!AY:AY,Data!Z:Z,"TM",Data!T:T,Data!M525),IF(Data!Z525="Region",SUMIFS(Data!AY:AY,Data!Z:Z,"TM",Data!S:S,Data!M525),IF(Data!Z525="Country",SUMIFS(Data!AY:AY,Data!Z:Z,"TM",Data!R:R,Data!M525),0)))))))</f>
        <v>0</v>
      </c>
      <c r="AZ525" s="18">
        <f>IF(Z525="TM",(COUNTIFS(Orders!AD:AD,Data!M525,Orders!W:W,0,Orders!X:X,0,Orders!S:S,"*Tab*")+COUNTIFS(Orders!AD:AD,Data!M525,Orders!W:W,1,Orders!X:X,1,Orders!S:S,"*Tab*")),IF(Data!Z525="AAM",SUMIFS(Data!AZ:AZ,Data!Z:Z,"TM",Data!X:X,Data!M525),IF(Data!Z525="AM",SUMIFS(Data!AZ:AZ,Data!Z:Z,"TM",Data!V:V,Data!M525),IF(Data!Z525="AZM",SUMIFS(Data!AZ:AZ,Data!Z:Z,"TM",Data!U:U,Data!M525),IF(Data!Z525="Zone",SUMIFS(Data!AZ:AZ,Data!Z:Z,"TM",Data!T:T,Data!M525),IF(Data!Z525="Region",SUMIFS(Data!AZ:AZ,Data!Z:Z,"TM",Data!S:S,Data!M525),IF(Data!Z525="Country",SUMIFS(Data!AZ:AZ,Data!Z:Z,"TM",Data!R:R,Data!M525),0)))))))</f>
        <v>0</v>
      </c>
      <c r="BA525" s="18">
        <f>IF(Z525="TM",(COUNTIFS(Orders!AD:AD,Data!M525,Orders!W:W,0,Orders!X:X,0,Orders!S:S,"*Dental*")+COUNTIFS(Orders!AD:AD,Data!M525,Orders!W:W,1,Orders!X:X,1,Orders!S:S,"*Dental*")+COUNTIFS(Orders!AD:AD,Data!M525,Orders!W:W,0,Orders!X:X,0,Orders!S:S,"*Pediatric*")+COUNTIFS(Orders!AD:AD,Data!M525,Orders!W:W,1,Orders!X:X,1,Orders!S:S,"*Pediatric*")),IF(Data!Z525="AAM",SUMIFS(Data!BA:BA,Data!Z:Z,"TM",Data!X:X,Data!M525),IF(Data!Z525="AM",SUMIFS(Data!BA:BA,Data!Z:Z,"TM",Data!V:V,Data!M525),IF(Data!Z525="AZM",SUMIFS(Data!BA:BA,Data!Z:Z,"TM",Data!U:U,Data!M525),IF(Data!Z525="Zone",SUMIFS(Data!BA:BA,Data!Z:Z,"TM",Data!T:T,Data!M525),IF(Data!Z525="Region",SUMIFS(Data!BA:BA,Data!Z:Z,"TM",Data!S:S,Data!M525),IF(Data!Z525="Country",SUMIFS(Data!BA:BA,Data!Z:Z,"TM",Data!R:R,Data!M525),0)))))))</f>
        <v>0</v>
      </c>
      <c r="BB525" s="18">
        <f>IF(Z525="TM",(COUNTIFS(Orders!AD:AD,Data!M525,Orders!W:W,0,Orders!X:X,0,Orders!S:S,"*Fabric*")+COUNTIFS(Orders!AD:AD,Data!M525,Orders!W:W,1,Orders!X:X,1,Orders!S:S,"*Fabric*")),IF(Data!Z525="AAM",SUMIFS(Data!BB:BB,Data!Z:Z,"TM",Data!X:X,Data!M525),IF(Data!Z525="AM",SUMIFS(Data!BB:BB,Data!Z:Z,"TM",Data!V:V,Data!M525),IF(Data!Z525="AZM",SUMIFS(Data!BB:BB,Data!Z:Z,"TM",Data!U:U,Data!M525),IF(Data!Z525="Zone",SUMIFS(Data!BB:BB,Data!Z:Z,"TM",Data!T:T,Data!M525),IF(Data!Z525="Region",SUMIFS(Data!BB:BB,Data!Z:Z,"TM",Data!S:S,Data!M525),IF(Data!Z525="Country",SUMIFS(Data!BB:BB,Data!Z:Z,"TM",Data!R:R,Data!M525),0)))))))</f>
        <v>0</v>
      </c>
    </row>
    <row r="526" spans="1:54" ht="15.75" x14ac:dyDescent="0.3">
      <c r="A526" s="33" t="str">
        <f t="shared" si="156"/>
        <v/>
      </c>
      <c r="B526" s="33" t="b">
        <f t="shared" si="157"/>
        <v>1</v>
      </c>
      <c r="C526" s="33" t="e">
        <f>IF(ISERROR(SMALL($D$4:$D$594,E526)),””,SMALL($D$4:$D$594,E526))</f>
        <v>#NAME?</v>
      </c>
      <c r="D526" s="34" t="str">
        <f t="shared" si="158"/>
        <v/>
      </c>
      <c r="E526" s="33">
        <f>ROWS($E$4:E526)</f>
        <v>523</v>
      </c>
      <c r="F526" s="33">
        <f t="shared" si="159"/>
        <v>0</v>
      </c>
      <c r="G526" s="33">
        <f>IF(OR(Report!$C$7="",Report!$C$7="All Levels"),1,IF(Report!$C$7=Data!Z526,1,0))</f>
        <v>0</v>
      </c>
      <c r="H526" s="33">
        <f t="shared" si="160"/>
        <v>1</v>
      </c>
      <c r="I526" s="33">
        <f t="shared" si="161"/>
        <v>3</v>
      </c>
      <c r="J526" s="33">
        <f>IF(OR(Report!$F$7="",Report!$F$7="All AMs"),1,IF(Report!$F$7=Data!W526,1,0))</f>
        <v>1</v>
      </c>
      <c r="K526" s="33">
        <f>IF(OR(Report!$E$7="",Report!$E$7="All Zones"),1,IF(Report!$E$7=Data!P526,1,0))</f>
        <v>1</v>
      </c>
      <c r="L526" s="33">
        <f>IF(OR(Report!$D$7="",Report!$D$7="All Regions"),1,IF(Report!$D$7=Data!O526,1,0))</f>
        <v>1</v>
      </c>
      <c r="M526" s="67" t="s">
        <v>151</v>
      </c>
      <c r="N526" s="67" t="s">
        <v>1375</v>
      </c>
      <c r="O526" s="68" t="s">
        <v>21</v>
      </c>
      <c r="P526" s="68" t="s">
        <v>691</v>
      </c>
      <c r="Q526" s="68" t="s">
        <v>691</v>
      </c>
      <c r="R526" s="67" t="s">
        <v>777</v>
      </c>
      <c r="S526" s="67" t="s">
        <v>757</v>
      </c>
      <c r="T526" s="67" t="s">
        <v>760</v>
      </c>
      <c r="U526" s="67"/>
      <c r="V526" s="67" t="s">
        <v>859</v>
      </c>
      <c r="W526" s="67" t="s">
        <v>740</v>
      </c>
      <c r="X526" s="67"/>
      <c r="Y526" s="68" t="s">
        <v>361</v>
      </c>
      <c r="Z526" s="68" t="s">
        <v>13</v>
      </c>
      <c r="AA526" s="68" t="s">
        <v>70</v>
      </c>
      <c r="AB526" s="18">
        <f>IF(Z526="TM",IF(AA526="H",(COUNTIFS(Orders!AD:AD,Data!M526,Orders!W:W,0,Orders!X:X,0)+COUNTIFS(Orders!AD:AD,Data!M526,Orders!W:W,1,Orders!X:X,1)),0),IF(Data!Z526="AAM",SUMIFS(Data!AB:AB,Data!Z:Z,"TM",Data!X:X,Data!M526,AA:AA,"H"),IF(Data!Z526="AM",SUMIFS(Data!AB:AB,Data!Z:Z,"TM",Data!V:V,Data!M526,AA:AA,"H"),IF(Data!Z526="AZM",SUMIFS(Data!AB:AB,Data!Z:Z,"TM",Data!U:U,Data!M526,AA:AA,"H"),IF(Data!Z526="ZM",SUMIFS(Data!AB:AB,Data!Z:Z,"TM",Data!T:T,Data!M526,AA:AA,"H"),IF(Data!Z526="RM",SUMIFS(Data!AB:AB,Data!Z:Z,"TM",Data!S:S,Data!M526,AA:AA,"H"),IF(Data!Z526="CM",SUMIFS(Data!AB:AB,Data!Z:Z,"TM",Data!R:R,Data!M526,AA:AA,"H"),"")))))))</f>
        <v>2</v>
      </c>
      <c r="AC526" s="28">
        <f>IF(Z526="TM",IF(AA526="H",(SUMIFS(Orders!AG:AG,Orders!AD:AD,Data!M526,Orders!W:W,0,Orders!X:X,0)+SUMIFS(Orders!AG:AG,Orders!AD:AD,Data!M526,Orders!W:W,1,Orders!X:X,1))/12000,0),IF(Data!Z526="AAM",SUMIFS(Data!AC:AC,Data!Z:Z,"TM",Data!X:X,Data!M526,AA:AA,"H"),IF(Data!Z526="AM",SUMIFS(Data!AC:AC,Data!Z:Z,"TM",Data!V:V,Data!M526,AA:AA,"H"),IF(Data!Z526="AZM",SUMIFS(Data!AC:AC,Data!Z:Z,"TM",Data!U:U,Data!M526,AA:AA,"H"),IF(Data!Z526="Zone",SUMIFS(Data!AC:AC,Data!Z:Z,"TM",Data!T:T,Data!M526,AA:AA,"H"),IF(Data!Z526="Region",SUMIFS(Data!AC:AC,Data!Z:Z,"TM",Data!S:S,Data!M526,AA:AA,"H"),IF(Data!Z526="Country",SUMIFS(Data!AC:AC,Data!Z:Z,"TM",Data!R:R,Data!M526,AA:AA,"H"),"")))))))</f>
        <v>2.5156666666666667</v>
      </c>
      <c r="AD526" s="18">
        <f>IF(Z526="TM",0,IF(Data!Z526="AAM",SUMIFS(Data!AD:AD,Data!Z:Z,"TM",Data!X:X,Data!M526,AA:AA,"H"),IF(Data!Z526="AM",SUMIFS(Data!AD:AD,Data!Z:Z,"TM",Data!V:V,Data!M526,AA:AA,"H"),IF(Data!Z526="AZM",SUMIFS(Data!AD:AD,Data!Z:Z,"TM",Data!U:U,Data!M526,AA:AA,"H"),IF(Data!Z526="Zone",SUMIFS(Data!AD:AD,Data!Z:Z,"TM",Data!T:T,Data!M526,AA:AA,"H"),IF(Data!Z526="Region",SUMIFS(Data!AD:AD,Data!Z:Z,"TM",Data!S:S,Data!M526,AA:AA,"H"),IF(Data!Z526="Country",SUMIFS(Data!AD:AD,Data!Z:Z,"TM",Data!R:R,Data!M526,AA:AA,"H"),"")))))))</f>
        <v>0</v>
      </c>
      <c r="AE526" s="27">
        <f t="shared" si="145"/>
        <v>0</v>
      </c>
      <c r="AF526" s="26">
        <f t="shared" si="146"/>
        <v>1257.8333333333333</v>
      </c>
      <c r="AG526" s="26">
        <f t="shared" si="147"/>
        <v>2.5156666666666667</v>
      </c>
      <c r="AH526" s="26">
        <f t="shared" si="148"/>
        <v>0</v>
      </c>
      <c r="AJ526" s="28">
        <f>IF(Z526="TM",IF(AA526="U",(SUMIFS(Orders!AG:AG,Orders!AD:AD,Data!M526,Orders!W:W,0,Orders!X:X,0)+SUMIFS(Orders!AG:AG,Orders!AD:AD,Data!M526,Orders!W:W,1,Orders!X:X,1))/12000,0),IF(Data!Z526="AAM",SUMIFS(Data!AJ:AJ,Data!Z:Z,"TM",Data!X:X,Data!M526,AA:AA,"U"),IF(Data!Z526="AM",SUMIFS(Data!AJ:AJ,Data!Z:Z,"TM",Data!V:V,Data!M526,AA:AA,"U"),IF(Data!Z526="AZM",SUMIFS(Data!AJ:AJ,Data!Z:Z,"TM",Data!U:U,Data!M526,AA:AA,"U"),IF(Data!Z526="Zone",SUMIFS(Data!AJ:AJ,Data!Z:Z,"TM",Data!T:T,Data!M526,AA:AA,"U"),IF(Data!Z526="Region",SUMIFS(Data!AJ:AJ,Data!Z:Z,"TM",Data!S:S,Data!M526,AA:AA,"U"),IF(Data!Z526="Country",SUMIFS(Data!AJ:AJ,Data!Z:Z,"TM",Data!R:R,Data!M526,AA:AA,"U"),"")))))))</f>
        <v>0</v>
      </c>
      <c r="AK526" s="18">
        <f>IF(Z526="TM",IF(AA526="U",(SUMIFS(Orders!AG:AG,Orders!AD:AD,Data!M526,Orders!W:W,0,Orders!X:X,0)+SUMIFS(Orders!AG:AG,Orders!AD:AD,Data!M526,Orders!W:W,1,Orders!X:X,1)),0),IF(Data!Z526="AAM",SUMIFS(Data!AK:AK,Data!Z:Z,"TM",Data!X:X,Data!M526,AA:AA,"U"),IF(Data!Z526="AM",SUMIFS(Data!AK:AK,Data!Z:Z,"TM",Data!V:V,Data!M526,AA:AA,"U"),IF(Data!Z526="AZM",SUMIFS(Data!AK:AK,Data!Z:Z,"TM",Data!U:U,Data!M526,AA:AA,"U"),IF(Data!Z526="Zone",SUMIFS(Data!AK:AK,Data!Z:Z,"TM",Data!T:T,Data!M526,AA:AA,"U"),IF(Data!Z526="Region",SUMIFS(Data!AK:AK,Data!Z:Z,"TM",Data!S:S,Data!M526,AA:AA,"U"),IF(Data!Z526="Country",SUMIFS(Data!AK:AK,Data!Z:Z,"TM",Data!R:R,Data!M526,AA:AA,"U"),"")))))))</f>
        <v>0</v>
      </c>
      <c r="AL526" s="18">
        <f>IF(Z526="TM",12000*0,IF(Data!Z526="AAM",SUMIFS(Data!AL:AL,Data!Z:Z,"TM",Data!X:X,Data!M526,AA:AA,"H"),IF(Data!Z526="AM",SUMIFS(Data!AL:AL,Data!Z:Z,"TM",Data!V:V,Data!M526,AA:AA,"H"),IF(Data!Z526="AZM",SUMIFS(Data!AL:AL,Data!Z:Z,"TM",Data!U:U,Data!M526,AA:AA,"H"),IF(Data!Z526="Zone",SUMIFS(Data!AL:AL,Data!Z:Z,"TM",Data!T:T,Data!M526,AA:AA,"H"),IF(Data!Z526="Region",SUMIFS(Data!AL:AL,Data!Z:Z,"TM",Data!S:S,Data!M526,AA:AA,"H"),IF(Data!Z526="Country",SUMIFS(Data!AL:AL,Data!Z:Z,"TM",Data!R:R,Data!M526,AA:AA,"H"),"")))))))</f>
        <v>0</v>
      </c>
      <c r="AM526" s="27">
        <f t="shared" si="149"/>
        <v>0</v>
      </c>
      <c r="AN526" s="26">
        <f t="shared" si="150"/>
        <v>2.5156666666666667</v>
      </c>
      <c r="AO526" s="26">
        <f t="shared" si="151"/>
        <v>0</v>
      </c>
      <c r="AQ526" s="28">
        <f t="shared" si="152"/>
        <v>2.5156666666666667</v>
      </c>
      <c r="AR526" s="18">
        <f t="shared" si="153"/>
        <v>30188</v>
      </c>
      <c r="AS526" s="18">
        <f t="shared" si="154"/>
        <v>0</v>
      </c>
      <c r="AT526" s="27">
        <f t="shared" si="155"/>
        <v>0</v>
      </c>
      <c r="AU526" s="27"/>
      <c r="AV526" s="27"/>
      <c r="AW526" s="18">
        <f>IF(Z526="TM",(COUNTIFS(Orders!AD:AD,Data!M526,Orders!W:W,0,Orders!X:X,0,Orders!S:S,"*Ray*")+COUNTIFS(Orders!AD:AD,Data!M526,Orders!W:W,1,Orders!X:X,1,Orders!S:S,"*Ray*")+COUNTIFS(Orders!AD:AD,Data!M526,Orders!W:W,0,Orders!X:X,0,Orders!S:S,"*Fabric*")+COUNTIFS(Orders!AD:AD,Data!M526,Orders!W:W,1,Orders!X:X,1,Orders!S:S,"*Fabric*")),IF(Data!Z526="AAM",SUMIFS(Data!AW:AW,Data!Z:Z,"TM",Data!X:X,Data!M526),IF(Data!Z526="AM",SUMIFS(Data!AW:AW,Data!Z:Z,"TM",Data!V:V,Data!M526),IF(Data!Z526="AZM",SUMIFS(Data!AW:AW,Data!Z:Z,"TM",Data!U:U,Data!M526),IF(Data!Z526="Zone",SUMIFS(Data!AW:AW,Data!Z:Z,"TM",Data!T:T,Data!M526),IF(Data!Z526="Region",SUMIFS(Data!AW:AW,Data!Z:Z,"TM",Data!S:S,Data!M526),IF(Data!Z526="Country",SUMIFS(Data!AW:AW,Data!Z:Z,"TM",Data!R:R,Data!M526),0)))))))</f>
        <v>1</v>
      </c>
      <c r="AX526" s="18">
        <f>IF(Z526="TM",(COUNTIFS(Orders!AD:AD,Data!M526,Orders!W:W,0,Orders!X:X,0,Orders!S:S,"*Starter*")+COUNTIFS(Orders!AD:AD,Data!M526,Orders!W:W,1,Orders!X:X,1,Orders!S:S,"*Starter*")),IF(Data!Z526="AAM",SUMIFS(Data!AX:AX,Data!Z:Z,"TM",Data!X:X,Data!M526),IF(Data!Z526="AM",SUMIFS(Data!AX:AX,Data!Z:Z,"TM",Data!V:V,Data!M526),IF(Data!Z526="AZM",SUMIFS(Data!AX:AX,Data!Z:Z,"TM",Data!U:U,Data!M526),IF(Data!Z526="Zone",SUMIFS(Data!AX:AX,Data!Z:Z,"TM",Data!T:T,Data!M526),IF(Data!Z526="Region",SUMIFS(Data!AX:AX,Data!Z:Z,"TM",Data!S:S,Data!M526),IF(Data!Z526="Country",SUMIFS(Data!AX:AX,Data!Z:Z,"TM",Data!R:R,Data!M526),0)))))))</f>
        <v>1</v>
      </c>
      <c r="AY526" s="18">
        <f>IF(Z526="TM",(COUNTIFS(Orders!AD:AD,Data!M526,Orders!W:W,0,Orders!X:X,0,Orders!S:S,"*Pro*")+COUNTIFS(Orders!AD:AD,Data!M526,Orders!W:W,1,Orders!X:X,1,Orders!S:S,"*Pro*")),IF(Data!Z526="AAM",SUMIFS(Data!AY:AY,Data!Z:Z,"TM",Data!X:X,Data!M526),IF(Data!Z526="AM",SUMIFS(Data!AY:AY,Data!Z:Z,"TM",Data!V:V,Data!M526),IF(Data!Z526="AZM",SUMIFS(Data!AY:AY,Data!Z:Z,"TM",Data!U:U,Data!M526),IF(Data!Z526="Zone",SUMIFS(Data!AY:AY,Data!Z:Z,"TM",Data!T:T,Data!M526),IF(Data!Z526="Region",SUMIFS(Data!AY:AY,Data!Z:Z,"TM",Data!S:S,Data!M526),IF(Data!Z526="Country",SUMIFS(Data!AY:AY,Data!Z:Z,"TM",Data!R:R,Data!M526),0)))))))</f>
        <v>0</v>
      </c>
      <c r="AZ526" s="18">
        <f>IF(Z526="TM",(COUNTIFS(Orders!AD:AD,Data!M526,Orders!W:W,0,Orders!X:X,0,Orders!S:S,"*Tab*")+COUNTIFS(Orders!AD:AD,Data!M526,Orders!W:W,1,Orders!X:X,1,Orders!S:S,"*Tab*")),IF(Data!Z526="AAM",SUMIFS(Data!AZ:AZ,Data!Z:Z,"TM",Data!X:X,Data!M526),IF(Data!Z526="AM",SUMIFS(Data!AZ:AZ,Data!Z:Z,"TM",Data!V:V,Data!M526),IF(Data!Z526="AZM",SUMIFS(Data!AZ:AZ,Data!Z:Z,"TM",Data!U:U,Data!M526),IF(Data!Z526="Zone",SUMIFS(Data!AZ:AZ,Data!Z:Z,"TM",Data!T:T,Data!M526),IF(Data!Z526="Region",SUMIFS(Data!AZ:AZ,Data!Z:Z,"TM",Data!S:S,Data!M526),IF(Data!Z526="Country",SUMIFS(Data!AZ:AZ,Data!Z:Z,"TM",Data!R:R,Data!M526),0)))))))</f>
        <v>2</v>
      </c>
      <c r="BA526" s="18">
        <f>IF(Z526="TM",(COUNTIFS(Orders!AD:AD,Data!M526,Orders!W:W,0,Orders!X:X,0,Orders!S:S,"*Dental*")+COUNTIFS(Orders!AD:AD,Data!M526,Orders!W:W,1,Orders!X:X,1,Orders!S:S,"*Dental*")+COUNTIFS(Orders!AD:AD,Data!M526,Orders!W:W,0,Orders!X:X,0,Orders!S:S,"*Pediatric*")+COUNTIFS(Orders!AD:AD,Data!M526,Orders!W:W,1,Orders!X:X,1,Orders!S:S,"*Pediatric*")),IF(Data!Z526="AAM",SUMIFS(Data!BA:BA,Data!Z:Z,"TM",Data!X:X,Data!M526),IF(Data!Z526="AM",SUMIFS(Data!BA:BA,Data!Z:Z,"TM",Data!V:V,Data!M526),IF(Data!Z526="AZM",SUMIFS(Data!BA:BA,Data!Z:Z,"TM",Data!U:U,Data!M526),IF(Data!Z526="Zone",SUMIFS(Data!BA:BA,Data!Z:Z,"TM",Data!T:T,Data!M526),IF(Data!Z526="Region",SUMIFS(Data!BA:BA,Data!Z:Z,"TM",Data!S:S,Data!M526),IF(Data!Z526="Country",SUMIFS(Data!BA:BA,Data!Z:Z,"TM",Data!R:R,Data!M526),0)))))))</f>
        <v>0</v>
      </c>
      <c r="BB526" s="18">
        <f>IF(Z526="TM",(COUNTIFS(Orders!AD:AD,Data!M526,Orders!W:W,0,Orders!X:X,0,Orders!S:S,"*Fabric*")+COUNTIFS(Orders!AD:AD,Data!M526,Orders!W:W,1,Orders!X:X,1,Orders!S:S,"*Fabric*")),IF(Data!Z526="AAM",SUMIFS(Data!BB:BB,Data!Z:Z,"TM",Data!X:X,Data!M526),IF(Data!Z526="AM",SUMIFS(Data!BB:BB,Data!Z:Z,"TM",Data!V:V,Data!M526),IF(Data!Z526="AZM",SUMIFS(Data!BB:BB,Data!Z:Z,"TM",Data!U:U,Data!M526),IF(Data!Z526="Zone",SUMIFS(Data!BB:BB,Data!Z:Z,"TM",Data!T:T,Data!M526),IF(Data!Z526="Region",SUMIFS(Data!BB:BB,Data!Z:Z,"TM",Data!S:S,Data!M526),IF(Data!Z526="Country",SUMIFS(Data!BB:BB,Data!Z:Z,"TM",Data!R:R,Data!M526),0)))))))</f>
        <v>0</v>
      </c>
    </row>
    <row r="527" spans="1:54" ht="15.75" x14ac:dyDescent="0.3">
      <c r="A527" s="33" t="str">
        <f t="shared" si="156"/>
        <v/>
      </c>
      <c r="B527" s="33" t="b">
        <f t="shared" si="157"/>
        <v>1</v>
      </c>
      <c r="C527" s="33" t="e">
        <f>IF(ISERROR(SMALL($D$4:$D$594,E527)),””,SMALL($D$4:$D$594,E527))</f>
        <v>#NAME?</v>
      </c>
      <c r="D527" s="34" t="str">
        <f t="shared" si="158"/>
        <v/>
      </c>
      <c r="E527" s="33">
        <f>ROWS($E$4:E527)</f>
        <v>524</v>
      </c>
      <c r="F527" s="33">
        <f t="shared" si="159"/>
        <v>0</v>
      </c>
      <c r="G527" s="33">
        <f>IF(OR(Report!$C$7="",Report!$C$7="All Levels"),1,IF(Report!$C$7=Data!Z527,1,0))</f>
        <v>0</v>
      </c>
      <c r="H527" s="33">
        <f t="shared" si="160"/>
        <v>1</v>
      </c>
      <c r="I527" s="33">
        <f t="shared" si="161"/>
        <v>3</v>
      </c>
      <c r="J527" s="33">
        <f>IF(OR(Report!$F$7="",Report!$F$7="All AMs"),1,IF(Report!$F$7=Data!W527,1,0))</f>
        <v>1</v>
      </c>
      <c r="K527" s="33">
        <f>IF(OR(Report!$E$7="",Report!$E$7="All Zones"),1,IF(Report!$E$7=Data!P527,1,0))</f>
        <v>1</v>
      </c>
      <c r="L527" s="33">
        <f>IF(OR(Report!$D$7="",Report!$D$7="All Regions"),1,IF(Report!$D$7=Data!O527,1,0))</f>
        <v>1</v>
      </c>
      <c r="M527" s="67" t="s">
        <v>516</v>
      </c>
      <c r="N527" s="67" t="s">
        <v>1376</v>
      </c>
      <c r="O527" s="68" t="s">
        <v>21</v>
      </c>
      <c r="P527" s="68" t="s">
        <v>691</v>
      </c>
      <c r="Q527" s="68" t="s">
        <v>691</v>
      </c>
      <c r="R527" s="67" t="s">
        <v>777</v>
      </c>
      <c r="S527" s="67" t="s">
        <v>757</v>
      </c>
      <c r="T527" s="67" t="s">
        <v>760</v>
      </c>
      <c r="U527" s="67"/>
      <c r="V527" s="67" t="s">
        <v>859</v>
      </c>
      <c r="W527" s="67" t="s">
        <v>740</v>
      </c>
      <c r="X527" s="67"/>
      <c r="Y527" s="68" t="s">
        <v>361</v>
      </c>
      <c r="Z527" s="68" t="s">
        <v>13</v>
      </c>
      <c r="AA527" s="68" t="s">
        <v>70</v>
      </c>
      <c r="AB527" s="18">
        <f>IF(Z527="TM",IF(AA527="H",(COUNTIFS(Orders!AD:AD,Data!M527,Orders!W:W,0,Orders!X:X,0)+COUNTIFS(Orders!AD:AD,Data!M527,Orders!W:W,1,Orders!X:X,1)),0),IF(Data!Z527="AAM",SUMIFS(Data!AB:AB,Data!Z:Z,"TM",Data!X:X,Data!M527,AA:AA,"H"),IF(Data!Z527="AM",SUMIFS(Data!AB:AB,Data!Z:Z,"TM",Data!V:V,Data!M527,AA:AA,"H"),IF(Data!Z527="AZM",SUMIFS(Data!AB:AB,Data!Z:Z,"TM",Data!U:U,Data!M527,AA:AA,"H"),IF(Data!Z527="ZM",SUMIFS(Data!AB:AB,Data!Z:Z,"TM",Data!T:T,Data!M527,AA:AA,"H"),IF(Data!Z527="RM",SUMIFS(Data!AB:AB,Data!Z:Z,"TM",Data!S:S,Data!M527,AA:AA,"H"),IF(Data!Z527="CM",SUMIFS(Data!AB:AB,Data!Z:Z,"TM",Data!R:R,Data!M527,AA:AA,"H"),"")))))))</f>
        <v>0</v>
      </c>
      <c r="AC527" s="28">
        <f>IF(Z527="TM",IF(AA527="H",(SUMIFS(Orders!AG:AG,Orders!AD:AD,Data!M527,Orders!W:W,0,Orders!X:X,0)+SUMIFS(Orders!AG:AG,Orders!AD:AD,Data!M527,Orders!W:W,1,Orders!X:X,1))/12000,0),IF(Data!Z527="AAM",SUMIFS(Data!AC:AC,Data!Z:Z,"TM",Data!X:X,Data!M527,AA:AA,"H"),IF(Data!Z527="AM",SUMIFS(Data!AC:AC,Data!Z:Z,"TM",Data!V:V,Data!M527,AA:AA,"H"),IF(Data!Z527="AZM",SUMIFS(Data!AC:AC,Data!Z:Z,"TM",Data!U:U,Data!M527,AA:AA,"H"),IF(Data!Z527="Zone",SUMIFS(Data!AC:AC,Data!Z:Z,"TM",Data!T:T,Data!M527,AA:AA,"H"),IF(Data!Z527="Region",SUMIFS(Data!AC:AC,Data!Z:Z,"TM",Data!S:S,Data!M527,AA:AA,"H"),IF(Data!Z527="Country",SUMIFS(Data!AC:AC,Data!Z:Z,"TM",Data!R:R,Data!M527,AA:AA,"H"),"")))))))</f>
        <v>0</v>
      </c>
      <c r="AD527" s="18">
        <f>IF(Z527="TM",0,IF(Data!Z527="AAM",SUMIFS(Data!AD:AD,Data!Z:Z,"TM",Data!X:X,Data!M527,AA:AA,"H"),IF(Data!Z527="AM",SUMIFS(Data!AD:AD,Data!Z:Z,"TM",Data!V:V,Data!M527,AA:AA,"H"),IF(Data!Z527="AZM",SUMIFS(Data!AD:AD,Data!Z:Z,"TM",Data!U:U,Data!M527,AA:AA,"H"),IF(Data!Z527="Zone",SUMIFS(Data!AD:AD,Data!Z:Z,"TM",Data!T:T,Data!M527,AA:AA,"H"),IF(Data!Z527="Region",SUMIFS(Data!AD:AD,Data!Z:Z,"TM",Data!S:S,Data!M527,AA:AA,"H"),IF(Data!Z527="Country",SUMIFS(Data!AD:AD,Data!Z:Z,"TM",Data!R:R,Data!M527,AA:AA,"H"),"")))))))</f>
        <v>0</v>
      </c>
      <c r="AE527" s="27">
        <f t="shared" si="145"/>
        <v>0</v>
      </c>
      <c r="AF527" s="26">
        <f t="shared" si="146"/>
        <v>0</v>
      </c>
      <c r="AG527" s="26">
        <f t="shared" si="147"/>
        <v>0</v>
      </c>
      <c r="AH527" s="26">
        <f t="shared" si="148"/>
        <v>0</v>
      </c>
      <c r="AJ527" s="28">
        <f>IF(Z527="TM",IF(AA527="U",(SUMIFS(Orders!AG:AG,Orders!AD:AD,Data!M527,Orders!W:W,0,Orders!X:X,0)+SUMIFS(Orders!AG:AG,Orders!AD:AD,Data!M527,Orders!W:W,1,Orders!X:X,1))/12000,0),IF(Data!Z527="AAM",SUMIFS(Data!AJ:AJ,Data!Z:Z,"TM",Data!X:X,Data!M527,AA:AA,"U"),IF(Data!Z527="AM",SUMIFS(Data!AJ:AJ,Data!Z:Z,"TM",Data!V:V,Data!M527,AA:AA,"U"),IF(Data!Z527="AZM",SUMIFS(Data!AJ:AJ,Data!Z:Z,"TM",Data!U:U,Data!M527,AA:AA,"U"),IF(Data!Z527="Zone",SUMIFS(Data!AJ:AJ,Data!Z:Z,"TM",Data!T:T,Data!M527,AA:AA,"U"),IF(Data!Z527="Region",SUMIFS(Data!AJ:AJ,Data!Z:Z,"TM",Data!S:S,Data!M527,AA:AA,"U"),IF(Data!Z527="Country",SUMIFS(Data!AJ:AJ,Data!Z:Z,"TM",Data!R:R,Data!M527,AA:AA,"U"),"")))))))</f>
        <v>0</v>
      </c>
      <c r="AK527" s="18">
        <f>IF(Z527="TM",IF(AA527="U",(SUMIFS(Orders!AG:AG,Orders!AD:AD,Data!M527,Orders!W:W,0,Orders!X:X,0)+SUMIFS(Orders!AG:AG,Orders!AD:AD,Data!M527,Orders!W:W,1,Orders!X:X,1)),0),IF(Data!Z527="AAM",SUMIFS(Data!AK:AK,Data!Z:Z,"TM",Data!X:X,Data!M527,AA:AA,"U"),IF(Data!Z527="AM",SUMIFS(Data!AK:AK,Data!Z:Z,"TM",Data!V:V,Data!M527,AA:AA,"U"),IF(Data!Z527="AZM",SUMIFS(Data!AK:AK,Data!Z:Z,"TM",Data!U:U,Data!M527,AA:AA,"U"),IF(Data!Z527="Zone",SUMIFS(Data!AK:AK,Data!Z:Z,"TM",Data!T:T,Data!M527,AA:AA,"U"),IF(Data!Z527="Region",SUMIFS(Data!AK:AK,Data!Z:Z,"TM",Data!S:S,Data!M527,AA:AA,"U"),IF(Data!Z527="Country",SUMIFS(Data!AK:AK,Data!Z:Z,"TM",Data!R:R,Data!M527,AA:AA,"U"),"")))))))</f>
        <v>0</v>
      </c>
      <c r="AL527" s="18">
        <f>IF(Z527="TM",12000*0,IF(Data!Z527="AAM",SUMIFS(Data!AL:AL,Data!Z:Z,"TM",Data!X:X,Data!M527,AA:AA,"H"),IF(Data!Z527="AM",SUMIFS(Data!AL:AL,Data!Z:Z,"TM",Data!V:V,Data!M527,AA:AA,"H"),IF(Data!Z527="AZM",SUMIFS(Data!AL:AL,Data!Z:Z,"TM",Data!U:U,Data!M527,AA:AA,"H"),IF(Data!Z527="Zone",SUMIFS(Data!AL:AL,Data!Z:Z,"TM",Data!T:T,Data!M527,AA:AA,"H"),IF(Data!Z527="Region",SUMIFS(Data!AL:AL,Data!Z:Z,"TM",Data!S:S,Data!M527,AA:AA,"H"),IF(Data!Z527="Country",SUMIFS(Data!AL:AL,Data!Z:Z,"TM",Data!R:R,Data!M527,AA:AA,"H"),"")))))))</f>
        <v>0</v>
      </c>
      <c r="AM527" s="27">
        <f t="shared" si="149"/>
        <v>0</v>
      </c>
      <c r="AN527" s="26">
        <f t="shared" si="150"/>
        <v>0</v>
      </c>
      <c r="AO527" s="26">
        <f t="shared" si="151"/>
        <v>0</v>
      </c>
      <c r="AQ527" s="28">
        <f t="shared" si="152"/>
        <v>0</v>
      </c>
      <c r="AR527" s="18">
        <f t="shared" si="153"/>
        <v>0</v>
      </c>
      <c r="AS527" s="18">
        <f t="shared" si="154"/>
        <v>0</v>
      </c>
      <c r="AT527" s="27">
        <f t="shared" si="155"/>
        <v>0</v>
      </c>
      <c r="AU527" s="27"/>
      <c r="AV527" s="27"/>
      <c r="AW527" s="18">
        <f>IF(Z527="TM",(COUNTIFS(Orders!AD:AD,Data!M527,Orders!W:W,0,Orders!X:X,0,Orders!S:S,"*Ray*")+COUNTIFS(Orders!AD:AD,Data!M527,Orders!W:W,1,Orders!X:X,1,Orders!S:S,"*Ray*")+COUNTIFS(Orders!AD:AD,Data!M527,Orders!W:W,0,Orders!X:X,0,Orders!S:S,"*Fabric*")+COUNTIFS(Orders!AD:AD,Data!M527,Orders!W:W,1,Orders!X:X,1,Orders!S:S,"*Fabric*")),IF(Data!Z527="AAM",SUMIFS(Data!AW:AW,Data!Z:Z,"TM",Data!X:X,Data!M527),IF(Data!Z527="AM",SUMIFS(Data!AW:AW,Data!Z:Z,"TM",Data!V:V,Data!M527),IF(Data!Z527="AZM",SUMIFS(Data!AW:AW,Data!Z:Z,"TM",Data!U:U,Data!M527),IF(Data!Z527="Zone",SUMIFS(Data!AW:AW,Data!Z:Z,"TM",Data!T:T,Data!M527),IF(Data!Z527="Region",SUMIFS(Data!AW:AW,Data!Z:Z,"TM",Data!S:S,Data!M527),IF(Data!Z527="Country",SUMIFS(Data!AW:AW,Data!Z:Z,"TM",Data!R:R,Data!M527),0)))))))</f>
        <v>0</v>
      </c>
      <c r="AX527" s="18">
        <f>IF(Z527="TM",(COUNTIFS(Orders!AD:AD,Data!M527,Orders!W:W,0,Orders!X:X,0,Orders!S:S,"*Starter*")+COUNTIFS(Orders!AD:AD,Data!M527,Orders!W:W,1,Orders!X:X,1,Orders!S:S,"*Starter*")),IF(Data!Z527="AAM",SUMIFS(Data!AX:AX,Data!Z:Z,"TM",Data!X:X,Data!M527),IF(Data!Z527="AM",SUMIFS(Data!AX:AX,Data!Z:Z,"TM",Data!V:V,Data!M527),IF(Data!Z527="AZM",SUMIFS(Data!AX:AX,Data!Z:Z,"TM",Data!U:U,Data!M527),IF(Data!Z527="Zone",SUMIFS(Data!AX:AX,Data!Z:Z,"TM",Data!T:T,Data!M527),IF(Data!Z527="Region",SUMIFS(Data!AX:AX,Data!Z:Z,"TM",Data!S:S,Data!M527),IF(Data!Z527="Country",SUMIFS(Data!AX:AX,Data!Z:Z,"TM",Data!R:R,Data!M527),0)))))))</f>
        <v>0</v>
      </c>
      <c r="AY527" s="18">
        <f>IF(Z527="TM",(COUNTIFS(Orders!AD:AD,Data!M527,Orders!W:W,0,Orders!X:X,0,Orders!S:S,"*Pro*")+COUNTIFS(Orders!AD:AD,Data!M527,Orders!W:W,1,Orders!X:X,1,Orders!S:S,"*Pro*")),IF(Data!Z527="AAM",SUMIFS(Data!AY:AY,Data!Z:Z,"TM",Data!X:X,Data!M527),IF(Data!Z527="AM",SUMIFS(Data!AY:AY,Data!Z:Z,"TM",Data!V:V,Data!M527),IF(Data!Z527="AZM",SUMIFS(Data!AY:AY,Data!Z:Z,"TM",Data!U:U,Data!M527),IF(Data!Z527="Zone",SUMIFS(Data!AY:AY,Data!Z:Z,"TM",Data!T:T,Data!M527),IF(Data!Z527="Region",SUMIFS(Data!AY:AY,Data!Z:Z,"TM",Data!S:S,Data!M527),IF(Data!Z527="Country",SUMIFS(Data!AY:AY,Data!Z:Z,"TM",Data!R:R,Data!M527),0)))))))</f>
        <v>0</v>
      </c>
      <c r="AZ527" s="18">
        <f>IF(Z527="TM",(COUNTIFS(Orders!AD:AD,Data!M527,Orders!W:W,0,Orders!X:X,0,Orders!S:S,"*Tab*")+COUNTIFS(Orders!AD:AD,Data!M527,Orders!W:W,1,Orders!X:X,1,Orders!S:S,"*Tab*")),IF(Data!Z527="AAM",SUMIFS(Data!AZ:AZ,Data!Z:Z,"TM",Data!X:X,Data!M527),IF(Data!Z527="AM",SUMIFS(Data!AZ:AZ,Data!Z:Z,"TM",Data!V:V,Data!M527),IF(Data!Z527="AZM",SUMIFS(Data!AZ:AZ,Data!Z:Z,"TM",Data!U:U,Data!M527),IF(Data!Z527="Zone",SUMIFS(Data!AZ:AZ,Data!Z:Z,"TM",Data!T:T,Data!M527),IF(Data!Z527="Region",SUMIFS(Data!AZ:AZ,Data!Z:Z,"TM",Data!S:S,Data!M527),IF(Data!Z527="Country",SUMIFS(Data!AZ:AZ,Data!Z:Z,"TM",Data!R:R,Data!M527),0)))))))</f>
        <v>0</v>
      </c>
      <c r="BA527" s="18">
        <f>IF(Z527="TM",(COUNTIFS(Orders!AD:AD,Data!M527,Orders!W:W,0,Orders!X:X,0,Orders!S:S,"*Dental*")+COUNTIFS(Orders!AD:AD,Data!M527,Orders!W:W,1,Orders!X:X,1,Orders!S:S,"*Dental*")+COUNTIFS(Orders!AD:AD,Data!M527,Orders!W:W,0,Orders!X:X,0,Orders!S:S,"*Pediatric*")+COUNTIFS(Orders!AD:AD,Data!M527,Orders!W:W,1,Orders!X:X,1,Orders!S:S,"*Pediatric*")),IF(Data!Z527="AAM",SUMIFS(Data!BA:BA,Data!Z:Z,"TM",Data!X:X,Data!M527),IF(Data!Z527="AM",SUMIFS(Data!BA:BA,Data!Z:Z,"TM",Data!V:V,Data!M527),IF(Data!Z527="AZM",SUMIFS(Data!BA:BA,Data!Z:Z,"TM",Data!U:U,Data!M527),IF(Data!Z527="Zone",SUMIFS(Data!BA:BA,Data!Z:Z,"TM",Data!T:T,Data!M527),IF(Data!Z527="Region",SUMIFS(Data!BA:BA,Data!Z:Z,"TM",Data!S:S,Data!M527),IF(Data!Z527="Country",SUMIFS(Data!BA:BA,Data!Z:Z,"TM",Data!R:R,Data!M527),0)))))))</f>
        <v>0</v>
      </c>
      <c r="BB527" s="18">
        <f>IF(Z527="TM",(COUNTIFS(Orders!AD:AD,Data!M527,Orders!W:W,0,Orders!X:X,0,Orders!S:S,"*Fabric*")+COUNTIFS(Orders!AD:AD,Data!M527,Orders!W:W,1,Orders!X:X,1,Orders!S:S,"*Fabric*")),IF(Data!Z527="AAM",SUMIFS(Data!BB:BB,Data!Z:Z,"TM",Data!X:X,Data!M527),IF(Data!Z527="AM",SUMIFS(Data!BB:BB,Data!Z:Z,"TM",Data!V:V,Data!M527),IF(Data!Z527="AZM",SUMIFS(Data!BB:BB,Data!Z:Z,"TM",Data!U:U,Data!M527),IF(Data!Z527="Zone",SUMIFS(Data!BB:BB,Data!Z:Z,"TM",Data!T:T,Data!M527),IF(Data!Z527="Region",SUMIFS(Data!BB:BB,Data!Z:Z,"TM",Data!S:S,Data!M527),IF(Data!Z527="Country",SUMIFS(Data!BB:BB,Data!Z:Z,"TM",Data!R:R,Data!M527),0)))))))</f>
        <v>0</v>
      </c>
    </row>
    <row r="528" spans="1:54" ht="15.75" x14ac:dyDescent="0.3">
      <c r="A528" s="33" t="str">
        <f t="shared" si="156"/>
        <v/>
      </c>
      <c r="B528" s="33" t="b">
        <f t="shared" si="157"/>
        <v>1</v>
      </c>
      <c r="C528" s="33" t="e">
        <f>IF(ISERROR(SMALL($D$4:$D$594,E528)),””,SMALL($D$4:$D$594,E528))</f>
        <v>#NAME?</v>
      </c>
      <c r="D528" s="34" t="str">
        <f t="shared" si="158"/>
        <v/>
      </c>
      <c r="E528" s="33">
        <f>ROWS($E$4:E528)</f>
        <v>525</v>
      </c>
      <c r="F528" s="33">
        <f t="shared" si="159"/>
        <v>0</v>
      </c>
      <c r="G528" s="33">
        <f>IF(OR(Report!$C$7="",Report!$C$7="All Levels"),1,IF(Report!$C$7=Data!Z528,1,0))</f>
        <v>0</v>
      </c>
      <c r="H528" s="33">
        <f t="shared" si="160"/>
        <v>1</v>
      </c>
      <c r="I528" s="33">
        <f t="shared" si="161"/>
        <v>3</v>
      </c>
      <c r="J528" s="33">
        <f>IF(OR(Report!$F$7="",Report!$F$7="All AMs"),1,IF(Report!$F$7=Data!W528,1,0))</f>
        <v>1</v>
      </c>
      <c r="K528" s="33">
        <f>IF(OR(Report!$E$7="",Report!$E$7="All Zones"),1,IF(Report!$E$7=Data!P528,1,0))</f>
        <v>1</v>
      </c>
      <c r="L528" s="33">
        <f>IF(OR(Report!$D$7="",Report!$D$7="All Regions"),1,IF(Report!$D$7=Data!O528,1,0))</f>
        <v>1</v>
      </c>
      <c r="M528" s="67" t="s">
        <v>383</v>
      </c>
      <c r="N528" s="67" t="s">
        <v>1377</v>
      </c>
      <c r="O528" s="68" t="s">
        <v>21</v>
      </c>
      <c r="P528" s="68" t="s">
        <v>691</v>
      </c>
      <c r="Q528" s="68" t="s">
        <v>691</v>
      </c>
      <c r="R528" s="67" t="s">
        <v>777</v>
      </c>
      <c r="S528" s="67" t="s">
        <v>757</v>
      </c>
      <c r="T528" s="67" t="s">
        <v>760</v>
      </c>
      <c r="U528" s="67"/>
      <c r="V528" s="67" t="s">
        <v>859</v>
      </c>
      <c r="W528" s="67" t="s">
        <v>740</v>
      </c>
      <c r="X528" s="67"/>
      <c r="Y528" s="68" t="s">
        <v>361</v>
      </c>
      <c r="Z528" s="68" t="s">
        <v>13</v>
      </c>
      <c r="AA528" s="68" t="s">
        <v>70</v>
      </c>
      <c r="AB528" s="18">
        <f>IF(Z528="TM",IF(AA528="H",(COUNTIFS(Orders!AD:AD,Data!M528,Orders!W:W,0,Orders!X:X,0)+COUNTIFS(Orders!AD:AD,Data!M528,Orders!W:W,1,Orders!X:X,1)),0),IF(Data!Z528="AAM",SUMIFS(Data!AB:AB,Data!Z:Z,"TM",Data!X:X,Data!M528,AA:AA,"H"),IF(Data!Z528="AM",SUMIFS(Data!AB:AB,Data!Z:Z,"TM",Data!V:V,Data!M528,AA:AA,"H"),IF(Data!Z528="AZM",SUMIFS(Data!AB:AB,Data!Z:Z,"TM",Data!U:U,Data!M528,AA:AA,"H"),IF(Data!Z528="ZM",SUMIFS(Data!AB:AB,Data!Z:Z,"TM",Data!T:T,Data!M528,AA:AA,"H"),IF(Data!Z528="RM",SUMIFS(Data!AB:AB,Data!Z:Z,"TM",Data!S:S,Data!M528,AA:AA,"H"),IF(Data!Z528="CM",SUMIFS(Data!AB:AB,Data!Z:Z,"TM",Data!R:R,Data!M528,AA:AA,"H"),"")))))))</f>
        <v>0</v>
      </c>
      <c r="AC528" s="28">
        <f>IF(Z528="TM",IF(AA528="H",(SUMIFS(Orders!AG:AG,Orders!AD:AD,Data!M528,Orders!W:W,0,Orders!X:X,0)+SUMIFS(Orders!AG:AG,Orders!AD:AD,Data!M528,Orders!W:W,1,Orders!X:X,1))/12000,0),IF(Data!Z528="AAM",SUMIFS(Data!AC:AC,Data!Z:Z,"TM",Data!X:X,Data!M528,AA:AA,"H"),IF(Data!Z528="AM",SUMIFS(Data!AC:AC,Data!Z:Z,"TM",Data!V:V,Data!M528,AA:AA,"H"),IF(Data!Z528="AZM",SUMIFS(Data!AC:AC,Data!Z:Z,"TM",Data!U:U,Data!M528,AA:AA,"H"),IF(Data!Z528="Zone",SUMIFS(Data!AC:AC,Data!Z:Z,"TM",Data!T:T,Data!M528,AA:AA,"H"),IF(Data!Z528="Region",SUMIFS(Data!AC:AC,Data!Z:Z,"TM",Data!S:S,Data!M528,AA:AA,"H"),IF(Data!Z528="Country",SUMIFS(Data!AC:AC,Data!Z:Z,"TM",Data!R:R,Data!M528,AA:AA,"H"),"")))))))</f>
        <v>0</v>
      </c>
      <c r="AD528" s="18">
        <f>IF(Z528="TM",0,IF(Data!Z528="AAM",SUMIFS(Data!AD:AD,Data!Z:Z,"TM",Data!X:X,Data!M528,AA:AA,"H"),IF(Data!Z528="AM",SUMIFS(Data!AD:AD,Data!Z:Z,"TM",Data!V:V,Data!M528,AA:AA,"H"),IF(Data!Z528="AZM",SUMIFS(Data!AD:AD,Data!Z:Z,"TM",Data!U:U,Data!M528,AA:AA,"H"),IF(Data!Z528="Zone",SUMIFS(Data!AD:AD,Data!Z:Z,"TM",Data!T:T,Data!M528,AA:AA,"H"),IF(Data!Z528="Region",SUMIFS(Data!AD:AD,Data!Z:Z,"TM",Data!S:S,Data!M528,AA:AA,"H"),IF(Data!Z528="Country",SUMIFS(Data!AD:AD,Data!Z:Z,"TM",Data!R:R,Data!M528,AA:AA,"H"),"")))))))</f>
        <v>0</v>
      </c>
      <c r="AE528" s="27">
        <f t="shared" si="145"/>
        <v>0</v>
      </c>
      <c r="AF528" s="26">
        <f t="shared" si="146"/>
        <v>0</v>
      </c>
      <c r="AG528" s="26">
        <f t="shared" si="147"/>
        <v>0</v>
      </c>
      <c r="AH528" s="26">
        <f t="shared" si="148"/>
        <v>0</v>
      </c>
      <c r="AJ528" s="28">
        <f>IF(Z528="TM",IF(AA528="U",(SUMIFS(Orders!AG:AG,Orders!AD:AD,Data!M528,Orders!W:W,0,Orders!X:X,0)+SUMIFS(Orders!AG:AG,Orders!AD:AD,Data!M528,Orders!W:W,1,Orders!X:X,1))/12000,0),IF(Data!Z528="AAM",SUMIFS(Data!AJ:AJ,Data!Z:Z,"TM",Data!X:X,Data!M528,AA:AA,"U"),IF(Data!Z528="AM",SUMIFS(Data!AJ:AJ,Data!Z:Z,"TM",Data!V:V,Data!M528,AA:AA,"U"),IF(Data!Z528="AZM",SUMIFS(Data!AJ:AJ,Data!Z:Z,"TM",Data!U:U,Data!M528,AA:AA,"U"),IF(Data!Z528="Zone",SUMIFS(Data!AJ:AJ,Data!Z:Z,"TM",Data!T:T,Data!M528,AA:AA,"U"),IF(Data!Z528="Region",SUMIFS(Data!AJ:AJ,Data!Z:Z,"TM",Data!S:S,Data!M528,AA:AA,"U"),IF(Data!Z528="Country",SUMIFS(Data!AJ:AJ,Data!Z:Z,"TM",Data!R:R,Data!M528,AA:AA,"U"),"")))))))</f>
        <v>0</v>
      </c>
      <c r="AK528" s="18">
        <f>IF(Z528="TM",IF(AA528="U",(SUMIFS(Orders!AG:AG,Orders!AD:AD,Data!M528,Orders!W:W,0,Orders!X:X,0)+SUMIFS(Orders!AG:AG,Orders!AD:AD,Data!M528,Orders!W:W,1,Orders!X:X,1)),0),IF(Data!Z528="AAM",SUMIFS(Data!AK:AK,Data!Z:Z,"TM",Data!X:X,Data!M528,AA:AA,"U"),IF(Data!Z528="AM",SUMIFS(Data!AK:AK,Data!Z:Z,"TM",Data!V:V,Data!M528,AA:AA,"U"),IF(Data!Z528="AZM",SUMIFS(Data!AK:AK,Data!Z:Z,"TM",Data!U:U,Data!M528,AA:AA,"U"),IF(Data!Z528="Zone",SUMIFS(Data!AK:AK,Data!Z:Z,"TM",Data!T:T,Data!M528,AA:AA,"U"),IF(Data!Z528="Region",SUMIFS(Data!AK:AK,Data!Z:Z,"TM",Data!S:S,Data!M528,AA:AA,"U"),IF(Data!Z528="Country",SUMIFS(Data!AK:AK,Data!Z:Z,"TM",Data!R:R,Data!M528,AA:AA,"U"),"")))))))</f>
        <v>0</v>
      </c>
      <c r="AL528" s="18">
        <f>IF(Z528="TM",12000*0,IF(Data!Z528="AAM",SUMIFS(Data!AL:AL,Data!Z:Z,"TM",Data!X:X,Data!M528,AA:AA,"H"),IF(Data!Z528="AM",SUMIFS(Data!AL:AL,Data!Z:Z,"TM",Data!V:V,Data!M528,AA:AA,"H"),IF(Data!Z528="AZM",SUMIFS(Data!AL:AL,Data!Z:Z,"TM",Data!U:U,Data!M528,AA:AA,"H"),IF(Data!Z528="Zone",SUMIFS(Data!AL:AL,Data!Z:Z,"TM",Data!T:T,Data!M528,AA:AA,"H"),IF(Data!Z528="Region",SUMIFS(Data!AL:AL,Data!Z:Z,"TM",Data!S:S,Data!M528,AA:AA,"H"),IF(Data!Z528="Country",SUMIFS(Data!AL:AL,Data!Z:Z,"TM",Data!R:R,Data!M528,AA:AA,"H"),"")))))))</f>
        <v>0</v>
      </c>
      <c r="AM528" s="27">
        <f t="shared" si="149"/>
        <v>0</v>
      </c>
      <c r="AN528" s="26">
        <f t="shared" si="150"/>
        <v>0</v>
      </c>
      <c r="AO528" s="26">
        <f t="shared" si="151"/>
        <v>0</v>
      </c>
      <c r="AQ528" s="28">
        <f t="shared" si="152"/>
        <v>0</v>
      </c>
      <c r="AR528" s="18">
        <f t="shared" si="153"/>
        <v>0</v>
      </c>
      <c r="AS528" s="18">
        <f t="shared" si="154"/>
        <v>0</v>
      </c>
      <c r="AT528" s="27">
        <f t="shared" si="155"/>
        <v>0</v>
      </c>
      <c r="AU528" s="27"/>
      <c r="AV528" s="27"/>
      <c r="AW528" s="18">
        <f>IF(Z528="TM",(COUNTIFS(Orders!AD:AD,Data!M528,Orders!W:W,0,Orders!X:X,0,Orders!S:S,"*Ray*")+COUNTIFS(Orders!AD:AD,Data!M528,Orders!W:W,1,Orders!X:X,1,Orders!S:S,"*Ray*")+COUNTIFS(Orders!AD:AD,Data!M528,Orders!W:W,0,Orders!X:X,0,Orders!S:S,"*Fabric*")+COUNTIFS(Orders!AD:AD,Data!M528,Orders!W:W,1,Orders!X:X,1,Orders!S:S,"*Fabric*")),IF(Data!Z528="AAM",SUMIFS(Data!AW:AW,Data!Z:Z,"TM",Data!X:X,Data!M528),IF(Data!Z528="AM",SUMIFS(Data!AW:AW,Data!Z:Z,"TM",Data!V:V,Data!M528),IF(Data!Z528="AZM",SUMIFS(Data!AW:AW,Data!Z:Z,"TM",Data!U:U,Data!M528),IF(Data!Z528="Zone",SUMIFS(Data!AW:AW,Data!Z:Z,"TM",Data!T:T,Data!M528),IF(Data!Z528="Region",SUMIFS(Data!AW:AW,Data!Z:Z,"TM",Data!S:S,Data!M528),IF(Data!Z528="Country",SUMIFS(Data!AW:AW,Data!Z:Z,"TM",Data!R:R,Data!M528),0)))))))</f>
        <v>0</v>
      </c>
      <c r="AX528" s="18">
        <f>IF(Z528="TM",(COUNTIFS(Orders!AD:AD,Data!M528,Orders!W:W,0,Orders!X:X,0,Orders!S:S,"*Starter*")+COUNTIFS(Orders!AD:AD,Data!M528,Orders!W:W,1,Orders!X:X,1,Orders!S:S,"*Starter*")),IF(Data!Z528="AAM",SUMIFS(Data!AX:AX,Data!Z:Z,"TM",Data!X:X,Data!M528),IF(Data!Z528="AM",SUMIFS(Data!AX:AX,Data!Z:Z,"TM",Data!V:V,Data!M528),IF(Data!Z528="AZM",SUMIFS(Data!AX:AX,Data!Z:Z,"TM",Data!U:U,Data!M528),IF(Data!Z528="Zone",SUMIFS(Data!AX:AX,Data!Z:Z,"TM",Data!T:T,Data!M528),IF(Data!Z528="Region",SUMIFS(Data!AX:AX,Data!Z:Z,"TM",Data!S:S,Data!M528),IF(Data!Z528="Country",SUMIFS(Data!AX:AX,Data!Z:Z,"TM",Data!R:R,Data!M528),0)))))))</f>
        <v>0</v>
      </c>
      <c r="AY528" s="18">
        <f>IF(Z528="TM",(COUNTIFS(Orders!AD:AD,Data!M528,Orders!W:W,0,Orders!X:X,0,Orders!S:S,"*Pro*")+COUNTIFS(Orders!AD:AD,Data!M528,Orders!W:W,1,Orders!X:X,1,Orders!S:S,"*Pro*")),IF(Data!Z528="AAM",SUMIFS(Data!AY:AY,Data!Z:Z,"TM",Data!X:X,Data!M528),IF(Data!Z528="AM",SUMIFS(Data!AY:AY,Data!Z:Z,"TM",Data!V:V,Data!M528),IF(Data!Z528="AZM",SUMIFS(Data!AY:AY,Data!Z:Z,"TM",Data!U:U,Data!M528),IF(Data!Z528="Zone",SUMIFS(Data!AY:AY,Data!Z:Z,"TM",Data!T:T,Data!M528),IF(Data!Z528="Region",SUMIFS(Data!AY:AY,Data!Z:Z,"TM",Data!S:S,Data!M528),IF(Data!Z528="Country",SUMIFS(Data!AY:AY,Data!Z:Z,"TM",Data!R:R,Data!M528),0)))))))</f>
        <v>0</v>
      </c>
      <c r="AZ528" s="18">
        <f>IF(Z528="TM",(COUNTIFS(Orders!AD:AD,Data!M528,Orders!W:W,0,Orders!X:X,0,Orders!S:S,"*Tab*")+COUNTIFS(Orders!AD:AD,Data!M528,Orders!W:W,1,Orders!X:X,1,Orders!S:S,"*Tab*")),IF(Data!Z528="AAM",SUMIFS(Data!AZ:AZ,Data!Z:Z,"TM",Data!X:X,Data!M528),IF(Data!Z528="AM",SUMIFS(Data!AZ:AZ,Data!Z:Z,"TM",Data!V:V,Data!M528),IF(Data!Z528="AZM",SUMIFS(Data!AZ:AZ,Data!Z:Z,"TM",Data!U:U,Data!M528),IF(Data!Z528="Zone",SUMIFS(Data!AZ:AZ,Data!Z:Z,"TM",Data!T:T,Data!M528),IF(Data!Z528="Region",SUMIFS(Data!AZ:AZ,Data!Z:Z,"TM",Data!S:S,Data!M528),IF(Data!Z528="Country",SUMIFS(Data!AZ:AZ,Data!Z:Z,"TM",Data!R:R,Data!M528),0)))))))</f>
        <v>0</v>
      </c>
      <c r="BA528" s="18">
        <f>IF(Z528="TM",(COUNTIFS(Orders!AD:AD,Data!M528,Orders!W:W,0,Orders!X:X,0,Orders!S:S,"*Dental*")+COUNTIFS(Orders!AD:AD,Data!M528,Orders!W:W,1,Orders!X:X,1,Orders!S:S,"*Dental*")+COUNTIFS(Orders!AD:AD,Data!M528,Orders!W:W,0,Orders!X:X,0,Orders!S:S,"*Pediatric*")+COUNTIFS(Orders!AD:AD,Data!M528,Orders!W:W,1,Orders!X:X,1,Orders!S:S,"*Pediatric*")),IF(Data!Z528="AAM",SUMIFS(Data!BA:BA,Data!Z:Z,"TM",Data!X:X,Data!M528),IF(Data!Z528="AM",SUMIFS(Data!BA:BA,Data!Z:Z,"TM",Data!V:V,Data!M528),IF(Data!Z528="AZM",SUMIFS(Data!BA:BA,Data!Z:Z,"TM",Data!U:U,Data!M528),IF(Data!Z528="Zone",SUMIFS(Data!BA:BA,Data!Z:Z,"TM",Data!T:T,Data!M528),IF(Data!Z528="Region",SUMIFS(Data!BA:BA,Data!Z:Z,"TM",Data!S:S,Data!M528),IF(Data!Z528="Country",SUMIFS(Data!BA:BA,Data!Z:Z,"TM",Data!R:R,Data!M528),0)))))))</f>
        <v>0</v>
      </c>
      <c r="BB528" s="18">
        <f>IF(Z528="TM",(COUNTIFS(Orders!AD:AD,Data!M528,Orders!W:W,0,Orders!X:X,0,Orders!S:S,"*Fabric*")+COUNTIFS(Orders!AD:AD,Data!M528,Orders!W:W,1,Orders!X:X,1,Orders!S:S,"*Fabric*")),IF(Data!Z528="AAM",SUMIFS(Data!BB:BB,Data!Z:Z,"TM",Data!X:X,Data!M528),IF(Data!Z528="AM",SUMIFS(Data!BB:BB,Data!Z:Z,"TM",Data!V:V,Data!M528),IF(Data!Z528="AZM",SUMIFS(Data!BB:BB,Data!Z:Z,"TM",Data!U:U,Data!M528),IF(Data!Z528="Zone",SUMIFS(Data!BB:BB,Data!Z:Z,"TM",Data!T:T,Data!M528),IF(Data!Z528="Region",SUMIFS(Data!BB:BB,Data!Z:Z,"TM",Data!S:S,Data!M528),IF(Data!Z528="Country",SUMIFS(Data!BB:BB,Data!Z:Z,"TM",Data!R:R,Data!M528),0)))))))</f>
        <v>0</v>
      </c>
    </row>
    <row r="529" spans="1:54" ht="15.75" x14ac:dyDescent="0.3">
      <c r="A529" s="33" t="str">
        <f t="shared" si="156"/>
        <v/>
      </c>
      <c r="B529" s="33" t="b">
        <f t="shared" si="157"/>
        <v>1</v>
      </c>
      <c r="C529" s="33" t="e">
        <f>IF(ISERROR(SMALL($D$4:$D$594,E529)),””,SMALL($D$4:$D$594,E529))</f>
        <v>#NAME?</v>
      </c>
      <c r="D529" s="34" t="str">
        <f t="shared" si="158"/>
        <v/>
      </c>
      <c r="E529" s="33">
        <f>ROWS($E$4:E529)</f>
        <v>526</v>
      </c>
      <c r="F529" s="33">
        <f t="shared" si="159"/>
        <v>0</v>
      </c>
      <c r="G529" s="33">
        <f>IF(OR(Report!$C$7="",Report!$C$7="All Levels"),1,IF(Report!$C$7=Data!Z529,1,0))</f>
        <v>0</v>
      </c>
      <c r="H529" s="33">
        <f t="shared" si="160"/>
        <v>1</v>
      </c>
      <c r="I529" s="33">
        <f t="shared" si="161"/>
        <v>3</v>
      </c>
      <c r="J529" s="33">
        <f>IF(OR(Report!$F$7="",Report!$F$7="All AMs"),1,IF(Report!$F$7=Data!W529,1,0))</f>
        <v>1</v>
      </c>
      <c r="K529" s="33">
        <f>IF(OR(Report!$E$7="",Report!$E$7="All Zones"),1,IF(Report!$E$7=Data!P529,1,0))</f>
        <v>1</v>
      </c>
      <c r="L529" s="33">
        <f>IF(OR(Report!$D$7="",Report!$D$7="All Regions"),1,IF(Report!$D$7=Data!O529,1,0))</f>
        <v>1</v>
      </c>
      <c r="M529" s="67" t="s">
        <v>455</v>
      </c>
      <c r="N529" s="67" t="s">
        <v>1378</v>
      </c>
      <c r="O529" s="68" t="s">
        <v>21</v>
      </c>
      <c r="P529" s="68" t="s">
        <v>691</v>
      </c>
      <c r="Q529" s="68" t="s">
        <v>691</v>
      </c>
      <c r="R529" s="67" t="s">
        <v>777</v>
      </c>
      <c r="S529" s="67" t="s">
        <v>757</v>
      </c>
      <c r="T529" s="67" t="s">
        <v>760</v>
      </c>
      <c r="U529" s="67"/>
      <c r="V529" s="67" t="s">
        <v>859</v>
      </c>
      <c r="W529" s="67" t="s">
        <v>740</v>
      </c>
      <c r="X529" s="67"/>
      <c r="Y529" s="68" t="s">
        <v>361</v>
      </c>
      <c r="Z529" s="68" t="s">
        <v>13</v>
      </c>
      <c r="AA529" s="68" t="s">
        <v>70</v>
      </c>
      <c r="AB529" s="18">
        <f>IF(Z529="TM",IF(AA529="H",(COUNTIFS(Orders!AD:AD,Data!M529,Orders!W:W,0,Orders!X:X,0)+COUNTIFS(Orders!AD:AD,Data!M529,Orders!W:W,1,Orders!X:X,1)),0),IF(Data!Z529="AAM",SUMIFS(Data!AB:AB,Data!Z:Z,"TM",Data!X:X,Data!M529,AA:AA,"H"),IF(Data!Z529="AM",SUMIFS(Data!AB:AB,Data!Z:Z,"TM",Data!V:V,Data!M529,AA:AA,"H"),IF(Data!Z529="AZM",SUMIFS(Data!AB:AB,Data!Z:Z,"TM",Data!U:U,Data!M529,AA:AA,"H"),IF(Data!Z529="ZM",SUMIFS(Data!AB:AB,Data!Z:Z,"TM",Data!T:T,Data!M529,AA:AA,"H"),IF(Data!Z529="RM",SUMIFS(Data!AB:AB,Data!Z:Z,"TM",Data!S:S,Data!M529,AA:AA,"H"),IF(Data!Z529="CM",SUMIFS(Data!AB:AB,Data!Z:Z,"TM",Data!R:R,Data!M529,AA:AA,"H"),"")))))))</f>
        <v>0</v>
      </c>
      <c r="AC529" s="28">
        <f>IF(Z529="TM",IF(AA529="H",(SUMIFS(Orders!AG:AG,Orders!AD:AD,Data!M529,Orders!W:W,0,Orders!X:X,0)+SUMIFS(Orders!AG:AG,Orders!AD:AD,Data!M529,Orders!W:W,1,Orders!X:X,1))/12000,0),IF(Data!Z529="AAM",SUMIFS(Data!AC:AC,Data!Z:Z,"TM",Data!X:X,Data!M529,AA:AA,"H"),IF(Data!Z529="AM",SUMIFS(Data!AC:AC,Data!Z:Z,"TM",Data!V:V,Data!M529,AA:AA,"H"),IF(Data!Z529="AZM",SUMIFS(Data!AC:AC,Data!Z:Z,"TM",Data!U:U,Data!M529,AA:AA,"H"),IF(Data!Z529="Zone",SUMIFS(Data!AC:AC,Data!Z:Z,"TM",Data!T:T,Data!M529,AA:AA,"H"),IF(Data!Z529="Region",SUMIFS(Data!AC:AC,Data!Z:Z,"TM",Data!S:S,Data!M529,AA:AA,"H"),IF(Data!Z529="Country",SUMIFS(Data!AC:AC,Data!Z:Z,"TM",Data!R:R,Data!M529,AA:AA,"H"),"")))))))</f>
        <v>0</v>
      </c>
      <c r="AD529" s="18">
        <f>IF(Z529="TM",0,IF(Data!Z529="AAM",SUMIFS(Data!AD:AD,Data!Z:Z,"TM",Data!X:X,Data!M529,AA:AA,"H"),IF(Data!Z529="AM",SUMIFS(Data!AD:AD,Data!Z:Z,"TM",Data!V:V,Data!M529,AA:AA,"H"),IF(Data!Z529="AZM",SUMIFS(Data!AD:AD,Data!Z:Z,"TM",Data!U:U,Data!M529,AA:AA,"H"),IF(Data!Z529="Zone",SUMIFS(Data!AD:AD,Data!Z:Z,"TM",Data!T:T,Data!M529,AA:AA,"H"),IF(Data!Z529="Region",SUMIFS(Data!AD:AD,Data!Z:Z,"TM",Data!S:S,Data!M529,AA:AA,"H"),IF(Data!Z529="Country",SUMIFS(Data!AD:AD,Data!Z:Z,"TM",Data!R:R,Data!M529,AA:AA,"H"),"")))))))</f>
        <v>0</v>
      </c>
      <c r="AE529" s="27">
        <f t="shared" si="145"/>
        <v>0</v>
      </c>
      <c r="AF529" s="26">
        <f t="shared" si="146"/>
        <v>0</v>
      </c>
      <c r="AG529" s="26">
        <f t="shared" si="147"/>
        <v>0</v>
      </c>
      <c r="AH529" s="26">
        <f t="shared" si="148"/>
        <v>0</v>
      </c>
      <c r="AJ529" s="28">
        <f>IF(Z529="TM",IF(AA529="U",(SUMIFS(Orders!AG:AG,Orders!AD:AD,Data!M529,Orders!W:W,0,Orders!X:X,0)+SUMIFS(Orders!AG:AG,Orders!AD:AD,Data!M529,Orders!W:W,1,Orders!X:X,1))/12000,0),IF(Data!Z529="AAM",SUMIFS(Data!AJ:AJ,Data!Z:Z,"TM",Data!X:X,Data!M529,AA:AA,"U"),IF(Data!Z529="AM",SUMIFS(Data!AJ:AJ,Data!Z:Z,"TM",Data!V:V,Data!M529,AA:AA,"U"),IF(Data!Z529="AZM",SUMIFS(Data!AJ:AJ,Data!Z:Z,"TM",Data!U:U,Data!M529,AA:AA,"U"),IF(Data!Z529="Zone",SUMIFS(Data!AJ:AJ,Data!Z:Z,"TM",Data!T:T,Data!M529,AA:AA,"U"),IF(Data!Z529="Region",SUMIFS(Data!AJ:AJ,Data!Z:Z,"TM",Data!S:S,Data!M529,AA:AA,"U"),IF(Data!Z529="Country",SUMIFS(Data!AJ:AJ,Data!Z:Z,"TM",Data!R:R,Data!M529,AA:AA,"U"),"")))))))</f>
        <v>0</v>
      </c>
      <c r="AK529" s="18">
        <f>IF(Z529="TM",IF(AA529="U",(SUMIFS(Orders!AG:AG,Orders!AD:AD,Data!M529,Orders!W:W,0,Orders!X:X,0)+SUMIFS(Orders!AG:AG,Orders!AD:AD,Data!M529,Orders!W:W,1,Orders!X:X,1)),0),IF(Data!Z529="AAM",SUMIFS(Data!AK:AK,Data!Z:Z,"TM",Data!X:X,Data!M529,AA:AA,"U"),IF(Data!Z529="AM",SUMIFS(Data!AK:AK,Data!Z:Z,"TM",Data!V:V,Data!M529,AA:AA,"U"),IF(Data!Z529="AZM",SUMIFS(Data!AK:AK,Data!Z:Z,"TM",Data!U:U,Data!M529,AA:AA,"U"),IF(Data!Z529="Zone",SUMIFS(Data!AK:AK,Data!Z:Z,"TM",Data!T:T,Data!M529,AA:AA,"U"),IF(Data!Z529="Region",SUMIFS(Data!AK:AK,Data!Z:Z,"TM",Data!S:S,Data!M529,AA:AA,"U"),IF(Data!Z529="Country",SUMIFS(Data!AK:AK,Data!Z:Z,"TM",Data!R:R,Data!M529,AA:AA,"U"),"")))))))</f>
        <v>0</v>
      </c>
      <c r="AL529" s="18">
        <f>IF(Z529="TM",12000*0,IF(Data!Z529="AAM",SUMIFS(Data!AL:AL,Data!Z:Z,"TM",Data!X:X,Data!M529,AA:AA,"H"),IF(Data!Z529="AM",SUMIFS(Data!AL:AL,Data!Z:Z,"TM",Data!V:V,Data!M529,AA:AA,"H"),IF(Data!Z529="AZM",SUMIFS(Data!AL:AL,Data!Z:Z,"TM",Data!U:U,Data!M529,AA:AA,"H"),IF(Data!Z529="Zone",SUMIFS(Data!AL:AL,Data!Z:Z,"TM",Data!T:T,Data!M529,AA:AA,"H"),IF(Data!Z529="Region",SUMIFS(Data!AL:AL,Data!Z:Z,"TM",Data!S:S,Data!M529,AA:AA,"H"),IF(Data!Z529="Country",SUMIFS(Data!AL:AL,Data!Z:Z,"TM",Data!R:R,Data!M529,AA:AA,"H"),"")))))))</f>
        <v>0</v>
      </c>
      <c r="AM529" s="27">
        <f t="shared" si="149"/>
        <v>0</v>
      </c>
      <c r="AN529" s="26">
        <f t="shared" si="150"/>
        <v>0</v>
      </c>
      <c r="AO529" s="26">
        <f t="shared" si="151"/>
        <v>0</v>
      </c>
      <c r="AQ529" s="28">
        <f t="shared" si="152"/>
        <v>0</v>
      </c>
      <c r="AR529" s="18">
        <f t="shared" si="153"/>
        <v>0</v>
      </c>
      <c r="AS529" s="18">
        <f t="shared" si="154"/>
        <v>0</v>
      </c>
      <c r="AT529" s="27">
        <f t="shared" si="155"/>
        <v>0</v>
      </c>
      <c r="AU529" s="27"/>
      <c r="AV529" s="27"/>
      <c r="AW529" s="18">
        <f>IF(Z529="TM",(COUNTIFS(Orders!AD:AD,Data!M529,Orders!W:W,0,Orders!X:X,0,Orders!S:S,"*Ray*")+COUNTIFS(Orders!AD:AD,Data!M529,Orders!W:W,1,Orders!X:X,1,Orders!S:S,"*Ray*")+COUNTIFS(Orders!AD:AD,Data!M529,Orders!W:W,0,Orders!X:X,0,Orders!S:S,"*Fabric*")+COUNTIFS(Orders!AD:AD,Data!M529,Orders!W:W,1,Orders!X:X,1,Orders!S:S,"*Fabric*")),IF(Data!Z529="AAM",SUMIFS(Data!AW:AW,Data!Z:Z,"TM",Data!X:X,Data!M529),IF(Data!Z529="AM",SUMIFS(Data!AW:AW,Data!Z:Z,"TM",Data!V:V,Data!M529),IF(Data!Z529="AZM",SUMIFS(Data!AW:AW,Data!Z:Z,"TM",Data!U:U,Data!M529),IF(Data!Z529="Zone",SUMIFS(Data!AW:AW,Data!Z:Z,"TM",Data!T:T,Data!M529),IF(Data!Z529="Region",SUMIFS(Data!AW:AW,Data!Z:Z,"TM",Data!S:S,Data!M529),IF(Data!Z529="Country",SUMIFS(Data!AW:AW,Data!Z:Z,"TM",Data!R:R,Data!M529),0)))))))</f>
        <v>0</v>
      </c>
      <c r="AX529" s="18">
        <f>IF(Z529="TM",(COUNTIFS(Orders!AD:AD,Data!M529,Orders!W:W,0,Orders!X:X,0,Orders!S:S,"*Starter*")+COUNTIFS(Orders!AD:AD,Data!M529,Orders!W:W,1,Orders!X:X,1,Orders!S:S,"*Starter*")),IF(Data!Z529="AAM",SUMIFS(Data!AX:AX,Data!Z:Z,"TM",Data!X:X,Data!M529),IF(Data!Z529="AM",SUMIFS(Data!AX:AX,Data!Z:Z,"TM",Data!V:V,Data!M529),IF(Data!Z529="AZM",SUMIFS(Data!AX:AX,Data!Z:Z,"TM",Data!U:U,Data!M529),IF(Data!Z529="Zone",SUMIFS(Data!AX:AX,Data!Z:Z,"TM",Data!T:T,Data!M529),IF(Data!Z529="Region",SUMIFS(Data!AX:AX,Data!Z:Z,"TM",Data!S:S,Data!M529),IF(Data!Z529="Country",SUMIFS(Data!AX:AX,Data!Z:Z,"TM",Data!R:R,Data!M529),0)))))))</f>
        <v>0</v>
      </c>
      <c r="AY529" s="18">
        <f>IF(Z529="TM",(COUNTIFS(Orders!AD:AD,Data!M529,Orders!W:W,0,Orders!X:X,0,Orders!S:S,"*Pro*")+COUNTIFS(Orders!AD:AD,Data!M529,Orders!W:W,1,Orders!X:X,1,Orders!S:S,"*Pro*")),IF(Data!Z529="AAM",SUMIFS(Data!AY:AY,Data!Z:Z,"TM",Data!X:X,Data!M529),IF(Data!Z529="AM",SUMIFS(Data!AY:AY,Data!Z:Z,"TM",Data!V:V,Data!M529),IF(Data!Z529="AZM",SUMIFS(Data!AY:AY,Data!Z:Z,"TM",Data!U:U,Data!M529),IF(Data!Z529="Zone",SUMIFS(Data!AY:AY,Data!Z:Z,"TM",Data!T:T,Data!M529),IF(Data!Z529="Region",SUMIFS(Data!AY:AY,Data!Z:Z,"TM",Data!S:S,Data!M529),IF(Data!Z529="Country",SUMIFS(Data!AY:AY,Data!Z:Z,"TM",Data!R:R,Data!M529),0)))))))</f>
        <v>0</v>
      </c>
      <c r="AZ529" s="18">
        <f>IF(Z529="TM",(COUNTIFS(Orders!AD:AD,Data!M529,Orders!W:W,0,Orders!X:X,0,Orders!S:S,"*Tab*")+COUNTIFS(Orders!AD:AD,Data!M529,Orders!W:W,1,Orders!X:X,1,Orders!S:S,"*Tab*")),IF(Data!Z529="AAM",SUMIFS(Data!AZ:AZ,Data!Z:Z,"TM",Data!X:X,Data!M529),IF(Data!Z529="AM",SUMIFS(Data!AZ:AZ,Data!Z:Z,"TM",Data!V:V,Data!M529),IF(Data!Z529="AZM",SUMIFS(Data!AZ:AZ,Data!Z:Z,"TM",Data!U:U,Data!M529),IF(Data!Z529="Zone",SUMIFS(Data!AZ:AZ,Data!Z:Z,"TM",Data!T:T,Data!M529),IF(Data!Z529="Region",SUMIFS(Data!AZ:AZ,Data!Z:Z,"TM",Data!S:S,Data!M529),IF(Data!Z529="Country",SUMIFS(Data!AZ:AZ,Data!Z:Z,"TM",Data!R:R,Data!M529),0)))))))</f>
        <v>0</v>
      </c>
      <c r="BA529" s="18">
        <f>IF(Z529="TM",(COUNTIFS(Orders!AD:AD,Data!M529,Orders!W:W,0,Orders!X:X,0,Orders!S:S,"*Dental*")+COUNTIFS(Orders!AD:AD,Data!M529,Orders!W:W,1,Orders!X:X,1,Orders!S:S,"*Dental*")+COUNTIFS(Orders!AD:AD,Data!M529,Orders!W:W,0,Orders!X:X,0,Orders!S:S,"*Pediatric*")+COUNTIFS(Orders!AD:AD,Data!M529,Orders!W:W,1,Orders!X:X,1,Orders!S:S,"*Pediatric*")),IF(Data!Z529="AAM",SUMIFS(Data!BA:BA,Data!Z:Z,"TM",Data!X:X,Data!M529),IF(Data!Z529="AM",SUMIFS(Data!BA:BA,Data!Z:Z,"TM",Data!V:V,Data!M529),IF(Data!Z529="AZM",SUMIFS(Data!BA:BA,Data!Z:Z,"TM",Data!U:U,Data!M529),IF(Data!Z529="Zone",SUMIFS(Data!BA:BA,Data!Z:Z,"TM",Data!T:T,Data!M529),IF(Data!Z529="Region",SUMIFS(Data!BA:BA,Data!Z:Z,"TM",Data!S:S,Data!M529),IF(Data!Z529="Country",SUMIFS(Data!BA:BA,Data!Z:Z,"TM",Data!R:R,Data!M529),0)))))))</f>
        <v>0</v>
      </c>
      <c r="BB529" s="18">
        <f>IF(Z529="TM",(COUNTIFS(Orders!AD:AD,Data!M529,Orders!W:W,0,Orders!X:X,0,Orders!S:S,"*Fabric*")+COUNTIFS(Orders!AD:AD,Data!M529,Orders!W:W,1,Orders!X:X,1,Orders!S:S,"*Fabric*")),IF(Data!Z529="AAM",SUMIFS(Data!BB:BB,Data!Z:Z,"TM",Data!X:X,Data!M529),IF(Data!Z529="AM",SUMIFS(Data!BB:BB,Data!Z:Z,"TM",Data!V:V,Data!M529),IF(Data!Z529="AZM",SUMIFS(Data!BB:BB,Data!Z:Z,"TM",Data!U:U,Data!M529),IF(Data!Z529="Zone",SUMIFS(Data!BB:BB,Data!Z:Z,"TM",Data!T:T,Data!M529),IF(Data!Z529="Region",SUMIFS(Data!BB:BB,Data!Z:Z,"TM",Data!S:S,Data!M529),IF(Data!Z529="Country",SUMIFS(Data!BB:BB,Data!Z:Z,"TM",Data!R:R,Data!M529),0)))))))</f>
        <v>0</v>
      </c>
    </row>
    <row r="530" spans="1:54" ht="15.75" x14ac:dyDescent="0.3">
      <c r="A530" s="33" t="str">
        <f t="shared" si="156"/>
        <v/>
      </c>
      <c r="B530" s="33" t="b">
        <f t="shared" si="157"/>
        <v>1</v>
      </c>
      <c r="C530" s="33" t="e">
        <f>IF(ISERROR(SMALL($D$4:$D$594,E530)),””,SMALL($D$4:$D$594,E530))</f>
        <v>#NAME?</v>
      </c>
      <c r="D530" s="34" t="str">
        <f t="shared" si="158"/>
        <v/>
      </c>
      <c r="E530" s="33">
        <f>ROWS($E$4:E530)</f>
        <v>527</v>
      </c>
      <c r="F530" s="33">
        <f t="shared" si="159"/>
        <v>0</v>
      </c>
      <c r="G530" s="33">
        <f>IF(OR(Report!$C$7="",Report!$C$7="All Levels"),1,IF(Report!$C$7=Data!Z530,1,0))</f>
        <v>0</v>
      </c>
      <c r="H530" s="33">
        <f t="shared" si="160"/>
        <v>1</v>
      </c>
      <c r="I530" s="33">
        <f t="shared" si="161"/>
        <v>3</v>
      </c>
      <c r="J530" s="33">
        <f>IF(OR(Report!$F$7="",Report!$F$7="All AMs"),1,IF(Report!$F$7=Data!W530,1,0))</f>
        <v>1</v>
      </c>
      <c r="K530" s="33">
        <f>IF(OR(Report!$E$7="",Report!$E$7="All Zones"),1,IF(Report!$E$7=Data!P530,1,0))</f>
        <v>1</v>
      </c>
      <c r="L530" s="33">
        <f>IF(OR(Report!$D$7="",Report!$D$7="All Regions"),1,IF(Report!$D$7=Data!O530,1,0))</f>
        <v>1</v>
      </c>
      <c r="M530" s="67" t="s">
        <v>224</v>
      </c>
      <c r="N530" s="67" t="s">
        <v>1379</v>
      </c>
      <c r="O530" s="68" t="s">
        <v>21</v>
      </c>
      <c r="P530" s="68" t="s">
        <v>691</v>
      </c>
      <c r="Q530" s="68" t="s">
        <v>691</v>
      </c>
      <c r="R530" s="67" t="s">
        <v>777</v>
      </c>
      <c r="S530" s="67" t="s">
        <v>757</v>
      </c>
      <c r="T530" s="67" t="s">
        <v>760</v>
      </c>
      <c r="U530" s="67"/>
      <c r="V530" s="67" t="s">
        <v>859</v>
      </c>
      <c r="W530" s="67" t="s">
        <v>740</v>
      </c>
      <c r="X530" s="67"/>
      <c r="Y530" s="68" t="s">
        <v>361</v>
      </c>
      <c r="Z530" s="68" t="s">
        <v>13</v>
      </c>
      <c r="AA530" s="68" t="s">
        <v>925</v>
      </c>
      <c r="AB530" s="18">
        <f>IF(Z530="TM",IF(AA530="H",(COUNTIFS(Orders!AD:AD,Data!M530,Orders!W:W,0,Orders!X:X,0)+COUNTIFS(Orders!AD:AD,Data!M530,Orders!W:W,1,Orders!X:X,1)),0),IF(Data!Z530="AAM",SUMIFS(Data!AB:AB,Data!Z:Z,"TM",Data!X:X,Data!M530,AA:AA,"H"),IF(Data!Z530="AM",SUMIFS(Data!AB:AB,Data!Z:Z,"TM",Data!V:V,Data!M530,AA:AA,"H"),IF(Data!Z530="AZM",SUMIFS(Data!AB:AB,Data!Z:Z,"TM",Data!U:U,Data!M530,AA:AA,"H"),IF(Data!Z530="ZM",SUMIFS(Data!AB:AB,Data!Z:Z,"TM",Data!T:T,Data!M530,AA:AA,"H"),IF(Data!Z530="RM",SUMIFS(Data!AB:AB,Data!Z:Z,"TM",Data!S:S,Data!M530,AA:AA,"H"),IF(Data!Z530="CM",SUMIFS(Data!AB:AB,Data!Z:Z,"TM",Data!R:R,Data!M530,AA:AA,"H"),"")))))))</f>
        <v>0</v>
      </c>
      <c r="AC530" s="28">
        <f>IF(Z530="TM",IF(AA530="H",(SUMIFS(Orders!AG:AG,Orders!AD:AD,Data!M530,Orders!W:W,0,Orders!X:X,0)+SUMIFS(Orders!AG:AG,Orders!AD:AD,Data!M530,Orders!W:W,1,Orders!X:X,1))/12000,0),IF(Data!Z530="AAM",SUMIFS(Data!AC:AC,Data!Z:Z,"TM",Data!X:X,Data!M530,AA:AA,"H"),IF(Data!Z530="AM",SUMIFS(Data!AC:AC,Data!Z:Z,"TM",Data!V:V,Data!M530,AA:AA,"H"),IF(Data!Z530="AZM",SUMIFS(Data!AC:AC,Data!Z:Z,"TM",Data!U:U,Data!M530,AA:AA,"H"),IF(Data!Z530="Zone",SUMIFS(Data!AC:AC,Data!Z:Z,"TM",Data!T:T,Data!M530,AA:AA,"H"),IF(Data!Z530="Region",SUMIFS(Data!AC:AC,Data!Z:Z,"TM",Data!S:S,Data!M530,AA:AA,"H"),IF(Data!Z530="Country",SUMIFS(Data!AC:AC,Data!Z:Z,"TM",Data!R:R,Data!M530,AA:AA,"H"),"")))))))</f>
        <v>0</v>
      </c>
      <c r="AD530" s="18">
        <f>IF(Z530="TM",0,IF(Data!Z530="AAM",SUMIFS(Data!AD:AD,Data!Z:Z,"TM",Data!X:X,Data!M530,AA:AA,"H"),IF(Data!Z530="AM",SUMIFS(Data!AD:AD,Data!Z:Z,"TM",Data!V:V,Data!M530,AA:AA,"H"),IF(Data!Z530="AZM",SUMIFS(Data!AD:AD,Data!Z:Z,"TM",Data!U:U,Data!M530,AA:AA,"H"),IF(Data!Z530="Zone",SUMIFS(Data!AD:AD,Data!Z:Z,"TM",Data!T:T,Data!M530,AA:AA,"H"),IF(Data!Z530="Region",SUMIFS(Data!AD:AD,Data!Z:Z,"TM",Data!S:S,Data!M530,AA:AA,"H"),IF(Data!Z530="Country",SUMIFS(Data!AD:AD,Data!Z:Z,"TM",Data!R:R,Data!M530,AA:AA,"H"),"")))))))</f>
        <v>0</v>
      </c>
      <c r="AE530" s="27">
        <f t="shared" si="145"/>
        <v>0</v>
      </c>
      <c r="AF530" s="26">
        <f t="shared" si="146"/>
        <v>0</v>
      </c>
      <c r="AG530" s="26">
        <f t="shared" si="147"/>
        <v>0</v>
      </c>
      <c r="AH530" s="26">
        <f t="shared" si="148"/>
        <v>0</v>
      </c>
      <c r="AJ530" s="28">
        <f>IF(Z530="TM",IF(AA530="U",(SUMIFS(Orders!AG:AG,Orders!AD:AD,Data!M530,Orders!W:W,0,Orders!X:X,0)+SUMIFS(Orders!AG:AG,Orders!AD:AD,Data!M530,Orders!W:W,1,Orders!X:X,1))/12000,0),IF(Data!Z530="AAM",SUMIFS(Data!AJ:AJ,Data!Z:Z,"TM",Data!X:X,Data!M530,AA:AA,"U"),IF(Data!Z530="AM",SUMIFS(Data!AJ:AJ,Data!Z:Z,"TM",Data!V:V,Data!M530,AA:AA,"U"),IF(Data!Z530="AZM",SUMIFS(Data!AJ:AJ,Data!Z:Z,"TM",Data!U:U,Data!M530,AA:AA,"U"),IF(Data!Z530="Zone",SUMIFS(Data!AJ:AJ,Data!Z:Z,"TM",Data!T:T,Data!M530,AA:AA,"U"),IF(Data!Z530="Region",SUMIFS(Data!AJ:AJ,Data!Z:Z,"TM",Data!S:S,Data!M530,AA:AA,"U"),IF(Data!Z530="Country",SUMIFS(Data!AJ:AJ,Data!Z:Z,"TM",Data!R:R,Data!M530,AA:AA,"U"),"")))))))</f>
        <v>10.85</v>
      </c>
      <c r="AK530" s="18">
        <f>IF(Z530="TM",IF(AA530="U",(SUMIFS(Orders!AG:AG,Orders!AD:AD,Data!M530,Orders!W:W,0,Orders!X:X,0)+SUMIFS(Orders!AG:AG,Orders!AD:AD,Data!M530,Orders!W:W,1,Orders!X:X,1)),0),IF(Data!Z530="AAM",SUMIFS(Data!AK:AK,Data!Z:Z,"TM",Data!X:X,Data!M530,AA:AA,"U"),IF(Data!Z530="AM",SUMIFS(Data!AK:AK,Data!Z:Z,"TM",Data!V:V,Data!M530,AA:AA,"U"),IF(Data!Z530="AZM",SUMIFS(Data!AK:AK,Data!Z:Z,"TM",Data!U:U,Data!M530,AA:AA,"U"),IF(Data!Z530="Zone",SUMIFS(Data!AK:AK,Data!Z:Z,"TM",Data!T:T,Data!M530,AA:AA,"U"),IF(Data!Z530="Region",SUMIFS(Data!AK:AK,Data!Z:Z,"TM",Data!S:S,Data!M530,AA:AA,"U"),IF(Data!Z530="Country",SUMIFS(Data!AK:AK,Data!Z:Z,"TM",Data!R:R,Data!M530,AA:AA,"U"),"")))))))</f>
        <v>130200</v>
      </c>
      <c r="AL530" s="18">
        <f>IF(Z530="TM",12000*0,IF(Data!Z530="AAM",SUMIFS(Data!AL:AL,Data!Z:Z,"TM",Data!X:X,Data!M530,AA:AA,"H"),IF(Data!Z530="AM",SUMIFS(Data!AL:AL,Data!Z:Z,"TM",Data!V:V,Data!M530,AA:AA,"H"),IF(Data!Z530="AZM",SUMIFS(Data!AL:AL,Data!Z:Z,"TM",Data!U:U,Data!M530,AA:AA,"H"),IF(Data!Z530="Zone",SUMIFS(Data!AL:AL,Data!Z:Z,"TM",Data!T:T,Data!M530,AA:AA,"H"),IF(Data!Z530="Region",SUMIFS(Data!AL:AL,Data!Z:Z,"TM",Data!S:S,Data!M530,AA:AA,"H"),IF(Data!Z530="Country",SUMIFS(Data!AL:AL,Data!Z:Z,"TM",Data!R:R,Data!M530,AA:AA,"H"),"")))))))</f>
        <v>0</v>
      </c>
      <c r="AM530" s="27">
        <f t="shared" si="149"/>
        <v>0</v>
      </c>
      <c r="AN530" s="26">
        <f t="shared" si="150"/>
        <v>0</v>
      </c>
      <c r="AO530" s="26">
        <f t="shared" si="151"/>
        <v>0</v>
      </c>
      <c r="AQ530" s="28">
        <f t="shared" si="152"/>
        <v>10.85</v>
      </c>
      <c r="AR530" s="18">
        <f t="shared" si="153"/>
        <v>130200</v>
      </c>
      <c r="AS530" s="18">
        <f t="shared" si="154"/>
        <v>0</v>
      </c>
      <c r="AT530" s="27">
        <f t="shared" si="155"/>
        <v>0</v>
      </c>
      <c r="AU530" s="27"/>
      <c r="AV530" s="27"/>
      <c r="AW530" s="18">
        <f>IF(Z530="TM",(COUNTIFS(Orders!AD:AD,Data!M530,Orders!W:W,0,Orders!X:X,0,Orders!S:S,"*Ray*")+COUNTIFS(Orders!AD:AD,Data!M530,Orders!W:W,1,Orders!X:X,1,Orders!S:S,"*Ray*")+COUNTIFS(Orders!AD:AD,Data!M530,Orders!W:W,0,Orders!X:X,0,Orders!S:S,"*Fabric*")+COUNTIFS(Orders!AD:AD,Data!M530,Orders!W:W,1,Orders!X:X,1,Orders!S:S,"*Fabric*")),IF(Data!Z530="AAM",SUMIFS(Data!AW:AW,Data!Z:Z,"TM",Data!X:X,Data!M530),IF(Data!Z530="AM",SUMIFS(Data!AW:AW,Data!Z:Z,"TM",Data!V:V,Data!M530),IF(Data!Z530="AZM",SUMIFS(Data!AW:AW,Data!Z:Z,"TM",Data!U:U,Data!M530),IF(Data!Z530="Zone",SUMIFS(Data!AW:AW,Data!Z:Z,"TM",Data!T:T,Data!M530),IF(Data!Z530="Region",SUMIFS(Data!AW:AW,Data!Z:Z,"TM",Data!S:S,Data!M530),IF(Data!Z530="Country",SUMIFS(Data!AW:AW,Data!Z:Z,"TM",Data!R:R,Data!M530),0)))))))</f>
        <v>5</v>
      </c>
      <c r="AX530" s="18">
        <f>IF(Z530="TM",(COUNTIFS(Orders!AD:AD,Data!M530,Orders!W:W,0,Orders!X:X,0,Orders!S:S,"*Starter*")+COUNTIFS(Orders!AD:AD,Data!M530,Orders!W:W,1,Orders!X:X,1,Orders!S:S,"*Starter*")),IF(Data!Z530="AAM",SUMIFS(Data!AX:AX,Data!Z:Z,"TM",Data!X:X,Data!M530),IF(Data!Z530="AM",SUMIFS(Data!AX:AX,Data!Z:Z,"TM",Data!V:V,Data!M530),IF(Data!Z530="AZM",SUMIFS(Data!AX:AX,Data!Z:Z,"TM",Data!U:U,Data!M530),IF(Data!Z530="Zone",SUMIFS(Data!AX:AX,Data!Z:Z,"TM",Data!T:T,Data!M530),IF(Data!Z530="Region",SUMIFS(Data!AX:AX,Data!Z:Z,"TM",Data!S:S,Data!M530),IF(Data!Z530="Country",SUMIFS(Data!AX:AX,Data!Z:Z,"TM",Data!R:R,Data!M530),0)))))))</f>
        <v>0</v>
      </c>
      <c r="AY530" s="18">
        <f>IF(Z530="TM",(COUNTIFS(Orders!AD:AD,Data!M530,Orders!W:W,0,Orders!X:X,0,Orders!S:S,"*Pro*")+COUNTIFS(Orders!AD:AD,Data!M530,Orders!W:W,1,Orders!X:X,1,Orders!S:S,"*Pro*")),IF(Data!Z530="AAM",SUMIFS(Data!AY:AY,Data!Z:Z,"TM",Data!X:X,Data!M530),IF(Data!Z530="AM",SUMIFS(Data!AY:AY,Data!Z:Z,"TM",Data!V:V,Data!M530),IF(Data!Z530="AZM",SUMIFS(Data!AY:AY,Data!Z:Z,"TM",Data!U:U,Data!M530),IF(Data!Z530="Zone",SUMIFS(Data!AY:AY,Data!Z:Z,"TM",Data!T:T,Data!M530),IF(Data!Z530="Region",SUMIFS(Data!AY:AY,Data!Z:Z,"TM",Data!S:S,Data!M530),IF(Data!Z530="Country",SUMIFS(Data!AY:AY,Data!Z:Z,"TM",Data!R:R,Data!M530),0)))))))</f>
        <v>0</v>
      </c>
      <c r="AZ530" s="18">
        <f>IF(Z530="TM",(COUNTIFS(Orders!AD:AD,Data!M530,Orders!W:W,0,Orders!X:X,0,Orders!S:S,"*Tab*")+COUNTIFS(Orders!AD:AD,Data!M530,Orders!W:W,1,Orders!X:X,1,Orders!S:S,"*Tab*")),IF(Data!Z530="AAM",SUMIFS(Data!AZ:AZ,Data!Z:Z,"TM",Data!X:X,Data!M530),IF(Data!Z530="AM",SUMIFS(Data!AZ:AZ,Data!Z:Z,"TM",Data!V:V,Data!M530),IF(Data!Z530="AZM",SUMIFS(Data!AZ:AZ,Data!Z:Z,"TM",Data!U:U,Data!M530),IF(Data!Z530="Zone",SUMIFS(Data!AZ:AZ,Data!Z:Z,"TM",Data!T:T,Data!M530),IF(Data!Z530="Region",SUMIFS(Data!AZ:AZ,Data!Z:Z,"TM",Data!S:S,Data!M530),IF(Data!Z530="Country",SUMIFS(Data!AZ:AZ,Data!Z:Z,"TM",Data!R:R,Data!M530),0)))))))</f>
        <v>0</v>
      </c>
      <c r="BA530" s="18">
        <f>IF(Z530="TM",(COUNTIFS(Orders!AD:AD,Data!M530,Orders!W:W,0,Orders!X:X,0,Orders!S:S,"*Dental*")+COUNTIFS(Orders!AD:AD,Data!M530,Orders!W:W,1,Orders!X:X,1,Orders!S:S,"*Dental*")+COUNTIFS(Orders!AD:AD,Data!M530,Orders!W:W,0,Orders!X:X,0,Orders!S:S,"*Pediatric*")+COUNTIFS(Orders!AD:AD,Data!M530,Orders!W:W,1,Orders!X:X,1,Orders!S:S,"*Pediatric*")),IF(Data!Z530="AAM",SUMIFS(Data!BA:BA,Data!Z:Z,"TM",Data!X:X,Data!M530),IF(Data!Z530="AM",SUMIFS(Data!BA:BA,Data!Z:Z,"TM",Data!V:V,Data!M530),IF(Data!Z530="AZM",SUMIFS(Data!BA:BA,Data!Z:Z,"TM",Data!U:U,Data!M530),IF(Data!Z530="Zone",SUMIFS(Data!BA:BA,Data!Z:Z,"TM",Data!T:T,Data!M530),IF(Data!Z530="Region",SUMIFS(Data!BA:BA,Data!Z:Z,"TM",Data!S:S,Data!M530),IF(Data!Z530="Country",SUMIFS(Data!BA:BA,Data!Z:Z,"TM",Data!R:R,Data!M530),0)))))))</f>
        <v>0</v>
      </c>
      <c r="BB530" s="18">
        <f>IF(Z530="TM",(COUNTIFS(Orders!AD:AD,Data!M530,Orders!W:W,0,Orders!X:X,0,Orders!S:S,"*Fabric*")+COUNTIFS(Orders!AD:AD,Data!M530,Orders!W:W,1,Orders!X:X,1,Orders!S:S,"*Fabric*")),IF(Data!Z530="AAM",SUMIFS(Data!BB:BB,Data!Z:Z,"TM",Data!X:X,Data!M530),IF(Data!Z530="AM",SUMIFS(Data!BB:BB,Data!Z:Z,"TM",Data!V:V,Data!M530),IF(Data!Z530="AZM",SUMIFS(Data!BB:BB,Data!Z:Z,"TM",Data!U:U,Data!M530),IF(Data!Z530="Zone",SUMIFS(Data!BB:BB,Data!Z:Z,"TM",Data!T:T,Data!M530),IF(Data!Z530="Region",SUMIFS(Data!BB:BB,Data!Z:Z,"TM",Data!S:S,Data!M530),IF(Data!Z530="Country",SUMIFS(Data!BB:BB,Data!Z:Z,"TM",Data!R:R,Data!M530),0)))))))</f>
        <v>5</v>
      </c>
    </row>
    <row r="531" spans="1:54" ht="15.75" x14ac:dyDescent="0.3">
      <c r="A531" s="33" t="str">
        <f t="shared" si="156"/>
        <v/>
      </c>
      <c r="B531" s="33" t="b">
        <f t="shared" si="157"/>
        <v>1</v>
      </c>
      <c r="C531" s="33" t="e">
        <f>IF(ISERROR(SMALL($D$4:$D$594,E531)),””,SMALL($D$4:$D$594,E531))</f>
        <v>#NAME?</v>
      </c>
      <c r="D531" s="34" t="str">
        <f t="shared" si="158"/>
        <v/>
      </c>
      <c r="E531" s="33">
        <f>ROWS($E$4:E531)</f>
        <v>528</v>
      </c>
      <c r="F531" s="33">
        <f t="shared" si="159"/>
        <v>0</v>
      </c>
      <c r="G531" s="33">
        <f>IF(OR(Report!$C$7="",Report!$C$7="All Levels"),1,IF(Report!$C$7=Data!Z531,1,0))</f>
        <v>0</v>
      </c>
      <c r="H531" s="33">
        <f t="shared" si="160"/>
        <v>1</v>
      </c>
      <c r="I531" s="33">
        <f t="shared" si="161"/>
        <v>3</v>
      </c>
      <c r="J531" s="33">
        <f>IF(OR(Report!$F$7="",Report!$F$7="All AMs"),1,IF(Report!$F$7=Data!W531,1,0))</f>
        <v>1</v>
      </c>
      <c r="K531" s="33">
        <f>IF(OR(Report!$E$7="",Report!$E$7="All Zones"),1,IF(Report!$E$7=Data!P531,1,0))</f>
        <v>1</v>
      </c>
      <c r="L531" s="33">
        <f>IF(OR(Report!$D$7="",Report!$D$7="All Regions"),1,IF(Report!$D$7=Data!O531,1,0))</f>
        <v>1</v>
      </c>
      <c r="M531" s="67" t="s">
        <v>520</v>
      </c>
      <c r="N531" s="67" t="s">
        <v>1380</v>
      </c>
      <c r="O531" s="68" t="s">
        <v>21</v>
      </c>
      <c r="P531" s="68" t="s">
        <v>691</v>
      </c>
      <c r="Q531" s="68" t="s">
        <v>691</v>
      </c>
      <c r="R531" s="67" t="s">
        <v>777</v>
      </c>
      <c r="S531" s="67" t="s">
        <v>757</v>
      </c>
      <c r="T531" s="67" t="s">
        <v>760</v>
      </c>
      <c r="U531" s="67"/>
      <c r="V531" s="67" t="s">
        <v>859</v>
      </c>
      <c r="W531" s="67" t="s">
        <v>740</v>
      </c>
      <c r="X531" s="67"/>
      <c r="Y531" s="68" t="s">
        <v>361</v>
      </c>
      <c r="Z531" s="68" t="s">
        <v>13</v>
      </c>
      <c r="AA531" s="68" t="s">
        <v>925</v>
      </c>
      <c r="AB531" s="18">
        <f>IF(Z531="TM",IF(AA531="H",(COUNTIFS(Orders!AD:AD,Data!M531,Orders!W:W,0,Orders!X:X,0)+COUNTIFS(Orders!AD:AD,Data!M531,Orders!W:W,1,Orders!X:X,1)),0),IF(Data!Z531="AAM",SUMIFS(Data!AB:AB,Data!Z:Z,"TM",Data!X:X,Data!M531,AA:AA,"H"),IF(Data!Z531="AM",SUMIFS(Data!AB:AB,Data!Z:Z,"TM",Data!V:V,Data!M531,AA:AA,"H"),IF(Data!Z531="AZM",SUMIFS(Data!AB:AB,Data!Z:Z,"TM",Data!U:U,Data!M531,AA:AA,"H"),IF(Data!Z531="ZM",SUMIFS(Data!AB:AB,Data!Z:Z,"TM",Data!T:T,Data!M531,AA:AA,"H"),IF(Data!Z531="RM",SUMIFS(Data!AB:AB,Data!Z:Z,"TM",Data!S:S,Data!M531,AA:AA,"H"),IF(Data!Z531="CM",SUMIFS(Data!AB:AB,Data!Z:Z,"TM",Data!R:R,Data!M531,AA:AA,"H"),"")))))))</f>
        <v>0</v>
      </c>
      <c r="AC531" s="28">
        <f>IF(Z531="TM",IF(AA531="H",(SUMIFS(Orders!AG:AG,Orders!AD:AD,Data!M531,Orders!W:W,0,Orders!X:X,0)+SUMIFS(Orders!AG:AG,Orders!AD:AD,Data!M531,Orders!W:W,1,Orders!X:X,1))/12000,0),IF(Data!Z531="AAM",SUMIFS(Data!AC:AC,Data!Z:Z,"TM",Data!X:X,Data!M531,AA:AA,"H"),IF(Data!Z531="AM",SUMIFS(Data!AC:AC,Data!Z:Z,"TM",Data!V:V,Data!M531,AA:AA,"H"),IF(Data!Z531="AZM",SUMIFS(Data!AC:AC,Data!Z:Z,"TM",Data!U:U,Data!M531,AA:AA,"H"),IF(Data!Z531="Zone",SUMIFS(Data!AC:AC,Data!Z:Z,"TM",Data!T:T,Data!M531,AA:AA,"H"),IF(Data!Z531="Region",SUMIFS(Data!AC:AC,Data!Z:Z,"TM",Data!S:S,Data!M531,AA:AA,"H"),IF(Data!Z531="Country",SUMIFS(Data!AC:AC,Data!Z:Z,"TM",Data!R:R,Data!M531,AA:AA,"H"),"")))))))</f>
        <v>0</v>
      </c>
      <c r="AD531" s="18">
        <f>IF(Z531="TM",0,IF(Data!Z531="AAM",SUMIFS(Data!AD:AD,Data!Z:Z,"TM",Data!X:X,Data!M531,AA:AA,"H"),IF(Data!Z531="AM",SUMIFS(Data!AD:AD,Data!Z:Z,"TM",Data!V:V,Data!M531,AA:AA,"H"),IF(Data!Z531="AZM",SUMIFS(Data!AD:AD,Data!Z:Z,"TM",Data!U:U,Data!M531,AA:AA,"H"),IF(Data!Z531="Zone",SUMIFS(Data!AD:AD,Data!Z:Z,"TM",Data!T:T,Data!M531,AA:AA,"H"),IF(Data!Z531="Region",SUMIFS(Data!AD:AD,Data!Z:Z,"TM",Data!S:S,Data!M531,AA:AA,"H"),IF(Data!Z531="Country",SUMIFS(Data!AD:AD,Data!Z:Z,"TM",Data!R:R,Data!M531,AA:AA,"H"),"")))))))</f>
        <v>0</v>
      </c>
      <c r="AE531" s="27">
        <f t="shared" si="145"/>
        <v>0</v>
      </c>
      <c r="AF531" s="26">
        <f t="shared" si="146"/>
        <v>0</v>
      </c>
      <c r="AG531" s="26">
        <f t="shared" si="147"/>
        <v>0</v>
      </c>
      <c r="AH531" s="26">
        <f t="shared" si="148"/>
        <v>0</v>
      </c>
      <c r="AJ531" s="28">
        <f>IF(Z531="TM",IF(AA531="U",(SUMIFS(Orders!AG:AG,Orders!AD:AD,Data!M531,Orders!W:W,0,Orders!X:X,0)+SUMIFS(Orders!AG:AG,Orders!AD:AD,Data!M531,Orders!W:W,1,Orders!X:X,1))/12000,0),IF(Data!Z531="AAM",SUMIFS(Data!AJ:AJ,Data!Z:Z,"TM",Data!X:X,Data!M531,AA:AA,"U"),IF(Data!Z531="AM",SUMIFS(Data!AJ:AJ,Data!Z:Z,"TM",Data!V:V,Data!M531,AA:AA,"U"),IF(Data!Z531="AZM",SUMIFS(Data!AJ:AJ,Data!Z:Z,"TM",Data!U:U,Data!M531,AA:AA,"U"),IF(Data!Z531="Zone",SUMIFS(Data!AJ:AJ,Data!Z:Z,"TM",Data!T:T,Data!M531,AA:AA,"U"),IF(Data!Z531="Region",SUMIFS(Data!AJ:AJ,Data!Z:Z,"TM",Data!S:S,Data!M531,AA:AA,"U"),IF(Data!Z531="Country",SUMIFS(Data!AJ:AJ,Data!Z:Z,"TM",Data!R:R,Data!M531,AA:AA,"U"),"")))))))</f>
        <v>0</v>
      </c>
      <c r="AK531" s="18">
        <f>IF(Z531="TM",IF(AA531="U",(SUMIFS(Orders!AG:AG,Orders!AD:AD,Data!M531,Orders!W:W,0,Orders!X:X,0)+SUMIFS(Orders!AG:AG,Orders!AD:AD,Data!M531,Orders!W:W,1,Orders!X:X,1)),0),IF(Data!Z531="AAM",SUMIFS(Data!AK:AK,Data!Z:Z,"TM",Data!X:X,Data!M531,AA:AA,"U"),IF(Data!Z531="AM",SUMIFS(Data!AK:AK,Data!Z:Z,"TM",Data!V:V,Data!M531,AA:AA,"U"),IF(Data!Z531="AZM",SUMIFS(Data!AK:AK,Data!Z:Z,"TM",Data!U:U,Data!M531,AA:AA,"U"),IF(Data!Z531="Zone",SUMIFS(Data!AK:AK,Data!Z:Z,"TM",Data!T:T,Data!M531,AA:AA,"U"),IF(Data!Z531="Region",SUMIFS(Data!AK:AK,Data!Z:Z,"TM",Data!S:S,Data!M531,AA:AA,"U"),IF(Data!Z531="Country",SUMIFS(Data!AK:AK,Data!Z:Z,"TM",Data!R:R,Data!M531,AA:AA,"U"),"")))))))</f>
        <v>0</v>
      </c>
      <c r="AL531" s="18">
        <f>IF(Z531="TM",12000*0,IF(Data!Z531="AAM",SUMIFS(Data!AL:AL,Data!Z:Z,"TM",Data!X:X,Data!M531,AA:AA,"H"),IF(Data!Z531="AM",SUMIFS(Data!AL:AL,Data!Z:Z,"TM",Data!V:V,Data!M531,AA:AA,"H"),IF(Data!Z531="AZM",SUMIFS(Data!AL:AL,Data!Z:Z,"TM",Data!U:U,Data!M531,AA:AA,"H"),IF(Data!Z531="Zone",SUMIFS(Data!AL:AL,Data!Z:Z,"TM",Data!T:T,Data!M531,AA:AA,"H"),IF(Data!Z531="Region",SUMIFS(Data!AL:AL,Data!Z:Z,"TM",Data!S:S,Data!M531,AA:AA,"H"),IF(Data!Z531="Country",SUMIFS(Data!AL:AL,Data!Z:Z,"TM",Data!R:R,Data!M531,AA:AA,"H"),"")))))))</f>
        <v>0</v>
      </c>
      <c r="AM531" s="27">
        <f t="shared" si="149"/>
        <v>0</v>
      </c>
      <c r="AN531" s="26">
        <f t="shared" si="150"/>
        <v>0</v>
      </c>
      <c r="AO531" s="26">
        <f t="shared" si="151"/>
        <v>0</v>
      </c>
      <c r="AQ531" s="28">
        <f t="shared" si="152"/>
        <v>0</v>
      </c>
      <c r="AR531" s="18">
        <f t="shared" si="153"/>
        <v>0</v>
      </c>
      <c r="AS531" s="18">
        <f t="shared" si="154"/>
        <v>0</v>
      </c>
      <c r="AT531" s="27">
        <f t="shared" si="155"/>
        <v>0</v>
      </c>
      <c r="AU531" s="27"/>
      <c r="AV531" s="27"/>
      <c r="AW531" s="18">
        <f>IF(Z531="TM",(COUNTIFS(Orders!AD:AD,Data!M531,Orders!W:W,0,Orders!X:X,0,Orders!S:S,"*Ray*")+COUNTIFS(Orders!AD:AD,Data!M531,Orders!W:W,1,Orders!X:X,1,Orders!S:S,"*Ray*")+COUNTIFS(Orders!AD:AD,Data!M531,Orders!W:W,0,Orders!X:X,0,Orders!S:S,"*Fabric*")+COUNTIFS(Orders!AD:AD,Data!M531,Orders!W:W,1,Orders!X:X,1,Orders!S:S,"*Fabric*")),IF(Data!Z531="AAM",SUMIFS(Data!AW:AW,Data!Z:Z,"TM",Data!X:X,Data!M531),IF(Data!Z531="AM",SUMIFS(Data!AW:AW,Data!Z:Z,"TM",Data!V:V,Data!M531),IF(Data!Z531="AZM",SUMIFS(Data!AW:AW,Data!Z:Z,"TM",Data!U:U,Data!M531),IF(Data!Z531="Zone",SUMIFS(Data!AW:AW,Data!Z:Z,"TM",Data!T:T,Data!M531),IF(Data!Z531="Region",SUMIFS(Data!AW:AW,Data!Z:Z,"TM",Data!S:S,Data!M531),IF(Data!Z531="Country",SUMIFS(Data!AW:AW,Data!Z:Z,"TM",Data!R:R,Data!M531),0)))))))</f>
        <v>0</v>
      </c>
      <c r="AX531" s="18">
        <f>IF(Z531="TM",(COUNTIFS(Orders!AD:AD,Data!M531,Orders!W:W,0,Orders!X:X,0,Orders!S:S,"*Starter*")+COUNTIFS(Orders!AD:AD,Data!M531,Orders!W:W,1,Orders!X:X,1,Orders!S:S,"*Starter*")),IF(Data!Z531="AAM",SUMIFS(Data!AX:AX,Data!Z:Z,"TM",Data!X:X,Data!M531),IF(Data!Z531="AM",SUMIFS(Data!AX:AX,Data!Z:Z,"TM",Data!V:V,Data!M531),IF(Data!Z531="AZM",SUMIFS(Data!AX:AX,Data!Z:Z,"TM",Data!U:U,Data!M531),IF(Data!Z531="Zone",SUMIFS(Data!AX:AX,Data!Z:Z,"TM",Data!T:T,Data!M531),IF(Data!Z531="Region",SUMIFS(Data!AX:AX,Data!Z:Z,"TM",Data!S:S,Data!M531),IF(Data!Z531="Country",SUMIFS(Data!AX:AX,Data!Z:Z,"TM",Data!R:R,Data!M531),0)))))))</f>
        <v>0</v>
      </c>
      <c r="AY531" s="18">
        <f>IF(Z531="TM",(COUNTIFS(Orders!AD:AD,Data!M531,Orders!W:W,0,Orders!X:X,0,Orders!S:S,"*Pro*")+COUNTIFS(Orders!AD:AD,Data!M531,Orders!W:W,1,Orders!X:X,1,Orders!S:S,"*Pro*")),IF(Data!Z531="AAM",SUMIFS(Data!AY:AY,Data!Z:Z,"TM",Data!X:X,Data!M531),IF(Data!Z531="AM",SUMIFS(Data!AY:AY,Data!Z:Z,"TM",Data!V:V,Data!M531),IF(Data!Z531="AZM",SUMIFS(Data!AY:AY,Data!Z:Z,"TM",Data!U:U,Data!M531),IF(Data!Z531="Zone",SUMIFS(Data!AY:AY,Data!Z:Z,"TM",Data!T:T,Data!M531),IF(Data!Z531="Region",SUMIFS(Data!AY:AY,Data!Z:Z,"TM",Data!S:S,Data!M531),IF(Data!Z531="Country",SUMIFS(Data!AY:AY,Data!Z:Z,"TM",Data!R:R,Data!M531),0)))))))</f>
        <v>0</v>
      </c>
      <c r="AZ531" s="18">
        <f>IF(Z531="TM",(COUNTIFS(Orders!AD:AD,Data!M531,Orders!W:W,0,Orders!X:X,0,Orders!S:S,"*Tab*")+COUNTIFS(Orders!AD:AD,Data!M531,Orders!W:W,1,Orders!X:X,1,Orders!S:S,"*Tab*")),IF(Data!Z531="AAM",SUMIFS(Data!AZ:AZ,Data!Z:Z,"TM",Data!X:X,Data!M531),IF(Data!Z531="AM",SUMIFS(Data!AZ:AZ,Data!Z:Z,"TM",Data!V:V,Data!M531),IF(Data!Z531="AZM",SUMIFS(Data!AZ:AZ,Data!Z:Z,"TM",Data!U:U,Data!M531),IF(Data!Z531="Zone",SUMIFS(Data!AZ:AZ,Data!Z:Z,"TM",Data!T:T,Data!M531),IF(Data!Z531="Region",SUMIFS(Data!AZ:AZ,Data!Z:Z,"TM",Data!S:S,Data!M531),IF(Data!Z531="Country",SUMIFS(Data!AZ:AZ,Data!Z:Z,"TM",Data!R:R,Data!M531),0)))))))</f>
        <v>0</v>
      </c>
      <c r="BA531" s="18">
        <f>IF(Z531="TM",(COUNTIFS(Orders!AD:AD,Data!M531,Orders!W:W,0,Orders!X:X,0,Orders!S:S,"*Dental*")+COUNTIFS(Orders!AD:AD,Data!M531,Orders!W:W,1,Orders!X:X,1,Orders!S:S,"*Dental*")+COUNTIFS(Orders!AD:AD,Data!M531,Orders!W:W,0,Orders!X:X,0,Orders!S:S,"*Pediatric*")+COUNTIFS(Orders!AD:AD,Data!M531,Orders!W:W,1,Orders!X:X,1,Orders!S:S,"*Pediatric*")),IF(Data!Z531="AAM",SUMIFS(Data!BA:BA,Data!Z:Z,"TM",Data!X:X,Data!M531),IF(Data!Z531="AM",SUMIFS(Data!BA:BA,Data!Z:Z,"TM",Data!V:V,Data!M531),IF(Data!Z531="AZM",SUMIFS(Data!BA:BA,Data!Z:Z,"TM",Data!U:U,Data!M531),IF(Data!Z531="Zone",SUMIFS(Data!BA:BA,Data!Z:Z,"TM",Data!T:T,Data!M531),IF(Data!Z531="Region",SUMIFS(Data!BA:BA,Data!Z:Z,"TM",Data!S:S,Data!M531),IF(Data!Z531="Country",SUMIFS(Data!BA:BA,Data!Z:Z,"TM",Data!R:R,Data!M531),0)))))))</f>
        <v>0</v>
      </c>
      <c r="BB531" s="18">
        <f>IF(Z531="TM",(COUNTIFS(Orders!AD:AD,Data!M531,Orders!W:W,0,Orders!X:X,0,Orders!S:S,"*Fabric*")+COUNTIFS(Orders!AD:AD,Data!M531,Orders!W:W,1,Orders!X:X,1,Orders!S:S,"*Fabric*")),IF(Data!Z531="AAM",SUMIFS(Data!BB:BB,Data!Z:Z,"TM",Data!X:X,Data!M531),IF(Data!Z531="AM",SUMIFS(Data!BB:BB,Data!Z:Z,"TM",Data!V:V,Data!M531),IF(Data!Z531="AZM",SUMIFS(Data!BB:BB,Data!Z:Z,"TM",Data!U:U,Data!M531),IF(Data!Z531="Zone",SUMIFS(Data!BB:BB,Data!Z:Z,"TM",Data!T:T,Data!M531),IF(Data!Z531="Region",SUMIFS(Data!BB:BB,Data!Z:Z,"TM",Data!S:S,Data!M531),IF(Data!Z531="Country",SUMIFS(Data!BB:BB,Data!Z:Z,"TM",Data!R:R,Data!M531),0)))))))</f>
        <v>0</v>
      </c>
    </row>
    <row r="532" spans="1:54" ht="15.75" x14ac:dyDescent="0.3">
      <c r="A532" s="33" t="str">
        <f t="shared" si="156"/>
        <v/>
      </c>
      <c r="B532" s="33" t="b">
        <f t="shared" si="157"/>
        <v>1</v>
      </c>
      <c r="C532" s="33" t="e">
        <f>IF(ISERROR(SMALL($D$4:$D$594,E532)),””,SMALL($D$4:$D$594,E532))</f>
        <v>#NAME?</v>
      </c>
      <c r="D532" s="34" t="str">
        <f t="shared" si="158"/>
        <v/>
      </c>
      <c r="E532" s="33">
        <f>ROWS($E$4:E532)</f>
        <v>529</v>
      </c>
      <c r="F532" s="33">
        <f t="shared" si="159"/>
        <v>0</v>
      </c>
      <c r="G532" s="33">
        <f>IF(OR(Report!$C$7="",Report!$C$7="All Levels"),1,IF(Report!$C$7=Data!Z532,1,0))</f>
        <v>0</v>
      </c>
      <c r="H532" s="33">
        <f t="shared" si="160"/>
        <v>1</v>
      </c>
      <c r="I532" s="33">
        <f t="shared" si="161"/>
        <v>3</v>
      </c>
      <c r="J532" s="33">
        <f>IF(OR(Report!$F$7="",Report!$F$7="All AMs"),1,IF(Report!$F$7=Data!W532,1,0))</f>
        <v>1</v>
      </c>
      <c r="K532" s="33">
        <f>IF(OR(Report!$E$7="",Report!$E$7="All Zones"),1,IF(Report!$E$7=Data!P532,1,0))</f>
        <v>1</v>
      </c>
      <c r="L532" s="33">
        <f>IF(OR(Report!$D$7="",Report!$D$7="All Regions"),1,IF(Report!$D$7=Data!O532,1,0))</f>
        <v>1</v>
      </c>
      <c r="M532" s="67" t="s">
        <v>181</v>
      </c>
      <c r="N532" s="67" t="s">
        <v>1381</v>
      </c>
      <c r="O532" s="68" t="s">
        <v>21</v>
      </c>
      <c r="P532" s="68" t="s">
        <v>691</v>
      </c>
      <c r="Q532" s="68" t="s">
        <v>691</v>
      </c>
      <c r="R532" s="67" t="s">
        <v>777</v>
      </c>
      <c r="S532" s="67" t="s">
        <v>757</v>
      </c>
      <c r="T532" s="67" t="s">
        <v>760</v>
      </c>
      <c r="U532" s="67"/>
      <c r="V532" s="67" t="s">
        <v>859</v>
      </c>
      <c r="W532" s="67" t="s">
        <v>740</v>
      </c>
      <c r="X532" s="67"/>
      <c r="Y532" s="68" t="s">
        <v>361</v>
      </c>
      <c r="Z532" s="68" t="s">
        <v>13</v>
      </c>
      <c r="AA532" s="68" t="s">
        <v>925</v>
      </c>
      <c r="AB532" s="18">
        <f>IF(Z532="TM",IF(AA532="H",(COUNTIFS(Orders!AD:AD,Data!M532,Orders!W:W,0,Orders!X:X,0)+COUNTIFS(Orders!AD:AD,Data!M532,Orders!W:W,1,Orders!X:X,1)),0),IF(Data!Z532="AAM",SUMIFS(Data!AB:AB,Data!Z:Z,"TM",Data!X:X,Data!M532,AA:AA,"H"),IF(Data!Z532="AM",SUMIFS(Data!AB:AB,Data!Z:Z,"TM",Data!V:V,Data!M532,AA:AA,"H"),IF(Data!Z532="AZM",SUMIFS(Data!AB:AB,Data!Z:Z,"TM",Data!U:U,Data!M532,AA:AA,"H"),IF(Data!Z532="ZM",SUMIFS(Data!AB:AB,Data!Z:Z,"TM",Data!T:T,Data!M532,AA:AA,"H"),IF(Data!Z532="RM",SUMIFS(Data!AB:AB,Data!Z:Z,"TM",Data!S:S,Data!M532,AA:AA,"H"),IF(Data!Z532="CM",SUMIFS(Data!AB:AB,Data!Z:Z,"TM",Data!R:R,Data!M532,AA:AA,"H"),"")))))))</f>
        <v>0</v>
      </c>
      <c r="AC532" s="28">
        <f>IF(Z532="TM",IF(AA532="H",(SUMIFS(Orders!AG:AG,Orders!AD:AD,Data!M532,Orders!W:W,0,Orders!X:X,0)+SUMIFS(Orders!AG:AG,Orders!AD:AD,Data!M532,Orders!W:W,1,Orders!X:X,1))/12000,0),IF(Data!Z532="AAM",SUMIFS(Data!AC:AC,Data!Z:Z,"TM",Data!X:X,Data!M532,AA:AA,"H"),IF(Data!Z532="AM",SUMIFS(Data!AC:AC,Data!Z:Z,"TM",Data!V:V,Data!M532,AA:AA,"H"),IF(Data!Z532="AZM",SUMIFS(Data!AC:AC,Data!Z:Z,"TM",Data!U:U,Data!M532,AA:AA,"H"),IF(Data!Z532="Zone",SUMIFS(Data!AC:AC,Data!Z:Z,"TM",Data!T:T,Data!M532,AA:AA,"H"),IF(Data!Z532="Region",SUMIFS(Data!AC:AC,Data!Z:Z,"TM",Data!S:S,Data!M532,AA:AA,"H"),IF(Data!Z532="Country",SUMIFS(Data!AC:AC,Data!Z:Z,"TM",Data!R:R,Data!M532,AA:AA,"H"),"")))))))</f>
        <v>0</v>
      </c>
      <c r="AD532" s="18">
        <f>IF(Z532="TM",0,IF(Data!Z532="AAM",SUMIFS(Data!AD:AD,Data!Z:Z,"TM",Data!X:X,Data!M532,AA:AA,"H"),IF(Data!Z532="AM",SUMIFS(Data!AD:AD,Data!Z:Z,"TM",Data!V:V,Data!M532,AA:AA,"H"),IF(Data!Z532="AZM",SUMIFS(Data!AD:AD,Data!Z:Z,"TM",Data!U:U,Data!M532,AA:AA,"H"),IF(Data!Z532="Zone",SUMIFS(Data!AD:AD,Data!Z:Z,"TM",Data!T:T,Data!M532,AA:AA,"H"),IF(Data!Z532="Region",SUMIFS(Data!AD:AD,Data!Z:Z,"TM",Data!S:S,Data!M532,AA:AA,"H"),IF(Data!Z532="Country",SUMIFS(Data!AD:AD,Data!Z:Z,"TM",Data!R:R,Data!M532,AA:AA,"H"),"")))))))</f>
        <v>0</v>
      </c>
      <c r="AE532" s="27">
        <f t="shared" si="145"/>
        <v>0</v>
      </c>
      <c r="AF532" s="26">
        <f t="shared" si="146"/>
        <v>0</v>
      </c>
      <c r="AG532" s="26">
        <f t="shared" si="147"/>
        <v>0</v>
      </c>
      <c r="AH532" s="26">
        <f t="shared" si="148"/>
        <v>0</v>
      </c>
      <c r="AJ532" s="28">
        <f>IF(Z532="TM",IF(AA532="U",(SUMIFS(Orders!AG:AG,Orders!AD:AD,Data!M532,Orders!W:W,0,Orders!X:X,0)+SUMIFS(Orders!AG:AG,Orders!AD:AD,Data!M532,Orders!W:W,1,Orders!X:X,1))/12000,0),IF(Data!Z532="AAM",SUMIFS(Data!AJ:AJ,Data!Z:Z,"TM",Data!X:X,Data!M532,AA:AA,"U"),IF(Data!Z532="AM",SUMIFS(Data!AJ:AJ,Data!Z:Z,"TM",Data!V:V,Data!M532,AA:AA,"U"),IF(Data!Z532="AZM",SUMIFS(Data!AJ:AJ,Data!Z:Z,"TM",Data!U:U,Data!M532,AA:AA,"U"),IF(Data!Z532="Zone",SUMIFS(Data!AJ:AJ,Data!Z:Z,"TM",Data!T:T,Data!M532,AA:AA,"U"),IF(Data!Z532="Region",SUMIFS(Data!AJ:AJ,Data!Z:Z,"TM",Data!S:S,Data!M532,AA:AA,"U"),IF(Data!Z532="Country",SUMIFS(Data!AJ:AJ,Data!Z:Z,"TM",Data!R:R,Data!M532,AA:AA,"U"),"")))))))</f>
        <v>0</v>
      </c>
      <c r="AK532" s="18">
        <f>IF(Z532="TM",IF(AA532="U",(SUMIFS(Orders!AG:AG,Orders!AD:AD,Data!M532,Orders!W:W,0,Orders!X:X,0)+SUMIFS(Orders!AG:AG,Orders!AD:AD,Data!M532,Orders!W:W,1,Orders!X:X,1)),0),IF(Data!Z532="AAM",SUMIFS(Data!AK:AK,Data!Z:Z,"TM",Data!X:X,Data!M532,AA:AA,"U"),IF(Data!Z532="AM",SUMIFS(Data!AK:AK,Data!Z:Z,"TM",Data!V:V,Data!M532,AA:AA,"U"),IF(Data!Z532="AZM",SUMIFS(Data!AK:AK,Data!Z:Z,"TM",Data!U:U,Data!M532,AA:AA,"U"),IF(Data!Z532="Zone",SUMIFS(Data!AK:AK,Data!Z:Z,"TM",Data!T:T,Data!M532,AA:AA,"U"),IF(Data!Z532="Region",SUMIFS(Data!AK:AK,Data!Z:Z,"TM",Data!S:S,Data!M532,AA:AA,"U"),IF(Data!Z532="Country",SUMIFS(Data!AK:AK,Data!Z:Z,"TM",Data!R:R,Data!M532,AA:AA,"U"),"")))))))</f>
        <v>0</v>
      </c>
      <c r="AL532" s="18">
        <f>IF(Z532="TM",12000*0,IF(Data!Z532="AAM",SUMIFS(Data!AL:AL,Data!Z:Z,"TM",Data!X:X,Data!M532,AA:AA,"H"),IF(Data!Z532="AM",SUMIFS(Data!AL:AL,Data!Z:Z,"TM",Data!V:V,Data!M532,AA:AA,"H"),IF(Data!Z532="AZM",SUMIFS(Data!AL:AL,Data!Z:Z,"TM",Data!U:U,Data!M532,AA:AA,"H"),IF(Data!Z532="Zone",SUMIFS(Data!AL:AL,Data!Z:Z,"TM",Data!T:T,Data!M532,AA:AA,"H"),IF(Data!Z532="Region",SUMIFS(Data!AL:AL,Data!Z:Z,"TM",Data!S:S,Data!M532,AA:AA,"H"),IF(Data!Z532="Country",SUMIFS(Data!AL:AL,Data!Z:Z,"TM",Data!R:R,Data!M532,AA:AA,"H"),"")))))))</f>
        <v>0</v>
      </c>
      <c r="AM532" s="27">
        <f t="shared" si="149"/>
        <v>0</v>
      </c>
      <c r="AN532" s="26">
        <f t="shared" si="150"/>
        <v>0</v>
      </c>
      <c r="AO532" s="26">
        <f t="shared" si="151"/>
        <v>0</v>
      </c>
      <c r="AQ532" s="28">
        <f t="shared" si="152"/>
        <v>0</v>
      </c>
      <c r="AR532" s="18">
        <f t="shared" si="153"/>
        <v>0</v>
      </c>
      <c r="AS532" s="18">
        <f t="shared" si="154"/>
        <v>0</v>
      </c>
      <c r="AT532" s="27">
        <f t="shared" si="155"/>
        <v>0</v>
      </c>
      <c r="AU532" s="27"/>
      <c r="AV532" s="27"/>
      <c r="AW532" s="18">
        <f>IF(Z532="TM",(COUNTIFS(Orders!AD:AD,Data!M532,Orders!W:W,0,Orders!X:X,0,Orders!S:S,"*Ray*")+COUNTIFS(Orders!AD:AD,Data!M532,Orders!W:W,1,Orders!X:X,1,Orders!S:S,"*Ray*")+COUNTIFS(Orders!AD:AD,Data!M532,Orders!W:W,0,Orders!X:X,0,Orders!S:S,"*Fabric*")+COUNTIFS(Orders!AD:AD,Data!M532,Orders!W:W,1,Orders!X:X,1,Orders!S:S,"*Fabric*")),IF(Data!Z532="AAM",SUMIFS(Data!AW:AW,Data!Z:Z,"TM",Data!X:X,Data!M532),IF(Data!Z532="AM",SUMIFS(Data!AW:AW,Data!Z:Z,"TM",Data!V:V,Data!M532),IF(Data!Z532="AZM",SUMIFS(Data!AW:AW,Data!Z:Z,"TM",Data!U:U,Data!M532),IF(Data!Z532="Zone",SUMIFS(Data!AW:AW,Data!Z:Z,"TM",Data!T:T,Data!M532),IF(Data!Z532="Region",SUMIFS(Data!AW:AW,Data!Z:Z,"TM",Data!S:S,Data!M532),IF(Data!Z532="Country",SUMIFS(Data!AW:AW,Data!Z:Z,"TM",Data!R:R,Data!M532),0)))))))</f>
        <v>0</v>
      </c>
      <c r="AX532" s="18">
        <f>IF(Z532="TM",(COUNTIFS(Orders!AD:AD,Data!M532,Orders!W:W,0,Orders!X:X,0,Orders!S:S,"*Starter*")+COUNTIFS(Orders!AD:AD,Data!M532,Orders!W:W,1,Orders!X:X,1,Orders!S:S,"*Starter*")),IF(Data!Z532="AAM",SUMIFS(Data!AX:AX,Data!Z:Z,"TM",Data!X:X,Data!M532),IF(Data!Z532="AM",SUMIFS(Data!AX:AX,Data!Z:Z,"TM",Data!V:V,Data!M532),IF(Data!Z532="AZM",SUMIFS(Data!AX:AX,Data!Z:Z,"TM",Data!U:U,Data!M532),IF(Data!Z532="Zone",SUMIFS(Data!AX:AX,Data!Z:Z,"TM",Data!T:T,Data!M532),IF(Data!Z532="Region",SUMIFS(Data!AX:AX,Data!Z:Z,"TM",Data!S:S,Data!M532),IF(Data!Z532="Country",SUMIFS(Data!AX:AX,Data!Z:Z,"TM",Data!R:R,Data!M532),0)))))))</f>
        <v>0</v>
      </c>
      <c r="AY532" s="18">
        <f>IF(Z532="TM",(COUNTIFS(Orders!AD:AD,Data!M532,Orders!W:W,0,Orders!X:X,0,Orders!S:S,"*Pro*")+COUNTIFS(Orders!AD:AD,Data!M532,Orders!W:W,1,Orders!X:X,1,Orders!S:S,"*Pro*")),IF(Data!Z532="AAM",SUMIFS(Data!AY:AY,Data!Z:Z,"TM",Data!X:X,Data!M532),IF(Data!Z532="AM",SUMIFS(Data!AY:AY,Data!Z:Z,"TM",Data!V:V,Data!M532),IF(Data!Z532="AZM",SUMIFS(Data!AY:AY,Data!Z:Z,"TM",Data!U:U,Data!M532),IF(Data!Z532="Zone",SUMIFS(Data!AY:AY,Data!Z:Z,"TM",Data!T:T,Data!M532),IF(Data!Z532="Region",SUMIFS(Data!AY:AY,Data!Z:Z,"TM",Data!S:S,Data!M532),IF(Data!Z532="Country",SUMIFS(Data!AY:AY,Data!Z:Z,"TM",Data!R:R,Data!M532),0)))))))</f>
        <v>0</v>
      </c>
      <c r="AZ532" s="18">
        <f>IF(Z532="TM",(COUNTIFS(Orders!AD:AD,Data!M532,Orders!W:W,0,Orders!X:X,0,Orders!S:S,"*Tab*")+COUNTIFS(Orders!AD:AD,Data!M532,Orders!W:W,1,Orders!X:X,1,Orders!S:S,"*Tab*")),IF(Data!Z532="AAM",SUMIFS(Data!AZ:AZ,Data!Z:Z,"TM",Data!X:X,Data!M532),IF(Data!Z532="AM",SUMIFS(Data!AZ:AZ,Data!Z:Z,"TM",Data!V:V,Data!M532),IF(Data!Z532="AZM",SUMIFS(Data!AZ:AZ,Data!Z:Z,"TM",Data!U:U,Data!M532),IF(Data!Z532="Zone",SUMIFS(Data!AZ:AZ,Data!Z:Z,"TM",Data!T:T,Data!M532),IF(Data!Z532="Region",SUMIFS(Data!AZ:AZ,Data!Z:Z,"TM",Data!S:S,Data!M532),IF(Data!Z532="Country",SUMIFS(Data!AZ:AZ,Data!Z:Z,"TM",Data!R:R,Data!M532),0)))))))</f>
        <v>0</v>
      </c>
      <c r="BA532" s="18">
        <f>IF(Z532="TM",(COUNTIFS(Orders!AD:AD,Data!M532,Orders!W:W,0,Orders!X:X,0,Orders!S:S,"*Dental*")+COUNTIFS(Orders!AD:AD,Data!M532,Orders!W:W,1,Orders!X:X,1,Orders!S:S,"*Dental*")+COUNTIFS(Orders!AD:AD,Data!M532,Orders!W:W,0,Orders!X:X,0,Orders!S:S,"*Pediatric*")+COUNTIFS(Orders!AD:AD,Data!M532,Orders!W:W,1,Orders!X:X,1,Orders!S:S,"*Pediatric*")),IF(Data!Z532="AAM",SUMIFS(Data!BA:BA,Data!Z:Z,"TM",Data!X:X,Data!M532),IF(Data!Z532="AM",SUMIFS(Data!BA:BA,Data!Z:Z,"TM",Data!V:V,Data!M532),IF(Data!Z532="AZM",SUMIFS(Data!BA:BA,Data!Z:Z,"TM",Data!U:U,Data!M532),IF(Data!Z532="Zone",SUMIFS(Data!BA:BA,Data!Z:Z,"TM",Data!T:T,Data!M532),IF(Data!Z532="Region",SUMIFS(Data!BA:BA,Data!Z:Z,"TM",Data!S:S,Data!M532),IF(Data!Z532="Country",SUMIFS(Data!BA:BA,Data!Z:Z,"TM",Data!R:R,Data!M532),0)))))))</f>
        <v>0</v>
      </c>
      <c r="BB532" s="18">
        <f>IF(Z532="TM",(COUNTIFS(Orders!AD:AD,Data!M532,Orders!W:W,0,Orders!X:X,0,Orders!S:S,"*Fabric*")+COUNTIFS(Orders!AD:AD,Data!M532,Orders!W:W,1,Orders!X:X,1,Orders!S:S,"*Fabric*")),IF(Data!Z532="AAM",SUMIFS(Data!BB:BB,Data!Z:Z,"TM",Data!X:X,Data!M532),IF(Data!Z532="AM",SUMIFS(Data!BB:BB,Data!Z:Z,"TM",Data!V:V,Data!M532),IF(Data!Z532="AZM",SUMIFS(Data!BB:BB,Data!Z:Z,"TM",Data!U:U,Data!M532),IF(Data!Z532="Zone",SUMIFS(Data!BB:BB,Data!Z:Z,"TM",Data!T:T,Data!M532),IF(Data!Z532="Region",SUMIFS(Data!BB:BB,Data!Z:Z,"TM",Data!S:S,Data!M532),IF(Data!Z532="Country",SUMIFS(Data!BB:BB,Data!Z:Z,"TM",Data!R:R,Data!M532),0)))))))</f>
        <v>0</v>
      </c>
    </row>
    <row r="533" spans="1:54" ht="15.75" x14ac:dyDescent="0.3">
      <c r="A533" s="33" t="str">
        <f t="shared" si="156"/>
        <v/>
      </c>
      <c r="B533" s="33" t="b">
        <f t="shared" si="157"/>
        <v>1</v>
      </c>
      <c r="C533" s="33" t="e">
        <f>IF(ISERROR(SMALL($D$4:$D$594,E533)),””,SMALL($D$4:$D$594,E533))</f>
        <v>#NAME?</v>
      </c>
      <c r="D533" s="34" t="str">
        <f t="shared" si="158"/>
        <v/>
      </c>
      <c r="E533" s="33">
        <f>ROWS($E$4:E533)</f>
        <v>530</v>
      </c>
      <c r="F533" s="33">
        <f t="shared" si="159"/>
        <v>0</v>
      </c>
      <c r="G533" s="33">
        <f>IF(OR(Report!$C$7="",Report!$C$7="All Levels"),1,IF(Report!$C$7=Data!Z533,1,0))</f>
        <v>0</v>
      </c>
      <c r="H533" s="33">
        <f t="shared" si="160"/>
        <v>1</v>
      </c>
      <c r="I533" s="33">
        <f t="shared" si="161"/>
        <v>3</v>
      </c>
      <c r="J533" s="33">
        <f>IF(OR(Report!$F$7="",Report!$F$7="All AMs"),1,IF(Report!$F$7=Data!W533,1,0))</f>
        <v>1</v>
      </c>
      <c r="K533" s="33">
        <f>IF(OR(Report!$E$7="",Report!$E$7="All Zones"),1,IF(Report!$E$7=Data!P533,1,0))</f>
        <v>1</v>
      </c>
      <c r="L533" s="33">
        <f>IF(OR(Report!$D$7="",Report!$D$7="All Regions"),1,IF(Report!$D$7=Data!O533,1,0))</f>
        <v>1</v>
      </c>
      <c r="M533" s="67" t="s">
        <v>479</v>
      </c>
      <c r="N533" s="67" t="s">
        <v>1382</v>
      </c>
      <c r="O533" s="68" t="s">
        <v>21</v>
      </c>
      <c r="P533" s="68" t="s">
        <v>691</v>
      </c>
      <c r="Q533" s="68" t="s">
        <v>691</v>
      </c>
      <c r="R533" s="67" t="s">
        <v>777</v>
      </c>
      <c r="S533" s="67" t="s">
        <v>757</v>
      </c>
      <c r="T533" s="67" t="s">
        <v>760</v>
      </c>
      <c r="U533" s="67"/>
      <c r="V533" s="67" t="s">
        <v>859</v>
      </c>
      <c r="W533" s="67" t="s">
        <v>740</v>
      </c>
      <c r="X533" s="67"/>
      <c r="Y533" s="68" t="s">
        <v>361</v>
      </c>
      <c r="Z533" s="68" t="s">
        <v>13</v>
      </c>
      <c r="AA533" s="68" t="s">
        <v>925</v>
      </c>
      <c r="AB533" s="18">
        <f>IF(Z533="TM",IF(AA533="H",(COUNTIFS(Orders!AD:AD,Data!M533,Orders!W:W,0,Orders!X:X,0)+COUNTIFS(Orders!AD:AD,Data!M533,Orders!W:W,1,Orders!X:X,1)),0),IF(Data!Z533="AAM",SUMIFS(Data!AB:AB,Data!Z:Z,"TM",Data!X:X,Data!M533,AA:AA,"H"),IF(Data!Z533="AM",SUMIFS(Data!AB:AB,Data!Z:Z,"TM",Data!V:V,Data!M533,AA:AA,"H"),IF(Data!Z533="AZM",SUMIFS(Data!AB:AB,Data!Z:Z,"TM",Data!U:U,Data!M533,AA:AA,"H"),IF(Data!Z533="ZM",SUMIFS(Data!AB:AB,Data!Z:Z,"TM",Data!T:T,Data!M533,AA:AA,"H"),IF(Data!Z533="RM",SUMIFS(Data!AB:AB,Data!Z:Z,"TM",Data!S:S,Data!M533,AA:AA,"H"),IF(Data!Z533="CM",SUMIFS(Data!AB:AB,Data!Z:Z,"TM",Data!R:R,Data!M533,AA:AA,"H"),"")))))))</f>
        <v>0</v>
      </c>
      <c r="AC533" s="28">
        <f>IF(Z533="TM",IF(AA533="H",(SUMIFS(Orders!AG:AG,Orders!AD:AD,Data!M533,Orders!W:W,0,Orders!X:X,0)+SUMIFS(Orders!AG:AG,Orders!AD:AD,Data!M533,Orders!W:W,1,Orders!X:X,1))/12000,0),IF(Data!Z533="AAM",SUMIFS(Data!AC:AC,Data!Z:Z,"TM",Data!X:X,Data!M533,AA:AA,"H"),IF(Data!Z533="AM",SUMIFS(Data!AC:AC,Data!Z:Z,"TM",Data!V:V,Data!M533,AA:AA,"H"),IF(Data!Z533="AZM",SUMIFS(Data!AC:AC,Data!Z:Z,"TM",Data!U:U,Data!M533,AA:AA,"H"),IF(Data!Z533="Zone",SUMIFS(Data!AC:AC,Data!Z:Z,"TM",Data!T:T,Data!M533,AA:AA,"H"),IF(Data!Z533="Region",SUMIFS(Data!AC:AC,Data!Z:Z,"TM",Data!S:S,Data!M533,AA:AA,"H"),IF(Data!Z533="Country",SUMIFS(Data!AC:AC,Data!Z:Z,"TM",Data!R:R,Data!M533,AA:AA,"H"),"")))))))</f>
        <v>0</v>
      </c>
      <c r="AD533" s="18">
        <f>IF(Z533="TM",0,IF(Data!Z533="AAM",SUMIFS(Data!AD:AD,Data!Z:Z,"TM",Data!X:X,Data!M533,AA:AA,"H"),IF(Data!Z533="AM",SUMIFS(Data!AD:AD,Data!Z:Z,"TM",Data!V:V,Data!M533,AA:AA,"H"),IF(Data!Z533="AZM",SUMIFS(Data!AD:AD,Data!Z:Z,"TM",Data!U:U,Data!M533,AA:AA,"H"),IF(Data!Z533="Zone",SUMIFS(Data!AD:AD,Data!Z:Z,"TM",Data!T:T,Data!M533,AA:AA,"H"),IF(Data!Z533="Region",SUMIFS(Data!AD:AD,Data!Z:Z,"TM",Data!S:S,Data!M533,AA:AA,"H"),IF(Data!Z533="Country",SUMIFS(Data!AD:AD,Data!Z:Z,"TM",Data!R:R,Data!M533,AA:AA,"H"),"")))))))</f>
        <v>0</v>
      </c>
      <c r="AE533" s="27">
        <f t="shared" si="145"/>
        <v>0</v>
      </c>
      <c r="AF533" s="26">
        <f t="shared" si="146"/>
        <v>0</v>
      </c>
      <c r="AG533" s="26">
        <f t="shared" si="147"/>
        <v>0</v>
      </c>
      <c r="AH533" s="26">
        <f t="shared" si="148"/>
        <v>0</v>
      </c>
      <c r="AJ533" s="28">
        <f>IF(Z533="TM",IF(AA533="U",(SUMIFS(Orders!AG:AG,Orders!AD:AD,Data!M533,Orders!W:W,0,Orders!X:X,0)+SUMIFS(Orders!AG:AG,Orders!AD:AD,Data!M533,Orders!W:W,1,Orders!X:X,1))/12000,0),IF(Data!Z533="AAM",SUMIFS(Data!AJ:AJ,Data!Z:Z,"TM",Data!X:X,Data!M533,AA:AA,"U"),IF(Data!Z533="AM",SUMIFS(Data!AJ:AJ,Data!Z:Z,"TM",Data!V:V,Data!M533,AA:AA,"U"),IF(Data!Z533="AZM",SUMIFS(Data!AJ:AJ,Data!Z:Z,"TM",Data!U:U,Data!M533,AA:AA,"U"),IF(Data!Z533="Zone",SUMIFS(Data!AJ:AJ,Data!Z:Z,"TM",Data!T:T,Data!M533,AA:AA,"U"),IF(Data!Z533="Region",SUMIFS(Data!AJ:AJ,Data!Z:Z,"TM",Data!S:S,Data!M533,AA:AA,"U"),IF(Data!Z533="Country",SUMIFS(Data!AJ:AJ,Data!Z:Z,"TM",Data!R:R,Data!M533,AA:AA,"U"),"")))))))</f>
        <v>0</v>
      </c>
      <c r="AK533" s="18">
        <f>IF(Z533="TM",IF(AA533="U",(SUMIFS(Orders!AG:AG,Orders!AD:AD,Data!M533,Orders!W:W,0,Orders!X:X,0)+SUMIFS(Orders!AG:AG,Orders!AD:AD,Data!M533,Orders!W:W,1,Orders!X:X,1)),0),IF(Data!Z533="AAM",SUMIFS(Data!AK:AK,Data!Z:Z,"TM",Data!X:X,Data!M533,AA:AA,"U"),IF(Data!Z533="AM",SUMIFS(Data!AK:AK,Data!Z:Z,"TM",Data!V:V,Data!M533,AA:AA,"U"),IF(Data!Z533="AZM",SUMIFS(Data!AK:AK,Data!Z:Z,"TM",Data!U:U,Data!M533,AA:AA,"U"),IF(Data!Z533="Zone",SUMIFS(Data!AK:AK,Data!Z:Z,"TM",Data!T:T,Data!M533,AA:AA,"U"),IF(Data!Z533="Region",SUMIFS(Data!AK:AK,Data!Z:Z,"TM",Data!S:S,Data!M533,AA:AA,"U"),IF(Data!Z533="Country",SUMIFS(Data!AK:AK,Data!Z:Z,"TM",Data!R:R,Data!M533,AA:AA,"U"),"")))))))</f>
        <v>0</v>
      </c>
      <c r="AL533" s="18">
        <f>IF(Z533="TM",12000*0,IF(Data!Z533="AAM",SUMIFS(Data!AL:AL,Data!Z:Z,"TM",Data!X:X,Data!M533,AA:AA,"H"),IF(Data!Z533="AM",SUMIFS(Data!AL:AL,Data!Z:Z,"TM",Data!V:V,Data!M533,AA:AA,"H"),IF(Data!Z533="AZM",SUMIFS(Data!AL:AL,Data!Z:Z,"TM",Data!U:U,Data!M533,AA:AA,"H"),IF(Data!Z533="Zone",SUMIFS(Data!AL:AL,Data!Z:Z,"TM",Data!T:T,Data!M533,AA:AA,"H"),IF(Data!Z533="Region",SUMIFS(Data!AL:AL,Data!Z:Z,"TM",Data!S:S,Data!M533,AA:AA,"H"),IF(Data!Z533="Country",SUMIFS(Data!AL:AL,Data!Z:Z,"TM",Data!R:R,Data!M533,AA:AA,"H"),"")))))))</f>
        <v>0</v>
      </c>
      <c r="AM533" s="27">
        <f t="shared" si="149"/>
        <v>0</v>
      </c>
      <c r="AN533" s="26">
        <f t="shared" si="150"/>
        <v>0</v>
      </c>
      <c r="AO533" s="26">
        <f t="shared" si="151"/>
        <v>0</v>
      </c>
      <c r="AQ533" s="28">
        <f t="shared" si="152"/>
        <v>0</v>
      </c>
      <c r="AR533" s="18">
        <f t="shared" si="153"/>
        <v>0</v>
      </c>
      <c r="AS533" s="18">
        <f t="shared" si="154"/>
        <v>0</v>
      </c>
      <c r="AT533" s="27">
        <f t="shared" si="155"/>
        <v>0</v>
      </c>
      <c r="AU533" s="27"/>
      <c r="AV533" s="27"/>
      <c r="AW533" s="18">
        <f>IF(Z533="TM",(COUNTIFS(Orders!AD:AD,Data!M533,Orders!W:W,0,Orders!X:X,0,Orders!S:S,"*Ray*")+COUNTIFS(Orders!AD:AD,Data!M533,Orders!W:W,1,Orders!X:X,1,Orders!S:S,"*Ray*")+COUNTIFS(Orders!AD:AD,Data!M533,Orders!W:W,0,Orders!X:X,0,Orders!S:S,"*Fabric*")+COUNTIFS(Orders!AD:AD,Data!M533,Orders!W:W,1,Orders!X:X,1,Orders!S:S,"*Fabric*")),IF(Data!Z533="AAM",SUMIFS(Data!AW:AW,Data!Z:Z,"TM",Data!X:X,Data!M533),IF(Data!Z533="AM",SUMIFS(Data!AW:AW,Data!Z:Z,"TM",Data!V:V,Data!M533),IF(Data!Z533="AZM",SUMIFS(Data!AW:AW,Data!Z:Z,"TM",Data!U:U,Data!M533),IF(Data!Z533="Zone",SUMIFS(Data!AW:AW,Data!Z:Z,"TM",Data!T:T,Data!M533),IF(Data!Z533="Region",SUMIFS(Data!AW:AW,Data!Z:Z,"TM",Data!S:S,Data!M533),IF(Data!Z533="Country",SUMIFS(Data!AW:AW,Data!Z:Z,"TM",Data!R:R,Data!M533),0)))))))</f>
        <v>0</v>
      </c>
      <c r="AX533" s="18">
        <f>IF(Z533="TM",(COUNTIFS(Orders!AD:AD,Data!M533,Orders!W:W,0,Orders!X:X,0,Orders!S:S,"*Starter*")+COUNTIFS(Orders!AD:AD,Data!M533,Orders!W:W,1,Orders!X:X,1,Orders!S:S,"*Starter*")),IF(Data!Z533="AAM",SUMIFS(Data!AX:AX,Data!Z:Z,"TM",Data!X:X,Data!M533),IF(Data!Z533="AM",SUMIFS(Data!AX:AX,Data!Z:Z,"TM",Data!V:V,Data!M533),IF(Data!Z533="AZM",SUMIFS(Data!AX:AX,Data!Z:Z,"TM",Data!U:U,Data!M533),IF(Data!Z533="Zone",SUMIFS(Data!AX:AX,Data!Z:Z,"TM",Data!T:T,Data!M533),IF(Data!Z533="Region",SUMIFS(Data!AX:AX,Data!Z:Z,"TM",Data!S:S,Data!M533),IF(Data!Z533="Country",SUMIFS(Data!AX:AX,Data!Z:Z,"TM",Data!R:R,Data!M533),0)))))))</f>
        <v>0</v>
      </c>
      <c r="AY533" s="18">
        <f>IF(Z533="TM",(COUNTIFS(Orders!AD:AD,Data!M533,Orders!W:W,0,Orders!X:X,0,Orders!S:S,"*Pro*")+COUNTIFS(Orders!AD:AD,Data!M533,Orders!W:W,1,Orders!X:X,1,Orders!S:S,"*Pro*")),IF(Data!Z533="AAM",SUMIFS(Data!AY:AY,Data!Z:Z,"TM",Data!X:X,Data!M533),IF(Data!Z533="AM",SUMIFS(Data!AY:AY,Data!Z:Z,"TM",Data!V:V,Data!M533),IF(Data!Z533="AZM",SUMIFS(Data!AY:AY,Data!Z:Z,"TM",Data!U:U,Data!M533),IF(Data!Z533="Zone",SUMIFS(Data!AY:AY,Data!Z:Z,"TM",Data!T:T,Data!M533),IF(Data!Z533="Region",SUMIFS(Data!AY:AY,Data!Z:Z,"TM",Data!S:S,Data!M533),IF(Data!Z533="Country",SUMIFS(Data!AY:AY,Data!Z:Z,"TM",Data!R:R,Data!M533),0)))))))</f>
        <v>0</v>
      </c>
      <c r="AZ533" s="18">
        <f>IF(Z533="TM",(COUNTIFS(Orders!AD:AD,Data!M533,Orders!W:W,0,Orders!X:X,0,Orders!S:S,"*Tab*")+COUNTIFS(Orders!AD:AD,Data!M533,Orders!W:W,1,Orders!X:X,1,Orders!S:S,"*Tab*")),IF(Data!Z533="AAM",SUMIFS(Data!AZ:AZ,Data!Z:Z,"TM",Data!X:X,Data!M533),IF(Data!Z533="AM",SUMIFS(Data!AZ:AZ,Data!Z:Z,"TM",Data!V:V,Data!M533),IF(Data!Z533="AZM",SUMIFS(Data!AZ:AZ,Data!Z:Z,"TM",Data!U:U,Data!M533),IF(Data!Z533="Zone",SUMIFS(Data!AZ:AZ,Data!Z:Z,"TM",Data!T:T,Data!M533),IF(Data!Z533="Region",SUMIFS(Data!AZ:AZ,Data!Z:Z,"TM",Data!S:S,Data!M533),IF(Data!Z533="Country",SUMIFS(Data!AZ:AZ,Data!Z:Z,"TM",Data!R:R,Data!M533),0)))))))</f>
        <v>0</v>
      </c>
      <c r="BA533" s="18">
        <f>IF(Z533="TM",(COUNTIFS(Orders!AD:AD,Data!M533,Orders!W:W,0,Orders!X:X,0,Orders!S:S,"*Dental*")+COUNTIFS(Orders!AD:AD,Data!M533,Orders!W:W,1,Orders!X:X,1,Orders!S:S,"*Dental*")+COUNTIFS(Orders!AD:AD,Data!M533,Orders!W:W,0,Orders!X:X,0,Orders!S:S,"*Pediatric*")+COUNTIFS(Orders!AD:AD,Data!M533,Orders!W:W,1,Orders!X:X,1,Orders!S:S,"*Pediatric*")),IF(Data!Z533="AAM",SUMIFS(Data!BA:BA,Data!Z:Z,"TM",Data!X:X,Data!M533),IF(Data!Z533="AM",SUMIFS(Data!BA:BA,Data!Z:Z,"TM",Data!V:V,Data!M533),IF(Data!Z533="AZM",SUMIFS(Data!BA:BA,Data!Z:Z,"TM",Data!U:U,Data!M533),IF(Data!Z533="Zone",SUMIFS(Data!BA:BA,Data!Z:Z,"TM",Data!T:T,Data!M533),IF(Data!Z533="Region",SUMIFS(Data!BA:BA,Data!Z:Z,"TM",Data!S:S,Data!M533),IF(Data!Z533="Country",SUMIFS(Data!BA:BA,Data!Z:Z,"TM",Data!R:R,Data!M533),0)))))))</f>
        <v>0</v>
      </c>
      <c r="BB533" s="18">
        <f>IF(Z533="TM",(COUNTIFS(Orders!AD:AD,Data!M533,Orders!W:W,0,Orders!X:X,0,Orders!S:S,"*Fabric*")+COUNTIFS(Orders!AD:AD,Data!M533,Orders!W:W,1,Orders!X:X,1,Orders!S:S,"*Fabric*")),IF(Data!Z533="AAM",SUMIFS(Data!BB:BB,Data!Z:Z,"TM",Data!X:X,Data!M533),IF(Data!Z533="AM",SUMIFS(Data!BB:BB,Data!Z:Z,"TM",Data!V:V,Data!M533),IF(Data!Z533="AZM",SUMIFS(Data!BB:BB,Data!Z:Z,"TM",Data!U:U,Data!M533),IF(Data!Z533="Zone",SUMIFS(Data!BB:BB,Data!Z:Z,"TM",Data!T:T,Data!M533),IF(Data!Z533="Region",SUMIFS(Data!BB:BB,Data!Z:Z,"TM",Data!S:S,Data!M533),IF(Data!Z533="Country",SUMIFS(Data!BB:BB,Data!Z:Z,"TM",Data!R:R,Data!M533),0)))))))</f>
        <v>0</v>
      </c>
    </row>
    <row r="534" spans="1:54" ht="15.75" x14ac:dyDescent="0.3">
      <c r="A534" s="33" t="str">
        <f t="shared" si="156"/>
        <v/>
      </c>
      <c r="B534" s="33" t="b">
        <f t="shared" si="157"/>
        <v>1</v>
      </c>
      <c r="C534" s="33" t="e">
        <f>IF(ISERROR(SMALL($D$4:$D$594,E534)),””,SMALL($D$4:$D$594,E534))</f>
        <v>#NAME?</v>
      </c>
      <c r="D534" s="34" t="str">
        <f t="shared" si="158"/>
        <v/>
      </c>
      <c r="E534" s="33">
        <f>ROWS($E$4:E534)</f>
        <v>531</v>
      </c>
      <c r="F534" s="33">
        <f t="shared" si="159"/>
        <v>0</v>
      </c>
      <c r="G534" s="33">
        <f>IF(OR(Report!$C$7="",Report!$C$7="All Levels"),1,IF(Report!$C$7=Data!Z534,1,0))</f>
        <v>0</v>
      </c>
      <c r="H534" s="33">
        <f t="shared" si="160"/>
        <v>1</v>
      </c>
      <c r="I534" s="33">
        <f t="shared" si="161"/>
        <v>3</v>
      </c>
      <c r="J534" s="33">
        <f>IF(OR(Report!$F$7="",Report!$F$7="All AMs"),1,IF(Report!$F$7=Data!W534,1,0))</f>
        <v>1</v>
      </c>
      <c r="K534" s="33">
        <f>IF(OR(Report!$E$7="",Report!$E$7="All Zones"),1,IF(Report!$E$7=Data!P534,1,0))</f>
        <v>1</v>
      </c>
      <c r="L534" s="33">
        <f>IF(OR(Report!$D$7="",Report!$D$7="All Regions"),1,IF(Report!$D$7=Data!O534,1,0))</f>
        <v>1</v>
      </c>
      <c r="M534" s="67" t="s">
        <v>478</v>
      </c>
      <c r="N534" s="67" t="s">
        <v>1383</v>
      </c>
      <c r="O534" s="68" t="s">
        <v>21</v>
      </c>
      <c r="P534" s="68" t="s">
        <v>691</v>
      </c>
      <c r="Q534" s="68" t="s">
        <v>691</v>
      </c>
      <c r="R534" s="67" t="s">
        <v>777</v>
      </c>
      <c r="S534" s="67" t="s">
        <v>757</v>
      </c>
      <c r="T534" s="67" t="s">
        <v>760</v>
      </c>
      <c r="U534" s="67"/>
      <c r="V534" s="67" t="s">
        <v>859</v>
      </c>
      <c r="W534" s="67" t="s">
        <v>740</v>
      </c>
      <c r="X534" s="67"/>
      <c r="Y534" s="68" t="s">
        <v>362</v>
      </c>
      <c r="Z534" s="68" t="s">
        <v>13</v>
      </c>
      <c r="AA534" s="68" t="s">
        <v>925</v>
      </c>
      <c r="AB534" s="18">
        <f>IF(Z534="TM",IF(AA534="H",(COUNTIFS(Orders!AD:AD,Data!M534,Orders!W:W,0,Orders!X:X,0)+COUNTIFS(Orders!AD:AD,Data!M534,Orders!W:W,1,Orders!X:X,1)),0),IF(Data!Z534="AAM",SUMIFS(Data!AB:AB,Data!Z:Z,"TM",Data!X:X,Data!M534,AA:AA,"H"),IF(Data!Z534="AM",SUMIFS(Data!AB:AB,Data!Z:Z,"TM",Data!V:V,Data!M534,AA:AA,"H"),IF(Data!Z534="AZM",SUMIFS(Data!AB:AB,Data!Z:Z,"TM",Data!U:U,Data!M534,AA:AA,"H"),IF(Data!Z534="ZM",SUMIFS(Data!AB:AB,Data!Z:Z,"TM",Data!T:T,Data!M534,AA:AA,"H"),IF(Data!Z534="RM",SUMIFS(Data!AB:AB,Data!Z:Z,"TM",Data!S:S,Data!M534,AA:AA,"H"),IF(Data!Z534="CM",SUMIFS(Data!AB:AB,Data!Z:Z,"TM",Data!R:R,Data!M534,AA:AA,"H"),"")))))))</f>
        <v>0</v>
      </c>
      <c r="AC534" s="28">
        <f>IF(Z534="TM",IF(AA534="H",(SUMIFS(Orders!AG:AG,Orders!AD:AD,Data!M534,Orders!W:W,0,Orders!X:X,0)+SUMIFS(Orders!AG:AG,Orders!AD:AD,Data!M534,Orders!W:W,1,Orders!X:X,1))/12000,0),IF(Data!Z534="AAM",SUMIFS(Data!AC:AC,Data!Z:Z,"TM",Data!X:X,Data!M534,AA:AA,"H"),IF(Data!Z534="AM",SUMIFS(Data!AC:AC,Data!Z:Z,"TM",Data!V:V,Data!M534,AA:AA,"H"),IF(Data!Z534="AZM",SUMIFS(Data!AC:AC,Data!Z:Z,"TM",Data!U:U,Data!M534,AA:AA,"H"),IF(Data!Z534="Zone",SUMIFS(Data!AC:AC,Data!Z:Z,"TM",Data!T:T,Data!M534,AA:AA,"H"),IF(Data!Z534="Region",SUMIFS(Data!AC:AC,Data!Z:Z,"TM",Data!S:S,Data!M534,AA:AA,"H"),IF(Data!Z534="Country",SUMIFS(Data!AC:AC,Data!Z:Z,"TM",Data!R:R,Data!M534,AA:AA,"H"),"")))))))</f>
        <v>0</v>
      </c>
      <c r="AD534" s="18">
        <f>IF(Z534="TM",0,IF(Data!Z534="AAM",SUMIFS(Data!AD:AD,Data!Z:Z,"TM",Data!X:X,Data!M534,AA:AA,"H"),IF(Data!Z534="AM",SUMIFS(Data!AD:AD,Data!Z:Z,"TM",Data!V:V,Data!M534,AA:AA,"H"),IF(Data!Z534="AZM",SUMIFS(Data!AD:AD,Data!Z:Z,"TM",Data!U:U,Data!M534,AA:AA,"H"),IF(Data!Z534="Zone",SUMIFS(Data!AD:AD,Data!Z:Z,"TM",Data!T:T,Data!M534,AA:AA,"H"),IF(Data!Z534="Region",SUMIFS(Data!AD:AD,Data!Z:Z,"TM",Data!S:S,Data!M534,AA:AA,"H"),IF(Data!Z534="Country",SUMIFS(Data!AD:AD,Data!Z:Z,"TM",Data!R:R,Data!M534,AA:AA,"H"),"")))))))</f>
        <v>0</v>
      </c>
      <c r="AE534" s="27">
        <f t="shared" si="145"/>
        <v>0</v>
      </c>
      <c r="AF534" s="26">
        <f t="shared" si="146"/>
        <v>0</v>
      </c>
      <c r="AG534" s="26">
        <f t="shared" si="147"/>
        <v>0</v>
      </c>
      <c r="AH534" s="26">
        <f t="shared" si="148"/>
        <v>0</v>
      </c>
      <c r="AJ534" s="28">
        <f>IF(Z534="TM",IF(AA534="U",(SUMIFS(Orders!AG:AG,Orders!AD:AD,Data!M534,Orders!W:W,0,Orders!X:X,0)+SUMIFS(Orders!AG:AG,Orders!AD:AD,Data!M534,Orders!W:W,1,Orders!X:X,1))/12000,0),IF(Data!Z534="AAM",SUMIFS(Data!AJ:AJ,Data!Z:Z,"TM",Data!X:X,Data!M534,AA:AA,"U"),IF(Data!Z534="AM",SUMIFS(Data!AJ:AJ,Data!Z:Z,"TM",Data!V:V,Data!M534,AA:AA,"U"),IF(Data!Z534="AZM",SUMIFS(Data!AJ:AJ,Data!Z:Z,"TM",Data!U:U,Data!M534,AA:AA,"U"),IF(Data!Z534="Zone",SUMIFS(Data!AJ:AJ,Data!Z:Z,"TM",Data!T:T,Data!M534,AA:AA,"U"),IF(Data!Z534="Region",SUMIFS(Data!AJ:AJ,Data!Z:Z,"TM",Data!S:S,Data!M534,AA:AA,"U"),IF(Data!Z534="Country",SUMIFS(Data!AJ:AJ,Data!Z:Z,"TM",Data!R:R,Data!M534,AA:AA,"U"),"")))))))</f>
        <v>0</v>
      </c>
      <c r="AK534" s="18">
        <f>IF(Z534="TM",IF(AA534="U",(SUMIFS(Orders!AG:AG,Orders!AD:AD,Data!M534,Orders!W:W,0,Orders!X:X,0)+SUMIFS(Orders!AG:AG,Orders!AD:AD,Data!M534,Orders!W:W,1,Orders!X:X,1)),0),IF(Data!Z534="AAM",SUMIFS(Data!AK:AK,Data!Z:Z,"TM",Data!X:X,Data!M534,AA:AA,"U"),IF(Data!Z534="AM",SUMIFS(Data!AK:AK,Data!Z:Z,"TM",Data!V:V,Data!M534,AA:AA,"U"),IF(Data!Z534="AZM",SUMIFS(Data!AK:AK,Data!Z:Z,"TM",Data!U:U,Data!M534,AA:AA,"U"),IF(Data!Z534="Zone",SUMIFS(Data!AK:AK,Data!Z:Z,"TM",Data!T:T,Data!M534,AA:AA,"U"),IF(Data!Z534="Region",SUMIFS(Data!AK:AK,Data!Z:Z,"TM",Data!S:S,Data!M534,AA:AA,"U"),IF(Data!Z534="Country",SUMIFS(Data!AK:AK,Data!Z:Z,"TM",Data!R:R,Data!M534,AA:AA,"U"),"")))))))</f>
        <v>0</v>
      </c>
      <c r="AL534" s="18">
        <f>IF(Z534="TM",12000*0,IF(Data!Z534="AAM",SUMIFS(Data!AL:AL,Data!Z:Z,"TM",Data!X:X,Data!M534,AA:AA,"H"),IF(Data!Z534="AM",SUMIFS(Data!AL:AL,Data!Z:Z,"TM",Data!V:V,Data!M534,AA:AA,"H"),IF(Data!Z534="AZM",SUMIFS(Data!AL:AL,Data!Z:Z,"TM",Data!U:U,Data!M534,AA:AA,"H"),IF(Data!Z534="Zone",SUMIFS(Data!AL:AL,Data!Z:Z,"TM",Data!T:T,Data!M534,AA:AA,"H"),IF(Data!Z534="Region",SUMIFS(Data!AL:AL,Data!Z:Z,"TM",Data!S:S,Data!M534,AA:AA,"H"),IF(Data!Z534="Country",SUMIFS(Data!AL:AL,Data!Z:Z,"TM",Data!R:R,Data!M534,AA:AA,"H"),"")))))))</f>
        <v>0</v>
      </c>
      <c r="AM534" s="27">
        <f t="shared" si="149"/>
        <v>0</v>
      </c>
      <c r="AN534" s="26">
        <f t="shared" si="150"/>
        <v>0</v>
      </c>
      <c r="AO534" s="26">
        <f t="shared" si="151"/>
        <v>0</v>
      </c>
      <c r="AQ534" s="28">
        <f t="shared" si="152"/>
        <v>0</v>
      </c>
      <c r="AR534" s="18">
        <f t="shared" si="153"/>
        <v>0</v>
      </c>
      <c r="AS534" s="18">
        <f t="shared" si="154"/>
        <v>0</v>
      </c>
      <c r="AT534" s="27">
        <f t="shared" si="155"/>
        <v>0</v>
      </c>
      <c r="AU534" s="27"/>
      <c r="AV534" s="27"/>
      <c r="AW534" s="18">
        <f>IF(Z534="TM",(COUNTIFS(Orders!AD:AD,Data!M534,Orders!W:W,0,Orders!X:X,0,Orders!S:S,"*Ray*")+COUNTIFS(Orders!AD:AD,Data!M534,Orders!W:W,1,Orders!X:X,1,Orders!S:S,"*Ray*")+COUNTIFS(Orders!AD:AD,Data!M534,Orders!W:W,0,Orders!X:X,0,Orders!S:S,"*Fabric*")+COUNTIFS(Orders!AD:AD,Data!M534,Orders!W:W,1,Orders!X:X,1,Orders!S:S,"*Fabric*")),IF(Data!Z534="AAM",SUMIFS(Data!AW:AW,Data!Z:Z,"TM",Data!X:X,Data!M534),IF(Data!Z534="AM",SUMIFS(Data!AW:AW,Data!Z:Z,"TM",Data!V:V,Data!M534),IF(Data!Z534="AZM",SUMIFS(Data!AW:AW,Data!Z:Z,"TM",Data!U:U,Data!M534),IF(Data!Z534="Zone",SUMIFS(Data!AW:AW,Data!Z:Z,"TM",Data!T:T,Data!M534),IF(Data!Z534="Region",SUMIFS(Data!AW:AW,Data!Z:Z,"TM",Data!S:S,Data!M534),IF(Data!Z534="Country",SUMIFS(Data!AW:AW,Data!Z:Z,"TM",Data!R:R,Data!M534),0)))))))</f>
        <v>0</v>
      </c>
      <c r="AX534" s="18">
        <f>IF(Z534="TM",(COUNTIFS(Orders!AD:AD,Data!M534,Orders!W:W,0,Orders!X:X,0,Orders!S:S,"*Starter*")+COUNTIFS(Orders!AD:AD,Data!M534,Orders!W:W,1,Orders!X:X,1,Orders!S:S,"*Starter*")),IF(Data!Z534="AAM",SUMIFS(Data!AX:AX,Data!Z:Z,"TM",Data!X:X,Data!M534),IF(Data!Z534="AM",SUMIFS(Data!AX:AX,Data!Z:Z,"TM",Data!V:V,Data!M534),IF(Data!Z534="AZM",SUMIFS(Data!AX:AX,Data!Z:Z,"TM",Data!U:U,Data!M534),IF(Data!Z534="Zone",SUMIFS(Data!AX:AX,Data!Z:Z,"TM",Data!T:T,Data!M534),IF(Data!Z534="Region",SUMIFS(Data!AX:AX,Data!Z:Z,"TM",Data!S:S,Data!M534),IF(Data!Z534="Country",SUMIFS(Data!AX:AX,Data!Z:Z,"TM",Data!R:R,Data!M534),0)))))))</f>
        <v>0</v>
      </c>
      <c r="AY534" s="18">
        <f>IF(Z534="TM",(COUNTIFS(Orders!AD:AD,Data!M534,Orders!W:W,0,Orders!X:X,0,Orders!S:S,"*Pro*")+COUNTIFS(Orders!AD:AD,Data!M534,Orders!W:W,1,Orders!X:X,1,Orders!S:S,"*Pro*")),IF(Data!Z534="AAM",SUMIFS(Data!AY:AY,Data!Z:Z,"TM",Data!X:X,Data!M534),IF(Data!Z534="AM",SUMIFS(Data!AY:AY,Data!Z:Z,"TM",Data!V:V,Data!M534),IF(Data!Z534="AZM",SUMIFS(Data!AY:AY,Data!Z:Z,"TM",Data!U:U,Data!M534),IF(Data!Z534="Zone",SUMIFS(Data!AY:AY,Data!Z:Z,"TM",Data!T:T,Data!M534),IF(Data!Z534="Region",SUMIFS(Data!AY:AY,Data!Z:Z,"TM",Data!S:S,Data!M534),IF(Data!Z534="Country",SUMIFS(Data!AY:AY,Data!Z:Z,"TM",Data!R:R,Data!M534),0)))))))</f>
        <v>0</v>
      </c>
      <c r="AZ534" s="18">
        <f>IF(Z534="TM",(COUNTIFS(Orders!AD:AD,Data!M534,Orders!W:W,0,Orders!X:X,0,Orders!S:S,"*Tab*")+COUNTIFS(Orders!AD:AD,Data!M534,Orders!W:W,1,Orders!X:X,1,Orders!S:S,"*Tab*")),IF(Data!Z534="AAM",SUMIFS(Data!AZ:AZ,Data!Z:Z,"TM",Data!X:X,Data!M534),IF(Data!Z534="AM",SUMIFS(Data!AZ:AZ,Data!Z:Z,"TM",Data!V:V,Data!M534),IF(Data!Z534="AZM",SUMIFS(Data!AZ:AZ,Data!Z:Z,"TM",Data!U:U,Data!M534),IF(Data!Z534="Zone",SUMIFS(Data!AZ:AZ,Data!Z:Z,"TM",Data!T:T,Data!M534),IF(Data!Z534="Region",SUMIFS(Data!AZ:AZ,Data!Z:Z,"TM",Data!S:S,Data!M534),IF(Data!Z534="Country",SUMIFS(Data!AZ:AZ,Data!Z:Z,"TM",Data!R:R,Data!M534),0)))))))</f>
        <v>0</v>
      </c>
      <c r="BA534" s="18">
        <f>IF(Z534="TM",(COUNTIFS(Orders!AD:AD,Data!M534,Orders!W:W,0,Orders!X:X,0,Orders!S:S,"*Dental*")+COUNTIFS(Orders!AD:AD,Data!M534,Orders!W:W,1,Orders!X:X,1,Orders!S:S,"*Dental*")+COUNTIFS(Orders!AD:AD,Data!M534,Orders!W:W,0,Orders!X:X,0,Orders!S:S,"*Pediatric*")+COUNTIFS(Orders!AD:AD,Data!M534,Orders!W:W,1,Orders!X:X,1,Orders!S:S,"*Pediatric*")),IF(Data!Z534="AAM",SUMIFS(Data!BA:BA,Data!Z:Z,"TM",Data!X:X,Data!M534),IF(Data!Z534="AM",SUMIFS(Data!BA:BA,Data!Z:Z,"TM",Data!V:V,Data!M534),IF(Data!Z534="AZM",SUMIFS(Data!BA:BA,Data!Z:Z,"TM",Data!U:U,Data!M534),IF(Data!Z534="Zone",SUMIFS(Data!BA:BA,Data!Z:Z,"TM",Data!T:T,Data!M534),IF(Data!Z534="Region",SUMIFS(Data!BA:BA,Data!Z:Z,"TM",Data!S:S,Data!M534),IF(Data!Z534="Country",SUMIFS(Data!BA:BA,Data!Z:Z,"TM",Data!R:R,Data!M534),0)))))))</f>
        <v>0</v>
      </c>
      <c r="BB534" s="18">
        <f>IF(Z534="TM",(COUNTIFS(Orders!AD:AD,Data!M534,Orders!W:W,0,Orders!X:X,0,Orders!S:S,"*Fabric*")+COUNTIFS(Orders!AD:AD,Data!M534,Orders!W:W,1,Orders!X:X,1,Orders!S:S,"*Fabric*")),IF(Data!Z534="AAM",SUMIFS(Data!BB:BB,Data!Z:Z,"TM",Data!X:X,Data!M534),IF(Data!Z534="AM",SUMIFS(Data!BB:BB,Data!Z:Z,"TM",Data!V:V,Data!M534),IF(Data!Z534="AZM",SUMIFS(Data!BB:BB,Data!Z:Z,"TM",Data!U:U,Data!M534),IF(Data!Z534="Zone",SUMIFS(Data!BB:BB,Data!Z:Z,"TM",Data!T:T,Data!M534),IF(Data!Z534="Region",SUMIFS(Data!BB:BB,Data!Z:Z,"TM",Data!S:S,Data!M534),IF(Data!Z534="Country",SUMIFS(Data!BB:BB,Data!Z:Z,"TM",Data!R:R,Data!M534),0)))))))</f>
        <v>0</v>
      </c>
    </row>
    <row r="535" spans="1:54" ht="15.75" x14ac:dyDescent="0.3">
      <c r="A535" s="33" t="str">
        <f t="shared" si="156"/>
        <v/>
      </c>
      <c r="B535" s="33" t="b">
        <f t="shared" si="157"/>
        <v>1</v>
      </c>
      <c r="C535" s="33" t="e">
        <f>IF(ISERROR(SMALL($D$4:$D$594,E535)),””,SMALL($D$4:$D$594,E535))</f>
        <v>#NAME?</v>
      </c>
      <c r="D535" s="34" t="str">
        <f t="shared" si="158"/>
        <v/>
      </c>
      <c r="E535" s="33">
        <f>ROWS($E$4:E535)</f>
        <v>532</v>
      </c>
      <c r="F535" s="33">
        <f t="shared" si="159"/>
        <v>0</v>
      </c>
      <c r="G535" s="33">
        <f>IF(OR(Report!$C$7="",Report!$C$7="All Levels"),1,IF(Report!$C$7=Data!Z535,1,0))</f>
        <v>0</v>
      </c>
      <c r="H535" s="33">
        <f t="shared" si="160"/>
        <v>1</v>
      </c>
      <c r="I535" s="33">
        <f t="shared" si="161"/>
        <v>3</v>
      </c>
      <c r="J535" s="33">
        <f>IF(OR(Report!$F$7="",Report!$F$7="All AMs"),1,IF(Report!$F$7=Data!W535,1,0))</f>
        <v>1</v>
      </c>
      <c r="K535" s="33">
        <f>IF(OR(Report!$E$7="",Report!$E$7="All Zones"),1,IF(Report!$E$7=Data!P535,1,0))</f>
        <v>1</v>
      </c>
      <c r="L535" s="33">
        <f>IF(OR(Report!$D$7="",Report!$D$7="All Regions"),1,IF(Report!$D$7=Data!O535,1,0))</f>
        <v>1</v>
      </c>
      <c r="M535" s="67" t="s">
        <v>180</v>
      </c>
      <c r="N535" s="67" t="s">
        <v>1384</v>
      </c>
      <c r="O535" s="68" t="s">
        <v>21</v>
      </c>
      <c r="P535" s="68" t="s">
        <v>691</v>
      </c>
      <c r="Q535" s="68" t="s">
        <v>691</v>
      </c>
      <c r="R535" s="67" t="s">
        <v>777</v>
      </c>
      <c r="S535" s="67" t="s">
        <v>757</v>
      </c>
      <c r="T535" s="67" t="s">
        <v>760</v>
      </c>
      <c r="U535" s="67"/>
      <c r="V535" s="67" t="s">
        <v>859</v>
      </c>
      <c r="W535" s="67" t="s">
        <v>740</v>
      </c>
      <c r="X535" s="67"/>
      <c r="Y535" s="68" t="s">
        <v>361</v>
      </c>
      <c r="Z535" s="68" t="s">
        <v>13</v>
      </c>
      <c r="AA535" s="68" t="s">
        <v>925</v>
      </c>
      <c r="AB535" s="18">
        <f>IF(Z535="TM",IF(AA535="H",(COUNTIFS(Orders!AD:AD,Data!M535,Orders!W:W,0,Orders!X:X,0)+COUNTIFS(Orders!AD:AD,Data!M535,Orders!W:W,1,Orders!X:X,1)),0),IF(Data!Z535="AAM",SUMIFS(Data!AB:AB,Data!Z:Z,"TM",Data!X:X,Data!M535,AA:AA,"H"),IF(Data!Z535="AM",SUMIFS(Data!AB:AB,Data!Z:Z,"TM",Data!V:V,Data!M535,AA:AA,"H"),IF(Data!Z535="AZM",SUMIFS(Data!AB:AB,Data!Z:Z,"TM",Data!U:U,Data!M535,AA:AA,"H"),IF(Data!Z535="ZM",SUMIFS(Data!AB:AB,Data!Z:Z,"TM",Data!T:T,Data!M535,AA:AA,"H"),IF(Data!Z535="RM",SUMIFS(Data!AB:AB,Data!Z:Z,"TM",Data!S:S,Data!M535,AA:AA,"H"),IF(Data!Z535="CM",SUMIFS(Data!AB:AB,Data!Z:Z,"TM",Data!R:R,Data!M535,AA:AA,"H"),"")))))))</f>
        <v>0</v>
      </c>
      <c r="AC535" s="28">
        <f>IF(Z535="TM",IF(AA535="H",(SUMIFS(Orders!AG:AG,Orders!AD:AD,Data!M535,Orders!W:W,0,Orders!X:X,0)+SUMIFS(Orders!AG:AG,Orders!AD:AD,Data!M535,Orders!W:W,1,Orders!X:X,1))/12000,0),IF(Data!Z535="AAM",SUMIFS(Data!AC:AC,Data!Z:Z,"TM",Data!X:X,Data!M535,AA:AA,"H"),IF(Data!Z535="AM",SUMIFS(Data!AC:AC,Data!Z:Z,"TM",Data!V:V,Data!M535,AA:AA,"H"),IF(Data!Z535="AZM",SUMIFS(Data!AC:AC,Data!Z:Z,"TM",Data!U:U,Data!M535,AA:AA,"H"),IF(Data!Z535="Zone",SUMIFS(Data!AC:AC,Data!Z:Z,"TM",Data!T:T,Data!M535,AA:AA,"H"),IF(Data!Z535="Region",SUMIFS(Data!AC:AC,Data!Z:Z,"TM",Data!S:S,Data!M535,AA:AA,"H"),IF(Data!Z535="Country",SUMIFS(Data!AC:AC,Data!Z:Z,"TM",Data!R:R,Data!M535,AA:AA,"H"),"")))))))</f>
        <v>0</v>
      </c>
      <c r="AD535" s="18">
        <f>IF(Z535="TM",0,IF(Data!Z535="AAM",SUMIFS(Data!AD:AD,Data!Z:Z,"TM",Data!X:X,Data!M535,AA:AA,"H"),IF(Data!Z535="AM",SUMIFS(Data!AD:AD,Data!Z:Z,"TM",Data!V:V,Data!M535,AA:AA,"H"),IF(Data!Z535="AZM",SUMIFS(Data!AD:AD,Data!Z:Z,"TM",Data!U:U,Data!M535,AA:AA,"H"),IF(Data!Z535="Zone",SUMIFS(Data!AD:AD,Data!Z:Z,"TM",Data!T:T,Data!M535,AA:AA,"H"),IF(Data!Z535="Region",SUMIFS(Data!AD:AD,Data!Z:Z,"TM",Data!S:S,Data!M535,AA:AA,"H"),IF(Data!Z535="Country",SUMIFS(Data!AD:AD,Data!Z:Z,"TM",Data!R:R,Data!M535,AA:AA,"H"),"")))))))</f>
        <v>0</v>
      </c>
      <c r="AE535" s="27">
        <f t="shared" si="145"/>
        <v>0</v>
      </c>
      <c r="AF535" s="26">
        <f t="shared" si="146"/>
        <v>0</v>
      </c>
      <c r="AG535" s="26">
        <f t="shared" si="147"/>
        <v>0</v>
      </c>
      <c r="AH535" s="26">
        <f t="shared" si="148"/>
        <v>0</v>
      </c>
      <c r="AJ535" s="28">
        <f>IF(Z535="TM",IF(AA535="U",(SUMIFS(Orders!AG:AG,Orders!AD:AD,Data!M535,Orders!W:W,0,Orders!X:X,0)+SUMIFS(Orders!AG:AG,Orders!AD:AD,Data!M535,Orders!W:W,1,Orders!X:X,1))/12000,0),IF(Data!Z535="AAM",SUMIFS(Data!AJ:AJ,Data!Z:Z,"TM",Data!X:X,Data!M535,AA:AA,"U"),IF(Data!Z535="AM",SUMIFS(Data!AJ:AJ,Data!Z:Z,"TM",Data!V:V,Data!M535,AA:AA,"U"),IF(Data!Z535="AZM",SUMIFS(Data!AJ:AJ,Data!Z:Z,"TM",Data!U:U,Data!M535,AA:AA,"U"),IF(Data!Z535="Zone",SUMIFS(Data!AJ:AJ,Data!Z:Z,"TM",Data!T:T,Data!M535,AA:AA,"U"),IF(Data!Z535="Region",SUMIFS(Data!AJ:AJ,Data!Z:Z,"TM",Data!S:S,Data!M535,AA:AA,"U"),IF(Data!Z535="Country",SUMIFS(Data!AJ:AJ,Data!Z:Z,"TM",Data!R:R,Data!M535,AA:AA,"U"),"")))))))</f>
        <v>0</v>
      </c>
      <c r="AK535" s="18">
        <f>IF(Z535="TM",IF(AA535="U",(SUMIFS(Orders!AG:AG,Orders!AD:AD,Data!M535,Orders!W:W,0,Orders!X:X,0)+SUMIFS(Orders!AG:AG,Orders!AD:AD,Data!M535,Orders!W:W,1,Orders!X:X,1)),0),IF(Data!Z535="AAM",SUMIFS(Data!AK:AK,Data!Z:Z,"TM",Data!X:X,Data!M535,AA:AA,"U"),IF(Data!Z535="AM",SUMIFS(Data!AK:AK,Data!Z:Z,"TM",Data!V:V,Data!M535,AA:AA,"U"),IF(Data!Z535="AZM",SUMIFS(Data!AK:AK,Data!Z:Z,"TM",Data!U:U,Data!M535,AA:AA,"U"),IF(Data!Z535="Zone",SUMIFS(Data!AK:AK,Data!Z:Z,"TM",Data!T:T,Data!M535,AA:AA,"U"),IF(Data!Z535="Region",SUMIFS(Data!AK:AK,Data!Z:Z,"TM",Data!S:S,Data!M535,AA:AA,"U"),IF(Data!Z535="Country",SUMIFS(Data!AK:AK,Data!Z:Z,"TM",Data!R:R,Data!M535,AA:AA,"U"),"")))))))</f>
        <v>0</v>
      </c>
      <c r="AL535" s="18">
        <f>IF(Z535="TM",12000*0,IF(Data!Z535="AAM",SUMIFS(Data!AL:AL,Data!Z:Z,"TM",Data!X:X,Data!M535,AA:AA,"H"),IF(Data!Z535="AM",SUMIFS(Data!AL:AL,Data!Z:Z,"TM",Data!V:V,Data!M535,AA:AA,"H"),IF(Data!Z535="AZM",SUMIFS(Data!AL:AL,Data!Z:Z,"TM",Data!U:U,Data!M535,AA:AA,"H"),IF(Data!Z535="Zone",SUMIFS(Data!AL:AL,Data!Z:Z,"TM",Data!T:T,Data!M535,AA:AA,"H"),IF(Data!Z535="Region",SUMIFS(Data!AL:AL,Data!Z:Z,"TM",Data!S:S,Data!M535,AA:AA,"H"),IF(Data!Z535="Country",SUMIFS(Data!AL:AL,Data!Z:Z,"TM",Data!R:R,Data!M535,AA:AA,"H"),"")))))))</f>
        <v>0</v>
      </c>
      <c r="AM535" s="27">
        <f t="shared" si="149"/>
        <v>0</v>
      </c>
      <c r="AN535" s="26">
        <f t="shared" si="150"/>
        <v>0</v>
      </c>
      <c r="AO535" s="26">
        <f t="shared" si="151"/>
        <v>0</v>
      </c>
      <c r="AQ535" s="28">
        <f t="shared" si="152"/>
        <v>0</v>
      </c>
      <c r="AR535" s="18">
        <f t="shared" si="153"/>
        <v>0</v>
      </c>
      <c r="AS535" s="18">
        <f t="shared" si="154"/>
        <v>0</v>
      </c>
      <c r="AT535" s="27">
        <f t="shared" si="155"/>
        <v>0</v>
      </c>
      <c r="AU535" s="27"/>
      <c r="AV535" s="27"/>
      <c r="AW535" s="18">
        <f>IF(Z535="TM",(COUNTIFS(Orders!AD:AD,Data!M535,Orders!W:W,0,Orders!X:X,0,Orders!S:S,"*Ray*")+COUNTIFS(Orders!AD:AD,Data!M535,Orders!W:W,1,Orders!X:X,1,Orders!S:S,"*Ray*")+COUNTIFS(Orders!AD:AD,Data!M535,Orders!W:W,0,Orders!X:X,0,Orders!S:S,"*Fabric*")+COUNTIFS(Orders!AD:AD,Data!M535,Orders!W:W,1,Orders!X:X,1,Orders!S:S,"*Fabric*")),IF(Data!Z535="AAM",SUMIFS(Data!AW:AW,Data!Z:Z,"TM",Data!X:X,Data!M535),IF(Data!Z535="AM",SUMIFS(Data!AW:AW,Data!Z:Z,"TM",Data!V:V,Data!M535),IF(Data!Z535="AZM",SUMIFS(Data!AW:AW,Data!Z:Z,"TM",Data!U:U,Data!M535),IF(Data!Z535="Zone",SUMIFS(Data!AW:AW,Data!Z:Z,"TM",Data!T:T,Data!M535),IF(Data!Z535="Region",SUMIFS(Data!AW:AW,Data!Z:Z,"TM",Data!S:S,Data!M535),IF(Data!Z535="Country",SUMIFS(Data!AW:AW,Data!Z:Z,"TM",Data!R:R,Data!M535),0)))))))</f>
        <v>0</v>
      </c>
      <c r="AX535" s="18">
        <f>IF(Z535="TM",(COUNTIFS(Orders!AD:AD,Data!M535,Orders!W:W,0,Orders!X:X,0,Orders!S:S,"*Starter*")+COUNTIFS(Orders!AD:AD,Data!M535,Orders!W:W,1,Orders!X:X,1,Orders!S:S,"*Starter*")),IF(Data!Z535="AAM",SUMIFS(Data!AX:AX,Data!Z:Z,"TM",Data!X:X,Data!M535),IF(Data!Z535="AM",SUMIFS(Data!AX:AX,Data!Z:Z,"TM",Data!V:V,Data!M535),IF(Data!Z535="AZM",SUMIFS(Data!AX:AX,Data!Z:Z,"TM",Data!U:U,Data!M535),IF(Data!Z535="Zone",SUMIFS(Data!AX:AX,Data!Z:Z,"TM",Data!T:T,Data!M535),IF(Data!Z535="Region",SUMIFS(Data!AX:AX,Data!Z:Z,"TM",Data!S:S,Data!M535),IF(Data!Z535="Country",SUMIFS(Data!AX:AX,Data!Z:Z,"TM",Data!R:R,Data!M535),0)))))))</f>
        <v>0</v>
      </c>
      <c r="AY535" s="18">
        <f>IF(Z535="TM",(COUNTIFS(Orders!AD:AD,Data!M535,Orders!W:W,0,Orders!X:X,0,Orders!S:S,"*Pro*")+COUNTIFS(Orders!AD:AD,Data!M535,Orders!W:W,1,Orders!X:X,1,Orders!S:S,"*Pro*")),IF(Data!Z535="AAM",SUMIFS(Data!AY:AY,Data!Z:Z,"TM",Data!X:X,Data!M535),IF(Data!Z535="AM",SUMIFS(Data!AY:AY,Data!Z:Z,"TM",Data!V:V,Data!M535),IF(Data!Z535="AZM",SUMIFS(Data!AY:AY,Data!Z:Z,"TM",Data!U:U,Data!M535),IF(Data!Z535="Zone",SUMIFS(Data!AY:AY,Data!Z:Z,"TM",Data!T:T,Data!M535),IF(Data!Z535="Region",SUMIFS(Data!AY:AY,Data!Z:Z,"TM",Data!S:S,Data!M535),IF(Data!Z535="Country",SUMIFS(Data!AY:AY,Data!Z:Z,"TM",Data!R:R,Data!M535),0)))))))</f>
        <v>0</v>
      </c>
      <c r="AZ535" s="18">
        <f>IF(Z535="TM",(COUNTIFS(Orders!AD:AD,Data!M535,Orders!W:W,0,Orders!X:X,0,Orders!S:S,"*Tab*")+COUNTIFS(Orders!AD:AD,Data!M535,Orders!W:W,1,Orders!X:X,1,Orders!S:S,"*Tab*")),IF(Data!Z535="AAM",SUMIFS(Data!AZ:AZ,Data!Z:Z,"TM",Data!X:X,Data!M535),IF(Data!Z535="AM",SUMIFS(Data!AZ:AZ,Data!Z:Z,"TM",Data!V:V,Data!M535),IF(Data!Z535="AZM",SUMIFS(Data!AZ:AZ,Data!Z:Z,"TM",Data!U:U,Data!M535),IF(Data!Z535="Zone",SUMIFS(Data!AZ:AZ,Data!Z:Z,"TM",Data!T:T,Data!M535),IF(Data!Z535="Region",SUMIFS(Data!AZ:AZ,Data!Z:Z,"TM",Data!S:S,Data!M535),IF(Data!Z535="Country",SUMIFS(Data!AZ:AZ,Data!Z:Z,"TM",Data!R:R,Data!M535),0)))))))</f>
        <v>0</v>
      </c>
      <c r="BA535" s="18">
        <f>IF(Z535="TM",(COUNTIFS(Orders!AD:AD,Data!M535,Orders!W:W,0,Orders!X:X,0,Orders!S:S,"*Dental*")+COUNTIFS(Orders!AD:AD,Data!M535,Orders!W:W,1,Orders!X:X,1,Orders!S:S,"*Dental*")+COUNTIFS(Orders!AD:AD,Data!M535,Orders!W:W,0,Orders!X:X,0,Orders!S:S,"*Pediatric*")+COUNTIFS(Orders!AD:AD,Data!M535,Orders!W:W,1,Orders!X:X,1,Orders!S:S,"*Pediatric*")),IF(Data!Z535="AAM",SUMIFS(Data!BA:BA,Data!Z:Z,"TM",Data!X:X,Data!M535),IF(Data!Z535="AM",SUMIFS(Data!BA:BA,Data!Z:Z,"TM",Data!V:V,Data!M535),IF(Data!Z535="AZM",SUMIFS(Data!BA:BA,Data!Z:Z,"TM",Data!U:U,Data!M535),IF(Data!Z535="Zone",SUMIFS(Data!BA:BA,Data!Z:Z,"TM",Data!T:T,Data!M535),IF(Data!Z535="Region",SUMIFS(Data!BA:BA,Data!Z:Z,"TM",Data!S:S,Data!M535),IF(Data!Z535="Country",SUMIFS(Data!BA:BA,Data!Z:Z,"TM",Data!R:R,Data!M535),0)))))))</f>
        <v>0</v>
      </c>
      <c r="BB535" s="18">
        <f>IF(Z535="TM",(COUNTIFS(Orders!AD:AD,Data!M535,Orders!W:W,0,Orders!X:X,0,Orders!S:S,"*Fabric*")+COUNTIFS(Orders!AD:AD,Data!M535,Orders!W:W,1,Orders!X:X,1,Orders!S:S,"*Fabric*")),IF(Data!Z535="AAM",SUMIFS(Data!BB:BB,Data!Z:Z,"TM",Data!X:X,Data!M535),IF(Data!Z535="AM",SUMIFS(Data!BB:BB,Data!Z:Z,"TM",Data!V:V,Data!M535),IF(Data!Z535="AZM",SUMIFS(Data!BB:BB,Data!Z:Z,"TM",Data!U:U,Data!M535),IF(Data!Z535="Zone",SUMIFS(Data!BB:BB,Data!Z:Z,"TM",Data!T:T,Data!M535),IF(Data!Z535="Region",SUMIFS(Data!BB:BB,Data!Z:Z,"TM",Data!S:S,Data!M535),IF(Data!Z535="Country",SUMIFS(Data!BB:BB,Data!Z:Z,"TM",Data!R:R,Data!M535),0)))))))</f>
        <v>0</v>
      </c>
    </row>
    <row r="536" spans="1:54" ht="15.75" x14ac:dyDescent="0.3">
      <c r="A536" s="33" t="str">
        <f t="shared" si="156"/>
        <v/>
      </c>
      <c r="B536" s="33" t="b">
        <f t="shared" si="157"/>
        <v>1</v>
      </c>
      <c r="C536" s="33" t="e">
        <f>IF(ISERROR(SMALL($D$4:$D$594,E536)),””,SMALL($D$4:$D$594,E536))</f>
        <v>#NAME?</v>
      </c>
      <c r="D536" s="34" t="str">
        <f t="shared" si="158"/>
        <v/>
      </c>
      <c r="E536" s="33">
        <f>ROWS($E$4:E536)</f>
        <v>533</v>
      </c>
      <c r="F536" s="33">
        <f t="shared" si="159"/>
        <v>0</v>
      </c>
      <c r="G536" s="33">
        <f>IF(OR(Report!$C$7="",Report!$C$7="All Levels"),1,IF(Report!$C$7=Data!Z536,1,0))</f>
        <v>0</v>
      </c>
      <c r="H536" s="33">
        <f t="shared" si="160"/>
        <v>1</v>
      </c>
      <c r="I536" s="33">
        <f t="shared" si="161"/>
        <v>3</v>
      </c>
      <c r="J536" s="33">
        <f>IF(OR(Report!$F$7="",Report!$F$7="All AMs"),1,IF(Report!$F$7=Data!W536,1,0))</f>
        <v>1</v>
      </c>
      <c r="K536" s="33">
        <f>IF(OR(Report!$E$7="",Report!$E$7="All Zones"),1,IF(Report!$E$7=Data!P536,1,0))</f>
        <v>1</v>
      </c>
      <c r="L536" s="33">
        <f>IF(OR(Report!$D$7="",Report!$D$7="All Regions"),1,IF(Report!$D$7=Data!O536,1,0))</f>
        <v>1</v>
      </c>
      <c r="M536" s="67" t="s">
        <v>129</v>
      </c>
      <c r="N536" s="67" t="s">
        <v>1385</v>
      </c>
      <c r="O536" s="68" t="s">
        <v>21</v>
      </c>
      <c r="P536" s="68" t="s">
        <v>691</v>
      </c>
      <c r="Q536" s="68" t="s">
        <v>691</v>
      </c>
      <c r="R536" s="67" t="s">
        <v>777</v>
      </c>
      <c r="S536" s="67" t="s">
        <v>757</v>
      </c>
      <c r="T536" s="67" t="s">
        <v>760</v>
      </c>
      <c r="U536" s="67"/>
      <c r="V536" s="67" t="s">
        <v>859</v>
      </c>
      <c r="W536" s="67" t="s">
        <v>740</v>
      </c>
      <c r="X536" s="67"/>
      <c r="Y536" s="68" t="s">
        <v>361</v>
      </c>
      <c r="Z536" s="68" t="s">
        <v>13</v>
      </c>
      <c r="AA536" s="68" t="s">
        <v>925</v>
      </c>
      <c r="AB536" s="18">
        <f>IF(Z536="TM",IF(AA536="H",(COUNTIFS(Orders!AD:AD,Data!M536,Orders!W:W,0,Orders!X:X,0)+COUNTIFS(Orders!AD:AD,Data!M536,Orders!W:W,1,Orders!X:X,1)),0),IF(Data!Z536="AAM",SUMIFS(Data!AB:AB,Data!Z:Z,"TM",Data!X:X,Data!M536,AA:AA,"H"),IF(Data!Z536="AM",SUMIFS(Data!AB:AB,Data!Z:Z,"TM",Data!V:V,Data!M536,AA:AA,"H"),IF(Data!Z536="AZM",SUMIFS(Data!AB:AB,Data!Z:Z,"TM",Data!U:U,Data!M536,AA:AA,"H"),IF(Data!Z536="ZM",SUMIFS(Data!AB:AB,Data!Z:Z,"TM",Data!T:T,Data!M536,AA:AA,"H"),IF(Data!Z536="RM",SUMIFS(Data!AB:AB,Data!Z:Z,"TM",Data!S:S,Data!M536,AA:AA,"H"),IF(Data!Z536="CM",SUMIFS(Data!AB:AB,Data!Z:Z,"TM",Data!R:R,Data!M536,AA:AA,"H"),"")))))))</f>
        <v>0</v>
      </c>
      <c r="AC536" s="28">
        <f>IF(Z536="TM",IF(AA536="H",(SUMIFS(Orders!AG:AG,Orders!AD:AD,Data!M536,Orders!W:W,0,Orders!X:X,0)+SUMIFS(Orders!AG:AG,Orders!AD:AD,Data!M536,Orders!W:W,1,Orders!X:X,1))/12000,0),IF(Data!Z536="AAM",SUMIFS(Data!AC:AC,Data!Z:Z,"TM",Data!X:X,Data!M536,AA:AA,"H"),IF(Data!Z536="AM",SUMIFS(Data!AC:AC,Data!Z:Z,"TM",Data!V:V,Data!M536,AA:AA,"H"),IF(Data!Z536="AZM",SUMIFS(Data!AC:AC,Data!Z:Z,"TM",Data!U:U,Data!M536,AA:AA,"H"),IF(Data!Z536="Zone",SUMIFS(Data!AC:AC,Data!Z:Z,"TM",Data!T:T,Data!M536,AA:AA,"H"),IF(Data!Z536="Region",SUMIFS(Data!AC:AC,Data!Z:Z,"TM",Data!S:S,Data!M536,AA:AA,"H"),IF(Data!Z536="Country",SUMIFS(Data!AC:AC,Data!Z:Z,"TM",Data!R:R,Data!M536,AA:AA,"H"),"")))))))</f>
        <v>0</v>
      </c>
      <c r="AD536" s="18">
        <f>IF(Z536="TM",0,IF(Data!Z536="AAM",SUMIFS(Data!AD:AD,Data!Z:Z,"TM",Data!X:X,Data!M536,AA:AA,"H"),IF(Data!Z536="AM",SUMIFS(Data!AD:AD,Data!Z:Z,"TM",Data!V:V,Data!M536,AA:AA,"H"),IF(Data!Z536="AZM",SUMIFS(Data!AD:AD,Data!Z:Z,"TM",Data!U:U,Data!M536,AA:AA,"H"),IF(Data!Z536="Zone",SUMIFS(Data!AD:AD,Data!Z:Z,"TM",Data!T:T,Data!M536,AA:AA,"H"),IF(Data!Z536="Region",SUMIFS(Data!AD:AD,Data!Z:Z,"TM",Data!S:S,Data!M536,AA:AA,"H"),IF(Data!Z536="Country",SUMIFS(Data!AD:AD,Data!Z:Z,"TM",Data!R:R,Data!M536,AA:AA,"H"),"")))))))</f>
        <v>0</v>
      </c>
      <c r="AE536" s="27">
        <f t="shared" si="145"/>
        <v>0</v>
      </c>
      <c r="AF536" s="26">
        <f t="shared" si="146"/>
        <v>0</v>
      </c>
      <c r="AG536" s="26">
        <f t="shared" si="147"/>
        <v>0</v>
      </c>
      <c r="AH536" s="26">
        <f t="shared" si="148"/>
        <v>0</v>
      </c>
      <c r="AJ536" s="28">
        <f>IF(Z536="TM",IF(AA536="U",(SUMIFS(Orders!AG:AG,Orders!AD:AD,Data!M536,Orders!W:W,0,Orders!X:X,0)+SUMIFS(Orders!AG:AG,Orders!AD:AD,Data!M536,Orders!W:W,1,Orders!X:X,1))/12000,0),IF(Data!Z536="AAM",SUMIFS(Data!AJ:AJ,Data!Z:Z,"TM",Data!X:X,Data!M536,AA:AA,"U"),IF(Data!Z536="AM",SUMIFS(Data!AJ:AJ,Data!Z:Z,"TM",Data!V:V,Data!M536,AA:AA,"U"),IF(Data!Z536="AZM",SUMIFS(Data!AJ:AJ,Data!Z:Z,"TM",Data!U:U,Data!M536,AA:AA,"U"),IF(Data!Z536="Zone",SUMIFS(Data!AJ:AJ,Data!Z:Z,"TM",Data!T:T,Data!M536,AA:AA,"U"),IF(Data!Z536="Region",SUMIFS(Data!AJ:AJ,Data!Z:Z,"TM",Data!S:S,Data!M536,AA:AA,"U"),IF(Data!Z536="Country",SUMIFS(Data!AJ:AJ,Data!Z:Z,"TM",Data!R:R,Data!M536,AA:AA,"U"),"")))))))</f>
        <v>0.999</v>
      </c>
      <c r="AK536" s="18">
        <f>IF(Z536="TM",IF(AA536="U",(SUMIFS(Orders!AG:AG,Orders!AD:AD,Data!M536,Orders!W:W,0,Orders!X:X,0)+SUMIFS(Orders!AG:AG,Orders!AD:AD,Data!M536,Orders!W:W,1,Orders!X:X,1)),0),IF(Data!Z536="AAM",SUMIFS(Data!AK:AK,Data!Z:Z,"TM",Data!X:X,Data!M536,AA:AA,"U"),IF(Data!Z536="AM",SUMIFS(Data!AK:AK,Data!Z:Z,"TM",Data!V:V,Data!M536,AA:AA,"U"),IF(Data!Z536="AZM",SUMIFS(Data!AK:AK,Data!Z:Z,"TM",Data!U:U,Data!M536,AA:AA,"U"),IF(Data!Z536="Zone",SUMIFS(Data!AK:AK,Data!Z:Z,"TM",Data!T:T,Data!M536,AA:AA,"U"),IF(Data!Z536="Region",SUMIFS(Data!AK:AK,Data!Z:Z,"TM",Data!S:S,Data!M536,AA:AA,"U"),IF(Data!Z536="Country",SUMIFS(Data!AK:AK,Data!Z:Z,"TM",Data!R:R,Data!M536,AA:AA,"U"),"")))))))</f>
        <v>11988</v>
      </c>
      <c r="AL536" s="18">
        <f>IF(Z536="TM",12000*0,IF(Data!Z536="AAM",SUMIFS(Data!AL:AL,Data!Z:Z,"TM",Data!X:X,Data!M536,AA:AA,"H"),IF(Data!Z536="AM",SUMIFS(Data!AL:AL,Data!Z:Z,"TM",Data!V:V,Data!M536,AA:AA,"H"),IF(Data!Z536="AZM",SUMIFS(Data!AL:AL,Data!Z:Z,"TM",Data!U:U,Data!M536,AA:AA,"H"),IF(Data!Z536="Zone",SUMIFS(Data!AL:AL,Data!Z:Z,"TM",Data!T:T,Data!M536,AA:AA,"H"),IF(Data!Z536="Region",SUMIFS(Data!AL:AL,Data!Z:Z,"TM",Data!S:S,Data!M536,AA:AA,"H"),IF(Data!Z536="Country",SUMIFS(Data!AL:AL,Data!Z:Z,"TM",Data!R:R,Data!M536,AA:AA,"H"),"")))))))</f>
        <v>0</v>
      </c>
      <c r="AM536" s="27">
        <f t="shared" si="149"/>
        <v>0</v>
      </c>
      <c r="AN536" s="26">
        <f t="shared" si="150"/>
        <v>0</v>
      </c>
      <c r="AO536" s="26">
        <f t="shared" si="151"/>
        <v>0</v>
      </c>
      <c r="AQ536" s="28">
        <f t="shared" si="152"/>
        <v>0.999</v>
      </c>
      <c r="AR536" s="18">
        <f t="shared" si="153"/>
        <v>11988</v>
      </c>
      <c r="AS536" s="18">
        <f t="shared" si="154"/>
        <v>0</v>
      </c>
      <c r="AT536" s="27">
        <f t="shared" si="155"/>
        <v>0</v>
      </c>
      <c r="AU536" s="27"/>
      <c r="AV536" s="27"/>
      <c r="AW536" s="18">
        <f>IF(Z536="TM",(COUNTIFS(Orders!AD:AD,Data!M536,Orders!W:W,0,Orders!X:X,0,Orders!S:S,"*Ray*")+COUNTIFS(Orders!AD:AD,Data!M536,Orders!W:W,1,Orders!X:X,1,Orders!S:S,"*Ray*")+COUNTIFS(Orders!AD:AD,Data!M536,Orders!W:W,0,Orders!X:X,0,Orders!S:S,"*Fabric*")+COUNTIFS(Orders!AD:AD,Data!M536,Orders!W:W,1,Orders!X:X,1,Orders!S:S,"*Fabric*")),IF(Data!Z536="AAM",SUMIFS(Data!AW:AW,Data!Z:Z,"TM",Data!X:X,Data!M536),IF(Data!Z536="AM",SUMIFS(Data!AW:AW,Data!Z:Z,"TM",Data!V:V,Data!M536),IF(Data!Z536="AZM",SUMIFS(Data!AW:AW,Data!Z:Z,"TM",Data!U:U,Data!M536),IF(Data!Z536="Zone",SUMIFS(Data!AW:AW,Data!Z:Z,"TM",Data!T:T,Data!M536),IF(Data!Z536="Region",SUMIFS(Data!AW:AW,Data!Z:Z,"TM",Data!S:S,Data!M536),IF(Data!Z536="Country",SUMIFS(Data!AW:AW,Data!Z:Z,"TM",Data!R:R,Data!M536),0)))))))</f>
        <v>1</v>
      </c>
      <c r="AX536" s="18">
        <f>IF(Z536="TM",(COUNTIFS(Orders!AD:AD,Data!M536,Orders!W:W,0,Orders!X:X,0,Orders!S:S,"*Starter*")+COUNTIFS(Orders!AD:AD,Data!M536,Orders!W:W,1,Orders!X:X,1,Orders!S:S,"*Starter*")),IF(Data!Z536="AAM",SUMIFS(Data!AX:AX,Data!Z:Z,"TM",Data!X:X,Data!M536),IF(Data!Z536="AM",SUMIFS(Data!AX:AX,Data!Z:Z,"TM",Data!V:V,Data!M536),IF(Data!Z536="AZM",SUMIFS(Data!AX:AX,Data!Z:Z,"TM",Data!U:U,Data!M536),IF(Data!Z536="Zone",SUMIFS(Data!AX:AX,Data!Z:Z,"TM",Data!T:T,Data!M536),IF(Data!Z536="Region",SUMIFS(Data!AX:AX,Data!Z:Z,"TM",Data!S:S,Data!M536),IF(Data!Z536="Country",SUMIFS(Data!AX:AX,Data!Z:Z,"TM",Data!R:R,Data!M536),0)))))))</f>
        <v>0</v>
      </c>
      <c r="AY536" s="18">
        <f>IF(Z536="TM",(COUNTIFS(Orders!AD:AD,Data!M536,Orders!W:W,0,Orders!X:X,0,Orders!S:S,"*Pro*")+COUNTIFS(Orders!AD:AD,Data!M536,Orders!W:W,1,Orders!X:X,1,Orders!S:S,"*Pro*")),IF(Data!Z536="AAM",SUMIFS(Data!AY:AY,Data!Z:Z,"TM",Data!X:X,Data!M536),IF(Data!Z536="AM",SUMIFS(Data!AY:AY,Data!Z:Z,"TM",Data!V:V,Data!M536),IF(Data!Z536="AZM",SUMIFS(Data!AY:AY,Data!Z:Z,"TM",Data!U:U,Data!M536),IF(Data!Z536="Zone",SUMIFS(Data!AY:AY,Data!Z:Z,"TM",Data!T:T,Data!M536),IF(Data!Z536="Region",SUMIFS(Data!AY:AY,Data!Z:Z,"TM",Data!S:S,Data!M536),IF(Data!Z536="Country",SUMIFS(Data!AY:AY,Data!Z:Z,"TM",Data!R:R,Data!M536),0)))))))</f>
        <v>0</v>
      </c>
      <c r="AZ536" s="18">
        <f>IF(Z536="TM",(COUNTIFS(Orders!AD:AD,Data!M536,Orders!W:W,0,Orders!X:X,0,Orders!S:S,"*Tab*")+COUNTIFS(Orders!AD:AD,Data!M536,Orders!W:W,1,Orders!X:X,1,Orders!S:S,"*Tab*")),IF(Data!Z536="AAM",SUMIFS(Data!AZ:AZ,Data!Z:Z,"TM",Data!X:X,Data!M536),IF(Data!Z536="AM",SUMIFS(Data!AZ:AZ,Data!Z:Z,"TM",Data!V:V,Data!M536),IF(Data!Z536="AZM",SUMIFS(Data!AZ:AZ,Data!Z:Z,"TM",Data!U:U,Data!M536),IF(Data!Z536="Zone",SUMIFS(Data!AZ:AZ,Data!Z:Z,"TM",Data!T:T,Data!M536),IF(Data!Z536="Region",SUMIFS(Data!AZ:AZ,Data!Z:Z,"TM",Data!S:S,Data!M536),IF(Data!Z536="Country",SUMIFS(Data!AZ:AZ,Data!Z:Z,"TM",Data!R:R,Data!M536),0)))))))</f>
        <v>0</v>
      </c>
      <c r="BA536" s="18">
        <f>IF(Z536="TM",(COUNTIFS(Orders!AD:AD,Data!M536,Orders!W:W,0,Orders!X:X,0,Orders!S:S,"*Dental*")+COUNTIFS(Orders!AD:AD,Data!M536,Orders!W:W,1,Orders!X:X,1,Orders!S:S,"*Dental*")+COUNTIFS(Orders!AD:AD,Data!M536,Orders!W:W,0,Orders!X:X,0,Orders!S:S,"*Pediatric*")+COUNTIFS(Orders!AD:AD,Data!M536,Orders!W:W,1,Orders!X:X,1,Orders!S:S,"*Pediatric*")),IF(Data!Z536="AAM",SUMIFS(Data!BA:BA,Data!Z:Z,"TM",Data!X:X,Data!M536),IF(Data!Z536="AM",SUMIFS(Data!BA:BA,Data!Z:Z,"TM",Data!V:V,Data!M536),IF(Data!Z536="AZM",SUMIFS(Data!BA:BA,Data!Z:Z,"TM",Data!U:U,Data!M536),IF(Data!Z536="Zone",SUMIFS(Data!BA:BA,Data!Z:Z,"TM",Data!T:T,Data!M536),IF(Data!Z536="Region",SUMIFS(Data!BA:BA,Data!Z:Z,"TM",Data!S:S,Data!M536),IF(Data!Z536="Country",SUMIFS(Data!BA:BA,Data!Z:Z,"TM",Data!R:R,Data!M536),0)))))))</f>
        <v>0</v>
      </c>
      <c r="BB536" s="18">
        <f>IF(Z536="TM",(COUNTIFS(Orders!AD:AD,Data!M536,Orders!W:W,0,Orders!X:X,0,Orders!S:S,"*Fabric*")+COUNTIFS(Orders!AD:AD,Data!M536,Orders!W:W,1,Orders!X:X,1,Orders!S:S,"*Fabric*")),IF(Data!Z536="AAM",SUMIFS(Data!BB:BB,Data!Z:Z,"TM",Data!X:X,Data!M536),IF(Data!Z536="AM",SUMIFS(Data!BB:BB,Data!Z:Z,"TM",Data!V:V,Data!M536),IF(Data!Z536="AZM",SUMIFS(Data!BB:BB,Data!Z:Z,"TM",Data!U:U,Data!M536),IF(Data!Z536="Zone",SUMIFS(Data!BB:BB,Data!Z:Z,"TM",Data!T:T,Data!M536),IF(Data!Z536="Region",SUMIFS(Data!BB:BB,Data!Z:Z,"TM",Data!S:S,Data!M536),IF(Data!Z536="Country",SUMIFS(Data!BB:BB,Data!Z:Z,"TM",Data!R:R,Data!M536),0)))))))</f>
        <v>0</v>
      </c>
    </row>
    <row r="537" spans="1:54" ht="15.75" x14ac:dyDescent="0.3">
      <c r="A537" s="33" t="str">
        <f t="shared" si="156"/>
        <v/>
      </c>
      <c r="B537" s="33" t="b">
        <f t="shared" si="157"/>
        <v>1</v>
      </c>
      <c r="C537" s="33" t="e">
        <f>IF(ISERROR(SMALL($D$4:$D$594,E537)),””,SMALL($D$4:$D$594,E537))</f>
        <v>#NAME?</v>
      </c>
      <c r="D537" s="34" t="str">
        <f t="shared" si="158"/>
        <v/>
      </c>
      <c r="E537" s="33">
        <f>ROWS($E$4:E537)</f>
        <v>534</v>
      </c>
      <c r="F537" s="33">
        <f t="shared" si="159"/>
        <v>0</v>
      </c>
      <c r="G537" s="33">
        <f>IF(OR(Report!$C$7="",Report!$C$7="All Levels"),1,IF(Report!$C$7=Data!Z537,1,0))</f>
        <v>0</v>
      </c>
      <c r="H537" s="33">
        <f t="shared" si="160"/>
        <v>1</v>
      </c>
      <c r="I537" s="33">
        <f t="shared" si="161"/>
        <v>3</v>
      </c>
      <c r="J537" s="33">
        <f>IF(OR(Report!$F$7="",Report!$F$7="All AMs"),1,IF(Report!$F$7=Data!W537,1,0))</f>
        <v>1</v>
      </c>
      <c r="K537" s="33">
        <f>IF(OR(Report!$E$7="",Report!$E$7="All Zones"),1,IF(Report!$E$7=Data!P537,1,0))</f>
        <v>1</v>
      </c>
      <c r="L537" s="33">
        <f>IF(OR(Report!$D$7="",Report!$D$7="All Regions"),1,IF(Report!$D$7=Data!O537,1,0))</f>
        <v>1</v>
      </c>
      <c r="M537" s="67" t="s">
        <v>903</v>
      </c>
      <c r="N537" s="67" t="s">
        <v>904</v>
      </c>
      <c r="O537" s="68" t="s">
        <v>21</v>
      </c>
      <c r="P537" s="68" t="s">
        <v>691</v>
      </c>
      <c r="Q537" s="68" t="s">
        <v>691</v>
      </c>
      <c r="R537" s="67" t="s">
        <v>777</v>
      </c>
      <c r="S537" s="67" t="s">
        <v>757</v>
      </c>
      <c r="T537" s="67" t="s">
        <v>760</v>
      </c>
      <c r="U537" s="67"/>
      <c r="V537" s="67"/>
      <c r="W537" s="67" t="s">
        <v>884</v>
      </c>
      <c r="X537" s="67" t="s">
        <v>903</v>
      </c>
      <c r="Y537" s="68" t="s">
        <v>361</v>
      </c>
      <c r="Z537" s="68" t="s">
        <v>13</v>
      </c>
      <c r="AA537" s="68" t="s">
        <v>925</v>
      </c>
      <c r="AB537" s="18">
        <f>IF(Z537="TM",IF(AA537="H",(COUNTIFS(Orders!AD:AD,Data!M537,Orders!W:W,0,Orders!X:X,0)+COUNTIFS(Orders!AD:AD,Data!M537,Orders!W:W,1,Orders!X:X,1)),0),IF(Data!Z537="AAM",SUMIFS(Data!AB:AB,Data!Z:Z,"TM",Data!X:X,Data!M537,AA:AA,"H"),IF(Data!Z537="AM",SUMIFS(Data!AB:AB,Data!Z:Z,"TM",Data!V:V,Data!M537,AA:AA,"H"),IF(Data!Z537="AZM",SUMIFS(Data!AB:AB,Data!Z:Z,"TM",Data!U:U,Data!M537,AA:AA,"H"),IF(Data!Z537="ZM",SUMIFS(Data!AB:AB,Data!Z:Z,"TM",Data!T:T,Data!M537,AA:AA,"H"),IF(Data!Z537="RM",SUMIFS(Data!AB:AB,Data!Z:Z,"TM",Data!S:S,Data!M537,AA:AA,"H"),IF(Data!Z537="CM",SUMIFS(Data!AB:AB,Data!Z:Z,"TM",Data!R:R,Data!M537,AA:AA,"H"),"")))))))</f>
        <v>0</v>
      </c>
      <c r="AC537" s="28">
        <f>IF(Z537="TM",IF(AA537="H",(SUMIFS(Orders!AG:AG,Orders!AD:AD,Data!M537,Orders!W:W,0,Orders!X:X,0)+SUMIFS(Orders!AG:AG,Orders!AD:AD,Data!M537,Orders!W:W,1,Orders!X:X,1))/12000,0),IF(Data!Z537="AAM",SUMIFS(Data!AC:AC,Data!Z:Z,"TM",Data!X:X,Data!M537,AA:AA,"H"),IF(Data!Z537="AM",SUMIFS(Data!AC:AC,Data!Z:Z,"TM",Data!V:V,Data!M537,AA:AA,"H"),IF(Data!Z537="AZM",SUMIFS(Data!AC:AC,Data!Z:Z,"TM",Data!U:U,Data!M537,AA:AA,"H"),IF(Data!Z537="Zone",SUMIFS(Data!AC:AC,Data!Z:Z,"TM",Data!T:T,Data!M537,AA:AA,"H"),IF(Data!Z537="Region",SUMIFS(Data!AC:AC,Data!Z:Z,"TM",Data!S:S,Data!M537,AA:AA,"H"),IF(Data!Z537="Country",SUMIFS(Data!AC:AC,Data!Z:Z,"TM",Data!R:R,Data!M537,AA:AA,"H"),"")))))))</f>
        <v>0</v>
      </c>
      <c r="AD537" s="18">
        <f>IF(Z537="TM",0,IF(Data!Z537="AAM",SUMIFS(Data!AD:AD,Data!Z:Z,"TM",Data!X:X,Data!M537,AA:AA,"H"),IF(Data!Z537="AM",SUMIFS(Data!AD:AD,Data!Z:Z,"TM",Data!V:V,Data!M537,AA:AA,"H"),IF(Data!Z537="AZM",SUMIFS(Data!AD:AD,Data!Z:Z,"TM",Data!U:U,Data!M537,AA:AA,"H"),IF(Data!Z537="Zone",SUMIFS(Data!AD:AD,Data!Z:Z,"TM",Data!T:T,Data!M537,AA:AA,"H"),IF(Data!Z537="Region",SUMIFS(Data!AD:AD,Data!Z:Z,"TM",Data!S:S,Data!M537,AA:AA,"H"),IF(Data!Z537="Country",SUMIFS(Data!AD:AD,Data!Z:Z,"TM",Data!R:R,Data!M537,AA:AA,"H"),"")))))))</f>
        <v>0</v>
      </c>
      <c r="AE537" s="27">
        <f t="shared" si="145"/>
        <v>0</v>
      </c>
      <c r="AF537" s="26">
        <f t="shared" si="146"/>
        <v>0</v>
      </c>
      <c r="AG537" s="26">
        <f t="shared" si="147"/>
        <v>0</v>
      </c>
      <c r="AH537" s="26">
        <f t="shared" si="148"/>
        <v>0</v>
      </c>
      <c r="AJ537" s="28">
        <f>IF(Z537="TM",IF(AA537="U",(SUMIFS(Orders!AG:AG,Orders!AD:AD,Data!M537,Orders!W:W,0,Orders!X:X,0)+SUMIFS(Orders!AG:AG,Orders!AD:AD,Data!M537,Orders!W:W,1,Orders!X:X,1))/12000,0),IF(Data!Z537="AAM",SUMIFS(Data!AJ:AJ,Data!Z:Z,"TM",Data!X:X,Data!M537,AA:AA,"U"),IF(Data!Z537="AM",SUMIFS(Data!AJ:AJ,Data!Z:Z,"TM",Data!V:V,Data!M537,AA:AA,"U"),IF(Data!Z537="AZM",SUMIFS(Data!AJ:AJ,Data!Z:Z,"TM",Data!U:U,Data!M537,AA:AA,"U"),IF(Data!Z537="Zone",SUMIFS(Data!AJ:AJ,Data!Z:Z,"TM",Data!T:T,Data!M537,AA:AA,"U"),IF(Data!Z537="Region",SUMIFS(Data!AJ:AJ,Data!Z:Z,"TM",Data!S:S,Data!M537,AA:AA,"U"),IF(Data!Z537="Country",SUMIFS(Data!AJ:AJ,Data!Z:Z,"TM",Data!R:R,Data!M537,AA:AA,"U"),"")))))))</f>
        <v>0</v>
      </c>
      <c r="AK537" s="18">
        <f>IF(Z537="TM",IF(AA537="U",(SUMIFS(Orders!AG:AG,Orders!AD:AD,Data!M537,Orders!W:W,0,Orders!X:X,0)+SUMIFS(Orders!AG:AG,Orders!AD:AD,Data!M537,Orders!W:W,1,Orders!X:X,1)),0),IF(Data!Z537="AAM",SUMIFS(Data!AK:AK,Data!Z:Z,"TM",Data!X:X,Data!M537,AA:AA,"U"),IF(Data!Z537="AM",SUMIFS(Data!AK:AK,Data!Z:Z,"TM",Data!V:V,Data!M537,AA:AA,"U"),IF(Data!Z537="AZM",SUMIFS(Data!AK:AK,Data!Z:Z,"TM",Data!U:U,Data!M537,AA:AA,"U"),IF(Data!Z537="Zone",SUMIFS(Data!AK:AK,Data!Z:Z,"TM",Data!T:T,Data!M537,AA:AA,"U"),IF(Data!Z537="Region",SUMIFS(Data!AK:AK,Data!Z:Z,"TM",Data!S:S,Data!M537,AA:AA,"U"),IF(Data!Z537="Country",SUMIFS(Data!AK:AK,Data!Z:Z,"TM",Data!R:R,Data!M537,AA:AA,"U"),"")))))))</f>
        <v>0</v>
      </c>
      <c r="AL537" s="18">
        <f>IF(Z537="TM",12000*0,IF(Data!Z537="AAM",SUMIFS(Data!AL:AL,Data!Z:Z,"TM",Data!X:X,Data!M537,AA:AA,"H"),IF(Data!Z537="AM",SUMIFS(Data!AL:AL,Data!Z:Z,"TM",Data!V:V,Data!M537,AA:AA,"H"),IF(Data!Z537="AZM",SUMIFS(Data!AL:AL,Data!Z:Z,"TM",Data!U:U,Data!M537,AA:AA,"H"),IF(Data!Z537="Zone",SUMIFS(Data!AL:AL,Data!Z:Z,"TM",Data!T:T,Data!M537,AA:AA,"H"),IF(Data!Z537="Region",SUMIFS(Data!AL:AL,Data!Z:Z,"TM",Data!S:S,Data!M537,AA:AA,"H"),IF(Data!Z537="Country",SUMIFS(Data!AL:AL,Data!Z:Z,"TM",Data!R:R,Data!M537,AA:AA,"H"),"")))))))</f>
        <v>0</v>
      </c>
      <c r="AM537" s="27">
        <f t="shared" si="149"/>
        <v>0</v>
      </c>
      <c r="AN537" s="26">
        <f t="shared" si="150"/>
        <v>0</v>
      </c>
      <c r="AO537" s="26">
        <f t="shared" si="151"/>
        <v>0</v>
      </c>
      <c r="AQ537" s="28">
        <f t="shared" si="152"/>
        <v>0</v>
      </c>
      <c r="AR537" s="18">
        <f t="shared" si="153"/>
        <v>0</v>
      </c>
      <c r="AS537" s="18">
        <f t="shared" si="154"/>
        <v>0</v>
      </c>
      <c r="AT537" s="27">
        <f t="shared" si="155"/>
        <v>0</v>
      </c>
      <c r="AU537" s="27"/>
      <c r="AV537" s="27"/>
      <c r="AW537" s="18">
        <f>IF(Z537="TM",(COUNTIFS(Orders!AD:AD,Data!M537,Orders!W:W,0,Orders!X:X,0,Orders!S:S,"*Ray*")+COUNTIFS(Orders!AD:AD,Data!M537,Orders!W:W,1,Orders!X:X,1,Orders!S:S,"*Ray*")+COUNTIFS(Orders!AD:AD,Data!M537,Orders!W:W,0,Orders!X:X,0,Orders!S:S,"*Fabric*")+COUNTIFS(Orders!AD:AD,Data!M537,Orders!W:W,1,Orders!X:X,1,Orders!S:S,"*Fabric*")),IF(Data!Z537="AAM",SUMIFS(Data!AW:AW,Data!Z:Z,"TM",Data!X:X,Data!M537),IF(Data!Z537="AM",SUMIFS(Data!AW:AW,Data!Z:Z,"TM",Data!V:V,Data!M537),IF(Data!Z537="AZM",SUMIFS(Data!AW:AW,Data!Z:Z,"TM",Data!U:U,Data!M537),IF(Data!Z537="Zone",SUMIFS(Data!AW:AW,Data!Z:Z,"TM",Data!T:T,Data!M537),IF(Data!Z537="Region",SUMIFS(Data!AW:AW,Data!Z:Z,"TM",Data!S:S,Data!M537),IF(Data!Z537="Country",SUMIFS(Data!AW:AW,Data!Z:Z,"TM",Data!R:R,Data!M537),0)))))))</f>
        <v>0</v>
      </c>
      <c r="AX537" s="18">
        <f>IF(Z537="TM",(COUNTIFS(Orders!AD:AD,Data!M537,Orders!W:W,0,Orders!X:X,0,Orders!S:S,"*Starter*")+COUNTIFS(Orders!AD:AD,Data!M537,Orders!W:W,1,Orders!X:X,1,Orders!S:S,"*Starter*")),IF(Data!Z537="AAM",SUMIFS(Data!AX:AX,Data!Z:Z,"TM",Data!X:X,Data!M537),IF(Data!Z537="AM",SUMIFS(Data!AX:AX,Data!Z:Z,"TM",Data!V:V,Data!M537),IF(Data!Z537="AZM",SUMIFS(Data!AX:AX,Data!Z:Z,"TM",Data!U:U,Data!M537),IF(Data!Z537="Zone",SUMIFS(Data!AX:AX,Data!Z:Z,"TM",Data!T:T,Data!M537),IF(Data!Z537="Region",SUMIFS(Data!AX:AX,Data!Z:Z,"TM",Data!S:S,Data!M537),IF(Data!Z537="Country",SUMIFS(Data!AX:AX,Data!Z:Z,"TM",Data!R:R,Data!M537),0)))))))</f>
        <v>0</v>
      </c>
      <c r="AY537" s="18">
        <f>IF(Z537="TM",(COUNTIFS(Orders!AD:AD,Data!M537,Orders!W:W,0,Orders!X:X,0,Orders!S:S,"*Pro*")+COUNTIFS(Orders!AD:AD,Data!M537,Orders!W:W,1,Orders!X:X,1,Orders!S:S,"*Pro*")),IF(Data!Z537="AAM",SUMIFS(Data!AY:AY,Data!Z:Z,"TM",Data!X:X,Data!M537),IF(Data!Z537="AM",SUMIFS(Data!AY:AY,Data!Z:Z,"TM",Data!V:V,Data!M537),IF(Data!Z537="AZM",SUMIFS(Data!AY:AY,Data!Z:Z,"TM",Data!U:U,Data!M537),IF(Data!Z537="Zone",SUMIFS(Data!AY:AY,Data!Z:Z,"TM",Data!T:T,Data!M537),IF(Data!Z537="Region",SUMIFS(Data!AY:AY,Data!Z:Z,"TM",Data!S:S,Data!M537),IF(Data!Z537="Country",SUMIFS(Data!AY:AY,Data!Z:Z,"TM",Data!R:R,Data!M537),0)))))))</f>
        <v>0</v>
      </c>
      <c r="AZ537" s="18">
        <f>IF(Z537="TM",(COUNTIFS(Orders!AD:AD,Data!M537,Orders!W:W,0,Orders!X:X,0,Orders!S:S,"*Tab*")+COUNTIFS(Orders!AD:AD,Data!M537,Orders!W:W,1,Orders!X:X,1,Orders!S:S,"*Tab*")),IF(Data!Z537="AAM",SUMIFS(Data!AZ:AZ,Data!Z:Z,"TM",Data!X:X,Data!M537),IF(Data!Z537="AM",SUMIFS(Data!AZ:AZ,Data!Z:Z,"TM",Data!V:V,Data!M537),IF(Data!Z537="AZM",SUMIFS(Data!AZ:AZ,Data!Z:Z,"TM",Data!U:U,Data!M537),IF(Data!Z537="Zone",SUMIFS(Data!AZ:AZ,Data!Z:Z,"TM",Data!T:T,Data!M537),IF(Data!Z537="Region",SUMIFS(Data!AZ:AZ,Data!Z:Z,"TM",Data!S:S,Data!M537),IF(Data!Z537="Country",SUMIFS(Data!AZ:AZ,Data!Z:Z,"TM",Data!R:R,Data!M537),0)))))))</f>
        <v>0</v>
      </c>
      <c r="BA537" s="18">
        <f>IF(Z537="TM",(COUNTIFS(Orders!AD:AD,Data!M537,Orders!W:W,0,Orders!X:X,0,Orders!S:S,"*Dental*")+COUNTIFS(Orders!AD:AD,Data!M537,Orders!W:W,1,Orders!X:X,1,Orders!S:S,"*Dental*")+COUNTIFS(Orders!AD:AD,Data!M537,Orders!W:W,0,Orders!X:X,0,Orders!S:S,"*Pediatric*")+COUNTIFS(Orders!AD:AD,Data!M537,Orders!W:W,1,Orders!X:X,1,Orders!S:S,"*Pediatric*")),IF(Data!Z537="AAM",SUMIFS(Data!BA:BA,Data!Z:Z,"TM",Data!X:X,Data!M537),IF(Data!Z537="AM",SUMIFS(Data!BA:BA,Data!Z:Z,"TM",Data!V:V,Data!M537),IF(Data!Z537="AZM",SUMIFS(Data!BA:BA,Data!Z:Z,"TM",Data!U:U,Data!M537),IF(Data!Z537="Zone",SUMIFS(Data!BA:BA,Data!Z:Z,"TM",Data!T:T,Data!M537),IF(Data!Z537="Region",SUMIFS(Data!BA:BA,Data!Z:Z,"TM",Data!S:S,Data!M537),IF(Data!Z537="Country",SUMIFS(Data!BA:BA,Data!Z:Z,"TM",Data!R:R,Data!M537),0)))))))</f>
        <v>0</v>
      </c>
      <c r="BB537" s="18">
        <f>IF(Z537="TM",(COUNTIFS(Orders!AD:AD,Data!M537,Orders!W:W,0,Orders!X:X,0,Orders!S:S,"*Fabric*")+COUNTIFS(Orders!AD:AD,Data!M537,Orders!W:W,1,Orders!X:X,1,Orders!S:S,"*Fabric*")),IF(Data!Z537="AAM",SUMIFS(Data!BB:BB,Data!Z:Z,"TM",Data!X:X,Data!M537),IF(Data!Z537="AM",SUMIFS(Data!BB:BB,Data!Z:Z,"TM",Data!V:V,Data!M537),IF(Data!Z537="AZM",SUMIFS(Data!BB:BB,Data!Z:Z,"TM",Data!U:U,Data!M537),IF(Data!Z537="Zone",SUMIFS(Data!BB:BB,Data!Z:Z,"TM",Data!T:T,Data!M537),IF(Data!Z537="Region",SUMIFS(Data!BB:BB,Data!Z:Z,"TM",Data!S:S,Data!M537),IF(Data!Z537="Country",SUMIFS(Data!BB:BB,Data!Z:Z,"TM",Data!R:R,Data!M537),0)))))))</f>
        <v>0</v>
      </c>
    </row>
    <row r="538" spans="1:54" ht="15.75" x14ac:dyDescent="0.3">
      <c r="A538" s="33" t="str">
        <f t="shared" si="156"/>
        <v/>
      </c>
      <c r="B538" s="33" t="b">
        <f t="shared" si="157"/>
        <v>1</v>
      </c>
      <c r="C538" s="33" t="e">
        <f>IF(ISERROR(SMALL($D$4:$D$594,E538)),””,SMALL($D$4:$D$594,E538))</f>
        <v>#NAME?</v>
      </c>
      <c r="D538" s="34" t="str">
        <f t="shared" si="158"/>
        <v/>
      </c>
      <c r="E538" s="33">
        <f>ROWS($E$4:E538)</f>
        <v>535</v>
      </c>
      <c r="F538" s="33">
        <f t="shared" si="159"/>
        <v>0</v>
      </c>
      <c r="G538" s="33">
        <f>IF(OR(Report!$C$7="",Report!$C$7="All Levels"),1,IF(Report!$C$7=Data!Z538,1,0))</f>
        <v>0</v>
      </c>
      <c r="H538" s="33">
        <f t="shared" si="160"/>
        <v>1</v>
      </c>
      <c r="I538" s="33">
        <f t="shared" si="161"/>
        <v>3</v>
      </c>
      <c r="J538" s="33">
        <f>IF(OR(Report!$F$7="",Report!$F$7="All AMs"),1,IF(Report!$F$7=Data!W538,1,0))</f>
        <v>1</v>
      </c>
      <c r="K538" s="33">
        <f>IF(OR(Report!$E$7="",Report!$E$7="All Zones"),1,IF(Report!$E$7=Data!P538,1,0))</f>
        <v>1</v>
      </c>
      <c r="L538" s="33">
        <f>IF(OR(Report!$D$7="",Report!$D$7="All Regions"),1,IF(Report!$D$7=Data!O538,1,0))</f>
        <v>1</v>
      </c>
      <c r="M538" s="67" t="s">
        <v>237</v>
      </c>
      <c r="N538" s="67" t="s">
        <v>1386</v>
      </c>
      <c r="O538" s="68" t="s">
        <v>21</v>
      </c>
      <c r="P538" s="68" t="s">
        <v>691</v>
      </c>
      <c r="Q538" s="68" t="s">
        <v>691</v>
      </c>
      <c r="R538" s="67" t="s">
        <v>777</v>
      </c>
      <c r="S538" s="67" t="s">
        <v>757</v>
      </c>
      <c r="T538" s="67" t="s">
        <v>760</v>
      </c>
      <c r="U538" s="67"/>
      <c r="V538" s="67"/>
      <c r="W538" s="67" t="s">
        <v>884</v>
      </c>
      <c r="X538" s="67" t="s">
        <v>903</v>
      </c>
      <c r="Y538" s="68" t="s">
        <v>361</v>
      </c>
      <c r="Z538" s="68" t="s">
        <v>13</v>
      </c>
      <c r="AA538" s="68" t="s">
        <v>70</v>
      </c>
      <c r="AB538" s="18">
        <f>IF(Z538="TM",IF(AA538="H",(COUNTIFS(Orders!AD:AD,Data!M538,Orders!W:W,0,Orders!X:X,0)+COUNTIFS(Orders!AD:AD,Data!M538,Orders!W:W,1,Orders!X:X,1)),0),IF(Data!Z538="AAM",SUMIFS(Data!AB:AB,Data!Z:Z,"TM",Data!X:X,Data!M538,AA:AA,"H"),IF(Data!Z538="AM",SUMIFS(Data!AB:AB,Data!Z:Z,"TM",Data!V:V,Data!M538,AA:AA,"H"),IF(Data!Z538="AZM",SUMIFS(Data!AB:AB,Data!Z:Z,"TM",Data!U:U,Data!M538,AA:AA,"H"),IF(Data!Z538="ZM",SUMIFS(Data!AB:AB,Data!Z:Z,"TM",Data!T:T,Data!M538,AA:AA,"H"),IF(Data!Z538="RM",SUMIFS(Data!AB:AB,Data!Z:Z,"TM",Data!S:S,Data!M538,AA:AA,"H"),IF(Data!Z538="CM",SUMIFS(Data!AB:AB,Data!Z:Z,"TM",Data!R:R,Data!M538,AA:AA,"H"),"")))))))</f>
        <v>0</v>
      </c>
      <c r="AC538" s="28">
        <f>IF(Z538="TM",IF(AA538="H",(SUMIFS(Orders!AG:AG,Orders!AD:AD,Data!M538,Orders!W:W,0,Orders!X:X,0)+SUMIFS(Orders!AG:AG,Orders!AD:AD,Data!M538,Orders!W:W,1,Orders!X:X,1))/12000,0),IF(Data!Z538="AAM",SUMIFS(Data!AC:AC,Data!Z:Z,"TM",Data!X:X,Data!M538,AA:AA,"H"),IF(Data!Z538="AM",SUMIFS(Data!AC:AC,Data!Z:Z,"TM",Data!V:V,Data!M538,AA:AA,"H"),IF(Data!Z538="AZM",SUMIFS(Data!AC:AC,Data!Z:Z,"TM",Data!U:U,Data!M538,AA:AA,"H"),IF(Data!Z538="Zone",SUMIFS(Data!AC:AC,Data!Z:Z,"TM",Data!T:T,Data!M538,AA:AA,"H"),IF(Data!Z538="Region",SUMIFS(Data!AC:AC,Data!Z:Z,"TM",Data!S:S,Data!M538,AA:AA,"H"),IF(Data!Z538="Country",SUMIFS(Data!AC:AC,Data!Z:Z,"TM",Data!R:R,Data!M538,AA:AA,"H"),"")))))))</f>
        <v>0</v>
      </c>
      <c r="AD538" s="18">
        <f>IF(Z538="TM",0,IF(Data!Z538="AAM",SUMIFS(Data!AD:AD,Data!Z:Z,"TM",Data!X:X,Data!M538,AA:AA,"H"),IF(Data!Z538="AM",SUMIFS(Data!AD:AD,Data!Z:Z,"TM",Data!V:V,Data!M538,AA:AA,"H"),IF(Data!Z538="AZM",SUMIFS(Data!AD:AD,Data!Z:Z,"TM",Data!U:U,Data!M538,AA:AA,"H"),IF(Data!Z538="Zone",SUMIFS(Data!AD:AD,Data!Z:Z,"TM",Data!T:T,Data!M538,AA:AA,"H"),IF(Data!Z538="Region",SUMIFS(Data!AD:AD,Data!Z:Z,"TM",Data!S:S,Data!M538,AA:AA,"H"),IF(Data!Z538="Country",SUMIFS(Data!AD:AD,Data!Z:Z,"TM",Data!R:R,Data!M538,AA:AA,"H"),"")))))))</f>
        <v>0</v>
      </c>
      <c r="AE538" s="27">
        <f t="shared" si="145"/>
        <v>0</v>
      </c>
      <c r="AF538" s="26">
        <f t="shared" si="146"/>
        <v>0</v>
      </c>
      <c r="AG538" s="26">
        <f t="shared" si="147"/>
        <v>0</v>
      </c>
      <c r="AH538" s="26">
        <f t="shared" si="148"/>
        <v>0</v>
      </c>
      <c r="AJ538" s="28">
        <f>IF(Z538="TM",IF(AA538="U",(SUMIFS(Orders!AG:AG,Orders!AD:AD,Data!M538,Orders!W:W,0,Orders!X:X,0)+SUMIFS(Orders!AG:AG,Orders!AD:AD,Data!M538,Orders!W:W,1,Orders!X:X,1))/12000,0),IF(Data!Z538="AAM",SUMIFS(Data!AJ:AJ,Data!Z:Z,"TM",Data!X:X,Data!M538,AA:AA,"U"),IF(Data!Z538="AM",SUMIFS(Data!AJ:AJ,Data!Z:Z,"TM",Data!V:V,Data!M538,AA:AA,"U"),IF(Data!Z538="AZM",SUMIFS(Data!AJ:AJ,Data!Z:Z,"TM",Data!U:U,Data!M538,AA:AA,"U"),IF(Data!Z538="Zone",SUMIFS(Data!AJ:AJ,Data!Z:Z,"TM",Data!T:T,Data!M538,AA:AA,"U"),IF(Data!Z538="Region",SUMIFS(Data!AJ:AJ,Data!Z:Z,"TM",Data!S:S,Data!M538,AA:AA,"U"),IF(Data!Z538="Country",SUMIFS(Data!AJ:AJ,Data!Z:Z,"TM",Data!R:R,Data!M538,AA:AA,"U"),"")))))))</f>
        <v>0</v>
      </c>
      <c r="AK538" s="18">
        <f>IF(Z538="TM",IF(AA538="U",(SUMIFS(Orders!AG:AG,Orders!AD:AD,Data!M538,Orders!W:W,0,Orders!X:X,0)+SUMIFS(Orders!AG:AG,Orders!AD:AD,Data!M538,Orders!W:W,1,Orders!X:X,1)),0),IF(Data!Z538="AAM",SUMIFS(Data!AK:AK,Data!Z:Z,"TM",Data!X:X,Data!M538,AA:AA,"U"),IF(Data!Z538="AM",SUMIFS(Data!AK:AK,Data!Z:Z,"TM",Data!V:V,Data!M538,AA:AA,"U"),IF(Data!Z538="AZM",SUMIFS(Data!AK:AK,Data!Z:Z,"TM",Data!U:U,Data!M538,AA:AA,"U"),IF(Data!Z538="Zone",SUMIFS(Data!AK:AK,Data!Z:Z,"TM",Data!T:T,Data!M538,AA:AA,"U"),IF(Data!Z538="Region",SUMIFS(Data!AK:AK,Data!Z:Z,"TM",Data!S:S,Data!M538,AA:AA,"U"),IF(Data!Z538="Country",SUMIFS(Data!AK:AK,Data!Z:Z,"TM",Data!R:R,Data!M538,AA:AA,"U"),"")))))))</f>
        <v>0</v>
      </c>
      <c r="AL538" s="18">
        <f>IF(Z538="TM",12000*0,IF(Data!Z538="AAM",SUMIFS(Data!AL:AL,Data!Z:Z,"TM",Data!X:X,Data!M538,AA:AA,"H"),IF(Data!Z538="AM",SUMIFS(Data!AL:AL,Data!Z:Z,"TM",Data!V:V,Data!M538,AA:AA,"H"),IF(Data!Z538="AZM",SUMIFS(Data!AL:AL,Data!Z:Z,"TM",Data!U:U,Data!M538,AA:AA,"H"),IF(Data!Z538="Zone",SUMIFS(Data!AL:AL,Data!Z:Z,"TM",Data!T:T,Data!M538,AA:AA,"H"),IF(Data!Z538="Region",SUMIFS(Data!AL:AL,Data!Z:Z,"TM",Data!S:S,Data!M538,AA:AA,"H"),IF(Data!Z538="Country",SUMIFS(Data!AL:AL,Data!Z:Z,"TM",Data!R:R,Data!M538,AA:AA,"H"),"")))))))</f>
        <v>0</v>
      </c>
      <c r="AM538" s="27">
        <f t="shared" si="149"/>
        <v>0</v>
      </c>
      <c r="AN538" s="26">
        <f t="shared" si="150"/>
        <v>0</v>
      </c>
      <c r="AO538" s="26">
        <f t="shared" si="151"/>
        <v>0</v>
      </c>
      <c r="AQ538" s="28">
        <f t="shared" si="152"/>
        <v>0</v>
      </c>
      <c r="AR538" s="18">
        <f t="shared" si="153"/>
        <v>0</v>
      </c>
      <c r="AS538" s="18">
        <f t="shared" si="154"/>
        <v>0</v>
      </c>
      <c r="AT538" s="27">
        <f t="shared" si="155"/>
        <v>0</v>
      </c>
      <c r="AU538" s="27"/>
      <c r="AV538" s="27"/>
      <c r="AW538" s="18">
        <f>IF(Z538="TM",(COUNTIFS(Orders!AD:AD,Data!M538,Orders!W:W,0,Orders!X:X,0,Orders!S:S,"*Ray*")+COUNTIFS(Orders!AD:AD,Data!M538,Orders!W:W,1,Orders!X:X,1,Orders!S:S,"*Ray*")+COUNTIFS(Orders!AD:AD,Data!M538,Orders!W:W,0,Orders!X:X,0,Orders!S:S,"*Fabric*")+COUNTIFS(Orders!AD:AD,Data!M538,Orders!W:W,1,Orders!X:X,1,Orders!S:S,"*Fabric*")),IF(Data!Z538="AAM",SUMIFS(Data!AW:AW,Data!Z:Z,"TM",Data!X:X,Data!M538),IF(Data!Z538="AM",SUMIFS(Data!AW:AW,Data!Z:Z,"TM",Data!V:V,Data!M538),IF(Data!Z538="AZM",SUMIFS(Data!AW:AW,Data!Z:Z,"TM",Data!U:U,Data!M538),IF(Data!Z538="Zone",SUMIFS(Data!AW:AW,Data!Z:Z,"TM",Data!T:T,Data!M538),IF(Data!Z538="Region",SUMIFS(Data!AW:AW,Data!Z:Z,"TM",Data!S:S,Data!M538),IF(Data!Z538="Country",SUMIFS(Data!AW:AW,Data!Z:Z,"TM",Data!R:R,Data!M538),0)))))))</f>
        <v>0</v>
      </c>
      <c r="AX538" s="18">
        <f>IF(Z538="TM",(COUNTIFS(Orders!AD:AD,Data!M538,Orders!W:W,0,Orders!X:X,0,Orders!S:S,"*Starter*")+COUNTIFS(Orders!AD:AD,Data!M538,Orders!W:W,1,Orders!X:X,1,Orders!S:S,"*Starter*")),IF(Data!Z538="AAM",SUMIFS(Data!AX:AX,Data!Z:Z,"TM",Data!X:X,Data!M538),IF(Data!Z538="AM",SUMIFS(Data!AX:AX,Data!Z:Z,"TM",Data!V:V,Data!M538),IF(Data!Z538="AZM",SUMIFS(Data!AX:AX,Data!Z:Z,"TM",Data!U:U,Data!M538),IF(Data!Z538="Zone",SUMIFS(Data!AX:AX,Data!Z:Z,"TM",Data!T:T,Data!M538),IF(Data!Z538="Region",SUMIFS(Data!AX:AX,Data!Z:Z,"TM",Data!S:S,Data!M538),IF(Data!Z538="Country",SUMIFS(Data!AX:AX,Data!Z:Z,"TM",Data!R:R,Data!M538),0)))))))</f>
        <v>0</v>
      </c>
      <c r="AY538" s="18">
        <f>IF(Z538="TM",(COUNTIFS(Orders!AD:AD,Data!M538,Orders!W:W,0,Orders!X:X,0,Orders!S:S,"*Pro*")+COUNTIFS(Orders!AD:AD,Data!M538,Orders!W:W,1,Orders!X:X,1,Orders!S:S,"*Pro*")),IF(Data!Z538="AAM",SUMIFS(Data!AY:AY,Data!Z:Z,"TM",Data!X:X,Data!M538),IF(Data!Z538="AM",SUMIFS(Data!AY:AY,Data!Z:Z,"TM",Data!V:V,Data!M538),IF(Data!Z538="AZM",SUMIFS(Data!AY:AY,Data!Z:Z,"TM",Data!U:U,Data!M538),IF(Data!Z538="Zone",SUMIFS(Data!AY:AY,Data!Z:Z,"TM",Data!T:T,Data!M538),IF(Data!Z538="Region",SUMIFS(Data!AY:AY,Data!Z:Z,"TM",Data!S:S,Data!M538),IF(Data!Z538="Country",SUMIFS(Data!AY:AY,Data!Z:Z,"TM",Data!R:R,Data!M538),0)))))))</f>
        <v>0</v>
      </c>
      <c r="AZ538" s="18">
        <f>IF(Z538="TM",(COUNTIFS(Orders!AD:AD,Data!M538,Orders!W:W,0,Orders!X:X,0,Orders!S:S,"*Tab*")+COUNTIFS(Orders!AD:AD,Data!M538,Orders!W:W,1,Orders!X:X,1,Orders!S:S,"*Tab*")),IF(Data!Z538="AAM",SUMIFS(Data!AZ:AZ,Data!Z:Z,"TM",Data!X:X,Data!M538),IF(Data!Z538="AM",SUMIFS(Data!AZ:AZ,Data!Z:Z,"TM",Data!V:V,Data!M538),IF(Data!Z538="AZM",SUMIFS(Data!AZ:AZ,Data!Z:Z,"TM",Data!U:U,Data!M538),IF(Data!Z538="Zone",SUMIFS(Data!AZ:AZ,Data!Z:Z,"TM",Data!T:T,Data!M538),IF(Data!Z538="Region",SUMIFS(Data!AZ:AZ,Data!Z:Z,"TM",Data!S:S,Data!M538),IF(Data!Z538="Country",SUMIFS(Data!AZ:AZ,Data!Z:Z,"TM",Data!R:R,Data!M538),0)))))))</f>
        <v>0</v>
      </c>
      <c r="BA538" s="18">
        <f>IF(Z538="TM",(COUNTIFS(Orders!AD:AD,Data!M538,Orders!W:W,0,Orders!X:X,0,Orders!S:S,"*Dental*")+COUNTIFS(Orders!AD:AD,Data!M538,Orders!W:W,1,Orders!X:X,1,Orders!S:S,"*Dental*")+COUNTIFS(Orders!AD:AD,Data!M538,Orders!W:W,0,Orders!X:X,0,Orders!S:S,"*Pediatric*")+COUNTIFS(Orders!AD:AD,Data!M538,Orders!W:W,1,Orders!X:X,1,Orders!S:S,"*Pediatric*")),IF(Data!Z538="AAM",SUMIFS(Data!BA:BA,Data!Z:Z,"TM",Data!X:X,Data!M538),IF(Data!Z538="AM",SUMIFS(Data!BA:BA,Data!Z:Z,"TM",Data!V:V,Data!M538),IF(Data!Z538="AZM",SUMIFS(Data!BA:BA,Data!Z:Z,"TM",Data!U:U,Data!M538),IF(Data!Z538="Zone",SUMIFS(Data!BA:BA,Data!Z:Z,"TM",Data!T:T,Data!M538),IF(Data!Z538="Region",SUMIFS(Data!BA:BA,Data!Z:Z,"TM",Data!S:S,Data!M538),IF(Data!Z538="Country",SUMIFS(Data!BA:BA,Data!Z:Z,"TM",Data!R:R,Data!M538),0)))))))</f>
        <v>0</v>
      </c>
      <c r="BB538" s="18">
        <f>IF(Z538="TM",(COUNTIFS(Orders!AD:AD,Data!M538,Orders!W:W,0,Orders!X:X,0,Orders!S:S,"*Fabric*")+COUNTIFS(Orders!AD:AD,Data!M538,Orders!W:W,1,Orders!X:X,1,Orders!S:S,"*Fabric*")),IF(Data!Z538="AAM",SUMIFS(Data!BB:BB,Data!Z:Z,"TM",Data!X:X,Data!M538),IF(Data!Z538="AM",SUMIFS(Data!BB:BB,Data!Z:Z,"TM",Data!V:V,Data!M538),IF(Data!Z538="AZM",SUMIFS(Data!BB:BB,Data!Z:Z,"TM",Data!U:U,Data!M538),IF(Data!Z538="Zone",SUMIFS(Data!BB:BB,Data!Z:Z,"TM",Data!T:T,Data!M538),IF(Data!Z538="Region",SUMIFS(Data!BB:BB,Data!Z:Z,"TM",Data!S:S,Data!M538),IF(Data!Z538="Country",SUMIFS(Data!BB:BB,Data!Z:Z,"TM",Data!R:R,Data!M538),0)))))))</f>
        <v>0</v>
      </c>
    </row>
    <row r="539" spans="1:54" ht="15.75" x14ac:dyDescent="0.3">
      <c r="A539" s="33" t="str">
        <f t="shared" si="156"/>
        <v/>
      </c>
      <c r="B539" s="33" t="b">
        <f t="shared" si="157"/>
        <v>1</v>
      </c>
      <c r="C539" s="33" t="e">
        <f>IF(ISERROR(SMALL($D$4:$D$594,E539)),””,SMALL($D$4:$D$594,E539))</f>
        <v>#NAME?</v>
      </c>
      <c r="D539" s="34" t="str">
        <f t="shared" si="158"/>
        <v/>
      </c>
      <c r="E539" s="33">
        <f>ROWS($E$4:E539)</f>
        <v>536</v>
      </c>
      <c r="F539" s="33">
        <f t="shared" si="159"/>
        <v>0</v>
      </c>
      <c r="G539" s="33">
        <f>IF(OR(Report!$C$7="",Report!$C$7="All Levels"),1,IF(Report!$C$7=Data!Z539,1,0))</f>
        <v>0</v>
      </c>
      <c r="H539" s="33">
        <f t="shared" si="160"/>
        <v>1</v>
      </c>
      <c r="I539" s="33">
        <f t="shared" si="161"/>
        <v>3</v>
      </c>
      <c r="J539" s="33">
        <f>IF(OR(Report!$F$7="",Report!$F$7="All AMs"),1,IF(Report!$F$7=Data!W539,1,0))</f>
        <v>1</v>
      </c>
      <c r="K539" s="33">
        <f>IF(OR(Report!$E$7="",Report!$E$7="All Zones"),1,IF(Report!$E$7=Data!P539,1,0))</f>
        <v>1</v>
      </c>
      <c r="L539" s="33">
        <f>IF(OR(Report!$D$7="",Report!$D$7="All Regions"),1,IF(Report!$D$7=Data!O539,1,0))</f>
        <v>1</v>
      </c>
      <c r="M539" s="67" t="s">
        <v>464</v>
      </c>
      <c r="N539" s="67" t="s">
        <v>1387</v>
      </c>
      <c r="O539" s="68" t="s">
        <v>21</v>
      </c>
      <c r="P539" s="68" t="s">
        <v>691</v>
      </c>
      <c r="Q539" s="68" t="s">
        <v>691</v>
      </c>
      <c r="R539" s="67" t="s">
        <v>777</v>
      </c>
      <c r="S539" s="67" t="s">
        <v>757</v>
      </c>
      <c r="T539" s="67" t="s">
        <v>760</v>
      </c>
      <c r="U539" s="67"/>
      <c r="V539" s="67"/>
      <c r="W539" s="67" t="s">
        <v>884</v>
      </c>
      <c r="X539" s="67" t="s">
        <v>903</v>
      </c>
      <c r="Y539" s="68" t="s">
        <v>361</v>
      </c>
      <c r="Z539" s="68" t="s">
        <v>13</v>
      </c>
      <c r="AA539" s="68" t="s">
        <v>925</v>
      </c>
      <c r="AB539" s="18">
        <f>IF(Z539="TM",IF(AA539="H",(COUNTIFS(Orders!AD:AD,Data!M539,Orders!W:W,0,Orders!X:X,0)+COUNTIFS(Orders!AD:AD,Data!M539,Orders!W:W,1,Orders!X:X,1)),0),IF(Data!Z539="AAM",SUMIFS(Data!AB:AB,Data!Z:Z,"TM",Data!X:X,Data!M539,AA:AA,"H"),IF(Data!Z539="AM",SUMIFS(Data!AB:AB,Data!Z:Z,"TM",Data!V:V,Data!M539,AA:AA,"H"),IF(Data!Z539="AZM",SUMIFS(Data!AB:AB,Data!Z:Z,"TM",Data!U:U,Data!M539,AA:AA,"H"),IF(Data!Z539="ZM",SUMIFS(Data!AB:AB,Data!Z:Z,"TM",Data!T:T,Data!M539,AA:AA,"H"),IF(Data!Z539="RM",SUMIFS(Data!AB:AB,Data!Z:Z,"TM",Data!S:S,Data!M539,AA:AA,"H"),IF(Data!Z539="CM",SUMIFS(Data!AB:AB,Data!Z:Z,"TM",Data!R:R,Data!M539,AA:AA,"H"),"")))))))</f>
        <v>0</v>
      </c>
      <c r="AC539" s="28">
        <f>IF(Z539="TM",IF(AA539="H",(SUMIFS(Orders!AG:AG,Orders!AD:AD,Data!M539,Orders!W:W,0,Orders!X:X,0)+SUMIFS(Orders!AG:AG,Orders!AD:AD,Data!M539,Orders!W:W,1,Orders!X:X,1))/12000,0),IF(Data!Z539="AAM",SUMIFS(Data!AC:AC,Data!Z:Z,"TM",Data!X:X,Data!M539,AA:AA,"H"),IF(Data!Z539="AM",SUMIFS(Data!AC:AC,Data!Z:Z,"TM",Data!V:V,Data!M539,AA:AA,"H"),IF(Data!Z539="AZM",SUMIFS(Data!AC:AC,Data!Z:Z,"TM",Data!U:U,Data!M539,AA:AA,"H"),IF(Data!Z539="Zone",SUMIFS(Data!AC:AC,Data!Z:Z,"TM",Data!T:T,Data!M539,AA:AA,"H"),IF(Data!Z539="Region",SUMIFS(Data!AC:AC,Data!Z:Z,"TM",Data!S:S,Data!M539,AA:AA,"H"),IF(Data!Z539="Country",SUMIFS(Data!AC:AC,Data!Z:Z,"TM",Data!R:R,Data!M539,AA:AA,"H"),"")))))))</f>
        <v>0</v>
      </c>
      <c r="AD539" s="18">
        <f>IF(Z539="TM",0,IF(Data!Z539="AAM",SUMIFS(Data!AD:AD,Data!Z:Z,"TM",Data!X:X,Data!M539,AA:AA,"H"),IF(Data!Z539="AM",SUMIFS(Data!AD:AD,Data!Z:Z,"TM",Data!V:V,Data!M539,AA:AA,"H"),IF(Data!Z539="AZM",SUMIFS(Data!AD:AD,Data!Z:Z,"TM",Data!U:U,Data!M539,AA:AA,"H"),IF(Data!Z539="Zone",SUMIFS(Data!AD:AD,Data!Z:Z,"TM",Data!T:T,Data!M539,AA:AA,"H"),IF(Data!Z539="Region",SUMIFS(Data!AD:AD,Data!Z:Z,"TM",Data!S:S,Data!M539,AA:AA,"H"),IF(Data!Z539="Country",SUMIFS(Data!AD:AD,Data!Z:Z,"TM",Data!R:R,Data!M539,AA:AA,"H"),"")))))))</f>
        <v>0</v>
      </c>
      <c r="AE539" s="27">
        <f t="shared" si="145"/>
        <v>0</v>
      </c>
      <c r="AF539" s="26">
        <f t="shared" si="146"/>
        <v>0</v>
      </c>
      <c r="AG539" s="26">
        <f t="shared" si="147"/>
        <v>0</v>
      </c>
      <c r="AH539" s="26">
        <f t="shared" si="148"/>
        <v>0</v>
      </c>
      <c r="AJ539" s="28">
        <f>IF(Z539="TM",IF(AA539="U",(SUMIFS(Orders!AG:AG,Orders!AD:AD,Data!M539,Orders!W:W,0,Orders!X:X,0)+SUMIFS(Orders!AG:AG,Orders!AD:AD,Data!M539,Orders!W:W,1,Orders!X:X,1))/12000,0),IF(Data!Z539="AAM",SUMIFS(Data!AJ:AJ,Data!Z:Z,"TM",Data!X:X,Data!M539,AA:AA,"U"),IF(Data!Z539="AM",SUMIFS(Data!AJ:AJ,Data!Z:Z,"TM",Data!V:V,Data!M539,AA:AA,"U"),IF(Data!Z539="AZM",SUMIFS(Data!AJ:AJ,Data!Z:Z,"TM",Data!U:U,Data!M539,AA:AA,"U"),IF(Data!Z539="Zone",SUMIFS(Data!AJ:AJ,Data!Z:Z,"TM",Data!T:T,Data!M539,AA:AA,"U"),IF(Data!Z539="Region",SUMIFS(Data!AJ:AJ,Data!Z:Z,"TM",Data!S:S,Data!M539,AA:AA,"U"),IF(Data!Z539="Country",SUMIFS(Data!AJ:AJ,Data!Z:Z,"TM",Data!R:R,Data!M539,AA:AA,"U"),"")))))))</f>
        <v>0</v>
      </c>
      <c r="AK539" s="18">
        <f>IF(Z539="TM",IF(AA539="U",(SUMIFS(Orders!AG:AG,Orders!AD:AD,Data!M539,Orders!W:W,0,Orders!X:X,0)+SUMIFS(Orders!AG:AG,Orders!AD:AD,Data!M539,Orders!W:W,1,Orders!X:X,1)),0),IF(Data!Z539="AAM",SUMIFS(Data!AK:AK,Data!Z:Z,"TM",Data!X:X,Data!M539,AA:AA,"U"),IF(Data!Z539="AM",SUMIFS(Data!AK:AK,Data!Z:Z,"TM",Data!V:V,Data!M539,AA:AA,"U"),IF(Data!Z539="AZM",SUMIFS(Data!AK:AK,Data!Z:Z,"TM",Data!U:U,Data!M539,AA:AA,"U"),IF(Data!Z539="Zone",SUMIFS(Data!AK:AK,Data!Z:Z,"TM",Data!T:T,Data!M539,AA:AA,"U"),IF(Data!Z539="Region",SUMIFS(Data!AK:AK,Data!Z:Z,"TM",Data!S:S,Data!M539,AA:AA,"U"),IF(Data!Z539="Country",SUMIFS(Data!AK:AK,Data!Z:Z,"TM",Data!R:R,Data!M539,AA:AA,"U"),"")))))))</f>
        <v>0</v>
      </c>
      <c r="AL539" s="18">
        <f>IF(Z539="TM",12000*0,IF(Data!Z539="AAM",SUMIFS(Data!AL:AL,Data!Z:Z,"TM",Data!X:X,Data!M539,AA:AA,"H"),IF(Data!Z539="AM",SUMIFS(Data!AL:AL,Data!Z:Z,"TM",Data!V:V,Data!M539,AA:AA,"H"),IF(Data!Z539="AZM",SUMIFS(Data!AL:AL,Data!Z:Z,"TM",Data!U:U,Data!M539,AA:AA,"H"),IF(Data!Z539="Zone",SUMIFS(Data!AL:AL,Data!Z:Z,"TM",Data!T:T,Data!M539,AA:AA,"H"),IF(Data!Z539="Region",SUMIFS(Data!AL:AL,Data!Z:Z,"TM",Data!S:S,Data!M539,AA:AA,"H"),IF(Data!Z539="Country",SUMIFS(Data!AL:AL,Data!Z:Z,"TM",Data!R:R,Data!M539,AA:AA,"H"),"")))))))</f>
        <v>0</v>
      </c>
      <c r="AM539" s="27">
        <f t="shared" si="149"/>
        <v>0</v>
      </c>
      <c r="AN539" s="26">
        <f t="shared" si="150"/>
        <v>0</v>
      </c>
      <c r="AO539" s="26">
        <f t="shared" si="151"/>
        <v>0</v>
      </c>
      <c r="AQ539" s="28">
        <f t="shared" si="152"/>
        <v>0</v>
      </c>
      <c r="AR539" s="18">
        <f t="shared" si="153"/>
        <v>0</v>
      </c>
      <c r="AS539" s="18">
        <f t="shared" si="154"/>
        <v>0</v>
      </c>
      <c r="AT539" s="27">
        <f t="shared" si="155"/>
        <v>0</v>
      </c>
      <c r="AU539" s="27"/>
      <c r="AV539" s="27"/>
      <c r="AW539" s="18">
        <f>IF(Z539="TM",(COUNTIFS(Orders!AD:AD,Data!M539,Orders!W:W,0,Orders!X:X,0,Orders!S:S,"*Ray*")+COUNTIFS(Orders!AD:AD,Data!M539,Orders!W:W,1,Orders!X:X,1,Orders!S:S,"*Ray*")+COUNTIFS(Orders!AD:AD,Data!M539,Orders!W:W,0,Orders!X:X,0,Orders!S:S,"*Fabric*")+COUNTIFS(Orders!AD:AD,Data!M539,Orders!W:W,1,Orders!X:X,1,Orders!S:S,"*Fabric*")),IF(Data!Z539="AAM",SUMIFS(Data!AW:AW,Data!Z:Z,"TM",Data!X:X,Data!M539),IF(Data!Z539="AM",SUMIFS(Data!AW:AW,Data!Z:Z,"TM",Data!V:V,Data!M539),IF(Data!Z539="AZM",SUMIFS(Data!AW:AW,Data!Z:Z,"TM",Data!U:U,Data!M539),IF(Data!Z539="Zone",SUMIFS(Data!AW:AW,Data!Z:Z,"TM",Data!T:T,Data!M539),IF(Data!Z539="Region",SUMIFS(Data!AW:AW,Data!Z:Z,"TM",Data!S:S,Data!M539),IF(Data!Z539="Country",SUMIFS(Data!AW:AW,Data!Z:Z,"TM",Data!R:R,Data!M539),0)))))))</f>
        <v>0</v>
      </c>
      <c r="AX539" s="18">
        <f>IF(Z539="TM",(COUNTIFS(Orders!AD:AD,Data!M539,Orders!W:W,0,Orders!X:X,0,Orders!S:S,"*Starter*")+COUNTIFS(Orders!AD:AD,Data!M539,Orders!W:W,1,Orders!X:X,1,Orders!S:S,"*Starter*")),IF(Data!Z539="AAM",SUMIFS(Data!AX:AX,Data!Z:Z,"TM",Data!X:X,Data!M539),IF(Data!Z539="AM",SUMIFS(Data!AX:AX,Data!Z:Z,"TM",Data!V:V,Data!M539),IF(Data!Z539="AZM",SUMIFS(Data!AX:AX,Data!Z:Z,"TM",Data!U:U,Data!M539),IF(Data!Z539="Zone",SUMIFS(Data!AX:AX,Data!Z:Z,"TM",Data!T:T,Data!M539),IF(Data!Z539="Region",SUMIFS(Data!AX:AX,Data!Z:Z,"TM",Data!S:S,Data!M539),IF(Data!Z539="Country",SUMIFS(Data!AX:AX,Data!Z:Z,"TM",Data!R:R,Data!M539),0)))))))</f>
        <v>0</v>
      </c>
      <c r="AY539" s="18">
        <f>IF(Z539="TM",(COUNTIFS(Orders!AD:AD,Data!M539,Orders!W:W,0,Orders!X:X,0,Orders!S:S,"*Pro*")+COUNTIFS(Orders!AD:AD,Data!M539,Orders!W:W,1,Orders!X:X,1,Orders!S:S,"*Pro*")),IF(Data!Z539="AAM",SUMIFS(Data!AY:AY,Data!Z:Z,"TM",Data!X:X,Data!M539),IF(Data!Z539="AM",SUMIFS(Data!AY:AY,Data!Z:Z,"TM",Data!V:V,Data!M539),IF(Data!Z539="AZM",SUMIFS(Data!AY:AY,Data!Z:Z,"TM",Data!U:U,Data!M539),IF(Data!Z539="Zone",SUMIFS(Data!AY:AY,Data!Z:Z,"TM",Data!T:T,Data!M539),IF(Data!Z539="Region",SUMIFS(Data!AY:AY,Data!Z:Z,"TM",Data!S:S,Data!M539),IF(Data!Z539="Country",SUMIFS(Data!AY:AY,Data!Z:Z,"TM",Data!R:R,Data!M539),0)))))))</f>
        <v>0</v>
      </c>
      <c r="AZ539" s="18">
        <f>IF(Z539="TM",(COUNTIFS(Orders!AD:AD,Data!M539,Orders!W:W,0,Orders!X:X,0,Orders!S:S,"*Tab*")+COUNTIFS(Orders!AD:AD,Data!M539,Orders!W:W,1,Orders!X:X,1,Orders!S:S,"*Tab*")),IF(Data!Z539="AAM",SUMIFS(Data!AZ:AZ,Data!Z:Z,"TM",Data!X:X,Data!M539),IF(Data!Z539="AM",SUMIFS(Data!AZ:AZ,Data!Z:Z,"TM",Data!V:V,Data!M539),IF(Data!Z539="AZM",SUMIFS(Data!AZ:AZ,Data!Z:Z,"TM",Data!U:U,Data!M539),IF(Data!Z539="Zone",SUMIFS(Data!AZ:AZ,Data!Z:Z,"TM",Data!T:T,Data!M539),IF(Data!Z539="Region",SUMIFS(Data!AZ:AZ,Data!Z:Z,"TM",Data!S:S,Data!M539),IF(Data!Z539="Country",SUMIFS(Data!AZ:AZ,Data!Z:Z,"TM",Data!R:R,Data!M539),0)))))))</f>
        <v>0</v>
      </c>
      <c r="BA539" s="18">
        <f>IF(Z539="TM",(COUNTIFS(Orders!AD:AD,Data!M539,Orders!W:W,0,Orders!X:X,0,Orders!S:S,"*Dental*")+COUNTIFS(Orders!AD:AD,Data!M539,Orders!W:W,1,Orders!X:X,1,Orders!S:S,"*Dental*")+COUNTIFS(Orders!AD:AD,Data!M539,Orders!W:W,0,Orders!X:X,0,Orders!S:S,"*Pediatric*")+COUNTIFS(Orders!AD:AD,Data!M539,Orders!W:W,1,Orders!X:X,1,Orders!S:S,"*Pediatric*")),IF(Data!Z539="AAM",SUMIFS(Data!BA:BA,Data!Z:Z,"TM",Data!X:X,Data!M539),IF(Data!Z539="AM",SUMIFS(Data!BA:BA,Data!Z:Z,"TM",Data!V:V,Data!M539),IF(Data!Z539="AZM",SUMIFS(Data!BA:BA,Data!Z:Z,"TM",Data!U:U,Data!M539),IF(Data!Z539="Zone",SUMIFS(Data!BA:BA,Data!Z:Z,"TM",Data!T:T,Data!M539),IF(Data!Z539="Region",SUMIFS(Data!BA:BA,Data!Z:Z,"TM",Data!S:S,Data!M539),IF(Data!Z539="Country",SUMIFS(Data!BA:BA,Data!Z:Z,"TM",Data!R:R,Data!M539),0)))))))</f>
        <v>0</v>
      </c>
      <c r="BB539" s="18">
        <f>IF(Z539="TM",(COUNTIFS(Orders!AD:AD,Data!M539,Orders!W:W,0,Orders!X:X,0,Orders!S:S,"*Fabric*")+COUNTIFS(Orders!AD:AD,Data!M539,Orders!W:W,1,Orders!X:X,1,Orders!S:S,"*Fabric*")),IF(Data!Z539="AAM",SUMIFS(Data!BB:BB,Data!Z:Z,"TM",Data!X:X,Data!M539),IF(Data!Z539="AM",SUMIFS(Data!BB:BB,Data!Z:Z,"TM",Data!V:V,Data!M539),IF(Data!Z539="AZM",SUMIFS(Data!BB:BB,Data!Z:Z,"TM",Data!U:U,Data!M539),IF(Data!Z539="Zone",SUMIFS(Data!BB:BB,Data!Z:Z,"TM",Data!T:T,Data!M539),IF(Data!Z539="Region",SUMIFS(Data!BB:BB,Data!Z:Z,"TM",Data!S:S,Data!M539),IF(Data!Z539="Country",SUMIFS(Data!BB:BB,Data!Z:Z,"TM",Data!R:R,Data!M539),0)))))))</f>
        <v>0</v>
      </c>
    </row>
    <row r="540" spans="1:54" ht="15.75" x14ac:dyDescent="0.3">
      <c r="A540" s="33" t="str">
        <f t="shared" si="156"/>
        <v/>
      </c>
      <c r="B540" s="33" t="b">
        <f t="shared" si="157"/>
        <v>1</v>
      </c>
      <c r="C540" s="33" t="e">
        <f>IF(ISERROR(SMALL($D$4:$D$594,E540)),””,SMALL($D$4:$D$594,E540))</f>
        <v>#NAME?</v>
      </c>
      <c r="D540" s="34" t="str">
        <f t="shared" si="158"/>
        <v/>
      </c>
      <c r="E540" s="33">
        <f>ROWS($E$4:E540)</f>
        <v>537</v>
      </c>
      <c r="F540" s="33">
        <f t="shared" si="159"/>
        <v>0</v>
      </c>
      <c r="G540" s="33">
        <f>IF(OR(Report!$C$7="",Report!$C$7="All Levels"),1,IF(Report!$C$7=Data!Z540,1,0))</f>
        <v>0</v>
      </c>
      <c r="H540" s="33">
        <f t="shared" si="160"/>
        <v>1</v>
      </c>
      <c r="I540" s="33">
        <f t="shared" si="161"/>
        <v>3</v>
      </c>
      <c r="J540" s="33">
        <f>IF(OR(Report!$F$7="",Report!$F$7="All AMs"),1,IF(Report!$F$7=Data!W540,1,0))</f>
        <v>1</v>
      </c>
      <c r="K540" s="33">
        <f>IF(OR(Report!$E$7="",Report!$E$7="All Zones"),1,IF(Report!$E$7=Data!P540,1,0))</f>
        <v>1</v>
      </c>
      <c r="L540" s="33">
        <f>IF(OR(Report!$D$7="",Report!$D$7="All Regions"),1,IF(Report!$D$7=Data!O540,1,0))</f>
        <v>1</v>
      </c>
      <c r="M540" s="67" t="s">
        <v>223</v>
      </c>
      <c r="N540" s="67" t="s">
        <v>1388</v>
      </c>
      <c r="O540" s="68" t="s">
        <v>21</v>
      </c>
      <c r="P540" s="68" t="s">
        <v>691</v>
      </c>
      <c r="Q540" s="68" t="s">
        <v>691</v>
      </c>
      <c r="R540" s="67" t="s">
        <v>777</v>
      </c>
      <c r="S540" s="67" t="s">
        <v>757</v>
      </c>
      <c r="T540" s="67" t="s">
        <v>760</v>
      </c>
      <c r="U540" s="67"/>
      <c r="V540" s="67"/>
      <c r="W540" s="67" t="s">
        <v>884</v>
      </c>
      <c r="X540" s="67" t="s">
        <v>903</v>
      </c>
      <c r="Y540" s="68" t="s">
        <v>361</v>
      </c>
      <c r="Z540" s="68" t="s">
        <v>13</v>
      </c>
      <c r="AA540" s="68" t="s">
        <v>925</v>
      </c>
      <c r="AB540" s="18">
        <f>IF(Z540="TM",IF(AA540="H",(COUNTIFS(Orders!AD:AD,Data!M540,Orders!W:W,0,Orders!X:X,0)+COUNTIFS(Orders!AD:AD,Data!M540,Orders!W:W,1,Orders!X:X,1)),0),IF(Data!Z540="AAM",SUMIFS(Data!AB:AB,Data!Z:Z,"TM",Data!X:X,Data!M540,AA:AA,"H"),IF(Data!Z540="AM",SUMIFS(Data!AB:AB,Data!Z:Z,"TM",Data!V:V,Data!M540,AA:AA,"H"),IF(Data!Z540="AZM",SUMIFS(Data!AB:AB,Data!Z:Z,"TM",Data!U:U,Data!M540,AA:AA,"H"),IF(Data!Z540="ZM",SUMIFS(Data!AB:AB,Data!Z:Z,"TM",Data!T:T,Data!M540,AA:AA,"H"),IF(Data!Z540="RM",SUMIFS(Data!AB:AB,Data!Z:Z,"TM",Data!S:S,Data!M540,AA:AA,"H"),IF(Data!Z540="CM",SUMIFS(Data!AB:AB,Data!Z:Z,"TM",Data!R:R,Data!M540,AA:AA,"H"),"")))))))</f>
        <v>0</v>
      </c>
      <c r="AC540" s="28">
        <f>IF(Z540="TM",IF(AA540="H",(SUMIFS(Orders!AG:AG,Orders!AD:AD,Data!M540,Orders!W:W,0,Orders!X:X,0)+SUMIFS(Orders!AG:AG,Orders!AD:AD,Data!M540,Orders!W:W,1,Orders!X:X,1))/12000,0),IF(Data!Z540="AAM",SUMIFS(Data!AC:AC,Data!Z:Z,"TM",Data!X:X,Data!M540,AA:AA,"H"),IF(Data!Z540="AM",SUMIFS(Data!AC:AC,Data!Z:Z,"TM",Data!V:V,Data!M540,AA:AA,"H"),IF(Data!Z540="AZM",SUMIFS(Data!AC:AC,Data!Z:Z,"TM",Data!U:U,Data!M540,AA:AA,"H"),IF(Data!Z540="Zone",SUMIFS(Data!AC:AC,Data!Z:Z,"TM",Data!T:T,Data!M540,AA:AA,"H"),IF(Data!Z540="Region",SUMIFS(Data!AC:AC,Data!Z:Z,"TM",Data!S:S,Data!M540,AA:AA,"H"),IF(Data!Z540="Country",SUMIFS(Data!AC:AC,Data!Z:Z,"TM",Data!R:R,Data!M540,AA:AA,"H"),"")))))))</f>
        <v>0</v>
      </c>
      <c r="AD540" s="18">
        <f>IF(Z540="TM",0,IF(Data!Z540="AAM",SUMIFS(Data!AD:AD,Data!Z:Z,"TM",Data!X:X,Data!M540,AA:AA,"H"),IF(Data!Z540="AM",SUMIFS(Data!AD:AD,Data!Z:Z,"TM",Data!V:V,Data!M540,AA:AA,"H"),IF(Data!Z540="AZM",SUMIFS(Data!AD:AD,Data!Z:Z,"TM",Data!U:U,Data!M540,AA:AA,"H"),IF(Data!Z540="Zone",SUMIFS(Data!AD:AD,Data!Z:Z,"TM",Data!T:T,Data!M540,AA:AA,"H"),IF(Data!Z540="Region",SUMIFS(Data!AD:AD,Data!Z:Z,"TM",Data!S:S,Data!M540,AA:AA,"H"),IF(Data!Z540="Country",SUMIFS(Data!AD:AD,Data!Z:Z,"TM",Data!R:R,Data!M540,AA:AA,"H"),"")))))))</f>
        <v>0</v>
      </c>
      <c r="AE540" s="27">
        <f t="shared" si="145"/>
        <v>0</v>
      </c>
      <c r="AF540" s="26">
        <f t="shared" si="146"/>
        <v>0</v>
      </c>
      <c r="AG540" s="26">
        <f t="shared" si="147"/>
        <v>0</v>
      </c>
      <c r="AH540" s="26">
        <f t="shared" si="148"/>
        <v>0</v>
      </c>
      <c r="AJ540" s="28">
        <f>IF(Z540="TM",IF(AA540="U",(SUMIFS(Orders!AG:AG,Orders!AD:AD,Data!M540,Orders!W:W,0,Orders!X:X,0)+SUMIFS(Orders!AG:AG,Orders!AD:AD,Data!M540,Orders!W:W,1,Orders!X:X,1))/12000,0),IF(Data!Z540="AAM",SUMIFS(Data!AJ:AJ,Data!Z:Z,"TM",Data!X:X,Data!M540,AA:AA,"U"),IF(Data!Z540="AM",SUMIFS(Data!AJ:AJ,Data!Z:Z,"TM",Data!V:V,Data!M540,AA:AA,"U"),IF(Data!Z540="AZM",SUMIFS(Data!AJ:AJ,Data!Z:Z,"TM",Data!U:U,Data!M540,AA:AA,"U"),IF(Data!Z540="Zone",SUMIFS(Data!AJ:AJ,Data!Z:Z,"TM",Data!T:T,Data!M540,AA:AA,"U"),IF(Data!Z540="Region",SUMIFS(Data!AJ:AJ,Data!Z:Z,"TM",Data!S:S,Data!M540,AA:AA,"U"),IF(Data!Z540="Country",SUMIFS(Data!AJ:AJ,Data!Z:Z,"TM",Data!R:R,Data!M540,AA:AA,"U"),"")))))))</f>
        <v>0</v>
      </c>
      <c r="AK540" s="18">
        <f>IF(Z540="TM",IF(AA540="U",(SUMIFS(Orders!AG:AG,Orders!AD:AD,Data!M540,Orders!W:W,0,Orders!X:X,0)+SUMIFS(Orders!AG:AG,Orders!AD:AD,Data!M540,Orders!W:W,1,Orders!X:X,1)),0),IF(Data!Z540="AAM",SUMIFS(Data!AK:AK,Data!Z:Z,"TM",Data!X:X,Data!M540,AA:AA,"U"),IF(Data!Z540="AM",SUMIFS(Data!AK:AK,Data!Z:Z,"TM",Data!V:V,Data!M540,AA:AA,"U"),IF(Data!Z540="AZM",SUMIFS(Data!AK:AK,Data!Z:Z,"TM",Data!U:U,Data!M540,AA:AA,"U"),IF(Data!Z540="Zone",SUMIFS(Data!AK:AK,Data!Z:Z,"TM",Data!T:T,Data!M540,AA:AA,"U"),IF(Data!Z540="Region",SUMIFS(Data!AK:AK,Data!Z:Z,"TM",Data!S:S,Data!M540,AA:AA,"U"),IF(Data!Z540="Country",SUMIFS(Data!AK:AK,Data!Z:Z,"TM",Data!R:R,Data!M540,AA:AA,"U"),"")))))))</f>
        <v>0</v>
      </c>
      <c r="AL540" s="18">
        <f>IF(Z540="TM",12000*0,IF(Data!Z540="AAM",SUMIFS(Data!AL:AL,Data!Z:Z,"TM",Data!X:X,Data!M540,AA:AA,"H"),IF(Data!Z540="AM",SUMIFS(Data!AL:AL,Data!Z:Z,"TM",Data!V:V,Data!M540,AA:AA,"H"),IF(Data!Z540="AZM",SUMIFS(Data!AL:AL,Data!Z:Z,"TM",Data!U:U,Data!M540,AA:AA,"H"),IF(Data!Z540="Zone",SUMIFS(Data!AL:AL,Data!Z:Z,"TM",Data!T:T,Data!M540,AA:AA,"H"),IF(Data!Z540="Region",SUMIFS(Data!AL:AL,Data!Z:Z,"TM",Data!S:S,Data!M540,AA:AA,"H"),IF(Data!Z540="Country",SUMIFS(Data!AL:AL,Data!Z:Z,"TM",Data!R:R,Data!M540,AA:AA,"H"),"")))))))</f>
        <v>0</v>
      </c>
      <c r="AM540" s="27">
        <f t="shared" si="149"/>
        <v>0</v>
      </c>
      <c r="AN540" s="26">
        <f t="shared" si="150"/>
        <v>0</v>
      </c>
      <c r="AO540" s="26">
        <f t="shared" si="151"/>
        <v>0</v>
      </c>
      <c r="AQ540" s="28">
        <f t="shared" si="152"/>
        <v>0</v>
      </c>
      <c r="AR540" s="18">
        <f t="shared" si="153"/>
        <v>0</v>
      </c>
      <c r="AS540" s="18">
        <f t="shared" si="154"/>
        <v>0</v>
      </c>
      <c r="AT540" s="27">
        <f t="shared" si="155"/>
        <v>0</v>
      </c>
      <c r="AU540" s="27"/>
      <c r="AV540" s="27"/>
      <c r="AW540" s="18">
        <f>IF(Z540="TM",(COUNTIFS(Orders!AD:AD,Data!M540,Orders!W:W,0,Orders!X:X,0,Orders!S:S,"*Ray*")+COUNTIFS(Orders!AD:AD,Data!M540,Orders!W:W,1,Orders!X:X,1,Orders!S:S,"*Ray*")+COUNTIFS(Orders!AD:AD,Data!M540,Orders!W:W,0,Orders!X:X,0,Orders!S:S,"*Fabric*")+COUNTIFS(Orders!AD:AD,Data!M540,Orders!W:W,1,Orders!X:X,1,Orders!S:S,"*Fabric*")),IF(Data!Z540="AAM",SUMIFS(Data!AW:AW,Data!Z:Z,"TM",Data!X:X,Data!M540),IF(Data!Z540="AM",SUMIFS(Data!AW:AW,Data!Z:Z,"TM",Data!V:V,Data!M540),IF(Data!Z540="AZM",SUMIFS(Data!AW:AW,Data!Z:Z,"TM",Data!U:U,Data!M540),IF(Data!Z540="Zone",SUMIFS(Data!AW:AW,Data!Z:Z,"TM",Data!T:T,Data!M540),IF(Data!Z540="Region",SUMIFS(Data!AW:AW,Data!Z:Z,"TM",Data!S:S,Data!M540),IF(Data!Z540="Country",SUMIFS(Data!AW:AW,Data!Z:Z,"TM",Data!R:R,Data!M540),0)))))))</f>
        <v>0</v>
      </c>
      <c r="AX540" s="18">
        <f>IF(Z540="TM",(COUNTIFS(Orders!AD:AD,Data!M540,Orders!W:W,0,Orders!X:X,0,Orders!S:S,"*Starter*")+COUNTIFS(Orders!AD:AD,Data!M540,Orders!W:W,1,Orders!X:X,1,Orders!S:S,"*Starter*")),IF(Data!Z540="AAM",SUMIFS(Data!AX:AX,Data!Z:Z,"TM",Data!X:X,Data!M540),IF(Data!Z540="AM",SUMIFS(Data!AX:AX,Data!Z:Z,"TM",Data!V:V,Data!M540),IF(Data!Z540="AZM",SUMIFS(Data!AX:AX,Data!Z:Z,"TM",Data!U:U,Data!M540),IF(Data!Z540="Zone",SUMIFS(Data!AX:AX,Data!Z:Z,"TM",Data!T:T,Data!M540),IF(Data!Z540="Region",SUMIFS(Data!AX:AX,Data!Z:Z,"TM",Data!S:S,Data!M540),IF(Data!Z540="Country",SUMIFS(Data!AX:AX,Data!Z:Z,"TM",Data!R:R,Data!M540),0)))))))</f>
        <v>0</v>
      </c>
      <c r="AY540" s="18">
        <f>IF(Z540="TM",(COUNTIFS(Orders!AD:AD,Data!M540,Orders!W:W,0,Orders!X:X,0,Orders!S:S,"*Pro*")+COUNTIFS(Orders!AD:AD,Data!M540,Orders!W:W,1,Orders!X:X,1,Orders!S:S,"*Pro*")),IF(Data!Z540="AAM",SUMIFS(Data!AY:AY,Data!Z:Z,"TM",Data!X:X,Data!M540),IF(Data!Z540="AM",SUMIFS(Data!AY:AY,Data!Z:Z,"TM",Data!V:V,Data!M540),IF(Data!Z540="AZM",SUMIFS(Data!AY:AY,Data!Z:Z,"TM",Data!U:U,Data!M540),IF(Data!Z540="Zone",SUMIFS(Data!AY:AY,Data!Z:Z,"TM",Data!T:T,Data!M540),IF(Data!Z540="Region",SUMIFS(Data!AY:AY,Data!Z:Z,"TM",Data!S:S,Data!M540),IF(Data!Z540="Country",SUMIFS(Data!AY:AY,Data!Z:Z,"TM",Data!R:R,Data!M540),0)))))))</f>
        <v>0</v>
      </c>
      <c r="AZ540" s="18">
        <f>IF(Z540="TM",(COUNTIFS(Orders!AD:AD,Data!M540,Orders!W:W,0,Orders!X:X,0,Orders!S:S,"*Tab*")+COUNTIFS(Orders!AD:AD,Data!M540,Orders!W:W,1,Orders!X:X,1,Orders!S:S,"*Tab*")),IF(Data!Z540="AAM",SUMIFS(Data!AZ:AZ,Data!Z:Z,"TM",Data!X:X,Data!M540),IF(Data!Z540="AM",SUMIFS(Data!AZ:AZ,Data!Z:Z,"TM",Data!V:V,Data!M540),IF(Data!Z540="AZM",SUMIFS(Data!AZ:AZ,Data!Z:Z,"TM",Data!U:U,Data!M540),IF(Data!Z540="Zone",SUMIFS(Data!AZ:AZ,Data!Z:Z,"TM",Data!T:T,Data!M540),IF(Data!Z540="Region",SUMIFS(Data!AZ:AZ,Data!Z:Z,"TM",Data!S:S,Data!M540),IF(Data!Z540="Country",SUMIFS(Data!AZ:AZ,Data!Z:Z,"TM",Data!R:R,Data!M540),0)))))))</f>
        <v>0</v>
      </c>
      <c r="BA540" s="18">
        <f>IF(Z540="TM",(COUNTIFS(Orders!AD:AD,Data!M540,Orders!W:W,0,Orders!X:X,0,Orders!S:S,"*Dental*")+COUNTIFS(Orders!AD:AD,Data!M540,Orders!W:W,1,Orders!X:X,1,Orders!S:S,"*Dental*")+COUNTIFS(Orders!AD:AD,Data!M540,Orders!W:W,0,Orders!X:X,0,Orders!S:S,"*Pediatric*")+COUNTIFS(Orders!AD:AD,Data!M540,Orders!W:W,1,Orders!X:X,1,Orders!S:S,"*Pediatric*")),IF(Data!Z540="AAM",SUMIFS(Data!BA:BA,Data!Z:Z,"TM",Data!X:X,Data!M540),IF(Data!Z540="AM",SUMIFS(Data!BA:BA,Data!Z:Z,"TM",Data!V:V,Data!M540),IF(Data!Z540="AZM",SUMIFS(Data!BA:BA,Data!Z:Z,"TM",Data!U:U,Data!M540),IF(Data!Z540="Zone",SUMIFS(Data!BA:BA,Data!Z:Z,"TM",Data!T:T,Data!M540),IF(Data!Z540="Region",SUMIFS(Data!BA:BA,Data!Z:Z,"TM",Data!S:S,Data!M540),IF(Data!Z540="Country",SUMIFS(Data!BA:BA,Data!Z:Z,"TM",Data!R:R,Data!M540),0)))))))</f>
        <v>0</v>
      </c>
      <c r="BB540" s="18">
        <f>IF(Z540="TM",(COUNTIFS(Orders!AD:AD,Data!M540,Orders!W:W,0,Orders!X:X,0,Orders!S:S,"*Fabric*")+COUNTIFS(Orders!AD:AD,Data!M540,Orders!W:W,1,Orders!X:X,1,Orders!S:S,"*Fabric*")),IF(Data!Z540="AAM",SUMIFS(Data!BB:BB,Data!Z:Z,"TM",Data!X:X,Data!M540),IF(Data!Z540="AM",SUMIFS(Data!BB:BB,Data!Z:Z,"TM",Data!V:V,Data!M540),IF(Data!Z540="AZM",SUMIFS(Data!BB:BB,Data!Z:Z,"TM",Data!U:U,Data!M540),IF(Data!Z540="Zone",SUMIFS(Data!BB:BB,Data!Z:Z,"TM",Data!T:T,Data!M540),IF(Data!Z540="Region",SUMIFS(Data!BB:BB,Data!Z:Z,"TM",Data!S:S,Data!M540),IF(Data!Z540="Country",SUMIFS(Data!BB:BB,Data!Z:Z,"TM",Data!R:R,Data!M540),0)))))))</f>
        <v>0</v>
      </c>
    </row>
    <row r="541" spans="1:54" ht="15.75" x14ac:dyDescent="0.3">
      <c r="A541" s="33" t="str">
        <f t="shared" si="156"/>
        <v/>
      </c>
      <c r="B541" s="33" t="b">
        <f t="shared" si="157"/>
        <v>1</v>
      </c>
      <c r="C541" s="33" t="e">
        <f>IF(ISERROR(SMALL($D$4:$D$594,E541)),””,SMALL($D$4:$D$594,E541))</f>
        <v>#NAME?</v>
      </c>
      <c r="D541" s="34" t="str">
        <f t="shared" si="158"/>
        <v/>
      </c>
      <c r="E541" s="33">
        <f>ROWS($E$4:E541)</f>
        <v>538</v>
      </c>
      <c r="F541" s="33">
        <f t="shared" si="159"/>
        <v>0</v>
      </c>
      <c r="G541" s="33">
        <f>IF(OR(Report!$C$7="",Report!$C$7="All Levels"),1,IF(Report!$C$7=Data!Z541,1,0))</f>
        <v>0</v>
      </c>
      <c r="H541" s="33">
        <f t="shared" si="160"/>
        <v>1</v>
      </c>
      <c r="I541" s="33">
        <f t="shared" si="161"/>
        <v>3</v>
      </c>
      <c r="J541" s="33">
        <f>IF(OR(Report!$F$7="",Report!$F$7="All AMs"),1,IF(Report!$F$7=Data!W541,1,0))</f>
        <v>1</v>
      </c>
      <c r="K541" s="33">
        <f>IF(OR(Report!$E$7="",Report!$E$7="All Zones"),1,IF(Report!$E$7=Data!P541,1,0))</f>
        <v>1</v>
      </c>
      <c r="L541" s="33">
        <f>IF(OR(Report!$D$7="",Report!$D$7="All Regions"),1,IF(Report!$D$7=Data!O541,1,0))</f>
        <v>1</v>
      </c>
      <c r="M541" s="67" t="s">
        <v>662</v>
      </c>
      <c r="N541" s="67" t="s">
        <v>1389</v>
      </c>
      <c r="O541" s="68" t="s">
        <v>21</v>
      </c>
      <c r="P541" s="68" t="s">
        <v>692</v>
      </c>
      <c r="Q541" s="68" t="s">
        <v>861</v>
      </c>
      <c r="R541" s="67" t="s">
        <v>777</v>
      </c>
      <c r="S541" s="67" t="s">
        <v>757</v>
      </c>
      <c r="T541" s="67" t="s">
        <v>761</v>
      </c>
      <c r="U541" s="67" t="s">
        <v>790</v>
      </c>
      <c r="V541" s="67" t="s">
        <v>860</v>
      </c>
      <c r="W541" s="67" t="s">
        <v>741</v>
      </c>
      <c r="X541" s="67"/>
      <c r="Y541" s="68" t="s">
        <v>361</v>
      </c>
      <c r="Z541" s="68" t="s">
        <v>13</v>
      </c>
      <c r="AA541" s="68" t="s">
        <v>70</v>
      </c>
      <c r="AB541" s="18">
        <f>IF(Z541="TM",IF(AA541="H",(COUNTIFS(Orders!AD:AD,Data!M541,Orders!W:W,0,Orders!X:X,0)+COUNTIFS(Orders!AD:AD,Data!M541,Orders!W:W,1,Orders!X:X,1)),0),IF(Data!Z541="AAM",SUMIFS(Data!AB:AB,Data!Z:Z,"TM",Data!X:X,Data!M541,AA:AA,"H"),IF(Data!Z541="AM",SUMIFS(Data!AB:AB,Data!Z:Z,"TM",Data!V:V,Data!M541,AA:AA,"H"),IF(Data!Z541="AZM",SUMIFS(Data!AB:AB,Data!Z:Z,"TM",Data!U:U,Data!M541,AA:AA,"H"),IF(Data!Z541="ZM",SUMIFS(Data!AB:AB,Data!Z:Z,"TM",Data!T:T,Data!M541,AA:AA,"H"),IF(Data!Z541="RM",SUMIFS(Data!AB:AB,Data!Z:Z,"TM",Data!S:S,Data!M541,AA:AA,"H"),IF(Data!Z541="CM",SUMIFS(Data!AB:AB,Data!Z:Z,"TM",Data!R:R,Data!M541,AA:AA,"H"),"")))))))</f>
        <v>1</v>
      </c>
      <c r="AC541" s="28">
        <f>IF(Z541="TM",IF(AA541="H",(SUMIFS(Orders!AG:AG,Orders!AD:AD,Data!M541,Orders!W:W,0,Orders!X:X,0)+SUMIFS(Orders!AG:AG,Orders!AD:AD,Data!M541,Orders!W:W,1,Orders!X:X,1))/12000,0),IF(Data!Z541="AAM",SUMIFS(Data!AC:AC,Data!Z:Z,"TM",Data!X:X,Data!M541,AA:AA,"H"),IF(Data!Z541="AM",SUMIFS(Data!AC:AC,Data!Z:Z,"TM",Data!V:V,Data!M541,AA:AA,"H"),IF(Data!Z541="AZM",SUMIFS(Data!AC:AC,Data!Z:Z,"TM",Data!U:U,Data!M541,AA:AA,"H"),IF(Data!Z541="Zone",SUMIFS(Data!AC:AC,Data!Z:Z,"TM",Data!T:T,Data!M541,AA:AA,"H"),IF(Data!Z541="Region",SUMIFS(Data!AC:AC,Data!Z:Z,"TM",Data!S:S,Data!M541,AA:AA,"H"),IF(Data!Z541="Country",SUMIFS(Data!AC:AC,Data!Z:Z,"TM",Data!R:R,Data!M541,AA:AA,"H"),"")))))))</f>
        <v>0.999</v>
      </c>
      <c r="AD541" s="18">
        <f>IF(Z541="TM",0,IF(Data!Z541="AAM",SUMIFS(Data!AD:AD,Data!Z:Z,"TM",Data!X:X,Data!M541,AA:AA,"H"),IF(Data!Z541="AM",SUMIFS(Data!AD:AD,Data!Z:Z,"TM",Data!V:V,Data!M541,AA:AA,"H"),IF(Data!Z541="AZM",SUMIFS(Data!AD:AD,Data!Z:Z,"TM",Data!U:U,Data!M541,AA:AA,"H"),IF(Data!Z541="Zone",SUMIFS(Data!AD:AD,Data!Z:Z,"TM",Data!T:T,Data!M541,AA:AA,"H"),IF(Data!Z541="Region",SUMIFS(Data!AD:AD,Data!Z:Z,"TM",Data!S:S,Data!M541,AA:AA,"H"),IF(Data!Z541="Country",SUMIFS(Data!AD:AD,Data!Z:Z,"TM",Data!R:R,Data!M541,AA:AA,"H"),"")))))))</f>
        <v>0</v>
      </c>
      <c r="AE541" s="27">
        <f t="shared" si="145"/>
        <v>0</v>
      </c>
      <c r="AF541" s="26">
        <f t="shared" si="146"/>
        <v>999</v>
      </c>
      <c r="AG541" s="26">
        <f t="shared" si="147"/>
        <v>0.999</v>
      </c>
      <c r="AH541" s="26">
        <f t="shared" si="148"/>
        <v>0</v>
      </c>
      <c r="AJ541" s="28">
        <f>IF(Z541="TM",IF(AA541="U",(SUMIFS(Orders!AG:AG,Orders!AD:AD,Data!M541,Orders!W:W,0,Orders!X:X,0)+SUMIFS(Orders!AG:AG,Orders!AD:AD,Data!M541,Orders!W:W,1,Orders!X:X,1))/12000,0),IF(Data!Z541="AAM",SUMIFS(Data!AJ:AJ,Data!Z:Z,"TM",Data!X:X,Data!M541,AA:AA,"U"),IF(Data!Z541="AM",SUMIFS(Data!AJ:AJ,Data!Z:Z,"TM",Data!V:V,Data!M541,AA:AA,"U"),IF(Data!Z541="AZM",SUMIFS(Data!AJ:AJ,Data!Z:Z,"TM",Data!U:U,Data!M541,AA:AA,"U"),IF(Data!Z541="Zone",SUMIFS(Data!AJ:AJ,Data!Z:Z,"TM",Data!T:T,Data!M541,AA:AA,"U"),IF(Data!Z541="Region",SUMIFS(Data!AJ:AJ,Data!Z:Z,"TM",Data!S:S,Data!M541,AA:AA,"U"),IF(Data!Z541="Country",SUMIFS(Data!AJ:AJ,Data!Z:Z,"TM",Data!R:R,Data!M541,AA:AA,"U"),"")))))))</f>
        <v>0</v>
      </c>
      <c r="AK541" s="18">
        <f>IF(Z541="TM",IF(AA541="U",(SUMIFS(Orders!AG:AG,Orders!AD:AD,Data!M541,Orders!W:W,0,Orders!X:X,0)+SUMIFS(Orders!AG:AG,Orders!AD:AD,Data!M541,Orders!W:W,1,Orders!X:X,1)),0),IF(Data!Z541="AAM",SUMIFS(Data!AK:AK,Data!Z:Z,"TM",Data!X:X,Data!M541,AA:AA,"U"),IF(Data!Z541="AM",SUMIFS(Data!AK:AK,Data!Z:Z,"TM",Data!V:V,Data!M541,AA:AA,"U"),IF(Data!Z541="AZM",SUMIFS(Data!AK:AK,Data!Z:Z,"TM",Data!U:U,Data!M541,AA:AA,"U"),IF(Data!Z541="Zone",SUMIFS(Data!AK:AK,Data!Z:Z,"TM",Data!T:T,Data!M541,AA:AA,"U"),IF(Data!Z541="Region",SUMIFS(Data!AK:AK,Data!Z:Z,"TM",Data!S:S,Data!M541,AA:AA,"U"),IF(Data!Z541="Country",SUMIFS(Data!AK:AK,Data!Z:Z,"TM",Data!R:R,Data!M541,AA:AA,"U"),"")))))))</f>
        <v>0</v>
      </c>
      <c r="AL541" s="18">
        <f>IF(Z541="TM",12000*0,IF(Data!Z541="AAM",SUMIFS(Data!AL:AL,Data!Z:Z,"TM",Data!X:X,Data!M541,AA:AA,"H"),IF(Data!Z541="AM",SUMIFS(Data!AL:AL,Data!Z:Z,"TM",Data!V:V,Data!M541,AA:AA,"H"),IF(Data!Z541="AZM",SUMIFS(Data!AL:AL,Data!Z:Z,"TM",Data!U:U,Data!M541,AA:AA,"H"),IF(Data!Z541="Zone",SUMIFS(Data!AL:AL,Data!Z:Z,"TM",Data!T:T,Data!M541,AA:AA,"H"),IF(Data!Z541="Region",SUMIFS(Data!AL:AL,Data!Z:Z,"TM",Data!S:S,Data!M541,AA:AA,"H"),IF(Data!Z541="Country",SUMIFS(Data!AL:AL,Data!Z:Z,"TM",Data!R:R,Data!M541,AA:AA,"H"),"")))))))</f>
        <v>0</v>
      </c>
      <c r="AM541" s="27">
        <f t="shared" si="149"/>
        <v>0</v>
      </c>
      <c r="AN541" s="26">
        <f t="shared" si="150"/>
        <v>0.999</v>
      </c>
      <c r="AO541" s="26">
        <f t="shared" si="151"/>
        <v>0</v>
      </c>
      <c r="AQ541" s="28">
        <f t="shared" si="152"/>
        <v>0.999</v>
      </c>
      <c r="AR541" s="18">
        <f t="shared" si="153"/>
        <v>11988</v>
      </c>
      <c r="AS541" s="18">
        <f t="shared" si="154"/>
        <v>0</v>
      </c>
      <c r="AT541" s="27">
        <f t="shared" si="155"/>
        <v>0</v>
      </c>
      <c r="AU541" s="27"/>
      <c r="AV541" s="27"/>
      <c r="AW541" s="18">
        <f>IF(Z541="TM",(COUNTIFS(Orders!AD:AD,Data!M541,Orders!W:W,0,Orders!X:X,0,Orders!S:S,"*Ray*")+COUNTIFS(Orders!AD:AD,Data!M541,Orders!W:W,1,Orders!X:X,1,Orders!S:S,"*Ray*")+COUNTIFS(Orders!AD:AD,Data!M541,Orders!W:W,0,Orders!X:X,0,Orders!S:S,"*Fabric*")+COUNTIFS(Orders!AD:AD,Data!M541,Orders!W:W,1,Orders!X:X,1,Orders!S:S,"*Fabric*")),IF(Data!Z541="AAM",SUMIFS(Data!AW:AW,Data!Z:Z,"TM",Data!X:X,Data!M541),IF(Data!Z541="AM",SUMIFS(Data!AW:AW,Data!Z:Z,"TM",Data!V:V,Data!M541),IF(Data!Z541="AZM",SUMIFS(Data!AW:AW,Data!Z:Z,"TM",Data!U:U,Data!M541),IF(Data!Z541="Zone",SUMIFS(Data!AW:AW,Data!Z:Z,"TM",Data!T:T,Data!M541),IF(Data!Z541="Region",SUMIFS(Data!AW:AW,Data!Z:Z,"TM",Data!S:S,Data!M541),IF(Data!Z541="Country",SUMIFS(Data!AW:AW,Data!Z:Z,"TM",Data!R:R,Data!M541),0)))))))</f>
        <v>1</v>
      </c>
      <c r="AX541" s="18">
        <f>IF(Z541="TM",(COUNTIFS(Orders!AD:AD,Data!M541,Orders!W:W,0,Orders!X:X,0,Orders!S:S,"*Starter*")+COUNTIFS(Orders!AD:AD,Data!M541,Orders!W:W,1,Orders!X:X,1,Orders!S:S,"*Starter*")),IF(Data!Z541="AAM",SUMIFS(Data!AX:AX,Data!Z:Z,"TM",Data!X:X,Data!M541),IF(Data!Z541="AM",SUMIFS(Data!AX:AX,Data!Z:Z,"TM",Data!V:V,Data!M541),IF(Data!Z541="AZM",SUMIFS(Data!AX:AX,Data!Z:Z,"TM",Data!U:U,Data!M541),IF(Data!Z541="Zone",SUMIFS(Data!AX:AX,Data!Z:Z,"TM",Data!T:T,Data!M541),IF(Data!Z541="Region",SUMIFS(Data!AX:AX,Data!Z:Z,"TM",Data!S:S,Data!M541),IF(Data!Z541="Country",SUMIFS(Data!AX:AX,Data!Z:Z,"TM",Data!R:R,Data!M541),0)))))))</f>
        <v>1</v>
      </c>
      <c r="AY541" s="18">
        <f>IF(Z541="TM",(COUNTIFS(Orders!AD:AD,Data!M541,Orders!W:W,0,Orders!X:X,0,Orders!S:S,"*Pro*")+COUNTIFS(Orders!AD:AD,Data!M541,Orders!W:W,1,Orders!X:X,1,Orders!S:S,"*Pro*")),IF(Data!Z541="AAM",SUMIFS(Data!AY:AY,Data!Z:Z,"TM",Data!X:X,Data!M541),IF(Data!Z541="AM",SUMIFS(Data!AY:AY,Data!Z:Z,"TM",Data!V:V,Data!M541),IF(Data!Z541="AZM",SUMIFS(Data!AY:AY,Data!Z:Z,"TM",Data!U:U,Data!M541),IF(Data!Z541="Zone",SUMIFS(Data!AY:AY,Data!Z:Z,"TM",Data!T:T,Data!M541),IF(Data!Z541="Region",SUMIFS(Data!AY:AY,Data!Z:Z,"TM",Data!S:S,Data!M541),IF(Data!Z541="Country",SUMIFS(Data!AY:AY,Data!Z:Z,"TM",Data!R:R,Data!M541),0)))))))</f>
        <v>0</v>
      </c>
      <c r="AZ541" s="18">
        <f>IF(Z541="TM",(COUNTIFS(Orders!AD:AD,Data!M541,Orders!W:W,0,Orders!X:X,0,Orders!S:S,"*Tab*")+COUNTIFS(Orders!AD:AD,Data!M541,Orders!W:W,1,Orders!X:X,1,Orders!S:S,"*Tab*")),IF(Data!Z541="AAM",SUMIFS(Data!AZ:AZ,Data!Z:Z,"TM",Data!X:X,Data!M541),IF(Data!Z541="AM",SUMIFS(Data!AZ:AZ,Data!Z:Z,"TM",Data!V:V,Data!M541),IF(Data!Z541="AZM",SUMIFS(Data!AZ:AZ,Data!Z:Z,"TM",Data!U:U,Data!M541),IF(Data!Z541="Zone",SUMIFS(Data!AZ:AZ,Data!Z:Z,"TM",Data!T:T,Data!M541),IF(Data!Z541="Region",SUMIFS(Data!AZ:AZ,Data!Z:Z,"TM",Data!S:S,Data!M541),IF(Data!Z541="Country",SUMIFS(Data!AZ:AZ,Data!Z:Z,"TM",Data!R:R,Data!M541),0)))))))</f>
        <v>0</v>
      </c>
      <c r="BA541" s="18">
        <f>IF(Z541="TM",(COUNTIFS(Orders!AD:AD,Data!M541,Orders!W:W,0,Orders!X:X,0,Orders!S:S,"*Dental*")+COUNTIFS(Orders!AD:AD,Data!M541,Orders!W:W,1,Orders!X:X,1,Orders!S:S,"*Dental*")+COUNTIFS(Orders!AD:AD,Data!M541,Orders!W:W,0,Orders!X:X,0,Orders!S:S,"*Pediatric*")+COUNTIFS(Orders!AD:AD,Data!M541,Orders!W:W,1,Orders!X:X,1,Orders!S:S,"*Pediatric*")),IF(Data!Z541="AAM",SUMIFS(Data!BA:BA,Data!Z:Z,"TM",Data!X:X,Data!M541),IF(Data!Z541="AM",SUMIFS(Data!BA:BA,Data!Z:Z,"TM",Data!V:V,Data!M541),IF(Data!Z541="AZM",SUMIFS(Data!BA:BA,Data!Z:Z,"TM",Data!U:U,Data!M541),IF(Data!Z541="Zone",SUMIFS(Data!BA:BA,Data!Z:Z,"TM",Data!T:T,Data!M541),IF(Data!Z541="Region",SUMIFS(Data!BA:BA,Data!Z:Z,"TM",Data!S:S,Data!M541),IF(Data!Z541="Country",SUMIFS(Data!BA:BA,Data!Z:Z,"TM",Data!R:R,Data!M541),0)))))))</f>
        <v>0</v>
      </c>
      <c r="BB541" s="18">
        <f>IF(Z541="TM",(COUNTIFS(Orders!AD:AD,Data!M541,Orders!W:W,0,Orders!X:X,0,Orders!S:S,"*Fabric*")+COUNTIFS(Orders!AD:AD,Data!M541,Orders!W:W,1,Orders!X:X,1,Orders!S:S,"*Fabric*")),IF(Data!Z541="AAM",SUMIFS(Data!BB:BB,Data!Z:Z,"TM",Data!X:X,Data!M541),IF(Data!Z541="AM",SUMIFS(Data!BB:BB,Data!Z:Z,"TM",Data!V:V,Data!M541),IF(Data!Z541="AZM",SUMIFS(Data!BB:BB,Data!Z:Z,"TM",Data!U:U,Data!M541),IF(Data!Z541="Zone",SUMIFS(Data!BB:BB,Data!Z:Z,"TM",Data!T:T,Data!M541),IF(Data!Z541="Region",SUMIFS(Data!BB:BB,Data!Z:Z,"TM",Data!S:S,Data!M541),IF(Data!Z541="Country",SUMIFS(Data!BB:BB,Data!Z:Z,"TM",Data!R:R,Data!M541),0)))))))</f>
        <v>0</v>
      </c>
    </row>
    <row r="542" spans="1:54" ht="15.75" x14ac:dyDescent="0.3">
      <c r="A542" s="33" t="str">
        <f t="shared" si="156"/>
        <v/>
      </c>
      <c r="B542" s="33" t="b">
        <f t="shared" si="157"/>
        <v>1</v>
      </c>
      <c r="C542" s="33" t="e">
        <f>IF(ISERROR(SMALL($D$4:$D$594,E542)),””,SMALL($D$4:$D$594,E542))</f>
        <v>#NAME?</v>
      </c>
      <c r="D542" s="34" t="str">
        <f t="shared" si="158"/>
        <v/>
      </c>
      <c r="E542" s="33">
        <f>ROWS($E$4:E542)</f>
        <v>539</v>
      </c>
      <c r="F542" s="33">
        <f t="shared" si="159"/>
        <v>0</v>
      </c>
      <c r="G542" s="33">
        <f>IF(OR(Report!$C$7="",Report!$C$7="All Levels"),1,IF(Report!$C$7=Data!Z542,1,0))</f>
        <v>0</v>
      </c>
      <c r="H542" s="33">
        <f t="shared" si="160"/>
        <v>1</v>
      </c>
      <c r="I542" s="33">
        <f t="shared" si="161"/>
        <v>3</v>
      </c>
      <c r="J542" s="33">
        <f>IF(OR(Report!$F$7="",Report!$F$7="All AMs"),1,IF(Report!$F$7=Data!W542,1,0))</f>
        <v>1</v>
      </c>
      <c r="K542" s="33">
        <f>IF(OR(Report!$E$7="",Report!$E$7="All Zones"),1,IF(Report!$E$7=Data!P542,1,0))</f>
        <v>1</v>
      </c>
      <c r="L542" s="33">
        <f>IF(OR(Report!$D$7="",Report!$D$7="All Regions"),1,IF(Report!$D$7=Data!O542,1,0))</f>
        <v>1</v>
      </c>
      <c r="M542" s="67" t="s">
        <v>229</v>
      </c>
      <c r="N542" s="67" t="s">
        <v>1390</v>
      </c>
      <c r="O542" s="68" t="s">
        <v>21</v>
      </c>
      <c r="P542" s="68" t="s">
        <v>692</v>
      </c>
      <c r="Q542" s="68" t="s">
        <v>861</v>
      </c>
      <c r="R542" s="67" t="s">
        <v>777</v>
      </c>
      <c r="S542" s="67" t="s">
        <v>757</v>
      </c>
      <c r="T542" s="67" t="s">
        <v>761</v>
      </c>
      <c r="U542" s="67" t="s">
        <v>790</v>
      </c>
      <c r="V542" s="67" t="s">
        <v>860</v>
      </c>
      <c r="W542" s="67" t="s">
        <v>741</v>
      </c>
      <c r="X542" s="67"/>
      <c r="Y542" s="68" t="s">
        <v>361</v>
      </c>
      <c r="Z542" s="68" t="s">
        <v>13</v>
      </c>
      <c r="AA542" s="68" t="s">
        <v>70</v>
      </c>
      <c r="AB542" s="18">
        <f>IF(Z542="TM",IF(AA542="H",(COUNTIFS(Orders!AD:AD,Data!M542,Orders!W:W,0,Orders!X:X,0)+COUNTIFS(Orders!AD:AD,Data!M542,Orders!W:W,1,Orders!X:X,1)),0),IF(Data!Z542="AAM",SUMIFS(Data!AB:AB,Data!Z:Z,"TM",Data!X:X,Data!M542,AA:AA,"H"),IF(Data!Z542="AM",SUMIFS(Data!AB:AB,Data!Z:Z,"TM",Data!V:V,Data!M542,AA:AA,"H"),IF(Data!Z542="AZM",SUMIFS(Data!AB:AB,Data!Z:Z,"TM",Data!U:U,Data!M542,AA:AA,"H"),IF(Data!Z542="ZM",SUMIFS(Data!AB:AB,Data!Z:Z,"TM",Data!T:T,Data!M542,AA:AA,"H"),IF(Data!Z542="RM",SUMIFS(Data!AB:AB,Data!Z:Z,"TM",Data!S:S,Data!M542,AA:AA,"H"),IF(Data!Z542="CM",SUMIFS(Data!AB:AB,Data!Z:Z,"TM",Data!R:R,Data!M542,AA:AA,"H"),"")))))))</f>
        <v>0</v>
      </c>
      <c r="AC542" s="28">
        <f>IF(Z542="TM",IF(AA542="H",(SUMIFS(Orders!AG:AG,Orders!AD:AD,Data!M542,Orders!W:W,0,Orders!X:X,0)+SUMIFS(Orders!AG:AG,Orders!AD:AD,Data!M542,Orders!W:W,1,Orders!X:X,1))/12000,0),IF(Data!Z542="AAM",SUMIFS(Data!AC:AC,Data!Z:Z,"TM",Data!X:X,Data!M542,AA:AA,"H"),IF(Data!Z542="AM",SUMIFS(Data!AC:AC,Data!Z:Z,"TM",Data!V:V,Data!M542,AA:AA,"H"),IF(Data!Z542="AZM",SUMIFS(Data!AC:AC,Data!Z:Z,"TM",Data!U:U,Data!M542,AA:AA,"H"),IF(Data!Z542="Zone",SUMIFS(Data!AC:AC,Data!Z:Z,"TM",Data!T:T,Data!M542,AA:AA,"H"),IF(Data!Z542="Region",SUMIFS(Data!AC:AC,Data!Z:Z,"TM",Data!S:S,Data!M542,AA:AA,"H"),IF(Data!Z542="Country",SUMIFS(Data!AC:AC,Data!Z:Z,"TM",Data!R:R,Data!M542,AA:AA,"H"),"")))))))</f>
        <v>0</v>
      </c>
      <c r="AD542" s="18">
        <f>IF(Z542="TM",0,IF(Data!Z542="AAM",SUMIFS(Data!AD:AD,Data!Z:Z,"TM",Data!X:X,Data!M542,AA:AA,"H"),IF(Data!Z542="AM",SUMIFS(Data!AD:AD,Data!Z:Z,"TM",Data!V:V,Data!M542,AA:AA,"H"),IF(Data!Z542="AZM",SUMIFS(Data!AD:AD,Data!Z:Z,"TM",Data!U:U,Data!M542,AA:AA,"H"),IF(Data!Z542="Zone",SUMIFS(Data!AD:AD,Data!Z:Z,"TM",Data!T:T,Data!M542,AA:AA,"H"),IF(Data!Z542="Region",SUMIFS(Data!AD:AD,Data!Z:Z,"TM",Data!S:S,Data!M542,AA:AA,"H"),IF(Data!Z542="Country",SUMIFS(Data!AD:AD,Data!Z:Z,"TM",Data!R:R,Data!M542,AA:AA,"H"),"")))))))</f>
        <v>0</v>
      </c>
      <c r="AE542" s="27">
        <f t="shared" si="145"/>
        <v>0</v>
      </c>
      <c r="AF542" s="26">
        <f t="shared" si="146"/>
        <v>0</v>
      </c>
      <c r="AG542" s="26">
        <f t="shared" si="147"/>
        <v>0</v>
      </c>
      <c r="AH542" s="26">
        <f t="shared" si="148"/>
        <v>0</v>
      </c>
      <c r="AJ542" s="28">
        <f>IF(Z542="TM",IF(AA542="U",(SUMIFS(Orders!AG:AG,Orders!AD:AD,Data!M542,Orders!W:W,0,Orders!X:X,0)+SUMIFS(Orders!AG:AG,Orders!AD:AD,Data!M542,Orders!W:W,1,Orders!X:X,1))/12000,0),IF(Data!Z542="AAM",SUMIFS(Data!AJ:AJ,Data!Z:Z,"TM",Data!X:X,Data!M542,AA:AA,"U"),IF(Data!Z542="AM",SUMIFS(Data!AJ:AJ,Data!Z:Z,"TM",Data!V:V,Data!M542,AA:AA,"U"),IF(Data!Z542="AZM",SUMIFS(Data!AJ:AJ,Data!Z:Z,"TM",Data!U:U,Data!M542,AA:AA,"U"),IF(Data!Z542="Zone",SUMIFS(Data!AJ:AJ,Data!Z:Z,"TM",Data!T:T,Data!M542,AA:AA,"U"),IF(Data!Z542="Region",SUMIFS(Data!AJ:AJ,Data!Z:Z,"TM",Data!S:S,Data!M542,AA:AA,"U"),IF(Data!Z542="Country",SUMIFS(Data!AJ:AJ,Data!Z:Z,"TM",Data!R:R,Data!M542,AA:AA,"U"),"")))))))</f>
        <v>0</v>
      </c>
      <c r="AK542" s="18">
        <f>IF(Z542="TM",IF(AA542="U",(SUMIFS(Orders!AG:AG,Orders!AD:AD,Data!M542,Orders!W:W,0,Orders!X:X,0)+SUMIFS(Orders!AG:AG,Orders!AD:AD,Data!M542,Orders!W:W,1,Orders!X:X,1)),0),IF(Data!Z542="AAM",SUMIFS(Data!AK:AK,Data!Z:Z,"TM",Data!X:X,Data!M542,AA:AA,"U"),IF(Data!Z542="AM",SUMIFS(Data!AK:AK,Data!Z:Z,"TM",Data!V:V,Data!M542,AA:AA,"U"),IF(Data!Z542="AZM",SUMIFS(Data!AK:AK,Data!Z:Z,"TM",Data!U:U,Data!M542,AA:AA,"U"),IF(Data!Z542="Zone",SUMIFS(Data!AK:AK,Data!Z:Z,"TM",Data!T:T,Data!M542,AA:AA,"U"),IF(Data!Z542="Region",SUMIFS(Data!AK:AK,Data!Z:Z,"TM",Data!S:S,Data!M542,AA:AA,"U"),IF(Data!Z542="Country",SUMIFS(Data!AK:AK,Data!Z:Z,"TM",Data!R:R,Data!M542,AA:AA,"U"),"")))))))</f>
        <v>0</v>
      </c>
      <c r="AL542" s="18">
        <f>IF(Z542="TM",12000*0,IF(Data!Z542="AAM",SUMIFS(Data!AL:AL,Data!Z:Z,"TM",Data!X:X,Data!M542,AA:AA,"H"),IF(Data!Z542="AM",SUMIFS(Data!AL:AL,Data!Z:Z,"TM",Data!V:V,Data!M542,AA:AA,"H"),IF(Data!Z542="AZM",SUMIFS(Data!AL:AL,Data!Z:Z,"TM",Data!U:U,Data!M542,AA:AA,"H"),IF(Data!Z542="Zone",SUMIFS(Data!AL:AL,Data!Z:Z,"TM",Data!T:T,Data!M542,AA:AA,"H"),IF(Data!Z542="Region",SUMIFS(Data!AL:AL,Data!Z:Z,"TM",Data!S:S,Data!M542,AA:AA,"H"),IF(Data!Z542="Country",SUMIFS(Data!AL:AL,Data!Z:Z,"TM",Data!R:R,Data!M542,AA:AA,"H"),"")))))))</f>
        <v>0</v>
      </c>
      <c r="AM542" s="27">
        <f t="shared" si="149"/>
        <v>0</v>
      </c>
      <c r="AN542" s="26">
        <f t="shared" si="150"/>
        <v>0</v>
      </c>
      <c r="AO542" s="26">
        <f t="shared" si="151"/>
        <v>0</v>
      </c>
      <c r="AQ542" s="28">
        <f t="shared" si="152"/>
        <v>0</v>
      </c>
      <c r="AR542" s="18">
        <f t="shared" si="153"/>
        <v>0</v>
      </c>
      <c r="AS542" s="18">
        <f t="shared" si="154"/>
        <v>0</v>
      </c>
      <c r="AT542" s="27">
        <f t="shared" si="155"/>
        <v>0</v>
      </c>
      <c r="AU542" s="27"/>
      <c r="AV542" s="27"/>
      <c r="AW542" s="18">
        <f>IF(Z542="TM",(COUNTIFS(Orders!AD:AD,Data!M542,Orders!W:W,0,Orders!X:X,0,Orders!S:S,"*Ray*")+COUNTIFS(Orders!AD:AD,Data!M542,Orders!W:W,1,Orders!X:X,1,Orders!S:S,"*Ray*")+COUNTIFS(Orders!AD:AD,Data!M542,Orders!W:W,0,Orders!X:X,0,Orders!S:S,"*Fabric*")+COUNTIFS(Orders!AD:AD,Data!M542,Orders!W:W,1,Orders!X:X,1,Orders!S:S,"*Fabric*")),IF(Data!Z542="AAM",SUMIFS(Data!AW:AW,Data!Z:Z,"TM",Data!X:X,Data!M542),IF(Data!Z542="AM",SUMIFS(Data!AW:AW,Data!Z:Z,"TM",Data!V:V,Data!M542),IF(Data!Z542="AZM",SUMIFS(Data!AW:AW,Data!Z:Z,"TM",Data!U:U,Data!M542),IF(Data!Z542="Zone",SUMIFS(Data!AW:AW,Data!Z:Z,"TM",Data!T:T,Data!M542),IF(Data!Z542="Region",SUMIFS(Data!AW:AW,Data!Z:Z,"TM",Data!S:S,Data!M542),IF(Data!Z542="Country",SUMIFS(Data!AW:AW,Data!Z:Z,"TM",Data!R:R,Data!M542),0)))))))</f>
        <v>0</v>
      </c>
      <c r="AX542" s="18">
        <f>IF(Z542="TM",(COUNTIFS(Orders!AD:AD,Data!M542,Orders!W:W,0,Orders!X:X,0,Orders!S:S,"*Starter*")+COUNTIFS(Orders!AD:AD,Data!M542,Orders!W:W,1,Orders!X:X,1,Orders!S:S,"*Starter*")),IF(Data!Z542="AAM",SUMIFS(Data!AX:AX,Data!Z:Z,"TM",Data!X:X,Data!M542),IF(Data!Z542="AM",SUMIFS(Data!AX:AX,Data!Z:Z,"TM",Data!V:V,Data!M542),IF(Data!Z542="AZM",SUMIFS(Data!AX:AX,Data!Z:Z,"TM",Data!U:U,Data!M542),IF(Data!Z542="Zone",SUMIFS(Data!AX:AX,Data!Z:Z,"TM",Data!T:T,Data!M542),IF(Data!Z542="Region",SUMIFS(Data!AX:AX,Data!Z:Z,"TM",Data!S:S,Data!M542),IF(Data!Z542="Country",SUMIFS(Data!AX:AX,Data!Z:Z,"TM",Data!R:R,Data!M542),0)))))))</f>
        <v>0</v>
      </c>
      <c r="AY542" s="18">
        <f>IF(Z542="TM",(COUNTIFS(Orders!AD:AD,Data!M542,Orders!W:W,0,Orders!X:X,0,Orders!S:S,"*Pro*")+COUNTIFS(Orders!AD:AD,Data!M542,Orders!W:W,1,Orders!X:X,1,Orders!S:S,"*Pro*")),IF(Data!Z542="AAM",SUMIFS(Data!AY:AY,Data!Z:Z,"TM",Data!X:X,Data!M542),IF(Data!Z542="AM",SUMIFS(Data!AY:AY,Data!Z:Z,"TM",Data!V:V,Data!M542),IF(Data!Z542="AZM",SUMIFS(Data!AY:AY,Data!Z:Z,"TM",Data!U:U,Data!M542),IF(Data!Z542="Zone",SUMIFS(Data!AY:AY,Data!Z:Z,"TM",Data!T:T,Data!M542),IF(Data!Z542="Region",SUMIFS(Data!AY:AY,Data!Z:Z,"TM",Data!S:S,Data!M542),IF(Data!Z542="Country",SUMIFS(Data!AY:AY,Data!Z:Z,"TM",Data!R:R,Data!M542),0)))))))</f>
        <v>0</v>
      </c>
      <c r="AZ542" s="18">
        <f>IF(Z542="TM",(COUNTIFS(Orders!AD:AD,Data!M542,Orders!W:W,0,Orders!X:X,0,Orders!S:S,"*Tab*")+COUNTIFS(Orders!AD:AD,Data!M542,Orders!W:W,1,Orders!X:X,1,Orders!S:S,"*Tab*")),IF(Data!Z542="AAM",SUMIFS(Data!AZ:AZ,Data!Z:Z,"TM",Data!X:X,Data!M542),IF(Data!Z542="AM",SUMIFS(Data!AZ:AZ,Data!Z:Z,"TM",Data!V:V,Data!M542),IF(Data!Z542="AZM",SUMIFS(Data!AZ:AZ,Data!Z:Z,"TM",Data!U:U,Data!M542),IF(Data!Z542="Zone",SUMIFS(Data!AZ:AZ,Data!Z:Z,"TM",Data!T:T,Data!M542),IF(Data!Z542="Region",SUMIFS(Data!AZ:AZ,Data!Z:Z,"TM",Data!S:S,Data!M542),IF(Data!Z542="Country",SUMIFS(Data!AZ:AZ,Data!Z:Z,"TM",Data!R:R,Data!M542),0)))))))</f>
        <v>0</v>
      </c>
      <c r="BA542" s="18">
        <f>IF(Z542="TM",(COUNTIFS(Orders!AD:AD,Data!M542,Orders!W:W,0,Orders!X:X,0,Orders!S:S,"*Dental*")+COUNTIFS(Orders!AD:AD,Data!M542,Orders!W:W,1,Orders!X:X,1,Orders!S:S,"*Dental*")+COUNTIFS(Orders!AD:AD,Data!M542,Orders!W:W,0,Orders!X:X,0,Orders!S:S,"*Pediatric*")+COUNTIFS(Orders!AD:AD,Data!M542,Orders!W:W,1,Orders!X:X,1,Orders!S:S,"*Pediatric*")),IF(Data!Z542="AAM",SUMIFS(Data!BA:BA,Data!Z:Z,"TM",Data!X:X,Data!M542),IF(Data!Z542="AM",SUMIFS(Data!BA:BA,Data!Z:Z,"TM",Data!V:V,Data!M542),IF(Data!Z542="AZM",SUMIFS(Data!BA:BA,Data!Z:Z,"TM",Data!U:U,Data!M542),IF(Data!Z542="Zone",SUMIFS(Data!BA:BA,Data!Z:Z,"TM",Data!T:T,Data!M542),IF(Data!Z542="Region",SUMIFS(Data!BA:BA,Data!Z:Z,"TM",Data!S:S,Data!M542),IF(Data!Z542="Country",SUMIFS(Data!BA:BA,Data!Z:Z,"TM",Data!R:R,Data!M542),0)))))))</f>
        <v>0</v>
      </c>
      <c r="BB542" s="18">
        <f>IF(Z542="TM",(COUNTIFS(Orders!AD:AD,Data!M542,Orders!W:W,0,Orders!X:X,0,Orders!S:S,"*Fabric*")+COUNTIFS(Orders!AD:AD,Data!M542,Orders!W:W,1,Orders!X:X,1,Orders!S:S,"*Fabric*")),IF(Data!Z542="AAM",SUMIFS(Data!BB:BB,Data!Z:Z,"TM",Data!X:X,Data!M542),IF(Data!Z542="AM",SUMIFS(Data!BB:BB,Data!Z:Z,"TM",Data!V:V,Data!M542),IF(Data!Z542="AZM",SUMIFS(Data!BB:BB,Data!Z:Z,"TM",Data!U:U,Data!M542),IF(Data!Z542="Zone",SUMIFS(Data!BB:BB,Data!Z:Z,"TM",Data!T:T,Data!M542),IF(Data!Z542="Region",SUMIFS(Data!BB:BB,Data!Z:Z,"TM",Data!S:S,Data!M542),IF(Data!Z542="Country",SUMIFS(Data!BB:BB,Data!Z:Z,"TM",Data!R:R,Data!M542),0)))))))</f>
        <v>0</v>
      </c>
    </row>
    <row r="543" spans="1:54" ht="15.75" x14ac:dyDescent="0.3">
      <c r="A543" s="33" t="str">
        <f t="shared" si="156"/>
        <v/>
      </c>
      <c r="B543" s="33" t="b">
        <f t="shared" si="157"/>
        <v>1</v>
      </c>
      <c r="C543" s="33" t="e">
        <f>IF(ISERROR(SMALL($D$4:$D$594,E543)),””,SMALL($D$4:$D$594,E543))</f>
        <v>#NAME?</v>
      </c>
      <c r="D543" s="34" t="str">
        <f t="shared" si="158"/>
        <v/>
      </c>
      <c r="E543" s="33">
        <f>ROWS($E$4:E543)</f>
        <v>540</v>
      </c>
      <c r="F543" s="33">
        <f t="shared" si="159"/>
        <v>0</v>
      </c>
      <c r="G543" s="33">
        <f>IF(OR(Report!$C$7="",Report!$C$7="All Levels"),1,IF(Report!$C$7=Data!Z543,1,0))</f>
        <v>0</v>
      </c>
      <c r="H543" s="33">
        <f t="shared" si="160"/>
        <v>1</v>
      </c>
      <c r="I543" s="33">
        <f t="shared" si="161"/>
        <v>3</v>
      </c>
      <c r="J543" s="33">
        <f>IF(OR(Report!$F$7="",Report!$F$7="All AMs"),1,IF(Report!$F$7=Data!W543,1,0))</f>
        <v>1</v>
      </c>
      <c r="K543" s="33">
        <f>IF(OR(Report!$E$7="",Report!$E$7="All Zones"),1,IF(Report!$E$7=Data!P543,1,0))</f>
        <v>1</v>
      </c>
      <c r="L543" s="33">
        <f>IF(OR(Report!$D$7="",Report!$D$7="All Regions"),1,IF(Report!$D$7=Data!O543,1,0))</f>
        <v>1</v>
      </c>
      <c r="M543" s="67" t="s">
        <v>1391</v>
      </c>
      <c r="N543" s="67" t="s">
        <v>1392</v>
      </c>
      <c r="O543" s="68" t="s">
        <v>21</v>
      </c>
      <c r="P543" s="68" t="s">
        <v>692</v>
      </c>
      <c r="Q543" s="68" t="s">
        <v>861</v>
      </c>
      <c r="R543" s="67" t="s">
        <v>777</v>
      </c>
      <c r="S543" s="67" t="s">
        <v>757</v>
      </c>
      <c r="T543" s="67" t="s">
        <v>761</v>
      </c>
      <c r="U543" s="67" t="s">
        <v>790</v>
      </c>
      <c r="V543" s="67" t="s">
        <v>860</v>
      </c>
      <c r="W543" s="67" t="s">
        <v>741</v>
      </c>
      <c r="X543" s="67"/>
      <c r="Y543" s="68" t="s">
        <v>361</v>
      </c>
      <c r="Z543" s="68" t="s">
        <v>13</v>
      </c>
      <c r="AA543" s="68" t="s">
        <v>70</v>
      </c>
      <c r="AB543" s="18">
        <f>IF(Z543="TM",IF(AA543="H",(COUNTIFS(Orders!AD:AD,Data!M543,Orders!W:W,0,Orders!X:X,0)+COUNTIFS(Orders!AD:AD,Data!M543,Orders!W:W,1,Orders!X:X,1)),0),IF(Data!Z543="AAM",SUMIFS(Data!AB:AB,Data!Z:Z,"TM",Data!X:X,Data!M543,AA:AA,"H"),IF(Data!Z543="AM",SUMIFS(Data!AB:AB,Data!Z:Z,"TM",Data!V:V,Data!M543,AA:AA,"H"),IF(Data!Z543="AZM",SUMIFS(Data!AB:AB,Data!Z:Z,"TM",Data!U:U,Data!M543,AA:AA,"H"),IF(Data!Z543="ZM",SUMIFS(Data!AB:AB,Data!Z:Z,"TM",Data!T:T,Data!M543,AA:AA,"H"),IF(Data!Z543="RM",SUMIFS(Data!AB:AB,Data!Z:Z,"TM",Data!S:S,Data!M543,AA:AA,"H"),IF(Data!Z543="CM",SUMIFS(Data!AB:AB,Data!Z:Z,"TM",Data!R:R,Data!M543,AA:AA,"H"),"")))))))</f>
        <v>0</v>
      </c>
      <c r="AC543" s="28">
        <f>IF(Z543="TM",IF(AA543="H",(SUMIFS(Orders!AG:AG,Orders!AD:AD,Data!M543,Orders!W:W,0,Orders!X:X,0)+SUMIFS(Orders!AG:AG,Orders!AD:AD,Data!M543,Orders!W:W,1,Orders!X:X,1))/12000,0),IF(Data!Z543="AAM",SUMIFS(Data!AC:AC,Data!Z:Z,"TM",Data!X:X,Data!M543,AA:AA,"H"),IF(Data!Z543="AM",SUMIFS(Data!AC:AC,Data!Z:Z,"TM",Data!V:V,Data!M543,AA:AA,"H"),IF(Data!Z543="AZM",SUMIFS(Data!AC:AC,Data!Z:Z,"TM",Data!U:U,Data!M543,AA:AA,"H"),IF(Data!Z543="Zone",SUMIFS(Data!AC:AC,Data!Z:Z,"TM",Data!T:T,Data!M543,AA:AA,"H"),IF(Data!Z543="Region",SUMIFS(Data!AC:AC,Data!Z:Z,"TM",Data!S:S,Data!M543,AA:AA,"H"),IF(Data!Z543="Country",SUMIFS(Data!AC:AC,Data!Z:Z,"TM",Data!R:R,Data!M543,AA:AA,"H"),"")))))))</f>
        <v>0</v>
      </c>
      <c r="AD543" s="18">
        <f>IF(Z543="TM",0,IF(Data!Z543="AAM",SUMIFS(Data!AD:AD,Data!Z:Z,"TM",Data!X:X,Data!M543,AA:AA,"H"),IF(Data!Z543="AM",SUMIFS(Data!AD:AD,Data!Z:Z,"TM",Data!V:V,Data!M543,AA:AA,"H"),IF(Data!Z543="AZM",SUMIFS(Data!AD:AD,Data!Z:Z,"TM",Data!U:U,Data!M543,AA:AA,"H"),IF(Data!Z543="Zone",SUMIFS(Data!AD:AD,Data!Z:Z,"TM",Data!T:T,Data!M543,AA:AA,"H"),IF(Data!Z543="Region",SUMIFS(Data!AD:AD,Data!Z:Z,"TM",Data!S:S,Data!M543,AA:AA,"H"),IF(Data!Z543="Country",SUMIFS(Data!AD:AD,Data!Z:Z,"TM",Data!R:R,Data!M543,AA:AA,"H"),"")))))))</f>
        <v>0</v>
      </c>
      <c r="AE543" s="27">
        <f t="shared" si="145"/>
        <v>0</v>
      </c>
      <c r="AF543" s="26">
        <f t="shared" si="146"/>
        <v>0</v>
      </c>
      <c r="AG543" s="26">
        <f t="shared" si="147"/>
        <v>0</v>
      </c>
      <c r="AH543" s="26">
        <f t="shared" si="148"/>
        <v>0</v>
      </c>
      <c r="AJ543" s="28">
        <f>IF(Z543="TM",IF(AA543="U",(SUMIFS(Orders!AG:AG,Orders!AD:AD,Data!M543,Orders!W:W,0,Orders!X:X,0)+SUMIFS(Orders!AG:AG,Orders!AD:AD,Data!M543,Orders!W:W,1,Orders!X:X,1))/12000,0),IF(Data!Z543="AAM",SUMIFS(Data!AJ:AJ,Data!Z:Z,"TM",Data!X:X,Data!M543,AA:AA,"U"),IF(Data!Z543="AM",SUMIFS(Data!AJ:AJ,Data!Z:Z,"TM",Data!V:V,Data!M543,AA:AA,"U"),IF(Data!Z543="AZM",SUMIFS(Data!AJ:AJ,Data!Z:Z,"TM",Data!U:U,Data!M543,AA:AA,"U"),IF(Data!Z543="Zone",SUMIFS(Data!AJ:AJ,Data!Z:Z,"TM",Data!T:T,Data!M543,AA:AA,"U"),IF(Data!Z543="Region",SUMIFS(Data!AJ:AJ,Data!Z:Z,"TM",Data!S:S,Data!M543,AA:AA,"U"),IF(Data!Z543="Country",SUMIFS(Data!AJ:AJ,Data!Z:Z,"TM",Data!R:R,Data!M543,AA:AA,"U"),"")))))))</f>
        <v>0</v>
      </c>
      <c r="AK543" s="18">
        <f>IF(Z543="TM",IF(AA543="U",(SUMIFS(Orders!AG:AG,Orders!AD:AD,Data!M543,Orders!W:W,0,Orders!X:X,0)+SUMIFS(Orders!AG:AG,Orders!AD:AD,Data!M543,Orders!W:W,1,Orders!X:X,1)),0),IF(Data!Z543="AAM",SUMIFS(Data!AK:AK,Data!Z:Z,"TM",Data!X:X,Data!M543,AA:AA,"U"),IF(Data!Z543="AM",SUMIFS(Data!AK:AK,Data!Z:Z,"TM",Data!V:V,Data!M543,AA:AA,"U"),IF(Data!Z543="AZM",SUMIFS(Data!AK:AK,Data!Z:Z,"TM",Data!U:U,Data!M543,AA:AA,"U"),IF(Data!Z543="Zone",SUMIFS(Data!AK:AK,Data!Z:Z,"TM",Data!T:T,Data!M543,AA:AA,"U"),IF(Data!Z543="Region",SUMIFS(Data!AK:AK,Data!Z:Z,"TM",Data!S:S,Data!M543,AA:AA,"U"),IF(Data!Z543="Country",SUMIFS(Data!AK:AK,Data!Z:Z,"TM",Data!R:R,Data!M543,AA:AA,"U"),"")))))))</f>
        <v>0</v>
      </c>
      <c r="AL543" s="18">
        <f>IF(Z543="TM",12000*0,IF(Data!Z543="AAM",SUMIFS(Data!AL:AL,Data!Z:Z,"TM",Data!X:X,Data!M543,AA:AA,"H"),IF(Data!Z543="AM",SUMIFS(Data!AL:AL,Data!Z:Z,"TM",Data!V:V,Data!M543,AA:AA,"H"),IF(Data!Z543="AZM",SUMIFS(Data!AL:AL,Data!Z:Z,"TM",Data!U:U,Data!M543,AA:AA,"H"),IF(Data!Z543="Zone",SUMIFS(Data!AL:AL,Data!Z:Z,"TM",Data!T:T,Data!M543,AA:AA,"H"),IF(Data!Z543="Region",SUMIFS(Data!AL:AL,Data!Z:Z,"TM",Data!S:S,Data!M543,AA:AA,"H"),IF(Data!Z543="Country",SUMIFS(Data!AL:AL,Data!Z:Z,"TM",Data!R:R,Data!M543,AA:AA,"H"),"")))))))</f>
        <v>0</v>
      </c>
      <c r="AM543" s="27">
        <f t="shared" si="149"/>
        <v>0</v>
      </c>
      <c r="AN543" s="26">
        <f t="shared" si="150"/>
        <v>0</v>
      </c>
      <c r="AO543" s="26">
        <f t="shared" si="151"/>
        <v>0</v>
      </c>
      <c r="AQ543" s="28">
        <f t="shared" si="152"/>
        <v>0</v>
      </c>
      <c r="AR543" s="18">
        <f t="shared" si="153"/>
        <v>0</v>
      </c>
      <c r="AS543" s="18">
        <f t="shared" si="154"/>
        <v>0</v>
      </c>
      <c r="AT543" s="27">
        <f t="shared" si="155"/>
        <v>0</v>
      </c>
      <c r="AU543" s="27"/>
      <c r="AV543" s="27"/>
      <c r="AW543" s="18">
        <f>IF(Z543="TM",(COUNTIFS(Orders!AD:AD,Data!M543,Orders!W:W,0,Orders!X:X,0,Orders!S:S,"*Ray*")+COUNTIFS(Orders!AD:AD,Data!M543,Orders!W:W,1,Orders!X:X,1,Orders!S:S,"*Ray*")+COUNTIFS(Orders!AD:AD,Data!M543,Orders!W:W,0,Orders!X:X,0,Orders!S:S,"*Fabric*")+COUNTIFS(Orders!AD:AD,Data!M543,Orders!W:W,1,Orders!X:X,1,Orders!S:S,"*Fabric*")),IF(Data!Z543="AAM",SUMIFS(Data!AW:AW,Data!Z:Z,"TM",Data!X:X,Data!M543),IF(Data!Z543="AM",SUMIFS(Data!AW:AW,Data!Z:Z,"TM",Data!V:V,Data!M543),IF(Data!Z543="AZM",SUMIFS(Data!AW:AW,Data!Z:Z,"TM",Data!U:U,Data!M543),IF(Data!Z543="Zone",SUMIFS(Data!AW:AW,Data!Z:Z,"TM",Data!T:T,Data!M543),IF(Data!Z543="Region",SUMIFS(Data!AW:AW,Data!Z:Z,"TM",Data!S:S,Data!M543),IF(Data!Z543="Country",SUMIFS(Data!AW:AW,Data!Z:Z,"TM",Data!R:R,Data!M543),0)))))))</f>
        <v>0</v>
      </c>
      <c r="AX543" s="18">
        <f>IF(Z543="TM",(COUNTIFS(Orders!AD:AD,Data!M543,Orders!W:W,0,Orders!X:X,0,Orders!S:S,"*Starter*")+COUNTIFS(Orders!AD:AD,Data!M543,Orders!W:W,1,Orders!X:X,1,Orders!S:S,"*Starter*")),IF(Data!Z543="AAM",SUMIFS(Data!AX:AX,Data!Z:Z,"TM",Data!X:X,Data!M543),IF(Data!Z543="AM",SUMIFS(Data!AX:AX,Data!Z:Z,"TM",Data!V:V,Data!M543),IF(Data!Z543="AZM",SUMIFS(Data!AX:AX,Data!Z:Z,"TM",Data!U:U,Data!M543),IF(Data!Z543="Zone",SUMIFS(Data!AX:AX,Data!Z:Z,"TM",Data!T:T,Data!M543),IF(Data!Z543="Region",SUMIFS(Data!AX:AX,Data!Z:Z,"TM",Data!S:S,Data!M543),IF(Data!Z543="Country",SUMIFS(Data!AX:AX,Data!Z:Z,"TM",Data!R:R,Data!M543),0)))))))</f>
        <v>0</v>
      </c>
      <c r="AY543" s="18">
        <f>IF(Z543="TM",(COUNTIFS(Orders!AD:AD,Data!M543,Orders!W:W,0,Orders!X:X,0,Orders!S:S,"*Pro*")+COUNTIFS(Orders!AD:AD,Data!M543,Orders!W:W,1,Orders!X:X,1,Orders!S:S,"*Pro*")),IF(Data!Z543="AAM",SUMIFS(Data!AY:AY,Data!Z:Z,"TM",Data!X:X,Data!M543),IF(Data!Z543="AM",SUMIFS(Data!AY:AY,Data!Z:Z,"TM",Data!V:V,Data!M543),IF(Data!Z543="AZM",SUMIFS(Data!AY:AY,Data!Z:Z,"TM",Data!U:U,Data!M543),IF(Data!Z543="Zone",SUMIFS(Data!AY:AY,Data!Z:Z,"TM",Data!T:T,Data!M543),IF(Data!Z543="Region",SUMIFS(Data!AY:AY,Data!Z:Z,"TM",Data!S:S,Data!M543),IF(Data!Z543="Country",SUMIFS(Data!AY:AY,Data!Z:Z,"TM",Data!R:R,Data!M543),0)))))))</f>
        <v>0</v>
      </c>
      <c r="AZ543" s="18">
        <f>IF(Z543="TM",(COUNTIFS(Orders!AD:AD,Data!M543,Orders!W:W,0,Orders!X:X,0,Orders!S:S,"*Tab*")+COUNTIFS(Orders!AD:AD,Data!M543,Orders!W:W,1,Orders!X:X,1,Orders!S:S,"*Tab*")),IF(Data!Z543="AAM",SUMIFS(Data!AZ:AZ,Data!Z:Z,"TM",Data!X:X,Data!M543),IF(Data!Z543="AM",SUMIFS(Data!AZ:AZ,Data!Z:Z,"TM",Data!V:V,Data!M543),IF(Data!Z543="AZM",SUMIFS(Data!AZ:AZ,Data!Z:Z,"TM",Data!U:U,Data!M543),IF(Data!Z543="Zone",SUMIFS(Data!AZ:AZ,Data!Z:Z,"TM",Data!T:T,Data!M543),IF(Data!Z543="Region",SUMIFS(Data!AZ:AZ,Data!Z:Z,"TM",Data!S:S,Data!M543),IF(Data!Z543="Country",SUMIFS(Data!AZ:AZ,Data!Z:Z,"TM",Data!R:R,Data!M543),0)))))))</f>
        <v>0</v>
      </c>
      <c r="BA543" s="18">
        <f>IF(Z543="TM",(COUNTIFS(Orders!AD:AD,Data!M543,Orders!W:W,0,Orders!X:X,0,Orders!S:S,"*Dental*")+COUNTIFS(Orders!AD:AD,Data!M543,Orders!W:W,1,Orders!X:X,1,Orders!S:S,"*Dental*")+COUNTIFS(Orders!AD:AD,Data!M543,Orders!W:W,0,Orders!X:X,0,Orders!S:S,"*Pediatric*")+COUNTIFS(Orders!AD:AD,Data!M543,Orders!W:W,1,Orders!X:X,1,Orders!S:S,"*Pediatric*")),IF(Data!Z543="AAM",SUMIFS(Data!BA:BA,Data!Z:Z,"TM",Data!X:X,Data!M543),IF(Data!Z543="AM",SUMIFS(Data!BA:BA,Data!Z:Z,"TM",Data!V:V,Data!M543),IF(Data!Z543="AZM",SUMIFS(Data!BA:BA,Data!Z:Z,"TM",Data!U:U,Data!M543),IF(Data!Z543="Zone",SUMIFS(Data!BA:BA,Data!Z:Z,"TM",Data!T:T,Data!M543),IF(Data!Z543="Region",SUMIFS(Data!BA:BA,Data!Z:Z,"TM",Data!S:S,Data!M543),IF(Data!Z543="Country",SUMIFS(Data!BA:BA,Data!Z:Z,"TM",Data!R:R,Data!M543),0)))))))</f>
        <v>0</v>
      </c>
      <c r="BB543" s="18">
        <f>IF(Z543="TM",(COUNTIFS(Orders!AD:AD,Data!M543,Orders!W:W,0,Orders!X:X,0,Orders!S:S,"*Fabric*")+COUNTIFS(Orders!AD:AD,Data!M543,Orders!W:W,1,Orders!X:X,1,Orders!S:S,"*Fabric*")),IF(Data!Z543="AAM",SUMIFS(Data!BB:BB,Data!Z:Z,"TM",Data!X:X,Data!M543),IF(Data!Z543="AM",SUMIFS(Data!BB:BB,Data!Z:Z,"TM",Data!V:V,Data!M543),IF(Data!Z543="AZM",SUMIFS(Data!BB:BB,Data!Z:Z,"TM",Data!U:U,Data!M543),IF(Data!Z543="Zone",SUMIFS(Data!BB:BB,Data!Z:Z,"TM",Data!T:T,Data!M543),IF(Data!Z543="Region",SUMIFS(Data!BB:BB,Data!Z:Z,"TM",Data!S:S,Data!M543),IF(Data!Z543="Country",SUMIFS(Data!BB:BB,Data!Z:Z,"TM",Data!R:R,Data!M543),0)))))))</f>
        <v>0</v>
      </c>
    </row>
    <row r="544" spans="1:54" ht="15.75" x14ac:dyDescent="0.3">
      <c r="A544" s="33" t="str">
        <f t="shared" si="156"/>
        <v/>
      </c>
      <c r="B544" s="33" t="b">
        <f t="shared" si="157"/>
        <v>1</v>
      </c>
      <c r="C544" s="33" t="e">
        <f>IF(ISERROR(SMALL($D$4:$D$594,E544)),””,SMALL($D$4:$D$594,E544))</f>
        <v>#NAME?</v>
      </c>
      <c r="D544" s="34" t="str">
        <f t="shared" si="158"/>
        <v/>
      </c>
      <c r="E544" s="33">
        <f>ROWS($E$4:E544)</f>
        <v>541</v>
      </c>
      <c r="F544" s="33">
        <f t="shared" si="159"/>
        <v>0</v>
      </c>
      <c r="G544" s="33">
        <f>IF(OR(Report!$C$7="",Report!$C$7="All Levels"),1,IF(Report!$C$7=Data!Z544,1,0))</f>
        <v>0</v>
      </c>
      <c r="H544" s="33">
        <f t="shared" si="160"/>
        <v>1</v>
      </c>
      <c r="I544" s="33">
        <f t="shared" si="161"/>
        <v>3</v>
      </c>
      <c r="J544" s="33">
        <f>IF(OR(Report!$F$7="",Report!$F$7="All AMs"),1,IF(Report!$F$7=Data!W544,1,0))</f>
        <v>1</v>
      </c>
      <c r="K544" s="33">
        <f>IF(OR(Report!$E$7="",Report!$E$7="All Zones"),1,IF(Report!$E$7=Data!P544,1,0))</f>
        <v>1</v>
      </c>
      <c r="L544" s="33">
        <f>IF(OR(Report!$D$7="",Report!$D$7="All Regions"),1,IF(Report!$D$7=Data!O544,1,0))</f>
        <v>1</v>
      </c>
      <c r="M544" s="67" t="s">
        <v>1393</v>
      </c>
      <c r="N544" s="67" t="s">
        <v>1394</v>
      </c>
      <c r="O544" s="68" t="s">
        <v>21</v>
      </c>
      <c r="P544" s="68" t="s">
        <v>692</v>
      </c>
      <c r="Q544" s="68" t="s">
        <v>861</v>
      </c>
      <c r="R544" s="67" t="s">
        <v>777</v>
      </c>
      <c r="S544" s="67" t="s">
        <v>757</v>
      </c>
      <c r="T544" s="67" t="s">
        <v>761</v>
      </c>
      <c r="U544" s="67" t="s">
        <v>790</v>
      </c>
      <c r="V544" s="67" t="s">
        <v>860</v>
      </c>
      <c r="W544" s="67" t="s">
        <v>741</v>
      </c>
      <c r="X544" s="67"/>
      <c r="Y544" s="68" t="s">
        <v>361</v>
      </c>
      <c r="Z544" s="68" t="s">
        <v>13</v>
      </c>
      <c r="AA544" s="68" t="s">
        <v>70</v>
      </c>
      <c r="AB544" s="18">
        <f>IF(Z544="TM",IF(AA544="H",(COUNTIFS(Orders!AD:AD,Data!M544,Orders!W:W,0,Orders!X:X,0)+COUNTIFS(Orders!AD:AD,Data!M544,Orders!W:W,1,Orders!X:X,1)),0),IF(Data!Z544="AAM",SUMIFS(Data!AB:AB,Data!Z:Z,"TM",Data!X:X,Data!M544,AA:AA,"H"),IF(Data!Z544="AM",SUMIFS(Data!AB:AB,Data!Z:Z,"TM",Data!V:V,Data!M544,AA:AA,"H"),IF(Data!Z544="AZM",SUMIFS(Data!AB:AB,Data!Z:Z,"TM",Data!U:U,Data!M544,AA:AA,"H"),IF(Data!Z544="ZM",SUMIFS(Data!AB:AB,Data!Z:Z,"TM",Data!T:T,Data!M544,AA:AA,"H"),IF(Data!Z544="RM",SUMIFS(Data!AB:AB,Data!Z:Z,"TM",Data!S:S,Data!M544,AA:AA,"H"),IF(Data!Z544="CM",SUMIFS(Data!AB:AB,Data!Z:Z,"TM",Data!R:R,Data!M544,AA:AA,"H"),"")))))))</f>
        <v>0</v>
      </c>
      <c r="AC544" s="28">
        <f>IF(Z544="TM",IF(AA544="H",(SUMIFS(Orders!AG:AG,Orders!AD:AD,Data!M544,Orders!W:W,0,Orders!X:X,0)+SUMIFS(Orders!AG:AG,Orders!AD:AD,Data!M544,Orders!W:W,1,Orders!X:X,1))/12000,0),IF(Data!Z544="AAM",SUMIFS(Data!AC:AC,Data!Z:Z,"TM",Data!X:X,Data!M544,AA:AA,"H"),IF(Data!Z544="AM",SUMIFS(Data!AC:AC,Data!Z:Z,"TM",Data!V:V,Data!M544,AA:AA,"H"),IF(Data!Z544="AZM",SUMIFS(Data!AC:AC,Data!Z:Z,"TM",Data!U:U,Data!M544,AA:AA,"H"),IF(Data!Z544="Zone",SUMIFS(Data!AC:AC,Data!Z:Z,"TM",Data!T:T,Data!M544,AA:AA,"H"),IF(Data!Z544="Region",SUMIFS(Data!AC:AC,Data!Z:Z,"TM",Data!S:S,Data!M544,AA:AA,"H"),IF(Data!Z544="Country",SUMIFS(Data!AC:AC,Data!Z:Z,"TM",Data!R:R,Data!M544,AA:AA,"H"),"")))))))</f>
        <v>0</v>
      </c>
      <c r="AD544" s="18">
        <f>IF(Z544="TM",0,IF(Data!Z544="AAM",SUMIFS(Data!AD:AD,Data!Z:Z,"TM",Data!X:X,Data!M544,AA:AA,"H"),IF(Data!Z544="AM",SUMIFS(Data!AD:AD,Data!Z:Z,"TM",Data!V:V,Data!M544,AA:AA,"H"),IF(Data!Z544="AZM",SUMIFS(Data!AD:AD,Data!Z:Z,"TM",Data!U:U,Data!M544,AA:AA,"H"),IF(Data!Z544="Zone",SUMIFS(Data!AD:AD,Data!Z:Z,"TM",Data!T:T,Data!M544,AA:AA,"H"),IF(Data!Z544="Region",SUMIFS(Data!AD:AD,Data!Z:Z,"TM",Data!S:S,Data!M544,AA:AA,"H"),IF(Data!Z544="Country",SUMIFS(Data!AD:AD,Data!Z:Z,"TM",Data!R:R,Data!M544,AA:AA,"H"),"")))))))</f>
        <v>0</v>
      </c>
      <c r="AE544" s="27">
        <f t="shared" si="145"/>
        <v>0</v>
      </c>
      <c r="AF544" s="26">
        <f t="shared" si="146"/>
        <v>0</v>
      </c>
      <c r="AG544" s="26">
        <f t="shared" si="147"/>
        <v>0</v>
      </c>
      <c r="AH544" s="26">
        <f t="shared" si="148"/>
        <v>0</v>
      </c>
      <c r="AJ544" s="28">
        <f>IF(Z544="TM",IF(AA544="U",(SUMIFS(Orders!AG:AG,Orders!AD:AD,Data!M544,Orders!W:W,0,Orders!X:X,0)+SUMIFS(Orders!AG:AG,Orders!AD:AD,Data!M544,Orders!W:W,1,Orders!X:X,1))/12000,0),IF(Data!Z544="AAM",SUMIFS(Data!AJ:AJ,Data!Z:Z,"TM",Data!X:X,Data!M544,AA:AA,"U"),IF(Data!Z544="AM",SUMIFS(Data!AJ:AJ,Data!Z:Z,"TM",Data!V:V,Data!M544,AA:AA,"U"),IF(Data!Z544="AZM",SUMIFS(Data!AJ:AJ,Data!Z:Z,"TM",Data!U:U,Data!M544,AA:AA,"U"),IF(Data!Z544="Zone",SUMIFS(Data!AJ:AJ,Data!Z:Z,"TM",Data!T:T,Data!M544,AA:AA,"U"),IF(Data!Z544="Region",SUMIFS(Data!AJ:AJ,Data!Z:Z,"TM",Data!S:S,Data!M544,AA:AA,"U"),IF(Data!Z544="Country",SUMIFS(Data!AJ:AJ,Data!Z:Z,"TM",Data!R:R,Data!M544,AA:AA,"U"),"")))))))</f>
        <v>0</v>
      </c>
      <c r="AK544" s="18">
        <f>IF(Z544="TM",IF(AA544="U",(SUMIFS(Orders!AG:AG,Orders!AD:AD,Data!M544,Orders!W:W,0,Orders!X:X,0)+SUMIFS(Orders!AG:AG,Orders!AD:AD,Data!M544,Orders!W:W,1,Orders!X:X,1)),0),IF(Data!Z544="AAM",SUMIFS(Data!AK:AK,Data!Z:Z,"TM",Data!X:X,Data!M544,AA:AA,"U"),IF(Data!Z544="AM",SUMIFS(Data!AK:AK,Data!Z:Z,"TM",Data!V:V,Data!M544,AA:AA,"U"),IF(Data!Z544="AZM",SUMIFS(Data!AK:AK,Data!Z:Z,"TM",Data!U:U,Data!M544,AA:AA,"U"),IF(Data!Z544="Zone",SUMIFS(Data!AK:AK,Data!Z:Z,"TM",Data!T:T,Data!M544,AA:AA,"U"),IF(Data!Z544="Region",SUMIFS(Data!AK:AK,Data!Z:Z,"TM",Data!S:S,Data!M544,AA:AA,"U"),IF(Data!Z544="Country",SUMIFS(Data!AK:AK,Data!Z:Z,"TM",Data!R:R,Data!M544,AA:AA,"U"),"")))))))</f>
        <v>0</v>
      </c>
      <c r="AL544" s="18">
        <f>IF(Z544="TM",12000*0,IF(Data!Z544="AAM",SUMIFS(Data!AL:AL,Data!Z:Z,"TM",Data!X:X,Data!M544,AA:AA,"H"),IF(Data!Z544="AM",SUMIFS(Data!AL:AL,Data!Z:Z,"TM",Data!V:V,Data!M544,AA:AA,"H"),IF(Data!Z544="AZM",SUMIFS(Data!AL:AL,Data!Z:Z,"TM",Data!U:U,Data!M544,AA:AA,"H"),IF(Data!Z544="Zone",SUMIFS(Data!AL:AL,Data!Z:Z,"TM",Data!T:T,Data!M544,AA:AA,"H"),IF(Data!Z544="Region",SUMIFS(Data!AL:AL,Data!Z:Z,"TM",Data!S:S,Data!M544,AA:AA,"H"),IF(Data!Z544="Country",SUMIFS(Data!AL:AL,Data!Z:Z,"TM",Data!R:R,Data!M544,AA:AA,"H"),"")))))))</f>
        <v>0</v>
      </c>
      <c r="AM544" s="27">
        <f t="shared" si="149"/>
        <v>0</v>
      </c>
      <c r="AN544" s="26">
        <f t="shared" si="150"/>
        <v>0</v>
      </c>
      <c r="AO544" s="26">
        <f t="shared" si="151"/>
        <v>0</v>
      </c>
      <c r="AQ544" s="28">
        <f t="shared" si="152"/>
        <v>0</v>
      </c>
      <c r="AR544" s="18">
        <f t="shared" si="153"/>
        <v>0</v>
      </c>
      <c r="AS544" s="18">
        <f t="shared" si="154"/>
        <v>0</v>
      </c>
      <c r="AT544" s="27">
        <f t="shared" si="155"/>
        <v>0</v>
      </c>
      <c r="AU544" s="27"/>
      <c r="AV544" s="27"/>
      <c r="AW544" s="18">
        <f>IF(Z544="TM",(COUNTIFS(Orders!AD:AD,Data!M544,Orders!W:W,0,Orders!X:X,0,Orders!S:S,"*Ray*")+COUNTIFS(Orders!AD:AD,Data!M544,Orders!W:W,1,Orders!X:X,1,Orders!S:S,"*Ray*")+COUNTIFS(Orders!AD:AD,Data!M544,Orders!W:W,0,Orders!X:X,0,Orders!S:S,"*Fabric*")+COUNTIFS(Orders!AD:AD,Data!M544,Orders!W:W,1,Orders!X:X,1,Orders!S:S,"*Fabric*")),IF(Data!Z544="AAM",SUMIFS(Data!AW:AW,Data!Z:Z,"TM",Data!X:X,Data!M544),IF(Data!Z544="AM",SUMIFS(Data!AW:AW,Data!Z:Z,"TM",Data!V:V,Data!M544),IF(Data!Z544="AZM",SUMIFS(Data!AW:AW,Data!Z:Z,"TM",Data!U:U,Data!M544),IF(Data!Z544="Zone",SUMIFS(Data!AW:AW,Data!Z:Z,"TM",Data!T:T,Data!M544),IF(Data!Z544="Region",SUMIFS(Data!AW:AW,Data!Z:Z,"TM",Data!S:S,Data!M544),IF(Data!Z544="Country",SUMIFS(Data!AW:AW,Data!Z:Z,"TM",Data!R:R,Data!M544),0)))))))</f>
        <v>0</v>
      </c>
      <c r="AX544" s="18">
        <f>IF(Z544="TM",(COUNTIFS(Orders!AD:AD,Data!M544,Orders!W:W,0,Orders!X:X,0,Orders!S:S,"*Starter*")+COUNTIFS(Orders!AD:AD,Data!M544,Orders!W:W,1,Orders!X:X,1,Orders!S:S,"*Starter*")),IF(Data!Z544="AAM",SUMIFS(Data!AX:AX,Data!Z:Z,"TM",Data!X:X,Data!M544),IF(Data!Z544="AM",SUMIFS(Data!AX:AX,Data!Z:Z,"TM",Data!V:V,Data!M544),IF(Data!Z544="AZM",SUMIFS(Data!AX:AX,Data!Z:Z,"TM",Data!U:U,Data!M544),IF(Data!Z544="Zone",SUMIFS(Data!AX:AX,Data!Z:Z,"TM",Data!T:T,Data!M544),IF(Data!Z544="Region",SUMIFS(Data!AX:AX,Data!Z:Z,"TM",Data!S:S,Data!M544),IF(Data!Z544="Country",SUMIFS(Data!AX:AX,Data!Z:Z,"TM",Data!R:R,Data!M544),0)))))))</f>
        <v>0</v>
      </c>
      <c r="AY544" s="18">
        <f>IF(Z544="TM",(COUNTIFS(Orders!AD:AD,Data!M544,Orders!W:W,0,Orders!X:X,0,Orders!S:S,"*Pro*")+COUNTIFS(Orders!AD:AD,Data!M544,Orders!W:W,1,Orders!X:X,1,Orders!S:S,"*Pro*")),IF(Data!Z544="AAM",SUMIFS(Data!AY:AY,Data!Z:Z,"TM",Data!X:X,Data!M544),IF(Data!Z544="AM",SUMIFS(Data!AY:AY,Data!Z:Z,"TM",Data!V:V,Data!M544),IF(Data!Z544="AZM",SUMIFS(Data!AY:AY,Data!Z:Z,"TM",Data!U:U,Data!M544),IF(Data!Z544="Zone",SUMIFS(Data!AY:AY,Data!Z:Z,"TM",Data!T:T,Data!M544),IF(Data!Z544="Region",SUMIFS(Data!AY:AY,Data!Z:Z,"TM",Data!S:S,Data!M544),IF(Data!Z544="Country",SUMIFS(Data!AY:AY,Data!Z:Z,"TM",Data!R:R,Data!M544),0)))))))</f>
        <v>0</v>
      </c>
      <c r="AZ544" s="18">
        <f>IF(Z544="TM",(COUNTIFS(Orders!AD:AD,Data!M544,Orders!W:W,0,Orders!X:X,0,Orders!S:S,"*Tab*")+COUNTIFS(Orders!AD:AD,Data!M544,Orders!W:W,1,Orders!X:X,1,Orders!S:S,"*Tab*")),IF(Data!Z544="AAM",SUMIFS(Data!AZ:AZ,Data!Z:Z,"TM",Data!X:X,Data!M544),IF(Data!Z544="AM",SUMIFS(Data!AZ:AZ,Data!Z:Z,"TM",Data!V:V,Data!M544),IF(Data!Z544="AZM",SUMIFS(Data!AZ:AZ,Data!Z:Z,"TM",Data!U:U,Data!M544),IF(Data!Z544="Zone",SUMIFS(Data!AZ:AZ,Data!Z:Z,"TM",Data!T:T,Data!M544),IF(Data!Z544="Region",SUMIFS(Data!AZ:AZ,Data!Z:Z,"TM",Data!S:S,Data!M544),IF(Data!Z544="Country",SUMIFS(Data!AZ:AZ,Data!Z:Z,"TM",Data!R:R,Data!M544),0)))))))</f>
        <v>0</v>
      </c>
      <c r="BA544" s="18">
        <f>IF(Z544="TM",(COUNTIFS(Orders!AD:AD,Data!M544,Orders!W:W,0,Orders!X:X,0,Orders!S:S,"*Dental*")+COUNTIFS(Orders!AD:AD,Data!M544,Orders!W:W,1,Orders!X:X,1,Orders!S:S,"*Dental*")+COUNTIFS(Orders!AD:AD,Data!M544,Orders!W:W,0,Orders!X:X,0,Orders!S:S,"*Pediatric*")+COUNTIFS(Orders!AD:AD,Data!M544,Orders!W:W,1,Orders!X:X,1,Orders!S:S,"*Pediatric*")),IF(Data!Z544="AAM",SUMIFS(Data!BA:BA,Data!Z:Z,"TM",Data!X:X,Data!M544),IF(Data!Z544="AM",SUMIFS(Data!BA:BA,Data!Z:Z,"TM",Data!V:V,Data!M544),IF(Data!Z544="AZM",SUMIFS(Data!BA:BA,Data!Z:Z,"TM",Data!U:U,Data!M544),IF(Data!Z544="Zone",SUMIFS(Data!BA:BA,Data!Z:Z,"TM",Data!T:T,Data!M544),IF(Data!Z544="Region",SUMIFS(Data!BA:BA,Data!Z:Z,"TM",Data!S:S,Data!M544),IF(Data!Z544="Country",SUMIFS(Data!BA:BA,Data!Z:Z,"TM",Data!R:R,Data!M544),0)))))))</f>
        <v>0</v>
      </c>
      <c r="BB544" s="18">
        <f>IF(Z544="TM",(COUNTIFS(Orders!AD:AD,Data!M544,Orders!W:W,0,Orders!X:X,0,Orders!S:S,"*Fabric*")+COUNTIFS(Orders!AD:AD,Data!M544,Orders!W:W,1,Orders!X:X,1,Orders!S:S,"*Fabric*")),IF(Data!Z544="AAM",SUMIFS(Data!BB:BB,Data!Z:Z,"TM",Data!X:X,Data!M544),IF(Data!Z544="AM",SUMIFS(Data!BB:BB,Data!Z:Z,"TM",Data!V:V,Data!M544),IF(Data!Z544="AZM",SUMIFS(Data!BB:BB,Data!Z:Z,"TM",Data!U:U,Data!M544),IF(Data!Z544="Zone",SUMIFS(Data!BB:BB,Data!Z:Z,"TM",Data!T:T,Data!M544),IF(Data!Z544="Region",SUMIFS(Data!BB:BB,Data!Z:Z,"TM",Data!S:S,Data!M544),IF(Data!Z544="Country",SUMIFS(Data!BB:BB,Data!Z:Z,"TM",Data!R:R,Data!M544),0)))))))</f>
        <v>0</v>
      </c>
    </row>
    <row r="545" spans="1:54" ht="15.75" x14ac:dyDescent="0.3">
      <c r="A545" s="33" t="str">
        <f t="shared" si="156"/>
        <v/>
      </c>
      <c r="B545" s="33" t="b">
        <f t="shared" si="157"/>
        <v>1</v>
      </c>
      <c r="C545" s="33" t="e">
        <f>IF(ISERROR(SMALL($D$4:$D$594,E545)),””,SMALL($D$4:$D$594,E545))</f>
        <v>#NAME?</v>
      </c>
      <c r="D545" s="34" t="str">
        <f t="shared" si="158"/>
        <v/>
      </c>
      <c r="E545" s="33">
        <f>ROWS($E$4:E545)</f>
        <v>542</v>
      </c>
      <c r="F545" s="33">
        <f t="shared" si="159"/>
        <v>0</v>
      </c>
      <c r="G545" s="33">
        <f>IF(OR(Report!$C$7="",Report!$C$7="All Levels"),1,IF(Report!$C$7=Data!Z545,1,0))</f>
        <v>0</v>
      </c>
      <c r="H545" s="33">
        <f t="shared" si="160"/>
        <v>1</v>
      </c>
      <c r="I545" s="33">
        <f t="shared" si="161"/>
        <v>3</v>
      </c>
      <c r="J545" s="33">
        <f>IF(OR(Report!$F$7="",Report!$F$7="All AMs"),1,IF(Report!$F$7=Data!W545,1,0))</f>
        <v>1</v>
      </c>
      <c r="K545" s="33">
        <f>IF(OR(Report!$E$7="",Report!$E$7="All Zones"),1,IF(Report!$E$7=Data!P545,1,0))</f>
        <v>1</v>
      </c>
      <c r="L545" s="33">
        <f>IF(OR(Report!$D$7="",Report!$D$7="All Regions"),1,IF(Report!$D$7=Data!O545,1,0))</f>
        <v>1</v>
      </c>
      <c r="M545" s="67" t="s">
        <v>609</v>
      </c>
      <c r="N545" s="67" t="s">
        <v>1395</v>
      </c>
      <c r="O545" s="68" t="s">
        <v>21</v>
      </c>
      <c r="P545" s="68" t="s">
        <v>692</v>
      </c>
      <c r="Q545" s="68" t="s">
        <v>861</v>
      </c>
      <c r="R545" s="67" t="s">
        <v>777</v>
      </c>
      <c r="S545" s="67" t="s">
        <v>757</v>
      </c>
      <c r="T545" s="67" t="s">
        <v>761</v>
      </c>
      <c r="U545" s="67" t="s">
        <v>790</v>
      </c>
      <c r="V545" s="67" t="s">
        <v>860</v>
      </c>
      <c r="W545" s="67" t="s">
        <v>741</v>
      </c>
      <c r="X545" s="67"/>
      <c r="Y545" s="68" t="s">
        <v>361</v>
      </c>
      <c r="Z545" s="68" t="s">
        <v>13</v>
      </c>
      <c r="AA545" s="68" t="s">
        <v>925</v>
      </c>
      <c r="AB545" s="18">
        <f>IF(Z545="TM",IF(AA545="H",(COUNTIFS(Orders!AD:AD,Data!M545,Orders!W:W,0,Orders!X:X,0)+COUNTIFS(Orders!AD:AD,Data!M545,Orders!W:W,1,Orders!X:X,1)),0),IF(Data!Z545="AAM",SUMIFS(Data!AB:AB,Data!Z:Z,"TM",Data!X:X,Data!M545,AA:AA,"H"),IF(Data!Z545="AM",SUMIFS(Data!AB:AB,Data!Z:Z,"TM",Data!V:V,Data!M545,AA:AA,"H"),IF(Data!Z545="AZM",SUMIFS(Data!AB:AB,Data!Z:Z,"TM",Data!U:U,Data!M545,AA:AA,"H"),IF(Data!Z545="ZM",SUMIFS(Data!AB:AB,Data!Z:Z,"TM",Data!T:T,Data!M545,AA:AA,"H"),IF(Data!Z545="RM",SUMIFS(Data!AB:AB,Data!Z:Z,"TM",Data!S:S,Data!M545,AA:AA,"H"),IF(Data!Z545="CM",SUMIFS(Data!AB:AB,Data!Z:Z,"TM",Data!R:R,Data!M545,AA:AA,"H"),"")))))))</f>
        <v>0</v>
      </c>
      <c r="AC545" s="28">
        <f>IF(Z545="TM",IF(AA545="H",(SUMIFS(Orders!AG:AG,Orders!AD:AD,Data!M545,Orders!W:W,0,Orders!X:X,0)+SUMIFS(Orders!AG:AG,Orders!AD:AD,Data!M545,Orders!W:W,1,Orders!X:X,1))/12000,0),IF(Data!Z545="AAM",SUMIFS(Data!AC:AC,Data!Z:Z,"TM",Data!X:X,Data!M545,AA:AA,"H"),IF(Data!Z545="AM",SUMIFS(Data!AC:AC,Data!Z:Z,"TM",Data!V:V,Data!M545,AA:AA,"H"),IF(Data!Z545="AZM",SUMIFS(Data!AC:AC,Data!Z:Z,"TM",Data!U:U,Data!M545,AA:AA,"H"),IF(Data!Z545="Zone",SUMIFS(Data!AC:AC,Data!Z:Z,"TM",Data!T:T,Data!M545,AA:AA,"H"),IF(Data!Z545="Region",SUMIFS(Data!AC:AC,Data!Z:Z,"TM",Data!S:S,Data!M545,AA:AA,"H"),IF(Data!Z545="Country",SUMIFS(Data!AC:AC,Data!Z:Z,"TM",Data!R:R,Data!M545,AA:AA,"H"),"")))))))</f>
        <v>0</v>
      </c>
      <c r="AD545" s="18">
        <f>IF(Z545="TM",0,IF(Data!Z545="AAM",SUMIFS(Data!AD:AD,Data!Z:Z,"TM",Data!X:X,Data!M545,AA:AA,"H"),IF(Data!Z545="AM",SUMIFS(Data!AD:AD,Data!Z:Z,"TM",Data!V:V,Data!M545,AA:AA,"H"),IF(Data!Z545="AZM",SUMIFS(Data!AD:AD,Data!Z:Z,"TM",Data!U:U,Data!M545,AA:AA,"H"),IF(Data!Z545="Zone",SUMIFS(Data!AD:AD,Data!Z:Z,"TM",Data!T:T,Data!M545,AA:AA,"H"),IF(Data!Z545="Region",SUMIFS(Data!AD:AD,Data!Z:Z,"TM",Data!S:S,Data!M545,AA:AA,"H"),IF(Data!Z545="Country",SUMIFS(Data!AD:AD,Data!Z:Z,"TM",Data!R:R,Data!M545,AA:AA,"H"),"")))))))</f>
        <v>0</v>
      </c>
      <c r="AE545" s="27">
        <f t="shared" si="145"/>
        <v>0</v>
      </c>
      <c r="AF545" s="26">
        <f t="shared" si="146"/>
        <v>0</v>
      </c>
      <c r="AG545" s="26">
        <f t="shared" si="147"/>
        <v>0</v>
      </c>
      <c r="AH545" s="26">
        <f t="shared" si="148"/>
        <v>0</v>
      </c>
      <c r="AJ545" s="28">
        <f>IF(Z545="TM",IF(AA545="U",(SUMIFS(Orders!AG:AG,Orders!AD:AD,Data!M545,Orders!W:W,0,Orders!X:X,0)+SUMIFS(Orders!AG:AG,Orders!AD:AD,Data!M545,Orders!W:W,1,Orders!X:X,1))/12000,0),IF(Data!Z545="AAM",SUMIFS(Data!AJ:AJ,Data!Z:Z,"TM",Data!X:X,Data!M545,AA:AA,"U"),IF(Data!Z545="AM",SUMIFS(Data!AJ:AJ,Data!Z:Z,"TM",Data!V:V,Data!M545,AA:AA,"U"),IF(Data!Z545="AZM",SUMIFS(Data!AJ:AJ,Data!Z:Z,"TM",Data!U:U,Data!M545,AA:AA,"U"),IF(Data!Z545="Zone",SUMIFS(Data!AJ:AJ,Data!Z:Z,"TM",Data!T:T,Data!M545,AA:AA,"U"),IF(Data!Z545="Region",SUMIFS(Data!AJ:AJ,Data!Z:Z,"TM",Data!S:S,Data!M545,AA:AA,"U"),IF(Data!Z545="Country",SUMIFS(Data!AJ:AJ,Data!Z:Z,"TM",Data!R:R,Data!M545,AA:AA,"U"),"")))))))</f>
        <v>0</v>
      </c>
      <c r="AK545" s="18">
        <f>IF(Z545="TM",IF(AA545="U",(SUMIFS(Orders!AG:AG,Orders!AD:AD,Data!M545,Orders!W:W,0,Orders!X:X,0)+SUMIFS(Orders!AG:AG,Orders!AD:AD,Data!M545,Orders!W:W,1,Orders!X:X,1)),0),IF(Data!Z545="AAM",SUMIFS(Data!AK:AK,Data!Z:Z,"TM",Data!X:X,Data!M545,AA:AA,"U"),IF(Data!Z545="AM",SUMIFS(Data!AK:AK,Data!Z:Z,"TM",Data!V:V,Data!M545,AA:AA,"U"),IF(Data!Z545="AZM",SUMIFS(Data!AK:AK,Data!Z:Z,"TM",Data!U:U,Data!M545,AA:AA,"U"),IF(Data!Z545="Zone",SUMIFS(Data!AK:AK,Data!Z:Z,"TM",Data!T:T,Data!M545,AA:AA,"U"),IF(Data!Z545="Region",SUMIFS(Data!AK:AK,Data!Z:Z,"TM",Data!S:S,Data!M545,AA:AA,"U"),IF(Data!Z545="Country",SUMIFS(Data!AK:AK,Data!Z:Z,"TM",Data!R:R,Data!M545,AA:AA,"U"),"")))))))</f>
        <v>0</v>
      </c>
      <c r="AL545" s="18">
        <f>IF(Z545="TM",12000*0,IF(Data!Z545="AAM",SUMIFS(Data!AL:AL,Data!Z:Z,"TM",Data!X:X,Data!M545,AA:AA,"H"),IF(Data!Z545="AM",SUMIFS(Data!AL:AL,Data!Z:Z,"TM",Data!V:V,Data!M545,AA:AA,"H"),IF(Data!Z545="AZM",SUMIFS(Data!AL:AL,Data!Z:Z,"TM",Data!U:U,Data!M545,AA:AA,"H"),IF(Data!Z545="Zone",SUMIFS(Data!AL:AL,Data!Z:Z,"TM",Data!T:T,Data!M545,AA:AA,"H"),IF(Data!Z545="Region",SUMIFS(Data!AL:AL,Data!Z:Z,"TM",Data!S:S,Data!M545,AA:AA,"H"),IF(Data!Z545="Country",SUMIFS(Data!AL:AL,Data!Z:Z,"TM",Data!R:R,Data!M545,AA:AA,"H"),"")))))))</f>
        <v>0</v>
      </c>
      <c r="AM545" s="27">
        <f t="shared" si="149"/>
        <v>0</v>
      </c>
      <c r="AN545" s="26">
        <f t="shared" si="150"/>
        <v>0</v>
      </c>
      <c r="AO545" s="26">
        <f t="shared" si="151"/>
        <v>0</v>
      </c>
      <c r="AQ545" s="28">
        <f t="shared" si="152"/>
        <v>0</v>
      </c>
      <c r="AR545" s="18">
        <f t="shared" si="153"/>
        <v>0</v>
      </c>
      <c r="AS545" s="18">
        <f t="shared" si="154"/>
        <v>0</v>
      </c>
      <c r="AT545" s="27">
        <f t="shared" si="155"/>
        <v>0</v>
      </c>
      <c r="AU545" s="27"/>
      <c r="AV545" s="27"/>
      <c r="AW545" s="18">
        <f>IF(Z545="TM",(COUNTIFS(Orders!AD:AD,Data!M545,Orders!W:W,0,Orders!X:X,0,Orders!S:S,"*Ray*")+COUNTIFS(Orders!AD:AD,Data!M545,Orders!W:W,1,Orders!X:X,1,Orders!S:S,"*Ray*")+COUNTIFS(Orders!AD:AD,Data!M545,Orders!W:W,0,Orders!X:X,0,Orders!S:S,"*Fabric*")+COUNTIFS(Orders!AD:AD,Data!M545,Orders!W:W,1,Orders!X:X,1,Orders!S:S,"*Fabric*")),IF(Data!Z545="AAM",SUMIFS(Data!AW:AW,Data!Z:Z,"TM",Data!X:X,Data!M545),IF(Data!Z545="AM",SUMIFS(Data!AW:AW,Data!Z:Z,"TM",Data!V:V,Data!M545),IF(Data!Z545="AZM",SUMIFS(Data!AW:AW,Data!Z:Z,"TM",Data!U:U,Data!M545),IF(Data!Z545="Zone",SUMIFS(Data!AW:AW,Data!Z:Z,"TM",Data!T:T,Data!M545),IF(Data!Z545="Region",SUMIFS(Data!AW:AW,Data!Z:Z,"TM",Data!S:S,Data!M545),IF(Data!Z545="Country",SUMIFS(Data!AW:AW,Data!Z:Z,"TM",Data!R:R,Data!M545),0)))))))</f>
        <v>0</v>
      </c>
      <c r="AX545" s="18">
        <f>IF(Z545="TM",(COUNTIFS(Orders!AD:AD,Data!M545,Orders!W:W,0,Orders!X:X,0,Orders!S:S,"*Starter*")+COUNTIFS(Orders!AD:AD,Data!M545,Orders!W:W,1,Orders!X:X,1,Orders!S:S,"*Starter*")),IF(Data!Z545="AAM",SUMIFS(Data!AX:AX,Data!Z:Z,"TM",Data!X:X,Data!M545),IF(Data!Z545="AM",SUMIFS(Data!AX:AX,Data!Z:Z,"TM",Data!V:V,Data!M545),IF(Data!Z545="AZM",SUMIFS(Data!AX:AX,Data!Z:Z,"TM",Data!U:U,Data!M545),IF(Data!Z545="Zone",SUMIFS(Data!AX:AX,Data!Z:Z,"TM",Data!T:T,Data!M545),IF(Data!Z545="Region",SUMIFS(Data!AX:AX,Data!Z:Z,"TM",Data!S:S,Data!M545),IF(Data!Z545="Country",SUMIFS(Data!AX:AX,Data!Z:Z,"TM",Data!R:R,Data!M545),0)))))))</f>
        <v>0</v>
      </c>
      <c r="AY545" s="18">
        <f>IF(Z545="TM",(COUNTIFS(Orders!AD:AD,Data!M545,Orders!W:W,0,Orders!X:X,0,Orders!S:S,"*Pro*")+COUNTIFS(Orders!AD:AD,Data!M545,Orders!W:W,1,Orders!X:X,1,Orders!S:S,"*Pro*")),IF(Data!Z545="AAM",SUMIFS(Data!AY:AY,Data!Z:Z,"TM",Data!X:X,Data!M545),IF(Data!Z545="AM",SUMIFS(Data!AY:AY,Data!Z:Z,"TM",Data!V:V,Data!M545),IF(Data!Z545="AZM",SUMIFS(Data!AY:AY,Data!Z:Z,"TM",Data!U:U,Data!M545),IF(Data!Z545="Zone",SUMIFS(Data!AY:AY,Data!Z:Z,"TM",Data!T:T,Data!M545),IF(Data!Z545="Region",SUMIFS(Data!AY:AY,Data!Z:Z,"TM",Data!S:S,Data!M545),IF(Data!Z545="Country",SUMIFS(Data!AY:AY,Data!Z:Z,"TM",Data!R:R,Data!M545),0)))))))</f>
        <v>0</v>
      </c>
      <c r="AZ545" s="18">
        <f>IF(Z545="TM",(COUNTIFS(Orders!AD:AD,Data!M545,Orders!W:W,0,Orders!X:X,0,Orders!S:S,"*Tab*")+COUNTIFS(Orders!AD:AD,Data!M545,Orders!W:W,1,Orders!X:X,1,Orders!S:S,"*Tab*")),IF(Data!Z545="AAM",SUMIFS(Data!AZ:AZ,Data!Z:Z,"TM",Data!X:X,Data!M545),IF(Data!Z545="AM",SUMIFS(Data!AZ:AZ,Data!Z:Z,"TM",Data!V:V,Data!M545),IF(Data!Z545="AZM",SUMIFS(Data!AZ:AZ,Data!Z:Z,"TM",Data!U:U,Data!M545),IF(Data!Z545="Zone",SUMIFS(Data!AZ:AZ,Data!Z:Z,"TM",Data!T:T,Data!M545),IF(Data!Z545="Region",SUMIFS(Data!AZ:AZ,Data!Z:Z,"TM",Data!S:S,Data!M545),IF(Data!Z545="Country",SUMIFS(Data!AZ:AZ,Data!Z:Z,"TM",Data!R:R,Data!M545),0)))))))</f>
        <v>0</v>
      </c>
      <c r="BA545" s="18">
        <f>IF(Z545="TM",(COUNTIFS(Orders!AD:AD,Data!M545,Orders!W:W,0,Orders!X:X,0,Orders!S:S,"*Dental*")+COUNTIFS(Orders!AD:AD,Data!M545,Orders!W:W,1,Orders!X:X,1,Orders!S:S,"*Dental*")+COUNTIFS(Orders!AD:AD,Data!M545,Orders!W:W,0,Orders!X:X,0,Orders!S:S,"*Pediatric*")+COUNTIFS(Orders!AD:AD,Data!M545,Orders!W:W,1,Orders!X:X,1,Orders!S:S,"*Pediatric*")),IF(Data!Z545="AAM",SUMIFS(Data!BA:BA,Data!Z:Z,"TM",Data!X:X,Data!M545),IF(Data!Z545="AM",SUMIFS(Data!BA:BA,Data!Z:Z,"TM",Data!V:V,Data!M545),IF(Data!Z545="AZM",SUMIFS(Data!BA:BA,Data!Z:Z,"TM",Data!U:U,Data!M545),IF(Data!Z545="Zone",SUMIFS(Data!BA:BA,Data!Z:Z,"TM",Data!T:T,Data!M545),IF(Data!Z545="Region",SUMIFS(Data!BA:BA,Data!Z:Z,"TM",Data!S:S,Data!M545),IF(Data!Z545="Country",SUMIFS(Data!BA:BA,Data!Z:Z,"TM",Data!R:R,Data!M545),0)))))))</f>
        <v>0</v>
      </c>
      <c r="BB545" s="18">
        <f>IF(Z545="TM",(COUNTIFS(Orders!AD:AD,Data!M545,Orders!W:W,0,Orders!X:X,0,Orders!S:S,"*Fabric*")+COUNTIFS(Orders!AD:AD,Data!M545,Orders!W:W,1,Orders!X:X,1,Orders!S:S,"*Fabric*")),IF(Data!Z545="AAM",SUMIFS(Data!BB:BB,Data!Z:Z,"TM",Data!X:X,Data!M545),IF(Data!Z545="AM",SUMIFS(Data!BB:BB,Data!Z:Z,"TM",Data!V:V,Data!M545),IF(Data!Z545="AZM",SUMIFS(Data!BB:BB,Data!Z:Z,"TM",Data!U:U,Data!M545),IF(Data!Z545="Zone",SUMIFS(Data!BB:BB,Data!Z:Z,"TM",Data!T:T,Data!M545),IF(Data!Z545="Region",SUMIFS(Data!BB:BB,Data!Z:Z,"TM",Data!S:S,Data!M545),IF(Data!Z545="Country",SUMIFS(Data!BB:BB,Data!Z:Z,"TM",Data!R:R,Data!M545),0)))))))</f>
        <v>0</v>
      </c>
    </row>
    <row r="546" spans="1:54" ht="15.75" x14ac:dyDescent="0.3">
      <c r="A546" s="33" t="str">
        <f t="shared" si="156"/>
        <v/>
      </c>
      <c r="B546" s="33" t="b">
        <f t="shared" si="157"/>
        <v>1</v>
      </c>
      <c r="C546" s="33" t="e">
        <f>IF(ISERROR(SMALL($D$4:$D$594,E546)),””,SMALL($D$4:$D$594,E546))</f>
        <v>#NAME?</v>
      </c>
      <c r="D546" s="34" t="str">
        <f t="shared" si="158"/>
        <v/>
      </c>
      <c r="E546" s="33">
        <f>ROWS($E$4:E546)</f>
        <v>543</v>
      </c>
      <c r="F546" s="33">
        <f t="shared" si="159"/>
        <v>0</v>
      </c>
      <c r="G546" s="33">
        <f>IF(OR(Report!$C$7="",Report!$C$7="All Levels"),1,IF(Report!$C$7=Data!Z546,1,0))</f>
        <v>0</v>
      </c>
      <c r="H546" s="33">
        <f t="shared" si="160"/>
        <v>1</v>
      </c>
      <c r="I546" s="33">
        <f t="shared" si="161"/>
        <v>3</v>
      </c>
      <c r="J546" s="33">
        <f>IF(OR(Report!$F$7="",Report!$F$7="All AMs"),1,IF(Report!$F$7=Data!W546,1,0))</f>
        <v>1</v>
      </c>
      <c r="K546" s="33">
        <f>IF(OR(Report!$E$7="",Report!$E$7="All Zones"),1,IF(Report!$E$7=Data!P546,1,0))</f>
        <v>1</v>
      </c>
      <c r="L546" s="33">
        <f>IF(OR(Report!$D$7="",Report!$D$7="All Regions"),1,IF(Report!$D$7=Data!O546,1,0))</f>
        <v>1</v>
      </c>
      <c r="M546" s="67" t="s">
        <v>595</v>
      </c>
      <c r="N546" s="67" t="s">
        <v>1396</v>
      </c>
      <c r="O546" s="68" t="s">
        <v>21</v>
      </c>
      <c r="P546" s="68" t="s">
        <v>692</v>
      </c>
      <c r="Q546" s="68" t="s">
        <v>861</v>
      </c>
      <c r="R546" s="67" t="s">
        <v>777</v>
      </c>
      <c r="S546" s="67" t="s">
        <v>757</v>
      </c>
      <c r="T546" s="67" t="s">
        <v>761</v>
      </c>
      <c r="U546" s="67" t="s">
        <v>790</v>
      </c>
      <c r="V546" s="67" t="s">
        <v>860</v>
      </c>
      <c r="W546" s="67" t="s">
        <v>741</v>
      </c>
      <c r="X546" s="67"/>
      <c r="Y546" s="68" t="s">
        <v>362</v>
      </c>
      <c r="Z546" s="68" t="s">
        <v>13</v>
      </c>
      <c r="AA546" s="68" t="s">
        <v>70</v>
      </c>
      <c r="AB546" s="18">
        <f>IF(Z546="TM",IF(AA546="H",(COUNTIFS(Orders!AD:AD,Data!M546,Orders!W:W,0,Orders!X:X,0)+COUNTIFS(Orders!AD:AD,Data!M546,Orders!W:W,1,Orders!X:X,1)),0),IF(Data!Z546="AAM",SUMIFS(Data!AB:AB,Data!Z:Z,"TM",Data!X:X,Data!M546,AA:AA,"H"),IF(Data!Z546="AM",SUMIFS(Data!AB:AB,Data!Z:Z,"TM",Data!V:V,Data!M546,AA:AA,"H"),IF(Data!Z546="AZM",SUMIFS(Data!AB:AB,Data!Z:Z,"TM",Data!U:U,Data!M546,AA:AA,"H"),IF(Data!Z546="ZM",SUMIFS(Data!AB:AB,Data!Z:Z,"TM",Data!T:T,Data!M546,AA:AA,"H"),IF(Data!Z546="RM",SUMIFS(Data!AB:AB,Data!Z:Z,"TM",Data!S:S,Data!M546,AA:AA,"H"),IF(Data!Z546="CM",SUMIFS(Data!AB:AB,Data!Z:Z,"TM",Data!R:R,Data!M546,AA:AA,"H"),"")))))))</f>
        <v>0</v>
      </c>
      <c r="AC546" s="28">
        <f>IF(Z546="TM",IF(AA546="H",(SUMIFS(Orders!AG:AG,Orders!AD:AD,Data!M546,Orders!W:W,0,Orders!X:X,0)+SUMIFS(Orders!AG:AG,Orders!AD:AD,Data!M546,Orders!W:W,1,Orders!X:X,1))/12000,0),IF(Data!Z546="AAM",SUMIFS(Data!AC:AC,Data!Z:Z,"TM",Data!X:X,Data!M546,AA:AA,"H"),IF(Data!Z546="AM",SUMIFS(Data!AC:AC,Data!Z:Z,"TM",Data!V:V,Data!M546,AA:AA,"H"),IF(Data!Z546="AZM",SUMIFS(Data!AC:AC,Data!Z:Z,"TM",Data!U:U,Data!M546,AA:AA,"H"),IF(Data!Z546="Zone",SUMIFS(Data!AC:AC,Data!Z:Z,"TM",Data!T:T,Data!M546,AA:AA,"H"),IF(Data!Z546="Region",SUMIFS(Data!AC:AC,Data!Z:Z,"TM",Data!S:S,Data!M546,AA:AA,"H"),IF(Data!Z546="Country",SUMIFS(Data!AC:AC,Data!Z:Z,"TM",Data!R:R,Data!M546,AA:AA,"H"),"")))))))</f>
        <v>0</v>
      </c>
      <c r="AD546" s="18">
        <f>IF(Z546="TM",0,IF(Data!Z546="AAM",SUMIFS(Data!AD:AD,Data!Z:Z,"TM",Data!X:X,Data!M546,AA:AA,"H"),IF(Data!Z546="AM",SUMIFS(Data!AD:AD,Data!Z:Z,"TM",Data!V:V,Data!M546,AA:AA,"H"),IF(Data!Z546="AZM",SUMIFS(Data!AD:AD,Data!Z:Z,"TM",Data!U:U,Data!M546,AA:AA,"H"),IF(Data!Z546="Zone",SUMIFS(Data!AD:AD,Data!Z:Z,"TM",Data!T:T,Data!M546,AA:AA,"H"),IF(Data!Z546="Region",SUMIFS(Data!AD:AD,Data!Z:Z,"TM",Data!S:S,Data!M546,AA:AA,"H"),IF(Data!Z546="Country",SUMIFS(Data!AD:AD,Data!Z:Z,"TM",Data!R:R,Data!M546,AA:AA,"H"),"")))))))</f>
        <v>0</v>
      </c>
      <c r="AE546" s="27">
        <f t="shared" si="145"/>
        <v>0</v>
      </c>
      <c r="AF546" s="26">
        <f t="shared" si="146"/>
        <v>0</v>
      </c>
      <c r="AG546" s="26">
        <f t="shared" si="147"/>
        <v>0</v>
      </c>
      <c r="AH546" s="26">
        <f t="shared" si="148"/>
        <v>0</v>
      </c>
      <c r="AJ546" s="28">
        <f>IF(Z546="TM",IF(AA546="U",(SUMIFS(Orders!AG:AG,Orders!AD:AD,Data!M546,Orders!W:W,0,Orders!X:X,0)+SUMIFS(Orders!AG:AG,Orders!AD:AD,Data!M546,Orders!W:W,1,Orders!X:X,1))/12000,0),IF(Data!Z546="AAM",SUMIFS(Data!AJ:AJ,Data!Z:Z,"TM",Data!X:X,Data!M546,AA:AA,"U"),IF(Data!Z546="AM",SUMIFS(Data!AJ:AJ,Data!Z:Z,"TM",Data!V:V,Data!M546,AA:AA,"U"),IF(Data!Z546="AZM",SUMIFS(Data!AJ:AJ,Data!Z:Z,"TM",Data!U:U,Data!M546,AA:AA,"U"),IF(Data!Z546="Zone",SUMIFS(Data!AJ:AJ,Data!Z:Z,"TM",Data!T:T,Data!M546,AA:AA,"U"),IF(Data!Z546="Region",SUMIFS(Data!AJ:AJ,Data!Z:Z,"TM",Data!S:S,Data!M546,AA:AA,"U"),IF(Data!Z546="Country",SUMIFS(Data!AJ:AJ,Data!Z:Z,"TM",Data!R:R,Data!M546,AA:AA,"U"),"")))))))</f>
        <v>0</v>
      </c>
      <c r="AK546" s="18">
        <f>IF(Z546="TM",IF(AA546="U",(SUMIFS(Orders!AG:AG,Orders!AD:AD,Data!M546,Orders!W:W,0,Orders!X:X,0)+SUMIFS(Orders!AG:AG,Orders!AD:AD,Data!M546,Orders!W:W,1,Orders!X:X,1)),0),IF(Data!Z546="AAM",SUMIFS(Data!AK:AK,Data!Z:Z,"TM",Data!X:X,Data!M546,AA:AA,"U"),IF(Data!Z546="AM",SUMIFS(Data!AK:AK,Data!Z:Z,"TM",Data!V:V,Data!M546,AA:AA,"U"),IF(Data!Z546="AZM",SUMIFS(Data!AK:AK,Data!Z:Z,"TM",Data!U:U,Data!M546,AA:AA,"U"),IF(Data!Z546="Zone",SUMIFS(Data!AK:AK,Data!Z:Z,"TM",Data!T:T,Data!M546,AA:AA,"U"),IF(Data!Z546="Region",SUMIFS(Data!AK:AK,Data!Z:Z,"TM",Data!S:S,Data!M546,AA:AA,"U"),IF(Data!Z546="Country",SUMIFS(Data!AK:AK,Data!Z:Z,"TM",Data!R:R,Data!M546,AA:AA,"U"),"")))))))</f>
        <v>0</v>
      </c>
      <c r="AL546" s="18">
        <f>IF(Z546="TM",12000*0,IF(Data!Z546="AAM",SUMIFS(Data!AL:AL,Data!Z:Z,"TM",Data!X:X,Data!M546,AA:AA,"H"),IF(Data!Z546="AM",SUMIFS(Data!AL:AL,Data!Z:Z,"TM",Data!V:V,Data!M546,AA:AA,"H"),IF(Data!Z546="AZM",SUMIFS(Data!AL:AL,Data!Z:Z,"TM",Data!U:U,Data!M546,AA:AA,"H"),IF(Data!Z546="Zone",SUMIFS(Data!AL:AL,Data!Z:Z,"TM",Data!T:T,Data!M546,AA:AA,"H"),IF(Data!Z546="Region",SUMIFS(Data!AL:AL,Data!Z:Z,"TM",Data!S:S,Data!M546,AA:AA,"H"),IF(Data!Z546="Country",SUMIFS(Data!AL:AL,Data!Z:Z,"TM",Data!R:R,Data!M546,AA:AA,"H"),"")))))))</f>
        <v>0</v>
      </c>
      <c r="AM546" s="27">
        <f t="shared" si="149"/>
        <v>0</v>
      </c>
      <c r="AN546" s="26">
        <f t="shared" si="150"/>
        <v>0</v>
      </c>
      <c r="AO546" s="26">
        <f t="shared" si="151"/>
        <v>0</v>
      </c>
      <c r="AQ546" s="28">
        <f t="shared" si="152"/>
        <v>0</v>
      </c>
      <c r="AR546" s="18">
        <f t="shared" si="153"/>
        <v>0</v>
      </c>
      <c r="AS546" s="18">
        <f t="shared" si="154"/>
        <v>0</v>
      </c>
      <c r="AT546" s="27">
        <f t="shared" si="155"/>
        <v>0</v>
      </c>
      <c r="AU546" s="27"/>
      <c r="AV546" s="27"/>
      <c r="AW546" s="18">
        <f>IF(Z546="TM",(COUNTIFS(Orders!AD:AD,Data!M546,Orders!W:W,0,Orders!X:X,0,Orders!S:S,"*Ray*")+COUNTIFS(Orders!AD:AD,Data!M546,Orders!W:W,1,Orders!X:X,1,Orders!S:S,"*Ray*")+COUNTIFS(Orders!AD:AD,Data!M546,Orders!W:W,0,Orders!X:X,0,Orders!S:S,"*Fabric*")+COUNTIFS(Orders!AD:AD,Data!M546,Orders!W:W,1,Orders!X:X,1,Orders!S:S,"*Fabric*")),IF(Data!Z546="AAM",SUMIFS(Data!AW:AW,Data!Z:Z,"TM",Data!X:X,Data!M546),IF(Data!Z546="AM",SUMIFS(Data!AW:AW,Data!Z:Z,"TM",Data!V:V,Data!M546),IF(Data!Z546="AZM",SUMIFS(Data!AW:AW,Data!Z:Z,"TM",Data!U:U,Data!M546),IF(Data!Z546="Zone",SUMIFS(Data!AW:AW,Data!Z:Z,"TM",Data!T:T,Data!M546),IF(Data!Z546="Region",SUMIFS(Data!AW:AW,Data!Z:Z,"TM",Data!S:S,Data!M546),IF(Data!Z546="Country",SUMIFS(Data!AW:AW,Data!Z:Z,"TM",Data!R:R,Data!M546),0)))))))</f>
        <v>0</v>
      </c>
      <c r="AX546" s="18">
        <f>IF(Z546="TM",(COUNTIFS(Orders!AD:AD,Data!M546,Orders!W:W,0,Orders!X:X,0,Orders!S:S,"*Starter*")+COUNTIFS(Orders!AD:AD,Data!M546,Orders!W:W,1,Orders!X:X,1,Orders!S:S,"*Starter*")),IF(Data!Z546="AAM",SUMIFS(Data!AX:AX,Data!Z:Z,"TM",Data!X:X,Data!M546),IF(Data!Z546="AM",SUMIFS(Data!AX:AX,Data!Z:Z,"TM",Data!V:V,Data!M546),IF(Data!Z546="AZM",SUMIFS(Data!AX:AX,Data!Z:Z,"TM",Data!U:U,Data!M546),IF(Data!Z546="Zone",SUMIFS(Data!AX:AX,Data!Z:Z,"TM",Data!T:T,Data!M546),IF(Data!Z546="Region",SUMIFS(Data!AX:AX,Data!Z:Z,"TM",Data!S:S,Data!M546),IF(Data!Z546="Country",SUMIFS(Data!AX:AX,Data!Z:Z,"TM",Data!R:R,Data!M546),0)))))))</f>
        <v>0</v>
      </c>
      <c r="AY546" s="18">
        <f>IF(Z546="TM",(COUNTIFS(Orders!AD:AD,Data!M546,Orders!W:W,0,Orders!X:X,0,Orders!S:S,"*Pro*")+COUNTIFS(Orders!AD:AD,Data!M546,Orders!W:W,1,Orders!X:X,1,Orders!S:S,"*Pro*")),IF(Data!Z546="AAM",SUMIFS(Data!AY:AY,Data!Z:Z,"TM",Data!X:X,Data!M546),IF(Data!Z546="AM",SUMIFS(Data!AY:AY,Data!Z:Z,"TM",Data!V:V,Data!M546),IF(Data!Z546="AZM",SUMIFS(Data!AY:AY,Data!Z:Z,"TM",Data!U:U,Data!M546),IF(Data!Z546="Zone",SUMIFS(Data!AY:AY,Data!Z:Z,"TM",Data!T:T,Data!M546),IF(Data!Z546="Region",SUMIFS(Data!AY:AY,Data!Z:Z,"TM",Data!S:S,Data!M546),IF(Data!Z546="Country",SUMIFS(Data!AY:AY,Data!Z:Z,"TM",Data!R:R,Data!M546),0)))))))</f>
        <v>0</v>
      </c>
      <c r="AZ546" s="18">
        <f>IF(Z546="TM",(COUNTIFS(Orders!AD:AD,Data!M546,Orders!W:W,0,Orders!X:X,0,Orders!S:S,"*Tab*")+COUNTIFS(Orders!AD:AD,Data!M546,Orders!W:W,1,Orders!X:X,1,Orders!S:S,"*Tab*")),IF(Data!Z546="AAM",SUMIFS(Data!AZ:AZ,Data!Z:Z,"TM",Data!X:X,Data!M546),IF(Data!Z546="AM",SUMIFS(Data!AZ:AZ,Data!Z:Z,"TM",Data!V:V,Data!M546),IF(Data!Z546="AZM",SUMIFS(Data!AZ:AZ,Data!Z:Z,"TM",Data!U:U,Data!M546),IF(Data!Z546="Zone",SUMIFS(Data!AZ:AZ,Data!Z:Z,"TM",Data!T:T,Data!M546),IF(Data!Z546="Region",SUMIFS(Data!AZ:AZ,Data!Z:Z,"TM",Data!S:S,Data!M546),IF(Data!Z546="Country",SUMIFS(Data!AZ:AZ,Data!Z:Z,"TM",Data!R:R,Data!M546),0)))))))</f>
        <v>0</v>
      </c>
      <c r="BA546" s="18">
        <f>IF(Z546="TM",(COUNTIFS(Orders!AD:AD,Data!M546,Orders!W:W,0,Orders!X:X,0,Orders!S:S,"*Dental*")+COUNTIFS(Orders!AD:AD,Data!M546,Orders!W:W,1,Orders!X:X,1,Orders!S:S,"*Dental*")+COUNTIFS(Orders!AD:AD,Data!M546,Orders!W:W,0,Orders!X:X,0,Orders!S:S,"*Pediatric*")+COUNTIFS(Orders!AD:AD,Data!M546,Orders!W:W,1,Orders!X:X,1,Orders!S:S,"*Pediatric*")),IF(Data!Z546="AAM",SUMIFS(Data!BA:BA,Data!Z:Z,"TM",Data!X:X,Data!M546),IF(Data!Z546="AM",SUMIFS(Data!BA:BA,Data!Z:Z,"TM",Data!V:V,Data!M546),IF(Data!Z546="AZM",SUMIFS(Data!BA:BA,Data!Z:Z,"TM",Data!U:U,Data!M546),IF(Data!Z546="Zone",SUMIFS(Data!BA:BA,Data!Z:Z,"TM",Data!T:T,Data!M546),IF(Data!Z546="Region",SUMIFS(Data!BA:BA,Data!Z:Z,"TM",Data!S:S,Data!M546),IF(Data!Z546="Country",SUMIFS(Data!BA:BA,Data!Z:Z,"TM",Data!R:R,Data!M546),0)))))))</f>
        <v>0</v>
      </c>
      <c r="BB546" s="18">
        <f>IF(Z546="TM",(COUNTIFS(Orders!AD:AD,Data!M546,Orders!W:W,0,Orders!X:X,0,Orders!S:S,"*Fabric*")+COUNTIFS(Orders!AD:AD,Data!M546,Orders!W:W,1,Orders!X:X,1,Orders!S:S,"*Fabric*")),IF(Data!Z546="AAM",SUMIFS(Data!BB:BB,Data!Z:Z,"TM",Data!X:X,Data!M546),IF(Data!Z546="AM",SUMIFS(Data!BB:BB,Data!Z:Z,"TM",Data!V:V,Data!M546),IF(Data!Z546="AZM",SUMIFS(Data!BB:BB,Data!Z:Z,"TM",Data!U:U,Data!M546),IF(Data!Z546="Zone",SUMIFS(Data!BB:BB,Data!Z:Z,"TM",Data!T:T,Data!M546),IF(Data!Z546="Region",SUMIFS(Data!BB:BB,Data!Z:Z,"TM",Data!S:S,Data!M546),IF(Data!Z546="Country",SUMIFS(Data!BB:BB,Data!Z:Z,"TM",Data!R:R,Data!M546),0)))))))</f>
        <v>0</v>
      </c>
    </row>
    <row r="547" spans="1:54" ht="15.75" x14ac:dyDescent="0.3">
      <c r="A547" s="33" t="str">
        <f t="shared" si="156"/>
        <v/>
      </c>
      <c r="B547" s="33" t="b">
        <f t="shared" si="157"/>
        <v>1</v>
      </c>
      <c r="C547" s="33" t="e">
        <f>IF(ISERROR(SMALL($D$4:$D$594,E547)),””,SMALL($D$4:$D$594,E547))</f>
        <v>#NAME?</v>
      </c>
      <c r="D547" s="34" t="str">
        <f t="shared" si="158"/>
        <v/>
      </c>
      <c r="E547" s="33">
        <f>ROWS($E$4:E547)</f>
        <v>544</v>
      </c>
      <c r="F547" s="33">
        <f t="shared" si="159"/>
        <v>0</v>
      </c>
      <c r="G547" s="33">
        <f>IF(OR(Report!$C$7="",Report!$C$7="All Levels"),1,IF(Report!$C$7=Data!Z547,1,0))</f>
        <v>0</v>
      </c>
      <c r="H547" s="33">
        <f t="shared" si="160"/>
        <v>1</v>
      </c>
      <c r="I547" s="33">
        <f t="shared" si="161"/>
        <v>3</v>
      </c>
      <c r="J547" s="33">
        <f>IF(OR(Report!$F$7="",Report!$F$7="All AMs"),1,IF(Report!$F$7=Data!W547,1,0))</f>
        <v>1</v>
      </c>
      <c r="K547" s="33">
        <f>IF(OR(Report!$E$7="",Report!$E$7="All Zones"),1,IF(Report!$E$7=Data!P547,1,0))</f>
        <v>1</v>
      </c>
      <c r="L547" s="33">
        <f>IF(OR(Report!$D$7="",Report!$D$7="All Regions"),1,IF(Report!$D$7=Data!O547,1,0))</f>
        <v>1</v>
      </c>
      <c r="M547" s="67" t="s">
        <v>521</v>
      </c>
      <c r="N547" s="67" t="s">
        <v>1397</v>
      </c>
      <c r="O547" s="68" t="s">
        <v>21</v>
      </c>
      <c r="P547" s="68" t="s">
        <v>692</v>
      </c>
      <c r="Q547" s="68" t="s">
        <v>861</v>
      </c>
      <c r="R547" s="67" t="s">
        <v>777</v>
      </c>
      <c r="S547" s="67" t="s">
        <v>757</v>
      </c>
      <c r="T547" s="67" t="s">
        <v>761</v>
      </c>
      <c r="U547" s="67" t="s">
        <v>790</v>
      </c>
      <c r="V547" s="67" t="s">
        <v>860</v>
      </c>
      <c r="W547" s="67" t="s">
        <v>741</v>
      </c>
      <c r="X547" s="67"/>
      <c r="Y547" s="68" t="s">
        <v>362</v>
      </c>
      <c r="Z547" s="68" t="s">
        <v>13</v>
      </c>
      <c r="AA547" s="68" t="s">
        <v>70</v>
      </c>
      <c r="AB547" s="18">
        <f>IF(Z547="TM",IF(AA547="H",(COUNTIFS(Orders!AD:AD,Data!M547,Orders!W:W,0,Orders!X:X,0)+COUNTIFS(Orders!AD:AD,Data!M547,Orders!W:W,1,Orders!X:X,1)),0),IF(Data!Z547="AAM",SUMIFS(Data!AB:AB,Data!Z:Z,"TM",Data!X:X,Data!M547,AA:AA,"H"),IF(Data!Z547="AM",SUMIFS(Data!AB:AB,Data!Z:Z,"TM",Data!V:V,Data!M547,AA:AA,"H"),IF(Data!Z547="AZM",SUMIFS(Data!AB:AB,Data!Z:Z,"TM",Data!U:U,Data!M547,AA:AA,"H"),IF(Data!Z547="ZM",SUMIFS(Data!AB:AB,Data!Z:Z,"TM",Data!T:T,Data!M547,AA:AA,"H"),IF(Data!Z547="RM",SUMIFS(Data!AB:AB,Data!Z:Z,"TM",Data!S:S,Data!M547,AA:AA,"H"),IF(Data!Z547="CM",SUMIFS(Data!AB:AB,Data!Z:Z,"TM",Data!R:R,Data!M547,AA:AA,"H"),"")))))))</f>
        <v>0</v>
      </c>
      <c r="AC547" s="28">
        <f>IF(Z547="TM",IF(AA547="H",(SUMIFS(Orders!AG:AG,Orders!AD:AD,Data!M547,Orders!W:W,0,Orders!X:X,0)+SUMIFS(Orders!AG:AG,Orders!AD:AD,Data!M547,Orders!W:W,1,Orders!X:X,1))/12000,0),IF(Data!Z547="AAM",SUMIFS(Data!AC:AC,Data!Z:Z,"TM",Data!X:X,Data!M547,AA:AA,"H"),IF(Data!Z547="AM",SUMIFS(Data!AC:AC,Data!Z:Z,"TM",Data!V:V,Data!M547,AA:AA,"H"),IF(Data!Z547="AZM",SUMIFS(Data!AC:AC,Data!Z:Z,"TM",Data!U:U,Data!M547,AA:AA,"H"),IF(Data!Z547="Zone",SUMIFS(Data!AC:AC,Data!Z:Z,"TM",Data!T:T,Data!M547,AA:AA,"H"),IF(Data!Z547="Region",SUMIFS(Data!AC:AC,Data!Z:Z,"TM",Data!S:S,Data!M547,AA:AA,"H"),IF(Data!Z547="Country",SUMIFS(Data!AC:AC,Data!Z:Z,"TM",Data!R:R,Data!M547,AA:AA,"H"),"")))))))</f>
        <v>0</v>
      </c>
      <c r="AD547" s="18">
        <f>IF(Z547="TM",0,IF(Data!Z547="AAM",SUMIFS(Data!AD:AD,Data!Z:Z,"TM",Data!X:X,Data!M547,AA:AA,"H"),IF(Data!Z547="AM",SUMIFS(Data!AD:AD,Data!Z:Z,"TM",Data!V:V,Data!M547,AA:AA,"H"),IF(Data!Z547="AZM",SUMIFS(Data!AD:AD,Data!Z:Z,"TM",Data!U:U,Data!M547,AA:AA,"H"),IF(Data!Z547="Zone",SUMIFS(Data!AD:AD,Data!Z:Z,"TM",Data!T:T,Data!M547,AA:AA,"H"),IF(Data!Z547="Region",SUMIFS(Data!AD:AD,Data!Z:Z,"TM",Data!S:S,Data!M547,AA:AA,"H"),IF(Data!Z547="Country",SUMIFS(Data!AD:AD,Data!Z:Z,"TM",Data!R:R,Data!M547,AA:AA,"H"),"")))))))</f>
        <v>0</v>
      </c>
      <c r="AE547" s="27">
        <f t="shared" si="145"/>
        <v>0</v>
      </c>
      <c r="AF547" s="26">
        <f t="shared" si="146"/>
        <v>0</v>
      </c>
      <c r="AG547" s="26">
        <f t="shared" si="147"/>
        <v>0</v>
      </c>
      <c r="AH547" s="26">
        <f t="shared" si="148"/>
        <v>0</v>
      </c>
      <c r="AJ547" s="28">
        <f>IF(Z547="TM",IF(AA547="U",(SUMIFS(Orders!AG:AG,Orders!AD:AD,Data!M547,Orders!W:W,0,Orders!X:X,0)+SUMIFS(Orders!AG:AG,Orders!AD:AD,Data!M547,Orders!W:W,1,Orders!X:X,1))/12000,0),IF(Data!Z547="AAM",SUMIFS(Data!AJ:AJ,Data!Z:Z,"TM",Data!X:X,Data!M547,AA:AA,"U"),IF(Data!Z547="AM",SUMIFS(Data!AJ:AJ,Data!Z:Z,"TM",Data!V:V,Data!M547,AA:AA,"U"),IF(Data!Z547="AZM",SUMIFS(Data!AJ:AJ,Data!Z:Z,"TM",Data!U:U,Data!M547,AA:AA,"U"),IF(Data!Z547="Zone",SUMIFS(Data!AJ:AJ,Data!Z:Z,"TM",Data!T:T,Data!M547,AA:AA,"U"),IF(Data!Z547="Region",SUMIFS(Data!AJ:AJ,Data!Z:Z,"TM",Data!S:S,Data!M547,AA:AA,"U"),IF(Data!Z547="Country",SUMIFS(Data!AJ:AJ,Data!Z:Z,"TM",Data!R:R,Data!M547,AA:AA,"U"),"")))))))</f>
        <v>0</v>
      </c>
      <c r="AK547" s="18">
        <f>IF(Z547="TM",IF(AA547="U",(SUMIFS(Orders!AG:AG,Orders!AD:AD,Data!M547,Orders!W:W,0,Orders!X:X,0)+SUMIFS(Orders!AG:AG,Orders!AD:AD,Data!M547,Orders!W:W,1,Orders!X:X,1)),0),IF(Data!Z547="AAM",SUMIFS(Data!AK:AK,Data!Z:Z,"TM",Data!X:X,Data!M547,AA:AA,"U"),IF(Data!Z547="AM",SUMIFS(Data!AK:AK,Data!Z:Z,"TM",Data!V:V,Data!M547,AA:AA,"U"),IF(Data!Z547="AZM",SUMIFS(Data!AK:AK,Data!Z:Z,"TM",Data!U:U,Data!M547,AA:AA,"U"),IF(Data!Z547="Zone",SUMIFS(Data!AK:AK,Data!Z:Z,"TM",Data!T:T,Data!M547,AA:AA,"U"),IF(Data!Z547="Region",SUMIFS(Data!AK:AK,Data!Z:Z,"TM",Data!S:S,Data!M547,AA:AA,"U"),IF(Data!Z547="Country",SUMIFS(Data!AK:AK,Data!Z:Z,"TM",Data!R:R,Data!M547,AA:AA,"U"),"")))))))</f>
        <v>0</v>
      </c>
      <c r="AL547" s="18">
        <f>IF(Z547="TM",12000*0,IF(Data!Z547="AAM",SUMIFS(Data!AL:AL,Data!Z:Z,"TM",Data!X:X,Data!M547,AA:AA,"H"),IF(Data!Z547="AM",SUMIFS(Data!AL:AL,Data!Z:Z,"TM",Data!V:V,Data!M547,AA:AA,"H"),IF(Data!Z547="AZM",SUMIFS(Data!AL:AL,Data!Z:Z,"TM",Data!U:U,Data!M547,AA:AA,"H"),IF(Data!Z547="Zone",SUMIFS(Data!AL:AL,Data!Z:Z,"TM",Data!T:T,Data!M547,AA:AA,"H"),IF(Data!Z547="Region",SUMIFS(Data!AL:AL,Data!Z:Z,"TM",Data!S:S,Data!M547,AA:AA,"H"),IF(Data!Z547="Country",SUMIFS(Data!AL:AL,Data!Z:Z,"TM",Data!R:R,Data!M547,AA:AA,"H"),"")))))))</f>
        <v>0</v>
      </c>
      <c r="AM547" s="27">
        <f t="shared" si="149"/>
        <v>0</v>
      </c>
      <c r="AN547" s="26">
        <f t="shared" si="150"/>
        <v>0</v>
      </c>
      <c r="AO547" s="26">
        <f t="shared" si="151"/>
        <v>0</v>
      </c>
      <c r="AQ547" s="28">
        <f t="shared" si="152"/>
        <v>0</v>
      </c>
      <c r="AR547" s="18">
        <f t="shared" si="153"/>
        <v>0</v>
      </c>
      <c r="AS547" s="18">
        <f t="shared" si="154"/>
        <v>0</v>
      </c>
      <c r="AT547" s="27">
        <f t="shared" si="155"/>
        <v>0</v>
      </c>
      <c r="AU547" s="27"/>
      <c r="AV547" s="27"/>
      <c r="AW547" s="18">
        <f>IF(Z547="TM",(COUNTIFS(Orders!AD:AD,Data!M547,Orders!W:W,0,Orders!X:X,0,Orders!S:S,"*Ray*")+COUNTIFS(Orders!AD:AD,Data!M547,Orders!W:W,1,Orders!X:X,1,Orders!S:S,"*Ray*")+COUNTIFS(Orders!AD:AD,Data!M547,Orders!W:W,0,Orders!X:X,0,Orders!S:S,"*Fabric*")+COUNTIFS(Orders!AD:AD,Data!M547,Orders!W:W,1,Orders!X:X,1,Orders!S:S,"*Fabric*")),IF(Data!Z547="AAM",SUMIFS(Data!AW:AW,Data!Z:Z,"TM",Data!X:X,Data!M547),IF(Data!Z547="AM",SUMIFS(Data!AW:AW,Data!Z:Z,"TM",Data!V:V,Data!M547),IF(Data!Z547="AZM",SUMIFS(Data!AW:AW,Data!Z:Z,"TM",Data!U:U,Data!M547),IF(Data!Z547="Zone",SUMIFS(Data!AW:AW,Data!Z:Z,"TM",Data!T:T,Data!M547),IF(Data!Z547="Region",SUMIFS(Data!AW:AW,Data!Z:Z,"TM",Data!S:S,Data!M547),IF(Data!Z547="Country",SUMIFS(Data!AW:AW,Data!Z:Z,"TM",Data!R:R,Data!M547),0)))))))</f>
        <v>0</v>
      </c>
      <c r="AX547" s="18">
        <f>IF(Z547="TM",(COUNTIFS(Orders!AD:AD,Data!M547,Orders!W:W,0,Orders!X:X,0,Orders!S:S,"*Starter*")+COUNTIFS(Orders!AD:AD,Data!M547,Orders!W:W,1,Orders!X:X,1,Orders!S:S,"*Starter*")),IF(Data!Z547="AAM",SUMIFS(Data!AX:AX,Data!Z:Z,"TM",Data!X:X,Data!M547),IF(Data!Z547="AM",SUMIFS(Data!AX:AX,Data!Z:Z,"TM",Data!V:V,Data!M547),IF(Data!Z547="AZM",SUMIFS(Data!AX:AX,Data!Z:Z,"TM",Data!U:U,Data!M547),IF(Data!Z547="Zone",SUMIFS(Data!AX:AX,Data!Z:Z,"TM",Data!T:T,Data!M547),IF(Data!Z547="Region",SUMIFS(Data!AX:AX,Data!Z:Z,"TM",Data!S:S,Data!M547),IF(Data!Z547="Country",SUMIFS(Data!AX:AX,Data!Z:Z,"TM",Data!R:R,Data!M547),0)))))))</f>
        <v>0</v>
      </c>
      <c r="AY547" s="18">
        <f>IF(Z547="TM",(COUNTIFS(Orders!AD:AD,Data!M547,Orders!W:W,0,Orders!X:X,0,Orders!S:S,"*Pro*")+COUNTIFS(Orders!AD:AD,Data!M547,Orders!W:W,1,Orders!X:X,1,Orders!S:S,"*Pro*")),IF(Data!Z547="AAM",SUMIFS(Data!AY:AY,Data!Z:Z,"TM",Data!X:X,Data!M547),IF(Data!Z547="AM",SUMIFS(Data!AY:AY,Data!Z:Z,"TM",Data!V:V,Data!M547),IF(Data!Z547="AZM",SUMIFS(Data!AY:AY,Data!Z:Z,"TM",Data!U:U,Data!M547),IF(Data!Z547="Zone",SUMIFS(Data!AY:AY,Data!Z:Z,"TM",Data!T:T,Data!M547),IF(Data!Z547="Region",SUMIFS(Data!AY:AY,Data!Z:Z,"TM",Data!S:S,Data!M547),IF(Data!Z547="Country",SUMIFS(Data!AY:AY,Data!Z:Z,"TM",Data!R:R,Data!M547),0)))))))</f>
        <v>0</v>
      </c>
      <c r="AZ547" s="18">
        <f>IF(Z547="TM",(COUNTIFS(Orders!AD:AD,Data!M547,Orders!W:W,0,Orders!X:X,0,Orders!S:S,"*Tab*")+COUNTIFS(Orders!AD:AD,Data!M547,Orders!W:W,1,Orders!X:X,1,Orders!S:S,"*Tab*")),IF(Data!Z547="AAM",SUMIFS(Data!AZ:AZ,Data!Z:Z,"TM",Data!X:X,Data!M547),IF(Data!Z547="AM",SUMIFS(Data!AZ:AZ,Data!Z:Z,"TM",Data!V:V,Data!M547),IF(Data!Z547="AZM",SUMIFS(Data!AZ:AZ,Data!Z:Z,"TM",Data!U:U,Data!M547),IF(Data!Z547="Zone",SUMIFS(Data!AZ:AZ,Data!Z:Z,"TM",Data!T:T,Data!M547),IF(Data!Z547="Region",SUMIFS(Data!AZ:AZ,Data!Z:Z,"TM",Data!S:S,Data!M547),IF(Data!Z547="Country",SUMIFS(Data!AZ:AZ,Data!Z:Z,"TM",Data!R:R,Data!M547),0)))))))</f>
        <v>0</v>
      </c>
      <c r="BA547" s="18">
        <f>IF(Z547="TM",(COUNTIFS(Orders!AD:AD,Data!M547,Orders!W:W,0,Orders!X:X,0,Orders!S:S,"*Dental*")+COUNTIFS(Orders!AD:AD,Data!M547,Orders!W:W,1,Orders!X:X,1,Orders!S:S,"*Dental*")+COUNTIFS(Orders!AD:AD,Data!M547,Orders!W:W,0,Orders!X:X,0,Orders!S:S,"*Pediatric*")+COUNTIFS(Orders!AD:AD,Data!M547,Orders!W:W,1,Orders!X:X,1,Orders!S:S,"*Pediatric*")),IF(Data!Z547="AAM",SUMIFS(Data!BA:BA,Data!Z:Z,"TM",Data!X:X,Data!M547),IF(Data!Z547="AM",SUMIFS(Data!BA:BA,Data!Z:Z,"TM",Data!V:V,Data!M547),IF(Data!Z547="AZM",SUMIFS(Data!BA:BA,Data!Z:Z,"TM",Data!U:U,Data!M547),IF(Data!Z547="Zone",SUMIFS(Data!BA:BA,Data!Z:Z,"TM",Data!T:T,Data!M547),IF(Data!Z547="Region",SUMIFS(Data!BA:BA,Data!Z:Z,"TM",Data!S:S,Data!M547),IF(Data!Z547="Country",SUMIFS(Data!BA:BA,Data!Z:Z,"TM",Data!R:R,Data!M547),0)))))))</f>
        <v>0</v>
      </c>
      <c r="BB547" s="18">
        <f>IF(Z547="TM",(COUNTIFS(Orders!AD:AD,Data!M547,Orders!W:W,0,Orders!X:X,0,Orders!S:S,"*Fabric*")+COUNTIFS(Orders!AD:AD,Data!M547,Orders!W:W,1,Orders!X:X,1,Orders!S:S,"*Fabric*")),IF(Data!Z547="AAM",SUMIFS(Data!BB:BB,Data!Z:Z,"TM",Data!X:X,Data!M547),IF(Data!Z547="AM",SUMIFS(Data!BB:BB,Data!Z:Z,"TM",Data!V:V,Data!M547),IF(Data!Z547="AZM",SUMIFS(Data!BB:BB,Data!Z:Z,"TM",Data!U:U,Data!M547),IF(Data!Z547="Zone",SUMIFS(Data!BB:BB,Data!Z:Z,"TM",Data!T:T,Data!M547),IF(Data!Z547="Region",SUMIFS(Data!BB:BB,Data!Z:Z,"TM",Data!S:S,Data!M547),IF(Data!Z547="Country",SUMIFS(Data!BB:BB,Data!Z:Z,"TM",Data!R:R,Data!M547),0)))))))</f>
        <v>0</v>
      </c>
    </row>
    <row r="548" spans="1:54" ht="15.75" x14ac:dyDescent="0.3">
      <c r="A548" s="33" t="str">
        <f t="shared" si="156"/>
        <v/>
      </c>
      <c r="B548" s="33" t="b">
        <f t="shared" si="157"/>
        <v>1</v>
      </c>
      <c r="C548" s="33" t="e">
        <f>IF(ISERROR(SMALL($D$4:$D$594,E548)),””,SMALL($D$4:$D$594,E548))</f>
        <v>#NAME?</v>
      </c>
      <c r="D548" s="34" t="str">
        <f t="shared" si="158"/>
        <v/>
      </c>
      <c r="E548" s="33">
        <f>ROWS($E$4:E548)</f>
        <v>545</v>
      </c>
      <c r="F548" s="33">
        <f t="shared" si="159"/>
        <v>0</v>
      </c>
      <c r="G548" s="33">
        <f>IF(OR(Report!$C$7="",Report!$C$7="All Levels"),1,IF(Report!$C$7=Data!Z548,1,0))</f>
        <v>0</v>
      </c>
      <c r="H548" s="33">
        <f t="shared" si="160"/>
        <v>1</v>
      </c>
      <c r="I548" s="33">
        <f t="shared" si="161"/>
        <v>3</v>
      </c>
      <c r="J548" s="33">
        <f>IF(OR(Report!$F$7="",Report!$F$7="All AMs"),1,IF(Report!$F$7=Data!W548,1,0))</f>
        <v>1</v>
      </c>
      <c r="K548" s="33">
        <f>IF(OR(Report!$E$7="",Report!$E$7="All Zones"),1,IF(Report!$E$7=Data!P548,1,0))</f>
        <v>1</v>
      </c>
      <c r="L548" s="33">
        <f>IF(OR(Report!$D$7="",Report!$D$7="All Regions"),1,IF(Report!$D$7=Data!O548,1,0))</f>
        <v>1</v>
      </c>
      <c r="M548" s="67" t="s">
        <v>629</v>
      </c>
      <c r="N548" s="67" t="s">
        <v>1398</v>
      </c>
      <c r="O548" s="68" t="s">
        <v>21</v>
      </c>
      <c r="P548" s="68" t="s">
        <v>692</v>
      </c>
      <c r="Q548" s="68" t="s">
        <v>861</v>
      </c>
      <c r="R548" s="67" t="s">
        <v>777</v>
      </c>
      <c r="S548" s="67" t="s">
        <v>757</v>
      </c>
      <c r="T548" s="67" t="s">
        <v>761</v>
      </c>
      <c r="U548" s="67" t="s">
        <v>790</v>
      </c>
      <c r="V548" s="67" t="s">
        <v>860</v>
      </c>
      <c r="W548" s="67" t="s">
        <v>741</v>
      </c>
      <c r="X548" s="67"/>
      <c r="Y548" s="68" t="s">
        <v>361</v>
      </c>
      <c r="Z548" s="68" t="s">
        <v>13</v>
      </c>
      <c r="AA548" s="68" t="s">
        <v>70</v>
      </c>
      <c r="AB548" s="18">
        <f>IF(Z548="TM",IF(AA548="H",(COUNTIFS(Orders!AD:AD,Data!M548,Orders!W:W,0,Orders!X:X,0)+COUNTIFS(Orders!AD:AD,Data!M548,Orders!W:W,1,Orders!X:X,1)),0),IF(Data!Z548="AAM",SUMIFS(Data!AB:AB,Data!Z:Z,"TM",Data!X:X,Data!M548,AA:AA,"H"),IF(Data!Z548="AM",SUMIFS(Data!AB:AB,Data!Z:Z,"TM",Data!V:V,Data!M548,AA:AA,"H"),IF(Data!Z548="AZM",SUMIFS(Data!AB:AB,Data!Z:Z,"TM",Data!U:U,Data!M548,AA:AA,"H"),IF(Data!Z548="ZM",SUMIFS(Data!AB:AB,Data!Z:Z,"TM",Data!T:T,Data!M548,AA:AA,"H"),IF(Data!Z548="RM",SUMIFS(Data!AB:AB,Data!Z:Z,"TM",Data!S:S,Data!M548,AA:AA,"H"),IF(Data!Z548="CM",SUMIFS(Data!AB:AB,Data!Z:Z,"TM",Data!R:R,Data!M548,AA:AA,"H"),"")))))))</f>
        <v>0</v>
      </c>
      <c r="AC548" s="28">
        <f>IF(Z548="TM",IF(AA548="H",(SUMIFS(Orders!AG:AG,Orders!AD:AD,Data!M548,Orders!W:W,0,Orders!X:X,0)+SUMIFS(Orders!AG:AG,Orders!AD:AD,Data!M548,Orders!W:W,1,Orders!X:X,1))/12000,0),IF(Data!Z548="AAM",SUMIFS(Data!AC:AC,Data!Z:Z,"TM",Data!X:X,Data!M548,AA:AA,"H"),IF(Data!Z548="AM",SUMIFS(Data!AC:AC,Data!Z:Z,"TM",Data!V:V,Data!M548,AA:AA,"H"),IF(Data!Z548="AZM",SUMIFS(Data!AC:AC,Data!Z:Z,"TM",Data!U:U,Data!M548,AA:AA,"H"),IF(Data!Z548="Zone",SUMIFS(Data!AC:AC,Data!Z:Z,"TM",Data!T:T,Data!M548,AA:AA,"H"),IF(Data!Z548="Region",SUMIFS(Data!AC:AC,Data!Z:Z,"TM",Data!S:S,Data!M548,AA:AA,"H"),IF(Data!Z548="Country",SUMIFS(Data!AC:AC,Data!Z:Z,"TM",Data!R:R,Data!M548,AA:AA,"H"),"")))))))</f>
        <v>0</v>
      </c>
      <c r="AD548" s="18">
        <f>IF(Z548="TM",0,IF(Data!Z548="AAM",SUMIFS(Data!AD:AD,Data!Z:Z,"TM",Data!X:X,Data!M548,AA:AA,"H"),IF(Data!Z548="AM",SUMIFS(Data!AD:AD,Data!Z:Z,"TM",Data!V:V,Data!M548,AA:AA,"H"),IF(Data!Z548="AZM",SUMIFS(Data!AD:AD,Data!Z:Z,"TM",Data!U:U,Data!M548,AA:AA,"H"),IF(Data!Z548="Zone",SUMIFS(Data!AD:AD,Data!Z:Z,"TM",Data!T:T,Data!M548,AA:AA,"H"),IF(Data!Z548="Region",SUMIFS(Data!AD:AD,Data!Z:Z,"TM",Data!S:S,Data!M548,AA:AA,"H"),IF(Data!Z548="Country",SUMIFS(Data!AD:AD,Data!Z:Z,"TM",Data!R:R,Data!M548,AA:AA,"H"),"")))))))</f>
        <v>0</v>
      </c>
      <c r="AE548" s="27">
        <f t="shared" si="145"/>
        <v>0</v>
      </c>
      <c r="AF548" s="26">
        <f t="shared" si="146"/>
        <v>0</v>
      </c>
      <c r="AG548" s="26">
        <f t="shared" si="147"/>
        <v>0</v>
      </c>
      <c r="AH548" s="26">
        <f t="shared" si="148"/>
        <v>0</v>
      </c>
      <c r="AJ548" s="28">
        <f>IF(Z548="TM",IF(AA548="U",(SUMIFS(Orders!AG:AG,Orders!AD:AD,Data!M548,Orders!W:W,0,Orders!X:X,0)+SUMIFS(Orders!AG:AG,Orders!AD:AD,Data!M548,Orders!W:W,1,Orders!X:X,1))/12000,0),IF(Data!Z548="AAM",SUMIFS(Data!AJ:AJ,Data!Z:Z,"TM",Data!X:X,Data!M548,AA:AA,"U"),IF(Data!Z548="AM",SUMIFS(Data!AJ:AJ,Data!Z:Z,"TM",Data!V:V,Data!M548,AA:AA,"U"),IF(Data!Z548="AZM",SUMIFS(Data!AJ:AJ,Data!Z:Z,"TM",Data!U:U,Data!M548,AA:AA,"U"),IF(Data!Z548="Zone",SUMIFS(Data!AJ:AJ,Data!Z:Z,"TM",Data!T:T,Data!M548,AA:AA,"U"),IF(Data!Z548="Region",SUMIFS(Data!AJ:AJ,Data!Z:Z,"TM",Data!S:S,Data!M548,AA:AA,"U"),IF(Data!Z548="Country",SUMIFS(Data!AJ:AJ,Data!Z:Z,"TM",Data!R:R,Data!M548,AA:AA,"U"),"")))))))</f>
        <v>0</v>
      </c>
      <c r="AK548" s="18">
        <f>IF(Z548="TM",IF(AA548="U",(SUMIFS(Orders!AG:AG,Orders!AD:AD,Data!M548,Orders!W:W,0,Orders!X:X,0)+SUMIFS(Orders!AG:AG,Orders!AD:AD,Data!M548,Orders!W:W,1,Orders!X:X,1)),0),IF(Data!Z548="AAM",SUMIFS(Data!AK:AK,Data!Z:Z,"TM",Data!X:X,Data!M548,AA:AA,"U"),IF(Data!Z548="AM",SUMIFS(Data!AK:AK,Data!Z:Z,"TM",Data!V:V,Data!M548,AA:AA,"U"),IF(Data!Z548="AZM",SUMIFS(Data!AK:AK,Data!Z:Z,"TM",Data!U:U,Data!M548,AA:AA,"U"),IF(Data!Z548="Zone",SUMIFS(Data!AK:AK,Data!Z:Z,"TM",Data!T:T,Data!M548,AA:AA,"U"),IF(Data!Z548="Region",SUMIFS(Data!AK:AK,Data!Z:Z,"TM",Data!S:S,Data!M548,AA:AA,"U"),IF(Data!Z548="Country",SUMIFS(Data!AK:AK,Data!Z:Z,"TM",Data!R:R,Data!M548,AA:AA,"U"),"")))))))</f>
        <v>0</v>
      </c>
      <c r="AL548" s="18">
        <f>IF(Z548="TM",12000*0,IF(Data!Z548="AAM",SUMIFS(Data!AL:AL,Data!Z:Z,"TM",Data!X:X,Data!M548,AA:AA,"H"),IF(Data!Z548="AM",SUMIFS(Data!AL:AL,Data!Z:Z,"TM",Data!V:V,Data!M548,AA:AA,"H"),IF(Data!Z548="AZM",SUMIFS(Data!AL:AL,Data!Z:Z,"TM",Data!U:U,Data!M548,AA:AA,"H"),IF(Data!Z548="Zone",SUMIFS(Data!AL:AL,Data!Z:Z,"TM",Data!T:T,Data!M548,AA:AA,"H"),IF(Data!Z548="Region",SUMIFS(Data!AL:AL,Data!Z:Z,"TM",Data!S:S,Data!M548,AA:AA,"H"),IF(Data!Z548="Country",SUMIFS(Data!AL:AL,Data!Z:Z,"TM",Data!R:R,Data!M548,AA:AA,"H"),"")))))))</f>
        <v>0</v>
      </c>
      <c r="AM548" s="27">
        <f t="shared" si="149"/>
        <v>0</v>
      </c>
      <c r="AN548" s="26">
        <f t="shared" si="150"/>
        <v>0</v>
      </c>
      <c r="AO548" s="26">
        <f t="shared" si="151"/>
        <v>0</v>
      </c>
      <c r="AQ548" s="28">
        <f t="shared" si="152"/>
        <v>0</v>
      </c>
      <c r="AR548" s="18">
        <f t="shared" si="153"/>
        <v>0</v>
      </c>
      <c r="AS548" s="18">
        <f t="shared" si="154"/>
        <v>0</v>
      </c>
      <c r="AT548" s="27">
        <f t="shared" si="155"/>
        <v>0</v>
      </c>
      <c r="AU548" s="27"/>
      <c r="AV548" s="27"/>
      <c r="AW548" s="18">
        <f>IF(Z548="TM",(COUNTIFS(Orders!AD:AD,Data!M548,Orders!W:W,0,Orders!X:X,0,Orders!S:S,"*Ray*")+COUNTIFS(Orders!AD:AD,Data!M548,Orders!W:W,1,Orders!X:X,1,Orders!S:S,"*Ray*")+COUNTIFS(Orders!AD:AD,Data!M548,Orders!W:W,0,Orders!X:X,0,Orders!S:S,"*Fabric*")+COUNTIFS(Orders!AD:AD,Data!M548,Orders!W:W,1,Orders!X:X,1,Orders!S:S,"*Fabric*")),IF(Data!Z548="AAM",SUMIFS(Data!AW:AW,Data!Z:Z,"TM",Data!X:X,Data!M548),IF(Data!Z548="AM",SUMIFS(Data!AW:AW,Data!Z:Z,"TM",Data!V:V,Data!M548),IF(Data!Z548="AZM",SUMIFS(Data!AW:AW,Data!Z:Z,"TM",Data!U:U,Data!M548),IF(Data!Z548="Zone",SUMIFS(Data!AW:AW,Data!Z:Z,"TM",Data!T:T,Data!M548),IF(Data!Z548="Region",SUMIFS(Data!AW:AW,Data!Z:Z,"TM",Data!S:S,Data!M548),IF(Data!Z548="Country",SUMIFS(Data!AW:AW,Data!Z:Z,"TM",Data!R:R,Data!M548),0)))))))</f>
        <v>0</v>
      </c>
      <c r="AX548" s="18">
        <f>IF(Z548="TM",(COUNTIFS(Orders!AD:AD,Data!M548,Orders!W:W,0,Orders!X:X,0,Orders!S:S,"*Starter*")+COUNTIFS(Orders!AD:AD,Data!M548,Orders!W:W,1,Orders!X:X,1,Orders!S:S,"*Starter*")),IF(Data!Z548="AAM",SUMIFS(Data!AX:AX,Data!Z:Z,"TM",Data!X:X,Data!M548),IF(Data!Z548="AM",SUMIFS(Data!AX:AX,Data!Z:Z,"TM",Data!V:V,Data!M548),IF(Data!Z548="AZM",SUMIFS(Data!AX:AX,Data!Z:Z,"TM",Data!U:U,Data!M548),IF(Data!Z548="Zone",SUMIFS(Data!AX:AX,Data!Z:Z,"TM",Data!T:T,Data!M548),IF(Data!Z548="Region",SUMIFS(Data!AX:AX,Data!Z:Z,"TM",Data!S:S,Data!M548),IF(Data!Z548="Country",SUMIFS(Data!AX:AX,Data!Z:Z,"TM",Data!R:R,Data!M548),0)))))))</f>
        <v>0</v>
      </c>
      <c r="AY548" s="18">
        <f>IF(Z548="TM",(COUNTIFS(Orders!AD:AD,Data!M548,Orders!W:W,0,Orders!X:X,0,Orders!S:S,"*Pro*")+COUNTIFS(Orders!AD:AD,Data!M548,Orders!W:W,1,Orders!X:X,1,Orders!S:S,"*Pro*")),IF(Data!Z548="AAM",SUMIFS(Data!AY:AY,Data!Z:Z,"TM",Data!X:X,Data!M548),IF(Data!Z548="AM",SUMIFS(Data!AY:AY,Data!Z:Z,"TM",Data!V:V,Data!M548),IF(Data!Z548="AZM",SUMIFS(Data!AY:AY,Data!Z:Z,"TM",Data!U:U,Data!M548),IF(Data!Z548="Zone",SUMIFS(Data!AY:AY,Data!Z:Z,"TM",Data!T:T,Data!M548),IF(Data!Z548="Region",SUMIFS(Data!AY:AY,Data!Z:Z,"TM",Data!S:S,Data!M548),IF(Data!Z548="Country",SUMIFS(Data!AY:AY,Data!Z:Z,"TM",Data!R:R,Data!M548),0)))))))</f>
        <v>0</v>
      </c>
      <c r="AZ548" s="18">
        <f>IF(Z548="TM",(COUNTIFS(Orders!AD:AD,Data!M548,Orders!W:W,0,Orders!X:X,0,Orders!S:S,"*Tab*")+COUNTIFS(Orders!AD:AD,Data!M548,Orders!W:W,1,Orders!X:X,1,Orders!S:S,"*Tab*")),IF(Data!Z548="AAM",SUMIFS(Data!AZ:AZ,Data!Z:Z,"TM",Data!X:X,Data!M548),IF(Data!Z548="AM",SUMIFS(Data!AZ:AZ,Data!Z:Z,"TM",Data!V:V,Data!M548),IF(Data!Z548="AZM",SUMIFS(Data!AZ:AZ,Data!Z:Z,"TM",Data!U:U,Data!M548),IF(Data!Z548="Zone",SUMIFS(Data!AZ:AZ,Data!Z:Z,"TM",Data!T:T,Data!M548),IF(Data!Z548="Region",SUMIFS(Data!AZ:AZ,Data!Z:Z,"TM",Data!S:S,Data!M548),IF(Data!Z548="Country",SUMIFS(Data!AZ:AZ,Data!Z:Z,"TM",Data!R:R,Data!M548),0)))))))</f>
        <v>0</v>
      </c>
      <c r="BA548" s="18">
        <f>IF(Z548="TM",(COUNTIFS(Orders!AD:AD,Data!M548,Orders!W:W,0,Orders!X:X,0,Orders!S:S,"*Dental*")+COUNTIFS(Orders!AD:AD,Data!M548,Orders!W:W,1,Orders!X:X,1,Orders!S:S,"*Dental*")+COUNTIFS(Orders!AD:AD,Data!M548,Orders!W:W,0,Orders!X:X,0,Orders!S:S,"*Pediatric*")+COUNTIFS(Orders!AD:AD,Data!M548,Orders!W:W,1,Orders!X:X,1,Orders!S:S,"*Pediatric*")),IF(Data!Z548="AAM",SUMIFS(Data!BA:BA,Data!Z:Z,"TM",Data!X:X,Data!M548),IF(Data!Z548="AM",SUMIFS(Data!BA:BA,Data!Z:Z,"TM",Data!V:V,Data!M548),IF(Data!Z548="AZM",SUMIFS(Data!BA:BA,Data!Z:Z,"TM",Data!U:U,Data!M548),IF(Data!Z548="Zone",SUMIFS(Data!BA:BA,Data!Z:Z,"TM",Data!T:T,Data!M548),IF(Data!Z548="Region",SUMIFS(Data!BA:BA,Data!Z:Z,"TM",Data!S:S,Data!M548),IF(Data!Z548="Country",SUMIFS(Data!BA:BA,Data!Z:Z,"TM",Data!R:R,Data!M548),0)))))))</f>
        <v>0</v>
      </c>
      <c r="BB548" s="18">
        <f>IF(Z548="TM",(COUNTIFS(Orders!AD:AD,Data!M548,Orders!W:W,0,Orders!X:X,0,Orders!S:S,"*Fabric*")+COUNTIFS(Orders!AD:AD,Data!M548,Orders!W:W,1,Orders!X:X,1,Orders!S:S,"*Fabric*")),IF(Data!Z548="AAM",SUMIFS(Data!BB:BB,Data!Z:Z,"TM",Data!X:X,Data!M548),IF(Data!Z548="AM",SUMIFS(Data!BB:BB,Data!Z:Z,"TM",Data!V:V,Data!M548),IF(Data!Z548="AZM",SUMIFS(Data!BB:BB,Data!Z:Z,"TM",Data!U:U,Data!M548),IF(Data!Z548="Zone",SUMIFS(Data!BB:BB,Data!Z:Z,"TM",Data!T:T,Data!M548),IF(Data!Z548="Region",SUMIFS(Data!BB:BB,Data!Z:Z,"TM",Data!S:S,Data!M548),IF(Data!Z548="Country",SUMIFS(Data!BB:BB,Data!Z:Z,"TM",Data!R:R,Data!M548),0)))))))</f>
        <v>0</v>
      </c>
    </row>
    <row r="549" spans="1:54" ht="15.75" x14ac:dyDescent="0.3">
      <c r="A549" s="33" t="str">
        <f t="shared" si="156"/>
        <v/>
      </c>
      <c r="B549" s="33" t="b">
        <f t="shared" si="157"/>
        <v>1</v>
      </c>
      <c r="C549" s="33" t="e">
        <f>IF(ISERROR(SMALL($D$4:$D$594,E549)),””,SMALL($D$4:$D$594,E549))</f>
        <v>#NAME?</v>
      </c>
      <c r="D549" s="34" t="str">
        <f t="shared" si="158"/>
        <v/>
      </c>
      <c r="E549" s="33">
        <f>ROWS($E$4:E549)</f>
        <v>546</v>
      </c>
      <c r="F549" s="33">
        <f t="shared" si="159"/>
        <v>0</v>
      </c>
      <c r="G549" s="33">
        <f>IF(OR(Report!$C$7="",Report!$C$7="All Levels"),1,IF(Report!$C$7=Data!Z549,1,0))</f>
        <v>0</v>
      </c>
      <c r="H549" s="33">
        <f t="shared" si="160"/>
        <v>1</v>
      </c>
      <c r="I549" s="33">
        <f t="shared" si="161"/>
        <v>3</v>
      </c>
      <c r="J549" s="33">
        <f>IF(OR(Report!$F$7="",Report!$F$7="All AMs"),1,IF(Report!$F$7=Data!W549,1,0))</f>
        <v>1</v>
      </c>
      <c r="K549" s="33">
        <f>IF(OR(Report!$E$7="",Report!$E$7="All Zones"),1,IF(Report!$E$7=Data!P549,1,0))</f>
        <v>1</v>
      </c>
      <c r="L549" s="33">
        <f>IF(OR(Report!$D$7="",Report!$D$7="All Regions"),1,IF(Report!$D$7=Data!O549,1,0))</f>
        <v>1</v>
      </c>
      <c r="M549" s="67" t="s">
        <v>517</v>
      </c>
      <c r="N549" s="67" t="s">
        <v>1399</v>
      </c>
      <c r="O549" s="68" t="s">
        <v>21</v>
      </c>
      <c r="P549" s="68" t="s">
        <v>692</v>
      </c>
      <c r="Q549" s="68" t="s">
        <v>862</v>
      </c>
      <c r="R549" s="67" t="s">
        <v>777</v>
      </c>
      <c r="S549" s="67" t="s">
        <v>757</v>
      </c>
      <c r="T549" s="67" t="s">
        <v>761</v>
      </c>
      <c r="U549" s="67" t="s">
        <v>790</v>
      </c>
      <c r="V549" s="67" t="s">
        <v>652</v>
      </c>
      <c r="W549" s="67" t="s">
        <v>742</v>
      </c>
      <c r="X549" s="67"/>
      <c r="Y549" s="68" t="s">
        <v>361</v>
      </c>
      <c r="Z549" s="68" t="s">
        <v>13</v>
      </c>
      <c r="AA549" s="68" t="s">
        <v>70</v>
      </c>
      <c r="AB549" s="18">
        <f>IF(Z549="TM",IF(AA549="H",(COUNTIFS(Orders!AD:AD,Data!M549,Orders!W:W,0,Orders!X:X,0)+COUNTIFS(Orders!AD:AD,Data!M549,Orders!W:W,1,Orders!X:X,1)),0),IF(Data!Z549="AAM",SUMIFS(Data!AB:AB,Data!Z:Z,"TM",Data!X:X,Data!M549,AA:AA,"H"),IF(Data!Z549="AM",SUMIFS(Data!AB:AB,Data!Z:Z,"TM",Data!V:V,Data!M549,AA:AA,"H"),IF(Data!Z549="AZM",SUMIFS(Data!AB:AB,Data!Z:Z,"TM",Data!U:U,Data!M549,AA:AA,"H"),IF(Data!Z549="ZM",SUMIFS(Data!AB:AB,Data!Z:Z,"TM",Data!T:T,Data!M549,AA:AA,"H"),IF(Data!Z549="RM",SUMIFS(Data!AB:AB,Data!Z:Z,"TM",Data!S:S,Data!M549,AA:AA,"H"),IF(Data!Z549="CM",SUMIFS(Data!AB:AB,Data!Z:Z,"TM",Data!R:R,Data!M549,AA:AA,"H"),"")))))))</f>
        <v>0</v>
      </c>
      <c r="AC549" s="28">
        <f>IF(Z549="TM",IF(AA549="H",(SUMIFS(Orders!AG:AG,Orders!AD:AD,Data!M549,Orders!W:W,0,Orders!X:X,0)+SUMIFS(Orders!AG:AG,Orders!AD:AD,Data!M549,Orders!W:W,1,Orders!X:X,1))/12000,0),IF(Data!Z549="AAM",SUMIFS(Data!AC:AC,Data!Z:Z,"TM",Data!X:X,Data!M549,AA:AA,"H"),IF(Data!Z549="AM",SUMIFS(Data!AC:AC,Data!Z:Z,"TM",Data!V:V,Data!M549,AA:AA,"H"),IF(Data!Z549="AZM",SUMIFS(Data!AC:AC,Data!Z:Z,"TM",Data!U:U,Data!M549,AA:AA,"H"),IF(Data!Z549="Zone",SUMIFS(Data!AC:AC,Data!Z:Z,"TM",Data!T:T,Data!M549,AA:AA,"H"),IF(Data!Z549="Region",SUMIFS(Data!AC:AC,Data!Z:Z,"TM",Data!S:S,Data!M549,AA:AA,"H"),IF(Data!Z549="Country",SUMIFS(Data!AC:AC,Data!Z:Z,"TM",Data!R:R,Data!M549,AA:AA,"H"),"")))))))</f>
        <v>0</v>
      </c>
      <c r="AD549" s="18">
        <f>IF(Z549="TM",0,IF(Data!Z549="AAM",SUMIFS(Data!AD:AD,Data!Z:Z,"TM",Data!X:X,Data!M549,AA:AA,"H"),IF(Data!Z549="AM",SUMIFS(Data!AD:AD,Data!Z:Z,"TM",Data!V:V,Data!M549,AA:AA,"H"),IF(Data!Z549="AZM",SUMIFS(Data!AD:AD,Data!Z:Z,"TM",Data!U:U,Data!M549,AA:AA,"H"),IF(Data!Z549="Zone",SUMIFS(Data!AD:AD,Data!Z:Z,"TM",Data!T:T,Data!M549,AA:AA,"H"),IF(Data!Z549="Region",SUMIFS(Data!AD:AD,Data!Z:Z,"TM",Data!S:S,Data!M549,AA:AA,"H"),IF(Data!Z549="Country",SUMIFS(Data!AD:AD,Data!Z:Z,"TM",Data!R:R,Data!M549,AA:AA,"H"),"")))))))</f>
        <v>0</v>
      </c>
      <c r="AE549" s="27">
        <f t="shared" si="145"/>
        <v>0</v>
      </c>
      <c r="AF549" s="26">
        <f t="shared" si="146"/>
        <v>0</v>
      </c>
      <c r="AG549" s="26">
        <f t="shared" si="147"/>
        <v>0</v>
      </c>
      <c r="AH549" s="26">
        <f t="shared" si="148"/>
        <v>0</v>
      </c>
      <c r="AJ549" s="28">
        <f>IF(Z549="TM",IF(AA549="U",(SUMIFS(Orders!AG:AG,Orders!AD:AD,Data!M549,Orders!W:W,0,Orders!X:X,0)+SUMIFS(Orders!AG:AG,Orders!AD:AD,Data!M549,Orders!W:W,1,Orders!X:X,1))/12000,0),IF(Data!Z549="AAM",SUMIFS(Data!AJ:AJ,Data!Z:Z,"TM",Data!X:X,Data!M549,AA:AA,"U"),IF(Data!Z549="AM",SUMIFS(Data!AJ:AJ,Data!Z:Z,"TM",Data!V:V,Data!M549,AA:AA,"U"),IF(Data!Z549="AZM",SUMIFS(Data!AJ:AJ,Data!Z:Z,"TM",Data!U:U,Data!M549,AA:AA,"U"),IF(Data!Z549="Zone",SUMIFS(Data!AJ:AJ,Data!Z:Z,"TM",Data!T:T,Data!M549,AA:AA,"U"),IF(Data!Z549="Region",SUMIFS(Data!AJ:AJ,Data!Z:Z,"TM",Data!S:S,Data!M549,AA:AA,"U"),IF(Data!Z549="Country",SUMIFS(Data!AJ:AJ,Data!Z:Z,"TM",Data!R:R,Data!M549,AA:AA,"U"),"")))))))</f>
        <v>0</v>
      </c>
      <c r="AK549" s="18">
        <f>IF(Z549="TM",IF(AA549="U",(SUMIFS(Orders!AG:AG,Orders!AD:AD,Data!M549,Orders!W:W,0,Orders!X:X,0)+SUMIFS(Orders!AG:AG,Orders!AD:AD,Data!M549,Orders!W:W,1,Orders!X:X,1)),0),IF(Data!Z549="AAM",SUMIFS(Data!AK:AK,Data!Z:Z,"TM",Data!X:X,Data!M549,AA:AA,"U"),IF(Data!Z549="AM",SUMIFS(Data!AK:AK,Data!Z:Z,"TM",Data!V:V,Data!M549,AA:AA,"U"),IF(Data!Z549="AZM",SUMIFS(Data!AK:AK,Data!Z:Z,"TM",Data!U:U,Data!M549,AA:AA,"U"),IF(Data!Z549="Zone",SUMIFS(Data!AK:AK,Data!Z:Z,"TM",Data!T:T,Data!M549,AA:AA,"U"),IF(Data!Z549="Region",SUMIFS(Data!AK:AK,Data!Z:Z,"TM",Data!S:S,Data!M549,AA:AA,"U"),IF(Data!Z549="Country",SUMIFS(Data!AK:AK,Data!Z:Z,"TM",Data!R:R,Data!M549,AA:AA,"U"),"")))))))</f>
        <v>0</v>
      </c>
      <c r="AL549" s="18">
        <f>IF(Z549="TM",12000*0,IF(Data!Z549="AAM",SUMIFS(Data!AL:AL,Data!Z:Z,"TM",Data!X:X,Data!M549,AA:AA,"H"),IF(Data!Z549="AM",SUMIFS(Data!AL:AL,Data!Z:Z,"TM",Data!V:V,Data!M549,AA:AA,"H"),IF(Data!Z549="AZM",SUMIFS(Data!AL:AL,Data!Z:Z,"TM",Data!U:U,Data!M549,AA:AA,"H"),IF(Data!Z549="Zone",SUMIFS(Data!AL:AL,Data!Z:Z,"TM",Data!T:T,Data!M549,AA:AA,"H"),IF(Data!Z549="Region",SUMIFS(Data!AL:AL,Data!Z:Z,"TM",Data!S:S,Data!M549,AA:AA,"H"),IF(Data!Z549="Country",SUMIFS(Data!AL:AL,Data!Z:Z,"TM",Data!R:R,Data!M549,AA:AA,"H"),"")))))))</f>
        <v>0</v>
      </c>
      <c r="AM549" s="27">
        <f t="shared" si="149"/>
        <v>0</v>
      </c>
      <c r="AN549" s="26">
        <f t="shared" si="150"/>
        <v>0</v>
      </c>
      <c r="AO549" s="26">
        <f t="shared" si="151"/>
        <v>0</v>
      </c>
      <c r="AQ549" s="28">
        <f t="shared" si="152"/>
        <v>0</v>
      </c>
      <c r="AR549" s="18">
        <f t="shared" si="153"/>
        <v>0</v>
      </c>
      <c r="AS549" s="18">
        <f t="shared" si="154"/>
        <v>0</v>
      </c>
      <c r="AT549" s="27">
        <f t="shared" si="155"/>
        <v>0</v>
      </c>
      <c r="AU549" s="27"/>
      <c r="AV549" s="27"/>
      <c r="AW549" s="18">
        <f>IF(Z549="TM",(COUNTIFS(Orders!AD:AD,Data!M549,Orders!W:W,0,Orders!X:X,0,Orders!S:S,"*Ray*")+COUNTIFS(Orders!AD:AD,Data!M549,Orders!W:W,1,Orders!X:X,1,Orders!S:S,"*Ray*")+COUNTIFS(Orders!AD:AD,Data!M549,Orders!W:W,0,Orders!X:X,0,Orders!S:S,"*Fabric*")+COUNTIFS(Orders!AD:AD,Data!M549,Orders!W:W,1,Orders!X:X,1,Orders!S:S,"*Fabric*")),IF(Data!Z549="AAM",SUMIFS(Data!AW:AW,Data!Z:Z,"TM",Data!X:X,Data!M549),IF(Data!Z549="AM",SUMIFS(Data!AW:AW,Data!Z:Z,"TM",Data!V:V,Data!M549),IF(Data!Z549="AZM",SUMIFS(Data!AW:AW,Data!Z:Z,"TM",Data!U:U,Data!M549),IF(Data!Z549="Zone",SUMIFS(Data!AW:AW,Data!Z:Z,"TM",Data!T:T,Data!M549),IF(Data!Z549="Region",SUMIFS(Data!AW:AW,Data!Z:Z,"TM",Data!S:S,Data!M549),IF(Data!Z549="Country",SUMIFS(Data!AW:AW,Data!Z:Z,"TM",Data!R:R,Data!M549),0)))))))</f>
        <v>0</v>
      </c>
      <c r="AX549" s="18">
        <f>IF(Z549="TM",(COUNTIFS(Orders!AD:AD,Data!M549,Orders!W:W,0,Orders!X:X,0,Orders!S:S,"*Starter*")+COUNTIFS(Orders!AD:AD,Data!M549,Orders!W:W,1,Orders!X:X,1,Orders!S:S,"*Starter*")),IF(Data!Z549="AAM",SUMIFS(Data!AX:AX,Data!Z:Z,"TM",Data!X:X,Data!M549),IF(Data!Z549="AM",SUMIFS(Data!AX:AX,Data!Z:Z,"TM",Data!V:V,Data!M549),IF(Data!Z549="AZM",SUMIFS(Data!AX:AX,Data!Z:Z,"TM",Data!U:U,Data!M549),IF(Data!Z549="Zone",SUMIFS(Data!AX:AX,Data!Z:Z,"TM",Data!T:T,Data!M549),IF(Data!Z549="Region",SUMIFS(Data!AX:AX,Data!Z:Z,"TM",Data!S:S,Data!M549),IF(Data!Z549="Country",SUMIFS(Data!AX:AX,Data!Z:Z,"TM",Data!R:R,Data!M549),0)))))))</f>
        <v>0</v>
      </c>
      <c r="AY549" s="18">
        <f>IF(Z549="TM",(COUNTIFS(Orders!AD:AD,Data!M549,Orders!W:W,0,Orders!X:X,0,Orders!S:S,"*Pro*")+COUNTIFS(Orders!AD:AD,Data!M549,Orders!W:W,1,Orders!X:X,1,Orders!S:S,"*Pro*")),IF(Data!Z549="AAM",SUMIFS(Data!AY:AY,Data!Z:Z,"TM",Data!X:X,Data!M549),IF(Data!Z549="AM",SUMIFS(Data!AY:AY,Data!Z:Z,"TM",Data!V:V,Data!M549),IF(Data!Z549="AZM",SUMIFS(Data!AY:AY,Data!Z:Z,"TM",Data!U:U,Data!M549),IF(Data!Z549="Zone",SUMIFS(Data!AY:AY,Data!Z:Z,"TM",Data!T:T,Data!M549),IF(Data!Z549="Region",SUMIFS(Data!AY:AY,Data!Z:Z,"TM",Data!S:S,Data!M549),IF(Data!Z549="Country",SUMIFS(Data!AY:AY,Data!Z:Z,"TM",Data!R:R,Data!M549),0)))))))</f>
        <v>0</v>
      </c>
      <c r="AZ549" s="18">
        <f>IF(Z549="TM",(COUNTIFS(Orders!AD:AD,Data!M549,Orders!W:W,0,Orders!X:X,0,Orders!S:S,"*Tab*")+COUNTIFS(Orders!AD:AD,Data!M549,Orders!W:W,1,Orders!X:X,1,Orders!S:S,"*Tab*")),IF(Data!Z549="AAM",SUMIFS(Data!AZ:AZ,Data!Z:Z,"TM",Data!X:X,Data!M549),IF(Data!Z549="AM",SUMIFS(Data!AZ:AZ,Data!Z:Z,"TM",Data!V:V,Data!M549),IF(Data!Z549="AZM",SUMIFS(Data!AZ:AZ,Data!Z:Z,"TM",Data!U:U,Data!M549),IF(Data!Z549="Zone",SUMIFS(Data!AZ:AZ,Data!Z:Z,"TM",Data!T:T,Data!M549),IF(Data!Z549="Region",SUMIFS(Data!AZ:AZ,Data!Z:Z,"TM",Data!S:S,Data!M549),IF(Data!Z549="Country",SUMIFS(Data!AZ:AZ,Data!Z:Z,"TM",Data!R:R,Data!M549),0)))))))</f>
        <v>0</v>
      </c>
      <c r="BA549" s="18">
        <f>IF(Z549="TM",(COUNTIFS(Orders!AD:AD,Data!M549,Orders!W:W,0,Orders!X:X,0,Orders!S:S,"*Dental*")+COUNTIFS(Orders!AD:AD,Data!M549,Orders!W:W,1,Orders!X:X,1,Orders!S:S,"*Dental*")+COUNTIFS(Orders!AD:AD,Data!M549,Orders!W:W,0,Orders!X:X,0,Orders!S:S,"*Pediatric*")+COUNTIFS(Orders!AD:AD,Data!M549,Orders!W:W,1,Orders!X:X,1,Orders!S:S,"*Pediatric*")),IF(Data!Z549="AAM",SUMIFS(Data!BA:BA,Data!Z:Z,"TM",Data!X:X,Data!M549),IF(Data!Z549="AM",SUMIFS(Data!BA:BA,Data!Z:Z,"TM",Data!V:V,Data!M549),IF(Data!Z549="AZM",SUMIFS(Data!BA:BA,Data!Z:Z,"TM",Data!U:U,Data!M549),IF(Data!Z549="Zone",SUMIFS(Data!BA:BA,Data!Z:Z,"TM",Data!T:T,Data!M549),IF(Data!Z549="Region",SUMIFS(Data!BA:BA,Data!Z:Z,"TM",Data!S:S,Data!M549),IF(Data!Z549="Country",SUMIFS(Data!BA:BA,Data!Z:Z,"TM",Data!R:R,Data!M549),0)))))))</f>
        <v>0</v>
      </c>
      <c r="BB549" s="18">
        <f>IF(Z549="TM",(COUNTIFS(Orders!AD:AD,Data!M549,Orders!W:W,0,Orders!X:X,0,Orders!S:S,"*Fabric*")+COUNTIFS(Orders!AD:AD,Data!M549,Orders!W:W,1,Orders!X:X,1,Orders!S:S,"*Fabric*")),IF(Data!Z549="AAM",SUMIFS(Data!BB:BB,Data!Z:Z,"TM",Data!X:X,Data!M549),IF(Data!Z549="AM",SUMIFS(Data!BB:BB,Data!Z:Z,"TM",Data!V:V,Data!M549),IF(Data!Z549="AZM",SUMIFS(Data!BB:BB,Data!Z:Z,"TM",Data!U:U,Data!M549),IF(Data!Z549="Zone",SUMIFS(Data!BB:BB,Data!Z:Z,"TM",Data!T:T,Data!M549),IF(Data!Z549="Region",SUMIFS(Data!BB:BB,Data!Z:Z,"TM",Data!S:S,Data!M549),IF(Data!Z549="Country",SUMIFS(Data!BB:BB,Data!Z:Z,"TM",Data!R:R,Data!M549),0)))))))</f>
        <v>0</v>
      </c>
    </row>
    <row r="550" spans="1:54" ht="15.75" x14ac:dyDescent="0.3">
      <c r="A550" s="33" t="str">
        <f t="shared" si="156"/>
        <v/>
      </c>
      <c r="B550" s="33" t="b">
        <f t="shared" si="157"/>
        <v>1</v>
      </c>
      <c r="C550" s="33" t="e">
        <f>IF(ISERROR(SMALL($D$4:$D$594,E550)),””,SMALL($D$4:$D$594,E550))</f>
        <v>#NAME?</v>
      </c>
      <c r="D550" s="34" t="str">
        <f t="shared" si="158"/>
        <v/>
      </c>
      <c r="E550" s="33">
        <f>ROWS($E$4:E550)</f>
        <v>547</v>
      </c>
      <c r="F550" s="33">
        <f t="shared" si="159"/>
        <v>0</v>
      </c>
      <c r="G550" s="33">
        <f>IF(OR(Report!$C$7="",Report!$C$7="All Levels"),1,IF(Report!$C$7=Data!Z550,1,0))</f>
        <v>0</v>
      </c>
      <c r="H550" s="33">
        <f t="shared" si="160"/>
        <v>1</v>
      </c>
      <c r="I550" s="33">
        <f t="shared" si="161"/>
        <v>3</v>
      </c>
      <c r="J550" s="33">
        <f>IF(OR(Report!$F$7="",Report!$F$7="All AMs"),1,IF(Report!$F$7=Data!W550,1,0))</f>
        <v>1</v>
      </c>
      <c r="K550" s="33">
        <f>IF(OR(Report!$E$7="",Report!$E$7="All Zones"),1,IF(Report!$E$7=Data!P550,1,0))</f>
        <v>1</v>
      </c>
      <c r="L550" s="33">
        <f>IF(OR(Report!$D$7="",Report!$D$7="All Regions"),1,IF(Report!$D$7=Data!O550,1,0))</f>
        <v>1</v>
      </c>
      <c r="M550" s="67" t="s">
        <v>1400</v>
      </c>
      <c r="N550" s="67" t="s">
        <v>1401</v>
      </c>
      <c r="O550" s="68" t="s">
        <v>21</v>
      </c>
      <c r="P550" s="68" t="s">
        <v>692</v>
      </c>
      <c r="Q550" s="68" t="s">
        <v>862</v>
      </c>
      <c r="R550" s="67" t="s">
        <v>777</v>
      </c>
      <c r="S550" s="67" t="s">
        <v>757</v>
      </c>
      <c r="T550" s="67" t="s">
        <v>761</v>
      </c>
      <c r="U550" s="67" t="s">
        <v>790</v>
      </c>
      <c r="V550" s="67" t="s">
        <v>652</v>
      </c>
      <c r="W550" s="67" t="s">
        <v>742</v>
      </c>
      <c r="X550" s="67"/>
      <c r="Y550" s="68" t="s">
        <v>361</v>
      </c>
      <c r="Z550" s="68" t="s">
        <v>13</v>
      </c>
      <c r="AA550" s="68" t="s">
        <v>70</v>
      </c>
      <c r="AB550" s="18">
        <f>IF(Z550="TM",IF(AA550="H",(COUNTIFS(Orders!AD:AD,Data!M550,Orders!W:W,0,Orders!X:X,0)+COUNTIFS(Orders!AD:AD,Data!M550,Orders!W:W,1,Orders!X:X,1)),0),IF(Data!Z550="AAM",SUMIFS(Data!AB:AB,Data!Z:Z,"TM",Data!X:X,Data!M550,AA:AA,"H"),IF(Data!Z550="AM",SUMIFS(Data!AB:AB,Data!Z:Z,"TM",Data!V:V,Data!M550,AA:AA,"H"),IF(Data!Z550="AZM",SUMIFS(Data!AB:AB,Data!Z:Z,"TM",Data!U:U,Data!M550,AA:AA,"H"),IF(Data!Z550="ZM",SUMIFS(Data!AB:AB,Data!Z:Z,"TM",Data!T:T,Data!M550,AA:AA,"H"),IF(Data!Z550="RM",SUMIFS(Data!AB:AB,Data!Z:Z,"TM",Data!S:S,Data!M550,AA:AA,"H"),IF(Data!Z550="CM",SUMIFS(Data!AB:AB,Data!Z:Z,"TM",Data!R:R,Data!M550,AA:AA,"H"),"")))))))</f>
        <v>0</v>
      </c>
      <c r="AC550" s="28">
        <f>IF(Z550="TM",IF(AA550="H",(SUMIFS(Orders!AG:AG,Orders!AD:AD,Data!M550,Orders!W:W,0,Orders!X:X,0)+SUMIFS(Orders!AG:AG,Orders!AD:AD,Data!M550,Orders!W:W,1,Orders!X:X,1))/12000,0),IF(Data!Z550="AAM",SUMIFS(Data!AC:AC,Data!Z:Z,"TM",Data!X:X,Data!M550,AA:AA,"H"),IF(Data!Z550="AM",SUMIFS(Data!AC:AC,Data!Z:Z,"TM",Data!V:V,Data!M550,AA:AA,"H"),IF(Data!Z550="AZM",SUMIFS(Data!AC:AC,Data!Z:Z,"TM",Data!U:U,Data!M550,AA:AA,"H"),IF(Data!Z550="Zone",SUMIFS(Data!AC:AC,Data!Z:Z,"TM",Data!T:T,Data!M550,AA:AA,"H"),IF(Data!Z550="Region",SUMIFS(Data!AC:AC,Data!Z:Z,"TM",Data!S:S,Data!M550,AA:AA,"H"),IF(Data!Z550="Country",SUMIFS(Data!AC:AC,Data!Z:Z,"TM",Data!R:R,Data!M550,AA:AA,"H"),"")))))))</f>
        <v>0</v>
      </c>
      <c r="AD550" s="18">
        <f>IF(Z550="TM",0,IF(Data!Z550="AAM",SUMIFS(Data!AD:AD,Data!Z:Z,"TM",Data!X:X,Data!M550,AA:AA,"H"),IF(Data!Z550="AM",SUMIFS(Data!AD:AD,Data!Z:Z,"TM",Data!V:V,Data!M550,AA:AA,"H"),IF(Data!Z550="AZM",SUMIFS(Data!AD:AD,Data!Z:Z,"TM",Data!U:U,Data!M550,AA:AA,"H"),IF(Data!Z550="Zone",SUMIFS(Data!AD:AD,Data!Z:Z,"TM",Data!T:T,Data!M550,AA:AA,"H"),IF(Data!Z550="Region",SUMIFS(Data!AD:AD,Data!Z:Z,"TM",Data!S:S,Data!M550,AA:AA,"H"),IF(Data!Z550="Country",SUMIFS(Data!AD:AD,Data!Z:Z,"TM",Data!R:R,Data!M550,AA:AA,"H"),"")))))))</f>
        <v>0</v>
      </c>
      <c r="AE550" s="27">
        <f t="shared" si="145"/>
        <v>0</v>
      </c>
      <c r="AF550" s="26">
        <f t="shared" si="146"/>
        <v>0</v>
      </c>
      <c r="AG550" s="26">
        <f t="shared" si="147"/>
        <v>0</v>
      </c>
      <c r="AH550" s="26">
        <f t="shared" si="148"/>
        <v>0</v>
      </c>
      <c r="AJ550" s="28">
        <f>IF(Z550="TM",IF(AA550="U",(SUMIFS(Orders!AG:AG,Orders!AD:AD,Data!M550,Orders!W:W,0,Orders!X:X,0)+SUMIFS(Orders!AG:AG,Orders!AD:AD,Data!M550,Orders!W:W,1,Orders!X:X,1))/12000,0),IF(Data!Z550="AAM",SUMIFS(Data!AJ:AJ,Data!Z:Z,"TM",Data!X:X,Data!M550,AA:AA,"U"),IF(Data!Z550="AM",SUMIFS(Data!AJ:AJ,Data!Z:Z,"TM",Data!V:V,Data!M550,AA:AA,"U"),IF(Data!Z550="AZM",SUMIFS(Data!AJ:AJ,Data!Z:Z,"TM",Data!U:U,Data!M550,AA:AA,"U"),IF(Data!Z550="Zone",SUMIFS(Data!AJ:AJ,Data!Z:Z,"TM",Data!T:T,Data!M550,AA:AA,"U"),IF(Data!Z550="Region",SUMIFS(Data!AJ:AJ,Data!Z:Z,"TM",Data!S:S,Data!M550,AA:AA,"U"),IF(Data!Z550="Country",SUMIFS(Data!AJ:AJ,Data!Z:Z,"TM",Data!R:R,Data!M550,AA:AA,"U"),"")))))))</f>
        <v>0</v>
      </c>
      <c r="AK550" s="18">
        <f>IF(Z550="TM",IF(AA550="U",(SUMIFS(Orders!AG:AG,Orders!AD:AD,Data!M550,Orders!W:W,0,Orders!X:X,0)+SUMIFS(Orders!AG:AG,Orders!AD:AD,Data!M550,Orders!W:W,1,Orders!X:X,1)),0),IF(Data!Z550="AAM",SUMIFS(Data!AK:AK,Data!Z:Z,"TM",Data!X:X,Data!M550,AA:AA,"U"),IF(Data!Z550="AM",SUMIFS(Data!AK:AK,Data!Z:Z,"TM",Data!V:V,Data!M550,AA:AA,"U"),IF(Data!Z550="AZM",SUMIFS(Data!AK:AK,Data!Z:Z,"TM",Data!U:U,Data!M550,AA:AA,"U"),IF(Data!Z550="Zone",SUMIFS(Data!AK:AK,Data!Z:Z,"TM",Data!T:T,Data!M550,AA:AA,"U"),IF(Data!Z550="Region",SUMIFS(Data!AK:AK,Data!Z:Z,"TM",Data!S:S,Data!M550,AA:AA,"U"),IF(Data!Z550="Country",SUMIFS(Data!AK:AK,Data!Z:Z,"TM",Data!R:R,Data!M550,AA:AA,"U"),"")))))))</f>
        <v>0</v>
      </c>
      <c r="AL550" s="18">
        <f>IF(Z550="TM",12000*0,IF(Data!Z550="AAM",SUMIFS(Data!AL:AL,Data!Z:Z,"TM",Data!X:X,Data!M550,AA:AA,"H"),IF(Data!Z550="AM",SUMIFS(Data!AL:AL,Data!Z:Z,"TM",Data!V:V,Data!M550,AA:AA,"H"),IF(Data!Z550="AZM",SUMIFS(Data!AL:AL,Data!Z:Z,"TM",Data!U:U,Data!M550,AA:AA,"H"),IF(Data!Z550="Zone",SUMIFS(Data!AL:AL,Data!Z:Z,"TM",Data!T:T,Data!M550,AA:AA,"H"),IF(Data!Z550="Region",SUMIFS(Data!AL:AL,Data!Z:Z,"TM",Data!S:S,Data!M550,AA:AA,"H"),IF(Data!Z550="Country",SUMIFS(Data!AL:AL,Data!Z:Z,"TM",Data!R:R,Data!M550,AA:AA,"H"),"")))))))</f>
        <v>0</v>
      </c>
      <c r="AM550" s="27">
        <f t="shared" si="149"/>
        <v>0</v>
      </c>
      <c r="AN550" s="26">
        <f t="shared" si="150"/>
        <v>0</v>
      </c>
      <c r="AO550" s="26">
        <f t="shared" si="151"/>
        <v>0</v>
      </c>
      <c r="AQ550" s="28">
        <f t="shared" si="152"/>
        <v>0</v>
      </c>
      <c r="AR550" s="18">
        <f t="shared" si="153"/>
        <v>0</v>
      </c>
      <c r="AS550" s="18">
        <f t="shared" si="154"/>
        <v>0</v>
      </c>
      <c r="AT550" s="27">
        <f t="shared" si="155"/>
        <v>0</v>
      </c>
      <c r="AU550" s="27"/>
      <c r="AV550" s="27"/>
      <c r="AW550" s="18">
        <f>IF(Z550="TM",(COUNTIFS(Orders!AD:AD,Data!M550,Orders!W:W,0,Orders!X:X,0,Orders!S:S,"*Ray*")+COUNTIFS(Orders!AD:AD,Data!M550,Orders!W:W,1,Orders!X:X,1,Orders!S:S,"*Ray*")+COUNTIFS(Orders!AD:AD,Data!M550,Orders!W:W,0,Orders!X:X,0,Orders!S:S,"*Fabric*")+COUNTIFS(Orders!AD:AD,Data!M550,Orders!W:W,1,Orders!X:X,1,Orders!S:S,"*Fabric*")),IF(Data!Z550="AAM",SUMIFS(Data!AW:AW,Data!Z:Z,"TM",Data!X:X,Data!M550),IF(Data!Z550="AM",SUMIFS(Data!AW:AW,Data!Z:Z,"TM",Data!V:V,Data!M550),IF(Data!Z550="AZM",SUMIFS(Data!AW:AW,Data!Z:Z,"TM",Data!U:U,Data!M550),IF(Data!Z550="Zone",SUMIFS(Data!AW:AW,Data!Z:Z,"TM",Data!T:T,Data!M550),IF(Data!Z550="Region",SUMIFS(Data!AW:AW,Data!Z:Z,"TM",Data!S:S,Data!M550),IF(Data!Z550="Country",SUMIFS(Data!AW:AW,Data!Z:Z,"TM",Data!R:R,Data!M550),0)))))))</f>
        <v>0</v>
      </c>
      <c r="AX550" s="18">
        <f>IF(Z550="TM",(COUNTIFS(Orders!AD:AD,Data!M550,Orders!W:W,0,Orders!X:X,0,Orders!S:S,"*Starter*")+COUNTIFS(Orders!AD:AD,Data!M550,Orders!W:W,1,Orders!X:X,1,Orders!S:S,"*Starter*")),IF(Data!Z550="AAM",SUMIFS(Data!AX:AX,Data!Z:Z,"TM",Data!X:X,Data!M550),IF(Data!Z550="AM",SUMIFS(Data!AX:AX,Data!Z:Z,"TM",Data!V:V,Data!M550),IF(Data!Z550="AZM",SUMIFS(Data!AX:AX,Data!Z:Z,"TM",Data!U:U,Data!M550),IF(Data!Z550="Zone",SUMIFS(Data!AX:AX,Data!Z:Z,"TM",Data!T:T,Data!M550),IF(Data!Z550="Region",SUMIFS(Data!AX:AX,Data!Z:Z,"TM",Data!S:S,Data!M550),IF(Data!Z550="Country",SUMIFS(Data!AX:AX,Data!Z:Z,"TM",Data!R:R,Data!M550),0)))))))</f>
        <v>0</v>
      </c>
      <c r="AY550" s="18">
        <f>IF(Z550="TM",(COUNTIFS(Orders!AD:AD,Data!M550,Orders!W:W,0,Orders!X:X,0,Orders!S:S,"*Pro*")+COUNTIFS(Orders!AD:AD,Data!M550,Orders!W:W,1,Orders!X:X,1,Orders!S:S,"*Pro*")),IF(Data!Z550="AAM",SUMIFS(Data!AY:AY,Data!Z:Z,"TM",Data!X:X,Data!M550),IF(Data!Z550="AM",SUMIFS(Data!AY:AY,Data!Z:Z,"TM",Data!V:V,Data!M550),IF(Data!Z550="AZM",SUMIFS(Data!AY:AY,Data!Z:Z,"TM",Data!U:U,Data!M550),IF(Data!Z550="Zone",SUMIFS(Data!AY:AY,Data!Z:Z,"TM",Data!T:T,Data!M550),IF(Data!Z550="Region",SUMIFS(Data!AY:AY,Data!Z:Z,"TM",Data!S:S,Data!M550),IF(Data!Z550="Country",SUMIFS(Data!AY:AY,Data!Z:Z,"TM",Data!R:R,Data!M550),0)))))))</f>
        <v>0</v>
      </c>
      <c r="AZ550" s="18">
        <f>IF(Z550="TM",(COUNTIFS(Orders!AD:AD,Data!M550,Orders!W:W,0,Orders!X:X,0,Orders!S:S,"*Tab*")+COUNTIFS(Orders!AD:AD,Data!M550,Orders!W:W,1,Orders!X:X,1,Orders!S:S,"*Tab*")),IF(Data!Z550="AAM",SUMIFS(Data!AZ:AZ,Data!Z:Z,"TM",Data!X:X,Data!M550),IF(Data!Z550="AM",SUMIFS(Data!AZ:AZ,Data!Z:Z,"TM",Data!V:V,Data!M550),IF(Data!Z550="AZM",SUMIFS(Data!AZ:AZ,Data!Z:Z,"TM",Data!U:U,Data!M550),IF(Data!Z550="Zone",SUMIFS(Data!AZ:AZ,Data!Z:Z,"TM",Data!T:T,Data!M550),IF(Data!Z550="Region",SUMIFS(Data!AZ:AZ,Data!Z:Z,"TM",Data!S:S,Data!M550),IF(Data!Z550="Country",SUMIFS(Data!AZ:AZ,Data!Z:Z,"TM",Data!R:R,Data!M550),0)))))))</f>
        <v>0</v>
      </c>
      <c r="BA550" s="18">
        <f>IF(Z550="TM",(COUNTIFS(Orders!AD:AD,Data!M550,Orders!W:W,0,Orders!X:X,0,Orders!S:S,"*Dental*")+COUNTIFS(Orders!AD:AD,Data!M550,Orders!W:W,1,Orders!X:X,1,Orders!S:S,"*Dental*")+COUNTIFS(Orders!AD:AD,Data!M550,Orders!W:W,0,Orders!X:X,0,Orders!S:S,"*Pediatric*")+COUNTIFS(Orders!AD:AD,Data!M550,Orders!W:W,1,Orders!X:X,1,Orders!S:S,"*Pediatric*")),IF(Data!Z550="AAM",SUMIFS(Data!BA:BA,Data!Z:Z,"TM",Data!X:X,Data!M550),IF(Data!Z550="AM",SUMIFS(Data!BA:BA,Data!Z:Z,"TM",Data!V:V,Data!M550),IF(Data!Z550="AZM",SUMIFS(Data!BA:BA,Data!Z:Z,"TM",Data!U:U,Data!M550),IF(Data!Z550="Zone",SUMIFS(Data!BA:BA,Data!Z:Z,"TM",Data!T:T,Data!M550),IF(Data!Z550="Region",SUMIFS(Data!BA:BA,Data!Z:Z,"TM",Data!S:S,Data!M550),IF(Data!Z550="Country",SUMIFS(Data!BA:BA,Data!Z:Z,"TM",Data!R:R,Data!M550),0)))))))</f>
        <v>0</v>
      </c>
      <c r="BB550" s="18">
        <f>IF(Z550="TM",(COUNTIFS(Orders!AD:AD,Data!M550,Orders!W:W,0,Orders!X:X,0,Orders!S:S,"*Fabric*")+COUNTIFS(Orders!AD:AD,Data!M550,Orders!W:W,1,Orders!X:X,1,Orders!S:S,"*Fabric*")),IF(Data!Z550="AAM",SUMIFS(Data!BB:BB,Data!Z:Z,"TM",Data!X:X,Data!M550),IF(Data!Z550="AM",SUMIFS(Data!BB:BB,Data!Z:Z,"TM",Data!V:V,Data!M550),IF(Data!Z550="AZM",SUMIFS(Data!BB:BB,Data!Z:Z,"TM",Data!U:U,Data!M550),IF(Data!Z550="Zone",SUMIFS(Data!BB:BB,Data!Z:Z,"TM",Data!T:T,Data!M550),IF(Data!Z550="Region",SUMIFS(Data!BB:BB,Data!Z:Z,"TM",Data!S:S,Data!M550),IF(Data!Z550="Country",SUMIFS(Data!BB:BB,Data!Z:Z,"TM",Data!R:R,Data!M550),0)))))))</f>
        <v>0</v>
      </c>
    </row>
    <row r="551" spans="1:54" ht="15.75" x14ac:dyDescent="0.3">
      <c r="A551" s="33" t="str">
        <f t="shared" si="156"/>
        <v/>
      </c>
      <c r="B551" s="33" t="b">
        <f t="shared" si="157"/>
        <v>1</v>
      </c>
      <c r="C551" s="33" t="e">
        <f>IF(ISERROR(SMALL($D$4:$D$594,E551)),””,SMALL($D$4:$D$594,E551))</f>
        <v>#NAME?</v>
      </c>
      <c r="D551" s="34" t="str">
        <f t="shared" si="158"/>
        <v/>
      </c>
      <c r="E551" s="33">
        <f>ROWS($E$4:E551)</f>
        <v>548</v>
      </c>
      <c r="F551" s="33">
        <f t="shared" si="159"/>
        <v>0</v>
      </c>
      <c r="G551" s="33">
        <f>IF(OR(Report!$C$7="",Report!$C$7="All Levels"),1,IF(Report!$C$7=Data!Z551,1,0))</f>
        <v>0</v>
      </c>
      <c r="H551" s="33">
        <f t="shared" si="160"/>
        <v>1</v>
      </c>
      <c r="I551" s="33">
        <f t="shared" si="161"/>
        <v>3</v>
      </c>
      <c r="J551" s="33">
        <f>IF(OR(Report!$F$7="",Report!$F$7="All AMs"),1,IF(Report!$F$7=Data!W551,1,0))</f>
        <v>1</v>
      </c>
      <c r="K551" s="33">
        <f>IF(OR(Report!$E$7="",Report!$E$7="All Zones"),1,IF(Report!$E$7=Data!P551,1,0))</f>
        <v>1</v>
      </c>
      <c r="L551" s="33">
        <f>IF(OR(Report!$D$7="",Report!$D$7="All Regions"),1,IF(Report!$D$7=Data!O551,1,0))</f>
        <v>1</v>
      </c>
      <c r="M551" s="67" t="s">
        <v>513</v>
      </c>
      <c r="N551" s="67" t="s">
        <v>1402</v>
      </c>
      <c r="O551" s="68" t="s">
        <v>21</v>
      </c>
      <c r="P551" s="68" t="s">
        <v>692</v>
      </c>
      <c r="Q551" s="68" t="s">
        <v>862</v>
      </c>
      <c r="R551" s="67" t="s">
        <v>777</v>
      </c>
      <c r="S551" s="67" t="s">
        <v>757</v>
      </c>
      <c r="T551" s="67" t="s">
        <v>761</v>
      </c>
      <c r="U551" s="67" t="s">
        <v>790</v>
      </c>
      <c r="V551" s="67" t="s">
        <v>652</v>
      </c>
      <c r="W551" s="67" t="s">
        <v>742</v>
      </c>
      <c r="X551" s="67"/>
      <c r="Y551" s="68" t="s">
        <v>361</v>
      </c>
      <c r="Z551" s="68" t="s">
        <v>13</v>
      </c>
      <c r="AA551" s="68" t="s">
        <v>70</v>
      </c>
      <c r="AB551" s="18">
        <f>IF(Z551="TM",IF(AA551="H",(COUNTIFS(Orders!AD:AD,Data!M551,Orders!W:W,0,Orders!X:X,0)+COUNTIFS(Orders!AD:AD,Data!M551,Orders!W:W,1,Orders!X:X,1)),0),IF(Data!Z551="AAM",SUMIFS(Data!AB:AB,Data!Z:Z,"TM",Data!X:X,Data!M551,AA:AA,"H"),IF(Data!Z551="AM",SUMIFS(Data!AB:AB,Data!Z:Z,"TM",Data!V:V,Data!M551,AA:AA,"H"),IF(Data!Z551="AZM",SUMIFS(Data!AB:AB,Data!Z:Z,"TM",Data!U:U,Data!M551,AA:AA,"H"),IF(Data!Z551="ZM",SUMIFS(Data!AB:AB,Data!Z:Z,"TM",Data!T:T,Data!M551,AA:AA,"H"),IF(Data!Z551="RM",SUMIFS(Data!AB:AB,Data!Z:Z,"TM",Data!S:S,Data!M551,AA:AA,"H"),IF(Data!Z551="CM",SUMIFS(Data!AB:AB,Data!Z:Z,"TM",Data!R:R,Data!M551,AA:AA,"H"),"")))))))</f>
        <v>0</v>
      </c>
      <c r="AC551" s="28">
        <f>IF(Z551="TM",IF(AA551="H",(SUMIFS(Orders!AG:AG,Orders!AD:AD,Data!M551,Orders!W:W,0,Orders!X:X,0)+SUMIFS(Orders!AG:AG,Orders!AD:AD,Data!M551,Orders!W:W,1,Orders!X:X,1))/12000,0),IF(Data!Z551="AAM",SUMIFS(Data!AC:AC,Data!Z:Z,"TM",Data!X:X,Data!M551,AA:AA,"H"),IF(Data!Z551="AM",SUMIFS(Data!AC:AC,Data!Z:Z,"TM",Data!V:V,Data!M551,AA:AA,"H"),IF(Data!Z551="AZM",SUMIFS(Data!AC:AC,Data!Z:Z,"TM",Data!U:U,Data!M551,AA:AA,"H"),IF(Data!Z551="Zone",SUMIFS(Data!AC:AC,Data!Z:Z,"TM",Data!T:T,Data!M551,AA:AA,"H"),IF(Data!Z551="Region",SUMIFS(Data!AC:AC,Data!Z:Z,"TM",Data!S:S,Data!M551,AA:AA,"H"),IF(Data!Z551="Country",SUMIFS(Data!AC:AC,Data!Z:Z,"TM",Data!R:R,Data!M551,AA:AA,"H"),"")))))))</f>
        <v>0</v>
      </c>
      <c r="AD551" s="18">
        <f>IF(Z551="TM",0,IF(Data!Z551="AAM",SUMIFS(Data!AD:AD,Data!Z:Z,"TM",Data!X:X,Data!M551,AA:AA,"H"),IF(Data!Z551="AM",SUMIFS(Data!AD:AD,Data!Z:Z,"TM",Data!V:V,Data!M551,AA:AA,"H"),IF(Data!Z551="AZM",SUMIFS(Data!AD:AD,Data!Z:Z,"TM",Data!U:U,Data!M551,AA:AA,"H"),IF(Data!Z551="Zone",SUMIFS(Data!AD:AD,Data!Z:Z,"TM",Data!T:T,Data!M551,AA:AA,"H"),IF(Data!Z551="Region",SUMIFS(Data!AD:AD,Data!Z:Z,"TM",Data!S:S,Data!M551,AA:AA,"H"),IF(Data!Z551="Country",SUMIFS(Data!AD:AD,Data!Z:Z,"TM",Data!R:R,Data!M551,AA:AA,"H"),"")))))))</f>
        <v>0</v>
      </c>
      <c r="AE551" s="27">
        <f t="shared" si="145"/>
        <v>0</v>
      </c>
      <c r="AF551" s="26">
        <f t="shared" si="146"/>
        <v>0</v>
      </c>
      <c r="AG551" s="26">
        <f t="shared" si="147"/>
        <v>0</v>
      </c>
      <c r="AH551" s="26">
        <f t="shared" si="148"/>
        <v>0</v>
      </c>
      <c r="AJ551" s="28">
        <f>IF(Z551="TM",IF(AA551="U",(SUMIFS(Orders!AG:AG,Orders!AD:AD,Data!M551,Orders!W:W,0,Orders!X:X,0)+SUMIFS(Orders!AG:AG,Orders!AD:AD,Data!M551,Orders!W:W,1,Orders!X:X,1))/12000,0),IF(Data!Z551="AAM",SUMIFS(Data!AJ:AJ,Data!Z:Z,"TM",Data!X:X,Data!M551,AA:AA,"U"),IF(Data!Z551="AM",SUMIFS(Data!AJ:AJ,Data!Z:Z,"TM",Data!V:V,Data!M551,AA:AA,"U"),IF(Data!Z551="AZM",SUMIFS(Data!AJ:AJ,Data!Z:Z,"TM",Data!U:U,Data!M551,AA:AA,"U"),IF(Data!Z551="Zone",SUMIFS(Data!AJ:AJ,Data!Z:Z,"TM",Data!T:T,Data!M551,AA:AA,"U"),IF(Data!Z551="Region",SUMIFS(Data!AJ:AJ,Data!Z:Z,"TM",Data!S:S,Data!M551,AA:AA,"U"),IF(Data!Z551="Country",SUMIFS(Data!AJ:AJ,Data!Z:Z,"TM",Data!R:R,Data!M551,AA:AA,"U"),"")))))))</f>
        <v>0</v>
      </c>
      <c r="AK551" s="18">
        <f>IF(Z551="TM",IF(AA551="U",(SUMIFS(Orders!AG:AG,Orders!AD:AD,Data!M551,Orders!W:W,0,Orders!X:X,0)+SUMIFS(Orders!AG:AG,Orders!AD:AD,Data!M551,Orders!W:W,1,Orders!X:X,1)),0),IF(Data!Z551="AAM",SUMIFS(Data!AK:AK,Data!Z:Z,"TM",Data!X:X,Data!M551,AA:AA,"U"),IF(Data!Z551="AM",SUMIFS(Data!AK:AK,Data!Z:Z,"TM",Data!V:V,Data!M551,AA:AA,"U"),IF(Data!Z551="AZM",SUMIFS(Data!AK:AK,Data!Z:Z,"TM",Data!U:U,Data!M551,AA:AA,"U"),IF(Data!Z551="Zone",SUMIFS(Data!AK:AK,Data!Z:Z,"TM",Data!T:T,Data!M551,AA:AA,"U"),IF(Data!Z551="Region",SUMIFS(Data!AK:AK,Data!Z:Z,"TM",Data!S:S,Data!M551,AA:AA,"U"),IF(Data!Z551="Country",SUMIFS(Data!AK:AK,Data!Z:Z,"TM",Data!R:R,Data!M551,AA:AA,"U"),"")))))))</f>
        <v>0</v>
      </c>
      <c r="AL551" s="18">
        <f>IF(Z551="TM",12000*0,IF(Data!Z551="AAM",SUMIFS(Data!AL:AL,Data!Z:Z,"TM",Data!X:X,Data!M551,AA:AA,"H"),IF(Data!Z551="AM",SUMIFS(Data!AL:AL,Data!Z:Z,"TM",Data!V:V,Data!M551,AA:AA,"H"),IF(Data!Z551="AZM",SUMIFS(Data!AL:AL,Data!Z:Z,"TM",Data!U:U,Data!M551,AA:AA,"H"),IF(Data!Z551="Zone",SUMIFS(Data!AL:AL,Data!Z:Z,"TM",Data!T:T,Data!M551,AA:AA,"H"),IF(Data!Z551="Region",SUMIFS(Data!AL:AL,Data!Z:Z,"TM",Data!S:S,Data!M551,AA:AA,"H"),IF(Data!Z551="Country",SUMIFS(Data!AL:AL,Data!Z:Z,"TM",Data!R:R,Data!M551,AA:AA,"H"),"")))))))</f>
        <v>0</v>
      </c>
      <c r="AM551" s="27">
        <f t="shared" si="149"/>
        <v>0</v>
      </c>
      <c r="AN551" s="26">
        <f t="shared" si="150"/>
        <v>0</v>
      </c>
      <c r="AO551" s="26">
        <f t="shared" si="151"/>
        <v>0</v>
      </c>
      <c r="AQ551" s="28">
        <f t="shared" si="152"/>
        <v>0</v>
      </c>
      <c r="AR551" s="18">
        <f t="shared" si="153"/>
        <v>0</v>
      </c>
      <c r="AS551" s="18">
        <f t="shared" si="154"/>
        <v>0</v>
      </c>
      <c r="AT551" s="27">
        <f t="shared" si="155"/>
        <v>0</v>
      </c>
      <c r="AU551" s="27"/>
      <c r="AV551" s="27"/>
      <c r="AW551" s="18">
        <f>IF(Z551="TM",(COUNTIFS(Orders!AD:AD,Data!M551,Orders!W:W,0,Orders!X:X,0,Orders!S:S,"*Ray*")+COUNTIFS(Orders!AD:AD,Data!M551,Orders!W:W,1,Orders!X:X,1,Orders!S:S,"*Ray*")+COUNTIFS(Orders!AD:AD,Data!M551,Orders!W:W,0,Orders!X:X,0,Orders!S:S,"*Fabric*")+COUNTIFS(Orders!AD:AD,Data!M551,Orders!W:W,1,Orders!X:X,1,Orders!S:S,"*Fabric*")),IF(Data!Z551="AAM",SUMIFS(Data!AW:AW,Data!Z:Z,"TM",Data!X:X,Data!M551),IF(Data!Z551="AM",SUMIFS(Data!AW:AW,Data!Z:Z,"TM",Data!V:V,Data!M551),IF(Data!Z551="AZM",SUMIFS(Data!AW:AW,Data!Z:Z,"TM",Data!U:U,Data!M551),IF(Data!Z551="Zone",SUMIFS(Data!AW:AW,Data!Z:Z,"TM",Data!T:T,Data!M551),IF(Data!Z551="Region",SUMIFS(Data!AW:AW,Data!Z:Z,"TM",Data!S:S,Data!M551),IF(Data!Z551="Country",SUMIFS(Data!AW:AW,Data!Z:Z,"TM",Data!R:R,Data!M551),0)))))))</f>
        <v>0</v>
      </c>
      <c r="AX551" s="18">
        <f>IF(Z551="TM",(COUNTIFS(Orders!AD:AD,Data!M551,Orders!W:W,0,Orders!X:X,0,Orders!S:S,"*Starter*")+COUNTIFS(Orders!AD:AD,Data!M551,Orders!W:W,1,Orders!X:X,1,Orders!S:S,"*Starter*")),IF(Data!Z551="AAM",SUMIFS(Data!AX:AX,Data!Z:Z,"TM",Data!X:X,Data!M551),IF(Data!Z551="AM",SUMIFS(Data!AX:AX,Data!Z:Z,"TM",Data!V:V,Data!M551),IF(Data!Z551="AZM",SUMIFS(Data!AX:AX,Data!Z:Z,"TM",Data!U:U,Data!M551),IF(Data!Z551="Zone",SUMIFS(Data!AX:AX,Data!Z:Z,"TM",Data!T:T,Data!M551),IF(Data!Z551="Region",SUMIFS(Data!AX:AX,Data!Z:Z,"TM",Data!S:S,Data!M551),IF(Data!Z551="Country",SUMIFS(Data!AX:AX,Data!Z:Z,"TM",Data!R:R,Data!M551),0)))))))</f>
        <v>0</v>
      </c>
      <c r="AY551" s="18">
        <f>IF(Z551="TM",(COUNTIFS(Orders!AD:AD,Data!M551,Orders!W:W,0,Orders!X:X,0,Orders!S:S,"*Pro*")+COUNTIFS(Orders!AD:AD,Data!M551,Orders!W:W,1,Orders!X:X,1,Orders!S:S,"*Pro*")),IF(Data!Z551="AAM",SUMIFS(Data!AY:AY,Data!Z:Z,"TM",Data!X:X,Data!M551),IF(Data!Z551="AM",SUMIFS(Data!AY:AY,Data!Z:Z,"TM",Data!V:V,Data!M551),IF(Data!Z551="AZM",SUMIFS(Data!AY:AY,Data!Z:Z,"TM",Data!U:U,Data!M551),IF(Data!Z551="Zone",SUMIFS(Data!AY:AY,Data!Z:Z,"TM",Data!T:T,Data!M551),IF(Data!Z551="Region",SUMIFS(Data!AY:AY,Data!Z:Z,"TM",Data!S:S,Data!M551),IF(Data!Z551="Country",SUMIFS(Data!AY:AY,Data!Z:Z,"TM",Data!R:R,Data!M551),0)))))))</f>
        <v>0</v>
      </c>
      <c r="AZ551" s="18">
        <f>IF(Z551="TM",(COUNTIFS(Orders!AD:AD,Data!M551,Orders!W:W,0,Orders!X:X,0,Orders!S:S,"*Tab*")+COUNTIFS(Orders!AD:AD,Data!M551,Orders!W:W,1,Orders!X:X,1,Orders!S:S,"*Tab*")),IF(Data!Z551="AAM",SUMIFS(Data!AZ:AZ,Data!Z:Z,"TM",Data!X:X,Data!M551),IF(Data!Z551="AM",SUMIFS(Data!AZ:AZ,Data!Z:Z,"TM",Data!V:V,Data!M551),IF(Data!Z551="AZM",SUMIFS(Data!AZ:AZ,Data!Z:Z,"TM",Data!U:U,Data!M551),IF(Data!Z551="Zone",SUMIFS(Data!AZ:AZ,Data!Z:Z,"TM",Data!T:T,Data!M551),IF(Data!Z551="Region",SUMIFS(Data!AZ:AZ,Data!Z:Z,"TM",Data!S:S,Data!M551),IF(Data!Z551="Country",SUMIFS(Data!AZ:AZ,Data!Z:Z,"TM",Data!R:R,Data!M551),0)))))))</f>
        <v>0</v>
      </c>
      <c r="BA551" s="18">
        <f>IF(Z551="TM",(COUNTIFS(Orders!AD:AD,Data!M551,Orders!W:W,0,Orders!X:X,0,Orders!S:S,"*Dental*")+COUNTIFS(Orders!AD:AD,Data!M551,Orders!W:W,1,Orders!X:X,1,Orders!S:S,"*Dental*")+COUNTIFS(Orders!AD:AD,Data!M551,Orders!W:W,0,Orders!X:X,0,Orders!S:S,"*Pediatric*")+COUNTIFS(Orders!AD:AD,Data!M551,Orders!W:W,1,Orders!X:X,1,Orders!S:S,"*Pediatric*")),IF(Data!Z551="AAM",SUMIFS(Data!BA:BA,Data!Z:Z,"TM",Data!X:X,Data!M551),IF(Data!Z551="AM",SUMIFS(Data!BA:BA,Data!Z:Z,"TM",Data!V:V,Data!M551),IF(Data!Z551="AZM",SUMIFS(Data!BA:BA,Data!Z:Z,"TM",Data!U:U,Data!M551),IF(Data!Z551="Zone",SUMIFS(Data!BA:BA,Data!Z:Z,"TM",Data!T:T,Data!M551),IF(Data!Z551="Region",SUMIFS(Data!BA:BA,Data!Z:Z,"TM",Data!S:S,Data!M551),IF(Data!Z551="Country",SUMIFS(Data!BA:BA,Data!Z:Z,"TM",Data!R:R,Data!M551),0)))))))</f>
        <v>0</v>
      </c>
      <c r="BB551" s="18">
        <f>IF(Z551="TM",(COUNTIFS(Orders!AD:AD,Data!M551,Orders!W:W,0,Orders!X:X,0,Orders!S:S,"*Fabric*")+COUNTIFS(Orders!AD:AD,Data!M551,Orders!W:W,1,Orders!X:X,1,Orders!S:S,"*Fabric*")),IF(Data!Z551="AAM",SUMIFS(Data!BB:BB,Data!Z:Z,"TM",Data!X:X,Data!M551),IF(Data!Z551="AM",SUMIFS(Data!BB:BB,Data!Z:Z,"TM",Data!V:V,Data!M551),IF(Data!Z551="AZM",SUMIFS(Data!BB:BB,Data!Z:Z,"TM",Data!U:U,Data!M551),IF(Data!Z551="Zone",SUMIFS(Data!BB:BB,Data!Z:Z,"TM",Data!T:T,Data!M551),IF(Data!Z551="Region",SUMIFS(Data!BB:BB,Data!Z:Z,"TM",Data!S:S,Data!M551),IF(Data!Z551="Country",SUMIFS(Data!BB:BB,Data!Z:Z,"TM",Data!R:R,Data!M551),0)))))))</f>
        <v>0</v>
      </c>
    </row>
    <row r="552" spans="1:54" ht="15.75" x14ac:dyDescent="0.3">
      <c r="A552" s="33" t="str">
        <f t="shared" si="156"/>
        <v/>
      </c>
      <c r="B552" s="33" t="b">
        <f t="shared" si="157"/>
        <v>1</v>
      </c>
      <c r="C552" s="33" t="e">
        <f>IF(ISERROR(SMALL($D$4:$D$594,E552)),””,SMALL($D$4:$D$594,E552))</f>
        <v>#NAME?</v>
      </c>
      <c r="D552" s="34" t="str">
        <f t="shared" si="158"/>
        <v/>
      </c>
      <c r="E552" s="33">
        <f>ROWS($E$4:E552)</f>
        <v>549</v>
      </c>
      <c r="F552" s="33">
        <f t="shared" si="159"/>
        <v>0</v>
      </c>
      <c r="G552" s="33">
        <f>IF(OR(Report!$C$7="",Report!$C$7="All Levels"),1,IF(Report!$C$7=Data!Z552,1,0))</f>
        <v>0</v>
      </c>
      <c r="H552" s="33">
        <f t="shared" si="160"/>
        <v>1</v>
      </c>
      <c r="I552" s="33">
        <f t="shared" si="161"/>
        <v>3</v>
      </c>
      <c r="J552" s="33">
        <f>IF(OR(Report!$F$7="",Report!$F$7="All AMs"),1,IF(Report!$F$7=Data!W552,1,0))</f>
        <v>1</v>
      </c>
      <c r="K552" s="33">
        <f>IF(OR(Report!$E$7="",Report!$E$7="All Zones"),1,IF(Report!$E$7=Data!P552,1,0))</f>
        <v>1</v>
      </c>
      <c r="L552" s="33">
        <f>IF(OR(Report!$D$7="",Report!$D$7="All Regions"),1,IF(Report!$D$7=Data!O552,1,0))</f>
        <v>1</v>
      </c>
      <c r="M552" s="67" t="s">
        <v>307</v>
      </c>
      <c r="N552" s="67" t="s">
        <v>1403</v>
      </c>
      <c r="O552" s="68" t="s">
        <v>21</v>
      </c>
      <c r="P552" s="68" t="s">
        <v>692</v>
      </c>
      <c r="Q552" s="68" t="s">
        <v>862</v>
      </c>
      <c r="R552" s="67" t="s">
        <v>777</v>
      </c>
      <c r="S552" s="67" t="s">
        <v>757</v>
      </c>
      <c r="T552" s="67" t="s">
        <v>761</v>
      </c>
      <c r="U552" s="67" t="s">
        <v>790</v>
      </c>
      <c r="V552" s="67" t="s">
        <v>652</v>
      </c>
      <c r="W552" s="67" t="s">
        <v>742</v>
      </c>
      <c r="X552" s="67"/>
      <c r="Y552" s="68" t="s">
        <v>362</v>
      </c>
      <c r="Z552" s="68" t="s">
        <v>13</v>
      </c>
      <c r="AA552" s="68" t="s">
        <v>70</v>
      </c>
      <c r="AB552" s="18">
        <f>IF(Z552="TM",IF(AA552="H",(COUNTIFS(Orders!AD:AD,Data!M552,Orders!W:W,0,Orders!X:X,0)+COUNTIFS(Orders!AD:AD,Data!M552,Orders!W:W,1,Orders!X:X,1)),0),IF(Data!Z552="AAM",SUMIFS(Data!AB:AB,Data!Z:Z,"TM",Data!X:X,Data!M552,AA:AA,"H"),IF(Data!Z552="AM",SUMIFS(Data!AB:AB,Data!Z:Z,"TM",Data!V:V,Data!M552,AA:AA,"H"),IF(Data!Z552="AZM",SUMIFS(Data!AB:AB,Data!Z:Z,"TM",Data!U:U,Data!M552,AA:AA,"H"),IF(Data!Z552="ZM",SUMIFS(Data!AB:AB,Data!Z:Z,"TM",Data!T:T,Data!M552,AA:AA,"H"),IF(Data!Z552="RM",SUMIFS(Data!AB:AB,Data!Z:Z,"TM",Data!S:S,Data!M552,AA:AA,"H"),IF(Data!Z552="CM",SUMIFS(Data!AB:AB,Data!Z:Z,"TM",Data!R:R,Data!M552,AA:AA,"H"),"")))))))</f>
        <v>0</v>
      </c>
      <c r="AC552" s="28">
        <f>IF(Z552="TM",IF(AA552="H",(SUMIFS(Orders!AG:AG,Orders!AD:AD,Data!M552,Orders!W:W,0,Orders!X:X,0)+SUMIFS(Orders!AG:AG,Orders!AD:AD,Data!M552,Orders!W:W,1,Orders!X:X,1))/12000,0),IF(Data!Z552="AAM",SUMIFS(Data!AC:AC,Data!Z:Z,"TM",Data!X:X,Data!M552,AA:AA,"H"),IF(Data!Z552="AM",SUMIFS(Data!AC:AC,Data!Z:Z,"TM",Data!V:V,Data!M552,AA:AA,"H"),IF(Data!Z552="AZM",SUMIFS(Data!AC:AC,Data!Z:Z,"TM",Data!U:U,Data!M552,AA:AA,"H"),IF(Data!Z552="Zone",SUMIFS(Data!AC:AC,Data!Z:Z,"TM",Data!T:T,Data!M552,AA:AA,"H"),IF(Data!Z552="Region",SUMIFS(Data!AC:AC,Data!Z:Z,"TM",Data!S:S,Data!M552,AA:AA,"H"),IF(Data!Z552="Country",SUMIFS(Data!AC:AC,Data!Z:Z,"TM",Data!R:R,Data!M552,AA:AA,"H"),"")))))))</f>
        <v>0</v>
      </c>
      <c r="AD552" s="18">
        <f>IF(Z552="TM",0,IF(Data!Z552="AAM",SUMIFS(Data!AD:AD,Data!Z:Z,"TM",Data!X:X,Data!M552,AA:AA,"H"),IF(Data!Z552="AM",SUMIFS(Data!AD:AD,Data!Z:Z,"TM",Data!V:V,Data!M552,AA:AA,"H"),IF(Data!Z552="AZM",SUMIFS(Data!AD:AD,Data!Z:Z,"TM",Data!U:U,Data!M552,AA:AA,"H"),IF(Data!Z552="Zone",SUMIFS(Data!AD:AD,Data!Z:Z,"TM",Data!T:T,Data!M552,AA:AA,"H"),IF(Data!Z552="Region",SUMIFS(Data!AD:AD,Data!Z:Z,"TM",Data!S:S,Data!M552,AA:AA,"H"),IF(Data!Z552="Country",SUMIFS(Data!AD:AD,Data!Z:Z,"TM",Data!R:R,Data!M552,AA:AA,"H"),"")))))))</f>
        <v>0</v>
      </c>
      <c r="AE552" s="27">
        <f t="shared" si="145"/>
        <v>0</v>
      </c>
      <c r="AF552" s="26">
        <f t="shared" si="146"/>
        <v>0</v>
      </c>
      <c r="AG552" s="26">
        <f t="shared" si="147"/>
        <v>0</v>
      </c>
      <c r="AH552" s="26">
        <f t="shared" si="148"/>
        <v>0</v>
      </c>
      <c r="AJ552" s="28">
        <f>IF(Z552="TM",IF(AA552="U",(SUMIFS(Orders!AG:AG,Orders!AD:AD,Data!M552,Orders!W:W,0,Orders!X:X,0)+SUMIFS(Orders!AG:AG,Orders!AD:AD,Data!M552,Orders!W:W,1,Orders!X:X,1))/12000,0),IF(Data!Z552="AAM",SUMIFS(Data!AJ:AJ,Data!Z:Z,"TM",Data!X:X,Data!M552,AA:AA,"U"),IF(Data!Z552="AM",SUMIFS(Data!AJ:AJ,Data!Z:Z,"TM",Data!V:V,Data!M552,AA:AA,"U"),IF(Data!Z552="AZM",SUMIFS(Data!AJ:AJ,Data!Z:Z,"TM",Data!U:U,Data!M552,AA:AA,"U"),IF(Data!Z552="Zone",SUMIFS(Data!AJ:AJ,Data!Z:Z,"TM",Data!T:T,Data!M552,AA:AA,"U"),IF(Data!Z552="Region",SUMIFS(Data!AJ:AJ,Data!Z:Z,"TM",Data!S:S,Data!M552,AA:AA,"U"),IF(Data!Z552="Country",SUMIFS(Data!AJ:AJ,Data!Z:Z,"TM",Data!R:R,Data!M552,AA:AA,"U"),"")))))))</f>
        <v>0</v>
      </c>
      <c r="AK552" s="18">
        <f>IF(Z552="TM",IF(AA552="U",(SUMIFS(Orders!AG:AG,Orders!AD:AD,Data!M552,Orders!W:W,0,Orders!X:X,0)+SUMIFS(Orders!AG:AG,Orders!AD:AD,Data!M552,Orders!W:W,1,Orders!X:X,1)),0),IF(Data!Z552="AAM",SUMIFS(Data!AK:AK,Data!Z:Z,"TM",Data!X:X,Data!M552,AA:AA,"U"),IF(Data!Z552="AM",SUMIFS(Data!AK:AK,Data!Z:Z,"TM",Data!V:V,Data!M552,AA:AA,"U"),IF(Data!Z552="AZM",SUMIFS(Data!AK:AK,Data!Z:Z,"TM",Data!U:U,Data!M552,AA:AA,"U"),IF(Data!Z552="Zone",SUMIFS(Data!AK:AK,Data!Z:Z,"TM",Data!T:T,Data!M552,AA:AA,"U"),IF(Data!Z552="Region",SUMIFS(Data!AK:AK,Data!Z:Z,"TM",Data!S:S,Data!M552,AA:AA,"U"),IF(Data!Z552="Country",SUMIFS(Data!AK:AK,Data!Z:Z,"TM",Data!R:R,Data!M552,AA:AA,"U"),"")))))))</f>
        <v>0</v>
      </c>
      <c r="AL552" s="18">
        <f>IF(Z552="TM",12000*0,IF(Data!Z552="AAM",SUMIFS(Data!AL:AL,Data!Z:Z,"TM",Data!X:X,Data!M552,AA:AA,"H"),IF(Data!Z552="AM",SUMIFS(Data!AL:AL,Data!Z:Z,"TM",Data!V:V,Data!M552,AA:AA,"H"),IF(Data!Z552="AZM",SUMIFS(Data!AL:AL,Data!Z:Z,"TM",Data!U:U,Data!M552,AA:AA,"H"),IF(Data!Z552="Zone",SUMIFS(Data!AL:AL,Data!Z:Z,"TM",Data!T:T,Data!M552,AA:AA,"H"),IF(Data!Z552="Region",SUMIFS(Data!AL:AL,Data!Z:Z,"TM",Data!S:S,Data!M552,AA:AA,"H"),IF(Data!Z552="Country",SUMIFS(Data!AL:AL,Data!Z:Z,"TM",Data!R:R,Data!M552,AA:AA,"H"),"")))))))</f>
        <v>0</v>
      </c>
      <c r="AM552" s="27">
        <f t="shared" si="149"/>
        <v>0</v>
      </c>
      <c r="AN552" s="26">
        <f t="shared" si="150"/>
        <v>0</v>
      </c>
      <c r="AO552" s="26">
        <f t="shared" si="151"/>
        <v>0</v>
      </c>
      <c r="AQ552" s="28">
        <f t="shared" si="152"/>
        <v>0</v>
      </c>
      <c r="AR552" s="18">
        <f t="shared" si="153"/>
        <v>0</v>
      </c>
      <c r="AS552" s="18">
        <f t="shared" si="154"/>
        <v>0</v>
      </c>
      <c r="AT552" s="27">
        <f t="shared" si="155"/>
        <v>0</v>
      </c>
      <c r="AU552" s="27"/>
      <c r="AV552" s="27"/>
      <c r="AW552" s="18">
        <f>IF(Z552="TM",(COUNTIFS(Orders!AD:AD,Data!M552,Orders!W:W,0,Orders!X:X,0,Orders!S:S,"*Ray*")+COUNTIFS(Orders!AD:AD,Data!M552,Orders!W:W,1,Orders!X:X,1,Orders!S:S,"*Ray*")+COUNTIFS(Orders!AD:AD,Data!M552,Orders!W:W,0,Orders!X:X,0,Orders!S:S,"*Fabric*")+COUNTIFS(Orders!AD:AD,Data!M552,Orders!W:W,1,Orders!X:X,1,Orders!S:S,"*Fabric*")),IF(Data!Z552="AAM",SUMIFS(Data!AW:AW,Data!Z:Z,"TM",Data!X:X,Data!M552),IF(Data!Z552="AM",SUMIFS(Data!AW:AW,Data!Z:Z,"TM",Data!V:V,Data!M552),IF(Data!Z552="AZM",SUMIFS(Data!AW:AW,Data!Z:Z,"TM",Data!U:U,Data!M552),IF(Data!Z552="Zone",SUMIFS(Data!AW:AW,Data!Z:Z,"TM",Data!T:T,Data!M552),IF(Data!Z552="Region",SUMIFS(Data!AW:AW,Data!Z:Z,"TM",Data!S:S,Data!M552),IF(Data!Z552="Country",SUMIFS(Data!AW:AW,Data!Z:Z,"TM",Data!R:R,Data!M552),0)))))))</f>
        <v>0</v>
      </c>
      <c r="AX552" s="18">
        <f>IF(Z552="TM",(COUNTIFS(Orders!AD:AD,Data!M552,Orders!W:W,0,Orders!X:X,0,Orders!S:S,"*Starter*")+COUNTIFS(Orders!AD:AD,Data!M552,Orders!W:W,1,Orders!X:X,1,Orders!S:S,"*Starter*")),IF(Data!Z552="AAM",SUMIFS(Data!AX:AX,Data!Z:Z,"TM",Data!X:X,Data!M552),IF(Data!Z552="AM",SUMIFS(Data!AX:AX,Data!Z:Z,"TM",Data!V:V,Data!M552),IF(Data!Z552="AZM",SUMIFS(Data!AX:AX,Data!Z:Z,"TM",Data!U:U,Data!M552),IF(Data!Z552="Zone",SUMIFS(Data!AX:AX,Data!Z:Z,"TM",Data!T:T,Data!M552),IF(Data!Z552="Region",SUMIFS(Data!AX:AX,Data!Z:Z,"TM",Data!S:S,Data!M552),IF(Data!Z552="Country",SUMIFS(Data!AX:AX,Data!Z:Z,"TM",Data!R:R,Data!M552),0)))))))</f>
        <v>0</v>
      </c>
      <c r="AY552" s="18">
        <f>IF(Z552="TM",(COUNTIFS(Orders!AD:AD,Data!M552,Orders!W:W,0,Orders!X:X,0,Orders!S:S,"*Pro*")+COUNTIFS(Orders!AD:AD,Data!M552,Orders!W:W,1,Orders!X:X,1,Orders!S:S,"*Pro*")),IF(Data!Z552="AAM",SUMIFS(Data!AY:AY,Data!Z:Z,"TM",Data!X:X,Data!M552),IF(Data!Z552="AM",SUMIFS(Data!AY:AY,Data!Z:Z,"TM",Data!V:V,Data!M552),IF(Data!Z552="AZM",SUMIFS(Data!AY:AY,Data!Z:Z,"TM",Data!U:U,Data!M552),IF(Data!Z552="Zone",SUMIFS(Data!AY:AY,Data!Z:Z,"TM",Data!T:T,Data!M552),IF(Data!Z552="Region",SUMIFS(Data!AY:AY,Data!Z:Z,"TM",Data!S:S,Data!M552),IF(Data!Z552="Country",SUMIFS(Data!AY:AY,Data!Z:Z,"TM",Data!R:R,Data!M552),0)))))))</f>
        <v>0</v>
      </c>
      <c r="AZ552" s="18">
        <f>IF(Z552="TM",(COUNTIFS(Orders!AD:AD,Data!M552,Orders!W:W,0,Orders!X:X,0,Orders!S:S,"*Tab*")+COUNTIFS(Orders!AD:AD,Data!M552,Orders!W:W,1,Orders!X:X,1,Orders!S:S,"*Tab*")),IF(Data!Z552="AAM",SUMIFS(Data!AZ:AZ,Data!Z:Z,"TM",Data!X:X,Data!M552),IF(Data!Z552="AM",SUMIFS(Data!AZ:AZ,Data!Z:Z,"TM",Data!V:V,Data!M552),IF(Data!Z552="AZM",SUMIFS(Data!AZ:AZ,Data!Z:Z,"TM",Data!U:U,Data!M552),IF(Data!Z552="Zone",SUMIFS(Data!AZ:AZ,Data!Z:Z,"TM",Data!T:T,Data!M552),IF(Data!Z552="Region",SUMIFS(Data!AZ:AZ,Data!Z:Z,"TM",Data!S:S,Data!M552),IF(Data!Z552="Country",SUMIFS(Data!AZ:AZ,Data!Z:Z,"TM",Data!R:R,Data!M552),0)))))))</f>
        <v>0</v>
      </c>
      <c r="BA552" s="18">
        <f>IF(Z552="TM",(COUNTIFS(Orders!AD:AD,Data!M552,Orders!W:W,0,Orders!X:X,0,Orders!S:S,"*Dental*")+COUNTIFS(Orders!AD:AD,Data!M552,Orders!W:W,1,Orders!X:X,1,Orders!S:S,"*Dental*")+COUNTIFS(Orders!AD:AD,Data!M552,Orders!W:W,0,Orders!X:X,0,Orders!S:S,"*Pediatric*")+COUNTIFS(Orders!AD:AD,Data!M552,Orders!W:W,1,Orders!X:X,1,Orders!S:S,"*Pediatric*")),IF(Data!Z552="AAM",SUMIFS(Data!BA:BA,Data!Z:Z,"TM",Data!X:X,Data!M552),IF(Data!Z552="AM",SUMIFS(Data!BA:BA,Data!Z:Z,"TM",Data!V:V,Data!M552),IF(Data!Z552="AZM",SUMIFS(Data!BA:BA,Data!Z:Z,"TM",Data!U:U,Data!M552),IF(Data!Z552="Zone",SUMIFS(Data!BA:BA,Data!Z:Z,"TM",Data!T:T,Data!M552),IF(Data!Z552="Region",SUMIFS(Data!BA:BA,Data!Z:Z,"TM",Data!S:S,Data!M552),IF(Data!Z552="Country",SUMIFS(Data!BA:BA,Data!Z:Z,"TM",Data!R:R,Data!M552),0)))))))</f>
        <v>0</v>
      </c>
      <c r="BB552" s="18">
        <f>IF(Z552="TM",(COUNTIFS(Orders!AD:AD,Data!M552,Orders!W:W,0,Orders!X:X,0,Orders!S:S,"*Fabric*")+COUNTIFS(Orders!AD:AD,Data!M552,Orders!W:W,1,Orders!X:X,1,Orders!S:S,"*Fabric*")),IF(Data!Z552="AAM",SUMIFS(Data!BB:BB,Data!Z:Z,"TM",Data!X:X,Data!M552),IF(Data!Z552="AM",SUMIFS(Data!BB:BB,Data!Z:Z,"TM",Data!V:V,Data!M552),IF(Data!Z552="AZM",SUMIFS(Data!BB:BB,Data!Z:Z,"TM",Data!U:U,Data!M552),IF(Data!Z552="Zone",SUMIFS(Data!BB:BB,Data!Z:Z,"TM",Data!T:T,Data!M552),IF(Data!Z552="Region",SUMIFS(Data!BB:BB,Data!Z:Z,"TM",Data!S:S,Data!M552),IF(Data!Z552="Country",SUMIFS(Data!BB:BB,Data!Z:Z,"TM",Data!R:R,Data!M552),0)))))))</f>
        <v>0</v>
      </c>
    </row>
    <row r="553" spans="1:54" ht="15.75" x14ac:dyDescent="0.3">
      <c r="A553" s="33" t="str">
        <f t="shared" si="156"/>
        <v/>
      </c>
      <c r="B553" s="33" t="b">
        <f t="shared" si="157"/>
        <v>1</v>
      </c>
      <c r="C553" s="33" t="e">
        <f>IF(ISERROR(SMALL($D$4:$D$594,E553)),””,SMALL($D$4:$D$594,E553))</f>
        <v>#NAME?</v>
      </c>
      <c r="D553" s="34" t="str">
        <f t="shared" si="158"/>
        <v/>
      </c>
      <c r="E553" s="33">
        <f>ROWS($E$4:E553)</f>
        <v>550</v>
      </c>
      <c r="F553" s="33">
        <f t="shared" si="159"/>
        <v>0</v>
      </c>
      <c r="G553" s="33">
        <f>IF(OR(Report!$C$7="",Report!$C$7="All Levels"),1,IF(Report!$C$7=Data!Z553,1,0))</f>
        <v>0</v>
      </c>
      <c r="H553" s="33">
        <f t="shared" si="160"/>
        <v>1</v>
      </c>
      <c r="I553" s="33">
        <f t="shared" si="161"/>
        <v>3</v>
      </c>
      <c r="J553" s="33">
        <f>IF(OR(Report!$F$7="",Report!$F$7="All AMs"),1,IF(Report!$F$7=Data!W553,1,0))</f>
        <v>1</v>
      </c>
      <c r="K553" s="33">
        <f>IF(OR(Report!$E$7="",Report!$E$7="All Zones"),1,IF(Report!$E$7=Data!P553,1,0))</f>
        <v>1</v>
      </c>
      <c r="L553" s="33">
        <f>IF(OR(Report!$D$7="",Report!$D$7="All Regions"),1,IF(Report!$D$7=Data!O553,1,0))</f>
        <v>1</v>
      </c>
      <c r="M553" s="67" t="s">
        <v>264</v>
      </c>
      <c r="N553" s="67" t="s">
        <v>1404</v>
      </c>
      <c r="O553" s="68" t="s">
        <v>21</v>
      </c>
      <c r="P553" s="68" t="s">
        <v>692</v>
      </c>
      <c r="Q553" s="68" t="s">
        <v>862</v>
      </c>
      <c r="R553" s="67" t="s">
        <v>777</v>
      </c>
      <c r="S553" s="67" t="s">
        <v>757</v>
      </c>
      <c r="T553" s="67" t="s">
        <v>761</v>
      </c>
      <c r="U553" s="67" t="s">
        <v>790</v>
      </c>
      <c r="V553" s="67" t="s">
        <v>652</v>
      </c>
      <c r="W553" s="67" t="s">
        <v>742</v>
      </c>
      <c r="X553" s="67"/>
      <c r="Y553" s="68" t="s">
        <v>362</v>
      </c>
      <c r="Z553" s="68" t="s">
        <v>13</v>
      </c>
      <c r="AA553" s="68" t="s">
        <v>70</v>
      </c>
      <c r="AB553" s="18">
        <f>IF(Z553="TM",IF(AA553="H",(COUNTIFS(Orders!AD:AD,Data!M553,Orders!W:W,0,Orders!X:X,0)+COUNTIFS(Orders!AD:AD,Data!M553,Orders!W:W,1,Orders!X:X,1)),0),IF(Data!Z553="AAM",SUMIFS(Data!AB:AB,Data!Z:Z,"TM",Data!X:X,Data!M553,AA:AA,"H"),IF(Data!Z553="AM",SUMIFS(Data!AB:AB,Data!Z:Z,"TM",Data!V:V,Data!M553,AA:AA,"H"),IF(Data!Z553="AZM",SUMIFS(Data!AB:AB,Data!Z:Z,"TM",Data!U:U,Data!M553,AA:AA,"H"),IF(Data!Z553="ZM",SUMIFS(Data!AB:AB,Data!Z:Z,"TM",Data!T:T,Data!M553,AA:AA,"H"),IF(Data!Z553="RM",SUMIFS(Data!AB:AB,Data!Z:Z,"TM",Data!S:S,Data!M553,AA:AA,"H"),IF(Data!Z553="CM",SUMIFS(Data!AB:AB,Data!Z:Z,"TM",Data!R:R,Data!M553,AA:AA,"H"),"")))))))</f>
        <v>1</v>
      </c>
      <c r="AC553" s="28">
        <f>IF(Z553="TM",IF(AA553="H",(SUMIFS(Orders!AG:AG,Orders!AD:AD,Data!M553,Orders!W:W,0,Orders!X:X,0)+SUMIFS(Orders!AG:AG,Orders!AD:AD,Data!M553,Orders!W:W,1,Orders!X:X,1))/12000,0),IF(Data!Z553="AAM",SUMIFS(Data!AC:AC,Data!Z:Z,"TM",Data!X:X,Data!M553,AA:AA,"H"),IF(Data!Z553="AM",SUMIFS(Data!AC:AC,Data!Z:Z,"TM",Data!V:V,Data!M553,AA:AA,"H"),IF(Data!Z553="AZM",SUMIFS(Data!AC:AC,Data!Z:Z,"TM",Data!U:U,Data!M553,AA:AA,"H"),IF(Data!Z553="Zone",SUMIFS(Data!AC:AC,Data!Z:Z,"TM",Data!T:T,Data!M553,AA:AA,"H"),IF(Data!Z553="Region",SUMIFS(Data!AC:AC,Data!Z:Z,"TM",Data!S:S,Data!M553,AA:AA,"H"),IF(Data!Z553="Country",SUMIFS(Data!AC:AC,Data!Z:Z,"TM",Data!R:R,Data!M553,AA:AA,"H"),"")))))))</f>
        <v>0.999</v>
      </c>
      <c r="AD553" s="18">
        <f>IF(Z553="TM",0,IF(Data!Z553="AAM",SUMIFS(Data!AD:AD,Data!Z:Z,"TM",Data!X:X,Data!M553,AA:AA,"H"),IF(Data!Z553="AM",SUMIFS(Data!AD:AD,Data!Z:Z,"TM",Data!V:V,Data!M553,AA:AA,"H"),IF(Data!Z553="AZM",SUMIFS(Data!AD:AD,Data!Z:Z,"TM",Data!U:U,Data!M553,AA:AA,"H"),IF(Data!Z553="Zone",SUMIFS(Data!AD:AD,Data!Z:Z,"TM",Data!T:T,Data!M553,AA:AA,"H"),IF(Data!Z553="Region",SUMIFS(Data!AD:AD,Data!Z:Z,"TM",Data!S:S,Data!M553,AA:AA,"H"),IF(Data!Z553="Country",SUMIFS(Data!AD:AD,Data!Z:Z,"TM",Data!R:R,Data!M553,AA:AA,"H"),"")))))))</f>
        <v>0</v>
      </c>
      <c r="AE553" s="27">
        <f t="shared" si="145"/>
        <v>0</v>
      </c>
      <c r="AF553" s="26">
        <f t="shared" si="146"/>
        <v>999</v>
      </c>
      <c r="AG553" s="26">
        <f t="shared" si="147"/>
        <v>0</v>
      </c>
      <c r="AH553" s="26">
        <f t="shared" si="148"/>
        <v>0.999</v>
      </c>
      <c r="AJ553" s="28">
        <f>IF(Z553="TM",IF(AA553="U",(SUMIFS(Orders!AG:AG,Orders!AD:AD,Data!M553,Orders!W:W,0,Orders!X:X,0)+SUMIFS(Orders!AG:AG,Orders!AD:AD,Data!M553,Orders!W:W,1,Orders!X:X,1))/12000,0),IF(Data!Z553="AAM",SUMIFS(Data!AJ:AJ,Data!Z:Z,"TM",Data!X:X,Data!M553,AA:AA,"U"),IF(Data!Z553="AM",SUMIFS(Data!AJ:AJ,Data!Z:Z,"TM",Data!V:V,Data!M553,AA:AA,"U"),IF(Data!Z553="AZM",SUMIFS(Data!AJ:AJ,Data!Z:Z,"TM",Data!U:U,Data!M553,AA:AA,"U"),IF(Data!Z553="Zone",SUMIFS(Data!AJ:AJ,Data!Z:Z,"TM",Data!T:T,Data!M553,AA:AA,"U"),IF(Data!Z553="Region",SUMIFS(Data!AJ:AJ,Data!Z:Z,"TM",Data!S:S,Data!M553,AA:AA,"U"),IF(Data!Z553="Country",SUMIFS(Data!AJ:AJ,Data!Z:Z,"TM",Data!R:R,Data!M553,AA:AA,"U"),"")))))))</f>
        <v>0</v>
      </c>
      <c r="AK553" s="18">
        <f>IF(Z553="TM",IF(AA553="U",(SUMIFS(Orders!AG:AG,Orders!AD:AD,Data!M553,Orders!W:W,0,Orders!X:X,0)+SUMIFS(Orders!AG:AG,Orders!AD:AD,Data!M553,Orders!W:W,1,Orders!X:X,1)),0),IF(Data!Z553="AAM",SUMIFS(Data!AK:AK,Data!Z:Z,"TM",Data!X:X,Data!M553,AA:AA,"U"),IF(Data!Z553="AM",SUMIFS(Data!AK:AK,Data!Z:Z,"TM",Data!V:V,Data!M553,AA:AA,"U"),IF(Data!Z553="AZM",SUMIFS(Data!AK:AK,Data!Z:Z,"TM",Data!U:U,Data!M553,AA:AA,"U"),IF(Data!Z553="Zone",SUMIFS(Data!AK:AK,Data!Z:Z,"TM",Data!T:T,Data!M553,AA:AA,"U"),IF(Data!Z553="Region",SUMIFS(Data!AK:AK,Data!Z:Z,"TM",Data!S:S,Data!M553,AA:AA,"U"),IF(Data!Z553="Country",SUMIFS(Data!AK:AK,Data!Z:Z,"TM",Data!R:R,Data!M553,AA:AA,"U"),"")))))))</f>
        <v>0</v>
      </c>
      <c r="AL553" s="18">
        <f>IF(Z553="TM",12000*0,IF(Data!Z553="AAM",SUMIFS(Data!AL:AL,Data!Z:Z,"TM",Data!X:X,Data!M553,AA:AA,"H"),IF(Data!Z553="AM",SUMIFS(Data!AL:AL,Data!Z:Z,"TM",Data!V:V,Data!M553,AA:AA,"H"),IF(Data!Z553="AZM",SUMIFS(Data!AL:AL,Data!Z:Z,"TM",Data!U:U,Data!M553,AA:AA,"H"),IF(Data!Z553="Zone",SUMIFS(Data!AL:AL,Data!Z:Z,"TM",Data!T:T,Data!M553,AA:AA,"H"),IF(Data!Z553="Region",SUMIFS(Data!AL:AL,Data!Z:Z,"TM",Data!S:S,Data!M553,AA:AA,"H"),IF(Data!Z553="Country",SUMIFS(Data!AL:AL,Data!Z:Z,"TM",Data!R:R,Data!M553,AA:AA,"H"),"")))))))</f>
        <v>0</v>
      </c>
      <c r="AM553" s="27">
        <f t="shared" si="149"/>
        <v>0</v>
      </c>
      <c r="AN553" s="26">
        <f t="shared" si="150"/>
        <v>0</v>
      </c>
      <c r="AO553" s="26">
        <f t="shared" si="151"/>
        <v>0.999</v>
      </c>
      <c r="AQ553" s="28">
        <f t="shared" si="152"/>
        <v>0.999</v>
      </c>
      <c r="AR553" s="18">
        <f t="shared" si="153"/>
        <v>11988</v>
      </c>
      <c r="AS553" s="18">
        <f t="shared" si="154"/>
        <v>0</v>
      </c>
      <c r="AT553" s="27">
        <f t="shared" si="155"/>
        <v>0</v>
      </c>
      <c r="AU553" s="27"/>
      <c r="AV553" s="27"/>
      <c r="AW553" s="18">
        <f>IF(Z553="TM",(COUNTIFS(Orders!AD:AD,Data!M553,Orders!W:W,0,Orders!X:X,0,Orders!S:S,"*Ray*")+COUNTIFS(Orders!AD:AD,Data!M553,Orders!W:W,1,Orders!X:X,1,Orders!S:S,"*Ray*")+COUNTIFS(Orders!AD:AD,Data!M553,Orders!W:W,0,Orders!X:X,0,Orders!S:S,"*Fabric*")+COUNTIFS(Orders!AD:AD,Data!M553,Orders!W:W,1,Orders!X:X,1,Orders!S:S,"*Fabric*")),IF(Data!Z553="AAM",SUMIFS(Data!AW:AW,Data!Z:Z,"TM",Data!X:X,Data!M553),IF(Data!Z553="AM",SUMIFS(Data!AW:AW,Data!Z:Z,"TM",Data!V:V,Data!M553),IF(Data!Z553="AZM",SUMIFS(Data!AW:AW,Data!Z:Z,"TM",Data!U:U,Data!M553),IF(Data!Z553="Zone",SUMIFS(Data!AW:AW,Data!Z:Z,"TM",Data!T:T,Data!M553),IF(Data!Z553="Region",SUMIFS(Data!AW:AW,Data!Z:Z,"TM",Data!S:S,Data!M553),IF(Data!Z553="Country",SUMIFS(Data!AW:AW,Data!Z:Z,"TM",Data!R:R,Data!M553),0)))))))</f>
        <v>1</v>
      </c>
      <c r="AX553" s="18">
        <f>IF(Z553="TM",(COUNTIFS(Orders!AD:AD,Data!M553,Orders!W:W,0,Orders!X:X,0,Orders!S:S,"*Starter*")+COUNTIFS(Orders!AD:AD,Data!M553,Orders!W:W,1,Orders!X:X,1,Orders!S:S,"*Starter*")),IF(Data!Z553="AAM",SUMIFS(Data!AX:AX,Data!Z:Z,"TM",Data!X:X,Data!M553),IF(Data!Z553="AM",SUMIFS(Data!AX:AX,Data!Z:Z,"TM",Data!V:V,Data!M553),IF(Data!Z553="AZM",SUMIFS(Data!AX:AX,Data!Z:Z,"TM",Data!U:U,Data!M553),IF(Data!Z553="Zone",SUMIFS(Data!AX:AX,Data!Z:Z,"TM",Data!T:T,Data!M553),IF(Data!Z553="Region",SUMIFS(Data!AX:AX,Data!Z:Z,"TM",Data!S:S,Data!M553),IF(Data!Z553="Country",SUMIFS(Data!AX:AX,Data!Z:Z,"TM",Data!R:R,Data!M553),0)))))))</f>
        <v>1</v>
      </c>
      <c r="AY553" s="18">
        <f>IF(Z553="TM",(COUNTIFS(Orders!AD:AD,Data!M553,Orders!W:W,0,Orders!X:X,0,Orders!S:S,"*Pro*")+COUNTIFS(Orders!AD:AD,Data!M553,Orders!W:W,1,Orders!X:X,1,Orders!S:S,"*Pro*")),IF(Data!Z553="AAM",SUMIFS(Data!AY:AY,Data!Z:Z,"TM",Data!X:X,Data!M553),IF(Data!Z553="AM",SUMIFS(Data!AY:AY,Data!Z:Z,"TM",Data!V:V,Data!M553),IF(Data!Z553="AZM",SUMIFS(Data!AY:AY,Data!Z:Z,"TM",Data!U:U,Data!M553),IF(Data!Z553="Zone",SUMIFS(Data!AY:AY,Data!Z:Z,"TM",Data!T:T,Data!M553),IF(Data!Z553="Region",SUMIFS(Data!AY:AY,Data!Z:Z,"TM",Data!S:S,Data!M553),IF(Data!Z553="Country",SUMIFS(Data!AY:AY,Data!Z:Z,"TM",Data!R:R,Data!M553),0)))))))</f>
        <v>0</v>
      </c>
      <c r="AZ553" s="18">
        <f>IF(Z553="TM",(COUNTIFS(Orders!AD:AD,Data!M553,Orders!W:W,0,Orders!X:X,0,Orders!S:S,"*Tab*")+COUNTIFS(Orders!AD:AD,Data!M553,Orders!W:W,1,Orders!X:X,1,Orders!S:S,"*Tab*")),IF(Data!Z553="AAM",SUMIFS(Data!AZ:AZ,Data!Z:Z,"TM",Data!X:X,Data!M553),IF(Data!Z553="AM",SUMIFS(Data!AZ:AZ,Data!Z:Z,"TM",Data!V:V,Data!M553),IF(Data!Z553="AZM",SUMIFS(Data!AZ:AZ,Data!Z:Z,"TM",Data!U:U,Data!M553),IF(Data!Z553="Zone",SUMIFS(Data!AZ:AZ,Data!Z:Z,"TM",Data!T:T,Data!M553),IF(Data!Z553="Region",SUMIFS(Data!AZ:AZ,Data!Z:Z,"TM",Data!S:S,Data!M553),IF(Data!Z553="Country",SUMIFS(Data!AZ:AZ,Data!Z:Z,"TM",Data!R:R,Data!M553),0)))))))</f>
        <v>0</v>
      </c>
      <c r="BA553" s="18">
        <f>IF(Z553="TM",(COUNTIFS(Orders!AD:AD,Data!M553,Orders!W:W,0,Orders!X:X,0,Orders!S:S,"*Dental*")+COUNTIFS(Orders!AD:AD,Data!M553,Orders!W:W,1,Orders!X:X,1,Orders!S:S,"*Dental*")+COUNTIFS(Orders!AD:AD,Data!M553,Orders!W:W,0,Orders!X:X,0,Orders!S:S,"*Pediatric*")+COUNTIFS(Orders!AD:AD,Data!M553,Orders!W:W,1,Orders!X:X,1,Orders!S:S,"*Pediatric*")),IF(Data!Z553="AAM",SUMIFS(Data!BA:BA,Data!Z:Z,"TM",Data!X:X,Data!M553),IF(Data!Z553="AM",SUMIFS(Data!BA:BA,Data!Z:Z,"TM",Data!V:V,Data!M553),IF(Data!Z553="AZM",SUMIFS(Data!BA:BA,Data!Z:Z,"TM",Data!U:U,Data!M553),IF(Data!Z553="Zone",SUMIFS(Data!BA:BA,Data!Z:Z,"TM",Data!T:T,Data!M553),IF(Data!Z553="Region",SUMIFS(Data!BA:BA,Data!Z:Z,"TM",Data!S:S,Data!M553),IF(Data!Z553="Country",SUMIFS(Data!BA:BA,Data!Z:Z,"TM",Data!R:R,Data!M553),0)))))))</f>
        <v>0</v>
      </c>
      <c r="BB553" s="18">
        <f>IF(Z553="TM",(COUNTIFS(Orders!AD:AD,Data!M553,Orders!W:W,0,Orders!X:X,0,Orders!S:S,"*Fabric*")+COUNTIFS(Orders!AD:AD,Data!M553,Orders!W:W,1,Orders!X:X,1,Orders!S:S,"*Fabric*")),IF(Data!Z553="AAM",SUMIFS(Data!BB:BB,Data!Z:Z,"TM",Data!X:X,Data!M553),IF(Data!Z553="AM",SUMIFS(Data!BB:BB,Data!Z:Z,"TM",Data!V:V,Data!M553),IF(Data!Z553="AZM",SUMIFS(Data!BB:BB,Data!Z:Z,"TM",Data!U:U,Data!M553),IF(Data!Z553="Zone",SUMIFS(Data!BB:BB,Data!Z:Z,"TM",Data!T:T,Data!M553),IF(Data!Z553="Region",SUMIFS(Data!BB:BB,Data!Z:Z,"TM",Data!S:S,Data!M553),IF(Data!Z553="Country",SUMIFS(Data!BB:BB,Data!Z:Z,"TM",Data!R:R,Data!M553),0)))))))</f>
        <v>0</v>
      </c>
    </row>
    <row r="554" spans="1:54" ht="15.75" x14ac:dyDescent="0.3">
      <c r="A554" s="33" t="str">
        <f t="shared" si="156"/>
        <v/>
      </c>
      <c r="B554" s="33" t="b">
        <f t="shared" si="157"/>
        <v>1</v>
      </c>
      <c r="C554" s="33" t="e">
        <f>IF(ISERROR(SMALL($D$4:$D$594,E554)),””,SMALL($D$4:$D$594,E554))</f>
        <v>#NAME?</v>
      </c>
      <c r="D554" s="34" t="str">
        <f t="shared" si="158"/>
        <v/>
      </c>
      <c r="E554" s="33">
        <f>ROWS($E$4:E554)</f>
        <v>551</v>
      </c>
      <c r="F554" s="33">
        <f t="shared" si="159"/>
        <v>0</v>
      </c>
      <c r="G554" s="33">
        <f>IF(OR(Report!$C$7="",Report!$C$7="All Levels"),1,IF(Report!$C$7=Data!Z554,1,0))</f>
        <v>0</v>
      </c>
      <c r="H554" s="33">
        <f t="shared" si="160"/>
        <v>1</v>
      </c>
      <c r="I554" s="33">
        <f t="shared" si="161"/>
        <v>3</v>
      </c>
      <c r="J554" s="33">
        <f>IF(OR(Report!$F$7="",Report!$F$7="All AMs"),1,IF(Report!$F$7=Data!W554,1,0))</f>
        <v>1</v>
      </c>
      <c r="K554" s="33">
        <f>IF(OR(Report!$E$7="",Report!$E$7="All Zones"),1,IF(Report!$E$7=Data!P554,1,0))</f>
        <v>1</v>
      </c>
      <c r="L554" s="33">
        <f>IF(OR(Report!$D$7="",Report!$D$7="All Regions"),1,IF(Report!$D$7=Data!O554,1,0))</f>
        <v>1</v>
      </c>
      <c r="M554" s="67" t="s">
        <v>311</v>
      </c>
      <c r="N554" s="67" t="s">
        <v>1405</v>
      </c>
      <c r="O554" s="68" t="s">
        <v>21</v>
      </c>
      <c r="P554" s="68" t="s">
        <v>692</v>
      </c>
      <c r="Q554" s="68" t="s">
        <v>862</v>
      </c>
      <c r="R554" s="67" t="s">
        <v>777</v>
      </c>
      <c r="S554" s="67" t="s">
        <v>757</v>
      </c>
      <c r="T554" s="67" t="s">
        <v>761</v>
      </c>
      <c r="U554" s="67" t="s">
        <v>790</v>
      </c>
      <c r="V554" s="67" t="s">
        <v>652</v>
      </c>
      <c r="W554" s="67" t="s">
        <v>742</v>
      </c>
      <c r="X554" s="67"/>
      <c r="Y554" s="68" t="s">
        <v>362</v>
      </c>
      <c r="Z554" s="68" t="s">
        <v>13</v>
      </c>
      <c r="AA554" s="68" t="s">
        <v>70</v>
      </c>
      <c r="AB554" s="18">
        <f>IF(Z554="TM",IF(AA554="H",(COUNTIFS(Orders!AD:AD,Data!M554,Orders!W:W,0,Orders!X:X,0)+COUNTIFS(Orders!AD:AD,Data!M554,Orders!W:W,1,Orders!X:X,1)),0),IF(Data!Z554="AAM",SUMIFS(Data!AB:AB,Data!Z:Z,"TM",Data!X:X,Data!M554,AA:AA,"H"),IF(Data!Z554="AM",SUMIFS(Data!AB:AB,Data!Z:Z,"TM",Data!V:V,Data!M554,AA:AA,"H"),IF(Data!Z554="AZM",SUMIFS(Data!AB:AB,Data!Z:Z,"TM",Data!U:U,Data!M554,AA:AA,"H"),IF(Data!Z554="ZM",SUMIFS(Data!AB:AB,Data!Z:Z,"TM",Data!T:T,Data!M554,AA:AA,"H"),IF(Data!Z554="RM",SUMIFS(Data!AB:AB,Data!Z:Z,"TM",Data!S:S,Data!M554,AA:AA,"H"),IF(Data!Z554="CM",SUMIFS(Data!AB:AB,Data!Z:Z,"TM",Data!R:R,Data!M554,AA:AA,"H"),"")))))))</f>
        <v>0</v>
      </c>
      <c r="AC554" s="28">
        <f>IF(Z554="TM",IF(AA554="H",(SUMIFS(Orders!AG:AG,Orders!AD:AD,Data!M554,Orders!W:W,0,Orders!X:X,0)+SUMIFS(Orders!AG:AG,Orders!AD:AD,Data!M554,Orders!W:W,1,Orders!X:X,1))/12000,0),IF(Data!Z554="AAM",SUMIFS(Data!AC:AC,Data!Z:Z,"TM",Data!X:X,Data!M554,AA:AA,"H"),IF(Data!Z554="AM",SUMIFS(Data!AC:AC,Data!Z:Z,"TM",Data!V:V,Data!M554,AA:AA,"H"),IF(Data!Z554="AZM",SUMIFS(Data!AC:AC,Data!Z:Z,"TM",Data!U:U,Data!M554,AA:AA,"H"),IF(Data!Z554="Zone",SUMIFS(Data!AC:AC,Data!Z:Z,"TM",Data!T:T,Data!M554,AA:AA,"H"),IF(Data!Z554="Region",SUMIFS(Data!AC:AC,Data!Z:Z,"TM",Data!S:S,Data!M554,AA:AA,"H"),IF(Data!Z554="Country",SUMIFS(Data!AC:AC,Data!Z:Z,"TM",Data!R:R,Data!M554,AA:AA,"H"),"")))))))</f>
        <v>0</v>
      </c>
      <c r="AD554" s="18">
        <f>IF(Z554="TM",0,IF(Data!Z554="AAM",SUMIFS(Data!AD:AD,Data!Z:Z,"TM",Data!X:X,Data!M554,AA:AA,"H"),IF(Data!Z554="AM",SUMIFS(Data!AD:AD,Data!Z:Z,"TM",Data!V:V,Data!M554,AA:AA,"H"),IF(Data!Z554="AZM",SUMIFS(Data!AD:AD,Data!Z:Z,"TM",Data!U:U,Data!M554,AA:AA,"H"),IF(Data!Z554="Zone",SUMIFS(Data!AD:AD,Data!Z:Z,"TM",Data!T:T,Data!M554,AA:AA,"H"),IF(Data!Z554="Region",SUMIFS(Data!AD:AD,Data!Z:Z,"TM",Data!S:S,Data!M554,AA:AA,"H"),IF(Data!Z554="Country",SUMIFS(Data!AD:AD,Data!Z:Z,"TM",Data!R:R,Data!M554,AA:AA,"H"),"")))))))</f>
        <v>0</v>
      </c>
      <c r="AE554" s="27">
        <f t="shared" si="145"/>
        <v>0</v>
      </c>
      <c r="AF554" s="26">
        <f t="shared" si="146"/>
        <v>0</v>
      </c>
      <c r="AG554" s="26">
        <f t="shared" si="147"/>
        <v>0</v>
      </c>
      <c r="AH554" s="26">
        <f t="shared" si="148"/>
        <v>0</v>
      </c>
      <c r="AJ554" s="28">
        <f>IF(Z554="TM",IF(AA554="U",(SUMIFS(Orders!AG:AG,Orders!AD:AD,Data!M554,Orders!W:W,0,Orders!X:X,0)+SUMIFS(Orders!AG:AG,Orders!AD:AD,Data!M554,Orders!W:W,1,Orders!X:X,1))/12000,0),IF(Data!Z554="AAM",SUMIFS(Data!AJ:AJ,Data!Z:Z,"TM",Data!X:X,Data!M554,AA:AA,"U"),IF(Data!Z554="AM",SUMIFS(Data!AJ:AJ,Data!Z:Z,"TM",Data!V:V,Data!M554,AA:AA,"U"),IF(Data!Z554="AZM",SUMIFS(Data!AJ:AJ,Data!Z:Z,"TM",Data!U:U,Data!M554,AA:AA,"U"),IF(Data!Z554="Zone",SUMIFS(Data!AJ:AJ,Data!Z:Z,"TM",Data!T:T,Data!M554,AA:AA,"U"),IF(Data!Z554="Region",SUMIFS(Data!AJ:AJ,Data!Z:Z,"TM",Data!S:S,Data!M554,AA:AA,"U"),IF(Data!Z554="Country",SUMIFS(Data!AJ:AJ,Data!Z:Z,"TM",Data!R:R,Data!M554,AA:AA,"U"),"")))))))</f>
        <v>0</v>
      </c>
      <c r="AK554" s="18">
        <f>IF(Z554="TM",IF(AA554="U",(SUMIFS(Orders!AG:AG,Orders!AD:AD,Data!M554,Orders!W:W,0,Orders!X:X,0)+SUMIFS(Orders!AG:AG,Orders!AD:AD,Data!M554,Orders!W:W,1,Orders!X:X,1)),0),IF(Data!Z554="AAM",SUMIFS(Data!AK:AK,Data!Z:Z,"TM",Data!X:X,Data!M554,AA:AA,"U"),IF(Data!Z554="AM",SUMIFS(Data!AK:AK,Data!Z:Z,"TM",Data!V:V,Data!M554,AA:AA,"U"),IF(Data!Z554="AZM",SUMIFS(Data!AK:AK,Data!Z:Z,"TM",Data!U:U,Data!M554,AA:AA,"U"),IF(Data!Z554="Zone",SUMIFS(Data!AK:AK,Data!Z:Z,"TM",Data!T:T,Data!M554,AA:AA,"U"),IF(Data!Z554="Region",SUMIFS(Data!AK:AK,Data!Z:Z,"TM",Data!S:S,Data!M554,AA:AA,"U"),IF(Data!Z554="Country",SUMIFS(Data!AK:AK,Data!Z:Z,"TM",Data!R:R,Data!M554,AA:AA,"U"),"")))))))</f>
        <v>0</v>
      </c>
      <c r="AL554" s="18">
        <f>IF(Z554="TM",12000*0,IF(Data!Z554="AAM",SUMIFS(Data!AL:AL,Data!Z:Z,"TM",Data!X:X,Data!M554,AA:AA,"H"),IF(Data!Z554="AM",SUMIFS(Data!AL:AL,Data!Z:Z,"TM",Data!V:V,Data!M554,AA:AA,"H"),IF(Data!Z554="AZM",SUMIFS(Data!AL:AL,Data!Z:Z,"TM",Data!U:U,Data!M554,AA:AA,"H"),IF(Data!Z554="Zone",SUMIFS(Data!AL:AL,Data!Z:Z,"TM",Data!T:T,Data!M554,AA:AA,"H"),IF(Data!Z554="Region",SUMIFS(Data!AL:AL,Data!Z:Z,"TM",Data!S:S,Data!M554,AA:AA,"H"),IF(Data!Z554="Country",SUMIFS(Data!AL:AL,Data!Z:Z,"TM",Data!R:R,Data!M554,AA:AA,"H"),"")))))))</f>
        <v>0</v>
      </c>
      <c r="AM554" s="27">
        <f t="shared" si="149"/>
        <v>0</v>
      </c>
      <c r="AN554" s="26">
        <f t="shared" si="150"/>
        <v>0</v>
      </c>
      <c r="AO554" s="26">
        <f t="shared" si="151"/>
        <v>0</v>
      </c>
      <c r="AQ554" s="28">
        <f t="shared" si="152"/>
        <v>0</v>
      </c>
      <c r="AR554" s="18">
        <f t="shared" si="153"/>
        <v>0</v>
      </c>
      <c r="AS554" s="18">
        <f t="shared" si="154"/>
        <v>0</v>
      </c>
      <c r="AT554" s="27">
        <f t="shared" si="155"/>
        <v>0</v>
      </c>
      <c r="AU554" s="27"/>
      <c r="AV554" s="27"/>
      <c r="AW554" s="18">
        <f>IF(Z554="TM",(COUNTIFS(Orders!AD:AD,Data!M554,Orders!W:W,0,Orders!X:X,0,Orders!S:S,"*Ray*")+COUNTIFS(Orders!AD:AD,Data!M554,Orders!W:W,1,Orders!X:X,1,Orders!S:S,"*Ray*")+COUNTIFS(Orders!AD:AD,Data!M554,Orders!W:W,0,Orders!X:X,0,Orders!S:S,"*Fabric*")+COUNTIFS(Orders!AD:AD,Data!M554,Orders!W:W,1,Orders!X:X,1,Orders!S:S,"*Fabric*")),IF(Data!Z554="AAM",SUMIFS(Data!AW:AW,Data!Z:Z,"TM",Data!X:X,Data!M554),IF(Data!Z554="AM",SUMIFS(Data!AW:AW,Data!Z:Z,"TM",Data!V:V,Data!M554),IF(Data!Z554="AZM",SUMIFS(Data!AW:AW,Data!Z:Z,"TM",Data!U:U,Data!M554),IF(Data!Z554="Zone",SUMIFS(Data!AW:AW,Data!Z:Z,"TM",Data!T:T,Data!M554),IF(Data!Z554="Region",SUMIFS(Data!AW:AW,Data!Z:Z,"TM",Data!S:S,Data!M554),IF(Data!Z554="Country",SUMIFS(Data!AW:AW,Data!Z:Z,"TM",Data!R:R,Data!M554),0)))))))</f>
        <v>0</v>
      </c>
      <c r="AX554" s="18">
        <f>IF(Z554="TM",(COUNTIFS(Orders!AD:AD,Data!M554,Orders!W:W,0,Orders!X:X,0,Orders!S:S,"*Starter*")+COUNTIFS(Orders!AD:AD,Data!M554,Orders!W:W,1,Orders!X:X,1,Orders!S:S,"*Starter*")),IF(Data!Z554="AAM",SUMIFS(Data!AX:AX,Data!Z:Z,"TM",Data!X:X,Data!M554),IF(Data!Z554="AM",SUMIFS(Data!AX:AX,Data!Z:Z,"TM",Data!V:V,Data!M554),IF(Data!Z554="AZM",SUMIFS(Data!AX:AX,Data!Z:Z,"TM",Data!U:U,Data!M554),IF(Data!Z554="Zone",SUMIFS(Data!AX:AX,Data!Z:Z,"TM",Data!T:T,Data!M554),IF(Data!Z554="Region",SUMIFS(Data!AX:AX,Data!Z:Z,"TM",Data!S:S,Data!M554),IF(Data!Z554="Country",SUMIFS(Data!AX:AX,Data!Z:Z,"TM",Data!R:R,Data!M554),0)))))))</f>
        <v>0</v>
      </c>
      <c r="AY554" s="18">
        <f>IF(Z554="TM",(COUNTIFS(Orders!AD:AD,Data!M554,Orders!W:W,0,Orders!X:X,0,Orders!S:S,"*Pro*")+COUNTIFS(Orders!AD:AD,Data!M554,Orders!W:W,1,Orders!X:X,1,Orders!S:S,"*Pro*")),IF(Data!Z554="AAM",SUMIFS(Data!AY:AY,Data!Z:Z,"TM",Data!X:X,Data!M554),IF(Data!Z554="AM",SUMIFS(Data!AY:AY,Data!Z:Z,"TM",Data!V:V,Data!M554),IF(Data!Z554="AZM",SUMIFS(Data!AY:AY,Data!Z:Z,"TM",Data!U:U,Data!M554),IF(Data!Z554="Zone",SUMIFS(Data!AY:AY,Data!Z:Z,"TM",Data!T:T,Data!M554),IF(Data!Z554="Region",SUMIFS(Data!AY:AY,Data!Z:Z,"TM",Data!S:S,Data!M554),IF(Data!Z554="Country",SUMIFS(Data!AY:AY,Data!Z:Z,"TM",Data!R:R,Data!M554),0)))))))</f>
        <v>0</v>
      </c>
      <c r="AZ554" s="18">
        <f>IF(Z554="TM",(COUNTIFS(Orders!AD:AD,Data!M554,Orders!W:W,0,Orders!X:X,0,Orders!S:S,"*Tab*")+COUNTIFS(Orders!AD:AD,Data!M554,Orders!W:W,1,Orders!X:X,1,Orders!S:S,"*Tab*")),IF(Data!Z554="AAM",SUMIFS(Data!AZ:AZ,Data!Z:Z,"TM",Data!X:X,Data!M554),IF(Data!Z554="AM",SUMIFS(Data!AZ:AZ,Data!Z:Z,"TM",Data!V:V,Data!M554),IF(Data!Z554="AZM",SUMIFS(Data!AZ:AZ,Data!Z:Z,"TM",Data!U:U,Data!M554),IF(Data!Z554="Zone",SUMIFS(Data!AZ:AZ,Data!Z:Z,"TM",Data!T:T,Data!M554),IF(Data!Z554="Region",SUMIFS(Data!AZ:AZ,Data!Z:Z,"TM",Data!S:S,Data!M554),IF(Data!Z554="Country",SUMIFS(Data!AZ:AZ,Data!Z:Z,"TM",Data!R:R,Data!M554),0)))))))</f>
        <v>0</v>
      </c>
      <c r="BA554" s="18">
        <f>IF(Z554="TM",(COUNTIFS(Orders!AD:AD,Data!M554,Orders!W:W,0,Orders!X:X,0,Orders!S:S,"*Dental*")+COUNTIFS(Orders!AD:AD,Data!M554,Orders!W:W,1,Orders!X:X,1,Orders!S:S,"*Dental*")+COUNTIFS(Orders!AD:AD,Data!M554,Orders!W:W,0,Orders!X:X,0,Orders!S:S,"*Pediatric*")+COUNTIFS(Orders!AD:AD,Data!M554,Orders!W:W,1,Orders!X:X,1,Orders!S:S,"*Pediatric*")),IF(Data!Z554="AAM",SUMIFS(Data!BA:BA,Data!Z:Z,"TM",Data!X:X,Data!M554),IF(Data!Z554="AM",SUMIFS(Data!BA:BA,Data!Z:Z,"TM",Data!V:V,Data!M554),IF(Data!Z554="AZM",SUMIFS(Data!BA:BA,Data!Z:Z,"TM",Data!U:U,Data!M554),IF(Data!Z554="Zone",SUMIFS(Data!BA:BA,Data!Z:Z,"TM",Data!T:T,Data!M554),IF(Data!Z554="Region",SUMIFS(Data!BA:BA,Data!Z:Z,"TM",Data!S:S,Data!M554),IF(Data!Z554="Country",SUMIFS(Data!BA:BA,Data!Z:Z,"TM",Data!R:R,Data!M554),0)))))))</f>
        <v>0</v>
      </c>
      <c r="BB554" s="18">
        <f>IF(Z554="TM",(COUNTIFS(Orders!AD:AD,Data!M554,Orders!W:W,0,Orders!X:X,0,Orders!S:S,"*Fabric*")+COUNTIFS(Orders!AD:AD,Data!M554,Orders!W:W,1,Orders!X:X,1,Orders!S:S,"*Fabric*")),IF(Data!Z554="AAM",SUMIFS(Data!BB:BB,Data!Z:Z,"TM",Data!X:X,Data!M554),IF(Data!Z554="AM",SUMIFS(Data!BB:BB,Data!Z:Z,"TM",Data!V:V,Data!M554),IF(Data!Z554="AZM",SUMIFS(Data!BB:BB,Data!Z:Z,"TM",Data!U:U,Data!M554),IF(Data!Z554="Zone",SUMIFS(Data!BB:BB,Data!Z:Z,"TM",Data!T:T,Data!M554),IF(Data!Z554="Region",SUMIFS(Data!BB:BB,Data!Z:Z,"TM",Data!S:S,Data!M554),IF(Data!Z554="Country",SUMIFS(Data!BB:BB,Data!Z:Z,"TM",Data!R:R,Data!M554),0)))))))</f>
        <v>0</v>
      </c>
    </row>
    <row r="555" spans="1:54" ht="15.75" x14ac:dyDescent="0.3">
      <c r="A555" s="33" t="str">
        <f t="shared" si="156"/>
        <v/>
      </c>
      <c r="B555" s="33" t="b">
        <f t="shared" si="157"/>
        <v>1</v>
      </c>
      <c r="C555" s="33" t="e">
        <f>IF(ISERROR(SMALL($D$4:$D$594,E555)),””,SMALL($D$4:$D$594,E555))</f>
        <v>#NAME?</v>
      </c>
      <c r="D555" s="34" t="str">
        <f t="shared" si="158"/>
        <v/>
      </c>
      <c r="E555" s="33">
        <f>ROWS($E$4:E555)</f>
        <v>552</v>
      </c>
      <c r="F555" s="33">
        <f t="shared" si="159"/>
        <v>0</v>
      </c>
      <c r="G555" s="33">
        <f>IF(OR(Report!$C$7="",Report!$C$7="All Levels"),1,IF(Report!$C$7=Data!Z555,1,0))</f>
        <v>0</v>
      </c>
      <c r="H555" s="33">
        <f t="shared" si="160"/>
        <v>1</v>
      </c>
      <c r="I555" s="33">
        <f t="shared" si="161"/>
        <v>3</v>
      </c>
      <c r="J555" s="33">
        <f>IF(OR(Report!$F$7="",Report!$F$7="All AMs"),1,IF(Report!$F$7=Data!W555,1,0))</f>
        <v>1</v>
      </c>
      <c r="K555" s="33">
        <f>IF(OR(Report!$E$7="",Report!$E$7="All Zones"),1,IF(Report!$E$7=Data!P555,1,0))</f>
        <v>1</v>
      </c>
      <c r="L555" s="33">
        <f>IF(OR(Report!$D$7="",Report!$D$7="All Regions"),1,IF(Report!$D$7=Data!O555,1,0))</f>
        <v>1</v>
      </c>
      <c r="M555" s="67" t="s">
        <v>272</v>
      </c>
      <c r="N555" s="67" t="s">
        <v>1406</v>
      </c>
      <c r="O555" s="68" t="s">
        <v>21</v>
      </c>
      <c r="P555" s="68" t="s">
        <v>692</v>
      </c>
      <c r="Q555" s="68" t="s">
        <v>862</v>
      </c>
      <c r="R555" s="67" t="s">
        <v>777</v>
      </c>
      <c r="S555" s="67" t="s">
        <v>757</v>
      </c>
      <c r="T555" s="67" t="s">
        <v>761</v>
      </c>
      <c r="U555" s="67" t="s">
        <v>790</v>
      </c>
      <c r="V555" s="67" t="s">
        <v>652</v>
      </c>
      <c r="W555" s="67" t="s">
        <v>742</v>
      </c>
      <c r="X555" s="67"/>
      <c r="Y555" s="68" t="s">
        <v>362</v>
      </c>
      <c r="Z555" s="68" t="s">
        <v>13</v>
      </c>
      <c r="AA555" s="68" t="s">
        <v>70</v>
      </c>
      <c r="AB555" s="18">
        <f>IF(Z555="TM",IF(AA555="H",(COUNTIFS(Orders!AD:AD,Data!M555,Orders!W:W,0,Orders!X:X,0)+COUNTIFS(Orders!AD:AD,Data!M555,Orders!W:W,1,Orders!X:X,1)),0),IF(Data!Z555="AAM",SUMIFS(Data!AB:AB,Data!Z:Z,"TM",Data!X:X,Data!M555,AA:AA,"H"),IF(Data!Z555="AM",SUMIFS(Data!AB:AB,Data!Z:Z,"TM",Data!V:V,Data!M555,AA:AA,"H"),IF(Data!Z555="AZM",SUMIFS(Data!AB:AB,Data!Z:Z,"TM",Data!U:U,Data!M555,AA:AA,"H"),IF(Data!Z555="ZM",SUMIFS(Data!AB:AB,Data!Z:Z,"TM",Data!T:T,Data!M555,AA:AA,"H"),IF(Data!Z555="RM",SUMIFS(Data!AB:AB,Data!Z:Z,"TM",Data!S:S,Data!M555,AA:AA,"H"),IF(Data!Z555="CM",SUMIFS(Data!AB:AB,Data!Z:Z,"TM",Data!R:R,Data!M555,AA:AA,"H"),"")))))))</f>
        <v>0</v>
      </c>
      <c r="AC555" s="28">
        <f>IF(Z555="TM",IF(AA555="H",(SUMIFS(Orders!AG:AG,Orders!AD:AD,Data!M555,Orders!W:W,0,Orders!X:X,0)+SUMIFS(Orders!AG:AG,Orders!AD:AD,Data!M555,Orders!W:W,1,Orders!X:X,1))/12000,0),IF(Data!Z555="AAM",SUMIFS(Data!AC:AC,Data!Z:Z,"TM",Data!X:X,Data!M555,AA:AA,"H"),IF(Data!Z555="AM",SUMIFS(Data!AC:AC,Data!Z:Z,"TM",Data!V:V,Data!M555,AA:AA,"H"),IF(Data!Z555="AZM",SUMIFS(Data!AC:AC,Data!Z:Z,"TM",Data!U:U,Data!M555,AA:AA,"H"),IF(Data!Z555="Zone",SUMIFS(Data!AC:AC,Data!Z:Z,"TM",Data!T:T,Data!M555,AA:AA,"H"),IF(Data!Z555="Region",SUMIFS(Data!AC:AC,Data!Z:Z,"TM",Data!S:S,Data!M555,AA:AA,"H"),IF(Data!Z555="Country",SUMIFS(Data!AC:AC,Data!Z:Z,"TM",Data!R:R,Data!M555,AA:AA,"H"),"")))))))</f>
        <v>0</v>
      </c>
      <c r="AD555" s="18">
        <f>IF(Z555="TM",0,IF(Data!Z555="AAM",SUMIFS(Data!AD:AD,Data!Z:Z,"TM",Data!X:X,Data!M555,AA:AA,"H"),IF(Data!Z555="AM",SUMIFS(Data!AD:AD,Data!Z:Z,"TM",Data!V:V,Data!M555,AA:AA,"H"),IF(Data!Z555="AZM",SUMIFS(Data!AD:AD,Data!Z:Z,"TM",Data!U:U,Data!M555,AA:AA,"H"),IF(Data!Z555="Zone",SUMIFS(Data!AD:AD,Data!Z:Z,"TM",Data!T:T,Data!M555,AA:AA,"H"),IF(Data!Z555="Region",SUMIFS(Data!AD:AD,Data!Z:Z,"TM",Data!S:S,Data!M555,AA:AA,"H"),IF(Data!Z555="Country",SUMIFS(Data!AD:AD,Data!Z:Z,"TM",Data!R:R,Data!M555,AA:AA,"H"),"")))))))</f>
        <v>0</v>
      </c>
      <c r="AE555" s="27">
        <f t="shared" si="145"/>
        <v>0</v>
      </c>
      <c r="AF555" s="26">
        <f t="shared" si="146"/>
        <v>0</v>
      </c>
      <c r="AG555" s="26">
        <f t="shared" si="147"/>
        <v>0</v>
      </c>
      <c r="AH555" s="26">
        <f t="shared" si="148"/>
        <v>0</v>
      </c>
      <c r="AJ555" s="28">
        <f>IF(Z555="TM",IF(AA555="U",(SUMIFS(Orders!AG:AG,Orders!AD:AD,Data!M555,Orders!W:W,0,Orders!X:X,0)+SUMIFS(Orders!AG:AG,Orders!AD:AD,Data!M555,Orders!W:W,1,Orders!X:X,1))/12000,0),IF(Data!Z555="AAM",SUMIFS(Data!AJ:AJ,Data!Z:Z,"TM",Data!X:X,Data!M555,AA:AA,"U"),IF(Data!Z555="AM",SUMIFS(Data!AJ:AJ,Data!Z:Z,"TM",Data!V:V,Data!M555,AA:AA,"U"),IF(Data!Z555="AZM",SUMIFS(Data!AJ:AJ,Data!Z:Z,"TM",Data!U:U,Data!M555,AA:AA,"U"),IF(Data!Z555="Zone",SUMIFS(Data!AJ:AJ,Data!Z:Z,"TM",Data!T:T,Data!M555,AA:AA,"U"),IF(Data!Z555="Region",SUMIFS(Data!AJ:AJ,Data!Z:Z,"TM",Data!S:S,Data!M555,AA:AA,"U"),IF(Data!Z555="Country",SUMIFS(Data!AJ:AJ,Data!Z:Z,"TM",Data!R:R,Data!M555,AA:AA,"U"),"")))))))</f>
        <v>0</v>
      </c>
      <c r="AK555" s="18">
        <f>IF(Z555="TM",IF(AA555="U",(SUMIFS(Orders!AG:AG,Orders!AD:AD,Data!M555,Orders!W:W,0,Orders!X:X,0)+SUMIFS(Orders!AG:AG,Orders!AD:AD,Data!M555,Orders!W:W,1,Orders!X:X,1)),0),IF(Data!Z555="AAM",SUMIFS(Data!AK:AK,Data!Z:Z,"TM",Data!X:X,Data!M555,AA:AA,"U"),IF(Data!Z555="AM",SUMIFS(Data!AK:AK,Data!Z:Z,"TM",Data!V:V,Data!M555,AA:AA,"U"),IF(Data!Z555="AZM",SUMIFS(Data!AK:AK,Data!Z:Z,"TM",Data!U:U,Data!M555,AA:AA,"U"),IF(Data!Z555="Zone",SUMIFS(Data!AK:AK,Data!Z:Z,"TM",Data!T:T,Data!M555,AA:AA,"U"),IF(Data!Z555="Region",SUMIFS(Data!AK:AK,Data!Z:Z,"TM",Data!S:S,Data!M555,AA:AA,"U"),IF(Data!Z555="Country",SUMIFS(Data!AK:AK,Data!Z:Z,"TM",Data!R:R,Data!M555,AA:AA,"U"),"")))))))</f>
        <v>0</v>
      </c>
      <c r="AL555" s="18">
        <f>IF(Z555="TM",12000*0,IF(Data!Z555="AAM",SUMIFS(Data!AL:AL,Data!Z:Z,"TM",Data!X:X,Data!M555,AA:AA,"H"),IF(Data!Z555="AM",SUMIFS(Data!AL:AL,Data!Z:Z,"TM",Data!V:V,Data!M555,AA:AA,"H"),IF(Data!Z555="AZM",SUMIFS(Data!AL:AL,Data!Z:Z,"TM",Data!U:U,Data!M555,AA:AA,"H"),IF(Data!Z555="Zone",SUMIFS(Data!AL:AL,Data!Z:Z,"TM",Data!T:T,Data!M555,AA:AA,"H"),IF(Data!Z555="Region",SUMIFS(Data!AL:AL,Data!Z:Z,"TM",Data!S:S,Data!M555,AA:AA,"H"),IF(Data!Z555="Country",SUMIFS(Data!AL:AL,Data!Z:Z,"TM",Data!R:R,Data!M555,AA:AA,"H"),"")))))))</f>
        <v>0</v>
      </c>
      <c r="AM555" s="27">
        <f t="shared" si="149"/>
        <v>0</v>
      </c>
      <c r="AN555" s="26">
        <f t="shared" si="150"/>
        <v>0</v>
      </c>
      <c r="AO555" s="26">
        <f t="shared" si="151"/>
        <v>0</v>
      </c>
      <c r="AQ555" s="28">
        <f t="shared" si="152"/>
        <v>0</v>
      </c>
      <c r="AR555" s="18">
        <f t="shared" si="153"/>
        <v>0</v>
      </c>
      <c r="AS555" s="18">
        <f t="shared" si="154"/>
        <v>0</v>
      </c>
      <c r="AT555" s="27">
        <f t="shared" si="155"/>
        <v>0</v>
      </c>
      <c r="AU555" s="27"/>
      <c r="AV555" s="27"/>
      <c r="AW555" s="18">
        <f>IF(Z555="TM",(COUNTIFS(Orders!AD:AD,Data!M555,Orders!W:W,0,Orders!X:X,0,Orders!S:S,"*Ray*")+COUNTIFS(Orders!AD:AD,Data!M555,Orders!W:W,1,Orders!X:X,1,Orders!S:S,"*Ray*")+COUNTIFS(Orders!AD:AD,Data!M555,Orders!W:W,0,Orders!X:X,0,Orders!S:S,"*Fabric*")+COUNTIFS(Orders!AD:AD,Data!M555,Orders!W:W,1,Orders!X:X,1,Orders!S:S,"*Fabric*")),IF(Data!Z555="AAM",SUMIFS(Data!AW:AW,Data!Z:Z,"TM",Data!X:X,Data!M555),IF(Data!Z555="AM",SUMIFS(Data!AW:AW,Data!Z:Z,"TM",Data!V:V,Data!M555),IF(Data!Z555="AZM",SUMIFS(Data!AW:AW,Data!Z:Z,"TM",Data!U:U,Data!M555),IF(Data!Z555="Zone",SUMIFS(Data!AW:AW,Data!Z:Z,"TM",Data!T:T,Data!M555),IF(Data!Z555="Region",SUMIFS(Data!AW:AW,Data!Z:Z,"TM",Data!S:S,Data!M555),IF(Data!Z555="Country",SUMIFS(Data!AW:AW,Data!Z:Z,"TM",Data!R:R,Data!M555),0)))))))</f>
        <v>0</v>
      </c>
      <c r="AX555" s="18">
        <f>IF(Z555="TM",(COUNTIFS(Orders!AD:AD,Data!M555,Orders!W:W,0,Orders!X:X,0,Orders!S:S,"*Starter*")+COUNTIFS(Orders!AD:AD,Data!M555,Orders!W:W,1,Orders!X:X,1,Orders!S:S,"*Starter*")),IF(Data!Z555="AAM",SUMIFS(Data!AX:AX,Data!Z:Z,"TM",Data!X:X,Data!M555),IF(Data!Z555="AM",SUMIFS(Data!AX:AX,Data!Z:Z,"TM",Data!V:V,Data!M555),IF(Data!Z555="AZM",SUMIFS(Data!AX:AX,Data!Z:Z,"TM",Data!U:U,Data!M555),IF(Data!Z555="Zone",SUMIFS(Data!AX:AX,Data!Z:Z,"TM",Data!T:T,Data!M555),IF(Data!Z555="Region",SUMIFS(Data!AX:AX,Data!Z:Z,"TM",Data!S:S,Data!M555),IF(Data!Z555="Country",SUMIFS(Data!AX:AX,Data!Z:Z,"TM",Data!R:R,Data!M555),0)))))))</f>
        <v>0</v>
      </c>
      <c r="AY555" s="18">
        <f>IF(Z555="TM",(COUNTIFS(Orders!AD:AD,Data!M555,Orders!W:W,0,Orders!X:X,0,Orders!S:S,"*Pro*")+COUNTIFS(Orders!AD:AD,Data!M555,Orders!W:W,1,Orders!X:X,1,Orders!S:S,"*Pro*")),IF(Data!Z555="AAM",SUMIFS(Data!AY:AY,Data!Z:Z,"TM",Data!X:X,Data!M555),IF(Data!Z555="AM",SUMIFS(Data!AY:AY,Data!Z:Z,"TM",Data!V:V,Data!M555),IF(Data!Z555="AZM",SUMIFS(Data!AY:AY,Data!Z:Z,"TM",Data!U:U,Data!M555),IF(Data!Z555="Zone",SUMIFS(Data!AY:AY,Data!Z:Z,"TM",Data!T:T,Data!M555),IF(Data!Z555="Region",SUMIFS(Data!AY:AY,Data!Z:Z,"TM",Data!S:S,Data!M555),IF(Data!Z555="Country",SUMIFS(Data!AY:AY,Data!Z:Z,"TM",Data!R:R,Data!M555),0)))))))</f>
        <v>0</v>
      </c>
      <c r="AZ555" s="18">
        <f>IF(Z555="TM",(COUNTIFS(Orders!AD:AD,Data!M555,Orders!W:W,0,Orders!X:X,0,Orders!S:S,"*Tab*")+COUNTIFS(Orders!AD:AD,Data!M555,Orders!W:W,1,Orders!X:X,1,Orders!S:S,"*Tab*")),IF(Data!Z555="AAM",SUMIFS(Data!AZ:AZ,Data!Z:Z,"TM",Data!X:X,Data!M555),IF(Data!Z555="AM",SUMIFS(Data!AZ:AZ,Data!Z:Z,"TM",Data!V:V,Data!M555),IF(Data!Z555="AZM",SUMIFS(Data!AZ:AZ,Data!Z:Z,"TM",Data!U:U,Data!M555),IF(Data!Z555="Zone",SUMIFS(Data!AZ:AZ,Data!Z:Z,"TM",Data!T:T,Data!M555),IF(Data!Z555="Region",SUMIFS(Data!AZ:AZ,Data!Z:Z,"TM",Data!S:S,Data!M555),IF(Data!Z555="Country",SUMIFS(Data!AZ:AZ,Data!Z:Z,"TM",Data!R:R,Data!M555),0)))))))</f>
        <v>0</v>
      </c>
      <c r="BA555" s="18">
        <f>IF(Z555="TM",(COUNTIFS(Orders!AD:AD,Data!M555,Orders!W:W,0,Orders!X:X,0,Orders!S:S,"*Dental*")+COUNTIFS(Orders!AD:AD,Data!M555,Orders!W:W,1,Orders!X:X,1,Orders!S:S,"*Dental*")+COUNTIFS(Orders!AD:AD,Data!M555,Orders!W:W,0,Orders!X:X,0,Orders!S:S,"*Pediatric*")+COUNTIFS(Orders!AD:AD,Data!M555,Orders!W:W,1,Orders!X:X,1,Orders!S:S,"*Pediatric*")),IF(Data!Z555="AAM",SUMIFS(Data!BA:BA,Data!Z:Z,"TM",Data!X:X,Data!M555),IF(Data!Z555="AM",SUMIFS(Data!BA:BA,Data!Z:Z,"TM",Data!V:V,Data!M555),IF(Data!Z555="AZM",SUMIFS(Data!BA:BA,Data!Z:Z,"TM",Data!U:U,Data!M555),IF(Data!Z555="Zone",SUMIFS(Data!BA:BA,Data!Z:Z,"TM",Data!T:T,Data!M555),IF(Data!Z555="Region",SUMIFS(Data!BA:BA,Data!Z:Z,"TM",Data!S:S,Data!M555),IF(Data!Z555="Country",SUMIFS(Data!BA:BA,Data!Z:Z,"TM",Data!R:R,Data!M555),0)))))))</f>
        <v>0</v>
      </c>
      <c r="BB555" s="18">
        <f>IF(Z555="TM",(COUNTIFS(Orders!AD:AD,Data!M555,Orders!W:W,0,Orders!X:X,0,Orders!S:S,"*Fabric*")+COUNTIFS(Orders!AD:AD,Data!M555,Orders!W:W,1,Orders!X:X,1,Orders!S:S,"*Fabric*")),IF(Data!Z555="AAM",SUMIFS(Data!BB:BB,Data!Z:Z,"TM",Data!X:X,Data!M555),IF(Data!Z555="AM",SUMIFS(Data!BB:BB,Data!Z:Z,"TM",Data!V:V,Data!M555),IF(Data!Z555="AZM",SUMIFS(Data!BB:BB,Data!Z:Z,"TM",Data!U:U,Data!M555),IF(Data!Z555="Zone",SUMIFS(Data!BB:BB,Data!Z:Z,"TM",Data!T:T,Data!M555),IF(Data!Z555="Region",SUMIFS(Data!BB:BB,Data!Z:Z,"TM",Data!S:S,Data!M555),IF(Data!Z555="Country",SUMIFS(Data!BB:BB,Data!Z:Z,"TM",Data!R:R,Data!M555),0)))))))</f>
        <v>0</v>
      </c>
    </row>
    <row r="556" spans="1:54" ht="15.75" x14ac:dyDescent="0.3">
      <c r="A556" s="33" t="str">
        <f t="shared" si="156"/>
        <v/>
      </c>
      <c r="B556" s="33" t="b">
        <f t="shared" si="157"/>
        <v>1</v>
      </c>
      <c r="C556" s="33" t="e">
        <f>IF(ISERROR(SMALL($D$4:$D$594,E556)),””,SMALL($D$4:$D$594,E556))</f>
        <v>#NAME?</v>
      </c>
      <c r="D556" s="34" t="str">
        <f t="shared" si="158"/>
        <v/>
      </c>
      <c r="E556" s="33">
        <f>ROWS($E$4:E556)</f>
        <v>553</v>
      </c>
      <c r="F556" s="33">
        <f t="shared" si="159"/>
        <v>0</v>
      </c>
      <c r="G556" s="33">
        <f>IF(OR(Report!$C$7="",Report!$C$7="All Levels"),1,IF(Report!$C$7=Data!Z556,1,0))</f>
        <v>0</v>
      </c>
      <c r="H556" s="33">
        <f t="shared" si="160"/>
        <v>1</v>
      </c>
      <c r="I556" s="33">
        <f t="shared" si="161"/>
        <v>3</v>
      </c>
      <c r="J556" s="33">
        <f>IF(OR(Report!$F$7="",Report!$F$7="All AMs"),1,IF(Report!$F$7=Data!W556,1,0))</f>
        <v>1</v>
      </c>
      <c r="K556" s="33">
        <f>IF(OR(Report!$E$7="",Report!$E$7="All Zones"),1,IF(Report!$E$7=Data!P556,1,0))</f>
        <v>1</v>
      </c>
      <c r="L556" s="33">
        <f>IF(OR(Report!$D$7="",Report!$D$7="All Regions"),1,IF(Report!$D$7=Data!O556,1,0))</f>
        <v>1</v>
      </c>
      <c r="M556" s="67" t="s">
        <v>332</v>
      </c>
      <c r="N556" s="67" t="s">
        <v>1407</v>
      </c>
      <c r="O556" s="68" t="s">
        <v>21</v>
      </c>
      <c r="P556" s="68" t="s">
        <v>692</v>
      </c>
      <c r="Q556" s="68" t="s">
        <v>864</v>
      </c>
      <c r="R556" s="67" t="s">
        <v>777</v>
      </c>
      <c r="S556" s="67" t="s">
        <v>757</v>
      </c>
      <c r="T556" s="67" t="s">
        <v>761</v>
      </c>
      <c r="U556" s="67" t="s">
        <v>790</v>
      </c>
      <c r="V556" s="67" t="s">
        <v>863</v>
      </c>
      <c r="W556" s="67" t="s">
        <v>743</v>
      </c>
      <c r="X556" s="67"/>
      <c r="Y556" s="68" t="s">
        <v>362</v>
      </c>
      <c r="Z556" s="68" t="s">
        <v>13</v>
      </c>
      <c r="AA556" s="68" t="s">
        <v>70</v>
      </c>
      <c r="AB556" s="18">
        <f>IF(Z556="TM",IF(AA556="H",(COUNTIFS(Orders!AD:AD,Data!M556,Orders!W:W,0,Orders!X:X,0)+COUNTIFS(Orders!AD:AD,Data!M556,Orders!W:W,1,Orders!X:X,1)),0),IF(Data!Z556="AAM",SUMIFS(Data!AB:AB,Data!Z:Z,"TM",Data!X:X,Data!M556,AA:AA,"H"),IF(Data!Z556="AM",SUMIFS(Data!AB:AB,Data!Z:Z,"TM",Data!V:V,Data!M556,AA:AA,"H"),IF(Data!Z556="AZM",SUMIFS(Data!AB:AB,Data!Z:Z,"TM",Data!U:U,Data!M556,AA:AA,"H"),IF(Data!Z556="ZM",SUMIFS(Data!AB:AB,Data!Z:Z,"TM",Data!T:T,Data!M556,AA:AA,"H"),IF(Data!Z556="RM",SUMIFS(Data!AB:AB,Data!Z:Z,"TM",Data!S:S,Data!M556,AA:AA,"H"),IF(Data!Z556="CM",SUMIFS(Data!AB:AB,Data!Z:Z,"TM",Data!R:R,Data!M556,AA:AA,"H"),"")))))))</f>
        <v>1</v>
      </c>
      <c r="AC556" s="28">
        <f>IF(Z556="TM",IF(AA556="H",(SUMIFS(Orders!AG:AG,Orders!AD:AD,Data!M556,Orders!W:W,0,Orders!X:X,0)+SUMIFS(Orders!AG:AG,Orders!AD:AD,Data!M556,Orders!W:W,1,Orders!X:X,1))/12000,0),IF(Data!Z556="AAM",SUMIFS(Data!AC:AC,Data!Z:Z,"TM",Data!X:X,Data!M556,AA:AA,"H"),IF(Data!Z556="AM",SUMIFS(Data!AC:AC,Data!Z:Z,"TM",Data!V:V,Data!M556,AA:AA,"H"),IF(Data!Z556="AZM",SUMIFS(Data!AC:AC,Data!Z:Z,"TM",Data!U:U,Data!M556,AA:AA,"H"),IF(Data!Z556="Zone",SUMIFS(Data!AC:AC,Data!Z:Z,"TM",Data!T:T,Data!M556,AA:AA,"H"),IF(Data!Z556="Region",SUMIFS(Data!AC:AC,Data!Z:Z,"TM",Data!S:S,Data!M556,AA:AA,"H"),IF(Data!Z556="Country",SUMIFS(Data!AC:AC,Data!Z:Z,"TM",Data!R:R,Data!M556,AA:AA,"H"),"")))))))</f>
        <v>0.999</v>
      </c>
      <c r="AD556" s="18">
        <f>IF(Z556="TM",0,IF(Data!Z556="AAM",SUMIFS(Data!AD:AD,Data!Z:Z,"TM",Data!X:X,Data!M556,AA:AA,"H"),IF(Data!Z556="AM",SUMIFS(Data!AD:AD,Data!Z:Z,"TM",Data!V:V,Data!M556,AA:AA,"H"),IF(Data!Z556="AZM",SUMIFS(Data!AD:AD,Data!Z:Z,"TM",Data!U:U,Data!M556,AA:AA,"H"),IF(Data!Z556="Zone",SUMIFS(Data!AD:AD,Data!Z:Z,"TM",Data!T:T,Data!M556,AA:AA,"H"),IF(Data!Z556="Region",SUMIFS(Data!AD:AD,Data!Z:Z,"TM",Data!S:S,Data!M556,AA:AA,"H"),IF(Data!Z556="Country",SUMIFS(Data!AD:AD,Data!Z:Z,"TM",Data!R:R,Data!M556,AA:AA,"H"),"")))))))</f>
        <v>0</v>
      </c>
      <c r="AE556" s="27">
        <f t="shared" si="145"/>
        <v>0</v>
      </c>
      <c r="AF556" s="26">
        <f t="shared" si="146"/>
        <v>999</v>
      </c>
      <c r="AG556" s="26">
        <f t="shared" si="147"/>
        <v>0</v>
      </c>
      <c r="AH556" s="26">
        <f t="shared" si="148"/>
        <v>0.999</v>
      </c>
      <c r="AJ556" s="28">
        <f>IF(Z556="TM",IF(AA556="U",(SUMIFS(Orders!AG:AG,Orders!AD:AD,Data!M556,Orders!W:W,0,Orders!X:X,0)+SUMIFS(Orders!AG:AG,Orders!AD:AD,Data!M556,Orders!W:W,1,Orders!X:X,1))/12000,0),IF(Data!Z556="AAM",SUMIFS(Data!AJ:AJ,Data!Z:Z,"TM",Data!X:X,Data!M556,AA:AA,"U"),IF(Data!Z556="AM",SUMIFS(Data!AJ:AJ,Data!Z:Z,"TM",Data!V:V,Data!M556,AA:AA,"U"),IF(Data!Z556="AZM",SUMIFS(Data!AJ:AJ,Data!Z:Z,"TM",Data!U:U,Data!M556,AA:AA,"U"),IF(Data!Z556="Zone",SUMIFS(Data!AJ:AJ,Data!Z:Z,"TM",Data!T:T,Data!M556,AA:AA,"U"),IF(Data!Z556="Region",SUMIFS(Data!AJ:AJ,Data!Z:Z,"TM",Data!S:S,Data!M556,AA:AA,"U"),IF(Data!Z556="Country",SUMIFS(Data!AJ:AJ,Data!Z:Z,"TM",Data!R:R,Data!M556,AA:AA,"U"),"")))))))</f>
        <v>0</v>
      </c>
      <c r="AK556" s="18">
        <f>IF(Z556="TM",IF(AA556="U",(SUMIFS(Orders!AG:AG,Orders!AD:AD,Data!M556,Orders!W:W,0,Orders!X:X,0)+SUMIFS(Orders!AG:AG,Orders!AD:AD,Data!M556,Orders!W:W,1,Orders!X:X,1)),0),IF(Data!Z556="AAM",SUMIFS(Data!AK:AK,Data!Z:Z,"TM",Data!X:X,Data!M556,AA:AA,"U"),IF(Data!Z556="AM",SUMIFS(Data!AK:AK,Data!Z:Z,"TM",Data!V:V,Data!M556,AA:AA,"U"),IF(Data!Z556="AZM",SUMIFS(Data!AK:AK,Data!Z:Z,"TM",Data!U:U,Data!M556,AA:AA,"U"),IF(Data!Z556="Zone",SUMIFS(Data!AK:AK,Data!Z:Z,"TM",Data!T:T,Data!M556,AA:AA,"U"),IF(Data!Z556="Region",SUMIFS(Data!AK:AK,Data!Z:Z,"TM",Data!S:S,Data!M556,AA:AA,"U"),IF(Data!Z556="Country",SUMIFS(Data!AK:AK,Data!Z:Z,"TM",Data!R:R,Data!M556,AA:AA,"U"),"")))))))</f>
        <v>0</v>
      </c>
      <c r="AL556" s="18">
        <f>IF(Z556="TM",12000*0,IF(Data!Z556="AAM",SUMIFS(Data!AL:AL,Data!Z:Z,"TM",Data!X:X,Data!M556,AA:AA,"H"),IF(Data!Z556="AM",SUMIFS(Data!AL:AL,Data!Z:Z,"TM",Data!V:V,Data!M556,AA:AA,"H"),IF(Data!Z556="AZM",SUMIFS(Data!AL:AL,Data!Z:Z,"TM",Data!U:U,Data!M556,AA:AA,"H"),IF(Data!Z556="Zone",SUMIFS(Data!AL:AL,Data!Z:Z,"TM",Data!T:T,Data!M556,AA:AA,"H"),IF(Data!Z556="Region",SUMIFS(Data!AL:AL,Data!Z:Z,"TM",Data!S:S,Data!M556,AA:AA,"H"),IF(Data!Z556="Country",SUMIFS(Data!AL:AL,Data!Z:Z,"TM",Data!R:R,Data!M556,AA:AA,"H"),"")))))))</f>
        <v>0</v>
      </c>
      <c r="AM556" s="27">
        <f t="shared" si="149"/>
        <v>0</v>
      </c>
      <c r="AN556" s="26">
        <f t="shared" si="150"/>
        <v>0</v>
      </c>
      <c r="AO556" s="26">
        <f t="shared" si="151"/>
        <v>0.999</v>
      </c>
      <c r="AQ556" s="28">
        <f t="shared" si="152"/>
        <v>0.999</v>
      </c>
      <c r="AR556" s="18">
        <f t="shared" si="153"/>
        <v>11988</v>
      </c>
      <c r="AS556" s="18">
        <f t="shared" si="154"/>
        <v>0</v>
      </c>
      <c r="AT556" s="27">
        <f t="shared" si="155"/>
        <v>0</v>
      </c>
      <c r="AU556" s="27"/>
      <c r="AV556" s="27"/>
      <c r="AW556" s="18">
        <f>IF(Z556="TM",(COUNTIFS(Orders!AD:AD,Data!M556,Orders!W:W,0,Orders!X:X,0,Orders!S:S,"*Ray*")+COUNTIFS(Orders!AD:AD,Data!M556,Orders!W:W,1,Orders!X:X,1,Orders!S:S,"*Ray*")+COUNTIFS(Orders!AD:AD,Data!M556,Orders!W:W,0,Orders!X:X,0,Orders!S:S,"*Fabric*")+COUNTIFS(Orders!AD:AD,Data!M556,Orders!W:W,1,Orders!X:X,1,Orders!S:S,"*Fabric*")),IF(Data!Z556="AAM",SUMIFS(Data!AW:AW,Data!Z:Z,"TM",Data!X:X,Data!M556),IF(Data!Z556="AM",SUMIFS(Data!AW:AW,Data!Z:Z,"TM",Data!V:V,Data!M556),IF(Data!Z556="AZM",SUMIFS(Data!AW:AW,Data!Z:Z,"TM",Data!U:U,Data!M556),IF(Data!Z556="Zone",SUMIFS(Data!AW:AW,Data!Z:Z,"TM",Data!T:T,Data!M556),IF(Data!Z556="Region",SUMIFS(Data!AW:AW,Data!Z:Z,"TM",Data!S:S,Data!M556),IF(Data!Z556="Country",SUMIFS(Data!AW:AW,Data!Z:Z,"TM",Data!R:R,Data!M556),0)))))))</f>
        <v>1</v>
      </c>
      <c r="AX556" s="18">
        <f>IF(Z556="TM",(COUNTIFS(Orders!AD:AD,Data!M556,Orders!W:W,0,Orders!X:X,0,Orders!S:S,"*Starter*")+COUNTIFS(Orders!AD:AD,Data!M556,Orders!W:W,1,Orders!X:X,1,Orders!S:S,"*Starter*")),IF(Data!Z556="AAM",SUMIFS(Data!AX:AX,Data!Z:Z,"TM",Data!X:X,Data!M556),IF(Data!Z556="AM",SUMIFS(Data!AX:AX,Data!Z:Z,"TM",Data!V:V,Data!M556),IF(Data!Z556="AZM",SUMIFS(Data!AX:AX,Data!Z:Z,"TM",Data!U:U,Data!M556),IF(Data!Z556="Zone",SUMIFS(Data!AX:AX,Data!Z:Z,"TM",Data!T:T,Data!M556),IF(Data!Z556="Region",SUMIFS(Data!AX:AX,Data!Z:Z,"TM",Data!S:S,Data!M556),IF(Data!Z556="Country",SUMIFS(Data!AX:AX,Data!Z:Z,"TM",Data!R:R,Data!M556),0)))))))</f>
        <v>1</v>
      </c>
      <c r="AY556" s="18">
        <f>IF(Z556="TM",(COUNTIFS(Orders!AD:AD,Data!M556,Orders!W:W,0,Orders!X:X,0,Orders!S:S,"*Pro*")+COUNTIFS(Orders!AD:AD,Data!M556,Orders!W:W,1,Orders!X:X,1,Orders!S:S,"*Pro*")),IF(Data!Z556="AAM",SUMIFS(Data!AY:AY,Data!Z:Z,"TM",Data!X:X,Data!M556),IF(Data!Z556="AM",SUMIFS(Data!AY:AY,Data!Z:Z,"TM",Data!V:V,Data!M556),IF(Data!Z556="AZM",SUMIFS(Data!AY:AY,Data!Z:Z,"TM",Data!U:U,Data!M556),IF(Data!Z556="Zone",SUMIFS(Data!AY:AY,Data!Z:Z,"TM",Data!T:T,Data!M556),IF(Data!Z556="Region",SUMIFS(Data!AY:AY,Data!Z:Z,"TM",Data!S:S,Data!M556),IF(Data!Z556="Country",SUMIFS(Data!AY:AY,Data!Z:Z,"TM",Data!R:R,Data!M556),0)))))))</f>
        <v>0</v>
      </c>
      <c r="AZ556" s="18">
        <f>IF(Z556="TM",(COUNTIFS(Orders!AD:AD,Data!M556,Orders!W:W,0,Orders!X:X,0,Orders!S:S,"*Tab*")+COUNTIFS(Orders!AD:AD,Data!M556,Orders!W:W,1,Orders!X:X,1,Orders!S:S,"*Tab*")),IF(Data!Z556="AAM",SUMIFS(Data!AZ:AZ,Data!Z:Z,"TM",Data!X:X,Data!M556),IF(Data!Z556="AM",SUMIFS(Data!AZ:AZ,Data!Z:Z,"TM",Data!V:V,Data!M556),IF(Data!Z556="AZM",SUMIFS(Data!AZ:AZ,Data!Z:Z,"TM",Data!U:U,Data!M556),IF(Data!Z556="Zone",SUMIFS(Data!AZ:AZ,Data!Z:Z,"TM",Data!T:T,Data!M556),IF(Data!Z556="Region",SUMIFS(Data!AZ:AZ,Data!Z:Z,"TM",Data!S:S,Data!M556),IF(Data!Z556="Country",SUMIFS(Data!AZ:AZ,Data!Z:Z,"TM",Data!R:R,Data!M556),0)))))))</f>
        <v>0</v>
      </c>
      <c r="BA556" s="18">
        <f>IF(Z556="TM",(COUNTIFS(Orders!AD:AD,Data!M556,Orders!W:W,0,Orders!X:X,0,Orders!S:S,"*Dental*")+COUNTIFS(Orders!AD:AD,Data!M556,Orders!W:W,1,Orders!X:X,1,Orders!S:S,"*Dental*")+COUNTIFS(Orders!AD:AD,Data!M556,Orders!W:W,0,Orders!X:X,0,Orders!S:S,"*Pediatric*")+COUNTIFS(Orders!AD:AD,Data!M556,Orders!W:W,1,Orders!X:X,1,Orders!S:S,"*Pediatric*")),IF(Data!Z556="AAM",SUMIFS(Data!BA:BA,Data!Z:Z,"TM",Data!X:X,Data!M556),IF(Data!Z556="AM",SUMIFS(Data!BA:BA,Data!Z:Z,"TM",Data!V:V,Data!M556),IF(Data!Z556="AZM",SUMIFS(Data!BA:BA,Data!Z:Z,"TM",Data!U:U,Data!M556),IF(Data!Z556="Zone",SUMIFS(Data!BA:BA,Data!Z:Z,"TM",Data!T:T,Data!M556),IF(Data!Z556="Region",SUMIFS(Data!BA:BA,Data!Z:Z,"TM",Data!S:S,Data!M556),IF(Data!Z556="Country",SUMIFS(Data!BA:BA,Data!Z:Z,"TM",Data!R:R,Data!M556),0)))))))</f>
        <v>0</v>
      </c>
      <c r="BB556" s="18">
        <f>IF(Z556="TM",(COUNTIFS(Orders!AD:AD,Data!M556,Orders!W:W,0,Orders!X:X,0,Orders!S:S,"*Fabric*")+COUNTIFS(Orders!AD:AD,Data!M556,Orders!W:W,1,Orders!X:X,1,Orders!S:S,"*Fabric*")),IF(Data!Z556="AAM",SUMIFS(Data!BB:BB,Data!Z:Z,"TM",Data!X:X,Data!M556),IF(Data!Z556="AM",SUMIFS(Data!BB:BB,Data!Z:Z,"TM",Data!V:V,Data!M556),IF(Data!Z556="AZM",SUMIFS(Data!BB:BB,Data!Z:Z,"TM",Data!U:U,Data!M556),IF(Data!Z556="Zone",SUMIFS(Data!BB:BB,Data!Z:Z,"TM",Data!T:T,Data!M556),IF(Data!Z556="Region",SUMIFS(Data!BB:BB,Data!Z:Z,"TM",Data!S:S,Data!M556),IF(Data!Z556="Country",SUMIFS(Data!BB:BB,Data!Z:Z,"TM",Data!R:R,Data!M556),0)))))))</f>
        <v>0</v>
      </c>
    </row>
    <row r="557" spans="1:54" ht="15.75" x14ac:dyDescent="0.3">
      <c r="A557" s="33" t="str">
        <f t="shared" si="156"/>
        <v/>
      </c>
      <c r="B557" s="33" t="b">
        <f t="shared" si="157"/>
        <v>1</v>
      </c>
      <c r="C557" s="33" t="e">
        <f>IF(ISERROR(SMALL($D$4:$D$594,E557)),””,SMALL($D$4:$D$594,E557))</f>
        <v>#NAME?</v>
      </c>
      <c r="D557" s="34" t="str">
        <f t="shared" si="158"/>
        <v/>
      </c>
      <c r="E557" s="33">
        <f>ROWS($E$4:E557)</f>
        <v>554</v>
      </c>
      <c r="F557" s="33">
        <f t="shared" si="159"/>
        <v>0</v>
      </c>
      <c r="G557" s="33">
        <f>IF(OR(Report!$C$7="",Report!$C$7="All Levels"),1,IF(Report!$C$7=Data!Z557,1,0))</f>
        <v>0</v>
      </c>
      <c r="H557" s="33">
        <f t="shared" si="160"/>
        <v>1</v>
      </c>
      <c r="I557" s="33">
        <f t="shared" si="161"/>
        <v>3</v>
      </c>
      <c r="J557" s="33">
        <f>IF(OR(Report!$F$7="",Report!$F$7="All AMs"),1,IF(Report!$F$7=Data!W557,1,0))</f>
        <v>1</v>
      </c>
      <c r="K557" s="33">
        <f>IF(OR(Report!$E$7="",Report!$E$7="All Zones"),1,IF(Report!$E$7=Data!P557,1,0))</f>
        <v>1</v>
      </c>
      <c r="L557" s="33">
        <f>IF(OR(Report!$D$7="",Report!$D$7="All Regions"),1,IF(Report!$D$7=Data!O557,1,0))</f>
        <v>1</v>
      </c>
      <c r="M557" s="67" t="s">
        <v>306</v>
      </c>
      <c r="N557" s="67" t="s">
        <v>1408</v>
      </c>
      <c r="O557" s="68" t="s">
        <v>21</v>
      </c>
      <c r="P557" s="68" t="s">
        <v>692</v>
      </c>
      <c r="Q557" s="68" t="s">
        <v>864</v>
      </c>
      <c r="R557" s="67" t="s">
        <v>777</v>
      </c>
      <c r="S557" s="67" t="s">
        <v>757</v>
      </c>
      <c r="T557" s="67" t="s">
        <v>761</v>
      </c>
      <c r="U557" s="67" t="s">
        <v>790</v>
      </c>
      <c r="V557" s="67" t="s">
        <v>863</v>
      </c>
      <c r="W557" s="67" t="s">
        <v>743</v>
      </c>
      <c r="X557" s="67"/>
      <c r="Y557" s="68" t="s">
        <v>362</v>
      </c>
      <c r="Z557" s="68" t="s">
        <v>13</v>
      </c>
      <c r="AA557" s="68" t="s">
        <v>70</v>
      </c>
      <c r="AB557" s="18">
        <f>IF(Z557="TM",IF(AA557="H",(COUNTIFS(Orders!AD:AD,Data!M557,Orders!W:W,0,Orders!X:X,0)+COUNTIFS(Orders!AD:AD,Data!M557,Orders!W:W,1,Orders!X:X,1)),0),IF(Data!Z557="AAM",SUMIFS(Data!AB:AB,Data!Z:Z,"TM",Data!X:X,Data!M557,AA:AA,"H"),IF(Data!Z557="AM",SUMIFS(Data!AB:AB,Data!Z:Z,"TM",Data!V:V,Data!M557,AA:AA,"H"),IF(Data!Z557="AZM",SUMIFS(Data!AB:AB,Data!Z:Z,"TM",Data!U:U,Data!M557,AA:AA,"H"),IF(Data!Z557="ZM",SUMIFS(Data!AB:AB,Data!Z:Z,"TM",Data!T:T,Data!M557,AA:AA,"H"),IF(Data!Z557="RM",SUMIFS(Data!AB:AB,Data!Z:Z,"TM",Data!S:S,Data!M557,AA:AA,"H"),IF(Data!Z557="CM",SUMIFS(Data!AB:AB,Data!Z:Z,"TM",Data!R:R,Data!M557,AA:AA,"H"),"")))))))</f>
        <v>0</v>
      </c>
      <c r="AC557" s="28">
        <f>IF(Z557="TM",IF(AA557="H",(SUMIFS(Orders!AG:AG,Orders!AD:AD,Data!M557,Orders!W:W,0,Orders!X:X,0)+SUMIFS(Orders!AG:AG,Orders!AD:AD,Data!M557,Orders!W:W,1,Orders!X:X,1))/12000,0),IF(Data!Z557="AAM",SUMIFS(Data!AC:AC,Data!Z:Z,"TM",Data!X:X,Data!M557,AA:AA,"H"),IF(Data!Z557="AM",SUMIFS(Data!AC:AC,Data!Z:Z,"TM",Data!V:V,Data!M557,AA:AA,"H"),IF(Data!Z557="AZM",SUMIFS(Data!AC:AC,Data!Z:Z,"TM",Data!U:U,Data!M557,AA:AA,"H"),IF(Data!Z557="Zone",SUMIFS(Data!AC:AC,Data!Z:Z,"TM",Data!T:T,Data!M557,AA:AA,"H"),IF(Data!Z557="Region",SUMIFS(Data!AC:AC,Data!Z:Z,"TM",Data!S:S,Data!M557,AA:AA,"H"),IF(Data!Z557="Country",SUMIFS(Data!AC:AC,Data!Z:Z,"TM",Data!R:R,Data!M557,AA:AA,"H"),"")))))))</f>
        <v>0</v>
      </c>
      <c r="AD557" s="18">
        <f>IF(Z557="TM",0,IF(Data!Z557="AAM",SUMIFS(Data!AD:AD,Data!Z:Z,"TM",Data!X:X,Data!M557,AA:AA,"H"),IF(Data!Z557="AM",SUMIFS(Data!AD:AD,Data!Z:Z,"TM",Data!V:V,Data!M557,AA:AA,"H"),IF(Data!Z557="AZM",SUMIFS(Data!AD:AD,Data!Z:Z,"TM",Data!U:U,Data!M557,AA:AA,"H"),IF(Data!Z557="Zone",SUMIFS(Data!AD:AD,Data!Z:Z,"TM",Data!T:T,Data!M557,AA:AA,"H"),IF(Data!Z557="Region",SUMIFS(Data!AD:AD,Data!Z:Z,"TM",Data!S:S,Data!M557,AA:AA,"H"),IF(Data!Z557="Country",SUMIFS(Data!AD:AD,Data!Z:Z,"TM",Data!R:R,Data!M557,AA:AA,"H"),"")))))))</f>
        <v>0</v>
      </c>
      <c r="AE557" s="27">
        <f t="shared" si="145"/>
        <v>0</v>
      </c>
      <c r="AF557" s="26">
        <f t="shared" si="146"/>
        <v>0</v>
      </c>
      <c r="AG557" s="26">
        <f t="shared" si="147"/>
        <v>0</v>
      </c>
      <c r="AH557" s="26">
        <f t="shared" si="148"/>
        <v>0</v>
      </c>
      <c r="AJ557" s="28">
        <f>IF(Z557="TM",IF(AA557="U",(SUMIFS(Orders!AG:AG,Orders!AD:AD,Data!M557,Orders!W:W,0,Orders!X:X,0)+SUMIFS(Orders!AG:AG,Orders!AD:AD,Data!M557,Orders!W:W,1,Orders!X:X,1))/12000,0),IF(Data!Z557="AAM",SUMIFS(Data!AJ:AJ,Data!Z:Z,"TM",Data!X:X,Data!M557,AA:AA,"U"),IF(Data!Z557="AM",SUMIFS(Data!AJ:AJ,Data!Z:Z,"TM",Data!V:V,Data!M557,AA:AA,"U"),IF(Data!Z557="AZM",SUMIFS(Data!AJ:AJ,Data!Z:Z,"TM",Data!U:U,Data!M557,AA:AA,"U"),IF(Data!Z557="Zone",SUMIFS(Data!AJ:AJ,Data!Z:Z,"TM",Data!T:T,Data!M557,AA:AA,"U"),IF(Data!Z557="Region",SUMIFS(Data!AJ:AJ,Data!Z:Z,"TM",Data!S:S,Data!M557,AA:AA,"U"),IF(Data!Z557="Country",SUMIFS(Data!AJ:AJ,Data!Z:Z,"TM",Data!R:R,Data!M557,AA:AA,"U"),"")))))))</f>
        <v>0</v>
      </c>
      <c r="AK557" s="18">
        <f>IF(Z557="TM",IF(AA557="U",(SUMIFS(Orders!AG:AG,Orders!AD:AD,Data!M557,Orders!W:W,0,Orders!X:X,0)+SUMIFS(Orders!AG:AG,Orders!AD:AD,Data!M557,Orders!W:W,1,Orders!X:X,1)),0),IF(Data!Z557="AAM",SUMIFS(Data!AK:AK,Data!Z:Z,"TM",Data!X:X,Data!M557,AA:AA,"U"),IF(Data!Z557="AM",SUMIFS(Data!AK:AK,Data!Z:Z,"TM",Data!V:V,Data!M557,AA:AA,"U"),IF(Data!Z557="AZM",SUMIFS(Data!AK:AK,Data!Z:Z,"TM",Data!U:U,Data!M557,AA:AA,"U"),IF(Data!Z557="Zone",SUMIFS(Data!AK:AK,Data!Z:Z,"TM",Data!T:T,Data!M557,AA:AA,"U"),IF(Data!Z557="Region",SUMIFS(Data!AK:AK,Data!Z:Z,"TM",Data!S:S,Data!M557,AA:AA,"U"),IF(Data!Z557="Country",SUMIFS(Data!AK:AK,Data!Z:Z,"TM",Data!R:R,Data!M557,AA:AA,"U"),"")))))))</f>
        <v>0</v>
      </c>
      <c r="AL557" s="18">
        <f>IF(Z557="TM",12000*0,IF(Data!Z557="AAM",SUMIFS(Data!AL:AL,Data!Z:Z,"TM",Data!X:X,Data!M557,AA:AA,"H"),IF(Data!Z557="AM",SUMIFS(Data!AL:AL,Data!Z:Z,"TM",Data!V:V,Data!M557,AA:AA,"H"),IF(Data!Z557="AZM",SUMIFS(Data!AL:AL,Data!Z:Z,"TM",Data!U:U,Data!M557,AA:AA,"H"),IF(Data!Z557="Zone",SUMIFS(Data!AL:AL,Data!Z:Z,"TM",Data!T:T,Data!M557,AA:AA,"H"),IF(Data!Z557="Region",SUMIFS(Data!AL:AL,Data!Z:Z,"TM",Data!S:S,Data!M557,AA:AA,"H"),IF(Data!Z557="Country",SUMIFS(Data!AL:AL,Data!Z:Z,"TM",Data!R:R,Data!M557,AA:AA,"H"),"")))))))</f>
        <v>0</v>
      </c>
      <c r="AM557" s="27">
        <f t="shared" si="149"/>
        <v>0</v>
      </c>
      <c r="AN557" s="26">
        <f t="shared" si="150"/>
        <v>0</v>
      </c>
      <c r="AO557" s="26">
        <f t="shared" si="151"/>
        <v>0</v>
      </c>
      <c r="AQ557" s="28">
        <f t="shared" si="152"/>
        <v>0</v>
      </c>
      <c r="AR557" s="18">
        <f t="shared" si="153"/>
        <v>0</v>
      </c>
      <c r="AS557" s="18">
        <f t="shared" si="154"/>
        <v>0</v>
      </c>
      <c r="AT557" s="27">
        <f t="shared" si="155"/>
        <v>0</v>
      </c>
      <c r="AU557" s="27"/>
      <c r="AV557" s="27"/>
      <c r="AW557" s="18">
        <f>IF(Z557="TM",(COUNTIFS(Orders!AD:AD,Data!M557,Orders!W:W,0,Orders!X:X,0,Orders!S:S,"*Ray*")+COUNTIFS(Orders!AD:AD,Data!M557,Orders!W:W,1,Orders!X:X,1,Orders!S:S,"*Ray*")+COUNTIFS(Orders!AD:AD,Data!M557,Orders!W:W,0,Orders!X:X,0,Orders!S:S,"*Fabric*")+COUNTIFS(Orders!AD:AD,Data!M557,Orders!W:W,1,Orders!X:X,1,Orders!S:S,"*Fabric*")),IF(Data!Z557="AAM",SUMIFS(Data!AW:AW,Data!Z:Z,"TM",Data!X:X,Data!M557),IF(Data!Z557="AM",SUMIFS(Data!AW:AW,Data!Z:Z,"TM",Data!V:V,Data!M557),IF(Data!Z557="AZM",SUMIFS(Data!AW:AW,Data!Z:Z,"TM",Data!U:U,Data!M557),IF(Data!Z557="Zone",SUMIFS(Data!AW:AW,Data!Z:Z,"TM",Data!T:T,Data!M557),IF(Data!Z557="Region",SUMIFS(Data!AW:AW,Data!Z:Z,"TM",Data!S:S,Data!M557),IF(Data!Z557="Country",SUMIFS(Data!AW:AW,Data!Z:Z,"TM",Data!R:R,Data!M557),0)))))))</f>
        <v>0</v>
      </c>
      <c r="AX557" s="18">
        <f>IF(Z557="TM",(COUNTIFS(Orders!AD:AD,Data!M557,Orders!W:W,0,Orders!X:X,0,Orders!S:S,"*Starter*")+COUNTIFS(Orders!AD:AD,Data!M557,Orders!W:W,1,Orders!X:X,1,Orders!S:S,"*Starter*")),IF(Data!Z557="AAM",SUMIFS(Data!AX:AX,Data!Z:Z,"TM",Data!X:X,Data!M557),IF(Data!Z557="AM",SUMIFS(Data!AX:AX,Data!Z:Z,"TM",Data!V:V,Data!M557),IF(Data!Z557="AZM",SUMIFS(Data!AX:AX,Data!Z:Z,"TM",Data!U:U,Data!M557),IF(Data!Z557="Zone",SUMIFS(Data!AX:AX,Data!Z:Z,"TM",Data!T:T,Data!M557),IF(Data!Z557="Region",SUMIFS(Data!AX:AX,Data!Z:Z,"TM",Data!S:S,Data!M557),IF(Data!Z557="Country",SUMIFS(Data!AX:AX,Data!Z:Z,"TM",Data!R:R,Data!M557),0)))))))</f>
        <v>0</v>
      </c>
      <c r="AY557" s="18">
        <f>IF(Z557="TM",(COUNTIFS(Orders!AD:AD,Data!M557,Orders!W:W,0,Orders!X:X,0,Orders!S:S,"*Pro*")+COUNTIFS(Orders!AD:AD,Data!M557,Orders!W:W,1,Orders!X:X,1,Orders!S:S,"*Pro*")),IF(Data!Z557="AAM",SUMIFS(Data!AY:AY,Data!Z:Z,"TM",Data!X:X,Data!M557),IF(Data!Z557="AM",SUMIFS(Data!AY:AY,Data!Z:Z,"TM",Data!V:V,Data!M557),IF(Data!Z557="AZM",SUMIFS(Data!AY:AY,Data!Z:Z,"TM",Data!U:U,Data!M557),IF(Data!Z557="Zone",SUMIFS(Data!AY:AY,Data!Z:Z,"TM",Data!T:T,Data!M557),IF(Data!Z557="Region",SUMIFS(Data!AY:AY,Data!Z:Z,"TM",Data!S:S,Data!M557),IF(Data!Z557="Country",SUMIFS(Data!AY:AY,Data!Z:Z,"TM",Data!R:R,Data!M557),0)))))))</f>
        <v>0</v>
      </c>
      <c r="AZ557" s="18">
        <f>IF(Z557="TM",(COUNTIFS(Orders!AD:AD,Data!M557,Orders!W:W,0,Orders!X:X,0,Orders!S:S,"*Tab*")+COUNTIFS(Orders!AD:AD,Data!M557,Orders!W:W,1,Orders!X:X,1,Orders!S:S,"*Tab*")),IF(Data!Z557="AAM",SUMIFS(Data!AZ:AZ,Data!Z:Z,"TM",Data!X:X,Data!M557),IF(Data!Z557="AM",SUMIFS(Data!AZ:AZ,Data!Z:Z,"TM",Data!V:V,Data!M557),IF(Data!Z557="AZM",SUMIFS(Data!AZ:AZ,Data!Z:Z,"TM",Data!U:U,Data!M557),IF(Data!Z557="Zone",SUMIFS(Data!AZ:AZ,Data!Z:Z,"TM",Data!T:T,Data!M557),IF(Data!Z557="Region",SUMIFS(Data!AZ:AZ,Data!Z:Z,"TM",Data!S:S,Data!M557),IF(Data!Z557="Country",SUMIFS(Data!AZ:AZ,Data!Z:Z,"TM",Data!R:R,Data!M557),0)))))))</f>
        <v>0</v>
      </c>
      <c r="BA557" s="18">
        <f>IF(Z557="TM",(COUNTIFS(Orders!AD:AD,Data!M557,Orders!W:W,0,Orders!X:X,0,Orders!S:S,"*Dental*")+COUNTIFS(Orders!AD:AD,Data!M557,Orders!W:W,1,Orders!X:X,1,Orders!S:S,"*Dental*")+COUNTIFS(Orders!AD:AD,Data!M557,Orders!W:W,0,Orders!X:X,0,Orders!S:S,"*Pediatric*")+COUNTIFS(Orders!AD:AD,Data!M557,Orders!W:W,1,Orders!X:X,1,Orders!S:S,"*Pediatric*")),IF(Data!Z557="AAM",SUMIFS(Data!BA:BA,Data!Z:Z,"TM",Data!X:X,Data!M557),IF(Data!Z557="AM",SUMIFS(Data!BA:BA,Data!Z:Z,"TM",Data!V:V,Data!M557),IF(Data!Z557="AZM",SUMIFS(Data!BA:BA,Data!Z:Z,"TM",Data!U:U,Data!M557),IF(Data!Z557="Zone",SUMIFS(Data!BA:BA,Data!Z:Z,"TM",Data!T:T,Data!M557),IF(Data!Z557="Region",SUMIFS(Data!BA:BA,Data!Z:Z,"TM",Data!S:S,Data!M557),IF(Data!Z557="Country",SUMIFS(Data!BA:BA,Data!Z:Z,"TM",Data!R:R,Data!M557),0)))))))</f>
        <v>0</v>
      </c>
      <c r="BB557" s="18">
        <f>IF(Z557="TM",(COUNTIFS(Orders!AD:AD,Data!M557,Orders!W:W,0,Orders!X:X,0,Orders!S:S,"*Fabric*")+COUNTIFS(Orders!AD:AD,Data!M557,Orders!W:W,1,Orders!X:X,1,Orders!S:S,"*Fabric*")),IF(Data!Z557="AAM",SUMIFS(Data!BB:BB,Data!Z:Z,"TM",Data!X:X,Data!M557),IF(Data!Z557="AM",SUMIFS(Data!BB:BB,Data!Z:Z,"TM",Data!V:V,Data!M557),IF(Data!Z557="AZM",SUMIFS(Data!BB:BB,Data!Z:Z,"TM",Data!U:U,Data!M557),IF(Data!Z557="Zone",SUMIFS(Data!BB:BB,Data!Z:Z,"TM",Data!T:T,Data!M557),IF(Data!Z557="Region",SUMIFS(Data!BB:BB,Data!Z:Z,"TM",Data!S:S,Data!M557),IF(Data!Z557="Country",SUMIFS(Data!BB:BB,Data!Z:Z,"TM",Data!R:R,Data!M557),0)))))))</f>
        <v>0</v>
      </c>
    </row>
    <row r="558" spans="1:54" ht="15.75" x14ac:dyDescent="0.3">
      <c r="A558" s="33" t="str">
        <f t="shared" si="156"/>
        <v/>
      </c>
      <c r="B558" s="33" t="b">
        <f t="shared" si="157"/>
        <v>1</v>
      </c>
      <c r="C558" s="33" t="e">
        <f>IF(ISERROR(SMALL($D$4:$D$594,E558)),””,SMALL($D$4:$D$594,E558))</f>
        <v>#NAME?</v>
      </c>
      <c r="D558" s="34" t="str">
        <f t="shared" si="158"/>
        <v/>
      </c>
      <c r="E558" s="33">
        <f>ROWS($E$4:E558)</f>
        <v>555</v>
      </c>
      <c r="F558" s="33">
        <f t="shared" si="159"/>
        <v>0</v>
      </c>
      <c r="G558" s="33">
        <f>IF(OR(Report!$C$7="",Report!$C$7="All Levels"),1,IF(Report!$C$7=Data!Z558,1,0))</f>
        <v>0</v>
      </c>
      <c r="H558" s="33">
        <f t="shared" si="160"/>
        <v>1</v>
      </c>
      <c r="I558" s="33">
        <f t="shared" si="161"/>
        <v>3</v>
      </c>
      <c r="J558" s="33">
        <f>IF(OR(Report!$F$7="",Report!$F$7="All AMs"),1,IF(Report!$F$7=Data!W558,1,0))</f>
        <v>1</v>
      </c>
      <c r="K558" s="33">
        <f>IF(OR(Report!$E$7="",Report!$E$7="All Zones"),1,IF(Report!$E$7=Data!P558,1,0))</f>
        <v>1</v>
      </c>
      <c r="L558" s="33">
        <f>IF(OR(Report!$D$7="",Report!$D$7="All Regions"),1,IF(Report!$D$7=Data!O558,1,0))</f>
        <v>1</v>
      </c>
      <c r="M558" s="67" t="s">
        <v>196</v>
      </c>
      <c r="N558" s="67" t="s">
        <v>1409</v>
      </c>
      <c r="O558" s="68" t="s">
        <v>21</v>
      </c>
      <c r="P558" s="68" t="s">
        <v>692</v>
      </c>
      <c r="Q558" s="68" t="s">
        <v>864</v>
      </c>
      <c r="R558" s="67" t="s">
        <v>777</v>
      </c>
      <c r="S558" s="67" t="s">
        <v>757</v>
      </c>
      <c r="T558" s="67" t="s">
        <v>761</v>
      </c>
      <c r="U558" s="67" t="s">
        <v>790</v>
      </c>
      <c r="V558" s="67" t="s">
        <v>863</v>
      </c>
      <c r="W558" s="67" t="s">
        <v>743</v>
      </c>
      <c r="X558" s="67"/>
      <c r="Y558" s="68" t="s">
        <v>362</v>
      </c>
      <c r="Z558" s="68" t="s">
        <v>13</v>
      </c>
      <c r="AA558" s="68" t="s">
        <v>70</v>
      </c>
      <c r="AB558" s="18">
        <f>IF(Z558="TM",IF(AA558="H",(COUNTIFS(Orders!AD:AD,Data!M558,Orders!W:W,0,Orders!X:X,0)+COUNTIFS(Orders!AD:AD,Data!M558,Orders!W:W,1,Orders!X:X,1)),0),IF(Data!Z558="AAM",SUMIFS(Data!AB:AB,Data!Z:Z,"TM",Data!X:X,Data!M558,AA:AA,"H"),IF(Data!Z558="AM",SUMIFS(Data!AB:AB,Data!Z:Z,"TM",Data!V:V,Data!M558,AA:AA,"H"),IF(Data!Z558="AZM",SUMIFS(Data!AB:AB,Data!Z:Z,"TM",Data!U:U,Data!M558,AA:AA,"H"),IF(Data!Z558="ZM",SUMIFS(Data!AB:AB,Data!Z:Z,"TM",Data!T:T,Data!M558,AA:AA,"H"),IF(Data!Z558="RM",SUMIFS(Data!AB:AB,Data!Z:Z,"TM",Data!S:S,Data!M558,AA:AA,"H"),IF(Data!Z558="CM",SUMIFS(Data!AB:AB,Data!Z:Z,"TM",Data!R:R,Data!M558,AA:AA,"H"),"")))))))</f>
        <v>0</v>
      </c>
      <c r="AC558" s="28">
        <f>IF(Z558="TM",IF(AA558="H",(SUMIFS(Orders!AG:AG,Orders!AD:AD,Data!M558,Orders!W:W,0,Orders!X:X,0)+SUMIFS(Orders!AG:AG,Orders!AD:AD,Data!M558,Orders!W:W,1,Orders!X:X,1))/12000,0),IF(Data!Z558="AAM",SUMIFS(Data!AC:AC,Data!Z:Z,"TM",Data!X:X,Data!M558,AA:AA,"H"),IF(Data!Z558="AM",SUMIFS(Data!AC:AC,Data!Z:Z,"TM",Data!V:V,Data!M558,AA:AA,"H"),IF(Data!Z558="AZM",SUMIFS(Data!AC:AC,Data!Z:Z,"TM",Data!U:U,Data!M558,AA:AA,"H"),IF(Data!Z558="Zone",SUMIFS(Data!AC:AC,Data!Z:Z,"TM",Data!T:T,Data!M558,AA:AA,"H"),IF(Data!Z558="Region",SUMIFS(Data!AC:AC,Data!Z:Z,"TM",Data!S:S,Data!M558,AA:AA,"H"),IF(Data!Z558="Country",SUMIFS(Data!AC:AC,Data!Z:Z,"TM",Data!R:R,Data!M558,AA:AA,"H"),"")))))))</f>
        <v>0</v>
      </c>
      <c r="AD558" s="18">
        <f>IF(Z558="TM",0,IF(Data!Z558="AAM",SUMIFS(Data!AD:AD,Data!Z:Z,"TM",Data!X:X,Data!M558,AA:AA,"H"),IF(Data!Z558="AM",SUMIFS(Data!AD:AD,Data!Z:Z,"TM",Data!V:V,Data!M558,AA:AA,"H"),IF(Data!Z558="AZM",SUMIFS(Data!AD:AD,Data!Z:Z,"TM",Data!U:U,Data!M558,AA:AA,"H"),IF(Data!Z558="Zone",SUMIFS(Data!AD:AD,Data!Z:Z,"TM",Data!T:T,Data!M558,AA:AA,"H"),IF(Data!Z558="Region",SUMIFS(Data!AD:AD,Data!Z:Z,"TM",Data!S:S,Data!M558,AA:AA,"H"),IF(Data!Z558="Country",SUMIFS(Data!AD:AD,Data!Z:Z,"TM",Data!R:R,Data!M558,AA:AA,"H"),"")))))))</f>
        <v>0</v>
      </c>
      <c r="AE558" s="27">
        <f t="shared" si="145"/>
        <v>0</v>
      </c>
      <c r="AF558" s="26">
        <f t="shared" si="146"/>
        <v>0</v>
      </c>
      <c r="AG558" s="26">
        <f t="shared" si="147"/>
        <v>0</v>
      </c>
      <c r="AH558" s="26">
        <f t="shared" si="148"/>
        <v>0</v>
      </c>
      <c r="AJ558" s="28">
        <f>IF(Z558="TM",IF(AA558="U",(SUMIFS(Orders!AG:AG,Orders!AD:AD,Data!M558,Orders!W:W,0,Orders!X:X,0)+SUMIFS(Orders!AG:AG,Orders!AD:AD,Data!M558,Orders!W:W,1,Orders!X:X,1))/12000,0),IF(Data!Z558="AAM",SUMIFS(Data!AJ:AJ,Data!Z:Z,"TM",Data!X:X,Data!M558,AA:AA,"U"),IF(Data!Z558="AM",SUMIFS(Data!AJ:AJ,Data!Z:Z,"TM",Data!V:V,Data!M558,AA:AA,"U"),IF(Data!Z558="AZM",SUMIFS(Data!AJ:AJ,Data!Z:Z,"TM",Data!U:U,Data!M558,AA:AA,"U"),IF(Data!Z558="Zone",SUMIFS(Data!AJ:AJ,Data!Z:Z,"TM",Data!T:T,Data!M558,AA:AA,"U"),IF(Data!Z558="Region",SUMIFS(Data!AJ:AJ,Data!Z:Z,"TM",Data!S:S,Data!M558,AA:AA,"U"),IF(Data!Z558="Country",SUMIFS(Data!AJ:AJ,Data!Z:Z,"TM",Data!R:R,Data!M558,AA:AA,"U"),"")))))))</f>
        <v>0</v>
      </c>
      <c r="AK558" s="18">
        <f>IF(Z558="TM",IF(AA558="U",(SUMIFS(Orders!AG:AG,Orders!AD:AD,Data!M558,Orders!W:W,0,Orders!X:X,0)+SUMIFS(Orders!AG:AG,Orders!AD:AD,Data!M558,Orders!W:W,1,Orders!X:X,1)),0),IF(Data!Z558="AAM",SUMIFS(Data!AK:AK,Data!Z:Z,"TM",Data!X:X,Data!M558,AA:AA,"U"),IF(Data!Z558="AM",SUMIFS(Data!AK:AK,Data!Z:Z,"TM",Data!V:V,Data!M558,AA:AA,"U"),IF(Data!Z558="AZM",SUMIFS(Data!AK:AK,Data!Z:Z,"TM",Data!U:U,Data!M558,AA:AA,"U"),IF(Data!Z558="Zone",SUMIFS(Data!AK:AK,Data!Z:Z,"TM",Data!T:T,Data!M558,AA:AA,"U"),IF(Data!Z558="Region",SUMIFS(Data!AK:AK,Data!Z:Z,"TM",Data!S:S,Data!M558,AA:AA,"U"),IF(Data!Z558="Country",SUMIFS(Data!AK:AK,Data!Z:Z,"TM",Data!R:R,Data!M558,AA:AA,"U"),"")))))))</f>
        <v>0</v>
      </c>
      <c r="AL558" s="18">
        <f>IF(Z558="TM",12000*0,IF(Data!Z558="AAM",SUMIFS(Data!AL:AL,Data!Z:Z,"TM",Data!X:X,Data!M558,AA:AA,"H"),IF(Data!Z558="AM",SUMIFS(Data!AL:AL,Data!Z:Z,"TM",Data!V:V,Data!M558,AA:AA,"H"),IF(Data!Z558="AZM",SUMIFS(Data!AL:AL,Data!Z:Z,"TM",Data!U:U,Data!M558,AA:AA,"H"),IF(Data!Z558="Zone",SUMIFS(Data!AL:AL,Data!Z:Z,"TM",Data!T:T,Data!M558,AA:AA,"H"),IF(Data!Z558="Region",SUMIFS(Data!AL:AL,Data!Z:Z,"TM",Data!S:S,Data!M558,AA:AA,"H"),IF(Data!Z558="Country",SUMIFS(Data!AL:AL,Data!Z:Z,"TM",Data!R:R,Data!M558,AA:AA,"H"),"")))))))</f>
        <v>0</v>
      </c>
      <c r="AM558" s="27">
        <f t="shared" si="149"/>
        <v>0</v>
      </c>
      <c r="AN558" s="26">
        <f t="shared" si="150"/>
        <v>0</v>
      </c>
      <c r="AO558" s="26">
        <f t="shared" si="151"/>
        <v>0</v>
      </c>
      <c r="AQ558" s="28">
        <f t="shared" si="152"/>
        <v>0</v>
      </c>
      <c r="AR558" s="18">
        <f t="shared" si="153"/>
        <v>0</v>
      </c>
      <c r="AS558" s="18">
        <f t="shared" si="154"/>
        <v>0</v>
      </c>
      <c r="AT558" s="27">
        <f t="shared" si="155"/>
        <v>0</v>
      </c>
      <c r="AU558" s="27"/>
      <c r="AV558" s="27"/>
      <c r="AW558" s="18">
        <f>IF(Z558="TM",(COUNTIFS(Orders!AD:AD,Data!M558,Orders!W:W,0,Orders!X:X,0,Orders!S:S,"*Ray*")+COUNTIFS(Orders!AD:AD,Data!M558,Orders!W:W,1,Orders!X:X,1,Orders!S:S,"*Ray*")+COUNTIFS(Orders!AD:AD,Data!M558,Orders!W:W,0,Orders!X:X,0,Orders!S:S,"*Fabric*")+COUNTIFS(Orders!AD:AD,Data!M558,Orders!W:W,1,Orders!X:X,1,Orders!S:S,"*Fabric*")),IF(Data!Z558="AAM",SUMIFS(Data!AW:AW,Data!Z:Z,"TM",Data!X:X,Data!M558),IF(Data!Z558="AM",SUMIFS(Data!AW:AW,Data!Z:Z,"TM",Data!V:V,Data!M558),IF(Data!Z558="AZM",SUMIFS(Data!AW:AW,Data!Z:Z,"TM",Data!U:U,Data!M558),IF(Data!Z558="Zone",SUMIFS(Data!AW:AW,Data!Z:Z,"TM",Data!T:T,Data!M558),IF(Data!Z558="Region",SUMIFS(Data!AW:AW,Data!Z:Z,"TM",Data!S:S,Data!M558),IF(Data!Z558="Country",SUMIFS(Data!AW:AW,Data!Z:Z,"TM",Data!R:R,Data!M558),0)))))))</f>
        <v>0</v>
      </c>
      <c r="AX558" s="18">
        <f>IF(Z558="TM",(COUNTIFS(Orders!AD:AD,Data!M558,Orders!W:W,0,Orders!X:X,0,Orders!S:S,"*Starter*")+COUNTIFS(Orders!AD:AD,Data!M558,Orders!W:W,1,Orders!X:X,1,Orders!S:S,"*Starter*")),IF(Data!Z558="AAM",SUMIFS(Data!AX:AX,Data!Z:Z,"TM",Data!X:X,Data!M558),IF(Data!Z558="AM",SUMIFS(Data!AX:AX,Data!Z:Z,"TM",Data!V:V,Data!M558),IF(Data!Z558="AZM",SUMIFS(Data!AX:AX,Data!Z:Z,"TM",Data!U:U,Data!M558),IF(Data!Z558="Zone",SUMIFS(Data!AX:AX,Data!Z:Z,"TM",Data!T:T,Data!M558),IF(Data!Z558="Region",SUMIFS(Data!AX:AX,Data!Z:Z,"TM",Data!S:S,Data!M558),IF(Data!Z558="Country",SUMIFS(Data!AX:AX,Data!Z:Z,"TM",Data!R:R,Data!M558),0)))))))</f>
        <v>0</v>
      </c>
      <c r="AY558" s="18">
        <f>IF(Z558="TM",(COUNTIFS(Orders!AD:AD,Data!M558,Orders!W:W,0,Orders!X:X,0,Orders!S:S,"*Pro*")+COUNTIFS(Orders!AD:AD,Data!M558,Orders!W:W,1,Orders!X:X,1,Orders!S:S,"*Pro*")),IF(Data!Z558="AAM",SUMIFS(Data!AY:AY,Data!Z:Z,"TM",Data!X:X,Data!M558),IF(Data!Z558="AM",SUMIFS(Data!AY:AY,Data!Z:Z,"TM",Data!V:V,Data!M558),IF(Data!Z558="AZM",SUMIFS(Data!AY:AY,Data!Z:Z,"TM",Data!U:U,Data!M558),IF(Data!Z558="Zone",SUMIFS(Data!AY:AY,Data!Z:Z,"TM",Data!T:T,Data!M558),IF(Data!Z558="Region",SUMIFS(Data!AY:AY,Data!Z:Z,"TM",Data!S:S,Data!M558),IF(Data!Z558="Country",SUMIFS(Data!AY:AY,Data!Z:Z,"TM",Data!R:R,Data!M558),0)))))))</f>
        <v>0</v>
      </c>
      <c r="AZ558" s="18">
        <f>IF(Z558="TM",(COUNTIFS(Orders!AD:AD,Data!M558,Orders!W:W,0,Orders!X:X,0,Orders!S:S,"*Tab*")+COUNTIFS(Orders!AD:AD,Data!M558,Orders!W:W,1,Orders!X:X,1,Orders!S:S,"*Tab*")),IF(Data!Z558="AAM",SUMIFS(Data!AZ:AZ,Data!Z:Z,"TM",Data!X:X,Data!M558),IF(Data!Z558="AM",SUMIFS(Data!AZ:AZ,Data!Z:Z,"TM",Data!V:V,Data!M558),IF(Data!Z558="AZM",SUMIFS(Data!AZ:AZ,Data!Z:Z,"TM",Data!U:U,Data!M558),IF(Data!Z558="Zone",SUMIFS(Data!AZ:AZ,Data!Z:Z,"TM",Data!T:T,Data!M558),IF(Data!Z558="Region",SUMIFS(Data!AZ:AZ,Data!Z:Z,"TM",Data!S:S,Data!M558),IF(Data!Z558="Country",SUMIFS(Data!AZ:AZ,Data!Z:Z,"TM",Data!R:R,Data!M558),0)))))))</f>
        <v>0</v>
      </c>
      <c r="BA558" s="18">
        <f>IF(Z558="TM",(COUNTIFS(Orders!AD:AD,Data!M558,Orders!W:W,0,Orders!X:X,0,Orders!S:S,"*Dental*")+COUNTIFS(Orders!AD:AD,Data!M558,Orders!W:W,1,Orders!X:X,1,Orders!S:S,"*Dental*")+COUNTIFS(Orders!AD:AD,Data!M558,Orders!W:W,0,Orders!X:X,0,Orders!S:S,"*Pediatric*")+COUNTIFS(Orders!AD:AD,Data!M558,Orders!W:W,1,Orders!X:X,1,Orders!S:S,"*Pediatric*")),IF(Data!Z558="AAM",SUMIFS(Data!BA:BA,Data!Z:Z,"TM",Data!X:X,Data!M558),IF(Data!Z558="AM",SUMIFS(Data!BA:BA,Data!Z:Z,"TM",Data!V:V,Data!M558),IF(Data!Z558="AZM",SUMIFS(Data!BA:BA,Data!Z:Z,"TM",Data!U:U,Data!M558),IF(Data!Z558="Zone",SUMIFS(Data!BA:BA,Data!Z:Z,"TM",Data!T:T,Data!M558),IF(Data!Z558="Region",SUMIFS(Data!BA:BA,Data!Z:Z,"TM",Data!S:S,Data!M558),IF(Data!Z558="Country",SUMIFS(Data!BA:BA,Data!Z:Z,"TM",Data!R:R,Data!M558),0)))))))</f>
        <v>0</v>
      </c>
      <c r="BB558" s="18">
        <f>IF(Z558="TM",(COUNTIFS(Orders!AD:AD,Data!M558,Orders!W:W,0,Orders!X:X,0,Orders!S:S,"*Fabric*")+COUNTIFS(Orders!AD:AD,Data!M558,Orders!W:W,1,Orders!X:X,1,Orders!S:S,"*Fabric*")),IF(Data!Z558="AAM",SUMIFS(Data!BB:BB,Data!Z:Z,"TM",Data!X:X,Data!M558),IF(Data!Z558="AM",SUMIFS(Data!BB:BB,Data!Z:Z,"TM",Data!V:V,Data!M558),IF(Data!Z558="AZM",SUMIFS(Data!BB:BB,Data!Z:Z,"TM",Data!U:U,Data!M558),IF(Data!Z558="Zone",SUMIFS(Data!BB:BB,Data!Z:Z,"TM",Data!T:T,Data!M558),IF(Data!Z558="Region",SUMIFS(Data!BB:BB,Data!Z:Z,"TM",Data!S:S,Data!M558),IF(Data!Z558="Country",SUMIFS(Data!BB:BB,Data!Z:Z,"TM",Data!R:R,Data!M558),0)))))))</f>
        <v>0</v>
      </c>
    </row>
    <row r="559" spans="1:54" ht="15.75" x14ac:dyDescent="0.3">
      <c r="A559" s="33" t="str">
        <f t="shared" si="156"/>
        <v/>
      </c>
      <c r="B559" s="33" t="b">
        <f t="shared" si="157"/>
        <v>1</v>
      </c>
      <c r="C559" s="33" t="e">
        <f>IF(ISERROR(SMALL($D$4:$D$594,E559)),””,SMALL($D$4:$D$594,E559))</f>
        <v>#NAME?</v>
      </c>
      <c r="D559" s="34" t="str">
        <f t="shared" si="158"/>
        <v/>
      </c>
      <c r="E559" s="33">
        <f>ROWS($E$4:E559)</f>
        <v>556</v>
      </c>
      <c r="F559" s="33">
        <f t="shared" si="159"/>
        <v>0</v>
      </c>
      <c r="G559" s="33">
        <f>IF(OR(Report!$C$7="",Report!$C$7="All Levels"),1,IF(Report!$C$7=Data!Z559,1,0))</f>
        <v>0</v>
      </c>
      <c r="H559" s="33">
        <f t="shared" si="160"/>
        <v>1</v>
      </c>
      <c r="I559" s="33">
        <f t="shared" si="161"/>
        <v>3</v>
      </c>
      <c r="J559" s="33">
        <f>IF(OR(Report!$F$7="",Report!$F$7="All AMs"),1,IF(Report!$F$7=Data!W559,1,0))</f>
        <v>1</v>
      </c>
      <c r="K559" s="33">
        <f>IF(OR(Report!$E$7="",Report!$E$7="All Zones"),1,IF(Report!$E$7=Data!P559,1,0))</f>
        <v>1</v>
      </c>
      <c r="L559" s="33">
        <f>IF(OR(Report!$D$7="",Report!$D$7="All Regions"),1,IF(Report!$D$7=Data!O559,1,0))</f>
        <v>1</v>
      </c>
      <c r="M559" s="67" t="s">
        <v>1410</v>
      </c>
      <c r="N559" s="67" t="s">
        <v>1411</v>
      </c>
      <c r="O559" s="68" t="s">
        <v>21</v>
      </c>
      <c r="P559" s="68" t="s">
        <v>692</v>
      </c>
      <c r="Q559" s="68" t="s">
        <v>864</v>
      </c>
      <c r="R559" s="67" t="s">
        <v>777</v>
      </c>
      <c r="S559" s="67" t="s">
        <v>757</v>
      </c>
      <c r="T559" s="67" t="s">
        <v>761</v>
      </c>
      <c r="U559" s="67" t="s">
        <v>790</v>
      </c>
      <c r="V559" s="67" t="s">
        <v>863</v>
      </c>
      <c r="W559" s="67" t="s">
        <v>743</v>
      </c>
      <c r="X559" s="67"/>
      <c r="Y559" s="68" t="s">
        <v>362</v>
      </c>
      <c r="Z559" s="68" t="s">
        <v>13</v>
      </c>
      <c r="AA559" s="68" t="s">
        <v>70</v>
      </c>
      <c r="AB559" s="18">
        <f>IF(Z559="TM",IF(AA559="H",(COUNTIFS(Orders!AD:AD,Data!M559,Orders!W:W,0,Orders!X:X,0)+COUNTIFS(Orders!AD:AD,Data!M559,Orders!W:W,1,Orders!X:X,1)),0),IF(Data!Z559="AAM",SUMIFS(Data!AB:AB,Data!Z:Z,"TM",Data!X:X,Data!M559,AA:AA,"H"),IF(Data!Z559="AM",SUMIFS(Data!AB:AB,Data!Z:Z,"TM",Data!V:V,Data!M559,AA:AA,"H"),IF(Data!Z559="AZM",SUMIFS(Data!AB:AB,Data!Z:Z,"TM",Data!U:U,Data!M559,AA:AA,"H"),IF(Data!Z559="ZM",SUMIFS(Data!AB:AB,Data!Z:Z,"TM",Data!T:T,Data!M559,AA:AA,"H"),IF(Data!Z559="RM",SUMIFS(Data!AB:AB,Data!Z:Z,"TM",Data!S:S,Data!M559,AA:AA,"H"),IF(Data!Z559="CM",SUMIFS(Data!AB:AB,Data!Z:Z,"TM",Data!R:R,Data!M559,AA:AA,"H"),"")))))))</f>
        <v>0</v>
      </c>
      <c r="AC559" s="28">
        <f>IF(Z559="TM",IF(AA559="H",(SUMIFS(Orders!AG:AG,Orders!AD:AD,Data!M559,Orders!W:W,0,Orders!X:X,0)+SUMIFS(Orders!AG:AG,Orders!AD:AD,Data!M559,Orders!W:W,1,Orders!X:X,1))/12000,0),IF(Data!Z559="AAM",SUMIFS(Data!AC:AC,Data!Z:Z,"TM",Data!X:X,Data!M559,AA:AA,"H"),IF(Data!Z559="AM",SUMIFS(Data!AC:AC,Data!Z:Z,"TM",Data!V:V,Data!M559,AA:AA,"H"),IF(Data!Z559="AZM",SUMIFS(Data!AC:AC,Data!Z:Z,"TM",Data!U:U,Data!M559,AA:AA,"H"),IF(Data!Z559="Zone",SUMIFS(Data!AC:AC,Data!Z:Z,"TM",Data!T:T,Data!M559,AA:AA,"H"),IF(Data!Z559="Region",SUMIFS(Data!AC:AC,Data!Z:Z,"TM",Data!S:S,Data!M559,AA:AA,"H"),IF(Data!Z559="Country",SUMIFS(Data!AC:AC,Data!Z:Z,"TM",Data!R:R,Data!M559,AA:AA,"H"),"")))))))</f>
        <v>0</v>
      </c>
      <c r="AD559" s="18">
        <f>IF(Z559="TM",0,IF(Data!Z559="AAM",SUMIFS(Data!AD:AD,Data!Z:Z,"TM",Data!X:X,Data!M559,AA:AA,"H"),IF(Data!Z559="AM",SUMIFS(Data!AD:AD,Data!Z:Z,"TM",Data!V:V,Data!M559,AA:AA,"H"),IF(Data!Z559="AZM",SUMIFS(Data!AD:AD,Data!Z:Z,"TM",Data!U:U,Data!M559,AA:AA,"H"),IF(Data!Z559="Zone",SUMIFS(Data!AD:AD,Data!Z:Z,"TM",Data!T:T,Data!M559,AA:AA,"H"),IF(Data!Z559="Region",SUMIFS(Data!AD:AD,Data!Z:Z,"TM",Data!S:S,Data!M559,AA:AA,"H"),IF(Data!Z559="Country",SUMIFS(Data!AD:AD,Data!Z:Z,"TM",Data!R:R,Data!M559,AA:AA,"H"),"")))))))</f>
        <v>0</v>
      </c>
      <c r="AE559" s="27">
        <f t="shared" si="145"/>
        <v>0</v>
      </c>
      <c r="AF559" s="26">
        <f t="shared" si="146"/>
        <v>0</v>
      </c>
      <c r="AG559" s="26">
        <f t="shared" si="147"/>
        <v>0</v>
      </c>
      <c r="AH559" s="26">
        <f t="shared" si="148"/>
        <v>0</v>
      </c>
      <c r="AJ559" s="28">
        <f>IF(Z559="TM",IF(AA559="U",(SUMIFS(Orders!AG:AG,Orders!AD:AD,Data!M559,Orders!W:W,0,Orders!X:X,0)+SUMIFS(Orders!AG:AG,Orders!AD:AD,Data!M559,Orders!W:W,1,Orders!X:X,1))/12000,0),IF(Data!Z559="AAM",SUMIFS(Data!AJ:AJ,Data!Z:Z,"TM",Data!X:X,Data!M559,AA:AA,"U"),IF(Data!Z559="AM",SUMIFS(Data!AJ:AJ,Data!Z:Z,"TM",Data!V:V,Data!M559,AA:AA,"U"),IF(Data!Z559="AZM",SUMIFS(Data!AJ:AJ,Data!Z:Z,"TM",Data!U:U,Data!M559,AA:AA,"U"),IF(Data!Z559="Zone",SUMIFS(Data!AJ:AJ,Data!Z:Z,"TM",Data!T:T,Data!M559,AA:AA,"U"),IF(Data!Z559="Region",SUMIFS(Data!AJ:AJ,Data!Z:Z,"TM",Data!S:S,Data!M559,AA:AA,"U"),IF(Data!Z559="Country",SUMIFS(Data!AJ:AJ,Data!Z:Z,"TM",Data!R:R,Data!M559,AA:AA,"U"),"")))))))</f>
        <v>0</v>
      </c>
      <c r="AK559" s="18">
        <f>IF(Z559="TM",IF(AA559="U",(SUMIFS(Orders!AG:AG,Orders!AD:AD,Data!M559,Orders!W:W,0,Orders!X:X,0)+SUMIFS(Orders!AG:AG,Orders!AD:AD,Data!M559,Orders!W:W,1,Orders!X:X,1)),0),IF(Data!Z559="AAM",SUMIFS(Data!AK:AK,Data!Z:Z,"TM",Data!X:X,Data!M559,AA:AA,"U"),IF(Data!Z559="AM",SUMIFS(Data!AK:AK,Data!Z:Z,"TM",Data!V:V,Data!M559,AA:AA,"U"),IF(Data!Z559="AZM",SUMIFS(Data!AK:AK,Data!Z:Z,"TM",Data!U:U,Data!M559,AA:AA,"U"),IF(Data!Z559="Zone",SUMIFS(Data!AK:AK,Data!Z:Z,"TM",Data!T:T,Data!M559,AA:AA,"U"),IF(Data!Z559="Region",SUMIFS(Data!AK:AK,Data!Z:Z,"TM",Data!S:S,Data!M559,AA:AA,"U"),IF(Data!Z559="Country",SUMIFS(Data!AK:AK,Data!Z:Z,"TM",Data!R:R,Data!M559,AA:AA,"U"),"")))))))</f>
        <v>0</v>
      </c>
      <c r="AL559" s="18">
        <f>IF(Z559="TM",12000*0,IF(Data!Z559="AAM",SUMIFS(Data!AL:AL,Data!Z:Z,"TM",Data!X:X,Data!M559,AA:AA,"H"),IF(Data!Z559="AM",SUMIFS(Data!AL:AL,Data!Z:Z,"TM",Data!V:V,Data!M559,AA:AA,"H"),IF(Data!Z559="AZM",SUMIFS(Data!AL:AL,Data!Z:Z,"TM",Data!U:U,Data!M559,AA:AA,"H"),IF(Data!Z559="Zone",SUMIFS(Data!AL:AL,Data!Z:Z,"TM",Data!T:T,Data!M559,AA:AA,"H"),IF(Data!Z559="Region",SUMIFS(Data!AL:AL,Data!Z:Z,"TM",Data!S:S,Data!M559,AA:AA,"H"),IF(Data!Z559="Country",SUMIFS(Data!AL:AL,Data!Z:Z,"TM",Data!R:R,Data!M559,AA:AA,"H"),"")))))))</f>
        <v>0</v>
      </c>
      <c r="AM559" s="27">
        <f t="shared" si="149"/>
        <v>0</v>
      </c>
      <c r="AN559" s="26">
        <f t="shared" si="150"/>
        <v>0</v>
      </c>
      <c r="AO559" s="26">
        <f t="shared" si="151"/>
        <v>0</v>
      </c>
      <c r="AQ559" s="28">
        <f t="shared" si="152"/>
        <v>0</v>
      </c>
      <c r="AR559" s="18">
        <f t="shared" si="153"/>
        <v>0</v>
      </c>
      <c r="AS559" s="18">
        <f t="shared" si="154"/>
        <v>0</v>
      </c>
      <c r="AT559" s="27">
        <f t="shared" si="155"/>
        <v>0</v>
      </c>
      <c r="AU559" s="27"/>
      <c r="AV559" s="27"/>
      <c r="AW559" s="18">
        <f>IF(Z559="TM",(COUNTIFS(Orders!AD:AD,Data!M559,Orders!W:W,0,Orders!X:X,0,Orders!S:S,"*Ray*")+COUNTIFS(Orders!AD:AD,Data!M559,Orders!W:W,1,Orders!X:X,1,Orders!S:S,"*Ray*")+COUNTIFS(Orders!AD:AD,Data!M559,Orders!W:W,0,Orders!X:X,0,Orders!S:S,"*Fabric*")+COUNTIFS(Orders!AD:AD,Data!M559,Orders!W:W,1,Orders!X:X,1,Orders!S:S,"*Fabric*")),IF(Data!Z559="AAM",SUMIFS(Data!AW:AW,Data!Z:Z,"TM",Data!X:X,Data!M559),IF(Data!Z559="AM",SUMIFS(Data!AW:AW,Data!Z:Z,"TM",Data!V:V,Data!M559),IF(Data!Z559="AZM",SUMIFS(Data!AW:AW,Data!Z:Z,"TM",Data!U:U,Data!M559),IF(Data!Z559="Zone",SUMIFS(Data!AW:AW,Data!Z:Z,"TM",Data!T:T,Data!M559),IF(Data!Z559="Region",SUMIFS(Data!AW:AW,Data!Z:Z,"TM",Data!S:S,Data!M559),IF(Data!Z559="Country",SUMIFS(Data!AW:AW,Data!Z:Z,"TM",Data!R:R,Data!M559),0)))))))</f>
        <v>0</v>
      </c>
      <c r="AX559" s="18">
        <f>IF(Z559="TM",(COUNTIFS(Orders!AD:AD,Data!M559,Orders!W:W,0,Orders!X:X,0,Orders!S:S,"*Starter*")+COUNTIFS(Orders!AD:AD,Data!M559,Orders!W:W,1,Orders!X:X,1,Orders!S:S,"*Starter*")),IF(Data!Z559="AAM",SUMIFS(Data!AX:AX,Data!Z:Z,"TM",Data!X:X,Data!M559),IF(Data!Z559="AM",SUMIFS(Data!AX:AX,Data!Z:Z,"TM",Data!V:V,Data!M559),IF(Data!Z559="AZM",SUMIFS(Data!AX:AX,Data!Z:Z,"TM",Data!U:U,Data!M559),IF(Data!Z559="Zone",SUMIFS(Data!AX:AX,Data!Z:Z,"TM",Data!T:T,Data!M559),IF(Data!Z559="Region",SUMIFS(Data!AX:AX,Data!Z:Z,"TM",Data!S:S,Data!M559),IF(Data!Z559="Country",SUMIFS(Data!AX:AX,Data!Z:Z,"TM",Data!R:R,Data!M559),0)))))))</f>
        <v>0</v>
      </c>
      <c r="AY559" s="18">
        <f>IF(Z559="TM",(COUNTIFS(Orders!AD:AD,Data!M559,Orders!W:W,0,Orders!X:X,0,Orders!S:S,"*Pro*")+COUNTIFS(Orders!AD:AD,Data!M559,Orders!W:W,1,Orders!X:X,1,Orders!S:S,"*Pro*")),IF(Data!Z559="AAM",SUMIFS(Data!AY:AY,Data!Z:Z,"TM",Data!X:X,Data!M559),IF(Data!Z559="AM",SUMIFS(Data!AY:AY,Data!Z:Z,"TM",Data!V:V,Data!M559),IF(Data!Z559="AZM",SUMIFS(Data!AY:AY,Data!Z:Z,"TM",Data!U:U,Data!M559),IF(Data!Z559="Zone",SUMIFS(Data!AY:AY,Data!Z:Z,"TM",Data!T:T,Data!M559),IF(Data!Z559="Region",SUMIFS(Data!AY:AY,Data!Z:Z,"TM",Data!S:S,Data!M559),IF(Data!Z559="Country",SUMIFS(Data!AY:AY,Data!Z:Z,"TM",Data!R:R,Data!M559),0)))))))</f>
        <v>0</v>
      </c>
      <c r="AZ559" s="18">
        <f>IF(Z559="TM",(COUNTIFS(Orders!AD:AD,Data!M559,Orders!W:W,0,Orders!X:X,0,Orders!S:S,"*Tab*")+COUNTIFS(Orders!AD:AD,Data!M559,Orders!W:W,1,Orders!X:X,1,Orders!S:S,"*Tab*")),IF(Data!Z559="AAM",SUMIFS(Data!AZ:AZ,Data!Z:Z,"TM",Data!X:X,Data!M559),IF(Data!Z559="AM",SUMIFS(Data!AZ:AZ,Data!Z:Z,"TM",Data!V:V,Data!M559),IF(Data!Z559="AZM",SUMIFS(Data!AZ:AZ,Data!Z:Z,"TM",Data!U:U,Data!M559),IF(Data!Z559="Zone",SUMIFS(Data!AZ:AZ,Data!Z:Z,"TM",Data!T:T,Data!M559),IF(Data!Z559="Region",SUMIFS(Data!AZ:AZ,Data!Z:Z,"TM",Data!S:S,Data!M559),IF(Data!Z559="Country",SUMIFS(Data!AZ:AZ,Data!Z:Z,"TM",Data!R:R,Data!M559),0)))))))</f>
        <v>0</v>
      </c>
      <c r="BA559" s="18">
        <f>IF(Z559="TM",(COUNTIFS(Orders!AD:AD,Data!M559,Orders!W:W,0,Orders!X:X,0,Orders!S:S,"*Dental*")+COUNTIFS(Orders!AD:AD,Data!M559,Orders!W:W,1,Orders!X:X,1,Orders!S:S,"*Dental*")+COUNTIFS(Orders!AD:AD,Data!M559,Orders!W:W,0,Orders!X:X,0,Orders!S:S,"*Pediatric*")+COUNTIFS(Orders!AD:AD,Data!M559,Orders!W:W,1,Orders!X:X,1,Orders!S:S,"*Pediatric*")),IF(Data!Z559="AAM",SUMIFS(Data!BA:BA,Data!Z:Z,"TM",Data!X:X,Data!M559),IF(Data!Z559="AM",SUMIFS(Data!BA:BA,Data!Z:Z,"TM",Data!V:V,Data!M559),IF(Data!Z559="AZM",SUMIFS(Data!BA:BA,Data!Z:Z,"TM",Data!U:U,Data!M559),IF(Data!Z559="Zone",SUMIFS(Data!BA:BA,Data!Z:Z,"TM",Data!T:T,Data!M559),IF(Data!Z559="Region",SUMIFS(Data!BA:BA,Data!Z:Z,"TM",Data!S:S,Data!M559),IF(Data!Z559="Country",SUMIFS(Data!BA:BA,Data!Z:Z,"TM",Data!R:R,Data!M559),0)))))))</f>
        <v>0</v>
      </c>
      <c r="BB559" s="18">
        <f>IF(Z559="TM",(COUNTIFS(Orders!AD:AD,Data!M559,Orders!W:W,0,Orders!X:X,0,Orders!S:S,"*Fabric*")+COUNTIFS(Orders!AD:AD,Data!M559,Orders!W:W,1,Orders!X:X,1,Orders!S:S,"*Fabric*")),IF(Data!Z559="AAM",SUMIFS(Data!BB:BB,Data!Z:Z,"TM",Data!X:X,Data!M559),IF(Data!Z559="AM",SUMIFS(Data!BB:BB,Data!Z:Z,"TM",Data!V:V,Data!M559),IF(Data!Z559="AZM",SUMIFS(Data!BB:BB,Data!Z:Z,"TM",Data!U:U,Data!M559),IF(Data!Z559="Zone",SUMIFS(Data!BB:BB,Data!Z:Z,"TM",Data!T:T,Data!M559),IF(Data!Z559="Region",SUMIFS(Data!BB:BB,Data!Z:Z,"TM",Data!S:S,Data!M559),IF(Data!Z559="Country",SUMIFS(Data!BB:BB,Data!Z:Z,"TM",Data!R:R,Data!M559),0)))))))</f>
        <v>0</v>
      </c>
    </row>
    <row r="560" spans="1:54" ht="15.75" x14ac:dyDescent="0.3">
      <c r="A560" s="33" t="str">
        <f t="shared" si="156"/>
        <v/>
      </c>
      <c r="B560" s="33" t="b">
        <f t="shared" si="157"/>
        <v>1</v>
      </c>
      <c r="C560" s="33" t="e">
        <f>IF(ISERROR(SMALL($D$4:$D$594,E560)),””,SMALL($D$4:$D$594,E560))</f>
        <v>#NAME?</v>
      </c>
      <c r="D560" s="34" t="str">
        <f t="shared" si="158"/>
        <v/>
      </c>
      <c r="E560" s="33">
        <f>ROWS($E$4:E560)</f>
        <v>557</v>
      </c>
      <c r="F560" s="33">
        <f t="shared" si="159"/>
        <v>0</v>
      </c>
      <c r="G560" s="33">
        <f>IF(OR(Report!$C$7="",Report!$C$7="All Levels"),1,IF(Report!$C$7=Data!Z560,1,0))</f>
        <v>0</v>
      </c>
      <c r="H560" s="33">
        <f t="shared" si="160"/>
        <v>1</v>
      </c>
      <c r="I560" s="33">
        <f t="shared" si="161"/>
        <v>3</v>
      </c>
      <c r="J560" s="33">
        <f>IF(OR(Report!$F$7="",Report!$F$7="All AMs"),1,IF(Report!$F$7=Data!W560,1,0))</f>
        <v>1</v>
      </c>
      <c r="K560" s="33">
        <f>IF(OR(Report!$E$7="",Report!$E$7="All Zones"),1,IF(Report!$E$7=Data!P560,1,0))</f>
        <v>1</v>
      </c>
      <c r="L560" s="33">
        <f>IF(OR(Report!$D$7="",Report!$D$7="All Regions"),1,IF(Report!$D$7=Data!O560,1,0))</f>
        <v>1</v>
      </c>
      <c r="M560" s="67" t="s">
        <v>328</v>
      </c>
      <c r="N560" s="67" t="s">
        <v>1412</v>
      </c>
      <c r="O560" s="68" t="s">
        <v>21</v>
      </c>
      <c r="P560" s="68" t="s">
        <v>692</v>
      </c>
      <c r="Q560" s="68" t="s">
        <v>864</v>
      </c>
      <c r="R560" s="67" t="s">
        <v>777</v>
      </c>
      <c r="S560" s="67" t="s">
        <v>757</v>
      </c>
      <c r="T560" s="67" t="s">
        <v>761</v>
      </c>
      <c r="U560" s="67" t="s">
        <v>790</v>
      </c>
      <c r="V560" s="67" t="s">
        <v>863</v>
      </c>
      <c r="W560" s="67" t="s">
        <v>743</v>
      </c>
      <c r="X560" s="67"/>
      <c r="Y560" s="68" t="s">
        <v>362</v>
      </c>
      <c r="Z560" s="68" t="s">
        <v>13</v>
      </c>
      <c r="AA560" s="68" t="s">
        <v>70</v>
      </c>
      <c r="AB560" s="18">
        <f>IF(Z560="TM",IF(AA560="H",(COUNTIFS(Orders!AD:AD,Data!M560,Orders!W:W,0,Orders!X:X,0)+COUNTIFS(Orders!AD:AD,Data!M560,Orders!W:W,1,Orders!X:X,1)),0),IF(Data!Z560="AAM",SUMIFS(Data!AB:AB,Data!Z:Z,"TM",Data!X:X,Data!M560,AA:AA,"H"),IF(Data!Z560="AM",SUMIFS(Data!AB:AB,Data!Z:Z,"TM",Data!V:V,Data!M560,AA:AA,"H"),IF(Data!Z560="AZM",SUMIFS(Data!AB:AB,Data!Z:Z,"TM",Data!U:U,Data!M560,AA:AA,"H"),IF(Data!Z560="ZM",SUMIFS(Data!AB:AB,Data!Z:Z,"TM",Data!T:T,Data!M560,AA:AA,"H"),IF(Data!Z560="RM",SUMIFS(Data!AB:AB,Data!Z:Z,"TM",Data!S:S,Data!M560,AA:AA,"H"),IF(Data!Z560="CM",SUMIFS(Data!AB:AB,Data!Z:Z,"TM",Data!R:R,Data!M560,AA:AA,"H"),"")))))))</f>
        <v>0</v>
      </c>
      <c r="AC560" s="28">
        <f>IF(Z560="TM",IF(AA560="H",(SUMIFS(Orders!AG:AG,Orders!AD:AD,Data!M560,Orders!W:W,0,Orders!X:X,0)+SUMIFS(Orders!AG:AG,Orders!AD:AD,Data!M560,Orders!W:W,1,Orders!X:X,1))/12000,0),IF(Data!Z560="AAM",SUMIFS(Data!AC:AC,Data!Z:Z,"TM",Data!X:X,Data!M560,AA:AA,"H"),IF(Data!Z560="AM",SUMIFS(Data!AC:AC,Data!Z:Z,"TM",Data!V:V,Data!M560,AA:AA,"H"),IF(Data!Z560="AZM",SUMIFS(Data!AC:AC,Data!Z:Z,"TM",Data!U:U,Data!M560,AA:AA,"H"),IF(Data!Z560="Zone",SUMIFS(Data!AC:AC,Data!Z:Z,"TM",Data!T:T,Data!M560,AA:AA,"H"),IF(Data!Z560="Region",SUMIFS(Data!AC:AC,Data!Z:Z,"TM",Data!S:S,Data!M560,AA:AA,"H"),IF(Data!Z560="Country",SUMIFS(Data!AC:AC,Data!Z:Z,"TM",Data!R:R,Data!M560,AA:AA,"H"),"")))))))</f>
        <v>0</v>
      </c>
      <c r="AD560" s="18">
        <f>IF(Z560="TM",0,IF(Data!Z560="AAM",SUMIFS(Data!AD:AD,Data!Z:Z,"TM",Data!X:X,Data!M560,AA:AA,"H"),IF(Data!Z560="AM",SUMIFS(Data!AD:AD,Data!Z:Z,"TM",Data!V:V,Data!M560,AA:AA,"H"),IF(Data!Z560="AZM",SUMIFS(Data!AD:AD,Data!Z:Z,"TM",Data!U:U,Data!M560,AA:AA,"H"),IF(Data!Z560="Zone",SUMIFS(Data!AD:AD,Data!Z:Z,"TM",Data!T:T,Data!M560,AA:AA,"H"),IF(Data!Z560="Region",SUMIFS(Data!AD:AD,Data!Z:Z,"TM",Data!S:S,Data!M560,AA:AA,"H"),IF(Data!Z560="Country",SUMIFS(Data!AD:AD,Data!Z:Z,"TM",Data!R:R,Data!M560,AA:AA,"H"),"")))))))</f>
        <v>0</v>
      </c>
      <c r="AE560" s="27">
        <f t="shared" si="145"/>
        <v>0</v>
      </c>
      <c r="AF560" s="26">
        <f t="shared" si="146"/>
        <v>0</v>
      </c>
      <c r="AG560" s="26">
        <f t="shared" si="147"/>
        <v>0</v>
      </c>
      <c r="AH560" s="26">
        <f t="shared" si="148"/>
        <v>0</v>
      </c>
      <c r="AJ560" s="28">
        <f>IF(Z560="TM",IF(AA560="U",(SUMIFS(Orders!AG:AG,Orders!AD:AD,Data!M560,Orders!W:W,0,Orders!X:X,0)+SUMIFS(Orders!AG:AG,Orders!AD:AD,Data!M560,Orders!W:W,1,Orders!X:X,1))/12000,0),IF(Data!Z560="AAM",SUMIFS(Data!AJ:AJ,Data!Z:Z,"TM",Data!X:X,Data!M560,AA:AA,"U"),IF(Data!Z560="AM",SUMIFS(Data!AJ:AJ,Data!Z:Z,"TM",Data!V:V,Data!M560,AA:AA,"U"),IF(Data!Z560="AZM",SUMIFS(Data!AJ:AJ,Data!Z:Z,"TM",Data!U:U,Data!M560,AA:AA,"U"),IF(Data!Z560="Zone",SUMIFS(Data!AJ:AJ,Data!Z:Z,"TM",Data!T:T,Data!M560,AA:AA,"U"),IF(Data!Z560="Region",SUMIFS(Data!AJ:AJ,Data!Z:Z,"TM",Data!S:S,Data!M560,AA:AA,"U"),IF(Data!Z560="Country",SUMIFS(Data!AJ:AJ,Data!Z:Z,"TM",Data!R:R,Data!M560,AA:AA,"U"),"")))))))</f>
        <v>0</v>
      </c>
      <c r="AK560" s="18">
        <f>IF(Z560="TM",IF(AA560="U",(SUMIFS(Orders!AG:AG,Orders!AD:AD,Data!M560,Orders!W:W,0,Orders!X:X,0)+SUMIFS(Orders!AG:AG,Orders!AD:AD,Data!M560,Orders!W:W,1,Orders!X:X,1)),0),IF(Data!Z560="AAM",SUMIFS(Data!AK:AK,Data!Z:Z,"TM",Data!X:X,Data!M560,AA:AA,"U"),IF(Data!Z560="AM",SUMIFS(Data!AK:AK,Data!Z:Z,"TM",Data!V:V,Data!M560,AA:AA,"U"),IF(Data!Z560="AZM",SUMIFS(Data!AK:AK,Data!Z:Z,"TM",Data!U:U,Data!M560,AA:AA,"U"),IF(Data!Z560="Zone",SUMIFS(Data!AK:AK,Data!Z:Z,"TM",Data!T:T,Data!M560,AA:AA,"U"),IF(Data!Z560="Region",SUMIFS(Data!AK:AK,Data!Z:Z,"TM",Data!S:S,Data!M560,AA:AA,"U"),IF(Data!Z560="Country",SUMIFS(Data!AK:AK,Data!Z:Z,"TM",Data!R:R,Data!M560,AA:AA,"U"),"")))))))</f>
        <v>0</v>
      </c>
      <c r="AL560" s="18">
        <f>IF(Z560="TM",12000*0,IF(Data!Z560="AAM",SUMIFS(Data!AL:AL,Data!Z:Z,"TM",Data!X:X,Data!M560,AA:AA,"H"),IF(Data!Z560="AM",SUMIFS(Data!AL:AL,Data!Z:Z,"TM",Data!V:V,Data!M560,AA:AA,"H"),IF(Data!Z560="AZM",SUMIFS(Data!AL:AL,Data!Z:Z,"TM",Data!U:U,Data!M560,AA:AA,"H"),IF(Data!Z560="Zone",SUMIFS(Data!AL:AL,Data!Z:Z,"TM",Data!T:T,Data!M560,AA:AA,"H"),IF(Data!Z560="Region",SUMIFS(Data!AL:AL,Data!Z:Z,"TM",Data!S:S,Data!M560,AA:AA,"H"),IF(Data!Z560="Country",SUMIFS(Data!AL:AL,Data!Z:Z,"TM",Data!R:R,Data!M560,AA:AA,"H"),"")))))))</f>
        <v>0</v>
      </c>
      <c r="AM560" s="27">
        <f t="shared" si="149"/>
        <v>0</v>
      </c>
      <c r="AN560" s="26">
        <f t="shared" si="150"/>
        <v>0</v>
      </c>
      <c r="AO560" s="26">
        <f t="shared" si="151"/>
        <v>0</v>
      </c>
      <c r="AQ560" s="28">
        <f t="shared" si="152"/>
        <v>0</v>
      </c>
      <c r="AR560" s="18">
        <f t="shared" si="153"/>
        <v>0</v>
      </c>
      <c r="AS560" s="18">
        <f t="shared" si="154"/>
        <v>0</v>
      </c>
      <c r="AT560" s="27">
        <f t="shared" si="155"/>
        <v>0</v>
      </c>
      <c r="AU560" s="27"/>
      <c r="AV560" s="27"/>
      <c r="AW560" s="18">
        <f>IF(Z560="TM",(COUNTIFS(Orders!AD:AD,Data!M560,Orders!W:W,0,Orders!X:X,0,Orders!S:S,"*Ray*")+COUNTIFS(Orders!AD:AD,Data!M560,Orders!W:W,1,Orders!X:X,1,Orders!S:S,"*Ray*")+COUNTIFS(Orders!AD:AD,Data!M560,Orders!W:W,0,Orders!X:X,0,Orders!S:S,"*Fabric*")+COUNTIFS(Orders!AD:AD,Data!M560,Orders!W:W,1,Orders!X:X,1,Orders!S:S,"*Fabric*")),IF(Data!Z560="AAM",SUMIFS(Data!AW:AW,Data!Z:Z,"TM",Data!X:X,Data!M560),IF(Data!Z560="AM",SUMIFS(Data!AW:AW,Data!Z:Z,"TM",Data!V:V,Data!M560),IF(Data!Z560="AZM",SUMIFS(Data!AW:AW,Data!Z:Z,"TM",Data!U:U,Data!M560),IF(Data!Z560="Zone",SUMIFS(Data!AW:AW,Data!Z:Z,"TM",Data!T:T,Data!M560),IF(Data!Z560="Region",SUMIFS(Data!AW:AW,Data!Z:Z,"TM",Data!S:S,Data!M560),IF(Data!Z560="Country",SUMIFS(Data!AW:AW,Data!Z:Z,"TM",Data!R:R,Data!M560),0)))))))</f>
        <v>0</v>
      </c>
      <c r="AX560" s="18">
        <f>IF(Z560="TM",(COUNTIFS(Orders!AD:AD,Data!M560,Orders!W:W,0,Orders!X:X,0,Orders!S:S,"*Starter*")+COUNTIFS(Orders!AD:AD,Data!M560,Orders!W:W,1,Orders!X:X,1,Orders!S:S,"*Starter*")),IF(Data!Z560="AAM",SUMIFS(Data!AX:AX,Data!Z:Z,"TM",Data!X:X,Data!M560),IF(Data!Z560="AM",SUMIFS(Data!AX:AX,Data!Z:Z,"TM",Data!V:V,Data!M560),IF(Data!Z560="AZM",SUMIFS(Data!AX:AX,Data!Z:Z,"TM",Data!U:U,Data!M560),IF(Data!Z560="Zone",SUMIFS(Data!AX:AX,Data!Z:Z,"TM",Data!T:T,Data!M560),IF(Data!Z560="Region",SUMIFS(Data!AX:AX,Data!Z:Z,"TM",Data!S:S,Data!M560),IF(Data!Z560="Country",SUMIFS(Data!AX:AX,Data!Z:Z,"TM",Data!R:R,Data!M560),0)))))))</f>
        <v>0</v>
      </c>
      <c r="AY560" s="18">
        <f>IF(Z560="TM",(COUNTIFS(Orders!AD:AD,Data!M560,Orders!W:W,0,Orders!X:X,0,Orders!S:S,"*Pro*")+COUNTIFS(Orders!AD:AD,Data!M560,Orders!W:W,1,Orders!X:X,1,Orders!S:S,"*Pro*")),IF(Data!Z560="AAM",SUMIFS(Data!AY:AY,Data!Z:Z,"TM",Data!X:X,Data!M560),IF(Data!Z560="AM",SUMIFS(Data!AY:AY,Data!Z:Z,"TM",Data!V:V,Data!M560),IF(Data!Z560="AZM",SUMIFS(Data!AY:AY,Data!Z:Z,"TM",Data!U:U,Data!M560),IF(Data!Z560="Zone",SUMIFS(Data!AY:AY,Data!Z:Z,"TM",Data!T:T,Data!M560),IF(Data!Z560="Region",SUMIFS(Data!AY:AY,Data!Z:Z,"TM",Data!S:S,Data!M560),IF(Data!Z560="Country",SUMIFS(Data!AY:AY,Data!Z:Z,"TM",Data!R:R,Data!M560),0)))))))</f>
        <v>0</v>
      </c>
      <c r="AZ560" s="18">
        <f>IF(Z560="TM",(COUNTIFS(Orders!AD:AD,Data!M560,Orders!W:W,0,Orders!X:X,0,Orders!S:S,"*Tab*")+COUNTIFS(Orders!AD:AD,Data!M560,Orders!W:W,1,Orders!X:X,1,Orders!S:S,"*Tab*")),IF(Data!Z560="AAM",SUMIFS(Data!AZ:AZ,Data!Z:Z,"TM",Data!X:X,Data!M560),IF(Data!Z560="AM",SUMIFS(Data!AZ:AZ,Data!Z:Z,"TM",Data!V:V,Data!M560),IF(Data!Z560="AZM",SUMIFS(Data!AZ:AZ,Data!Z:Z,"TM",Data!U:U,Data!M560),IF(Data!Z560="Zone",SUMIFS(Data!AZ:AZ,Data!Z:Z,"TM",Data!T:T,Data!M560),IF(Data!Z560="Region",SUMIFS(Data!AZ:AZ,Data!Z:Z,"TM",Data!S:S,Data!M560),IF(Data!Z560="Country",SUMIFS(Data!AZ:AZ,Data!Z:Z,"TM",Data!R:R,Data!M560),0)))))))</f>
        <v>0</v>
      </c>
      <c r="BA560" s="18">
        <f>IF(Z560="TM",(COUNTIFS(Orders!AD:AD,Data!M560,Orders!W:W,0,Orders!X:X,0,Orders!S:S,"*Dental*")+COUNTIFS(Orders!AD:AD,Data!M560,Orders!W:W,1,Orders!X:X,1,Orders!S:S,"*Dental*")+COUNTIFS(Orders!AD:AD,Data!M560,Orders!W:W,0,Orders!X:X,0,Orders!S:S,"*Pediatric*")+COUNTIFS(Orders!AD:AD,Data!M560,Orders!W:W,1,Orders!X:X,1,Orders!S:S,"*Pediatric*")),IF(Data!Z560="AAM",SUMIFS(Data!BA:BA,Data!Z:Z,"TM",Data!X:X,Data!M560),IF(Data!Z560="AM",SUMIFS(Data!BA:BA,Data!Z:Z,"TM",Data!V:V,Data!M560),IF(Data!Z560="AZM",SUMIFS(Data!BA:BA,Data!Z:Z,"TM",Data!U:U,Data!M560),IF(Data!Z560="Zone",SUMIFS(Data!BA:BA,Data!Z:Z,"TM",Data!T:T,Data!M560),IF(Data!Z560="Region",SUMIFS(Data!BA:BA,Data!Z:Z,"TM",Data!S:S,Data!M560),IF(Data!Z560="Country",SUMIFS(Data!BA:BA,Data!Z:Z,"TM",Data!R:R,Data!M560),0)))))))</f>
        <v>0</v>
      </c>
      <c r="BB560" s="18">
        <f>IF(Z560="TM",(COUNTIFS(Orders!AD:AD,Data!M560,Orders!W:W,0,Orders!X:X,0,Orders!S:S,"*Fabric*")+COUNTIFS(Orders!AD:AD,Data!M560,Orders!W:W,1,Orders!X:X,1,Orders!S:S,"*Fabric*")),IF(Data!Z560="AAM",SUMIFS(Data!BB:BB,Data!Z:Z,"TM",Data!X:X,Data!M560),IF(Data!Z560="AM",SUMIFS(Data!BB:BB,Data!Z:Z,"TM",Data!V:V,Data!M560),IF(Data!Z560="AZM",SUMIFS(Data!BB:BB,Data!Z:Z,"TM",Data!U:U,Data!M560),IF(Data!Z560="Zone",SUMIFS(Data!BB:BB,Data!Z:Z,"TM",Data!T:T,Data!M560),IF(Data!Z560="Region",SUMIFS(Data!BB:BB,Data!Z:Z,"TM",Data!S:S,Data!M560),IF(Data!Z560="Country",SUMIFS(Data!BB:BB,Data!Z:Z,"TM",Data!R:R,Data!M560),0)))))))</f>
        <v>0</v>
      </c>
    </row>
    <row r="561" spans="1:54" ht="15.75" x14ac:dyDescent="0.3">
      <c r="A561" s="33" t="str">
        <f t="shared" si="156"/>
        <v/>
      </c>
      <c r="B561" s="33" t="b">
        <f t="shared" si="157"/>
        <v>1</v>
      </c>
      <c r="C561" s="33" t="e">
        <f>IF(ISERROR(SMALL($D$4:$D$594,E561)),””,SMALL($D$4:$D$594,E561))</f>
        <v>#NAME?</v>
      </c>
      <c r="D561" s="34" t="str">
        <f t="shared" si="158"/>
        <v/>
      </c>
      <c r="E561" s="33">
        <f>ROWS($E$4:E561)</f>
        <v>558</v>
      </c>
      <c r="F561" s="33">
        <f t="shared" si="159"/>
        <v>0</v>
      </c>
      <c r="G561" s="33">
        <f>IF(OR(Report!$C$7="",Report!$C$7="All Levels"),1,IF(Report!$C$7=Data!Z561,1,0))</f>
        <v>0</v>
      </c>
      <c r="H561" s="33">
        <f t="shared" si="160"/>
        <v>1</v>
      </c>
      <c r="I561" s="33">
        <f t="shared" si="161"/>
        <v>3</v>
      </c>
      <c r="J561" s="33">
        <f>IF(OR(Report!$F$7="",Report!$F$7="All AMs"),1,IF(Report!$F$7=Data!W561,1,0))</f>
        <v>1</v>
      </c>
      <c r="K561" s="33">
        <f>IF(OR(Report!$E$7="",Report!$E$7="All Zones"),1,IF(Report!$E$7=Data!P561,1,0))</f>
        <v>1</v>
      </c>
      <c r="L561" s="33">
        <f>IF(OR(Report!$D$7="",Report!$D$7="All Regions"),1,IF(Report!$D$7=Data!O561,1,0))</f>
        <v>1</v>
      </c>
      <c r="M561" s="67" t="s">
        <v>258</v>
      </c>
      <c r="N561" s="67" t="s">
        <v>1413</v>
      </c>
      <c r="O561" s="68" t="s">
        <v>21</v>
      </c>
      <c r="P561" s="68" t="s">
        <v>692</v>
      </c>
      <c r="Q561" s="68" t="s">
        <v>864</v>
      </c>
      <c r="R561" s="67" t="s">
        <v>777</v>
      </c>
      <c r="S561" s="67" t="s">
        <v>757</v>
      </c>
      <c r="T561" s="67" t="s">
        <v>761</v>
      </c>
      <c r="U561" s="67" t="s">
        <v>790</v>
      </c>
      <c r="V561" s="67" t="s">
        <v>863</v>
      </c>
      <c r="W561" s="67" t="s">
        <v>743</v>
      </c>
      <c r="X561" s="67"/>
      <c r="Y561" s="68" t="s">
        <v>361</v>
      </c>
      <c r="Z561" s="68" t="s">
        <v>13</v>
      </c>
      <c r="AA561" s="68" t="s">
        <v>70</v>
      </c>
      <c r="AB561" s="18">
        <f>IF(Z561="TM",IF(AA561="H",(COUNTIFS(Orders!AD:AD,Data!M561,Orders!W:W,0,Orders!X:X,0)+COUNTIFS(Orders!AD:AD,Data!M561,Orders!W:W,1,Orders!X:X,1)),0),IF(Data!Z561="AAM",SUMIFS(Data!AB:AB,Data!Z:Z,"TM",Data!X:X,Data!M561,AA:AA,"H"),IF(Data!Z561="AM",SUMIFS(Data!AB:AB,Data!Z:Z,"TM",Data!V:V,Data!M561,AA:AA,"H"),IF(Data!Z561="AZM",SUMIFS(Data!AB:AB,Data!Z:Z,"TM",Data!U:U,Data!M561,AA:AA,"H"),IF(Data!Z561="ZM",SUMIFS(Data!AB:AB,Data!Z:Z,"TM",Data!T:T,Data!M561,AA:AA,"H"),IF(Data!Z561="RM",SUMIFS(Data!AB:AB,Data!Z:Z,"TM",Data!S:S,Data!M561,AA:AA,"H"),IF(Data!Z561="CM",SUMIFS(Data!AB:AB,Data!Z:Z,"TM",Data!R:R,Data!M561,AA:AA,"H"),"")))))))</f>
        <v>0</v>
      </c>
      <c r="AC561" s="28">
        <f>IF(Z561="TM",IF(AA561="H",(SUMIFS(Orders!AG:AG,Orders!AD:AD,Data!M561,Orders!W:W,0,Orders!X:X,0)+SUMIFS(Orders!AG:AG,Orders!AD:AD,Data!M561,Orders!W:W,1,Orders!X:X,1))/12000,0),IF(Data!Z561="AAM",SUMIFS(Data!AC:AC,Data!Z:Z,"TM",Data!X:X,Data!M561,AA:AA,"H"),IF(Data!Z561="AM",SUMIFS(Data!AC:AC,Data!Z:Z,"TM",Data!V:V,Data!M561,AA:AA,"H"),IF(Data!Z561="AZM",SUMIFS(Data!AC:AC,Data!Z:Z,"TM",Data!U:U,Data!M561,AA:AA,"H"),IF(Data!Z561="Zone",SUMIFS(Data!AC:AC,Data!Z:Z,"TM",Data!T:T,Data!M561,AA:AA,"H"),IF(Data!Z561="Region",SUMIFS(Data!AC:AC,Data!Z:Z,"TM",Data!S:S,Data!M561,AA:AA,"H"),IF(Data!Z561="Country",SUMIFS(Data!AC:AC,Data!Z:Z,"TM",Data!R:R,Data!M561,AA:AA,"H"),"")))))))</f>
        <v>0</v>
      </c>
      <c r="AD561" s="18">
        <f>IF(Z561="TM",0,IF(Data!Z561="AAM",SUMIFS(Data!AD:AD,Data!Z:Z,"TM",Data!X:X,Data!M561,AA:AA,"H"),IF(Data!Z561="AM",SUMIFS(Data!AD:AD,Data!Z:Z,"TM",Data!V:V,Data!M561,AA:AA,"H"),IF(Data!Z561="AZM",SUMIFS(Data!AD:AD,Data!Z:Z,"TM",Data!U:U,Data!M561,AA:AA,"H"),IF(Data!Z561="Zone",SUMIFS(Data!AD:AD,Data!Z:Z,"TM",Data!T:T,Data!M561,AA:AA,"H"),IF(Data!Z561="Region",SUMIFS(Data!AD:AD,Data!Z:Z,"TM",Data!S:S,Data!M561,AA:AA,"H"),IF(Data!Z561="Country",SUMIFS(Data!AD:AD,Data!Z:Z,"TM",Data!R:R,Data!M561,AA:AA,"H"),"")))))))</f>
        <v>0</v>
      </c>
      <c r="AE561" s="27">
        <f t="shared" si="145"/>
        <v>0</v>
      </c>
      <c r="AF561" s="26">
        <f t="shared" si="146"/>
        <v>0</v>
      </c>
      <c r="AG561" s="26">
        <f t="shared" si="147"/>
        <v>0</v>
      </c>
      <c r="AH561" s="26">
        <f t="shared" si="148"/>
        <v>0</v>
      </c>
      <c r="AJ561" s="28">
        <f>IF(Z561="TM",IF(AA561="U",(SUMIFS(Orders!AG:AG,Orders!AD:AD,Data!M561,Orders!W:W,0,Orders!X:X,0)+SUMIFS(Orders!AG:AG,Orders!AD:AD,Data!M561,Orders!W:W,1,Orders!X:X,1))/12000,0),IF(Data!Z561="AAM",SUMIFS(Data!AJ:AJ,Data!Z:Z,"TM",Data!X:X,Data!M561,AA:AA,"U"),IF(Data!Z561="AM",SUMIFS(Data!AJ:AJ,Data!Z:Z,"TM",Data!V:V,Data!M561,AA:AA,"U"),IF(Data!Z561="AZM",SUMIFS(Data!AJ:AJ,Data!Z:Z,"TM",Data!U:U,Data!M561,AA:AA,"U"),IF(Data!Z561="Zone",SUMIFS(Data!AJ:AJ,Data!Z:Z,"TM",Data!T:T,Data!M561,AA:AA,"U"),IF(Data!Z561="Region",SUMIFS(Data!AJ:AJ,Data!Z:Z,"TM",Data!S:S,Data!M561,AA:AA,"U"),IF(Data!Z561="Country",SUMIFS(Data!AJ:AJ,Data!Z:Z,"TM",Data!R:R,Data!M561,AA:AA,"U"),"")))))))</f>
        <v>0</v>
      </c>
      <c r="AK561" s="18">
        <f>IF(Z561="TM",IF(AA561="U",(SUMIFS(Orders!AG:AG,Orders!AD:AD,Data!M561,Orders!W:W,0,Orders!X:X,0)+SUMIFS(Orders!AG:AG,Orders!AD:AD,Data!M561,Orders!W:W,1,Orders!X:X,1)),0),IF(Data!Z561="AAM",SUMIFS(Data!AK:AK,Data!Z:Z,"TM",Data!X:X,Data!M561,AA:AA,"U"),IF(Data!Z561="AM",SUMIFS(Data!AK:AK,Data!Z:Z,"TM",Data!V:V,Data!M561,AA:AA,"U"),IF(Data!Z561="AZM",SUMIFS(Data!AK:AK,Data!Z:Z,"TM",Data!U:U,Data!M561,AA:AA,"U"),IF(Data!Z561="Zone",SUMIFS(Data!AK:AK,Data!Z:Z,"TM",Data!T:T,Data!M561,AA:AA,"U"),IF(Data!Z561="Region",SUMIFS(Data!AK:AK,Data!Z:Z,"TM",Data!S:S,Data!M561,AA:AA,"U"),IF(Data!Z561="Country",SUMIFS(Data!AK:AK,Data!Z:Z,"TM",Data!R:R,Data!M561,AA:AA,"U"),"")))))))</f>
        <v>0</v>
      </c>
      <c r="AL561" s="18">
        <f>IF(Z561="TM",12000*0,IF(Data!Z561="AAM",SUMIFS(Data!AL:AL,Data!Z:Z,"TM",Data!X:X,Data!M561,AA:AA,"H"),IF(Data!Z561="AM",SUMIFS(Data!AL:AL,Data!Z:Z,"TM",Data!V:V,Data!M561,AA:AA,"H"),IF(Data!Z561="AZM",SUMIFS(Data!AL:AL,Data!Z:Z,"TM",Data!U:U,Data!M561,AA:AA,"H"),IF(Data!Z561="Zone",SUMIFS(Data!AL:AL,Data!Z:Z,"TM",Data!T:T,Data!M561,AA:AA,"H"),IF(Data!Z561="Region",SUMIFS(Data!AL:AL,Data!Z:Z,"TM",Data!S:S,Data!M561,AA:AA,"H"),IF(Data!Z561="Country",SUMIFS(Data!AL:AL,Data!Z:Z,"TM",Data!R:R,Data!M561,AA:AA,"H"),"")))))))</f>
        <v>0</v>
      </c>
      <c r="AM561" s="27">
        <f t="shared" si="149"/>
        <v>0</v>
      </c>
      <c r="AN561" s="26">
        <f t="shared" si="150"/>
        <v>0</v>
      </c>
      <c r="AO561" s="26">
        <f t="shared" si="151"/>
        <v>0</v>
      </c>
      <c r="AQ561" s="28">
        <f t="shared" si="152"/>
        <v>0</v>
      </c>
      <c r="AR561" s="18">
        <f t="shared" si="153"/>
        <v>0</v>
      </c>
      <c r="AS561" s="18">
        <f t="shared" si="154"/>
        <v>0</v>
      </c>
      <c r="AT561" s="27">
        <f t="shared" si="155"/>
        <v>0</v>
      </c>
      <c r="AU561" s="27"/>
      <c r="AV561" s="27"/>
      <c r="AW561" s="18">
        <f>IF(Z561="TM",(COUNTIFS(Orders!AD:AD,Data!M561,Orders!W:W,0,Orders!X:X,0,Orders!S:S,"*Ray*")+COUNTIFS(Orders!AD:AD,Data!M561,Orders!W:W,1,Orders!X:X,1,Orders!S:S,"*Ray*")+COUNTIFS(Orders!AD:AD,Data!M561,Orders!W:W,0,Orders!X:X,0,Orders!S:S,"*Fabric*")+COUNTIFS(Orders!AD:AD,Data!M561,Orders!W:W,1,Orders!X:X,1,Orders!S:S,"*Fabric*")),IF(Data!Z561="AAM",SUMIFS(Data!AW:AW,Data!Z:Z,"TM",Data!X:X,Data!M561),IF(Data!Z561="AM",SUMIFS(Data!AW:AW,Data!Z:Z,"TM",Data!V:V,Data!M561),IF(Data!Z561="AZM",SUMIFS(Data!AW:AW,Data!Z:Z,"TM",Data!U:U,Data!M561),IF(Data!Z561="Zone",SUMIFS(Data!AW:AW,Data!Z:Z,"TM",Data!T:T,Data!M561),IF(Data!Z561="Region",SUMIFS(Data!AW:AW,Data!Z:Z,"TM",Data!S:S,Data!M561),IF(Data!Z561="Country",SUMIFS(Data!AW:AW,Data!Z:Z,"TM",Data!R:R,Data!M561),0)))))))</f>
        <v>0</v>
      </c>
      <c r="AX561" s="18">
        <f>IF(Z561="TM",(COUNTIFS(Orders!AD:AD,Data!M561,Orders!W:W,0,Orders!X:X,0,Orders!S:S,"*Starter*")+COUNTIFS(Orders!AD:AD,Data!M561,Orders!W:W,1,Orders!X:X,1,Orders!S:S,"*Starter*")),IF(Data!Z561="AAM",SUMIFS(Data!AX:AX,Data!Z:Z,"TM",Data!X:X,Data!M561),IF(Data!Z561="AM",SUMIFS(Data!AX:AX,Data!Z:Z,"TM",Data!V:V,Data!M561),IF(Data!Z561="AZM",SUMIFS(Data!AX:AX,Data!Z:Z,"TM",Data!U:U,Data!M561),IF(Data!Z561="Zone",SUMIFS(Data!AX:AX,Data!Z:Z,"TM",Data!T:T,Data!M561),IF(Data!Z561="Region",SUMIFS(Data!AX:AX,Data!Z:Z,"TM",Data!S:S,Data!M561),IF(Data!Z561="Country",SUMIFS(Data!AX:AX,Data!Z:Z,"TM",Data!R:R,Data!M561),0)))))))</f>
        <v>0</v>
      </c>
      <c r="AY561" s="18">
        <f>IF(Z561="TM",(COUNTIFS(Orders!AD:AD,Data!M561,Orders!W:W,0,Orders!X:X,0,Orders!S:S,"*Pro*")+COUNTIFS(Orders!AD:AD,Data!M561,Orders!W:W,1,Orders!X:X,1,Orders!S:S,"*Pro*")),IF(Data!Z561="AAM",SUMIFS(Data!AY:AY,Data!Z:Z,"TM",Data!X:X,Data!M561),IF(Data!Z561="AM",SUMIFS(Data!AY:AY,Data!Z:Z,"TM",Data!V:V,Data!M561),IF(Data!Z561="AZM",SUMIFS(Data!AY:AY,Data!Z:Z,"TM",Data!U:U,Data!M561),IF(Data!Z561="Zone",SUMIFS(Data!AY:AY,Data!Z:Z,"TM",Data!T:T,Data!M561),IF(Data!Z561="Region",SUMIFS(Data!AY:AY,Data!Z:Z,"TM",Data!S:S,Data!M561),IF(Data!Z561="Country",SUMIFS(Data!AY:AY,Data!Z:Z,"TM",Data!R:R,Data!M561),0)))))))</f>
        <v>0</v>
      </c>
      <c r="AZ561" s="18">
        <f>IF(Z561="TM",(COUNTIFS(Orders!AD:AD,Data!M561,Orders!W:W,0,Orders!X:X,0,Orders!S:S,"*Tab*")+COUNTIFS(Orders!AD:AD,Data!M561,Orders!W:W,1,Orders!X:X,1,Orders!S:S,"*Tab*")),IF(Data!Z561="AAM",SUMIFS(Data!AZ:AZ,Data!Z:Z,"TM",Data!X:X,Data!M561),IF(Data!Z561="AM",SUMIFS(Data!AZ:AZ,Data!Z:Z,"TM",Data!V:V,Data!M561),IF(Data!Z561="AZM",SUMIFS(Data!AZ:AZ,Data!Z:Z,"TM",Data!U:U,Data!M561),IF(Data!Z561="Zone",SUMIFS(Data!AZ:AZ,Data!Z:Z,"TM",Data!T:T,Data!M561),IF(Data!Z561="Region",SUMIFS(Data!AZ:AZ,Data!Z:Z,"TM",Data!S:S,Data!M561),IF(Data!Z561="Country",SUMIFS(Data!AZ:AZ,Data!Z:Z,"TM",Data!R:R,Data!M561),0)))))))</f>
        <v>0</v>
      </c>
      <c r="BA561" s="18">
        <f>IF(Z561="TM",(COUNTIFS(Orders!AD:AD,Data!M561,Orders!W:W,0,Orders!X:X,0,Orders!S:S,"*Dental*")+COUNTIFS(Orders!AD:AD,Data!M561,Orders!W:W,1,Orders!X:X,1,Orders!S:S,"*Dental*")+COUNTIFS(Orders!AD:AD,Data!M561,Orders!W:W,0,Orders!X:X,0,Orders!S:S,"*Pediatric*")+COUNTIFS(Orders!AD:AD,Data!M561,Orders!W:W,1,Orders!X:X,1,Orders!S:S,"*Pediatric*")),IF(Data!Z561="AAM",SUMIFS(Data!BA:BA,Data!Z:Z,"TM",Data!X:X,Data!M561),IF(Data!Z561="AM",SUMIFS(Data!BA:BA,Data!Z:Z,"TM",Data!V:V,Data!M561),IF(Data!Z561="AZM",SUMIFS(Data!BA:BA,Data!Z:Z,"TM",Data!U:U,Data!M561),IF(Data!Z561="Zone",SUMIFS(Data!BA:BA,Data!Z:Z,"TM",Data!T:T,Data!M561),IF(Data!Z561="Region",SUMIFS(Data!BA:BA,Data!Z:Z,"TM",Data!S:S,Data!M561),IF(Data!Z561="Country",SUMIFS(Data!BA:BA,Data!Z:Z,"TM",Data!R:R,Data!M561),0)))))))</f>
        <v>0</v>
      </c>
      <c r="BB561" s="18">
        <f>IF(Z561="TM",(COUNTIFS(Orders!AD:AD,Data!M561,Orders!W:W,0,Orders!X:X,0,Orders!S:S,"*Fabric*")+COUNTIFS(Orders!AD:AD,Data!M561,Orders!W:W,1,Orders!X:X,1,Orders!S:S,"*Fabric*")),IF(Data!Z561="AAM",SUMIFS(Data!BB:BB,Data!Z:Z,"TM",Data!X:X,Data!M561),IF(Data!Z561="AM",SUMIFS(Data!BB:BB,Data!Z:Z,"TM",Data!V:V,Data!M561),IF(Data!Z561="AZM",SUMIFS(Data!BB:BB,Data!Z:Z,"TM",Data!U:U,Data!M561),IF(Data!Z561="Zone",SUMIFS(Data!BB:BB,Data!Z:Z,"TM",Data!T:T,Data!M561),IF(Data!Z561="Region",SUMIFS(Data!BB:BB,Data!Z:Z,"TM",Data!S:S,Data!M561),IF(Data!Z561="Country",SUMIFS(Data!BB:BB,Data!Z:Z,"TM",Data!R:R,Data!M561),0)))))))</f>
        <v>0</v>
      </c>
    </row>
    <row r="562" spans="1:54" ht="15.75" x14ac:dyDescent="0.3">
      <c r="A562" s="33" t="str">
        <f t="shared" si="156"/>
        <v/>
      </c>
      <c r="B562" s="33" t="b">
        <f t="shared" si="157"/>
        <v>1</v>
      </c>
      <c r="C562" s="33" t="e">
        <f>IF(ISERROR(SMALL($D$4:$D$594,E562)),””,SMALL($D$4:$D$594,E562))</f>
        <v>#NAME?</v>
      </c>
      <c r="D562" s="34" t="str">
        <f t="shared" si="158"/>
        <v/>
      </c>
      <c r="E562" s="33">
        <f>ROWS($E$4:E562)</f>
        <v>559</v>
      </c>
      <c r="F562" s="33">
        <f t="shared" si="159"/>
        <v>0</v>
      </c>
      <c r="G562" s="33">
        <f>IF(OR(Report!$C$7="",Report!$C$7="All Levels"),1,IF(Report!$C$7=Data!Z562,1,0))</f>
        <v>0</v>
      </c>
      <c r="H562" s="33">
        <f t="shared" si="160"/>
        <v>1</v>
      </c>
      <c r="I562" s="33">
        <f t="shared" si="161"/>
        <v>3</v>
      </c>
      <c r="J562" s="33">
        <f>IF(OR(Report!$F$7="",Report!$F$7="All AMs"),1,IF(Report!$F$7=Data!W562,1,0))</f>
        <v>1</v>
      </c>
      <c r="K562" s="33">
        <f>IF(OR(Report!$E$7="",Report!$E$7="All Zones"),1,IF(Report!$E$7=Data!P562,1,0))</f>
        <v>1</v>
      </c>
      <c r="L562" s="33">
        <f>IF(OR(Report!$D$7="",Report!$D$7="All Regions"),1,IF(Report!$D$7=Data!O562,1,0))</f>
        <v>1</v>
      </c>
      <c r="M562" s="67" t="s">
        <v>384</v>
      </c>
      <c r="N562" s="67" t="s">
        <v>1414</v>
      </c>
      <c r="O562" s="68" t="s">
        <v>21</v>
      </c>
      <c r="P562" s="68" t="s">
        <v>692</v>
      </c>
      <c r="Q562" s="68" t="s">
        <v>864</v>
      </c>
      <c r="R562" s="67" t="s">
        <v>777</v>
      </c>
      <c r="S562" s="67" t="s">
        <v>757</v>
      </c>
      <c r="T562" s="67" t="s">
        <v>761</v>
      </c>
      <c r="U562" s="67" t="s">
        <v>790</v>
      </c>
      <c r="V562" s="67" t="s">
        <v>863</v>
      </c>
      <c r="W562" s="67" t="s">
        <v>743</v>
      </c>
      <c r="X562" s="67"/>
      <c r="Y562" s="68" t="s">
        <v>362</v>
      </c>
      <c r="Z562" s="68" t="s">
        <v>13</v>
      </c>
      <c r="AA562" s="68" t="s">
        <v>70</v>
      </c>
      <c r="AB562" s="18">
        <f>IF(Z562="TM",IF(AA562="H",(COUNTIFS(Orders!AD:AD,Data!M562,Orders!W:W,0,Orders!X:X,0)+COUNTIFS(Orders!AD:AD,Data!M562,Orders!W:W,1,Orders!X:X,1)),0),IF(Data!Z562="AAM",SUMIFS(Data!AB:AB,Data!Z:Z,"TM",Data!X:X,Data!M562,AA:AA,"H"),IF(Data!Z562="AM",SUMIFS(Data!AB:AB,Data!Z:Z,"TM",Data!V:V,Data!M562,AA:AA,"H"),IF(Data!Z562="AZM",SUMIFS(Data!AB:AB,Data!Z:Z,"TM",Data!U:U,Data!M562,AA:AA,"H"),IF(Data!Z562="ZM",SUMIFS(Data!AB:AB,Data!Z:Z,"TM",Data!T:T,Data!M562,AA:AA,"H"),IF(Data!Z562="RM",SUMIFS(Data!AB:AB,Data!Z:Z,"TM",Data!S:S,Data!M562,AA:AA,"H"),IF(Data!Z562="CM",SUMIFS(Data!AB:AB,Data!Z:Z,"TM",Data!R:R,Data!M562,AA:AA,"H"),"")))))))</f>
        <v>0</v>
      </c>
      <c r="AC562" s="28">
        <f>IF(Z562="TM",IF(AA562="H",(SUMIFS(Orders!AG:AG,Orders!AD:AD,Data!M562,Orders!W:W,0,Orders!X:X,0)+SUMIFS(Orders!AG:AG,Orders!AD:AD,Data!M562,Orders!W:W,1,Orders!X:X,1))/12000,0),IF(Data!Z562="AAM",SUMIFS(Data!AC:AC,Data!Z:Z,"TM",Data!X:X,Data!M562,AA:AA,"H"),IF(Data!Z562="AM",SUMIFS(Data!AC:AC,Data!Z:Z,"TM",Data!V:V,Data!M562,AA:AA,"H"),IF(Data!Z562="AZM",SUMIFS(Data!AC:AC,Data!Z:Z,"TM",Data!U:U,Data!M562,AA:AA,"H"),IF(Data!Z562="Zone",SUMIFS(Data!AC:AC,Data!Z:Z,"TM",Data!T:T,Data!M562,AA:AA,"H"),IF(Data!Z562="Region",SUMIFS(Data!AC:AC,Data!Z:Z,"TM",Data!S:S,Data!M562,AA:AA,"H"),IF(Data!Z562="Country",SUMIFS(Data!AC:AC,Data!Z:Z,"TM",Data!R:R,Data!M562,AA:AA,"H"),"")))))))</f>
        <v>0</v>
      </c>
      <c r="AD562" s="18">
        <f>IF(Z562="TM",0,IF(Data!Z562="AAM",SUMIFS(Data!AD:AD,Data!Z:Z,"TM",Data!X:X,Data!M562,AA:AA,"H"),IF(Data!Z562="AM",SUMIFS(Data!AD:AD,Data!Z:Z,"TM",Data!V:V,Data!M562,AA:AA,"H"),IF(Data!Z562="AZM",SUMIFS(Data!AD:AD,Data!Z:Z,"TM",Data!U:U,Data!M562,AA:AA,"H"),IF(Data!Z562="Zone",SUMIFS(Data!AD:AD,Data!Z:Z,"TM",Data!T:T,Data!M562,AA:AA,"H"),IF(Data!Z562="Region",SUMIFS(Data!AD:AD,Data!Z:Z,"TM",Data!S:S,Data!M562,AA:AA,"H"),IF(Data!Z562="Country",SUMIFS(Data!AD:AD,Data!Z:Z,"TM",Data!R:R,Data!M562,AA:AA,"H"),"")))))))</f>
        <v>0</v>
      </c>
      <c r="AE562" s="27">
        <f t="shared" si="145"/>
        <v>0</v>
      </c>
      <c r="AF562" s="26">
        <f t="shared" si="146"/>
        <v>0</v>
      </c>
      <c r="AG562" s="26">
        <f t="shared" si="147"/>
        <v>0</v>
      </c>
      <c r="AH562" s="26">
        <f t="shared" si="148"/>
        <v>0</v>
      </c>
      <c r="AJ562" s="28">
        <f>IF(Z562="TM",IF(AA562="U",(SUMIFS(Orders!AG:AG,Orders!AD:AD,Data!M562,Orders!W:W,0,Orders!X:X,0)+SUMIFS(Orders!AG:AG,Orders!AD:AD,Data!M562,Orders!W:W,1,Orders!X:X,1))/12000,0),IF(Data!Z562="AAM",SUMIFS(Data!AJ:AJ,Data!Z:Z,"TM",Data!X:X,Data!M562,AA:AA,"U"),IF(Data!Z562="AM",SUMIFS(Data!AJ:AJ,Data!Z:Z,"TM",Data!V:V,Data!M562,AA:AA,"U"),IF(Data!Z562="AZM",SUMIFS(Data!AJ:AJ,Data!Z:Z,"TM",Data!U:U,Data!M562,AA:AA,"U"),IF(Data!Z562="Zone",SUMIFS(Data!AJ:AJ,Data!Z:Z,"TM",Data!T:T,Data!M562,AA:AA,"U"),IF(Data!Z562="Region",SUMIFS(Data!AJ:AJ,Data!Z:Z,"TM",Data!S:S,Data!M562,AA:AA,"U"),IF(Data!Z562="Country",SUMIFS(Data!AJ:AJ,Data!Z:Z,"TM",Data!R:R,Data!M562,AA:AA,"U"),"")))))))</f>
        <v>0</v>
      </c>
      <c r="AK562" s="18">
        <f>IF(Z562="TM",IF(AA562="U",(SUMIFS(Orders!AG:AG,Orders!AD:AD,Data!M562,Orders!W:W,0,Orders!X:X,0)+SUMIFS(Orders!AG:AG,Orders!AD:AD,Data!M562,Orders!W:W,1,Orders!X:X,1)),0),IF(Data!Z562="AAM",SUMIFS(Data!AK:AK,Data!Z:Z,"TM",Data!X:X,Data!M562,AA:AA,"U"),IF(Data!Z562="AM",SUMIFS(Data!AK:AK,Data!Z:Z,"TM",Data!V:V,Data!M562,AA:AA,"U"),IF(Data!Z562="AZM",SUMIFS(Data!AK:AK,Data!Z:Z,"TM",Data!U:U,Data!M562,AA:AA,"U"),IF(Data!Z562="Zone",SUMIFS(Data!AK:AK,Data!Z:Z,"TM",Data!T:T,Data!M562,AA:AA,"U"),IF(Data!Z562="Region",SUMIFS(Data!AK:AK,Data!Z:Z,"TM",Data!S:S,Data!M562,AA:AA,"U"),IF(Data!Z562="Country",SUMIFS(Data!AK:AK,Data!Z:Z,"TM",Data!R:R,Data!M562,AA:AA,"U"),"")))))))</f>
        <v>0</v>
      </c>
      <c r="AL562" s="18">
        <f>IF(Z562="TM",12000*0,IF(Data!Z562="AAM",SUMIFS(Data!AL:AL,Data!Z:Z,"TM",Data!X:X,Data!M562,AA:AA,"H"),IF(Data!Z562="AM",SUMIFS(Data!AL:AL,Data!Z:Z,"TM",Data!V:V,Data!M562,AA:AA,"H"),IF(Data!Z562="AZM",SUMIFS(Data!AL:AL,Data!Z:Z,"TM",Data!U:U,Data!M562,AA:AA,"H"),IF(Data!Z562="Zone",SUMIFS(Data!AL:AL,Data!Z:Z,"TM",Data!T:T,Data!M562,AA:AA,"H"),IF(Data!Z562="Region",SUMIFS(Data!AL:AL,Data!Z:Z,"TM",Data!S:S,Data!M562,AA:AA,"H"),IF(Data!Z562="Country",SUMIFS(Data!AL:AL,Data!Z:Z,"TM",Data!R:R,Data!M562,AA:AA,"H"),"")))))))</f>
        <v>0</v>
      </c>
      <c r="AM562" s="27">
        <f t="shared" si="149"/>
        <v>0</v>
      </c>
      <c r="AN562" s="26">
        <f t="shared" si="150"/>
        <v>0</v>
      </c>
      <c r="AO562" s="26">
        <f t="shared" si="151"/>
        <v>0</v>
      </c>
      <c r="AQ562" s="28">
        <f t="shared" si="152"/>
        <v>0</v>
      </c>
      <c r="AR562" s="18">
        <f t="shared" si="153"/>
        <v>0</v>
      </c>
      <c r="AS562" s="18">
        <f t="shared" si="154"/>
        <v>0</v>
      </c>
      <c r="AT562" s="27">
        <f t="shared" si="155"/>
        <v>0</v>
      </c>
      <c r="AU562" s="27"/>
      <c r="AV562" s="27"/>
      <c r="AW562" s="18">
        <f>IF(Z562="TM",(COUNTIFS(Orders!AD:AD,Data!M562,Orders!W:W,0,Orders!X:X,0,Orders!S:S,"*Ray*")+COUNTIFS(Orders!AD:AD,Data!M562,Orders!W:W,1,Orders!X:X,1,Orders!S:S,"*Ray*")+COUNTIFS(Orders!AD:AD,Data!M562,Orders!W:W,0,Orders!X:X,0,Orders!S:S,"*Fabric*")+COUNTIFS(Orders!AD:AD,Data!M562,Orders!W:W,1,Orders!X:X,1,Orders!S:S,"*Fabric*")),IF(Data!Z562="AAM",SUMIFS(Data!AW:AW,Data!Z:Z,"TM",Data!X:X,Data!M562),IF(Data!Z562="AM",SUMIFS(Data!AW:AW,Data!Z:Z,"TM",Data!V:V,Data!M562),IF(Data!Z562="AZM",SUMIFS(Data!AW:AW,Data!Z:Z,"TM",Data!U:U,Data!M562),IF(Data!Z562="Zone",SUMIFS(Data!AW:AW,Data!Z:Z,"TM",Data!T:T,Data!M562),IF(Data!Z562="Region",SUMIFS(Data!AW:AW,Data!Z:Z,"TM",Data!S:S,Data!M562),IF(Data!Z562="Country",SUMIFS(Data!AW:AW,Data!Z:Z,"TM",Data!R:R,Data!M562),0)))))))</f>
        <v>0</v>
      </c>
      <c r="AX562" s="18">
        <f>IF(Z562="TM",(COUNTIFS(Orders!AD:AD,Data!M562,Orders!W:W,0,Orders!X:X,0,Orders!S:S,"*Starter*")+COUNTIFS(Orders!AD:AD,Data!M562,Orders!W:W,1,Orders!X:X,1,Orders!S:S,"*Starter*")),IF(Data!Z562="AAM",SUMIFS(Data!AX:AX,Data!Z:Z,"TM",Data!X:X,Data!M562),IF(Data!Z562="AM",SUMIFS(Data!AX:AX,Data!Z:Z,"TM",Data!V:V,Data!M562),IF(Data!Z562="AZM",SUMIFS(Data!AX:AX,Data!Z:Z,"TM",Data!U:U,Data!M562),IF(Data!Z562="Zone",SUMIFS(Data!AX:AX,Data!Z:Z,"TM",Data!T:T,Data!M562),IF(Data!Z562="Region",SUMIFS(Data!AX:AX,Data!Z:Z,"TM",Data!S:S,Data!M562),IF(Data!Z562="Country",SUMIFS(Data!AX:AX,Data!Z:Z,"TM",Data!R:R,Data!M562),0)))))))</f>
        <v>0</v>
      </c>
      <c r="AY562" s="18">
        <f>IF(Z562="TM",(COUNTIFS(Orders!AD:AD,Data!M562,Orders!W:W,0,Orders!X:X,0,Orders!S:S,"*Pro*")+COUNTIFS(Orders!AD:AD,Data!M562,Orders!W:W,1,Orders!X:X,1,Orders!S:S,"*Pro*")),IF(Data!Z562="AAM",SUMIFS(Data!AY:AY,Data!Z:Z,"TM",Data!X:X,Data!M562),IF(Data!Z562="AM",SUMIFS(Data!AY:AY,Data!Z:Z,"TM",Data!V:V,Data!M562),IF(Data!Z562="AZM",SUMIFS(Data!AY:AY,Data!Z:Z,"TM",Data!U:U,Data!M562),IF(Data!Z562="Zone",SUMIFS(Data!AY:AY,Data!Z:Z,"TM",Data!T:T,Data!M562),IF(Data!Z562="Region",SUMIFS(Data!AY:AY,Data!Z:Z,"TM",Data!S:S,Data!M562),IF(Data!Z562="Country",SUMIFS(Data!AY:AY,Data!Z:Z,"TM",Data!R:R,Data!M562),0)))))))</f>
        <v>0</v>
      </c>
      <c r="AZ562" s="18">
        <f>IF(Z562="TM",(COUNTIFS(Orders!AD:AD,Data!M562,Orders!W:W,0,Orders!X:X,0,Orders!S:S,"*Tab*")+COUNTIFS(Orders!AD:AD,Data!M562,Orders!W:W,1,Orders!X:X,1,Orders!S:S,"*Tab*")),IF(Data!Z562="AAM",SUMIFS(Data!AZ:AZ,Data!Z:Z,"TM",Data!X:X,Data!M562),IF(Data!Z562="AM",SUMIFS(Data!AZ:AZ,Data!Z:Z,"TM",Data!V:V,Data!M562),IF(Data!Z562="AZM",SUMIFS(Data!AZ:AZ,Data!Z:Z,"TM",Data!U:U,Data!M562),IF(Data!Z562="Zone",SUMIFS(Data!AZ:AZ,Data!Z:Z,"TM",Data!T:T,Data!M562),IF(Data!Z562="Region",SUMIFS(Data!AZ:AZ,Data!Z:Z,"TM",Data!S:S,Data!M562),IF(Data!Z562="Country",SUMIFS(Data!AZ:AZ,Data!Z:Z,"TM",Data!R:R,Data!M562),0)))))))</f>
        <v>0</v>
      </c>
      <c r="BA562" s="18">
        <f>IF(Z562="TM",(COUNTIFS(Orders!AD:AD,Data!M562,Orders!W:W,0,Orders!X:X,0,Orders!S:S,"*Dental*")+COUNTIFS(Orders!AD:AD,Data!M562,Orders!W:W,1,Orders!X:X,1,Orders!S:S,"*Dental*")+COUNTIFS(Orders!AD:AD,Data!M562,Orders!W:W,0,Orders!X:X,0,Orders!S:S,"*Pediatric*")+COUNTIFS(Orders!AD:AD,Data!M562,Orders!W:W,1,Orders!X:X,1,Orders!S:S,"*Pediatric*")),IF(Data!Z562="AAM",SUMIFS(Data!BA:BA,Data!Z:Z,"TM",Data!X:X,Data!M562),IF(Data!Z562="AM",SUMIFS(Data!BA:BA,Data!Z:Z,"TM",Data!V:V,Data!M562),IF(Data!Z562="AZM",SUMIFS(Data!BA:BA,Data!Z:Z,"TM",Data!U:U,Data!M562),IF(Data!Z562="Zone",SUMIFS(Data!BA:BA,Data!Z:Z,"TM",Data!T:T,Data!M562),IF(Data!Z562="Region",SUMIFS(Data!BA:BA,Data!Z:Z,"TM",Data!S:S,Data!M562),IF(Data!Z562="Country",SUMIFS(Data!BA:BA,Data!Z:Z,"TM",Data!R:R,Data!M562),0)))))))</f>
        <v>0</v>
      </c>
      <c r="BB562" s="18">
        <f>IF(Z562="TM",(COUNTIFS(Orders!AD:AD,Data!M562,Orders!W:W,0,Orders!X:X,0,Orders!S:S,"*Fabric*")+COUNTIFS(Orders!AD:AD,Data!M562,Orders!W:W,1,Orders!X:X,1,Orders!S:S,"*Fabric*")),IF(Data!Z562="AAM",SUMIFS(Data!BB:BB,Data!Z:Z,"TM",Data!X:X,Data!M562),IF(Data!Z562="AM",SUMIFS(Data!BB:BB,Data!Z:Z,"TM",Data!V:V,Data!M562),IF(Data!Z562="AZM",SUMIFS(Data!BB:BB,Data!Z:Z,"TM",Data!U:U,Data!M562),IF(Data!Z562="Zone",SUMIFS(Data!BB:BB,Data!Z:Z,"TM",Data!T:T,Data!M562),IF(Data!Z562="Region",SUMIFS(Data!BB:BB,Data!Z:Z,"TM",Data!S:S,Data!M562),IF(Data!Z562="Country",SUMIFS(Data!BB:BB,Data!Z:Z,"TM",Data!R:R,Data!M562),0)))))))</f>
        <v>0</v>
      </c>
    </row>
    <row r="563" spans="1:54" ht="15.75" x14ac:dyDescent="0.3">
      <c r="A563" s="33" t="str">
        <f t="shared" si="156"/>
        <v/>
      </c>
      <c r="B563" s="33" t="b">
        <f t="shared" si="157"/>
        <v>1</v>
      </c>
      <c r="C563" s="33" t="e">
        <f>IF(ISERROR(SMALL($D$4:$D$594,E563)),””,SMALL($D$4:$D$594,E563))</f>
        <v>#NAME?</v>
      </c>
      <c r="D563" s="34" t="str">
        <f t="shared" si="158"/>
        <v/>
      </c>
      <c r="E563" s="33">
        <f>ROWS($E$4:E563)</f>
        <v>560</v>
      </c>
      <c r="F563" s="33">
        <f t="shared" si="159"/>
        <v>0</v>
      </c>
      <c r="G563" s="33">
        <f>IF(OR(Report!$C$7="",Report!$C$7="All Levels"),1,IF(Report!$C$7=Data!Z563,1,0))</f>
        <v>0</v>
      </c>
      <c r="H563" s="33">
        <f t="shared" si="160"/>
        <v>1</v>
      </c>
      <c r="I563" s="33">
        <f t="shared" si="161"/>
        <v>3</v>
      </c>
      <c r="J563" s="33">
        <f>IF(OR(Report!$F$7="",Report!$F$7="All AMs"),1,IF(Report!$F$7=Data!W563,1,0))</f>
        <v>1</v>
      </c>
      <c r="K563" s="33">
        <f>IF(OR(Report!$E$7="",Report!$E$7="All Zones"),1,IF(Report!$E$7=Data!P563,1,0))</f>
        <v>1</v>
      </c>
      <c r="L563" s="33">
        <f>IF(OR(Report!$D$7="",Report!$D$7="All Regions"),1,IF(Report!$D$7=Data!O563,1,0))</f>
        <v>1</v>
      </c>
      <c r="M563" s="67" t="s">
        <v>357</v>
      </c>
      <c r="N563" s="67" t="s">
        <v>1415</v>
      </c>
      <c r="O563" s="68" t="s">
        <v>21</v>
      </c>
      <c r="P563" s="68" t="s">
        <v>692</v>
      </c>
      <c r="Q563" s="68" t="s">
        <v>864</v>
      </c>
      <c r="R563" s="67" t="s">
        <v>777</v>
      </c>
      <c r="S563" s="67" t="s">
        <v>757</v>
      </c>
      <c r="T563" s="67" t="s">
        <v>761</v>
      </c>
      <c r="U563" s="67" t="s">
        <v>790</v>
      </c>
      <c r="V563" s="67" t="s">
        <v>863</v>
      </c>
      <c r="W563" s="67" t="s">
        <v>743</v>
      </c>
      <c r="X563" s="67"/>
      <c r="Y563" s="68" t="s">
        <v>362</v>
      </c>
      <c r="Z563" s="68" t="s">
        <v>13</v>
      </c>
      <c r="AA563" s="68" t="s">
        <v>70</v>
      </c>
      <c r="AB563" s="18">
        <f>IF(Z563="TM",IF(AA563="H",(COUNTIFS(Orders!AD:AD,Data!M563,Orders!W:W,0,Orders!X:X,0)+COUNTIFS(Orders!AD:AD,Data!M563,Orders!W:W,1,Orders!X:X,1)),0),IF(Data!Z563="AAM",SUMIFS(Data!AB:AB,Data!Z:Z,"TM",Data!X:X,Data!M563,AA:AA,"H"),IF(Data!Z563="AM",SUMIFS(Data!AB:AB,Data!Z:Z,"TM",Data!V:V,Data!M563,AA:AA,"H"),IF(Data!Z563="AZM",SUMIFS(Data!AB:AB,Data!Z:Z,"TM",Data!U:U,Data!M563,AA:AA,"H"),IF(Data!Z563="ZM",SUMIFS(Data!AB:AB,Data!Z:Z,"TM",Data!T:T,Data!M563,AA:AA,"H"),IF(Data!Z563="RM",SUMIFS(Data!AB:AB,Data!Z:Z,"TM",Data!S:S,Data!M563,AA:AA,"H"),IF(Data!Z563="CM",SUMIFS(Data!AB:AB,Data!Z:Z,"TM",Data!R:R,Data!M563,AA:AA,"H"),"")))))))</f>
        <v>0</v>
      </c>
      <c r="AC563" s="28">
        <f>IF(Z563="TM",IF(AA563="H",(SUMIFS(Orders!AG:AG,Orders!AD:AD,Data!M563,Orders!W:W,0,Orders!X:X,0)+SUMIFS(Orders!AG:AG,Orders!AD:AD,Data!M563,Orders!W:W,1,Orders!X:X,1))/12000,0),IF(Data!Z563="AAM",SUMIFS(Data!AC:AC,Data!Z:Z,"TM",Data!X:X,Data!M563,AA:AA,"H"),IF(Data!Z563="AM",SUMIFS(Data!AC:AC,Data!Z:Z,"TM",Data!V:V,Data!M563,AA:AA,"H"),IF(Data!Z563="AZM",SUMIFS(Data!AC:AC,Data!Z:Z,"TM",Data!U:U,Data!M563,AA:AA,"H"),IF(Data!Z563="Zone",SUMIFS(Data!AC:AC,Data!Z:Z,"TM",Data!T:T,Data!M563,AA:AA,"H"),IF(Data!Z563="Region",SUMIFS(Data!AC:AC,Data!Z:Z,"TM",Data!S:S,Data!M563,AA:AA,"H"),IF(Data!Z563="Country",SUMIFS(Data!AC:AC,Data!Z:Z,"TM",Data!R:R,Data!M563,AA:AA,"H"),"")))))))</f>
        <v>0</v>
      </c>
      <c r="AD563" s="18">
        <f>IF(Z563="TM",0,IF(Data!Z563="AAM",SUMIFS(Data!AD:AD,Data!Z:Z,"TM",Data!X:X,Data!M563,AA:AA,"H"),IF(Data!Z563="AM",SUMIFS(Data!AD:AD,Data!Z:Z,"TM",Data!V:V,Data!M563,AA:AA,"H"),IF(Data!Z563="AZM",SUMIFS(Data!AD:AD,Data!Z:Z,"TM",Data!U:U,Data!M563,AA:AA,"H"),IF(Data!Z563="Zone",SUMIFS(Data!AD:AD,Data!Z:Z,"TM",Data!T:T,Data!M563,AA:AA,"H"),IF(Data!Z563="Region",SUMIFS(Data!AD:AD,Data!Z:Z,"TM",Data!S:S,Data!M563,AA:AA,"H"),IF(Data!Z563="Country",SUMIFS(Data!AD:AD,Data!Z:Z,"TM",Data!R:R,Data!M563,AA:AA,"H"),"")))))))</f>
        <v>0</v>
      </c>
      <c r="AE563" s="27">
        <f t="shared" si="145"/>
        <v>0</v>
      </c>
      <c r="AF563" s="26">
        <f t="shared" si="146"/>
        <v>0</v>
      </c>
      <c r="AG563" s="26">
        <f t="shared" si="147"/>
        <v>0</v>
      </c>
      <c r="AH563" s="26">
        <f t="shared" si="148"/>
        <v>0</v>
      </c>
      <c r="AJ563" s="28">
        <f>IF(Z563="TM",IF(AA563="U",(SUMIFS(Orders!AG:AG,Orders!AD:AD,Data!M563,Orders!W:W,0,Orders!X:X,0)+SUMIFS(Orders!AG:AG,Orders!AD:AD,Data!M563,Orders!W:W,1,Orders!X:X,1))/12000,0),IF(Data!Z563="AAM",SUMIFS(Data!AJ:AJ,Data!Z:Z,"TM",Data!X:X,Data!M563,AA:AA,"U"),IF(Data!Z563="AM",SUMIFS(Data!AJ:AJ,Data!Z:Z,"TM",Data!V:V,Data!M563,AA:AA,"U"),IF(Data!Z563="AZM",SUMIFS(Data!AJ:AJ,Data!Z:Z,"TM",Data!U:U,Data!M563,AA:AA,"U"),IF(Data!Z563="Zone",SUMIFS(Data!AJ:AJ,Data!Z:Z,"TM",Data!T:T,Data!M563,AA:AA,"U"),IF(Data!Z563="Region",SUMIFS(Data!AJ:AJ,Data!Z:Z,"TM",Data!S:S,Data!M563,AA:AA,"U"),IF(Data!Z563="Country",SUMIFS(Data!AJ:AJ,Data!Z:Z,"TM",Data!R:R,Data!M563,AA:AA,"U"),"")))))))</f>
        <v>0</v>
      </c>
      <c r="AK563" s="18">
        <f>IF(Z563="TM",IF(AA563="U",(SUMIFS(Orders!AG:AG,Orders!AD:AD,Data!M563,Orders!W:W,0,Orders!X:X,0)+SUMIFS(Orders!AG:AG,Orders!AD:AD,Data!M563,Orders!W:W,1,Orders!X:X,1)),0),IF(Data!Z563="AAM",SUMIFS(Data!AK:AK,Data!Z:Z,"TM",Data!X:X,Data!M563,AA:AA,"U"),IF(Data!Z563="AM",SUMIFS(Data!AK:AK,Data!Z:Z,"TM",Data!V:V,Data!M563,AA:AA,"U"),IF(Data!Z563="AZM",SUMIFS(Data!AK:AK,Data!Z:Z,"TM",Data!U:U,Data!M563,AA:AA,"U"),IF(Data!Z563="Zone",SUMIFS(Data!AK:AK,Data!Z:Z,"TM",Data!T:T,Data!M563,AA:AA,"U"),IF(Data!Z563="Region",SUMIFS(Data!AK:AK,Data!Z:Z,"TM",Data!S:S,Data!M563,AA:AA,"U"),IF(Data!Z563="Country",SUMIFS(Data!AK:AK,Data!Z:Z,"TM",Data!R:R,Data!M563,AA:AA,"U"),"")))))))</f>
        <v>0</v>
      </c>
      <c r="AL563" s="18">
        <f>IF(Z563="TM",12000*0,IF(Data!Z563="AAM",SUMIFS(Data!AL:AL,Data!Z:Z,"TM",Data!X:X,Data!M563,AA:AA,"H"),IF(Data!Z563="AM",SUMIFS(Data!AL:AL,Data!Z:Z,"TM",Data!V:V,Data!M563,AA:AA,"H"),IF(Data!Z563="AZM",SUMIFS(Data!AL:AL,Data!Z:Z,"TM",Data!U:U,Data!M563,AA:AA,"H"),IF(Data!Z563="Zone",SUMIFS(Data!AL:AL,Data!Z:Z,"TM",Data!T:T,Data!M563,AA:AA,"H"),IF(Data!Z563="Region",SUMIFS(Data!AL:AL,Data!Z:Z,"TM",Data!S:S,Data!M563,AA:AA,"H"),IF(Data!Z563="Country",SUMIFS(Data!AL:AL,Data!Z:Z,"TM",Data!R:R,Data!M563,AA:AA,"H"),"")))))))</f>
        <v>0</v>
      </c>
      <c r="AM563" s="27">
        <f t="shared" si="149"/>
        <v>0</v>
      </c>
      <c r="AN563" s="26">
        <f t="shared" si="150"/>
        <v>0</v>
      </c>
      <c r="AO563" s="26">
        <f t="shared" si="151"/>
        <v>0</v>
      </c>
      <c r="AQ563" s="28">
        <f t="shared" si="152"/>
        <v>0</v>
      </c>
      <c r="AR563" s="18">
        <f t="shared" si="153"/>
        <v>0</v>
      </c>
      <c r="AS563" s="18">
        <f t="shared" si="154"/>
        <v>0</v>
      </c>
      <c r="AT563" s="27">
        <f t="shared" si="155"/>
        <v>0</v>
      </c>
      <c r="AU563" s="27"/>
      <c r="AV563" s="27"/>
      <c r="AW563" s="18">
        <f>IF(Z563="TM",(COUNTIFS(Orders!AD:AD,Data!M563,Orders!W:W,0,Orders!X:X,0,Orders!S:S,"*Ray*")+COUNTIFS(Orders!AD:AD,Data!M563,Orders!W:W,1,Orders!X:X,1,Orders!S:S,"*Ray*")+COUNTIFS(Orders!AD:AD,Data!M563,Orders!W:W,0,Orders!X:X,0,Orders!S:S,"*Fabric*")+COUNTIFS(Orders!AD:AD,Data!M563,Orders!W:W,1,Orders!X:X,1,Orders!S:S,"*Fabric*")),IF(Data!Z563="AAM",SUMIFS(Data!AW:AW,Data!Z:Z,"TM",Data!X:X,Data!M563),IF(Data!Z563="AM",SUMIFS(Data!AW:AW,Data!Z:Z,"TM",Data!V:V,Data!M563),IF(Data!Z563="AZM",SUMIFS(Data!AW:AW,Data!Z:Z,"TM",Data!U:U,Data!M563),IF(Data!Z563="Zone",SUMIFS(Data!AW:AW,Data!Z:Z,"TM",Data!T:T,Data!M563),IF(Data!Z563="Region",SUMIFS(Data!AW:AW,Data!Z:Z,"TM",Data!S:S,Data!M563),IF(Data!Z563="Country",SUMIFS(Data!AW:AW,Data!Z:Z,"TM",Data!R:R,Data!M563),0)))))))</f>
        <v>0</v>
      </c>
      <c r="AX563" s="18">
        <f>IF(Z563="TM",(COUNTIFS(Orders!AD:AD,Data!M563,Orders!W:W,0,Orders!X:X,0,Orders!S:S,"*Starter*")+COUNTIFS(Orders!AD:AD,Data!M563,Orders!W:W,1,Orders!X:X,1,Orders!S:S,"*Starter*")),IF(Data!Z563="AAM",SUMIFS(Data!AX:AX,Data!Z:Z,"TM",Data!X:X,Data!M563),IF(Data!Z563="AM",SUMIFS(Data!AX:AX,Data!Z:Z,"TM",Data!V:V,Data!M563),IF(Data!Z563="AZM",SUMIFS(Data!AX:AX,Data!Z:Z,"TM",Data!U:U,Data!M563),IF(Data!Z563="Zone",SUMIFS(Data!AX:AX,Data!Z:Z,"TM",Data!T:T,Data!M563),IF(Data!Z563="Region",SUMIFS(Data!AX:AX,Data!Z:Z,"TM",Data!S:S,Data!M563),IF(Data!Z563="Country",SUMIFS(Data!AX:AX,Data!Z:Z,"TM",Data!R:R,Data!M563),0)))))))</f>
        <v>0</v>
      </c>
      <c r="AY563" s="18">
        <f>IF(Z563="TM",(COUNTIFS(Orders!AD:AD,Data!M563,Orders!W:W,0,Orders!X:X,0,Orders!S:S,"*Pro*")+COUNTIFS(Orders!AD:AD,Data!M563,Orders!W:W,1,Orders!X:X,1,Orders!S:S,"*Pro*")),IF(Data!Z563="AAM",SUMIFS(Data!AY:AY,Data!Z:Z,"TM",Data!X:X,Data!M563),IF(Data!Z563="AM",SUMIFS(Data!AY:AY,Data!Z:Z,"TM",Data!V:V,Data!M563),IF(Data!Z563="AZM",SUMIFS(Data!AY:AY,Data!Z:Z,"TM",Data!U:U,Data!M563),IF(Data!Z563="Zone",SUMIFS(Data!AY:AY,Data!Z:Z,"TM",Data!T:T,Data!M563),IF(Data!Z563="Region",SUMIFS(Data!AY:AY,Data!Z:Z,"TM",Data!S:S,Data!M563),IF(Data!Z563="Country",SUMIFS(Data!AY:AY,Data!Z:Z,"TM",Data!R:R,Data!M563),0)))))))</f>
        <v>0</v>
      </c>
      <c r="AZ563" s="18">
        <f>IF(Z563="TM",(COUNTIFS(Orders!AD:AD,Data!M563,Orders!W:W,0,Orders!X:X,0,Orders!S:S,"*Tab*")+COUNTIFS(Orders!AD:AD,Data!M563,Orders!W:W,1,Orders!X:X,1,Orders!S:S,"*Tab*")),IF(Data!Z563="AAM",SUMIFS(Data!AZ:AZ,Data!Z:Z,"TM",Data!X:X,Data!M563),IF(Data!Z563="AM",SUMIFS(Data!AZ:AZ,Data!Z:Z,"TM",Data!V:V,Data!M563),IF(Data!Z563="AZM",SUMIFS(Data!AZ:AZ,Data!Z:Z,"TM",Data!U:U,Data!M563),IF(Data!Z563="Zone",SUMIFS(Data!AZ:AZ,Data!Z:Z,"TM",Data!T:T,Data!M563),IF(Data!Z563="Region",SUMIFS(Data!AZ:AZ,Data!Z:Z,"TM",Data!S:S,Data!M563),IF(Data!Z563="Country",SUMIFS(Data!AZ:AZ,Data!Z:Z,"TM",Data!R:R,Data!M563),0)))))))</f>
        <v>0</v>
      </c>
      <c r="BA563" s="18">
        <f>IF(Z563="TM",(COUNTIFS(Orders!AD:AD,Data!M563,Orders!W:W,0,Orders!X:X,0,Orders!S:S,"*Dental*")+COUNTIFS(Orders!AD:AD,Data!M563,Orders!W:W,1,Orders!X:X,1,Orders!S:S,"*Dental*")+COUNTIFS(Orders!AD:AD,Data!M563,Orders!W:W,0,Orders!X:X,0,Orders!S:S,"*Pediatric*")+COUNTIFS(Orders!AD:AD,Data!M563,Orders!W:W,1,Orders!X:X,1,Orders!S:S,"*Pediatric*")),IF(Data!Z563="AAM",SUMIFS(Data!BA:BA,Data!Z:Z,"TM",Data!X:X,Data!M563),IF(Data!Z563="AM",SUMIFS(Data!BA:BA,Data!Z:Z,"TM",Data!V:V,Data!M563),IF(Data!Z563="AZM",SUMIFS(Data!BA:BA,Data!Z:Z,"TM",Data!U:U,Data!M563),IF(Data!Z563="Zone",SUMIFS(Data!BA:BA,Data!Z:Z,"TM",Data!T:T,Data!M563),IF(Data!Z563="Region",SUMIFS(Data!BA:BA,Data!Z:Z,"TM",Data!S:S,Data!M563),IF(Data!Z563="Country",SUMIFS(Data!BA:BA,Data!Z:Z,"TM",Data!R:R,Data!M563),0)))))))</f>
        <v>0</v>
      </c>
      <c r="BB563" s="18">
        <f>IF(Z563="TM",(COUNTIFS(Orders!AD:AD,Data!M563,Orders!W:W,0,Orders!X:X,0,Orders!S:S,"*Fabric*")+COUNTIFS(Orders!AD:AD,Data!M563,Orders!W:W,1,Orders!X:X,1,Orders!S:S,"*Fabric*")),IF(Data!Z563="AAM",SUMIFS(Data!BB:BB,Data!Z:Z,"TM",Data!X:X,Data!M563),IF(Data!Z563="AM",SUMIFS(Data!BB:BB,Data!Z:Z,"TM",Data!V:V,Data!M563),IF(Data!Z563="AZM",SUMIFS(Data!BB:BB,Data!Z:Z,"TM",Data!U:U,Data!M563),IF(Data!Z563="Zone",SUMIFS(Data!BB:BB,Data!Z:Z,"TM",Data!T:T,Data!M563),IF(Data!Z563="Region",SUMIFS(Data!BB:BB,Data!Z:Z,"TM",Data!S:S,Data!M563),IF(Data!Z563="Country",SUMIFS(Data!BB:BB,Data!Z:Z,"TM",Data!R:R,Data!M563),0)))))))</f>
        <v>0</v>
      </c>
    </row>
    <row r="564" spans="1:54" ht="15.75" x14ac:dyDescent="0.3">
      <c r="A564" s="33" t="str">
        <f t="shared" si="156"/>
        <v/>
      </c>
      <c r="B564" s="33" t="b">
        <f t="shared" si="157"/>
        <v>1</v>
      </c>
      <c r="C564" s="33" t="e">
        <f>IF(ISERROR(SMALL($D$4:$D$594,E564)),””,SMALL($D$4:$D$594,E564))</f>
        <v>#NAME?</v>
      </c>
      <c r="D564" s="34" t="str">
        <f t="shared" si="158"/>
        <v/>
      </c>
      <c r="E564" s="33">
        <f>ROWS($E$4:E564)</f>
        <v>561</v>
      </c>
      <c r="F564" s="33">
        <f t="shared" si="159"/>
        <v>0</v>
      </c>
      <c r="G564" s="33">
        <f>IF(OR(Report!$C$7="",Report!$C$7="All Levels"),1,IF(Report!$C$7=Data!Z564,1,0))</f>
        <v>0</v>
      </c>
      <c r="H564" s="33">
        <f t="shared" si="160"/>
        <v>1</v>
      </c>
      <c r="I564" s="33">
        <f t="shared" si="161"/>
        <v>3</v>
      </c>
      <c r="J564" s="33">
        <f>IF(OR(Report!$F$7="",Report!$F$7="All AMs"),1,IF(Report!$F$7=Data!W564,1,0))</f>
        <v>1</v>
      </c>
      <c r="K564" s="33">
        <f>IF(OR(Report!$E$7="",Report!$E$7="All Zones"),1,IF(Report!$E$7=Data!P564,1,0))</f>
        <v>1</v>
      </c>
      <c r="L564" s="33">
        <f>IF(OR(Report!$D$7="",Report!$D$7="All Regions"),1,IF(Report!$D$7=Data!O564,1,0))</f>
        <v>1</v>
      </c>
      <c r="M564" s="67" t="s">
        <v>905</v>
      </c>
      <c r="N564" s="67" t="s">
        <v>906</v>
      </c>
      <c r="O564" s="68" t="s">
        <v>21</v>
      </c>
      <c r="P564" s="68" t="s">
        <v>692</v>
      </c>
      <c r="Q564" s="68" t="s">
        <v>856</v>
      </c>
      <c r="R564" s="67" t="s">
        <v>777</v>
      </c>
      <c r="S564" s="67" t="s">
        <v>757</v>
      </c>
      <c r="T564" s="67" t="s">
        <v>761</v>
      </c>
      <c r="U564" s="67" t="s">
        <v>790</v>
      </c>
      <c r="V564" s="67" t="s">
        <v>865</v>
      </c>
      <c r="W564" s="67" t="s">
        <v>744</v>
      </c>
      <c r="X564" s="67" t="s">
        <v>905</v>
      </c>
      <c r="Y564" s="68" t="s">
        <v>361</v>
      </c>
      <c r="Z564" s="68" t="s">
        <v>13</v>
      </c>
      <c r="AA564" s="68" t="s">
        <v>925</v>
      </c>
      <c r="AB564" s="18">
        <f>IF(Z564="TM",IF(AA564="H",(COUNTIFS(Orders!AD:AD,Data!M564,Orders!W:W,0,Orders!X:X,0)+COUNTIFS(Orders!AD:AD,Data!M564,Orders!W:W,1,Orders!X:X,1)),0),IF(Data!Z564="AAM",SUMIFS(Data!AB:AB,Data!Z:Z,"TM",Data!X:X,Data!M564,AA:AA,"H"),IF(Data!Z564="AM",SUMIFS(Data!AB:AB,Data!Z:Z,"TM",Data!V:V,Data!M564,AA:AA,"H"),IF(Data!Z564="AZM",SUMIFS(Data!AB:AB,Data!Z:Z,"TM",Data!U:U,Data!M564,AA:AA,"H"),IF(Data!Z564="ZM",SUMIFS(Data!AB:AB,Data!Z:Z,"TM",Data!T:T,Data!M564,AA:AA,"H"),IF(Data!Z564="RM",SUMIFS(Data!AB:AB,Data!Z:Z,"TM",Data!S:S,Data!M564,AA:AA,"H"),IF(Data!Z564="CM",SUMIFS(Data!AB:AB,Data!Z:Z,"TM",Data!R:R,Data!M564,AA:AA,"H"),"")))))))</f>
        <v>0</v>
      </c>
      <c r="AC564" s="28">
        <f>IF(Z564="TM",IF(AA564="H",(SUMIFS(Orders!AG:AG,Orders!AD:AD,Data!M564,Orders!W:W,0,Orders!X:X,0)+SUMIFS(Orders!AG:AG,Orders!AD:AD,Data!M564,Orders!W:W,1,Orders!X:X,1))/12000,0),IF(Data!Z564="AAM",SUMIFS(Data!AC:AC,Data!Z:Z,"TM",Data!X:X,Data!M564,AA:AA,"H"),IF(Data!Z564="AM",SUMIFS(Data!AC:AC,Data!Z:Z,"TM",Data!V:V,Data!M564,AA:AA,"H"),IF(Data!Z564="AZM",SUMIFS(Data!AC:AC,Data!Z:Z,"TM",Data!U:U,Data!M564,AA:AA,"H"),IF(Data!Z564="Zone",SUMIFS(Data!AC:AC,Data!Z:Z,"TM",Data!T:T,Data!M564,AA:AA,"H"),IF(Data!Z564="Region",SUMIFS(Data!AC:AC,Data!Z:Z,"TM",Data!S:S,Data!M564,AA:AA,"H"),IF(Data!Z564="Country",SUMIFS(Data!AC:AC,Data!Z:Z,"TM",Data!R:R,Data!M564,AA:AA,"H"),"")))))))</f>
        <v>0</v>
      </c>
      <c r="AD564" s="18">
        <f>IF(Z564="TM",0,IF(Data!Z564="AAM",SUMIFS(Data!AD:AD,Data!Z:Z,"TM",Data!X:X,Data!M564,AA:AA,"H"),IF(Data!Z564="AM",SUMIFS(Data!AD:AD,Data!Z:Z,"TM",Data!V:V,Data!M564,AA:AA,"H"),IF(Data!Z564="AZM",SUMIFS(Data!AD:AD,Data!Z:Z,"TM",Data!U:U,Data!M564,AA:AA,"H"),IF(Data!Z564="Zone",SUMIFS(Data!AD:AD,Data!Z:Z,"TM",Data!T:T,Data!M564,AA:AA,"H"),IF(Data!Z564="Region",SUMIFS(Data!AD:AD,Data!Z:Z,"TM",Data!S:S,Data!M564,AA:AA,"H"),IF(Data!Z564="Country",SUMIFS(Data!AD:AD,Data!Z:Z,"TM",Data!R:R,Data!M564,AA:AA,"H"),"")))))))</f>
        <v>0</v>
      </c>
      <c r="AE564" s="27">
        <f t="shared" si="145"/>
        <v>0</v>
      </c>
      <c r="AF564" s="26">
        <f t="shared" si="146"/>
        <v>0</v>
      </c>
      <c r="AG564" s="26">
        <f t="shared" si="147"/>
        <v>0</v>
      </c>
      <c r="AH564" s="26">
        <f t="shared" si="148"/>
        <v>0</v>
      </c>
      <c r="AJ564" s="28">
        <f>IF(Z564="TM",IF(AA564="U",(SUMIFS(Orders!AG:AG,Orders!AD:AD,Data!M564,Orders!W:W,0,Orders!X:X,0)+SUMIFS(Orders!AG:AG,Orders!AD:AD,Data!M564,Orders!W:W,1,Orders!X:X,1))/12000,0),IF(Data!Z564="AAM",SUMIFS(Data!AJ:AJ,Data!Z:Z,"TM",Data!X:X,Data!M564,AA:AA,"U"),IF(Data!Z564="AM",SUMIFS(Data!AJ:AJ,Data!Z:Z,"TM",Data!V:V,Data!M564,AA:AA,"U"),IF(Data!Z564="AZM",SUMIFS(Data!AJ:AJ,Data!Z:Z,"TM",Data!U:U,Data!M564,AA:AA,"U"),IF(Data!Z564="Zone",SUMIFS(Data!AJ:AJ,Data!Z:Z,"TM",Data!T:T,Data!M564,AA:AA,"U"),IF(Data!Z564="Region",SUMIFS(Data!AJ:AJ,Data!Z:Z,"TM",Data!S:S,Data!M564,AA:AA,"U"),IF(Data!Z564="Country",SUMIFS(Data!AJ:AJ,Data!Z:Z,"TM",Data!R:R,Data!M564,AA:AA,"U"),"")))))))</f>
        <v>0</v>
      </c>
      <c r="AK564" s="18">
        <f>IF(Z564="TM",IF(AA564="U",(SUMIFS(Orders!AG:AG,Orders!AD:AD,Data!M564,Orders!W:W,0,Orders!X:X,0)+SUMIFS(Orders!AG:AG,Orders!AD:AD,Data!M564,Orders!W:W,1,Orders!X:X,1)),0),IF(Data!Z564="AAM",SUMIFS(Data!AK:AK,Data!Z:Z,"TM",Data!X:X,Data!M564,AA:AA,"U"),IF(Data!Z564="AM",SUMIFS(Data!AK:AK,Data!Z:Z,"TM",Data!V:V,Data!M564,AA:AA,"U"),IF(Data!Z564="AZM",SUMIFS(Data!AK:AK,Data!Z:Z,"TM",Data!U:U,Data!M564,AA:AA,"U"),IF(Data!Z564="Zone",SUMIFS(Data!AK:AK,Data!Z:Z,"TM",Data!T:T,Data!M564,AA:AA,"U"),IF(Data!Z564="Region",SUMIFS(Data!AK:AK,Data!Z:Z,"TM",Data!S:S,Data!M564,AA:AA,"U"),IF(Data!Z564="Country",SUMIFS(Data!AK:AK,Data!Z:Z,"TM",Data!R:R,Data!M564,AA:AA,"U"),"")))))))</f>
        <v>0</v>
      </c>
      <c r="AL564" s="18">
        <f>IF(Z564="TM",12000*0,IF(Data!Z564="AAM",SUMIFS(Data!AL:AL,Data!Z:Z,"TM",Data!X:X,Data!M564,AA:AA,"H"),IF(Data!Z564="AM",SUMIFS(Data!AL:AL,Data!Z:Z,"TM",Data!V:V,Data!M564,AA:AA,"H"),IF(Data!Z564="AZM",SUMIFS(Data!AL:AL,Data!Z:Z,"TM",Data!U:U,Data!M564,AA:AA,"H"),IF(Data!Z564="Zone",SUMIFS(Data!AL:AL,Data!Z:Z,"TM",Data!T:T,Data!M564,AA:AA,"H"),IF(Data!Z564="Region",SUMIFS(Data!AL:AL,Data!Z:Z,"TM",Data!S:S,Data!M564,AA:AA,"H"),IF(Data!Z564="Country",SUMIFS(Data!AL:AL,Data!Z:Z,"TM",Data!R:R,Data!M564,AA:AA,"H"),"")))))))</f>
        <v>0</v>
      </c>
      <c r="AM564" s="27">
        <f t="shared" si="149"/>
        <v>0</v>
      </c>
      <c r="AN564" s="26">
        <f t="shared" si="150"/>
        <v>0</v>
      </c>
      <c r="AO564" s="26">
        <f t="shared" si="151"/>
        <v>0</v>
      </c>
      <c r="AQ564" s="28">
        <f t="shared" si="152"/>
        <v>0</v>
      </c>
      <c r="AR564" s="18">
        <f t="shared" si="153"/>
        <v>0</v>
      </c>
      <c r="AS564" s="18">
        <f t="shared" si="154"/>
        <v>0</v>
      </c>
      <c r="AT564" s="27">
        <f t="shared" si="155"/>
        <v>0</v>
      </c>
      <c r="AU564" s="27"/>
      <c r="AV564" s="27"/>
      <c r="AW564" s="18">
        <f>IF(Z564="TM",(COUNTIFS(Orders!AD:AD,Data!M564,Orders!W:W,0,Orders!X:X,0,Orders!S:S,"*Ray*")+COUNTIFS(Orders!AD:AD,Data!M564,Orders!W:W,1,Orders!X:X,1,Orders!S:S,"*Ray*")+COUNTIFS(Orders!AD:AD,Data!M564,Orders!W:W,0,Orders!X:X,0,Orders!S:S,"*Fabric*")+COUNTIFS(Orders!AD:AD,Data!M564,Orders!W:W,1,Orders!X:X,1,Orders!S:S,"*Fabric*")),IF(Data!Z564="AAM",SUMIFS(Data!AW:AW,Data!Z:Z,"TM",Data!X:X,Data!M564),IF(Data!Z564="AM",SUMIFS(Data!AW:AW,Data!Z:Z,"TM",Data!V:V,Data!M564),IF(Data!Z564="AZM",SUMIFS(Data!AW:AW,Data!Z:Z,"TM",Data!U:U,Data!M564),IF(Data!Z564="Zone",SUMIFS(Data!AW:AW,Data!Z:Z,"TM",Data!T:T,Data!M564),IF(Data!Z564="Region",SUMIFS(Data!AW:AW,Data!Z:Z,"TM",Data!S:S,Data!M564),IF(Data!Z564="Country",SUMIFS(Data!AW:AW,Data!Z:Z,"TM",Data!R:R,Data!M564),0)))))))</f>
        <v>0</v>
      </c>
      <c r="AX564" s="18">
        <f>IF(Z564="TM",(COUNTIFS(Orders!AD:AD,Data!M564,Orders!W:W,0,Orders!X:X,0,Orders!S:S,"*Starter*")+COUNTIFS(Orders!AD:AD,Data!M564,Orders!W:W,1,Orders!X:X,1,Orders!S:S,"*Starter*")),IF(Data!Z564="AAM",SUMIFS(Data!AX:AX,Data!Z:Z,"TM",Data!X:X,Data!M564),IF(Data!Z564="AM",SUMIFS(Data!AX:AX,Data!Z:Z,"TM",Data!V:V,Data!M564),IF(Data!Z564="AZM",SUMIFS(Data!AX:AX,Data!Z:Z,"TM",Data!U:U,Data!M564),IF(Data!Z564="Zone",SUMIFS(Data!AX:AX,Data!Z:Z,"TM",Data!T:T,Data!M564),IF(Data!Z564="Region",SUMIFS(Data!AX:AX,Data!Z:Z,"TM",Data!S:S,Data!M564),IF(Data!Z564="Country",SUMIFS(Data!AX:AX,Data!Z:Z,"TM",Data!R:R,Data!M564),0)))))))</f>
        <v>0</v>
      </c>
      <c r="AY564" s="18">
        <f>IF(Z564="TM",(COUNTIFS(Orders!AD:AD,Data!M564,Orders!W:W,0,Orders!X:X,0,Orders!S:S,"*Pro*")+COUNTIFS(Orders!AD:AD,Data!M564,Orders!W:W,1,Orders!X:X,1,Orders!S:S,"*Pro*")),IF(Data!Z564="AAM",SUMIFS(Data!AY:AY,Data!Z:Z,"TM",Data!X:X,Data!M564),IF(Data!Z564="AM",SUMIFS(Data!AY:AY,Data!Z:Z,"TM",Data!V:V,Data!M564),IF(Data!Z564="AZM",SUMIFS(Data!AY:AY,Data!Z:Z,"TM",Data!U:U,Data!M564),IF(Data!Z564="Zone",SUMIFS(Data!AY:AY,Data!Z:Z,"TM",Data!T:T,Data!M564),IF(Data!Z564="Region",SUMIFS(Data!AY:AY,Data!Z:Z,"TM",Data!S:S,Data!M564),IF(Data!Z564="Country",SUMIFS(Data!AY:AY,Data!Z:Z,"TM",Data!R:R,Data!M564),0)))))))</f>
        <v>0</v>
      </c>
      <c r="AZ564" s="18">
        <f>IF(Z564="TM",(COUNTIFS(Orders!AD:AD,Data!M564,Orders!W:W,0,Orders!X:X,0,Orders!S:S,"*Tab*")+COUNTIFS(Orders!AD:AD,Data!M564,Orders!W:W,1,Orders!X:X,1,Orders!S:S,"*Tab*")),IF(Data!Z564="AAM",SUMIFS(Data!AZ:AZ,Data!Z:Z,"TM",Data!X:X,Data!M564),IF(Data!Z564="AM",SUMIFS(Data!AZ:AZ,Data!Z:Z,"TM",Data!V:V,Data!M564),IF(Data!Z564="AZM",SUMIFS(Data!AZ:AZ,Data!Z:Z,"TM",Data!U:U,Data!M564),IF(Data!Z564="Zone",SUMIFS(Data!AZ:AZ,Data!Z:Z,"TM",Data!T:T,Data!M564),IF(Data!Z564="Region",SUMIFS(Data!AZ:AZ,Data!Z:Z,"TM",Data!S:S,Data!M564),IF(Data!Z564="Country",SUMIFS(Data!AZ:AZ,Data!Z:Z,"TM",Data!R:R,Data!M564),0)))))))</f>
        <v>0</v>
      </c>
      <c r="BA564" s="18">
        <f>IF(Z564="TM",(COUNTIFS(Orders!AD:AD,Data!M564,Orders!W:W,0,Orders!X:X,0,Orders!S:S,"*Dental*")+COUNTIFS(Orders!AD:AD,Data!M564,Orders!W:W,1,Orders!X:X,1,Orders!S:S,"*Dental*")+COUNTIFS(Orders!AD:AD,Data!M564,Orders!W:W,0,Orders!X:X,0,Orders!S:S,"*Pediatric*")+COUNTIFS(Orders!AD:AD,Data!M564,Orders!W:W,1,Orders!X:X,1,Orders!S:S,"*Pediatric*")),IF(Data!Z564="AAM",SUMIFS(Data!BA:BA,Data!Z:Z,"TM",Data!X:X,Data!M564),IF(Data!Z564="AM",SUMIFS(Data!BA:BA,Data!Z:Z,"TM",Data!V:V,Data!M564),IF(Data!Z564="AZM",SUMIFS(Data!BA:BA,Data!Z:Z,"TM",Data!U:U,Data!M564),IF(Data!Z564="Zone",SUMIFS(Data!BA:BA,Data!Z:Z,"TM",Data!T:T,Data!M564),IF(Data!Z564="Region",SUMIFS(Data!BA:BA,Data!Z:Z,"TM",Data!S:S,Data!M564),IF(Data!Z564="Country",SUMIFS(Data!BA:BA,Data!Z:Z,"TM",Data!R:R,Data!M564),0)))))))</f>
        <v>0</v>
      </c>
      <c r="BB564" s="18">
        <f>IF(Z564="TM",(COUNTIFS(Orders!AD:AD,Data!M564,Orders!W:W,0,Orders!X:X,0,Orders!S:S,"*Fabric*")+COUNTIFS(Orders!AD:AD,Data!M564,Orders!W:W,1,Orders!X:X,1,Orders!S:S,"*Fabric*")),IF(Data!Z564="AAM",SUMIFS(Data!BB:BB,Data!Z:Z,"TM",Data!X:X,Data!M564),IF(Data!Z564="AM",SUMIFS(Data!BB:BB,Data!Z:Z,"TM",Data!V:V,Data!M564),IF(Data!Z564="AZM",SUMIFS(Data!BB:BB,Data!Z:Z,"TM",Data!U:U,Data!M564),IF(Data!Z564="Zone",SUMIFS(Data!BB:BB,Data!Z:Z,"TM",Data!T:T,Data!M564),IF(Data!Z564="Region",SUMIFS(Data!BB:BB,Data!Z:Z,"TM",Data!S:S,Data!M564),IF(Data!Z564="Country",SUMIFS(Data!BB:BB,Data!Z:Z,"TM",Data!R:R,Data!M564),0)))))))</f>
        <v>0</v>
      </c>
    </row>
    <row r="565" spans="1:54" ht="15.75" x14ac:dyDescent="0.3">
      <c r="A565" s="33" t="str">
        <f t="shared" si="156"/>
        <v/>
      </c>
      <c r="B565" s="33" t="b">
        <f t="shared" si="157"/>
        <v>1</v>
      </c>
      <c r="C565" s="33" t="e">
        <f>IF(ISERROR(SMALL($D$4:$D$594,E565)),””,SMALL($D$4:$D$594,E565))</f>
        <v>#NAME?</v>
      </c>
      <c r="D565" s="34" t="str">
        <f t="shared" si="158"/>
        <v/>
      </c>
      <c r="E565" s="33">
        <f>ROWS($E$4:E565)</f>
        <v>562</v>
      </c>
      <c r="F565" s="33">
        <f t="shared" si="159"/>
        <v>0</v>
      </c>
      <c r="G565" s="33">
        <f>IF(OR(Report!$C$7="",Report!$C$7="All Levels"),1,IF(Report!$C$7=Data!Z565,1,0))</f>
        <v>0</v>
      </c>
      <c r="H565" s="33">
        <f t="shared" si="160"/>
        <v>1</v>
      </c>
      <c r="I565" s="33">
        <f t="shared" si="161"/>
        <v>3</v>
      </c>
      <c r="J565" s="33">
        <f>IF(OR(Report!$F$7="",Report!$F$7="All AMs"),1,IF(Report!$F$7=Data!W565,1,0))</f>
        <v>1</v>
      </c>
      <c r="K565" s="33">
        <f>IF(OR(Report!$E$7="",Report!$E$7="All Zones"),1,IF(Report!$E$7=Data!P565,1,0))</f>
        <v>1</v>
      </c>
      <c r="L565" s="33">
        <f>IF(OR(Report!$D$7="",Report!$D$7="All Regions"),1,IF(Report!$D$7=Data!O565,1,0))</f>
        <v>1</v>
      </c>
      <c r="M565" s="67" t="s">
        <v>458</v>
      </c>
      <c r="N565" s="67" t="s">
        <v>1416</v>
      </c>
      <c r="O565" s="68" t="s">
        <v>21</v>
      </c>
      <c r="P565" s="68" t="s">
        <v>692</v>
      </c>
      <c r="Q565" s="68" t="s">
        <v>856</v>
      </c>
      <c r="R565" s="67" t="s">
        <v>777</v>
      </c>
      <c r="S565" s="67" t="s">
        <v>757</v>
      </c>
      <c r="T565" s="67" t="s">
        <v>761</v>
      </c>
      <c r="U565" s="67" t="s">
        <v>790</v>
      </c>
      <c r="V565" s="67" t="s">
        <v>865</v>
      </c>
      <c r="W565" s="67" t="s">
        <v>744</v>
      </c>
      <c r="X565" s="67" t="s">
        <v>905</v>
      </c>
      <c r="Y565" s="68" t="s">
        <v>361</v>
      </c>
      <c r="Z565" s="68" t="s">
        <v>13</v>
      </c>
      <c r="AA565" s="68" t="s">
        <v>925</v>
      </c>
      <c r="AB565" s="18">
        <f>IF(Z565="TM",IF(AA565="H",(COUNTIFS(Orders!AD:AD,Data!M565,Orders!W:W,0,Orders!X:X,0)+COUNTIFS(Orders!AD:AD,Data!M565,Orders!W:W,1,Orders!X:X,1)),0),IF(Data!Z565="AAM",SUMIFS(Data!AB:AB,Data!Z:Z,"TM",Data!X:X,Data!M565,AA:AA,"H"),IF(Data!Z565="AM",SUMIFS(Data!AB:AB,Data!Z:Z,"TM",Data!V:V,Data!M565,AA:AA,"H"),IF(Data!Z565="AZM",SUMIFS(Data!AB:AB,Data!Z:Z,"TM",Data!U:U,Data!M565,AA:AA,"H"),IF(Data!Z565="ZM",SUMIFS(Data!AB:AB,Data!Z:Z,"TM",Data!T:T,Data!M565,AA:AA,"H"),IF(Data!Z565="RM",SUMIFS(Data!AB:AB,Data!Z:Z,"TM",Data!S:S,Data!M565,AA:AA,"H"),IF(Data!Z565="CM",SUMIFS(Data!AB:AB,Data!Z:Z,"TM",Data!R:R,Data!M565,AA:AA,"H"),"")))))))</f>
        <v>0</v>
      </c>
      <c r="AC565" s="28">
        <f>IF(Z565="TM",IF(AA565="H",(SUMIFS(Orders!AG:AG,Orders!AD:AD,Data!M565,Orders!W:W,0,Orders!X:X,0)+SUMIFS(Orders!AG:AG,Orders!AD:AD,Data!M565,Orders!W:W,1,Orders!X:X,1))/12000,0),IF(Data!Z565="AAM",SUMIFS(Data!AC:AC,Data!Z:Z,"TM",Data!X:X,Data!M565,AA:AA,"H"),IF(Data!Z565="AM",SUMIFS(Data!AC:AC,Data!Z:Z,"TM",Data!V:V,Data!M565,AA:AA,"H"),IF(Data!Z565="AZM",SUMIFS(Data!AC:AC,Data!Z:Z,"TM",Data!U:U,Data!M565,AA:AA,"H"),IF(Data!Z565="Zone",SUMIFS(Data!AC:AC,Data!Z:Z,"TM",Data!T:T,Data!M565,AA:AA,"H"),IF(Data!Z565="Region",SUMIFS(Data!AC:AC,Data!Z:Z,"TM",Data!S:S,Data!M565,AA:AA,"H"),IF(Data!Z565="Country",SUMIFS(Data!AC:AC,Data!Z:Z,"TM",Data!R:R,Data!M565,AA:AA,"H"),"")))))))</f>
        <v>0</v>
      </c>
      <c r="AD565" s="18">
        <f>IF(Z565="TM",0,IF(Data!Z565="AAM",SUMIFS(Data!AD:AD,Data!Z:Z,"TM",Data!X:X,Data!M565,AA:AA,"H"),IF(Data!Z565="AM",SUMIFS(Data!AD:AD,Data!Z:Z,"TM",Data!V:V,Data!M565,AA:AA,"H"),IF(Data!Z565="AZM",SUMIFS(Data!AD:AD,Data!Z:Z,"TM",Data!U:U,Data!M565,AA:AA,"H"),IF(Data!Z565="Zone",SUMIFS(Data!AD:AD,Data!Z:Z,"TM",Data!T:T,Data!M565,AA:AA,"H"),IF(Data!Z565="Region",SUMIFS(Data!AD:AD,Data!Z:Z,"TM",Data!S:S,Data!M565,AA:AA,"H"),IF(Data!Z565="Country",SUMIFS(Data!AD:AD,Data!Z:Z,"TM",Data!R:R,Data!M565,AA:AA,"H"),"")))))))</f>
        <v>0</v>
      </c>
      <c r="AE565" s="27">
        <f t="shared" si="145"/>
        <v>0</v>
      </c>
      <c r="AF565" s="26">
        <f t="shared" si="146"/>
        <v>0</v>
      </c>
      <c r="AG565" s="26">
        <f t="shared" si="147"/>
        <v>0</v>
      </c>
      <c r="AH565" s="26">
        <f t="shared" si="148"/>
        <v>0</v>
      </c>
      <c r="AJ565" s="28">
        <f>IF(Z565="TM",IF(AA565="U",(SUMIFS(Orders!AG:AG,Orders!AD:AD,Data!M565,Orders!W:W,0,Orders!X:X,0)+SUMIFS(Orders!AG:AG,Orders!AD:AD,Data!M565,Orders!W:W,1,Orders!X:X,1))/12000,0),IF(Data!Z565="AAM",SUMIFS(Data!AJ:AJ,Data!Z:Z,"TM",Data!X:X,Data!M565,AA:AA,"U"),IF(Data!Z565="AM",SUMIFS(Data!AJ:AJ,Data!Z:Z,"TM",Data!V:V,Data!M565,AA:AA,"U"),IF(Data!Z565="AZM",SUMIFS(Data!AJ:AJ,Data!Z:Z,"TM",Data!U:U,Data!M565,AA:AA,"U"),IF(Data!Z565="Zone",SUMIFS(Data!AJ:AJ,Data!Z:Z,"TM",Data!T:T,Data!M565,AA:AA,"U"),IF(Data!Z565="Region",SUMIFS(Data!AJ:AJ,Data!Z:Z,"TM",Data!S:S,Data!M565,AA:AA,"U"),IF(Data!Z565="Country",SUMIFS(Data!AJ:AJ,Data!Z:Z,"TM",Data!R:R,Data!M565,AA:AA,"U"),"")))))))</f>
        <v>0</v>
      </c>
      <c r="AK565" s="18">
        <f>IF(Z565="TM",IF(AA565="U",(SUMIFS(Orders!AG:AG,Orders!AD:AD,Data!M565,Orders!W:W,0,Orders!X:X,0)+SUMIFS(Orders!AG:AG,Orders!AD:AD,Data!M565,Orders!W:W,1,Orders!X:X,1)),0),IF(Data!Z565="AAM",SUMIFS(Data!AK:AK,Data!Z:Z,"TM",Data!X:X,Data!M565,AA:AA,"U"),IF(Data!Z565="AM",SUMIFS(Data!AK:AK,Data!Z:Z,"TM",Data!V:V,Data!M565,AA:AA,"U"),IF(Data!Z565="AZM",SUMIFS(Data!AK:AK,Data!Z:Z,"TM",Data!U:U,Data!M565,AA:AA,"U"),IF(Data!Z565="Zone",SUMIFS(Data!AK:AK,Data!Z:Z,"TM",Data!T:T,Data!M565,AA:AA,"U"),IF(Data!Z565="Region",SUMIFS(Data!AK:AK,Data!Z:Z,"TM",Data!S:S,Data!M565,AA:AA,"U"),IF(Data!Z565="Country",SUMIFS(Data!AK:AK,Data!Z:Z,"TM",Data!R:R,Data!M565,AA:AA,"U"),"")))))))</f>
        <v>0</v>
      </c>
      <c r="AL565" s="18">
        <f>IF(Z565="TM",12000*0,IF(Data!Z565="AAM",SUMIFS(Data!AL:AL,Data!Z:Z,"TM",Data!X:X,Data!M565,AA:AA,"H"),IF(Data!Z565="AM",SUMIFS(Data!AL:AL,Data!Z:Z,"TM",Data!V:V,Data!M565,AA:AA,"H"),IF(Data!Z565="AZM",SUMIFS(Data!AL:AL,Data!Z:Z,"TM",Data!U:U,Data!M565,AA:AA,"H"),IF(Data!Z565="Zone",SUMIFS(Data!AL:AL,Data!Z:Z,"TM",Data!T:T,Data!M565,AA:AA,"H"),IF(Data!Z565="Region",SUMIFS(Data!AL:AL,Data!Z:Z,"TM",Data!S:S,Data!M565,AA:AA,"H"),IF(Data!Z565="Country",SUMIFS(Data!AL:AL,Data!Z:Z,"TM",Data!R:R,Data!M565,AA:AA,"H"),"")))))))</f>
        <v>0</v>
      </c>
      <c r="AM565" s="27">
        <f t="shared" si="149"/>
        <v>0</v>
      </c>
      <c r="AN565" s="26">
        <f t="shared" si="150"/>
        <v>0</v>
      </c>
      <c r="AO565" s="26">
        <f t="shared" si="151"/>
        <v>0</v>
      </c>
      <c r="AQ565" s="28">
        <f t="shared" si="152"/>
        <v>0</v>
      </c>
      <c r="AR565" s="18">
        <f t="shared" si="153"/>
        <v>0</v>
      </c>
      <c r="AS565" s="18">
        <f t="shared" si="154"/>
        <v>0</v>
      </c>
      <c r="AT565" s="27">
        <f t="shared" si="155"/>
        <v>0</v>
      </c>
      <c r="AU565" s="27"/>
      <c r="AV565" s="27"/>
      <c r="AW565" s="18">
        <f>IF(Z565="TM",(COUNTIFS(Orders!AD:AD,Data!M565,Orders!W:W,0,Orders!X:X,0,Orders!S:S,"*Ray*")+COUNTIFS(Orders!AD:AD,Data!M565,Orders!W:W,1,Orders!X:X,1,Orders!S:S,"*Ray*")+COUNTIFS(Orders!AD:AD,Data!M565,Orders!W:W,0,Orders!X:X,0,Orders!S:S,"*Fabric*")+COUNTIFS(Orders!AD:AD,Data!M565,Orders!W:W,1,Orders!X:X,1,Orders!S:S,"*Fabric*")),IF(Data!Z565="AAM",SUMIFS(Data!AW:AW,Data!Z:Z,"TM",Data!X:X,Data!M565),IF(Data!Z565="AM",SUMIFS(Data!AW:AW,Data!Z:Z,"TM",Data!V:V,Data!M565),IF(Data!Z565="AZM",SUMIFS(Data!AW:AW,Data!Z:Z,"TM",Data!U:U,Data!M565),IF(Data!Z565="Zone",SUMIFS(Data!AW:AW,Data!Z:Z,"TM",Data!T:T,Data!M565),IF(Data!Z565="Region",SUMIFS(Data!AW:AW,Data!Z:Z,"TM",Data!S:S,Data!M565),IF(Data!Z565="Country",SUMIFS(Data!AW:AW,Data!Z:Z,"TM",Data!R:R,Data!M565),0)))))))</f>
        <v>0</v>
      </c>
      <c r="AX565" s="18">
        <f>IF(Z565="TM",(COUNTIFS(Orders!AD:AD,Data!M565,Orders!W:W,0,Orders!X:X,0,Orders!S:S,"*Starter*")+COUNTIFS(Orders!AD:AD,Data!M565,Orders!W:W,1,Orders!X:X,1,Orders!S:S,"*Starter*")),IF(Data!Z565="AAM",SUMIFS(Data!AX:AX,Data!Z:Z,"TM",Data!X:X,Data!M565),IF(Data!Z565="AM",SUMIFS(Data!AX:AX,Data!Z:Z,"TM",Data!V:V,Data!M565),IF(Data!Z565="AZM",SUMIFS(Data!AX:AX,Data!Z:Z,"TM",Data!U:U,Data!M565),IF(Data!Z565="Zone",SUMIFS(Data!AX:AX,Data!Z:Z,"TM",Data!T:T,Data!M565),IF(Data!Z565="Region",SUMIFS(Data!AX:AX,Data!Z:Z,"TM",Data!S:S,Data!M565),IF(Data!Z565="Country",SUMIFS(Data!AX:AX,Data!Z:Z,"TM",Data!R:R,Data!M565),0)))))))</f>
        <v>0</v>
      </c>
      <c r="AY565" s="18">
        <f>IF(Z565="TM",(COUNTIFS(Orders!AD:AD,Data!M565,Orders!W:W,0,Orders!X:X,0,Orders!S:S,"*Pro*")+COUNTIFS(Orders!AD:AD,Data!M565,Orders!W:W,1,Orders!X:X,1,Orders!S:S,"*Pro*")),IF(Data!Z565="AAM",SUMIFS(Data!AY:AY,Data!Z:Z,"TM",Data!X:X,Data!M565),IF(Data!Z565="AM",SUMIFS(Data!AY:AY,Data!Z:Z,"TM",Data!V:V,Data!M565),IF(Data!Z565="AZM",SUMIFS(Data!AY:AY,Data!Z:Z,"TM",Data!U:U,Data!M565),IF(Data!Z565="Zone",SUMIFS(Data!AY:AY,Data!Z:Z,"TM",Data!T:T,Data!M565),IF(Data!Z565="Region",SUMIFS(Data!AY:AY,Data!Z:Z,"TM",Data!S:S,Data!M565),IF(Data!Z565="Country",SUMIFS(Data!AY:AY,Data!Z:Z,"TM",Data!R:R,Data!M565),0)))))))</f>
        <v>0</v>
      </c>
      <c r="AZ565" s="18">
        <f>IF(Z565="TM",(COUNTIFS(Orders!AD:AD,Data!M565,Orders!W:W,0,Orders!X:X,0,Orders!S:S,"*Tab*")+COUNTIFS(Orders!AD:AD,Data!M565,Orders!W:W,1,Orders!X:X,1,Orders!S:S,"*Tab*")),IF(Data!Z565="AAM",SUMIFS(Data!AZ:AZ,Data!Z:Z,"TM",Data!X:X,Data!M565),IF(Data!Z565="AM",SUMIFS(Data!AZ:AZ,Data!Z:Z,"TM",Data!V:V,Data!M565),IF(Data!Z565="AZM",SUMIFS(Data!AZ:AZ,Data!Z:Z,"TM",Data!U:U,Data!M565),IF(Data!Z565="Zone",SUMIFS(Data!AZ:AZ,Data!Z:Z,"TM",Data!T:T,Data!M565),IF(Data!Z565="Region",SUMIFS(Data!AZ:AZ,Data!Z:Z,"TM",Data!S:S,Data!M565),IF(Data!Z565="Country",SUMIFS(Data!AZ:AZ,Data!Z:Z,"TM",Data!R:R,Data!M565),0)))))))</f>
        <v>0</v>
      </c>
      <c r="BA565" s="18">
        <f>IF(Z565="TM",(COUNTIFS(Orders!AD:AD,Data!M565,Orders!W:W,0,Orders!X:X,0,Orders!S:S,"*Dental*")+COUNTIFS(Orders!AD:AD,Data!M565,Orders!W:W,1,Orders!X:X,1,Orders!S:S,"*Dental*")+COUNTIFS(Orders!AD:AD,Data!M565,Orders!W:W,0,Orders!X:X,0,Orders!S:S,"*Pediatric*")+COUNTIFS(Orders!AD:AD,Data!M565,Orders!W:W,1,Orders!X:X,1,Orders!S:S,"*Pediatric*")),IF(Data!Z565="AAM",SUMIFS(Data!BA:BA,Data!Z:Z,"TM",Data!X:X,Data!M565),IF(Data!Z565="AM",SUMIFS(Data!BA:BA,Data!Z:Z,"TM",Data!V:V,Data!M565),IF(Data!Z565="AZM",SUMIFS(Data!BA:BA,Data!Z:Z,"TM",Data!U:U,Data!M565),IF(Data!Z565="Zone",SUMIFS(Data!BA:BA,Data!Z:Z,"TM",Data!T:T,Data!M565),IF(Data!Z565="Region",SUMIFS(Data!BA:BA,Data!Z:Z,"TM",Data!S:S,Data!M565),IF(Data!Z565="Country",SUMIFS(Data!BA:BA,Data!Z:Z,"TM",Data!R:R,Data!M565),0)))))))</f>
        <v>0</v>
      </c>
      <c r="BB565" s="18">
        <f>IF(Z565="TM",(COUNTIFS(Orders!AD:AD,Data!M565,Orders!W:W,0,Orders!X:X,0,Orders!S:S,"*Fabric*")+COUNTIFS(Orders!AD:AD,Data!M565,Orders!W:W,1,Orders!X:X,1,Orders!S:S,"*Fabric*")),IF(Data!Z565="AAM",SUMIFS(Data!BB:BB,Data!Z:Z,"TM",Data!X:X,Data!M565),IF(Data!Z565="AM",SUMIFS(Data!BB:BB,Data!Z:Z,"TM",Data!V:V,Data!M565),IF(Data!Z565="AZM",SUMIFS(Data!BB:BB,Data!Z:Z,"TM",Data!U:U,Data!M565),IF(Data!Z565="Zone",SUMIFS(Data!BB:BB,Data!Z:Z,"TM",Data!T:T,Data!M565),IF(Data!Z565="Region",SUMIFS(Data!BB:BB,Data!Z:Z,"TM",Data!S:S,Data!M565),IF(Data!Z565="Country",SUMIFS(Data!BB:BB,Data!Z:Z,"TM",Data!R:R,Data!M565),0)))))))</f>
        <v>0</v>
      </c>
    </row>
    <row r="566" spans="1:54" ht="15.75" x14ac:dyDescent="0.3">
      <c r="A566" s="33" t="str">
        <f t="shared" si="156"/>
        <v/>
      </c>
      <c r="B566" s="33" t="b">
        <f t="shared" si="157"/>
        <v>1</v>
      </c>
      <c r="C566" s="33" t="e">
        <f>IF(ISERROR(SMALL($D$4:$D$594,E566)),””,SMALL($D$4:$D$594,E566))</f>
        <v>#NAME?</v>
      </c>
      <c r="D566" s="34" t="str">
        <f t="shared" si="158"/>
        <v/>
      </c>
      <c r="E566" s="33">
        <f>ROWS($E$4:E566)</f>
        <v>563</v>
      </c>
      <c r="F566" s="33">
        <f t="shared" si="159"/>
        <v>0</v>
      </c>
      <c r="G566" s="33">
        <f>IF(OR(Report!$C$7="",Report!$C$7="All Levels"),1,IF(Report!$C$7=Data!Z566,1,0))</f>
        <v>0</v>
      </c>
      <c r="H566" s="33">
        <f t="shared" si="160"/>
        <v>1</v>
      </c>
      <c r="I566" s="33">
        <f t="shared" si="161"/>
        <v>3</v>
      </c>
      <c r="J566" s="33">
        <f>IF(OR(Report!$F$7="",Report!$F$7="All AMs"),1,IF(Report!$F$7=Data!W566,1,0))</f>
        <v>1</v>
      </c>
      <c r="K566" s="33">
        <f>IF(OR(Report!$E$7="",Report!$E$7="All Zones"),1,IF(Report!$E$7=Data!P566,1,0))</f>
        <v>1</v>
      </c>
      <c r="L566" s="33">
        <f>IF(OR(Report!$D$7="",Report!$D$7="All Regions"),1,IF(Report!$D$7=Data!O566,1,0))</f>
        <v>1</v>
      </c>
      <c r="M566" s="67" t="s">
        <v>313</v>
      </c>
      <c r="N566" s="67" t="s">
        <v>1417</v>
      </c>
      <c r="O566" s="68" t="s">
        <v>21</v>
      </c>
      <c r="P566" s="68" t="s">
        <v>692</v>
      </c>
      <c r="Q566" s="68" t="s">
        <v>856</v>
      </c>
      <c r="R566" s="67" t="s">
        <v>777</v>
      </c>
      <c r="S566" s="67" t="s">
        <v>757</v>
      </c>
      <c r="T566" s="67" t="s">
        <v>761</v>
      </c>
      <c r="U566" s="67" t="s">
        <v>790</v>
      </c>
      <c r="V566" s="67" t="s">
        <v>865</v>
      </c>
      <c r="W566" s="67" t="s">
        <v>744</v>
      </c>
      <c r="X566" s="67" t="s">
        <v>905</v>
      </c>
      <c r="Y566" s="68" t="s">
        <v>361</v>
      </c>
      <c r="Z566" s="68" t="s">
        <v>13</v>
      </c>
      <c r="AA566" s="68" t="s">
        <v>925</v>
      </c>
      <c r="AB566" s="18">
        <f>IF(Z566="TM",IF(AA566="H",(COUNTIFS(Orders!AD:AD,Data!M566,Orders!W:W,0,Orders!X:X,0)+COUNTIFS(Orders!AD:AD,Data!M566,Orders!W:W,1,Orders!X:X,1)),0),IF(Data!Z566="AAM",SUMIFS(Data!AB:AB,Data!Z:Z,"TM",Data!X:X,Data!M566,AA:AA,"H"),IF(Data!Z566="AM",SUMIFS(Data!AB:AB,Data!Z:Z,"TM",Data!V:V,Data!M566,AA:AA,"H"),IF(Data!Z566="AZM",SUMIFS(Data!AB:AB,Data!Z:Z,"TM",Data!U:U,Data!M566,AA:AA,"H"),IF(Data!Z566="ZM",SUMIFS(Data!AB:AB,Data!Z:Z,"TM",Data!T:T,Data!M566,AA:AA,"H"),IF(Data!Z566="RM",SUMIFS(Data!AB:AB,Data!Z:Z,"TM",Data!S:S,Data!M566,AA:AA,"H"),IF(Data!Z566="CM",SUMIFS(Data!AB:AB,Data!Z:Z,"TM",Data!R:R,Data!M566,AA:AA,"H"),"")))))))</f>
        <v>0</v>
      </c>
      <c r="AC566" s="28">
        <f>IF(Z566="TM",IF(AA566="H",(SUMIFS(Orders!AG:AG,Orders!AD:AD,Data!M566,Orders!W:W,0,Orders!X:X,0)+SUMIFS(Orders!AG:AG,Orders!AD:AD,Data!M566,Orders!W:W,1,Orders!X:X,1))/12000,0),IF(Data!Z566="AAM",SUMIFS(Data!AC:AC,Data!Z:Z,"TM",Data!X:X,Data!M566,AA:AA,"H"),IF(Data!Z566="AM",SUMIFS(Data!AC:AC,Data!Z:Z,"TM",Data!V:V,Data!M566,AA:AA,"H"),IF(Data!Z566="AZM",SUMIFS(Data!AC:AC,Data!Z:Z,"TM",Data!U:U,Data!M566,AA:AA,"H"),IF(Data!Z566="Zone",SUMIFS(Data!AC:AC,Data!Z:Z,"TM",Data!T:T,Data!M566,AA:AA,"H"),IF(Data!Z566="Region",SUMIFS(Data!AC:AC,Data!Z:Z,"TM",Data!S:S,Data!M566,AA:AA,"H"),IF(Data!Z566="Country",SUMIFS(Data!AC:AC,Data!Z:Z,"TM",Data!R:R,Data!M566,AA:AA,"H"),"")))))))</f>
        <v>0</v>
      </c>
      <c r="AD566" s="18">
        <f>IF(Z566="TM",0,IF(Data!Z566="AAM",SUMIFS(Data!AD:AD,Data!Z:Z,"TM",Data!X:X,Data!M566,AA:AA,"H"),IF(Data!Z566="AM",SUMIFS(Data!AD:AD,Data!Z:Z,"TM",Data!V:V,Data!M566,AA:AA,"H"),IF(Data!Z566="AZM",SUMIFS(Data!AD:AD,Data!Z:Z,"TM",Data!U:U,Data!M566,AA:AA,"H"),IF(Data!Z566="Zone",SUMIFS(Data!AD:AD,Data!Z:Z,"TM",Data!T:T,Data!M566,AA:AA,"H"),IF(Data!Z566="Region",SUMIFS(Data!AD:AD,Data!Z:Z,"TM",Data!S:S,Data!M566,AA:AA,"H"),IF(Data!Z566="Country",SUMIFS(Data!AD:AD,Data!Z:Z,"TM",Data!R:R,Data!M566,AA:AA,"H"),"")))))))</f>
        <v>0</v>
      </c>
      <c r="AE566" s="27">
        <f t="shared" si="145"/>
        <v>0</v>
      </c>
      <c r="AF566" s="26">
        <f t="shared" si="146"/>
        <v>0</v>
      </c>
      <c r="AG566" s="26">
        <f t="shared" si="147"/>
        <v>0</v>
      </c>
      <c r="AH566" s="26">
        <f t="shared" si="148"/>
        <v>0</v>
      </c>
      <c r="AJ566" s="28">
        <f>IF(Z566="TM",IF(AA566="U",(SUMIFS(Orders!AG:AG,Orders!AD:AD,Data!M566,Orders!W:W,0,Orders!X:X,0)+SUMIFS(Orders!AG:AG,Orders!AD:AD,Data!M566,Orders!W:W,1,Orders!X:X,1))/12000,0),IF(Data!Z566="AAM",SUMIFS(Data!AJ:AJ,Data!Z:Z,"TM",Data!X:X,Data!M566,AA:AA,"U"),IF(Data!Z566="AM",SUMIFS(Data!AJ:AJ,Data!Z:Z,"TM",Data!V:V,Data!M566,AA:AA,"U"),IF(Data!Z566="AZM",SUMIFS(Data!AJ:AJ,Data!Z:Z,"TM",Data!U:U,Data!M566,AA:AA,"U"),IF(Data!Z566="Zone",SUMIFS(Data!AJ:AJ,Data!Z:Z,"TM",Data!T:T,Data!M566,AA:AA,"U"),IF(Data!Z566="Region",SUMIFS(Data!AJ:AJ,Data!Z:Z,"TM",Data!S:S,Data!M566,AA:AA,"U"),IF(Data!Z566="Country",SUMIFS(Data!AJ:AJ,Data!Z:Z,"TM",Data!R:R,Data!M566,AA:AA,"U"),"")))))))</f>
        <v>0</v>
      </c>
      <c r="AK566" s="18">
        <f>IF(Z566="TM",IF(AA566="U",(SUMIFS(Orders!AG:AG,Orders!AD:AD,Data!M566,Orders!W:W,0,Orders!X:X,0)+SUMIFS(Orders!AG:AG,Orders!AD:AD,Data!M566,Orders!W:W,1,Orders!X:X,1)),0),IF(Data!Z566="AAM",SUMIFS(Data!AK:AK,Data!Z:Z,"TM",Data!X:X,Data!M566,AA:AA,"U"),IF(Data!Z566="AM",SUMIFS(Data!AK:AK,Data!Z:Z,"TM",Data!V:V,Data!M566,AA:AA,"U"),IF(Data!Z566="AZM",SUMIFS(Data!AK:AK,Data!Z:Z,"TM",Data!U:U,Data!M566,AA:AA,"U"),IF(Data!Z566="Zone",SUMIFS(Data!AK:AK,Data!Z:Z,"TM",Data!T:T,Data!M566,AA:AA,"U"),IF(Data!Z566="Region",SUMIFS(Data!AK:AK,Data!Z:Z,"TM",Data!S:S,Data!M566,AA:AA,"U"),IF(Data!Z566="Country",SUMIFS(Data!AK:AK,Data!Z:Z,"TM",Data!R:R,Data!M566,AA:AA,"U"),"")))))))</f>
        <v>0</v>
      </c>
      <c r="AL566" s="18">
        <f>IF(Z566="TM",12000*0,IF(Data!Z566="AAM",SUMIFS(Data!AL:AL,Data!Z:Z,"TM",Data!X:X,Data!M566,AA:AA,"H"),IF(Data!Z566="AM",SUMIFS(Data!AL:AL,Data!Z:Z,"TM",Data!V:V,Data!M566,AA:AA,"H"),IF(Data!Z566="AZM",SUMIFS(Data!AL:AL,Data!Z:Z,"TM",Data!U:U,Data!M566,AA:AA,"H"),IF(Data!Z566="Zone",SUMIFS(Data!AL:AL,Data!Z:Z,"TM",Data!T:T,Data!M566,AA:AA,"H"),IF(Data!Z566="Region",SUMIFS(Data!AL:AL,Data!Z:Z,"TM",Data!S:S,Data!M566,AA:AA,"H"),IF(Data!Z566="Country",SUMIFS(Data!AL:AL,Data!Z:Z,"TM",Data!R:R,Data!M566,AA:AA,"H"),"")))))))</f>
        <v>0</v>
      </c>
      <c r="AM566" s="27">
        <f t="shared" si="149"/>
        <v>0</v>
      </c>
      <c r="AN566" s="26">
        <f t="shared" si="150"/>
        <v>0</v>
      </c>
      <c r="AO566" s="26">
        <f t="shared" si="151"/>
        <v>0</v>
      </c>
      <c r="AQ566" s="28">
        <f t="shared" si="152"/>
        <v>0</v>
      </c>
      <c r="AR566" s="18">
        <f t="shared" si="153"/>
        <v>0</v>
      </c>
      <c r="AS566" s="18">
        <f t="shared" si="154"/>
        <v>0</v>
      </c>
      <c r="AT566" s="27">
        <f t="shared" si="155"/>
        <v>0</v>
      </c>
      <c r="AU566" s="27"/>
      <c r="AV566" s="27"/>
      <c r="AW566" s="18">
        <f>IF(Z566="TM",(COUNTIFS(Orders!AD:AD,Data!M566,Orders!W:W,0,Orders!X:X,0,Orders!S:S,"*Ray*")+COUNTIFS(Orders!AD:AD,Data!M566,Orders!W:W,1,Orders!X:X,1,Orders!S:S,"*Ray*")+COUNTIFS(Orders!AD:AD,Data!M566,Orders!W:W,0,Orders!X:X,0,Orders!S:S,"*Fabric*")+COUNTIFS(Orders!AD:AD,Data!M566,Orders!W:W,1,Orders!X:X,1,Orders!S:S,"*Fabric*")),IF(Data!Z566="AAM",SUMIFS(Data!AW:AW,Data!Z:Z,"TM",Data!X:X,Data!M566),IF(Data!Z566="AM",SUMIFS(Data!AW:AW,Data!Z:Z,"TM",Data!V:V,Data!M566),IF(Data!Z566="AZM",SUMIFS(Data!AW:AW,Data!Z:Z,"TM",Data!U:U,Data!M566),IF(Data!Z566="Zone",SUMIFS(Data!AW:AW,Data!Z:Z,"TM",Data!T:T,Data!M566),IF(Data!Z566="Region",SUMIFS(Data!AW:AW,Data!Z:Z,"TM",Data!S:S,Data!M566),IF(Data!Z566="Country",SUMIFS(Data!AW:AW,Data!Z:Z,"TM",Data!R:R,Data!M566),0)))))))</f>
        <v>0</v>
      </c>
      <c r="AX566" s="18">
        <f>IF(Z566="TM",(COUNTIFS(Orders!AD:AD,Data!M566,Orders!W:W,0,Orders!X:X,0,Orders!S:S,"*Starter*")+COUNTIFS(Orders!AD:AD,Data!M566,Orders!W:W,1,Orders!X:X,1,Orders!S:S,"*Starter*")),IF(Data!Z566="AAM",SUMIFS(Data!AX:AX,Data!Z:Z,"TM",Data!X:X,Data!M566),IF(Data!Z566="AM",SUMIFS(Data!AX:AX,Data!Z:Z,"TM",Data!V:V,Data!M566),IF(Data!Z566="AZM",SUMIFS(Data!AX:AX,Data!Z:Z,"TM",Data!U:U,Data!M566),IF(Data!Z566="Zone",SUMIFS(Data!AX:AX,Data!Z:Z,"TM",Data!T:T,Data!M566),IF(Data!Z566="Region",SUMIFS(Data!AX:AX,Data!Z:Z,"TM",Data!S:S,Data!M566),IF(Data!Z566="Country",SUMIFS(Data!AX:AX,Data!Z:Z,"TM",Data!R:R,Data!M566),0)))))))</f>
        <v>0</v>
      </c>
      <c r="AY566" s="18">
        <f>IF(Z566="TM",(COUNTIFS(Orders!AD:AD,Data!M566,Orders!W:W,0,Orders!X:X,0,Orders!S:S,"*Pro*")+COUNTIFS(Orders!AD:AD,Data!M566,Orders!W:W,1,Orders!X:X,1,Orders!S:S,"*Pro*")),IF(Data!Z566="AAM",SUMIFS(Data!AY:AY,Data!Z:Z,"TM",Data!X:X,Data!M566),IF(Data!Z566="AM",SUMIFS(Data!AY:AY,Data!Z:Z,"TM",Data!V:V,Data!M566),IF(Data!Z566="AZM",SUMIFS(Data!AY:AY,Data!Z:Z,"TM",Data!U:U,Data!M566),IF(Data!Z566="Zone",SUMIFS(Data!AY:AY,Data!Z:Z,"TM",Data!T:T,Data!M566),IF(Data!Z566="Region",SUMIFS(Data!AY:AY,Data!Z:Z,"TM",Data!S:S,Data!M566),IF(Data!Z566="Country",SUMIFS(Data!AY:AY,Data!Z:Z,"TM",Data!R:R,Data!M566),0)))))))</f>
        <v>0</v>
      </c>
      <c r="AZ566" s="18">
        <f>IF(Z566="TM",(COUNTIFS(Orders!AD:AD,Data!M566,Orders!W:W,0,Orders!X:X,0,Orders!S:S,"*Tab*")+COUNTIFS(Orders!AD:AD,Data!M566,Orders!W:W,1,Orders!X:X,1,Orders!S:S,"*Tab*")),IF(Data!Z566="AAM",SUMIFS(Data!AZ:AZ,Data!Z:Z,"TM",Data!X:X,Data!M566),IF(Data!Z566="AM",SUMIFS(Data!AZ:AZ,Data!Z:Z,"TM",Data!V:V,Data!M566),IF(Data!Z566="AZM",SUMIFS(Data!AZ:AZ,Data!Z:Z,"TM",Data!U:U,Data!M566),IF(Data!Z566="Zone",SUMIFS(Data!AZ:AZ,Data!Z:Z,"TM",Data!T:T,Data!M566),IF(Data!Z566="Region",SUMIFS(Data!AZ:AZ,Data!Z:Z,"TM",Data!S:S,Data!M566),IF(Data!Z566="Country",SUMIFS(Data!AZ:AZ,Data!Z:Z,"TM",Data!R:R,Data!M566),0)))))))</f>
        <v>0</v>
      </c>
      <c r="BA566" s="18">
        <f>IF(Z566="TM",(COUNTIFS(Orders!AD:AD,Data!M566,Orders!W:W,0,Orders!X:X,0,Orders!S:S,"*Dental*")+COUNTIFS(Orders!AD:AD,Data!M566,Orders!W:W,1,Orders!X:X,1,Orders!S:S,"*Dental*")+COUNTIFS(Orders!AD:AD,Data!M566,Orders!W:W,0,Orders!X:X,0,Orders!S:S,"*Pediatric*")+COUNTIFS(Orders!AD:AD,Data!M566,Orders!W:W,1,Orders!X:X,1,Orders!S:S,"*Pediatric*")),IF(Data!Z566="AAM",SUMIFS(Data!BA:BA,Data!Z:Z,"TM",Data!X:X,Data!M566),IF(Data!Z566="AM",SUMIFS(Data!BA:BA,Data!Z:Z,"TM",Data!V:V,Data!M566),IF(Data!Z566="AZM",SUMIFS(Data!BA:BA,Data!Z:Z,"TM",Data!U:U,Data!M566),IF(Data!Z566="Zone",SUMIFS(Data!BA:BA,Data!Z:Z,"TM",Data!T:T,Data!M566),IF(Data!Z566="Region",SUMIFS(Data!BA:BA,Data!Z:Z,"TM",Data!S:S,Data!M566),IF(Data!Z566="Country",SUMIFS(Data!BA:BA,Data!Z:Z,"TM",Data!R:R,Data!M566),0)))))))</f>
        <v>0</v>
      </c>
      <c r="BB566" s="18">
        <f>IF(Z566="TM",(COUNTIFS(Orders!AD:AD,Data!M566,Orders!W:W,0,Orders!X:X,0,Orders!S:S,"*Fabric*")+COUNTIFS(Orders!AD:AD,Data!M566,Orders!W:W,1,Orders!X:X,1,Orders!S:S,"*Fabric*")),IF(Data!Z566="AAM",SUMIFS(Data!BB:BB,Data!Z:Z,"TM",Data!X:X,Data!M566),IF(Data!Z566="AM",SUMIFS(Data!BB:BB,Data!Z:Z,"TM",Data!V:V,Data!M566),IF(Data!Z566="AZM",SUMIFS(Data!BB:BB,Data!Z:Z,"TM",Data!U:U,Data!M566),IF(Data!Z566="Zone",SUMIFS(Data!BB:BB,Data!Z:Z,"TM",Data!T:T,Data!M566),IF(Data!Z566="Region",SUMIFS(Data!BB:BB,Data!Z:Z,"TM",Data!S:S,Data!M566),IF(Data!Z566="Country",SUMIFS(Data!BB:BB,Data!Z:Z,"TM",Data!R:R,Data!M566),0)))))))</f>
        <v>0</v>
      </c>
    </row>
    <row r="567" spans="1:54" ht="15.75" x14ac:dyDescent="0.3">
      <c r="A567" s="33" t="str">
        <f t="shared" si="156"/>
        <v/>
      </c>
      <c r="B567" s="33" t="b">
        <f t="shared" si="157"/>
        <v>1</v>
      </c>
      <c r="C567" s="33" t="e">
        <f>IF(ISERROR(SMALL($D$4:$D$594,E567)),””,SMALL($D$4:$D$594,E567))</f>
        <v>#NAME?</v>
      </c>
      <c r="D567" s="34" t="str">
        <f t="shared" si="158"/>
        <v/>
      </c>
      <c r="E567" s="33">
        <f>ROWS($E$4:E567)</f>
        <v>564</v>
      </c>
      <c r="F567" s="33">
        <f t="shared" si="159"/>
        <v>0</v>
      </c>
      <c r="G567" s="33">
        <f>IF(OR(Report!$C$7="",Report!$C$7="All Levels"),1,IF(Report!$C$7=Data!Z567,1,0))</f>
        <v>0</v>
      </c>
      <c r="H567" s="33">
        <f t="shared" si="160"/>
        <v>1</v>
      </c>
      <c r="I567" s="33">
        <f t="shared" si="161"/>
        <v>3</v>
      </c>
      <c r="J567" s="33">
        <f>IF(OR(Report!$F$7="",Report!$F$7="All AMs"),1,IF(Report!$F$7=Data!W567,1,0))</f>
        <v>1</v>
      </c>
      <c r="K567" s="33">
        <f>IF(OR(Report!$E$7="",Report!$E$7="All Zones"),1,IF(Report!$E$7=Data!P567,1,0))</f>
        <v>1</v>
      </c>
      <c r="L567" s="33">
        <f>IF(OR(Report!$D$7="",Report!$D$7="All Regions"),1,IF(Report!$D$7=Data!O567,1,0))</f>
        <v>1</v>
      </c>
      <c r="M567" s="67" t="s">
        <v>518</v>
      </c>
      <c r="N567" s="67" t="s">
        <v>1418</v>
      </c>
      <c r="O567" s="68" t="s">
        <v>21</v>
      </c>
      <c r="P567" s="68" t="s">
        <v>692</v>
      </c>
      <c r="Q567" s="68" t="s">
        <v>856</v>
      </c>
      <c r="R567" s="67" t="s">
        <v>777</v>
      </c>
      <c r="S567" s="67" t="s">
        <v>757</v>
      </c>
      <c r="T567" s="67" t="s">
        <v>761</v>
      </c>
      <c r="U567" s="67" t="s">
        <v>790</v>
      </c>
      <c r="V567" s="67" t="s">
        <v>865</v>
      </c>
      <c r="W567" s="67" t="s">
        <v>744</v>
      </c>
      <c r="X567" s="67"/>
      <c r="Y567" s="68" t="s">
        <v>362</v>
      </c>
      <c r="Z567" s="68" t="s">
        <v>13</v>
      </c>
      <c r="AA567" s="68" t="s">
        <v>70</v>
      </c>
      <c r="AB567" s="18">
        <f>IF(Z567="TM",IF(AA567="H",(COUNTIFS(Orders!AD:AD,Data!M567,Orders!W:W,0,Orders!X:X,0)+COUNTIFS(Orders!AD:AD,Data!M567,Orders!W:W,1,Orders!X:X,1)),0),IF(Data!Z567="AAM",SUMIFS(Data!AB:AB,Data!Z:Z,"TM",Data!X:X,Data!M567,AA:AA,"H"),IF(Data!Z567="AM",SUMIFS(Data!AB:AB,Data!Z:Z,"TM",Data!V:V,Data!M567,AA:AA,"H"),IF(Data!Z567="AZM",SUMIFS(Data!AB:AB,Data!Z:Z,"TM",Data!U:U,Data!M567,AA:AA,"H"),IF(Data!Z567="ZM",SUMIFS(Data!AB:AB,Data!Z:Z,"TM",Data!T:T,Data!M567,AA:AA,"H"),IF(Data!Z567="RM",SUMIFS(Data!AB:AB,Data!Z:Z,"TM",Data!S:S,Data!M567,AA:AA,"H"),IF(Data!Z567="CM",SUMIFS(Data!AB:AB,Data!Z:Z,"TM",Data!R:R,Data!M567,AA:AA,"H"),"")))))))</f>
        <v>0</v>
      </c>
      <c r="AC567" s="28">
        <f>IF(Z567="TM",IF(AA567="H",(SUMIFS(Orders!AG:AG,Orders!AD:AD,Data!M567,Orders!W:W,0,Orders!X:X,0)+SUMIFS(Orders!AG:AG,Orders!AD:AD,Data!M567,Orders!W:W,1,Orders!X:X,1))/12000,0),IF(Data!Z567="AAM",SUMIFS(Data!AC:AC,Data!Z:Z,"TM",Data!X:X,Data!M567,AA:AA,"H"),IF(Data!Z567="AM",SUMIFS(Data!AC:AC,Data!Z:Z,"TM",Data!V:V,Data!M567,AA:AA,"H"),IF(Data!Z567="AZM",SUMIFS(Data!AC:AC,Data!Z:Z,"TM",Data!U:U,Data!M567,AA:AA,"H"),IF(Data!Z567="Zone",SUMIFS(Data!AC:AC,Data!Z:Z,"TM",Data!T:T,Data!M567,AA:AA,"H"),IF(Data!Z567="Region",SUMIFS(Data!AC:AC,Data!Z:Z,"TM",Data!S:S,Data!M567,AA:AA,"H"),IF(Data!Z567="Country",SUMIFS(Data!AC:AC,Data!Z:Z,"TM",Data!R:R,Data!M567,AA:AA,"H"),"")))))))</f>
        <v>0</v>
      </c>
      <c r="AD567" s="18">
        <f>IF(Z567="TM",0,IF(Data!Z567="AAM",SUMIFS(Data!AD:AD,Data!Z:Z,"TM",Data!X:X,Data!M567,AA:AA,"H"),IF(Data!Z567="AM",SUMIFS(Data!AD:AD,Data!Z:Z,"TM",Data!V:V,Data!M567,AA:AA,"H"),IF(Data!Z567="AZM",SUMIFS(Data!AD:AD,Data!Z:Z,"TM",Data!U:U,Data!M567,AA:AA,"H"),IF(Data!Z567="Zone",SUMIFS(Data!AD:AD,Data!Z:Z,"TM",Data!T:T,Data!M567,AA:AA,"H"),IF(Data!Z567="Region",SUMIFS(Data!AD:AD,Data!Z:Z,"TM",Data!S:S,Data!M567,AA:AA,"H"),IF(Data!Z567="Country",SUMIFS(Data!AD:AD,Data!Z:Z,"TM",Data!R:R,Data!M567,AA:AA,"H"),"")))))))</f>
        <v>0</v>
      </c>
      <c r="AE567" s="27">
        <f t="shared" si="145"/>
        <v>0</v>
      </c>
      <c r="AF567" s="26">
        <f t="shared" si="146"/>
        <v>0</v>
      </c>
      <c r="AG567" s="26">
        <f t="shared" si="147"/>
        <v>0</v>
      </c>
      <c r="AH567" s="26">
        <f t="shared" si="148"/>
        <v>0</v>
      </c>
      <c r="AJ567" s="28">
        <f>IF(Z567="TM",IF(AA567="U",(SUMIFS(Orders!AG:AG,Orders!AD:AD,Data!M567,Orders!W:W,0,Orders!X:X,0)+SUMIFS(Orders!AG:AG,Orders!AD:AD,Data!M567,Orders!W:W,1,Orders!X:X,1))/12000,0),IF(Data!Z567="AAM",SUMIFS(Data!AJ:AJ,Data!Z:Z,"TM",Data!X:X,Data!M567,AA:AA,"U"),IF(Data!Z567="AM",SUMIFS(Data!AJ:AJ,Data!Z:Z,"TM",Data!V:V,Data!M567,AA:AA,"U"),IF(Data!Z567="AZM",SUMIFS(Data!AJ:AJ,Data!Z:Z,"TM",Data!U:U,Data!M567,AA:AA,"U"),IF(Data!Z567="Zone",SUMIFS(Data!AJ:AJ,Data!Z:Z,"TM",Data!T:T,Data!M567,AA:AA,"U"),IF(Data!Z567="Region",SUMIFS(Data!AJ:AJ,Data!Z:Z,"TM",Data!S:S,Data!M567,AA:AA,"U"),IF(Data!Z567="Country",SUMIFS(Data!AJ:AJ,Data!Z:Z,"TM",Data!R:R,Data!M567,AA:AA,"U"),"")))))))</f>
        <v>0</v>
      </c>
      <c r="AK567" s="18">
        <f>IF(Z567="TM",IF(AA567="U",(SUMIFS(Orders!AG:AG,Orders!AD:AD,Data!M567,Orders!W:W,0,Orders!X:X,0)+SUMIFS(Orders!AG:AG,Orders!AD:AD,Data!M567,Orders!W:W,1,Orders!X:X,1)),0),IF(Data!Z567="AAM",SUMIFS(Data!AK:AK,Data!Z:Z,"TM",Data!X:X,Data!M567,AA:AA,"U"),IF(Data!Z567="AM",SUMIFS(Data!AK:AK,Data!Z:Z,"TM",Data!V:V,Data!M567,AA:AA,"U"),IF(Data!Z567="AZM",SUMIFS(Data!AK:AK,Data!Z:Z,"TM",Data!U:U,Data!M567,AA:AA,"U"),IF(Data!Z567="Zone",SUMIFS(Data!AK:AK,Data!Z:Z,"TM",Data!T:T,Data!M567,AA:AA,"U"),IF(Data!Z567="Region",SUMIFS(Data!AK:AK,Data!Z:Z,"TM",Data!S:S,Data!M567,AA:AA,"U"),IF(Data!Z567="Country",SUMIFS(Data!AK:AK,Data!Z:Z,"TM",Data!R:R,Data!M567,AA:AA,"U"),"")))))))</f>
        <v>0</v>
      </c>
      <c r="AL567" s="18">
        <f>IF(Z567="TM",12000*0,IF(Data!Z567="AAM",SUMIFS(Data!AL:AL,Data!Z:Z,"TM",Data!X:X,Data!M567,AA:AA,"H"),IF(Data!Z567="AM",SUMIFS(Data!AL:AL,Data!Z:Z,"TM",Data!V:V,Data!M567,AA:AA,"H"),IF(Data!Z567="AZM",SUMIFS(Data!AL:AL,Data!Z:Z,"TM",Data!U:U,Data!M567,AA:AA,"H"),IF(Data!Z567="Zone",SUMIFS(Data!AL:AL,Data!Z:Z,"TM",Data!T:T,Data!M567,AA:AA,"H"),IF(Data!Z567="Region",SUMIFS(Data!AL:AL,Data!Z:Z,"TM",Data!S:S,Data!M567,AA:AA,"H"),IF(Data!Z567="Country",SUMIFS(Data!AL:AL,Data!Z:Z,"TM",Data!R:R,Data!M567,AA:AA,"H"),"")))))))</f>
        <v>0</v>
      </c>
      <c r="AM567" s="27">
        <f t="shared" si="149"/>
        <v>0</v>
      </c>
      <c r="AN567" s="26">
        <f t="shared" si="150"/>
        <v>0</v>
      </c>
      <c r="AO567" s="26">
        <f t="shared" si="151"/>
        <v>0</v>
      </c>
      <c r="AQ567" s="28">
        <f t="shared" si="152"/>
        <v>0</v>
      </c>
      <c r="AR567" s="18">
        <f t="shared" si="153"/>
        <v>0</v>
      </c>
      <c r="AS567" s="18">
        <f t="shared" si="154"/>
        <v>0</v>
      </c>
      <c r="AT567" s="27">
        <f t="shared" si="155"/>
        <v>0</v>
      </c>
      <c r="AU567" s="27"/>
      <c r="AV567" s="27"/>
      <c r="AW567" s="18">
        <f>IF(Z567="TM",(COUNTIFS(Orders!AD:AD,Data!M567,Orders!W:W,0,Orders!X:X,0,Orders!S:S,"*Ray*")+COUNTIFS(Orders!AD:AD,Data!M567,Orders!W:W,1,Orders!X:X,1,Orders!S:S,"*Ray*")+COUNTIFS(Orders!AD:AD,Data!M567,Orders!W:W,0,Orders!X:X,0,Orders!S:S,"*Fabric*")+COUNTIFS(Orders!AD:AD,Data!M567,Orders!W:W,1,Orders!X:X,1,Orders!S:S,"*Fabric*")),IF(Data!Z567="AAM",SUMIFS(Data!AW:AW,Data!Z:Z,"TM",Data!X:X,Data!M567),IF(Data!Z567="AM",SUMIFS(Data!AW:AW,Data!Z:Z,"TM",Data!V:V,Data!M567),IF(Data!Z567="AZM",SUMIFS(Data!AW:AW,Data!Z:Z,"TM",Data!U:U,Data!M567),IF(Data!Z567="Zone",SUMIFS(Data!AW:AW,Data!Z:Z,"TM",Data!T:T,Data!M567),IF(Data!Z567="Region",SUMIFS(Data!AW:AW,Data!Z:Z,"TM",Data!S:S,Data!M567),IF(Data!Z567="Country",SUMIFS(Data!AW:AW,Data!Z:Z,"TM",Data!R:R,Data!M567),0)))))))</f>
        <v>0</v>
      </c>
      <c r="AX567" s="18">
        <f>IF(Z567="TM",(COUNTIFS(Orders!AD:AD,Data!M567,Orders!W:W,0,Orders!X:X,0,Orders!S:S,"*Starter*")+COUNTIFS(Orders!AD:AD,Data!M567,Orders!W:W,1,Orders!X:X,1,Orders!S:S,"*Starter*")),IF(Data!Z567="AAM",SUMIFS(Data!AX:AX,Data!Z:Z,"TM",Data!X:X,Data!M567),IF(Data!Z567="AM",SUMIFS(Data!AX:AX,Data!Z:Z,"TM",Data!V:V,Data!M567),IF(Data!Z567="AZM",SUMIFS(Data!AX:AX,Data!Z:Z,"TM",Data!U:U,Data!M567),IF(Data!Z567="Zone",SUMIFS(Data!AX:AX,Data!Z:Z,"TM",Data!T:T,Data!M567),IF(Data!Z567="Region",SUMIFS(Data!AX:AX,Data!Z:Z,"TM",Data!S:S,Data!M567),IF(Data!Z567="Country",SUMIFS(Data!AX:AX,Data!Z:Z,"TM",Data!R:R,Data!M567),0)))))))</f>
        <v>0</v>
      </c>
      <c r="AY567" s="18">
        <f>IF(Z567="TM",(COUNTIFS(Orders!AD:AD,Data!M567,Orders!W:W,0,Orders!X:X,0,Orders!S:S,"*Pro*")+COUNTIFS(Orders!AD:AD,Data!M567,Orders!W:W,1,Orders!X:X,1,Orders!S:S,"*Pro*")),IF(Data!Z567="AAM",SUMIFS(Data!AY:AY,Data!Z:Z,"TM",Data!X:X,Data!M567),IF(Data!Z567="AM",SUMIFS(Data!AY:AY,Data!Z:Z,"TM",Data!V:V,Data!M567),IF(Data!Z567="AZM",SUMIFS(Data!AY:AY,Data!Z:Z,"TM",Data!U:U,Data!M567),IF(Data!Z567="Zone",SUMIFS(Data!AY:AY,Data!Z:Z,"TM",Data!T:T,Data!M567),IF(Data!Z567="Region",SUMIFS(Data!AY:AY,Data!Z:Z,"TM",Data!S:S,Data!M567),IF(Data!Z567="Country",SUMIFS(Data!AY:AY,Data!Z:Z,"TM",Data!R:R,Data!M567),0)))))))</f>
        <v>0</v>
      </c>
      <c r="AZ567" s="18">
        <f>IF(Z567="TM",(COUNTIFS(Orders!AD:AD,Data!M567,Orders!W:W,0,Orders!X:X,0,Orders!S:S,"*Tab*")+COUNTIFS(Orders!AD:AD,Data!M567,Orders!W:W,1,Orders!X:X,1,Orders!S:S,"*Tab*")),IF(Data!Z567="AAM",SUMIFS(Data!AZ:AZ,Data!Z:Z,"TM",Data!X:X,Data!M567),IF(Data!Z567="AM",SUMIFS(Data!AZ:AZ,Data!Z:Z,"TM",Data!V:V,Data!M567),IF(Data!Z567="AZM",SUMIFS(Data!AZ:AZ,Data!Z:Z,"TM",Data!U:U,Data!M567),IF(Data!Z567="Zone",SUMIFS(Data!AZ:AZ,Data!Z:Z,"TM",Data!T:T,Data!M567),IF(Data!Z567="Region",SUMIFS(Data!AZ:AZ,Data!Z:Z,"TM",Data!S:S,Data!M567),IF(Data!Z567="Country",SUMIFS(Data!AZ:AZ,Data!Z:Z,"TM",Data!R:R,Data!M567),0)))))))</f>
        <v>0</v>
      </c>
      <c r="BA567" s="18">
        <f>IF(Z567="TM",(COUNTIFS(Orders!AD:AD,Data!M567,Orders!W:W,0,Orders!X:X,0,Orders!S:S,"*Dental*")+COUNTIFS(Orders!AD:AD,Data!M567,Orders!W:W,1,Orders!X:X,1,Orders!S:S,"*Dental*")+COUNTIFS(Orders!AD:AD,Data!M567,Orders!W:W,0,Orders!X:X,0,Orders!S:S,"*Pediatric*")+COUNTIFS(Orders!AD:AD,Data!M567,Orders!W:W,1,Orders!X:X,1,Orders!S:S,"*Pediatric*")),IF(Data!Z567="AAM",SUMIFS(Data!BA:BA,Data!Z:Z,"TM",Data!X:X,Data!M567),IF(Data!Z567="AM",SUMIFS(Data!BA:BA,Data!Z:Z,"TM",Data!V:V,Data!M567),IF(Data!Z567="AZM",SUMIFS(Data!BA:BA,Data!Z:Z,"TM",Data!U:U,Data!M567),IF(Data!Z567="Zone",SUMIFS(Data!BA:BA,Data!Z:Z,"TM",Data!T:T,Data!M567),IF(Data!Z567="Region",SUMIFS(Data!BA:BA,Data!Z:Z,"TM",Data!S:S,Data!M567),IF(Data!Z567="Country",SUMIFS(Data!BA:BA,Data!Z:Z,"TM",Data!R:R,Data!M567),0)))))))</f>
        <v>0</v>
      </c>
      <c r="BB567" s="18">
        <f>IF(Z567="TM",(COUNTIFS(Orders!AD:AD,Data!M567,Orders!W:W,0,Orders!X:X,0,Orders!S:S,"*Fabric*")+COUNTIFS(Orders!AD:AD,Data!M567,Orders!W:W,1,Orders!X:X,1,Orders!S:S,"*Fabric*")),IF(Data!Z567="AAM",SUMIFS(Data!BB:BB,Data!Z:Z,"TM",Data!X:X,Data!M567),IF(Data!Z567="AM",SUMIFS(Data!BB:BB,Data!Z:Z,"TM",Data!V:V,Data!M567),IF(Data!Z567="AZM",SUMIFS(Data!BB:BB,Data!Z:Z,"TM",Data!U:U,Data!M567),IF(Data!Z567="Zone",SUMIFS(Data!BB:BB,Data!Z:Z,"TM",Data!T:T,Data!M567),IF(Data!Z567="Region",SUMIFS(Data!BB:BB,Data!Z:Z,"TM",Data!S:S,Data!M567),IF(Data!Z567="Country",SUMIFS(Data!BB:BB,Data!Z:Z,"TM",Data!R:R,Data!M567),0)))))))</f>
        <v>0</v>
      </c>
    </row>
    <row r="568" spans="1:54" ht="15.75" x14ac:dyDescent="0.3">
      <c r="A568" s="33" t="str">
        <f t="shared" si="156"/>
        <v/>
      </c>
      <c r="B568" s="33" t="b">
        <f t="shared" si="157"/>
        <v>1</v>
      </c>
      <c r="C568" s="33" t="e">
        <f>IF(ISERROR(SMALL($D$4:$D$594,E568)),””,SMALL($D$4:$D$594,E568))</f>
        <v>#NAME?</v>
      </c>
      <c r="D568" s="34" t="str">
        <f t="shared" si="158"/>
        <v/>
      </c>
      <c r="E568" s="33">
        <f>ROWS($E$4:E568)</f>
        <v>565</v>
      </c>
      <c r="F568" s="33">
        <f t="shared" si="159"/>
        <v>0</v>
      </c>
      <c r="G568" s="33">
        <f>IF(OR(Report!$C$7="",Report!$C$7="All Levels"),1,IF(Report!$C$7=Data!Z568,1,0))</f>
        <v>0</v>
      </c>
      <c r="H568" s="33">
        <f t="shared" si="160"/>
        <v>1</v>
      </c>
      <c r="I568" s="33">
        <f t="shared" si="161"/>
        <v>3</v>
      </c>
      <c r="J568" s="33">
        <f>IF(OR(Report!$F$7="",Report!$F$7="All AMs"),1,IF(Report!$F$7=Data!W568,1,0))</f>
        <v>1</v>
      </c>
      <c r="K568" s="33">
        <f>IF(OR(Report!$E$7="",Report!$E$7="All Zones"),1,IF(Report!$E$7=Data!P568,1,0))</f>
        <v>1</v>
      </c>
      <c r="L568" s="33">
        <f>IF(OR(Report!$D$7="",Report!$D$7="All Regions"),1,IF(Report!$D$7=Data!O568,1,0))</f>
        <v>1</v>
      </c>
      <c r="M568" s="67" t="s">
        <v>1419</v>
      </c>
      <c r="N568" s="67" t="s">
        <v>1420</v>
      </c>
      <c r="O568" s="68" t="s">
        <v>21</v>
      </c>
      <c r="P568" s="68" t="s">
        <v>692</v>
      </c>
      <c r="Q568" s="68" t="s">
        <v>856</v>
      </c>
      <c r="R568" s="67" t="s">
        <v>777</v>
      </c>
      <c r="S568" s="67" t="s">
        <v>757</v>
      </c>
      <c r="T568" s="67" t="s">
        <v>761</v>
      </c>
      <c r="U568" s="67" t="s">
        <v>790</v>
      </c>
      <c r="V568" s="67" t="s">
        <v>865</v>
      </c>
      <c r="W568" s="67" t="s">
        <v>744</v>
      </c>
      <c r="X568" s="67"/>
      <c r="Y568" s="68" t="s">
        <v>361</v>
      </c>
      <c r="Z568" s="68" t="s">
        <v>13</v>
      </c>
      <c r="AA568" s="68" t="s">
        <v>70</v>
      </c>
      <c r="AB568" s="18">
        <f>IF(Z568="TM",IF(AA568="H",(COUNTIFS(Orders!AD:AD,Data!M568,Orders!W:W,0,Orders!X:X,0)+COUNTIFS(Orders!AD:AD,Data!M568,Orders!W:W,1,Orders!X:X,1)),0),IF(Data!Z568="AAM",SUMIFS(Data!AB:AB,Data!Z:Z,"TM",Data!X:X,Data!M568,AA:AA,"H"),IF(Data!Z568="AM",SUMIFS(Data!AB:AB,Data!Z:Z,"TM",Data!V:V,Data!M568,AA:AA,"H"),IF(Data!Z568="AZM",SUMIFS(Data!AB:AB,Data!Z:Z,"TM",Data!U:U,Data!M568,AA:AA,"H"),IF(Data!Z568="ZM",SUMIFS(Data!AB:AB,Data!Z:Z,"TM",Data!T:T,Data!M568,AA:AA,"H"),IF(Data!Z568="RM",SUMIFS(Data!AB:AB,Data!Z:Z,"TM",Data!S:S,Data!M568,AA:AA,"H"),IF(Data!Z568="CM",SUMIFS(Data!AB:AB,Data!Z:Z,"TM",Data!R:R,Data!M568,AA:AA,"H"),"")))))))</f>
        <v>0</v>
      </c>
      <c r="AC568" s="28">
        <f>IF(Z568="TM",IF(AA568="H",(SUMIFS(Orders!AG:AG,Orders!AD:AD,Data!M568,Orders!W:W,0,Orders!X:X,0)+SUMIFS(Orders!AG:AG,Orders!AD:AD,Data!M568,Orders!W:W,1,Orders!X:X,1))/12000,0),IF(Data!Z568="AAM",SUMIFS(Data!AC:AC,Data!Z:Z,"TM",Data!X:X,Data!M568,AA:AA,"H"),IF(Data!Z568="AM",SUMIFS(Data!AC:AC,Data!Z:Z,"TM",Data!V:V,Data!M568,AA:AA,"H"),IF(Data!Z568="AZM",SUMIFS(Data!AC:AC,Data!Z:Z,"TM",Data!U:U,Data!M568,AA:AA,"H"),IF(Data!Z568="Zone",SUMIFS(Data!AC:AC,Data!Z:Z,"TM",Data!T:T,Data!M568,AA:AA,"H"),IF(Data!Z568="Region",SUMIFS(Data!AC:AC,Data!Z:Z,"TM",Data!S:S,Data!M568,AA:AA,"H"),IF(Data!Z568="Country",SUMIFS(Data!AC:AC,Data!Z:Z,"TM",Data!R:R,Data!M568,AA:AA,"H"),"")))))))</f>
        <v>0</v>
      </c>
      <c r="AD568" s="18">
        <f>IF(Z568="TM",0,IF(Data!Z568="AAM",SUMIFS(Data!AD:AD,Data!Z:Z,"TM",Data!X:X,Data!M568,AA:AA,"H"),IF(Data!Z568="AM",SUMIFS(Data!AD:AD,Data!Z:Z,"TM",Data!V:V,Data!M568,AA:AA,"H"),IF(Data!Z568="AZM",SUMIFS(Data!AD:AD,Data!Z:Z,"TM",Data!U:U,Data!M568,AA:AA,"H"),IF(Data!Z568="Zone",SUMIFS(Data!AD:AD,Data!Z:Z,"TM",Data!T:T,Data!M568,AA:AA,"H"),IF(Data!Z568="Region",SUMIFS(Data!AD:AD,Data!Z:Z,"TM",Data!S:S,Data!M568,AA:AA,"H"),IF(Data!Z568="Country",SUMIFS(Data!AD:AD,Data!Z:Z,"TM",Data!R:R,Data!M568,AA:AA,"H"),"")))))))</f>
        <v>0</v>
      </c>
      <c r="AE568" s="27">
        <f t="shared" si="145"/>
        <v>0</v>
      </c>
      <c r="AF568" s="26">
        <f t="shared" si="146"/>
        <v>0</v>
      </c>
      <c r="AG568" s="26">
        <f t="shared" si="147"/>
        <v>0</v>
      </c>
      <c r="AH568" s="26">
        <f t="shared" si="148"/>
        <v>0</v>
      </c>
      <c r="AJ568" s="28">
        <f>IF(Z568="TM",IF(AA568="U",(SUMIFS(Orders!AG:AG,Orders!AD:AD,Data!M568,Orders!W:W,0,Orders!X:X,0)+SUMIFS(Orders!AG:AG,Orders!AD:AD,Data!M568,Orders!W:W,1,Orders!X:X,1))/12000,0),IF(Data!Z568="AAM",SUMIFS(Data!AJ:AJ,Data!Z:Z,"TM",Data!X:X,Data!M568,AA:AA,"U"),IF(Data!Z568="AM",SUMIFS(Data!AJ:AJ,Data!Z:Z,"TM",Data!V:V,Data!M568,AA:AA,"U"),IF(Data!Z568="AZM",SUMIFS(Data!AJ:AJ,Data!Z:Z,"TM",Data!U:U,Data!M568,AA:AA,"U"),IF(Data!Z568="Zone",SUMIFS(Data!AJ:AJ,Data!Z:Z,"TM",Data!T:T,Data!M568,AA:AA,"U"),IF(Data!Z568="Region",SUMIFS(Data!AJ:AJ,Data!Z:Z,"TM",Data!S:S,Data!M568,AA:AA,"U"),IF(Data!Z568="Country",SUMIFS(Data!AJ:AJ,Data!Z:Z,"TM",Data!R:R,Data!M568,AA:AA,"U"),"")))))))</f>
        <v>0</v>
      </c>
      <c r="AK568" s="18">
        <f>IF(Z568="TM",IF(AA568="U",(SUMIFS(Orders!AG:AG,Orders!AD:AD,Data!M568,Orders!W:W,0,Orders!X:X,0)+SUMIFS(Orders!AG:AG,Orders!AD:AD,Data!M568,Orders!W:W,1,Orders!X:X,1)),0),IF(Data!Z568="AAM",SUMIFS(Data!AK:AK,Data!Z:Z,"TM",Data!X:X,Data!M568,AA:AA,"U"),IF(Data!Z568="AM",SUMIFS(Data!AK:AK,Data!Z:Z,"TM",Data!V:V,Data!M568,AA:AA,"U"),IF(Data!Z568="AZM",SUMIFS(Data!AK:AK,Data!Z:Z,"TM",Data!U:U,Data!M568,AA:AA,"U"),IF(Data!Z568="Zone",SUMIFS(Data!AK:AK,Data!Z:Z,"TM",Data!T:T,Data!M568,AA:AA,"U"),IF(Data!Z568="Region",SUMIFS(Data!AK:AK,Data!Z:Z,"TM",Data!S:S,Data!M568,AA:AA,"U"),IF(Data!Z568="Country",SUMIFS(Data!AK:AK,Data!Z:Z,"TM",Data!R:R,Data!M568,AA:AA,"U"),"")))))))</f>
        <v>0</v>
      </c>
      <c r="AL568" s="18">
        <f>IF(Z568="TM",12000*0,IF(Data!Z568="AAM",SUMIFS(Data!AL:AL,Data!Z:Z,"TM",Data!X:X,Data!M568,AA:AA,"H"),IF(Data!Z568="AM",SUMIFS(Data!AL:AL,Data!Z:Z,"TM",Data!V:V,Data!M568,AA:AA,"H"),IF(Data!Z568="AZM",SUMIFS(Data!AL:AL,Data!Z:Z,"TM",Data!U:U,Data!M568,AA:AA,"H"),IF(Data!Z568="Zone",SUMIFS(Data!AL:AL,Data!Z:Z,"TM",Data!T:T,Data!M568,AA:AA,"H"),IF(Data!Z568="Region",SUMIFS(Data!AL:AL,Data!Z:Z,"TM",Data!S:S,Data!M568,AA:AA,"H"),IF(Data!Z568="Country",SUMIFS(Data!AL:AL,Data!Z:Z,"TM",Data!R:R,Data!M568,AA:AA,"H"),"")))))))</f>
        <v>0</v>
      </c>
      <c r="AM568" s="27">
        <f t="shared" si="149"/>
        <v>0</v>
      </c>
      <c r="AN568" s="26">
        <f t="shared" si="150"/>
        <v>0</v>
      </c>
      <c r="AO568" s="26">
        <f t="shared" si="151"/>
        <v>0</v>
      </c>
      <c r="AQ568" s="28">
        <f t="shared" si="152"/>
        <v>0</v>
      </c>
      <c r="AR568" s="18">
        <f t="shared" si="153"/>
        <v>0</v>
      </c>
      <c r="AS568" s="18">
        <f t="shared" si="154"/>
        <v>0</v>
      </c>
      <c r="AT568" s="27">
        <f t="shared" si="155"/>
        <v>0</v>
      </c>
      <c r="AU568" s="27"/>
      <c r="AV568" s="27"/>
      <c r="AW568" s="18">
        <f>IF(Z568="TM",(COUNTIFS(Orders!AD:AD,Data!M568,Orders!W:W,0,Orders!X:X,0,Orders!S:S,"*Ray*")+COUNTIFS(Orders!AD:AD,Data!M568,Orders!W:W,1,Orders!X:X,1,Orders!S:S,"*Ray*")+COUNTIFS(Orders!AD:AD,Data!M568,Orders!W:W,0,Orders!X:X,0,Orders!S:S,"*Fabric*")+COUNTIFS(Orders!AD:AD,Data!M568,Orders!W:W,1,Orders!X:X,1,Orders!S:S,"*Fabric*")),IF(Data!Z568="AAM",SUMIFS(Data!AW:AW,Data!Z:Z,"TM",Data!X:X,Data!M568),IF(Data!Z568="AM",SUMIFS(Data!AW:AW,Data!Z:Z,"TM",Data!V:V,Data!M568),IF(Data!Z568="AZM",SUMIFS(Data!AW:AW,Data!Z:Z,"TM",Data!U:U,Data!M568),IF(Data!Z568="Zone",SUMIFS(Data!AW:AW,Data!Z:Z,"TM",Data!T:T,Data!M568),IF(Data!Z568="Region",SUMIFS(Data!AW:AW,Data!Z:Z,"TM",Data!S:S,Data!M568),IF(Data!Z568="Country",SUMIFS(Data!AW:AW,Data!Z:Z,"TM",Data!R:R,Data!M568),0)))))))</f>
        <v>0</v>
      </c>
      <c r="AX568" s="18">
        <f>IF(Z568="TM",(COUNTIFS(Orders!AD:AD,Data!M568,Orders!W:W,0,Orders!X:X,0,Orders!S:S,"*Starter*")+COUNTIFS(Orders!AD:AD,Data!M568,Orders!W:W,1,Orders!X:X,1,Orders!S:S,"*Starter*")),IF(Data!Z568="AAM",SUMIFS(Data!AX:AX,Data!Z:Z,"TM",Data!X:X,Data!M568),IF(Data!Z568="AM",SUMIFS(Data!AX:AX,Data!Z:Z,"TM",Data!V:V,Data!M568),IF(Data!Z568="AZM",SUMIFS(Data!AX:AX,Data!Z:Z,"TM",Data!U:U,Data!M568),IF(Data!Z568="Zone",SUMIFS(Data!AX:AX,Data!Z:Z,"TM",Data!T:T,Data!M568),IF(Data!Z568="Region",SUMIFS(Data!AX:AX,Data!Z:Z,"TM",Data!S:S,Data!M568),IF(Data!Z568="Country",SUMIFS(Data!AX:AX,Data!Z:Z,"TM",Data!R:R,Data!M568),0)))))))</f>
        <v>0</v>
      </c>
      <c r="AY568" s="18">
        <f>IF(Z568="TM",(COUNTIFS(Orders!AD:AD,Data!M568,Orders!W:W,0,Orders!X:X,0,Orders!S:S,"*Pro*")+COUNTIFS(Orders!AD:AD,Data!M568,Orders!W:W,1,Orders!X:X,1,Orders!S:S,"*Pro*")),IF(Data!Z568="AAM",SUMIFS(Data!AY:AY,Data!Z:Z,"TM",Data!X:X,Data!M568),IF(Data!Z568="AM",SUMIFS(Data!AY:AY,Data!Z:Z,"TM",Data!V:V,Data!M568),IF(Data!Z568="AZM",SUMIFS(Data!AY:AY,Data!Z:Z,"TM",Data!U:U,Data!M568),IF(Data!Z568="Zone",SUMIFS(Data!AY:AY,Data!Z:Z,"TM",Data!T:T,Data!M568),IF(Data!Z568="Region",SUMIFS(Data!AY:AY,Data!Z:Z,"TM",Data!S:S,Data!M568),IF(Data!Z568="Country",SUMIFS(Data!AY:AY,Data!Z:Z,"TM",Data!R:R,Data!M568),0)))))))</f>
        <v>0</v>
      </c>
      <c r="AZ568" s="18">
        <f>IF(Z568="TM",(COUNTIFS(Orders!AD:AD,Data!M568,Orders!W:W,0,Orders!X:X,0,Orders!S:S,"*Tab*")+COUNTIFS(Orders!AD:AD,Data!M568,Orders!W:W,1,Orders!X:X,1,Orders!S:S,"*Tab*")),IF(Data!Z568="AAM",SUMIFS(Data!AZ:AZ,Data!Z:Z,"TM",Data!X:X,Data!M568),IF(Data!Z568="AM",SUMIFS(Data!AZ:AZ,Data!Z:Z,"TM",Data!V:V,Data!M568),IF(Data!Z568="AZM",SUMIFS(Data!AZ:AZ,Data!Z:Z,"TM",Data!U:U,Data!M568),IF(Data!Z568="Zone",SUMIFS(Data!AZ:AZ,Data!Z:Z,"TM",Data!T:T,Data!M568),IF(Data!Z568="Region",SUMIFS(Data!AZ:AZ,Data!Z:Z,"TM",Data!S:S,Data!M568),IF(Data!Z568="Country",SUMIFS(Data!AZ:AZ,Data!Z:Z,"TM",Data!R:R,Data!M568),0)))))))</f>
        <v>0</v>
      </c>
      <c r="BA568" s="18">
        <f>IF(Z568="TM",(COUNTIFS(Orders!AD:AD,Data!M568,Orders!W:W,0,Orders!X:X,0,Orders!S:S,"*Dental*")+COUNTIFS(Orders!AD:AD,Data!M568,Orders!W:W,1,Orders!X:X,1,Orders!S:S,"*Dental*")+COUNTIFS(Orders!AD:AD,Data!M568,Orders!W:W,0,Orders!X:X,0,Orders!S:S,"*Pediatric*")+COUNTIFS(Orders!AD:AD,Data!M568,Orders!W:W,1,Orders!X:X,1,Orders!S:S,"*Pediatric*")),IF(Data!Z568="AAM",SUMIFS(Data!BA:BA,Data!Z:Z,"TM",Data!X:X,Data!M568),IF(Data!Z568="AM",SUMIFS(Data!BA:BA,Data!Z:Z,"TM",Data!V:V,Data!M568),IF(Data!Z568="AZM",SUMIFS(Data!BA:BA,Data!Z:Z,"TM",Data!U:U,Data!M568),IF(Data!Z568="Zone",SUMIFS(Data!BA:BA,Data!Z:Z,"TM",Data!T:T,Data!M568),IF(Data!Z568="Region",SUMIFS(Data!BA:BA,Data!Z:Z,"TM",Data!S:S,Data!M568),IF(Data!Z568="Country",SUMIFS(Data!BA:BA,Data!Z:Z,"TM",Data!R:R,Data!M568),0)))))))</f>
        <v>0</v>
      </c>
      <c r="BB568" s="18">
        <f>IF(Z568="TM",(COUNTIFS(Orders!AD:AD,Data!M568,Orders!W:W,0,Orders!X:X,0,Orders!S:S,"*Fabric*")+COUNTIFS(Orders!AD:AD,Data!M568,Orders!W:W,1,Orders!X:X,1,Orders!S:S,"*Fabric*")),IF(Data!Z568="AAM",SUMIFS(Data!BB:BB,Data!Z:Z,"TM",Data!X:X,Data!M568),IF(Data!Z568="AM",SUMIFS(Data!BB:BB,Data!Z:Z,"TM",Data!V:V,Data!M568),IF(Data!Z568="AZM",SUMIFS(Data!BB:BB,Data!Z:Z,"TM",Data!U:U,Data!M568),IF(Data!Z568="Zone",SUMIFS(Data!BB:BB,Data!Z:Z,"TM",Data!T:T,Data!M568),IF(Data!Z568="Region",SUMIFS(Data!BB:BB,Data!Z:Z,"TM",Data!S:S,Data!M568),IF(Data!Z568="Country",SUMIFS(Data!BB:BB,Data!Z:Z,"TM",Data!R:R,Data!M568),0)))))))</f>
        <v>0</v>
      </c>
    </row>
    <row r="569" spans="1:54" ht="15.75" x14ac:dyDescent="0.3">
      <c r="A569" s="33" t="str">
        <f t="shared" si="156"/>
        <v/>
      </c>
      <c r="B569" s="33" t="b">
        <f t="shared" si="157"/>
        <v>1</v>
      </c>
      <c r="C569" s="33" t="e">
        <f>IF(ISERROR(SMALL($D$4:$D$594,E569)),””,SMALL($D$4:$D$594,E569))</f>
        <v>#NAME?</v>
      </c>
      <c r="D569" s="34" t="str">
        <f t="shared" si="158"/>
        <v/>
      </c>
      <c r="E569" s="33">
        <f>ROWS($E$4:E569)</f>
        <v>566</v>
      </c>
      <c r="F569" s="33">
        <f t="shared" si="159"/>
        <v>0</v>
      </c>
      <c r="G569" s="33">
        <f>IF(OR(Report!$C$7="",Report!$C$7="All Levels"),1,IF(Report!$C$7=Data!Z569,1,0))</f>
        <v>0</v>
      </c>
      <c r="H569" s="33">
        <f t="shared" si="160"/>
        <v>1</v>
      </c>
      <c r="I569" s="33">
        <f t="shared" si="161"/>
        <v>3</v>
      </c>
      <c r="J569" s="33">
        <f>IF(OR(Report!$F$7="",Report!$F$7="All AMs"),1,IF(Report!$F$7=Data!W569,1,0))</f>
        <v>1</v>
      </c>
      <c r="K569" s="33">
        <f>IF(OR(Report!$E$7="",Report!$E$7="All Zones"),1,IF(Report!$E$7=Data!P569,1,0))</f>
        <v>1</v>
      </c>
      <c r="L569" s="33">
        <f>IF(OR(Report!$D$7="",Report!$D$7="All Regions"),1,IF(Report!$D$7=Data!O569,1,0))</f>
        <v>1</v>
      </c>
      <c r="M569" s="67" t="s">
        <v>402</v>
      </c>
      <c r="N569" s="67" t="s">
        <v>1421</v>
      </c>
      <c r="O569" s="68" t="s">
        <v>21</v>
      </c>
      <c r="P569" s="68" t="s">
        <v>692</v>
      </c>
      <c r="Q569" s="68" t="s">
        <v>856</v>
      </c>
      <c r="R569" s="67" t="s">
        <v>777</v>
      </c>
      <c r="S569" s="67" t="s">
        <v>757</v>
      </c>
      <c r="T569" s="67" t="s">
        <v>761</v>
      </c>
      <c r="U569" s="67" t="s">
        <v>790</v>
      </c>
      <c r="V569" s="67" t="s">
        <v>865</v>
      </c>
      <c r="W569" s="67" t="s">
        <v>744</v>
      </c>
      <c r="X569" s="67"/>
      <c r="Y569" s="68" t="s">
        <v>361</v>
      </c>
      <c r="Z569" s="68" t="s">
        <v>13</v>
      </c>
      <c r="AA569" s="68" t="s">
        <v>70</v>
      </c>
      <c r="AB569" s="18">
        <f>IF(Z569="TM",IF(AA569="H",(COUNTIFS(Orders!AD:AD,Data!M569,Orders!W:W,0,Orders!X:X,0)+COUNTIFS(Orders!AD:AD,Data!M569,Orders!W:W,1,Orders!X:X,1)),0),IF(Data!Z569="AAM",SUMIFS(Data!AB:AB,Data!Z:Z,"TM",Data!X:X,Data!M569,AA:AA,"H"),IF(Data!Z569="AM",SUMIFS(Data!AB:AB,Data!Z:Z,"TM",Data!V:V,Data!M569,AA:AA,"H"),IF(Data!Z569="AZM",SUMIFS(Data!AB:AB,Data!Z:Z,"TM",Data!U:U,Data!M569,AA:AA,"H"),IF(Data!Z569="ZM",SUMIFS(Data!AB:AB,Data!Z:Z,"TM",Data!T:T,Data!M569,AA:AA,"H"),IF(Data!Z569="RM",SUMIFS(Data!AB:AB,Data!Z:Z,"TM",Data!S:S,Data!M569,AA:AA,"H"),IF(Data!Z569="CM",SUMIFS(Data!AB:AB,Data!Z:Z,"TM",Data!R:R,Data!M569,AA:AA,"H"),"")))))))</f>
        <v>0</v>
      </c>
      <c r="AC569" s="28">
        <f>IF(Z569="TM",IF(AA569="H",(SUMIFS(Orders!AG:AG,Orders!AD:AD,Data!M569,Orders!W:W,0,Orders!X:X,0)+SUMIFS(Orders!AG:AG,Orders!AD:AD,Data!M569,Orders!W:W,1,Orders!X:X,1))/12000,0),IF(Data!Z569="AAM",SUMIFS(Data!AC:AC,Data!Z:Z,"TM",Data!X:X,Data!M569,AA:AA,"H"),IF(Data!Z569="AM",SUMIFS(Data!AC:AC,Data!Z:Z,"TM",Data!V:V,Data!M569,AA:AA,"H"),IF(Data!Z569="AZM",SUMIFS(Data!AC:AC,Data!Z:Z,"TM",Data!U:U,Data!M569,AA:AA,"H"),IF(Data!Z569="Zone",SUMIFS(Data!AC:AC,Data!Z:Z,"TM",Data!T:T,Data!M569,AA:AA,"H"),IF(Data!Z569="Region",SUMIFS(Data!AC:AC,Data!Z:Z,"TM",Data!S:S,Data!M569,AA:AA,"H"),IF(Data!Z569="Country",SUMIFS(Data!AC:AC,Data!Z:Z,"TM",Data!R:R,Data!M569,AA:AA,"H"),"")))))))</f>
        <v>0</v>
      </c>
      <c r="AD569" s="18">
        <f>IF(Z569="TM",0,IF(Data!Z569="AAM",SUMIFS(Data!AD:AD,Data!Z:Z,"TM",Data!X:X,Data!M569,AA:AA,"H"),IF(Data!Z569="AM",SUMIFS(Data!AD:AD,Data!Z:Z,"TM",Data!V:V,Data!M569,AA:AA,"H"),IF(Data!Z569="AZM",SUMIFS(Data!AD:AD,Data!Z:Z,"TM",Data!U:U,Data!M569,AA:AA,"H"),IF(Data!Z569="Zone",SUMIFS(Data!AD:AD,Data!Z:Z,"TM",Data!T:T,Data!M569,AA:AA,"H"),IF(Data!Z569="Region",SUMIFS(Data!AD:AD,Data!Z:Z,"TM",Data!S:S,Data!M569,AA:AA,"H"),IF(Data!Z569="Country",SUMIFS(Data!AD:AD,Data!Z:Z,"TM",Data!R:R,Data!M569,AA:AA,"H"),"")))))))</f>
        <v>0</v>
      </c>
      <c r="AE569" s="27">
        <f t="shared" si="145"/>
        <v>0</v>
      </c>
      <c r="AF569" s="26">
        <f t="shared" si="146"/>
        <v>0</v>
      </c>
      <c r="AG569" s="26">
        <f t="shared" si="147"/>
        <v>0</v>
      </c>
      <c r="AH569" s="26">
        <f t="shared" si="148"/>
        <v>0</v>
      </c>
      <c r="AJ569" s="28">
        <f>IF(Z569="TM",IF(AA569="U",(SUMIFS(Orders!AG:AG,Orders!AD:AD,Data!M569,Orders!W:W,0,Orders!X:X,0)+SUMIFS(Orders!AG:AG,Orders!AD:AD,Data!M569,Orders!W:W,1,Orders!X:X,1))/12000,0),IF(Data!Z569="AAM",SUMIFS(Data!AJ:AJ,Data!Z:Z,"TM",Data!X:X,Data!M569,AA:AA,"U"),IF(Data!Z569="AM",SUMIFS(Data!AJ:AJ,Data!Z:Z,"TM",Data!V:V,Data!M569,AA:AA,"U"),IF(Data!Z569="AZM",SUMIFS(Data!AJ:AJ,Data!Z:Z,"TM",Data!U:U,Data!M569,AA:AA,"U"),IF(Data!Z569="Zone",SUMIFS(Data!AJ:AJ,Data!Z:Z,"TM",Data!T:T,Data!M569,AA:AA,"U"),IF(Data!Z569="Region",SUMIFS(Data!AJ:AJ,Data!Z:Z,"TM",Data!S:S,Data!M569,AA:AA,"U"),IF(Data!Z569="Country",SUMIFS(Data!AJ:AJ,Data!Z:Z,"TM",Data!R:R,Data!M569,AA:AA,"U"),"")))))))</f>
        <v>0</v>
      </c>
      <c r="AK569" s="18">
        <f>IF(Z569="TM",IF(AA569="U",(SUMIFS(Orders!AG:AG,Orders!AD:AD,Data!M569,Orders!W:W,0,Orders!X:X,0)+SUMIFS(Orders!AG:AG,Orders!AD:AD,Data!M569,Orders!W:W,1,Orders!X:X,1)),0),IF(Data!Z569="AAM",SUMIFS(Data!AK:AK,Data!Z:Z,"TM",Data!X:X,Data!M569,AA:AA,"U"),IF(Data!Z569="AM",SUMIFS(Data!AK:AK,Data!Z:Z,"TM",Data!V:V,Data!M569,AA:AA,"U"),IF(Data!Z569="AZM",SUMIFS(Data!AK:AK,Data!Z:Z,"TM",Data!U:U,Data!M569,AA:AA,"U"),IF(Data!Z569="Zone",SUMIFS(Data!AK:AK,Data!Z:Z,"TM",Data!T:T,Data!M569,AA:AA,"U"),IF(Data!Z569="Region",SUMIFS(Data!AK:AK,Data!Z:Z,"TM",Data!S:S,Data!M569,AA:AA,"U"),IF(Data!Z569="Country",SUMIFS(Data!AK:AK,Data!Z:Z,"TM",Data!R:R,Data!M569,AA:AA,"U"),"")))))))</f>
        <v>0</v>
      </c>
      <c r="AL569" s="18">
        <f>IF(Z569="TM",12000*0,IF(Data!Z569="AAM",SUMIFS(Data!AL:AL,Data!Z:Z,"TM",Data!X:X,Data!M569,AA:AA,"H"),IF(Data!Z569="AM",SUMIFS(Data!AL:AL,Data!Z:Z,"TM",Data!V:V,Data!M569,AA:AA,"H"),IF(Data!Z569="AZM",SUMIFS(Data!AL:AL,Data!Z:Z,"TM",Data!U:U,Data!M569,AA:AA,"H"),IF(Data!Z569="Zone",SUMIFS(Data!AL:AL,Data!Z:Z,"TM",Data!T:T,Data!M569,AA:AA,"H"),IF(Data!Z569="Region",SUMIFS(Data!AL:AL,Data!Z:Z,"TM",Data!S:S,Data!M569,AA:AA,"H"),IF(Data!Z569="Country",SUMIFS(Data!AL:AL,Data!Z:Z,"TM",Data!R:R,Data!M569,AA:AA,"H"),"")))))))</f>
        <v>0</v>
      </c>
      <c r="AM569" s="27">
        <f t="shared" si="149"/>
        <v>0</v>
      </c>
      <c r="AN569" s="26">
        <f t="shared" si="150"/>
        <v>0</v>
      </c>
      <c r="AO569" s="26">
        <f t="shared" si="151"/>
        <v>0</v>
      </c>
      <c r="AQ569" s="28">
        <f t="shared" si="152"/>
        <v>0</v>
      </c>
      <c r="AR569" s="18">
        <f t="shared" si="153"/>
        <v>0</v>
      </c>
      <c r="AS569" s="18">
        <f t="shared" si="154"/>
        <v>0</v>
      </c>
      <c r="AT569" s="27">
        <f t="shared" si="155"/>
        <v>0</v>
      </c>
      <c r="AU569" s="27"/>
      <c r="AV569" s="27"/>
      <c r="AW569" s="18">
        <f>IF(Z569="TM",(COUNTIFS(Orders!AD:AD,Data!M569,Orders!W:W,0,Orders!X:X,0,Orders!S:S,"*Ray*")+COUNTIFS(Orders!AD:AD,Data!M569,Orders!W:W,1,Orders!X:X,1,Orders!S:S,"*Ray*")+COUNTIFS(Orders!AD:AD,Data!M569,Orders!W:W,0,Orders!X:X,0,Orders!S:S,"*Fabric*")+COUNTIFS(Orders!AD:AD,Data!M569,Orders!W:W,1,Orders!X:X,1,Orders!S:S,"*Fabric*")),IF(Data!Z569="AAM",SUMIFS(Data!AW:AW,Data!Z:Z,"TM",Data!X:X,Data!M569),IF(Data!Z569="AM",SUMIFS(Data!AW:AW,Data!Z:Z,"TM",Data!V:V,Data!M569),IF(Data!Z569="AZM",SUMIFS(Data!AW:AW,Data!Z:Z,"TM",Data!U:U,Data!M569),IF(Data!Z569="Zone",SUMIFS(Data!AW:AW,Data!Z:Z,"TM",Data!T:T,Data!M569),IF(Data!Z569="Region",SUMIFS(Data!AW:AW,Data!Z:Z,"TM",Data!S:S,Data!M569),IF(Data!Z569="Country",SUMIFS(Data!AW:AW,Data!Z:Z,"TM",Data!R:R,Data!M569),0)))))))</f>
        <v>0</v>
      </c>
      <c r="AX569" s="18">
        <f>IF(Z569="TM",(COUNTIFS(Orders!AD:AD,Data!M569,Orders!W:W,0,Orders!X:X,0,Orders!S:S,"*Starter*")+COUNTIFS(Orders!AD:AD,Data!M569,Orders!W:W,1,Orders!X:X,1,Orders!S:S,"*Starter*")),IF(Data!Z569="AAM",SUMIFS(Data!AX:AX,Data!Z:Z,"TM",Data!X:X,Data!M569),IF(Data!Z569="AM",SUMIFS(Data!AX:AX,Data!Z:Z,"TM",Data!V:V,Data!M569),IF(Data!Z569="AZM",SUMIFS(Data!AX:AX,Data!Z:Z,"TM",Data!U:U,Data!M569),IF(Data!Z569="Zone",SUMIFS(Data!AX:AX,Data!Z:Z,"TM",Data!T:T,Data!M569),IF(Data!Z569="Region",SUMIFS(Data!AX:AX,Data!Z:Z,"TM",Data!S:S,Data!M569),IF(Data!Z569="Country",SUMIFS(Data!AX:AX,Data!Z:Z,"TM",Data!R:R,Data!M569),0)))))))</f>
        <v>0</v>
      </c>
      <c r="AY569" s="18">
        <f>IF(Z569="TM",(COUNTIFS(Orders!AD:AD,Data!M569,Orders!W:W,0,Orders!X:X,0,Orders!S:S,"*Pro*")+COUNTIFS(Orders!AD:AD,Data!M569,Orders!W:W,1,Orders!X:X,1,Orders!S:S,"*Pro*")),IF(Data!Z569="AAM",SUMIFS(Data!AY:AY,Data!Z:Z,"TM",Data!X:X,Data!M569),IF(Data!Z569="AM",SUMIFS(Data!AY:AY,Data!Z:Z,"TM",Data!V:V,Data!M569),IF(Data!Z569="AZM",SUMIFS(Data!AY:AY,Data!Z:Z,"TM",Data!U:U,Data!M569),IF(Data!Z569="Zone",SUMIFS(Data!AY:AY,Data!Z:Z,"TM",Data!T:T,Data!M569),IF(Data!Z569="Region",SUMIFS(Data!AY:AY,Data!Z:Z,"TM",Data!S:S,Data!M569),IF(Data!Z569="Country",SUMIFS(Data!AY:AY,Data!Z:Z,"TM",Data!R:R,Data!M569),0)))))))</f>
        <v>0</v>
      </c>
      <c r="AZ569" s="18">
        <f>IF(Z569="TM",(COUNTIFS(Orders!AD:AD,Data!M569,Orders!W:W,0,Orders!X:X,0,Orders!S:S,"*Tab*")+COUNTIFS(Orders!AD:AD,Data!M569,Orders!W:W,1,Orders!X:X,1,Orders!S:S,"*Tab*")),IF(Data!Z569="AAM",SUMIFS(Data!AZ:AZ,Data!Z:Z,"TM",Data!X:X,Data!M569),IF(Data!Z569="AM",SUMIFS(Data!AZ:AZ,Data!Z:Z,"TM",Data!V:V,Data!M569),IF(Data!Z569="AZM",SUMIFS(Data!AZ:AZ,Data!Z:Z,"TM",Data!U:U,Data!M569),IF(Data!Z569="Zone",SUMIFS(Data!AZ:AZ,Data!Z:Z,"TM",Data!T:T,Data!M569),IF(Data!Z569="Region",SUMIFS(Data!AZ:AZ,Data!Z:Z,"TM",Data!S:S,Data!M569),IF(Data!Z569="Country",SUMIFS(Data!AZ:AZ,Data!Z:Z,"TM",Data!R:R,Data!M569),0)))))))</f>
        <v>0</v>
      </c>
      <c r="BA569" s="18">
        <f>IF(Z569="TM",(COUNTIFS(Orders!AD:AD,Data!M569,Orders!W:W,0,Orders!X:X,0,Orders!S:S,"*Dental*")+COUNTIFS(Orders!AD:AD,Data!M569,Orders!W:W,1,Orders!X:X,1,Orders!S:S,"*Dental*")+COUNTIFS(Orders!AD:AD,Data!M569,Orders!W:W,0,Orders!X:X,0,Orders!S:S,"*Pediatric*")+COUNTIFS(Orders!AD:AD,Data!M569,Orders!W:W,1,Orders!X:X,1,Orders!S:S,"*Pediatric*")),IF(Data!Z569="AAM",SUMIFS(Data!BA:BA,Data!Z:Z,"TM",Data!X:X,Data!M569),IF(Data!Z569="AM",SUMIFS(Data!BA:BA,Data!Z:Z,"TM",Data!V:V,Data!M569),IF(Data!Z569="AZM",SUMIFS(Data!BA:BA,Data!Z:Z,"TM",Data!U:U,Data!M569),IF(Data!Z569="Zone",SUMIFS(Data!BA:BA,Data!Z:Z,"TM",Data!T:T,Data!M569),IF(Data!Z569="Region",SUMIFS(Data!BA:BA,Data!Z:Z,"TM",Data!S:S,Data!M569),IF(Data!Z569="Country",SUMIFS(Data!BA:BA,Data!Z:Z,"TM",Data!R:R,Data!M569),0)))))))</f>
        <v>0</v>
      </c>
      <c r="BB569" s="18">
        <f>IF(Z569="TM",(COUNTIFS(Orders!AD:AD,Data!M569,Orders!W:W,0,Orders!X:X,0,Orders!S:S,"*Fabric*")+COUNTIFS(Orders!AD:AD,Data!M569,Orders!W:W,1,Orders!X:X,1,Orders!S:S,"*Fabric*")),IF(Data!Z569="AAM",SUMIFS(Data!BB:BB,Data!Z:Z,"TM",Data!X:X,Data!M569),IF(Data!Z569="AM",SUMIFS(Data!BB:BB,Data!Z:Z,"TM",Data!V:V,Data!M569),IF(Data!Z569="AZM",SUMIFS(Data!BB:BB,Data!Z:Z,"TM",Data!U:U,Data!M569),IF(Data!Z569="Zone",SUMIFS(Data!BB:BB,Data!Z:Z,"TM",Data!T:T,Data!M569),IF(Data!Z569="Region",SUMIFS(Data!BB:BB,Data!Z:Z,"TM",Data!S:S,Data!M569),IF(Data!Z569="Country",SUMIFS(Data!BB:BB,Data!Z:Z,"TM",Data!R:R,Data!M569),0)))))))</f>
        <v>0</v>
      </c>
    </row>
    <row r="570" spans="1:54" ht="15.75" x14ac:dyDescent="0.3">
      <c r="A570" s="33" t="str">
        <f t="shared" si="156"/>
        <v/>
      </c>
      <c r="B570" s="33" t="b">
        <f t="shared" si="157"/>
        <v>1</v>
      </c>
      <c r="C570" s="33" t="e">
        <f>IF(ISERROR(SMALL($D$4:$D$594,E570)),””,SMALL($D$4:$D$594,E570))</f>
        <v>#NAME?</v>
      </c>
      <c r="D570" s="34" t="str">
        <f t="shared" si="158"/>
        <v/>
      </c>
      <c r="E570" s="33">
        <f>ROWS($E$4:E570)</f>
        <v>567</v>
      </c>
      <c r="F570" s="33">
        <f t="shared" si="159"/>
        <v>0</v>
      </c>
      <c r="G570" s="33">
        <f>IF(OR(Report!$C$7="",Report!$C$7="All Levels"),1,IF(Report!$C$7=Data!Z570,1,0))</f>
        <v>0</v>
      </c>
      <c r="H570" s="33">
        <f t="shared" si="160"/>
        <v>1</v>
      </c>
      <c r="I570" s="33">
        <f t="shared" si="161"/>
        <v>3</v>
      </c>
      <c r="J570" s="33">
        <f>IF(OR(Report!$F$7="",Report!$F$7="All AMs"),1,IF(Report!$F$7=Data!W570,1,0))</f>
        <v>1</v>
      </c>
      <c r="K570" s="33">
        <f>IF(OR(Report!$E$7="",Report!$E$7="All Zones"),1,IF(Report!$E$7=Data!P570,1,0))</f>
        <v>1</v>
      </c>
      <c r="L570" s="33">
        <f>IF(OR(Report!$D$7="",Report!$D$7="All Regions"),1,IF(Report!$D$7=Data!O570,1,0))</f>
        <v>1</v>
      </c>
      <c r="M570" s="67" t="s">
        <v>1422</v>
      </c>
      <c r="N570" s="67" t="s">
        <v>1423</v>
      </c>
      <c r="O570" s="68" t="s">
        <v>21</v>
      </c>
      <c r="P570" s="68" t="s">
        <v>692</v>
      </c>
      <c r="Q570" s="68" t="s">
        <v>856</v>
      </c>
      <c r="R570" s="67" t="s">
        <v>777</v>
      </c>
      <c r="S570" s="67" t="s">
        <v>757</v>
      </c>
      <c r="T570" s="67" t="s">
        <v>761</v>
      </c>
      <c r="U570" s="67" t="s">
        <v>790</v>
      </c>
      <c r="V570" s="67" t="s">
        <v>865</v>
      </c>
      <c r="W570" s="67" t="s">
        <v>744</v>
      </c>
      <c r="X570" s="67"/>
      <c r="Y570" s="68" t="s">
        <v>361</v>
      </c>
      <c r="Z570" s="68" t="s">
        <v>13</v>
      </c>
      <c r="AA570" s="68" t="s">
        <v>70</v>
      </c>
      <c r="AB570" s="18">
        <f>IF(Z570="TM",IF(AA570="H",(COUNTIFS(Orders!AD:AD,Data!M570,Orders!W:W,0,Orders!X:X,0)+COUNTIFS(Orders!AD:AD,Data!M570,Orders!W:W,1,Orders!X:X,1)),0),IF(Data!Z570="AAM",SUMIFS(Data!AB:AB,Data!Z:Z,"TM",Data!X:X,Data!M570,AA:AA,"H"),IF(Data!Z570="AM",SUMIFS(Data!AB:AB,Data!Z:Z,"TM",Data!V:V,Data!M570,AA:AA,"H"),IF(Data!Z570="AZM",SUMIFS(Data!AB:AB,Data!Z:Z,"TM",Data!U:U,Data!M570,AA:AA,"H"),IF(Data!Z570="ZM",SUMIFS(Data!AB:AB,Data!Z:Z,"TM",Data!T:T,Data!M570,AA:AA,"H"),IF(Data!Z570="RM",SUMIFS(Data!AB:AB,Data!Z:Z,"TM",Data!S:S,Data!M570,AA:AA,"H"),IF(Data!Z570="CM",SUMIFS(Data!AB:AB,Data!Z:Z,"TM",Data!R:R,Data!M570,AA:AA,"H"),"")))))))</f>
        <v>0</v>
      </c>
      <c r="AC570" s="28">
        <f>IF(Z570="TM",IF(AA570="H",(SUMIFS(Orders!AG:AG,Orders!AD:AD,Data!M570,Orders!W:W,0,Orders!X:X,0)+SUMIFS(Orders!AG:AG,Orders!AD:AD,Data!M570,Orders!W:W,1,Orders!X:X,1))/12000,0),IF(Data!Z570="AAM",SUMIFS(Data!AC:AC,Data!Z:Z,"TM",Data!X:X,Data!M570,AA:AA,"H"),IF(Data!Z570="AM",SUMIFS(Data!AC:AC,Data!Z:Z,"TM",Data!V:V,Data!M570,AA:AA,"H"),IF(Data!Z570="AZM",SUMIFS(Data!AC:AC,Data!Z:Z,"TM",Data!U:U,Data!M570,AA:AA,"H"),IF(Data!Z570="Zone",SUMIFS(Data!AC:AC,Data!Z:Z,"TM",Data!T:T,Data!M570,AA:AA,"H"),IF(Data!Z570="Region",SUMIFS(Data!AC:AC,Data!Z:Z,"TM",Data!S:S,Data!M570,AA:AA,"H"),IF(Data!Z570="Country",SUMIFS(Data!AC:AC,Data!Z:Z,"TM",Data!R:R,Data!M570,AA:AA,"H"),"")))))))</f>
        <v>0</v>
      </c>
      <c r="AD570" s="18">
        <f>IF(Z570="TM",0,IF(Data!Z570="AAM",SUMIFS(Data!AD:AD,Data!Z:Z,"TM",Data!X:X,Data!M570,AA:AA,"H"),IF(Data!Z570="AM",SUMIFS(Data!AD:AD,Data!Z:Z,"TM",Data!V:V,Data!M570,AA:AA,"H"),IF(Data!Z570="AZM",SUMIFS(Data!AD:AD,Data!Z:Z,"TM",Data!U:U,Data!M570,AA:AA,"H"),IF(Data!Z570="Zone",SUMIFS(Data!AD:AD,Data!Z:Z,"TM",Data!T:T,Data!M570,AA:AA,"H"),IF(Data!Z570="Region",SUMIFS(Data!AD:AD,Data!Z:Z,"TM",Data!S:S,Data!M570,AA:AA,"H"),IF(Data!Z570="Country",SUMIFS(Data!AD:AD,Data!Z:Z,"TM",Data!R:R,Data!M570,AA:AA,"H"),"")))))))</f>
        <v>0</v>
      </c>
      <c r="AE570" s="27">
        <f t="shared" si="145"/>
        <v>0</v>
      </c>
      <c r="AF570" s="26">
        <f t="shared" si="146"/>
        <v>0</v>
      </c>
      <c r="AG570" s="26">
        <f t="shared" si="147"/>
        <v>0</v>
      </c>
      <c r="AH570" s="26">
        <f t="shared" si="148"/>
        <v>0</v>
      </c>
      <c r="AJ570" s="28">
        <f>IF(Z570="TM",IF(AA570="U",(SUMIFS(Orders!AG:AG,Orders!AD:AD,Data!M570,Orders!W:W,0,Orders!X:X,0)+SUMIFS(Orders!AG:AG,Orders!AD:AD,Data!M570,Orders!W:W,1,Orders!X:X,1))/12000,0),IF(Data!Z570="AAM",SUMIFS(Data!AJ:AJ,Data!Z:Z,"TM",Data!X:X,Data!M570,AA:AA,"U"),IF(Data!Z570="AM",SUMIFS(Data!AJ:AJ,Data!Z:Z,"TM",Data!V:V,Data!M570,AA:AA,"U"),IF(Data!Z570="AZM",SUMIFS(Data!AJ:AJ,Data!Z:Z,"TM",Data!U:U,Data!M570,AA:AA,"U"),IF(Data!Z570="Zone",SUMIFS(Data!AJ:AJ,Data!Z:Z,"TM",Data!T:T,Data!M570,AA:AA,"U"),IF(Data!Z570="Region",SUMIFS(Data!AJ:AJ,Data!Z:Z,"TM",Data!S:S,Data!M570,AA:AA,"U"),IF(Data!Z570="Country",SUMIFS(Data!AJ:AJ,Data!Z:Z,"TM",Data!R:R,Data!M570,AA:AA,"U"),"")))))))</f>
        <v>0</v>
      </c>
      <c r="AK570" s="18">
        <f>IF(Z570="TM",IF(AA570="U",(SUMIFS(Orders!AG:AG,Orders!AD:AD,Data!M570,Orders!W:W,0,Orders!X:X,0)+SUMIFS(Orders!AG:AG,Orders!AD:AD,Data!M570,Orders!W:W,1,Orders!X:X,1)),0),IF(Data!Z570="AAM",SUMIFS(Data!AK:AK,Data!Z:Z,"TM",Data!X:X,Data!M570,AA:AA,"U"),IF(Data!Z570="AM",SUMIFS(Data!AK:AK,Data!Z:Z,"TM",Data!V:V,Data!M570,AA:AA,"U"),IF(Data!Z570="AZM",SUMIFS(Data!AK:AK,Data!Z:Z,"TM",Data!U:U,Data!M570,AA:AA,"U"),IF(Data!Z570="Zone",SUMIFS(Data!AK:AK,Data!Z:Z,"TM",Data!T:T,Data!M570,AA:AA,"U"),IF(Data!Z570="Region",SUMIFS(Data!AK:AK,Data!Z:Z,"TM",Data!S:S,Data!M570,AA:AA,"U"),IF(Data!Z570="Country",SUMIFS(Data!AK:AK,Data!Z:Z,"TM",Data!R:R,Data!M570,AA:AA,"U"),"")))))))</f>
        <v>0</v>
      </c>
      <c r="AL570" s="18">
        <f>IF(Z570="TM",12000*0,IF(Data!Z570="AAM",SUMIFS(Data!AL:AL,Data!Z:Z,"TM",Data!X:X,Data!M570,AA:AA,"H"),IF(Data!Z570="AM",SUMIFS(Data!AL:AL,Data!Z:Z,"TM",Data!V:V,Data!M570,AA:AA,"H"),IF(Data!Z570="AZM",SUMIFS(Data!AL:AL,Data!Z:Z,"TM",Data!U:U,Data!M570,AA:AA,"H"),IF(Data!Z570="Zone",SUMIFS(Data!AL:AL,Data!Z:Z,"TM",Data!T:T,Data!M570,AA:AA,"H"),IF(Data!Z570="Region",SUMIFS(Data!AL:AL,Data!Z:Z,"TM",Data!S:S,Data!M570,AA:AA,"H"),IF(Data!Z570="Country",SUMIFS(Data!AL:AL,Data!Z:Z,"TM",Data!R:R,Data!M570,AA:AA,"H"),"")))))))</f>
        <v>0</v>
      </c>
      <c r="AM570" s="27">
        <f t="shared" si="149"/>
        <v>0</v>
      </c>
      <c r="AN570" s="26">
        <f t="shared" si="150"/>
        <v>0</v>
      </c>
      <c r="AO570" s="26">
        <f t="shared" si="151"/>
        <v>0</v>
      </c>
      <c r="AQ570" s="28">
        <f t="shared" si="152"/>
        <v>0</v>
      </c>
      <c r="AR570" s="18">
        <f t="shared" si="153"/>
        <v>0</v>
      </c>
      <c r="AS570" s="18">
        <f t="shared" si="154"/>
        <v>0</v>
      </c>
      <c r="AT570" s="27">
        <f t="shared" si="155"/>
        <v>0</v>
      </c>
      <c r="AU570" s="27"/>
      <c r="AV570" s="27"/>
      <c r="AW570" s="18">
        <f>IF(Z570="TM",(COUNTIFS(Orders!AD:AD,Data!M570,Orders!W:W,0,Orders!X:X,0,Orders!S:S,"*Ray*")+COUNTIFS(Orders!AD:AD,Data!M570,Orders!W:W,1,Orders!X:X,1,Orders!S:S,"*Ray*")+COUNTIFS(Orders!AD:AD,Data!M570,Orders!W:W,0,Orders!X:X,0,Orders!S:S,"*Fabric*")+COUNTIFS(Orders!AD:AD,Data!M570,Orders!W:W,1,Orders!X:X,1,Orders!S:S,"*Fabric*")),IF(Data!Z570="AAM",SUMIFS(Data!AW:AW,Data!Z:Z,"TM",Data!X:X,Data!M570),IF(Data!Z570="AM",SUMIFS(Data!AW:AW,Data!Z:Z,"TM",Data!V:V,Data!M570),IF(Data!Z570="AZM",SUMIFS(Data!AW:AW,Data!Z:Z,"TM",Data!U:U,Data!M570),IF(Data!Z570="Zone",SUMIFS(Data!AW:AW,Data!Z:Z,"TM",Data!T:T,Data!M570),IF(Data!Z570="Region",SUMIFS(Data!AW:AW,Data!Z:Z,"TM",Data!S:S,Data!M570),IF(Data!Z570="Country",SUMIFS(Data!AW:AW,Data!Z:Z,"TM",Data!R:R,Data!M570),0)))))))</f>
        <v>0</v>
      </c>
      <c r="AX570" s="18">
        <f>IF(Z570="TM",(COUNTIFS(Orders!AD:AD,Data!M570,Orders!W:W,0,Orders!X:X,0,Orders!S:S,"*Starter*")+COUNTIFS(Orders!AD:AD,Data!M570,Orders!W:W,1,Orders!X:X,1,Orders!S:S,"*Starter*")),IF(Data!Z570="AAM",SUMIFS(Data!AX:AX,Data!Z:Z,"TM",Data!X:X,Data!M570),IF(Data!Z570="AM",SUMIFS(Data!AX:AX,Data!Z:Z,"TM",Data!V:V,Data!M570),IF(Data!Z570="AZM",SUMIFS(Data!AX:AX,Data!Z:Z,"TM",Data!U:U,Data!M570),IF(Data!Z570="Zone",SUMIFS(Data!AX:AX,Data!Z:Z,"TM",Data!T:T,Data!M570),IF(Data!Z570="Region",SUMIFS(Data!AX:AX,Data!Z:Z,"TM",Data!S:S,Data!M570),IF(Data!Z570="Country",SUMIFS(Data!AX:AX,Data!Z:Z,"TM",Data!R:R,Data!M570),0)))))))</f>
        <v>0</v>
      </c>
      <c r="AY570" s="18">
        <f>IF(Z570="TM",(COUNTIFS(Orders!AD:AD,Data!M570,Orders!W:W,0,Orders!X:X,0,Orders!S:S,"*Pro*")+COUNTIFS(Orders!AD:AD,Data!M570,Orders!W:W,1,Orders!X:X,1,Orders!S:S,"*Pro*")),IF(Data!Z570="AAM",SUMIFS(Data!AY:AY,Data!Z:Z,"TM",Data!X:X,Data!M570),IF(Data!Z570="AM",SUMIFS(Data!AY:AY,Data!Z:Z,"TM",Data!V:V,Data!M570),IF(Data!Z570="AZM",SUMIFS(Data!AY:AY,Data!Z:Z,"TM",Data!U:U,Data!M570),IF(Data!Z570="Zone",SUMIFS(Data!AY:AY,Data!Z:Z,"TM",Data!T:T,Data!M570),IF(Data!Z570="Region",SUMIFS(Data!AY:AY,Data!Z:Z,"TM",Data!S:S,Data!M570),IF(Data!Z570="Country",SUMIFS(Data!AY:AY,Data!Z:Z,"TM",Data!R:R,Data!M570),0)))))))</f>
        <v>0</v>
      </c>
      <c r="AZ570" s="18">
        <f>IF(Z570="TM",(COUNTIFS(Orders!AD:AD,Data!M570,Orders!W:W,0,Orders!X:X,0,Orders!S:S,"*Tab*")+COUNTIFS(Orders!AD:AD,Data!M570,Orders!W:W,1,Orders!X:X,1,Orders!S:S,"*Tab*")),IF(Data!Z570="AAM",SUMIFS(Data!AZ:AZ,Data!Z:Z,"TM",Data!X:X,Data!M570),IF(Data!Z570="AM",SUMIFS(Data!AZ:AZ,Data!Z:Z,"TM",Data!V:V,Data!M570),IF(Data!Z570="AZM",SUMIFS(Data!AZ:AZ,Data!Z:Z,"TM",Data!U:U,Data!M570),IF(Data!Z570="Zone",SUMIFS(Data!AZ:AZ,Data!Z:Z,"TM",Data!T:T,Data!M570),IF(Data!Z570="Region",SUMIFS(Data!AZ:AZ,Data!Z:Z,"TM",Data!S:S,Data!M570),IF(Data!Z570="Country",SUMIFS(Data!AZ:AZ,Data!Z:Z,"TM",Data!R:R,Data!M570),0)))))))</f>
        <v>0</v>
      </c>
      <c r="BA570" s="18">
        <f>IF(Z570="TM",(COUNTIFS(Orders!AD:AD,Data!M570,Orders!W:W,0,Orders!X:X,0,Orders!S:S,"*Dental*")+COUNTIFS(Orders!AD:AD,Data!M570,Orders!W:W,1,Orders!X:X,1,Orders!S:S,"*Dental*")+COUNTIFS(Orders!AD:AD,Data!M570,Orders!W:W,0,Orders!X:X,0,Orders!S:S,"*Pediatric*")+COUNTIFS(Orders!AD:AD,Data!M570,Orders!W:W,1,Orders!X:X,1,Orders!S:S,"*Pediatric*")),IF(Data!Z570="AAM",SUMIFS(Data!BA:BA,Data!Z:Z,"TM",Data!X:X,Data!M570),IF(Data!Z570="AM",SUMIFS(Data!BA:BA,Data!Z:Z,"TM",Data!V:V,Data!M570),IF(Data!Z570="AZM",SUMIFS(Data!BA:BA,Data!Z:Z,"TM",Data!U:U,Data!M570),IF(Data!Z570="Zone",SUMIFS(Data!BA:BA,Data!Z:Z,"TM",Data!T:T,Data!M570),IF(Data!Z570="Region",SUMIFS(Data!BA:BA,Data!Z:Z,"TM",Data!S:S,Data!M570),IF(Data!Z570="Country",SUMIFS(Data!BA:BA,Data!Z:Z,"TM",Data!R:R,Data!M570),0)))))))</f>
        <v>0</v>
      </c>
      <c r="BB570" s="18">
        <f>IF(Z570="TM",(COUNTIFS(Orders!AD:AD,Data!M570,Orders!W:W,0,Orders!X:X,0,Orders!S:S,"*Fabric*")+COUNTIFS(Orders!AD:AD,Data!M570,Orders!W:W,1,Orders!X:X,1,Orders!S:S,"*Fabric*")),IF(Data!Z570="AAM",SUMIFS(Data!BB:BB,Data!Z:Z,"TM",Data!X:X,Data!M570),IF(Data!Z570="AM",SUMIFS(Data!BB:BB,Data!Z:Z,"TM",Data!V:V,Data!M570),IF(Data!Z570="AZM",SUMIFS(Data!BB:BB,Data!Z:Z,"TM",Data!U:U,Data!M570),IF(Data!Z570="Zone",SUMIFS(Data!BB:BB,Data!Z:Z,"TM",Data!T:T,Data!M570),IF(Data!Z570="Region",SUMIFS(Data!BB:BB,Data!Z:Z,"TM",Data!S:S,Data!M570),IF(Data!Z570="Country",SUMIFS(Data!BB:BB,Data!Z:Z,"TM",Data!R:R,Data!M570),0)))))))</f>
        <v>0</v>
      </c>
    </row>
    <row r="571" spans="1:54" ht="15.75" x14ac:dyDescent="0.3">
      <c r="A571" s="33" t="str">
        <f t="shared" si="156"/>
        <v/>
      </c>
      <c r="B571" s="33" t="b">
        <f t="shared" si="157"/>
        <v>1</v>
      </c>
      <c r="C571" s="33" t="e">
        <f>IF(ISERROR(SMALL($D$4:$D$594,E571)),””,SMALL($D$4:$D$594,E571))</f>
        <v>#NAME?</v>
      </c>
      <c r="D571" s="34" t="str">
        <f t="shared" si="158"/>
        <v/>
      </c>
      <c r="E571" s="33">
        <f>ROWS($E$4:E571)</f>
        <v>568</v>
      </c>
      <c r="F571" s="33">
        <f t="shared" si="159"/>
        <v>0</v>
      </c>
      <c r="G571" s="33">
        <f>IF(OR(Report!$C$7="",Report!$C$7="All Levels"),1,IF(Report!$C$7=Data!Z571,1,0))</f>
        <v>0</v>
      </c>
      <c r="H571" s="33">
        <f t="shared" si="160"/>
        <v>1</v>
      </c>
      <c r="I571" s="33">
        <f t="shared" si="161"/>
        <v>3</v>
      </c>
      <c r="J571" s="33">
        <f>IF(OR(Report!$F$7="",Report!$F$7="All AMs"),1,IF(Report!$F$7=Data!W571,1,0))</f>
        <v>1</v>
      </c>
      <c r="K571" s="33">
        <f>IF(OR(Report!$E$7="",Report!$E$7="All Zones"),1,IF(Report!$E$7=Data!P571,1,0))</f>
        <v>1</v>
      </c>
      <c r="L571" s="33">
        <f>IF(OR(Report!$D$7="",Report!$D$7="All Regions"),1,IF(Report!$D$7=Data!O571,1,0))</f>
        <v>1</v>
      </c>
      <c r="M571" s="67" t="s">
        <v>1424</v>
      </c>
      <c r="N571" s="67" t="s">
        <v>1425</v>
      </c>
      <c r="O571" s="68" t="s">
        <v>21</v>
      </c>
      <c r="P571" s="68" t="s">
        <v>692</v>
      </c>
      <c r="Q571" s="68" t="s">
        <v>856</v>
      </c>
      <c r="R571" s="67" t="s">
        <v>777</v>
      </c>
      <c r="S571" s="67" t="s">
        <v>757</v>
      </c>
      <c r="T571" s="67" t="s">
        <v>761</v>
      </c>
      <c r="U571" s="67" t="s">
        <v>790</v>
      </c>
      <c r="V571" s="67" t="s">
        <v>865</v>
      </c>
      <c r="W571" s="67" t="s">
        <v>744</v>
      </c>
      <c r="X571" s="67"/>
      <c r="Y571" s="68" t="s">
        <v>361</v>
      </c>
      <c r="Z571" s="68" t="s">
        <v>13</v>
      </c>
      <c r="AA571" s="68" t="s">
        <v>925</v>
      </c>
      <c r="AB571" s="18">
        <f>IF(Z571="TM",IF(AA571="H",(COUNTIFS(Orders!AD:AD,Data!M571,Orders!W:W,0,Orders!X:X,0)+COUNTIFS(Orders!AD:AD,Data!M571,Orders!W:W,1,Orders!X:X,1)),0),IF(Data!Z571="AAM",SUMIFS(Data!AB:AB,Data!Z:Z,"TM",Data!X:X,Data!M571,AA:AA,"H"),IF(Data!Z571="AM",SUMIFS(Data!AB:AB,Data!Z:Z,"TM",Data!V:V,Data!M571,AA:AA,"H"),IF(Data!Z571="AZM",SUMIFS(Data!AB:AB,Data!Z:Z,"TM",Data!U:U,Data!M571,AA:AA,"H"),IF(Data!Z571="ZM",SUMIFS(Data!AB:AB,Data!Z:Z,"TM",Data!T:T,Data!M571,AA:AA,"H"),IF(Data!Z571="RM",SUMIFS(Data!AB:AB,Data!Z:Z,"TM",Data!S:S,Data!M571,AA:AA,"H"),IF(Data!Z571="CM",SUMIFS(Data!AB:AB,Data!Z:Z,"TM",Data!R:R,Data!M571,AA:AA,"H"),"")))))))</f>
        <v>0</v>
      </c>
      <c r="AC571" s="28">
        <f>IF(Z571="TM",IF(AA571="H",(SUMIFS(Orders!AG:AG,Orders!AD:AD,Data!M571,Orders!W:W,0,Orders!X:X,0)+SUMIFS(Orders!AG:AG,Orders!AD:AD,Data!M571,Orders!W:W,1,Orders!X:X,1))/12000,0),IF(Data!Z571="AAM",SUMIFS(Data!AC:AC,Data!Z:Z,"TM",Data!X:X,Data!M571,AA:AA,"H"),IF(Data!Z571="AM",SUMIFS(Data!AC:AC,Data!Z:Z,"TM",Data!V:V,Data!M571,AA:AA,"H"),IF(Data!Z571="AZM",SUMIFS(Data!AC:AC,Data!Z:Z,"TM",Data!U:U,Data!M571,AA:AA,"H"),IF(Data!Z571="Zone",SUMIFS(Data!AC:AC,Data!Z:Z,"TM",Data!T:T,Data!M571,AA:AA,"H"),IF(Data!Z571="Region",SUMIFS(Data!AC:AC,Data!Z:Z,"TM",Data!S:S,Data!M571,AA:AA,"H"),IF(Data!Z571="Country",SUMIFS(Data!AC:AC,Data!Z:Z,"TM",Data!R:R,Data!M571,AA:AA,"H"),"")))))))</f>
        <v>0</v>
      </c>
      <c r="AD571" s="18">
        <f>IF(Z571="TM",0,IF(Data!Z571="AAM",SUMIFS(Data!AD:AD,Data!Z:Z,"TM",Data!X:X,Data!M571,AA:AA,"H"),IF(Data!Z571="AM",SUMIFS(Data!AD:AD,Data!Z:Z,"TM",Data!V:V,Data!M571,AA:AA,"H"),IF(Data!Z571="AZM",SUMIFS(Data!AD:AD,Data!Z:Z,"TM",Data!U:U,Data!M571,AA:AA,"H"),IF(Data!Z571="Zone",SUMIFS(Data!AD:AD,Data!Z:Z,"TM",Data!T:T,Data!M571,AA:AA,"H"),IF(Data!Z571="Region",SUMIFS(Data!AD:AD,Data!Z:Z,"TM",Data!S:S,Data!M571,AA:AA,"H"),IF(Data!Z571="Country",SUMIFS(Data!AD:AD,Data!Z:Z,"TM",Data!R:R,Data!M571,AA:AA,"H"),"")))))))</f>
        <v>0</v>
      </c>
      <c r="AE571" s="27">
        <f t="shared" si="145"/>
        <v>0</v>
      </c>
      <c r="AF571" s="26">
        <f t="shared" si="146"/>
        <v>0</v>
      </c>
      <c r="AG571" s="26">
        <f t="shared" si="147"/>
        <v>0</v>
      </c>
      <c r="AH571" s="26">
        <f t="shared" si="148"/>
        <v>0</v>
      </c>
      <c r="AJ571" s="28">
        <f>IF(Z571="TM",IF(AA571="U",(SUMIFS(Orders!AG:AG,Orders!AD:AD,Data!M571,Orders!W:W,0,Orders!X:X,0)+SUMIFS(Orders!AG:AG,Orders!AD:AD,Data!M571,Orders!W:W,1,Orders!X:X,1))/12000,0),IF(Data!Z571="AAM",SUMIFS(Data!AJ:AJ,Data!Z:Z,"TM",Data!X:X,Data!M571,AA:AA,"U"),IF(Data!Z571="AM",SUMIFS(Data!AJ:AJ,Data!Z:Z,"TM",Data!V:V,Data!M571,AA:AA,"U"),IF(Data!Z571="AZM",SUMIFS(Data!AJ:AJ,Data!Z:Z,"TM",Data!U:U,Data!M571,AA:AA,"U"),IF(Data!Z571="Zone",SUMIFS(Data!AJ:AJ,Data!Z:Z,"TM",Data!T:T,Data!M571,AA:AA,"U"),IF(Data!Z571="Region",SUMIFS(Data!AJ:AJ,Data!Z:Z,"TM",Data!S:S,Data!M571,AA:AA,"U"),IF(Data!Z571="Country",SUMIFS(Data!AJ:AJ,Data!Z:Z,"TM",Data!R:R,Data!M571,AA:AA,"U"),"")))))))</f>
        <v>0</v>
      </c>
      <c r="AK571" s="18">
        <f>IF(Z571="TM",IF(AA571="U",(SUMIFS(Orders!AG:AG,Orders!AD:AD,Data!M571,Orders!W:W,0,Orders!X:X,0)+SUMIFS(Orders!AG:AG,Orders!AD:AD,Data!M571,Orders!W:W,1,Orders!X:X,1)),0),IF(Data!Z571="AAM",SUMIFS(Data!AK:AK,Data!Z:Z,"TM",Data!X:X,Data!M571,AA:AA,"U"),IF(Data!Z571="AM",SUMIFS(Data!AK:AK,Data!Z:Z,"TM",Data!V:V,Data!M571,AA:AA,"U"),IF(Data!Z571="AZM",SUMIFS(Data!AK:AK,Data!Z:Z,"TM",Data!U:U,Data!M571,AA:AA,"U"),IF(Data!Z571="Zone",SUMIFS(Data!AK:AK,Data!Z:Z,"TM",Data!T:T,Data!M571,AA:AA,"U"),IF(Data!Z571="Region",SUMIFS(Data!AK:AK,Data!Z:Z,"TM",Data!S:S,Data!M571,AA:AA,"U"),IF(Data!Z571="Country",SUMIFS(Data!AK:AK,Data!Z:Z,"TM",Data!R:R,Data!M571,AA:AA,"U"),"")))))))</f>
        <v>0</v>
      </c>
      <c r="AL571" s="18">
        <f>IF(Z571="TM",12000*0,IF(Data!Z571="AAM",SUMIFS(Data!AL:AL,Data!Z:Z,"TM",Data!X:X,Data!M571,AA:AA,"H"),IF(Data!Z571="AM",SUMIFS(Data!AL:AL,Data!Z:Z,"TM",Data!V:V,Data!M571,AA:AA,"H"),IF(Data!Z571="AZM",SUMIFS(Data!AL:AL,Data!Z:Z,"TM",Data!U:U,Data!M571,AA:AA,"H"),IF(Data!Z571="Zone",SUMIFS(Data!AL:AL,Data!Z:Z,"TM",Data!T:T,Data!M571,AA:AA,"H"),IF(Data!Z571="Region",SUMIFS(Data!AL:AL,Data!Z:Z,"TM",Data!S:S,Data!M571,AA:AA,"H"),IF(Data!Z571="Country",SUMIFS(Data!AL:AL,Data!Z:Z,"TM",Data!R:R,Data!M571,AA:AA,"H"),"")))))))</f>
        <v>0</v>
      </c>
      <c r="AM571" s="27">
        <f t="shared" si="149"/>
        <v>0</v>
      </c>
      <c r="AN571" s="26">
        <f t="shared" si="150"/>
        <v>0</v>
      </c>
      <c r="AO571" s="26">
        <f t="shared" si="151"/>
        <v>0</v>
      </c>
      <c r="AQ571" s="28">
        <f t="shared" si="152"/>
        <v>0</v>
      </c>
      <c r="AR571" s="18">
        <f t="shared" si="153"/>
        <v>0</v>
      </c>
      <c r="AS571" s="18">
        <f t="shared" si="154"/>
        <v>0</v>
      </c>
      <c r="AT571" s="27">
        <f t="shared" si="155"/>
        <v>0</v>
      </c>
      <c r="AU571" s="27"/>
      <c r="AV571" s="27"/>
      <c r="AW571" s="18">
        <f>IF(Z571="TM",(COUNTIFS(Orders!AD:AD,Data!M571,Orders!W:W,0,Orders!X:X,0,Orders!S:S,"*Ray*")+COUNTIFS(Orders!AD:AD,Data!M571,Orders!W:W,1,Orders!X:X,1,Orders!S:S,"*Ray*")+COUNTIFS(Orders!AD:AD,Data!M571,Orders!W:W,0,Orders!X:X,0,Orders!S:S,"*Fabric*")+COUNTIFS(Orders!AD:AD,Data!M571,Orders!W:W,1,Orders!X:X,1,Orders!S:S,"*Fabric*")),IF(Data!Z571="AAM",SUMIFS(Data!AW:AW,Data!Z:Z,"TM",Data!X:X,Data!M571),IF(Data!Z571="AM",SUMIFS(Data!AW:AW,Data!Z:Z,"TM",Data!V:V,Data!M571),IF(Data!Z571="AZM",SUMIFS(Data!AW:AW,Data!Z:Z,"TM",Data!U:U,Data!M571),IF(Data!Z571="Zone",SUMIFS(Data!AW:AW,Data!Z:Z,"TM",Data!T:T,Data!M571),IF(Data!Z571="Region",SUMIFS(Data!AW:AW,Data!Z:Z,"TM",Data!S:S,Data!M571),IF(Data!Z571="Country",SUMIFS(Data!AW:AW,Data!Z:Z,"TM",Data!R:R,Data!M571),0)))))))</f>
        <v>0</v>
      </c>
      <c r="AX571" s="18">
        <f>IF(Z571="TM",(COUNTIFS(Orders!AD:AD,Data!M571,Orders!W:W,0,Orders!X:X,0,Orders!S:S,"*Starter*")+COUNTIFS(Orders!AD:AD,Data!M571,Orders!W:W,1,Orders!X:X,1,Orders!S:S,"*Starter*")),IF(Data!Z571="AAM",SUMIFS(Data!AX:AX,Data!Z:Z,"TM",Data!X:X,Data!M571),IF(Data!Z571="AM",SUMIFS(Data!AX:AX,Data!Z:Z,"TM",Data!V:V,Data!M571),IF(Data!Z571="AZM",SUMIFS(Data!AX:AX,Data!Z:Z,"TM",Data!U:U,Data!M571),IF(Data!Z571="Zone",SUMIFS(Data!AX:AX,Data!Z:Z,"TM",Data!T:T,Data!M571),IF(Data!Z571="Region",SUMIFS(Data!AX:AX,Data!Z:Z,"TM",Data!S:S,Data!M571),IF(Data!Z571="Country",SUMIFS(Data!AX:AX,Data!Z:Z,"TM",Data!R:R,Data!M571),0)))))))</f>
        <v>0</v>
      </c>
      <c r="AY571" s="18">
        <f>IF(Z571="TM",(COUNTIFS(Orders!AD:AD,Data!M571,Orders!W:W,0,Orders!X:X,0,Orders!S:S,"*Pro*")+COUNTIFS(Orders!AD:AD,Data!M571,Orders!W:W,1,Orders!X:X,1,Orders!S:S,"*Pro*")),IF(Data!Z571="AAM",SUMIFS(Data!AY:AY,Data!Z:Z,"TM",Data!X:X,Data!M571),IF(Data!Z571="AM",SUMIFS(Data!AY:AY,Data!Z:Z,"TM",Data!V:V,Data!M571),IF(Data!Z571="AZM",SUMIFS(Data!AY:AY,Data!Z:Z,"TM",Data!U:U,Data!M571),IF(Data!Z571="Zone",SUMIFS(Data!AY:AY,Data!Z:Z,"TM",Data!T:T,Data!M571),IF(Data!Z571="Region",SUMIFS(Data!AY:AY,Data!Z:Z,"TM",Data!S:S,Data!M571),IF(Data!Z571="Country",SUMIFS(Data!AY:AY,Data!Z:Z,"TM",Data!R:R,Data!M571),0)))))))</f>
        <v>0</v>
      </c>
      <c r="AZ571" s="18">
        <f>IF(Z571="TM",(COUNTIFS(Orders!AD:AD,Data!M571,Orders!W:W,0,Orders!X:X,0,Orders!S:S,"*Tab*")+COUNTIFS(Orders!AD:AD,Data!M571,Orders!W:W,1,Orders!X:X,1,Orders!S:S,"*Tab*")),IF(Data!Z571="AAM",SUMIFS(Data!AZ:AZ,Data!Z:Z,"TM",Data!X:X,Data!M571),IF(Data!Z571="AM",SUMIFS(Data!AZ:AZ,Data!Z:Z,"TM",Data!V:V,Data!M571),IF(Data!Z571="AZM",SUMIFS(Data!AZ:AZ,Data!Z:Z,"TM",Data!U:U,Data!M571),IF(Data!Z571="Zone",SUMIFS(Data!AZ:AZ,Data!Z:Z,"TM",Data!T:T,Data!M571),IF(Data!Z571="Region",SUMIFS(Data!AZ:AZ,Data!Z:Z,"TM",Data!S:S,Data!M571),IF(Data!Z571="Country",SUMIFS(Data!AZ:AZ,Data!Z:Z,"TM",Data!R:R,Data!M571),0)))))))</f>
        <v>0</v>
      </c>
      <c r="BA571" s="18">
        <f>IF(Z571="TM",(COUNTIFS(Orders!AD:AD,Data!M571,Orders!W:W,0,Orders!X:X,0,Orders!S:S,"*Dental*")+COUNTIFS(Orders!AD:AD,Data!M571,Orders!W:W,1,Orders!X:X,1,Orders!S:S,"*Dental*")+COUNTIFS(Orders!AD:AD,Data!M571,Orders!W:W,0,Orders!X:X,0,Orders!S:S,"*Pediatric*")+COUNTIFS(Orders!AD:AD,Data!M571,Orders!W:W,1,Orders!X:X,1,Orders!S:S,"*Pediatric*")),IF(Data!Z571="AAM",SUMIFS(Data!BA:BA,Data!Z:Z,"TM",Data!X:X,Data!M571),IF(Data!Z571="AM",SUMIFS(Data!BA:BA,Data!Z:Z,"TM",Data!V:V,Data!M571),IF(Data!Z571="AZM",SUMIFS(Data!BA:BA,Data!Z:Z,"TM",Data!U:U,Data!M571),IF(Data!Z571="Zone",SUMIFS(Data!BA:BA,Data!Z:Z,"TM",Data!T:T,Data!M571),IF(Data!Z571="Region",SUMIFS(Data!BA:BA,Data!Z:Z,"TM",Data!S:S,Data!M571),IF(Data!Z571="Country",SUMIFS(Data!BA:BA,Data!Z:Z,"TM",Data!R:R,Data!M571),0)))))))</f>
        <v>0</v>
      </c>
      <c r="BB571" s="18">
        <f>IF(Z571="TM",(COUNTIFS(Orders!AD:AD,Data!M571,Orders!W:W,0,Orders!X:X,0,Orders!S:S,"*Fabric*")+COUNTIFS(Orders!AD:AD,Data!M571,Orders!W:W,1,Orders!X:X,1,Orders!S:S,"*Fabric*")),IF(Data!Z571="AAM",SUMIFS(Data!BB:BB,Data!Z:Z,"TM",Data!X:X,Data!M571),IF(Data!Z571="AM",SUMIFS(Data!BB:BB,Data!Z:Z,"TM",Data!V:V,Data!M571),IF(Data!Z571="AZM",SUMIFS(Data!BB:BB,Data!Z:Z,"TM",Data!U:U,Data!M571),IF(Data!Z571="Zone",SUMIFS(Data!BB:BB,Data!Z:Z,"TM",Data!T:T,Data!M571),IF(Data!Z571="Region",SUMIFS(Data!BB:BB,Data!Z:Z,"TM",Data!S:S,Data!M571),IF(Data!Z571="Country",SUMIFS(Data!BB:BB,Data!Z:Z,"TM",Data!R:R,Data!M571),0)))))))</f>
        <v>0</v>
      </c>
    </row>
    <row r="572" spans="1:54" ht="15.75" x14ac:dyDescent="0.3">
      <c r="A572" s="33" t="str">
        <f t="shared" si="156"/>
        <v/>
      </c>
      <c r="B572" s="33" t="b">
        <f t="shared" si="157"/>
        <v>1</v>
      </c>
      <c r="C572" s="33" t="e">
        <f>IF(ISERROR(SMALL($D$4:$D$594,E572)),””,SMALL($D$4:$D$594,E572))</f>
        <v>#NAME?</v>
      </c>
      <c r="D572" s="34" t="str">
        <f t="shared" si="158"/>
        <v/>
      </c>
      <c r="E572" s="33">
        <f>ROWS($E$4:E572)</f>
        <v>569</v>
      </c>
      <c r="F572" s="33">
        <f t="shared" si="159"/>
        <v>0</v>
      </c>
      <c r="G572" s="33">
        <f>IF(OR(Report!$C$7="",Report!$C$7="All Levels"),1,IF(Report!$C$7=Data!Z572,1,0))</f>
        <v>0</v>
      </c>
      <c r="H572" s="33">
        <f t="shared" si="160"/>
        <v>1</v>
      </c>
      <c r="I572" s="33">
        <f t="shared" si="161"/>
        <v>3</v>
      </c>
      <c r="J572" s="33">
        <f>IF(OR(Report!$F$7="",Report!$F$7="All AMs"),1,IF(Report!$F$7=Data!W572,1,0))</f>
        <v>1</v>
      </c>
      <c r="K572" s="33">
        <f>IF(OR(Report!$E$7="",Report!$E$7="All Zones"),1,IF(Report!$E$7=Data!P572,1,0))</f>
        <v>1</v>
      </c>
      <c r="L572" s="33">
        <f>IF(OR(Report!$D$7="",Report!$D$7="All Regions"),1,IF(Report!$D$7=Data!O572,1,0))</f>
        <v>1</v>
      </c>
      <c r="M572" s="67" t="s">
        <v>1426</v>
      </c>
      <c r="N572" s="67" t="s">
        <v>1427</v>
      </c>
      <c r="O572" s="68" t="s">
        <v>21</v>
      </c>
      <c r="P572" s="68" t="s">
        <v>692</v>
      </c>
      <c r="Q572" s="68" t="s">
        <v>856</v>
      </c>
      <c r="R572" s="67" t="s">
        <v>777</v>
      </c>
      <c r="S572" s="67" t="s">
        <v>757</v>
      </c>
      <c r="T572" s="67" t="s">
        <v>761</v>
      </c>
      <c r="U572" s="67" t="s">
        <v>790</v>
      </c>
      <c r="V572" s="67" t="s">
        <v>865</v>
      </c>
      <c r="W572" s="67" t="s">
        <v>744</v>
      </c>
      <c r="X572" s="67"/>
      <c r="Y572" s="68" t="s">
        <v>361</v>
      </c>
      <c r="Z572" s="68" t="s">
        <v>13</v>
      </c>
      <c r="AA572" s="68" t="s">
        <v>925</v>
      </c>
      <c r="AB572" s="18">
        <f>IF(Z572="TM",IF(AA572="H",(COUNTIFS(Orders!AD:AD,Data!M572,Orders!W:W,0,Orders!X:X,0)+COUNTIFS(Orders!AD:AD,Data!M572,Orders!W:W,1,Orders!X:X,1)),0),IF(Data!Z572="AAM",SUMIFS(Data!AB:AB,Data!Z:Z,"TM",Data!X:X,Data!M572,AA:AA,"H"),IF(Data!Z572="AM",SUMIFS(Data!AB:AB,Data!Z:Z,"TM",Data!V:V,Data!M572,AA:AA,"H"),IF(Data!Z572="AZM",SUMIFS(Data!AB:AB,Data!Z:Z,"TM",Data!U:U,Data!M572,AA:AA,"H"),IF(Data!Z572="ZM",SUMIFS(Data!AB:AB,Data!Z:Z,"TM",Data!T:T,Data!M572,AA:AA,"H"),IF(Data!Z572="RM",SUMIFS(Data!AB:AB,Data!Z:Z,"TM",Data!S:S,Data!M572,AA:AA,"H"),IF(Data!Z572="CM",SUMIFS(Data!AB:AB,Data!Z:Z,"TM",Data!R:R,Data!M572,AA:AA,"H"),"")))))))</f>
        <v>0</v>
      </c>
      <c r="AC572" s="28">
        <f>IF(Z572="TM",IF(AA572="H",(SUMIFS(Orders!AG:AG,Orders!AD:AD,Data!M572,Orders!W:W,0,Orders!X:X,0)+SUMIFS(Orders!AG:AG,Orders!AD:AD,Data!M572,Orders!W:W,1,Orders!X:X,1))/12000,0),IF(Data!Z572="AAM",SUMIFS(Data!AC:AC,Data!Z:Z,"TM",Data!X:X,Data!M572,AA:AA,"H"),IF(Data!Z572="AM",SUMIFS(Data!AC:AC,Data!Z:Z,"TM",Data!V:V,Data!M572,AA:AA,"H"),IF(Data!Z572="AZM",SUMIFS(Data!AC:AC,Data!Z:Z,"TM",Data!U:U,Data!M572,AA:AA,"H"),IF(Data!Z572="Zone",SUMIFS(Data!AC:AC,Data!Z:Z,"TM",Data!T:T,Data!M572,AA:AA,"H"),IF(Data!Z572="Region",SUMIFS(Data!AC:AC,Data!Z:Z,"TM",Data!S:S,Data!M572,AA:AA,"H"),IF(Data!Z572="Country",SUMIFS(Data!AC:AC,Data!Z:Z,"TM",Data!R:R,Data!M572,AA:AA,"H"),"")))))))</f>
        <v>0</v>
      </c>
      <c r="AD572" s="18">
        <f>IF(Z572="TM",0,IF(Data!Z572="AAM",SUMIFS(Data!AD:AD,Data!Z:Z,"TM",Data!X:X,Data!M572,AA:AA,"H"),IF(Data!Z572="AM",SUMIFS(Data!AD:AD,Data!Z:Z,"TM",Data!V:V,Data!M572,AA:AA,"H"),IF(Data!Z572="AZM",SUMIFS(Data!AD:AD,Data!Z:Z,"TM",Data!U:U,Data!M572,AA:AA,"H"),IF(Data!Z572="Zone",SUMIFS(Data!AD:AD,Data!Z:Z,"TM",Data!T:T,Data!M572,AA:AA,"H"),IF(Data!Z572="Region",SUMIFS(Data!AD:AD,Data!Z:Z,"TM",Data!S:S,Data!M572,AA:AA,"H"),IF(Data!Z572="Country",SUMIFS(Data!AD:AD,Data!Z:Z,"TM",Data!R:R,Data!M572,AA:AA,"H"),"")))))))</f>
        <v>0</v>
      </c>
      <c r="AE572" s="27">
        <f t="shared" si="145"/>
        <v>0</v>
      </c>
      <c r="AF572" s="26">
        <f t="shared" si="146"/>
        <v>0</v>
      </c>
      <c r="AG572" s="26">
        <f t="shared" si="147"/>
        <v>0</v>
      </c>
      <c r="AH572" s="26">
        <f t="shared" si="148"/>
        <v>0</v>
      </c>
      <c r="AJ572" s="28">
        <f>IF(Z572="TM",IF(AA572="U",(SUMIFS(Orders!AG:AG,Orders!AD:AD,Data!M572,Orders!W:W,0,Orders!X:X,0)+SUMIFS(Orders!AG:AG,Orders!AD:AD,Data!M572,Orders!W:W,1,Orders!X:X,1))/12000,0),IF(Data!Z572="AAM",SUMIFS(Data!AJ:AJ,Data!Z:Z,"TM",Data!X:X,Data!M572,AA:AA,"U"),IF(Data!Z572="AM",SUMIFS(Data!AJ:AJ,Data!Z:Z,"TM",Data!V:V,Data!M572,AA:AA,"U"),IF(Data!Z572="AZM",SUMIFS(Data!AJ:AJ,Data!Z:Z,"TM",Data!U:U,Data!M572,AA:AA,"U"),IF(Data!Z572="Zone",SUMIFS(Data!AJ:AJ,Data!Z:Z,"TM",Data!T:T,Data!M572,AA:AA,"U"),IF(Data!Z572="Region",SUMIFS(Data!AJ:AJ,Data!Z:Z,"TM",Data!S:S,Data!M572,AA:AA,"U"),IF(Data!Z572="Country",SUMIFS(Data!AJ:AJ,Data!Z:Z,"TM",Data!R:R,Data!M572,AA:AA,"U"),"")))))))</f>
        <v>0</v>
      </c>
      <c r="AK572" s="18">
        <f>IF(Z572="TM",IF(AA572="U",(SUMIFS(Orders!AG:AG,Orders!AD:AD,Data!M572,Orders!W:W,0,Orders!X:X,0)+SUMIFS(Orders!AG:AG,Orders!AD:AD,Data!M572,Orders!W:W,1,Orders!X:X,1)),0),IF(Data!Z572="AAM",SUMIFS(Data!AK:AK,Data!Z:Z,"TM",Data!X:X,Data!M572,AA:AA,"U"),IF(Data!Z572="AM",SUMIFS(Data!AK:AK,Data!Z:Z,"TM",Data!V:V,Data!M572,AA:AA,"U"),IF(Data!Z572="AZM",SUMIFS(Data!AK:AK,Data!Z:Z,"TM",Data!U:U,Data!M572,AA:AA,"U"),IF(Data!Z572="Zone",SUMIFS(Data!AK:AK,Data!Z:Z,"TM",Data!T:T,Data!M572,AA:AA,"U"),IF(Data!Z572="Region",SUMIFS(Data!AK:AK,Data!Z:Z,"TM",Data!S:S,Data!M572,AA:AA,"U"),IF(Data!Z572="Country",SUMIFS(Data!AK:AK,Data!Z:Z,"TM",Data!R:R,Data!M572,AA:AA,"U"),"")))))))</f>
        <v>0</v>
      </c>
      <c r="AL572" s="18">
        <f>IF(Z572="TM",12000*0,IF(Data!Z572="AAM",SUMIFS(Data!AL:AL,Data!Z:Z,"TM",Data!X:X,Data!M572,AA:AA,"H"),IF(Data!Z572="AM",SUMIFS(Data!AL:AL,Data!Z:Z,"TM",Data!V:V,Data!M572,AA:AA,"H"),IF(Data!Z572="AZM",SUMIFS(Data!AL:AL,Data!Z:Z,"TM",Data!U:U,Data!M572,AA:AA,"H"),IF(Data!Z572="Zone",SUMIFS(Data!AL:AL,Data!Z:Z,"TM",Data!T:T,Data!M572,AA:AA,"H"),IF(Data!Z572="Region",SUMIFS(Data!AL:AL,Data!Z:Z,"TM",Data!S:S,Data!M572,AA:AA,"H"),IF(Data!Z572="Country",SUMIFS(Data!AL:AL,Data!Z:Z,"TM",Data!R:R,Data!M572,AA:AA,"H"),"")))))))</f>
        <v>0</v>
      </c>
      <c r="AM572" s="27">
        <f t="shared" si="149"/>
        <v>0</v>
      </c>
      <c r="AN572" s="26">
        <f t="shared" si="150"/>
        <v>0</v>
      </c>
      <c r="AO572" s="26">
        <f t="shared" si="151"/>
        <v>0</v>
      </c>
      <c r="AQ572" s="28">
        <f t="shared" si="152"/>
        <v>0</v>
      </c>
      <c r="AR572" s="18">
        <f t="shared" si="153"/>
        <v>0</v>
      </c>
      <c r="AS572" s="18">
        <f t="shared" si="154"/>
        <v>0</v>
      </c>
      <c r="AT572" s="27">
        <f t="shared" si="155"/>
        <v>0</v>
      </c>
      <c r="AU572" s="27"/>
      <c r="AV572" s="27"/>
      <c r="AW572" s="18">
        <f>IF(Z572="TM",(COUNTIFS(Orders!AD:AD,Data!M572,Orders!W:W,0,Orders!X:X,0,Orders!S:S,"*Ray*")+COUNTIFS(Orders!AD:AD,Data!M572,Orders!W:W,1,Orders!X:X,1,Orders!S:S,"*Ray*")+COUNTIFS(Orders!AD:AD,Data!M572,Orders!W:W,0,Orders!X:X,0,Orders!S:S,"*Fabric*")+COUNTIFS(Orders!AD:AD,Data!M572,Orders!W:W,1,Orders!X:X,1,Orders!S:S,"*Fabric*")),IF(Data!Z572="AAM",SUMIFS(Data!AW:AW,Data!Z:Z,"TM",Data!X:X,Data!M572),IF(Data!Z572="AM",SUMIFS(Data!AW:AW,Data!Z:Z,"TM",Data!V:V,Data!M572),IF(Data!Z572="AZM",SUMIFS(Data!AW:AW,Data!Z:Z,"TM",Data!U:U,Data!M572),IF(Data!Z572="Zone",SUMIFS(Data!AW:AW,Data!Z:Z,"TM",Data!T:T,Data!M572),IF(Data!Z572="Region",SUMIFS(Data!AW:AW,Data!Z:Z,"TM",Data!S:S,Data!M572),IF(Data!Z572="Country",SUMIFS(Data!AW:AW,Data!Z:Z,"TM",Data!R:R,Data!M572),0)))))))</f>
        <v>0</v>
      </c>
      <c r="AX572" s="18">
        <f>IF(Z572="TM",(COUNTIFS(Orders!AD:AD,Data!M572,Orders!W:W,0,Orders!X:X,0,Orders!S:S,"*Starter*")+COUNTIFS(Orders!AD:AD,Data!M572,Orders!W:W,1,Orders!X:X,1,Orders!S:S,"*Starter*")),IF(Data!Z572="AAM",SUMIFS(Data!AX:AX,Data!Z:Z,"TM",Data!X:X,Data!M572),IF(Data!Z572="AM",SUMIFS(Data!AX:AX,Data!Z:Z,"TM",Data!V:V,Data!M572),IF(Data!Z572="AZM",SUMIFS(Data!AX:AX,Data!Z:Z,"TM",Data!U:U,Data!M572),IF(Data!Z572="Zone",SUMIFS(Data!AX:AX,Data!Z:Z,"TM",Data!T:T,Data!M572),IF(Data!Z572="Region",SUMIFS(Data!AX:AX,Data!Z:Z,"TM",Data!S:S,Data!M572),IF(Data!Z572="Country",SUMIFS(Data!AX:AX,Data!Z:Z,"TM",Data!R:R,Data!M572),0)))))))</f>
        <v>0</v>
      </c>
      <c r="AY572" s="18">
        <f>IF(Z572="TM",(COUNTIFS(Orders!AD:AD,Data!M572,Orders!W:W,0,Orders!X:X,0,Orders!S:S,"*Pro*")+COUNTIFS(Orders!AD:AD,Data!M572,Orders!W:W,1,Orders!X:X,1,Orders!S:S,"*Pro*")),IF(Data!Z572="AAM",SUMIFS(Data!AY:AY,Data!Z:Z,"TM",Data!X:X,Data!M572),IF(Data!Z572="AM",SUMIFS(Data!AY:AY,Data!Z:Z,"TM",Data!V:V,Data!M572),IF(Data!Z572="AZM",SUMIFS(Data!AY:AY,Data!Z:Z,"TM",Data!U:U,Data!M572),IF(Data!Z572="Zone",SUMIFS(Data!AY:AY,Data!Z:Z,"TM",Data!T:T,Data!M572),IF(Data!Z572="Region",SUMIFS(Data!AY:AY,Data!Z:Z,"TM",Data!S:S,Data!M572),IF(Data!Z572="Country",SUMIFS(Data!AY:AY,Data!Z:Z,"TM",Data!R:R,Data!M572),0)))))))</f>
        <v>0</v>
      </c>
      <c r="AZ572" s="18">
        <f>IF(Z572="TM",(COUNTIFS(Orders!AD:AD,Data!M572,Orders!W:W,0,Orders!X:X,0,Orders!S:S,"*Tab*")+COUNTIFS(Orders!AD:AD,Data!M572,Orders!W:W,1,Orders!X:X,1,Orders!S:S,"*Tab*")),IF(Data!Z572="AAM",SUMIFS(Data!AZ:AZ,Data!Z:Z,"TM",Data!X:X,Data!M572),IF(Data!Z572="AM",SUMIFS(Data!AZ:AZ,Data!Z:Z,"TM",Data!V:V,Data!M572),IF(Data!Z572="AZM",SUMIFS(Data!AZ:AZ,Data!Z:Z,"TM",Data!U:U,Data!M572),IF(Data!Z572="Zone",SUMIFS(Data!AZ:AZ,Data!Z:Z,"TM",Data!T:T,Data!M572),IF(Data!Z572="Region",SUMIFS(Data!AZ:AZ,Data!Z:Z,"TM",Data!S:S,Data!M572),IF(Data!Z572="Country",SUMIFS(Data!AZ:AZ,Data!Z:Z,"TM",Data!R:R,Data!M572),0)))))))</f>
        <v>0</v>
      </c>
      <c r="BA572" s="18">
        <f>IF(Z572="TM",(COUNTIFS(Orders!AD:AD,Data!M572,Orders!W:W,0,Orders!X:X,0,Orders!S:S,"*Dental*")+COUNTIFS(Orders!AD:AD,Data!M572,Orders!W:W,1,Orders!X:X,1,Orders!S:S,"*Dental*")+COUNTIFS(Orders!AD:AD,Data!M572,Orders!W:W,0,Orders!X:X,0,Orders!S:S,"*Pediatric*")+COUNTIFS(Orders!AD:AD,Data!M572,Orders!W:W,1,Orders!X:X,1,Orders!S:S,"*Pediatric*")),IF(Data!Z572="AAM",SUMIFS(Data!BA:BA,Data!Z:Z,"TM",Data!X:X,Data!M572),IF(Data!Z572="AM",SUMIFS(Data!BA:BA,Data!Z:Z,"TM",Data!V:V,Data!M572),IF(Data!Z572="AZM",SUMIFS(Data!BA:BA,Data!Z:Z,"TM",Data!U:U,Data!M572),IF(Data!Z572="Zone",SUMIFS(Data!BA:BA,Data!Z:Z,"TM",Data!T:T,Data!M572),IF(Data!Z572="Region",SUMIFS(Data!BA:BA,Data!Z:Z,"TM",Data!S:S,Data!M572),IF(Data!Z572="Country",SUMIFS(Data!BA:BA,Data!Z:Z,"TM",Data!R:R,Data!M572),0)))))))</f>
        <v>0</v>
      </c>
      <c r="BB572" s="18">
        <f>IF(Z572="TM",(COUNTIFS(Orders!AD:AD,Data!M572,Orders!W:W,0,Orders!X:X,0,Orders!S:S,"*Fabric*")+COUNTIFS(Orders!AD:AD,Data!M572,Orders!W:W,1,Orders!X:X,1,Orders!S:S,"*Fabric*")),IF(Data!Z572="AAM",SUMIFS(Data!BB:BB,Data!Z:Z,"TM",Data!X:X,Data!M572),IF(Data!Z572="AM",SUMIFS(Data!BB:BB,Data!Z:Z,"TM",Data!V:V,Data!M572),IF(Data!Z572="AZM",SUMIFS(Data!BB:BB,Data!Z:Z,"TM",Data!U:U,Data!M572),IF(Data!Z572="Zone",SUMIFS(Data!BB:BB,Data!Z:Z,"TM",Data!T:T,Data!M572),IF(Data!Z572="Region",SUMIFS(Data!BB:BB,Data!Z:Z,"TM",Data!S:S,Data!M572),IF(Data!Z572="Country",SUMIFS(Data!BB:BB,Data!Z:Z,"TM",Data!R:R,Data!M572),0)))))))</f>
        <v>0</v>
      </c>
    </row>
    <row r="573" spans="1:54" ht="15.75" x14ac:dyDescent="0.3">
      <c r="A573" s="33" t="str">
        <f t="shared" si="156"/>
        <v/>
      </c>
      <c r="B573" s="33" t="b">
        <f t="shared" si="157"/>
        <v>1</v>
      </c>
      <c r="C573" s="33" t="e">
        <f>IF(ISERROR(SMALL($D$4:$D$594,E573)),””,SMALL($D$4:$D$594,E573))</f>
        <v>#NAME?</v>
      </c>
      <c r="D573" s="34" t="str">
        <f t="shared" si="158"/>
        <v/>
      </c>
      <c r="E573" s="33">
        <f>ROWS($E$4:E573)</f>
        <v>570</v>
      </c>
      <c r="F573" s="33">
        <f t="shared" si="159"/>
        <v>0</v>
      </c>
      <c r="G573" s="33">
        <f>IF(OR(Report!$C$7="",Report!$C$7="All Levels"),1,IF(Report!$C$7=Data!Z573,1,0))</f>
        <v>0</v>
      </c>
      <c r="H573" s="33">
        <f t="shared" si="160"/>
        <v>1</v>
      </c>
      <c r="I573" s="33">
        <f t="shared" si="161"/>
        <v>3</v>
      </c>
      <c r="J573" s="33">
        <f>IF(OR(Report!$F$7="",Report!$F$7="All AMs"),1,IF(Report!$F$7=Data!W573,1,0))</f>
        <v>1</v>
      </c>
      <c r="K573" s="33">
        <f>IF(OR(Report!$E$7="",Report!$E$7="All Zones"),1,IF(Report!$E$7=Data!P573,1,0))</f>
        <v>1</v>
      </c>
      <c r="L573" s="33">
        <f>IF(OR(Report!$D$7="",Report!$D$7="All Regions"),1,IF(Report!$D$7=Data!O573,1,0))</f>
        <v>1</v>
      </c>
      <c r="M573" s="67" t="s">
        <v>1428</v>
      </c>
      <c r="N573" s="67" t="s">
        <v>1429</v>
      </c>
      <c r="O573" s="68" t="s">
        <v>21</v>
      </c>
      <c r="P573" s="68" t="s">
        <v>692</v>
      </c>
      <c r="Q573" s="68" t="s">
        <v>867</v>
      </c>
      <c r="R573" s="67" t="s">
        <v>777</v>
      </c>
      <c r="S573" s="67" t="s">
        <v>757</v>
      </c>
      <c r="T573" s="67" t="s">
        <v>761</v>
      </c>
      <c r="U573" s="67" t="s">
        <v>790</v>
      </c>
      <c r="V573" s="67" t="s">
        <v>866</v>
      </c>
      <c r="W573" s="67" t="s">
        <v>745</v>
      </c>
      <c r="X573" s="67"/>
      <c r="Y573" s="68" t="s">
        <v>362</v>
      </c>
      <c r="Z573" s="68" t="s">
        <v>13</v>
      </c>
      <c r="AA573" s="68" t="s">
        <v>70</v>
      </c>
      <c r="AB573" s="18">
        <f>IF(Z573="TM",IF(AA573="H",(COUNTIFS(Orders!AD:AD,Data!M573,Orders!W:W,0,Orders!X:X,0)+COUNTIFS(Orders!AD:AD,Data!M573,Orders!W:W,1,Orders!X:X,1)),0),IF(Data!Z573="AAM",SUMIFS(Data!AB:AB,Data!Z:Z,"TM",Data!X:X,Data!M573,AA:AA,"H"),IF(Data!Z573="AM",SUMIFS(Data!AB:AB,Data!Z:Z,"TM",Data!V:V,Data!M573,AA:AA,"H"),IF(Data!Z573="AZM",SUMIFS(Data!AB:AB,Data!Z:Z,"TM",Data!U:U,Data!M573,AA:AA,"H"),IF(Data!Z573="ZM",SUMIFS(Data!AB:AB,Data!Z:Z,"TM",Data!T:T,Data!M573,AA:AA,"H"),IF(Data!Z573="RM",SUMIFS(Data!AB:AB,Data!Z:Z,"TM",Data!S:S,Data!M573,AA:AA,"H"),IF(Data!Z573="CM",SUMIFS(Data!AB:AB,Data!Z:Z,"TM",Data!R:R,Data!M573,AA:AA,"H"),"")))))))</f>
        <v>0</v>
      </c>
      <c r="AC573" s="28">
        <f>IF(Z573="TM",IF(AA573="H",(SUMIFS(Orders!AG:AG,Orders!AD:AD,Data!M573,Orders!W:W,0,Orders!X:X,0)+SUMIFS(Orders!AG:AG,Orders!AD:AD,Data!M573,Orders!W:W,1,Orders!X:X,1))/12000,0),IF(Data!Z573="AAM",SUMIFS(Data!AC:AC,Data!Z:Z,"TM",Data!X:X,Data!M573,AA:AA,"H"),IF(Data!Z573="AM",SUMIFS(Data!AC:AC,Data!Z:Z,"TM",Data!V:V,Data!M573,AA:AA,"H"),IF(Data!Z573="AZM",SUMIFS(Data!AC:AC,Data!Z:Z,"TM",Data!U:U,Data!M573,AA:AA,"H"),IF(Data!Z573="Zone",SUMIFS(Data!AC:AC,Data!Z:Z,"TM",Data!T:T,Data!M573,AA:AA,"H"),IF(Data!Z573="Region",SUMIFS(Data!AC:AC,Data!Z:Z,"TM",Data!S:S,Data!M573,AA:AA,"H"),IF(Data!Z573="Country",SUMIFS(Data!AC:AC,Data!Z:Z,"TM",Data!R:R,Data!M573,AA:AA,"H"),"")))))))</f>
        <v>0</v>
      </c>
      <c r="AD573" s="18">
        <f>IF(Z573="TM",0,IF(Data!Z573="AAM",SUMIFS(Data!AD:AD,Data!Z:Z,"TM",Data!X:X,Data!M573,AA:AA,"H"),IF(Data!Z573="AM",SUMIFS(Data!AD:AD,Data!Z:Z,"TM",Data!V:V,Data!M573,AA:AA,"H"),IF(Data!Z573="AZM",SUMIFS(Data!AD:AD,Data!Z:Z,"TM",Data!U:U,Data!M573,AA:AA,"H"),IF(Data!Z573="Zone",SUMIFS(Data!AD:AD,Data!Z:Z,"TM",Data!T:T,Data!M573,AA:AA,"H"),IF(Data!Z573="Region",SUMIFS(Data!AD:AD,Data!Z:Z,"TM",Data!S:S,Data!M573,AA:AA,"H"),IF(Data!Z573="Country",SUMIFS(Data!AD:AD,Data!Z:Z,"TM",Data!R:R,Data!M573,AA:AA,"H"),"")))))))</f>
        <v>0</v>
      </c>
      <c r="AE573" s="27">
        <f t="shared" si="145"/>
        <v>0</v>
      </c>
      <c r="AF573" s="26">
        <f t="shared" si="146"/>
        <v>0</v>
      </c>
      <c r="AG573" s="26">
        <f t="shared" si="147"/>
        <v>0</v>
      </c>
      <c r="AH573" s="26">
        <f t="shared" si="148"/>
        <v>0</v>
      </c>
      <c r="AJ573" s="28">
        <f>IF(Z573="TM",IF(AA573="U",(SUMIFS(Orders!AG:AG,Orders!AD:AD,Data!M573,Orders!W:W,0,Orders!X:X,0)+SUMIFS(Orders!AG:AG,Orders!AD:AD,Data!M573,Orders!W:W,1,Orders!X:X,1))/12000,0),IF(Data!Z573="AAM",SUMIFS(Data!AJ:AJ,Data!Z:Z,"TM",Data!X:X,Data!M573,AA:AA,"U"),IF(Data!Z573="AM",SUMIFS(Data!AJ:AJ,Data!Z:Z,"TM",Data!V:V,Data!M573,AA:AA,"U"),IF(Data!Z573="AZM",SUMIFS(Data!AJ:AJ,Data!Z:Z,"TM",Data!U:U,Data!M573,AA:AA,"U"),IF(Data!Z573="Zone",SUMIFS(Data!AJ:AJ,Data!Z:Z,"TM",Data!T:T,Data!M573,AA:AA,"U"),IF(Data!Z573="Region",SUMIFS(Data!AJ:AJ,Data!Z:Z,"TM",Data!S:S,Data!M573,AA:AA,"U"),IF(Data!Z573="Country",SUMIFS(Data!AJ:AJ,Data!Z:Z,"TM",Data!R:R,Data!M573,AA:AA,"U"),"")))))))</f>
        <v>0</v>
      </c>
      <c r="AK573" s="18">
        <f>IF(Z573="TM",IF(AA573="U",(SUMIFS(Orders!AG:AG,Orders!AD:AD,Data!M573,Orders!W:W,0,Orders!X:X,0)+SUMIFS(Orders!AG:AG,Orders!AD:AD,Data!M573,Orders!W:W,1,Orders!X:X,1)),0),IF(Data!Z573="AAM",SUMIFS(Data!AK:AK,Data!Z:Z,"TM",Data!X:X,Data!M573,AA:AA,"U"),IF(Data!Z573="AM",SUMIFS(Data!AK:AK,Data!Z:Z,"TM",Data!V:V,Data!M573,AA:AA,"U"),IF(Data!Z573="AZM",SUMIFS(Data!AK:AK,Data!Z:Z,"TM",Data!U:U,Data!M573,AA:AA,"U"),IF(Data!Z573="Zone",SUMIFS(Data!AK:AK,Data!Z:Z,"TM",Data!T:T,Data!M573,AA:AA,"U"),IF(Data!Z573="Region",SUMIFS(Data!AK:AK,Data!Z:Z,"TM",Data!S:S,Data!M573,AA:AA,"U"),IF(Data!Z573="Country",SUMIFS(Data!AK:AK,Data!Z:Z,"TM",Data!R:R,Data!M573,AA:AA,"U"),"")))))))</f>
        <v>0</v>
      </c>
      <c r="AL573" s="18">
        <f>IF(Z573="TM",12000*0,IF(Data!Z573="AAM",SUMIFS(Data!AL:AL,Data!Z:Z,"TM",Data!X:X,Data!M573,AA:AA,"H"),IF(Data!Z573="AM",SUMIFS(Data!AL:AL,Data!Z:Z,"TM",Data!V:V,Data!M573,AA:AA,"H"),IF(Data!Z573="AZM",SUMIFS(Data!AL:AL,Data!Z:Z,"TM",Data!U:U,Data!M573,AA:AA,"H"),IF(Data!Z573="Zone",SUMIFS(Data!AL:AL,Data!Z:Z,"TM",Data!T:T,Data!M573,AA:AA,"H"),IF(Data!Z573="Region",SUMIFS(Data!AL:AL,Data!Z:Z,"TM",Data!S:S,Data!M573,AA:AA,"H"),IF(Data!Z573="Country",SUMIFS(Data!AL:AL,Data!Z:Z,"TM",Data!R:R,Data!M573,AA:AA,"H"),"")))))))</f>
        <v>0</v>
      </c>
      <c r="AM573" s="27">
        <f t="shared" si="149"/>
        <v>0</v>
      </c>
      <c r="AN573" s="26">
        <f t="shared" si="150"/>
        <v>0</v>
      </c>
      <c r="AO573" s="26">
        <f t="shared" si="151"/>
        <v>0</v>
      </c>
      <c r="AQ573" s="28">
        <f t="shared" si="152"/>
        <v>0</v>
      </c>
      <c r="AR573" s="18">
        <f t="shared" si="153"/>
        <v>0</v>
      </c>
      <c r="AS573" s="18">
        <f t="shared" si="154"/>
        <v>0</v>
      </c>
      <c r="AT573" s="27">
        <f t="shared" si="155"/>
        <v>0</v>
      </c>
      <c r="AU573" s="27"/>
      <c r="AV573" s="27"/>
      <c r="AW573" s="18">
        <f>IF(Z573="TM",(COUNTIFS(Orders!AD:AD,Data!M573,Orders!W:W,0,Orders!X:X,0,Orders!S:S,"*Ray*")+COUNTIFS(Orders!AD:AD,Data!M573,Orders!W:W,1,Orders!X:X,1,Orders!S:S,"*Ray*")+COUNTIFS(Orders!AD:AD,Data!M573,Orders!W:W,0,Orders!X:X,0,Orders!S:S,"*Fabric*")+COUNTIFS(Orders!AD:AD,Data!M573,Orders!W:W,1,Orders!X:X,1,Orders!S:S,"*Fabric*")),IF(Data!Z573="AAM",SUMIFS(Data!AW:AW,Data!Z:Z,"TM",Data!X:X,Data!M573),IF(Data!Z573="AM",SUMIFS(Data!AW:AW,Data!Z:Z,"TM",Data!V:V,Data!M573),IF(Data!Z573="AZM",SUMIFS(Data!AW:AW,Data!Z:Z,"TM",Data!U:U,Data!M573),IF(Data!Z573="Zone",SUMIFS(Data!AW:AW,Data!Z:Z,"TM",Data!T:T,Data!M573),IF(Data!Z573="Region",SUMIFS(Data!AW:AW,Data!Z:Z,"TM",Data!S:S,Data!M573),IF(Data!Z573="Country",SUMIFS(Data!AW:AW,Data!Z:Z,"TM",Data!R:R,Data!M573),0)))))))</f>
        <v>0</v>
      </c>
      <c r="AX573" s="18">
        <f>IF(Z573="TM",(COUNTIFS(Orders!AD:AD,Data!M573,Orders!W:W,0,Orders!X:X,0,Orders!S:S,"*Starter*")+COUNTIFS(Orders!AD:AD,Data!M573,Orders!W:W,1,Orders!X:X,1,Orders!S:S,"*Starter*")),IF(Data!Z573="AAM",SUMIFS(Data!AX:AX,Data!Z:Z,"TM",Data!X:X,Data!M573),IF(Data!Z573="AM",SUMIFS(Data!AX:AX,Data!Z:Z,"TM",Data!V:V,Data!M573),IF(Data!Z573="AZM",SUMIFS(Data!AX:AX,Data!Z:Z,"TM",Data!U:U,Data!M573),IF(Data!Z573="Zone",SUMIFS(Data!AX:AX,Data!Z:Z,"TM",Data!T:T,Data!M573),IF(Data!Z573="Region",SUMIFS(Data!AX:AX,Data!Z:Z,"TM",Data!S:S,Data!M573),IF(Data!Z573="Country",SUMIFS(Data!AX:AX,Data!Z:Z,"TM",Data!R:R,Data!M573),0)))))))</f>
        <v>0</v>
      </c>
      <c r="AY573" s="18">
        <f>IF(Z573="TM",(COUNTIFS(Orders!AD:AD,Data!M573,Orders!W:W,0,Orders!X:X,0,Orders!S:S,"*Pro*")+COUNTIFS(Orders!AD:AD,Data!M573,Orders!W:W,1,Orders!X:X,1,Orders!S:S,"*Pro*")),IF(Data!Z573="AAM",SUMIFS(Data!AY:AY,Data!Z:Z,"TM",Data!X:X,Data!M573),IF(Data!Z573="AM",SUMIFS(Data!AY:AY,Data!Z:Z,"TM",Data!V:V,Data!M573),IF(Data!Z573="AZM",SUMIFS(Data!AY:AY,Data!Z:Z,"TM",Data!U:U,Data!M573),IF(Data!Z573="Zone",SUMIFS(Data!AY:AY,Data!Z:Z,"TM",Data!T:T,Data!M573),IF(Data!Z573="Region",SUMIFS(Data!AY:AY,Data!Z:Z,"TM",Data!S:S,Data!M573),IF(Data!Z573="Country",SUMIFS(Data!AY:AY,Data!Z:Z,"TM",Data!R:R,Data!M573),0)))))))</f>
        <v>0</v>
      </c>
      <c r="AZ573" s="18">
        <f>IF(Z573="TM",(COUNTIFS(Orders!AD:AD,Data!M573,Orders!W:W,0,Orders!X:X,0,Orders!S:S,"*Tab*")+COUNTIFS(Orders!AD:AD,Data!M573,Orders!W:W,1,Orders!X:X,1,Orders!S:S,"*Tab*")),IF(Data!Z573="AAM",SUMIFS(Data!AZ:AZ,Data!Z:Z,"TM",Data!X:X,Data!M573),IF(Data!Z573="AM",SUMIFS(Data!AZ:AZ,Data!Z:Z,"TM",Data!V:V,Data!M573),IF(Data!Z573="AZM",SUMIFS(Data!AZ:AZ,Data!Z:Z,"TM",Data!U:U,Data!M573),IF(Data!Z573="Zone",SUMIFS(Data!AZ:AZ,Data!Z:Z,"TM",Data!T:T,Data!M573),IF(Data!Z573="Region",SUMIFS(Data!AZ:AZ,Data!Z:Z,"TM",Data!S:S,Data!M573),IF(Data!Z573="Country",SUMIFS(Data!AZ:AZ,Data!Z:Z,"TM",Data!R:R,Data!M573),0)))))))</f>
        <v>0</v>
      </c>
      <c r="BA573" s="18">
        <f>IF(Z573="TM",(COUNTIFS(Orders!AD:AD,Data!M573,Orders!W:W,0,Orders!X:X,0,Orders!S:S,"*Dental*")+COUNTIFS(Orders!AD:AD,Data!M573,Orders!W:W,1,Orders!X:X,1,Orders!S:S,"*Dental*")+COUNTIFS(Orders!AD:AD,Data!M573,Orders!W:W,0,Orders!X:X,0,Orders!S:S,"*Pediatric*")+COUNTIFS(Orders!AD:AD,Data!M573,Orders!W:W,1,Orders!X:X,1,Orders!S:S,"*Pediatric*")),IF(Data!Z573="AAM",SUMIFS(Data!BA:BA,Data!Z:Z,"TM",Data!X:X,Data!M573),IF(Data!Z573="AM",SUMIFS(Data!BA:BA,Data!Z:Z,"TM",Data!V:V,Data!M573),IF(Data!Z573="AZM",SUMIFS(Data!BA:BA,Data!Z:Z,"TM",Data!U:U,Data!M573),IF(Data!Z573="Zone",SUMIFS(Data!BA:BA,Data!Z:Z,"TM",Data!T:T,Data!M573),IF(Data!Z573="Region",SUMIFS(Data!BA:BA,Data!Z:Z,"TM",Data!S:S,Data!M573),IF(Data!Z573="Country",SUMIFS(Data!BA:BA,Data!Z:Z,"TM",Data!R:R,Data!M573),0)))))))</f>
        <v>0</v>
      </c>
      <c r="BB573" s="18">
        <f>IF(Z573="TM",(COUNTIFS(Orders!AD:AD,Data!M573,Orders!W:W,0,Orders!X:X,0,Orders!S:S,"*Fabric*")+COUNTIFS(Orders!AD:AD,Data!M573,Orders!W:W,1,Orders!X:X,1,Orders!S:S,"*Fabric*")),IF(Data!Z573="AAM",SUMIFS(Data!BB:BB,Data!Z:Z,"TM",Data!X:X,Data!M573),IF(Data!Z573="AM",SUMIFS(Data!BB:BB,Data!Z:Z,"TM",Data!V:V,Data!M573),IF(Data!Z573="AZM",SUMIFS(Data!BB:BB,Data!Z:Z,"TM",Data!U:U,Data!M573),IF(Data!Z573="Zone",SUMIFS(Data!BB:BB,Data!Z:Z,"TM",Data!T:T,Data!M573),IF(Data!Z573="Region",SUMIFS(Data!BB:BB,Data!Z:Z,"TM",Data!S:S,Data!M573),IF(Data!Z573="Country",SUMIFS(Data!BB:BB,Data!Z:Z,"TM",Data!R:R,Data!M573),0)))))))</f>
        <v>0</v>
      </c>
    </row>
    <row r="574" spans="1:54" ht="15.75" x14ac:dyDescent="0.3">
      <c r="A574" s="33" t="str">
        <f t="shared" si="156"/>
        <v/>
      </c>
      <c r="B574" s="33" t="b">
        <f t="shared" si="157"/>
        <v>1</v>
      </c>
      <c r="C574" s="33" t="e">
        <f>IF(ISERROR(SMALL($D$4:$D$594,E574)),””,SMALL($D$4:$D$594,E574))</f>
        <v>#NAME?</v>
      </c>
      <c r="D574" s="34" t="str">
        <f t="shared" si="158"/>
        <v/>
      </c>
      <c r="E574" s="33">
        <f>ROWS($E$4:E574)</f>
        <v>571</v>
      </c>
      <c r="F574" s="33">
        <f t="shared" si="159"/>
        <v>0</v>
      </c>
      <c r="G574" s="33">
        <f>IF(OR(Report!$C$7="",Report!$C$7="All Levels"),1,IF(Report!$C$7=Data!Z574,1,0))</f>
        <v>0</v>
      </c>
      <c r="H574" s="33">
        <f t="shared" si="160"/>
        <v>1</v>
      </c>
      <c r="I574" s="33">
        <f t="shared" si="161"/>
        <v>3</v>
      </c>
      <c r="J574" s="33">
        <f>IF(OR(Report!$F$7="",Report!$F$7="All AMs"),1,IF(Report!$F$7=Data!W574,1,0))</f>
        <v>1</v>
      </c>
      <c r="K574" s="33">
        <f>IF(OR(Report!$E$7="",Report!$E$7="All Zones"),1,IF(Report!$E$7=Data!P574,1,0))</f>
        <v>1</v>
      </c>
      <c r="L574" s="33">
        <f>IF(OR(Report!$D$7="",Report!$D$7="All Regions"),1,IF(Report!$D$7=Data!O574,1,0))</f>
        <v>1</v>
      </c>
      <c r="M574" s="67" t="s">
        <v>302</v>
      </c>
      <c r="N574" s="67" t="s">
        <v>1430</v>
      </c>
      <c r="O574" s="68" t="s">
        <v>21</v>
      </c>
      <c r="P574" s="68" t="s">
        <v>692</v>
      </c>
      <c r="Q574" s="68" t="s">
        <v>867</v>
      </c>
      <c r="R574" s="67" t="s">
        <v>777</v>
      </c>
      <c r="S574" s="67" t="s">
        <v>757</v>
      </c>
      <c r="T574" s="67" t="s">
        <v>761</v>
      </c>
      <c r="U574" s="67" t="s">
        <v>790</v>
      </c>
      <c r="V574" s="67" t="s">
        <v>866</v>
      </c>
      <c r="W574" s="67" t="s">
        <v>745</v>
      </c>
      <c r="X574" s="67"/>
      <c r="Y574" s="68" t="s">
        <v>362</v>
      </c>
      <c r="Z574" s="68" t="s">
        <v>13</v>
      </c>
      <c r="AA574" s="68" t="s">
        <v>70</v>
      </c>
      <c r="AB574" s="18">
        <f>IF(Z574="TM",IF(AA574="H",(COUNTIFS(Orders!AD:AD,Data!M574,Orders!W:W,0,Orders!X:X,0)+COUNTIFS(Orders!AD:AD,Data!M574,Orders!W:W,1,Orders!X:X,1)),0),IF(Data!Z574="AAM",SUMIFS(Data!AB:AB,Data!Z:Z,"TM",Data!X:X,Data!M574,AA:AA,"H"),IF(Data!Z574="AM",SUMIFS(Data!AB:AB,Data!Z:Z,"TM",Data!V:V,Data!M574,AA:AA,"H"),IF(Data!Z574="AZM",SUMIFS(Data!AB:AB,Data!Z:Z,"TM",Data!U:U,Data!M574,AA:AA,"H"),IF(Data!Z574="ZM",SUMIFS(Data!AB:AB,Data!Z:Z,"TM",Data!T:T,Data!M574,AA:AA,"H"),IF(Data!Z574="RM",SUMIFS(Data!AB:AB,Data!Z:Z,"TM",Data!S:S,Data!M574,AA:AA,"H"),IF(Data!Z574="CM",SUMIFS(Data!AB:AB,Data!Z:Z,"TM",Data!R:R,Data!M574,AA:AA,"H"),"")))))))</f>
        <v>0</v>
      </c>
      <c r="AC574" s="28">
        <f>IF(Z574="TM",IF(AA574="H",(SUMIFS(Orders!AG:AG,Orders!AD:AD,Data!M574,Orders!W:W,0,Orders!X:X,0)+SUMIFS(Orders!AG:AG,Orders!AD:AD,Data!M574,Orders!W:W,1,Orders!X:X,1))/12000,0),IF(Data!Z574="AAM",SUMIFS(Data!AC:AC,Data!Z:Z,"TM",Data!X:X,Data!M574,AA:AA,"H"),IF(Data!Z574="AM",SUMIFS(Data!AC:AC,Data!Z:Z,"TM",Data!V:V,Data!M574,AA:AA,"H"),IF(Data!Z574="AZM",SUMIFS(Data!AC:AC,Data!Z:Z,"TM",Data!U:U,Data!M574,AA:AA,"H"),IF(Data!Z574="Zone",SUMIFS(Data!AC:AC,Data!Z:Z,"TM",Data!T:T,Data!M574,AA:AA,"H"),IF(Data!Z574="Region",SUMIFS(Data!AC:AC,Data!Z:Z,"TM",Data!S:S,Data!M574,AA:AA,"H"),IF(Data!Z574="Country",SUMIFS(Data!AC:AC,Data!Z:Z,"TM",Data!R:R,Data!M574,AA:AA,"H"),"")))))))</f>
        <v>0</v>
      </c>
      <c r="AD574" s="18">
        <f>IF(Z574="TM",0,IF(Data!Z574="AAM",SUMIFS(Data!AD:AD,Data!Z:Z,"TM",Data!X:X,Data!M574,AA:AA,"H"),IF(Data!Z574="AM",SUMIFS(Data!AD:AD,Data!Z:Z,"TM",Data!V:V,Data!M574,AA:AA,"H"),IF(Data!Z574="AZM",SUMIFS(Data!AD:AD,Data!Z:Z,"TM",Data!U:U,Data!M574,AA:AA,"H"),IF(Data!Z574="Zone",SUMIFS(Data!AD:AD,Data!Z:Z,"TM",Data!T:T,Data!M574,AA:AA,"H"),IF(Data!Z574="Region",SUMIFS(Data!AD:AD,Data!Z:Z,"TM",Data!S:S,Data!M574,AA:AA,"H"),IF(Data!Z574="Country",SUMIFS(Data!AD:AD,Data!Z:Z,"TM",Data!R:R,Data!M574,AA:AA,"H"),"")))))))</f>
        <v>0</v>
      </c>
      <c r="AE574" s="27">
        <f t="shared" si="145"/>
        <v>0</v>
      </c>
      <c r="AF574" s="26">
        <f t="shared" si="146"/>
        <v>0</v>
      </c>
      <c r="AG574" s="26">
        <f t="shared" si="147"/>
        <v>0</v>
      </c>
      <c r="AH574" s="26">
        <f t="shared" si="148"/>
        <v>0</v>
      </c>
      <c r="AJ574" s="28">
        <f>IF(Z574="TM",IF(AA574="U",(SUMIFS(Orders!AG:AG,Orders!AD:AD,Data!M574,Orders!W:W,0,Orders!X:X,0)+SUMIFS(Orders!AG:AG,Orders!AD:AD,Data!M574,Orders!W:W,1,Orders!X:X,1))/12000,0),IF(Data!Z574="AAM",SUMIFS(Data!AJ:AJ,Data!Z:Z,"TM",Data!X:X,Data!M574,AA:AA,"U"),IF(Data!Z574="AM",SUMIFS(Data!AJ:AJ,Data!Z:Z,"TM",Data!V:V,Data!M574,AA:AA,"U"),IF(Data!Z574="AZM",SUMIFS(Data!AJ:AJ,Data!Z:Z,"TM",Data!U:U,Data!M574,AA:AA,"U"),IF(Data!Z574="Zone",SUMIFS(Data!AJ:AJ,Data!Z:Z,"TM",Data!T:T,Data!M574,AA:AA,"U"),IF(Data!Z574="Region",SUMIFS(Data!AJ:AJ,Data!Z:Z,"TM",Data!S:S,Data!M574,AA:AA,"U"),IF(Data!Z574="Country",SUMIFS(Data!AJ:AJ,Data!Z:Z,"TM",Data!R:R,Data!M574,AA:AA,"U"),"")))))))</f>
        <v>0</v>
      </c>
      <c r="AK574" s="18">
        <f>IF(Z574="TM",IF(AA574="U",(SUMIFS(Orders!AG:AG,Orders!AD:AD,Data!M574,Orders!W:W,0,Orders!X:X,0)+SUMIFS(Orders!AG:AG,Orders!AD:AD,Data!M574,Orders!W:W,1,Orders!X:X,1)),0),IF(Data!Z574="AAM",SUMIFS(Data!AK:AK,Data!Z:Z,"TM",Data!X:X,Data!M574,AA:AA,"U"),IF(Data!Z574="AM",SUMIFS(Data!AK:AK,Data!Z:Z,"TM",Data!V:V,Data!M574,AA:AA,"U"),IF(Data!Z574="AZM",SUMIFS(Data!AK:AK,Data!Z:Z,"TM",Data!U:U,Data!M574,AA:AA,"U"),IF(Data!Z574="Zone",SUMIFS(Data!AK:AK,Data!Z:Z,"TM",Data!T:T,Data!M574,AA:AA,"U"),IF(Data!Z574="Region",SUMIFS(Data!AK:AK,Data!Z:Z,"TM",Data!S:S,Data!M574,AA:AA,"U"),IF(Data!Z574="Country",SUMIFS(Data!AK:AK,Data!Z:Z,"TM",Data!R:R,Data!M574,AA:AA,"U"),"")))))))</f>
        <v>0</v>
      </c>
      <c r="AL574" s="18">
        <f>IF(Z574="TM",12000*0,IF(Data!Z574="AAM",SUMIFS(Data!AL:AL,Data!Z:Z,"TM",Data!X:X,Data!M574,AA:AA,"H"),IF(Data!Z574="AM",SUMIFS(Data!AL:AL,Data!Z:Z,"TM",Data!V:V,Data!M574,AA:AA,"H"),IF(Data!Z574="AZM",SUMIFS(Data!AL:AL,Data!Z:Z,"TM",Data!U:U,Data!M574,AA:AA,"H"),IF(Data!Z574="Zone",SUMIFS(Data!AL:AL,Data!Z:Z,"TM",Data!T:T,Data!M574,AA:AA,"H"),IF(Data!Z574="Region",SUMIFS(Data!AL:AL,Data!Z:Z,"TM",Data!S:S,Data!M574,AA:AA,"H"),IF(Data!Z574="Country",SUMIFS(Data!AL:AL,Data!Z:Z,"TM",Data!R:R,Data!M574,AA:AA,"H"),"")))))))</f>
        <v>0</v>
      </c>
      <c r="AM574" s="27">
        <f t="shared" si="149"/>
        <v>0</v>
      </c>
      <c r="AN574" s="26">
        <f t="shared" si="150"/>
        <v>0</v>
      </c>
      <c r="AO574" s="26">
        <f t="shared" si="151"/>
        <v>0</v>
      </c>
      <c r="AQ574" s="28">
        <f t="shared" si="152"/>
        <v>0</v>
      </c>
      <c r="AR574" s="18">
        <f t="shared" si="153"/>
        <v>0</v>
      </c>
      <c r="AS574" s="18">
        <f t="shared" si="154"/>
        <v>0</v>
      </c>
      <c r="AT574" s="27">
        <f t="shared" si="155"/>
        <v>0</v>
      </c>
      <c r="AU574" s="27"/>
      <c r="AV574" s="27"/>
      <c r="AW574" s="18">
        <f>IF(Z574="TM",(COUNTIFS(Orders!AD:AD,Data!M574,Orders!W:W,0,Orders!X:X,0,Orders!S:S,"*Ray*")+COUNTIFS(Orders!AD:AD,Data!M574,Orders!W:W,1,Orders!X:X,1,Orders!S:S,"*Ray*")+COUNTIFS(Orders!AD:AD,Data!M574,Orders!W:W,0,Orders!X:X,0,Orders!S:S,"*Fabric*")+COUNTIFS(Orders!AD:AD,Data!M574,Orders!W:W,1,Orders!X:X,1,Orders!S:S,"*Fabric*")),IF(Data!Z574="AAM",SUMIFS(Data!AW:AW,Data!Z:Z,"TM",Data!X:X,Data!M574),IF(Data!Z574="AM",SUMIFS(Data!AW:AW,Data!Z:Z,"TM",Data!V:V,Data!M574),IF(Data!Z574="AZM",SUMIFS(Data!AW:AW,Data!Z:Z,"TM",Data!U:U,Data!M574),IF(Data!Z574="Zone",SUMIFS(Data!AW:AW,Data!Z:Z,"TM",Data!T:T,Data!M574),IF(Data!Z574="Region",SUMIFS(Data!AW:AW,Data!Z:Z,"TM",Data!S:S,Data!M574),IF(Data!Z574="Country",SUMIFS(Data!AW:AW,Data!Z:Z,"TM",Data!R:R,Data!M574),0)))))))</f>
        <v>0</v>
      </c>
      <c r="AX574" s="18">
        <f>IF(Z574="TM",(COUNTIFS(Orders!AD:AD,Data!M574,Orders!W:W,0,Orders!X:X,0,Orders!S:S,"*Starter*")+COUNTIFS(Orders!AD:AD,Data!M574,Orders!W:W,1,Orders!X:X,1,Orders!S:S,"*Starter*")),IF(Data!Z574="AAM",SUMIFS(Data!AX:AX,Data!Z:Z,"TM",Data!X:X,Data!M574),IF(Data!Z574="AM",SUMIFS(Data!AX:AX,Data!Z:Z,"TM",Data!V:V,Data!M574),IF(Data!Z574="AZM",SUMIFS(Data!AX:AX,Data!Z:Z,"TM",Data!U:U,Data!M574),IF(Data!Z574="Zone",SUMIFS(Data!AX:AX,Data!Z:Z,"TM",Data!T:T,Data!M574),IF(Data!Z574="Region",SUMIFS(Data!AX:AX,Data!Z:Z,"TM",Data!S:S,Data!M574),IF(Data!Z574="Country",SUMIFS(Data!AX:AX,Data!Z:Z,"TM",Data!R:R,Data!M574),0)))))))</f>
        <v>0</v>
      </c>
      <c r="AY574" s="18">
        <f>IF(Z574="TM",(COUNTIFS(Orders!AD:AD,Data!M574,Orders!W:W,0,Orders!X:X,0,Orders!S:S,"*Pro*")+COUNTIFS(Orders!AD:AD,Data!M574,Orders!W:W,1,Orders!X:X,1,Orders!S:S,"*Pro*")),IF(Data!Z574="AAM",SUMIFS(Data!AY:AY,Data!Z:Z,"TM",Data!X:X,Data!M574),IF(Data!Z574="AM",SUMIFS(Data!AY:AY,Data!Z:Z,"TM",Data!V:V,Data!M574),IF(Data!Z574="AZM",SUMIFS(Data!AY:AY,Data!Z:Z,"TM",Data!U:U,Data!M574),IF(Data!Z574="Zone",SUMIFS(Data!AY:AY,Data!Z:Z,"TM",Data!T:T,Data!M574),IF(Data!Z574="Region",SUMIFS(Data!AY:AY,Data!Z:Z,"TM",Data!S:S,Data!M574),IF(Data!Z574="Country",SUMIFS(Data!AY:AY,Data!Z:Z,"TM",Data!R:R,Data!M574),0)))))))</f>
        <v>0</v>
      </c>
      <c r="AZ574" s="18">
        <f>IF(Z574="TM",(COUNTIFS(Orders!AD:AD,Data!M574,Orders!W:W,0,Orders!X:X,0,Orders!S:S,"*Tab*")+COUNTIFS(Orders!AD:AD,Data!M574,Orders!W:W,1,Orders!X:X,1,Orders!S:S,"*Tab*")),IF(Data!Z574="AAM",SUMIFS(Data!AZ:AZ,Data!Z:Z,"TM",Data!X:X,Data!M574),IF(Data!Z574="AM",SUMIFS(Data!AZ:AZ,Data!Z:Z,"TM",Data!V:V,Data!M574),IF(Data!Z574="AZM",SUMIFS(Data!AZ:AZ,Data!Z:Z,"TM",Data!U:U,Data!M574),IF(Data!Z574="Zone",SUMIFS(Data!AZ:AZ,Data!Z:Z,"TM",Data!T:T,Data!M574),IF(Data!Z574="Region",SUMIFS(Data!AZ:AZ,Data!Z:Z,"TM",Data!S:S,Data!M574),IF(Data!Z574="Country",SUMIFS(Data!AZ:AZ,Data!Z:Z,"TM",Data!R:R,Data!M574),0)))))))</f>
        <v>0</v>
      </c>
      <c r="BA574" s="18">
        <f>IF(Z574="TM",(COUNTIFS(Orders!AD:AD,Data!M574,Orders!W:W,0,Orders!X:X,0,Orders!S:S,"*Dental*")+COUNTIFS(Orders!AD:AD,Data!M574,Orders!W:W,1,Orders!X:X,1,Orders!S:S,"*Dental*")+COUNTIFS(Orders!AD:AD,Data!M574,Orders!W:W,0,Orders!X:X,0,Orders!S:S,"*Pediatric*")+COUNTIFS(Orders!AD:AD,Data!M574,Orders!W:W,1,Orders!X:X,1,Orders!S:S,"*Pediatric*")),IF(Data!Z574="AAM",SUMIFS(Data!BA:BA,Data!Z:Z,"TM",Data!X:X,Data!M574),IF(Data!Z574="AM",SUMIFS(Data!BA:BA,Data!Z:Z,"TM",Data!V:V,Data!M574),IF(Data!Z574="AZM",SUMIFS(Data!BA:BA,Data!Z:Z,"TM",Data!U:U,Data!M574),IF(Data!Z574="Zone",SUMIFS(Data!BA:BA,Data!Z:Z,"TM",Data!T:T,Data!M574),IF(Data!Z574="Region",SUMIFS(Data!BA:BA,Data!Z:Z,"TM",Data!S:S,Data!M574),IF(Data!Z574="Country",SUMIFS(Data!BA:BA,Data!Z:Z,"TM",Data!R:R,Data!M574),0)))))))</f>
        <v>0</v>
      </c>
      <c r="BB574" s="18">
        <f>IF(Z574="TM",(COUNTIFS(Orders!AD:AD,Data!M574,Orders!W:W,0,Orders!X:X,0,Orders!S:S,"*Fabric*")+COUNTIFS(Orders!AD:AD,Data!M574,Orders!W:W,1,Orders!X:X,1,Orders!S:S,"*Fabric*")),IF(Data!Z574="AAM",SUMIFS(Data!BB:BB,Data!Z:Z,"TM",Data!X:X,Data!M574),IF(Data!Z574="AM",SUMIFS(Data!BB:BB,Data!Z:Z,"TM",Data!V:V,Data!M574),IF(Data!Z574="AZM",SUMIFS(Data!BB:BB,Data!Z:Z,"TM",Data!U:U,Data!M574),IF(Data!Z574="Zone",SUMIFS(Data!BB:BB,Data!Z:Z,"TM",Data!T:T,Data!M574),IF(Data!Z574="Region",SUMIFS(Data!BB:BB,Data!Z:Z,"TM",Data!S:S,Data!M574),IF(Data!Z574="Country",SUMIFS(Data!BB:BB,Data!Z:Z,"TM",Data!R:R,Data!M574),0)))))))</f>
        <v>0</v>
      </c>
    </row>
    <row r="575" spans="1:54" ht="15.75" x14ac:dyDescent="0.3">
      <c r="A575" s="33" t="str">
        <f t="shared" si="156"/>
        <v/>
      </c>
      <c r="B575" s="33" t="b">
        <f t="shared" si="157"/>
        <v>1</v>
      </c>
      <c r="C575" s="33" t="e">
        <f>IF(ISERROR(SMALL($D$4:$D$594,E575)),””,SMALL($D$4:$D$594,E575))</f>
        <v>#NAME?</v>
      </c>
      <c r="D575" s="34" t="str">
        <f t="shared" si="158"/>
        <v/>
      </c>
      <c r="E575" s="33">
        <f>ROWS($E$4:E575)</f>
        <v>572</v>
      </c>
      <c r="F575" s="33">
        <f t="shared" si="159"/>
        <v>0</v>
      </c>
      <c r="G575" s="33">
        <f>IF(OR(Report!$C$7="",Report!$C$7="All Levels"),1,IF(Report!$C$7=Data!Z575,1,0))</f>
        <v>0</v>
      </c>
      <c r="H575" s="33">
        <f t="shared" si="160"/>
        <v>1</v>
      </c>
      <c r="I575" s="33">
        <f t="shared" si="161"/>
        <v>3</v>
      </c>
      <c r="J575" s="33">
        <f>IF(OR(Report!$F$7="",Report!$F$7="All AMs"),1,IF(Report!$F$7=Data!W575,1,0))</f>
        <v>1</v>
      </c>
      <c r="K575" s="33">
        <f>IF(OR(Report!$E$7="",Report!$E$7="All Zones"),1,IF(Report!$E$7=Data!P575,1,0))</f>
        <v>1</v>
      </c>
      <c r="L575" s="33">
        <f>IF(OR(Report!$D$7="",Report!$D$7="All Regions"),1,IF(Report!$D$7=Data!O575,1,0))</f>
        <v>1</v>
      </c>
      <c r="M575" s="67" t="s">
        <v>598</v>
      </c>
      <c r="N575" s="67" t="s">
        <v>1431</v>
      </c>
      <c r="O575" s="68" t="s">
        <v>21</v>
      </c>
      <c r="P575" s="68" t="s">
        <v>692</v>
      </c>
      <c r="Q575" s="68" t="s">
        <v>867</v>
      </c>
      <c r="R575" s="67" t="s">
        <v>777</v>
      </c>
      <c r="S575" s="67" t="s">
        <v>757</v>
      </c>
      <c r="T575" s="67" t="s">
        <v>761</v>
      </c>
      <c r="U575" s="67" t="s">
        <v>790</v>
      </c>
      <c r="V575" s="67" t="s">
        <v>866</v>
      </c>
      <c r="W575" s="67" t="s">
        <v>745</v>
      </c>
      <c r="X575" s="67"/>
      <c r="Y575" s="68" t="s">
        <v>362</v>
      </c>
      <c r="Z575" s="68" t="s">
        <v>13</v>
      </c>
      <c r="AA575" s="68" t="s">
        <v>70</v>
      </c>
      <c r="AB575" s="18">
        <f>IF(Z575="TM",IF(AA575="H",(COUNTIFS(Orders!AD:AD,Data!M575,Orders!W:W,0,Orders!X:X,0)+COUNTIFS(Orders!AD:AD,Data!M575,Orders!W:W,1,Orders!X:X,1)),0),IF(Data!Z575="AAM",SUMIFS(Data!AB:AB,Data!Z:Z,"TM",Data!X:X,Data!M575,AA:AA,"H"),IF(Data!Z575="AM",SUMIFS(Data!AB:AB,Data!Z:Z,"TM",Data!V:V,Data!M575,AA:AA,"H"),IF(Data!Z575="AZM",SUMIFS(Data!AB:AB,Data!Z:Z,"TM",Data!U:U,Data!M575,AA:AA,"H"),IF(Data!Z575="ZM",SUMIFS(Data!AB:AB,Data!Z:Z,"TM",Data!T:T,Data!M575,AA:AA,"H"),IF(Data!Z575="RM",SUMIFS(Data!AB:AB,Data!Z:Z,"TM",Data!S:S,Data!M575,AA:AA,"H"),IF(Data!Z575="CM",SUMIFS(Data!AB:AB,Data!Z:Z,"TM",Data!R:R,Data!M575,AA:AA,"H"),"")))))))</f>
        <v>0</v>
      </c>
      <c r="AC575" s="28">
        <f>IF(Z575="TM",IF(AA575="H",(SUMIFS(Orders!AG:AG,Orders!AD:AD,Data!M575,Orders!W:W,0,Orders!X:X,0)+SUMIFS(Orders!AG:AG,Orders!AD:AD,Data!M575,Orders!W:W,1,Orders!X:X,1))/12000,0),IF(Data!Z575="AAM",SUMIFS(Data!AC:AC,Data!Z:Z,"TM",Data!X:X,Data!M575,AA:AA,"H"),IF(Data!Z575="AM",SUMIFS(Data!AC:AC,Data!Z:Z,"TM",Data!V:V,Data!M575,AA:AA,"H"),IF(Data!Z575="AZM",SUMIFS(Data!AC:AC,Data!Z:Z,"TM",Data!U:U,Data!M575,AA:AA,"H"),IF(Data!Z575="Zone",SUMIFS(Data!AC:AC,Data!Z:Z,"TM",Data!T:T,Data!M575,AA:AA,"H"),IF(Data!Z575="Region",SUMIFS(Data!AC:AC,Data!Z:Z,"TM",Data!S:S,Data!M575,AA:AA,"H"),IF(Data!Z575="Country",SUMIFS(Data!AC:AC,Data!Z:Z,"TM",Data!R:R,Data!M575,AA:AA,"H"),"")))))))</f>
        <v>0</v>
      </c>
      <c r="AD575" s="18">
        <f>IF(Z575="TM",0,IF(Data!Z575="AAM",SUMIFS(Data!AD:AD,Data!Z:Z,"TM",Data!X:X,Data!M575,AA:AA,"H"),IF(Data!Z575="AM",SUMIFS(Data!AD:AD,Data!Z:Z,"TM",Data!V:V,Data!M575,AA:AA,"H"),IF(Data!Z575="AZM",SUMIFS(Data!AD:AD,Data!Z:Z,"TM",Data!U:U,Data!M575,AA:AA,"H"),IF(Data!Z575="Zone",SUMIFS(Data!AD:AD,Data!Z:Z,"TM",Data!T:T,Data!M575,AA:AA,"H"),IF(Data!Z575="Region",SUMIFS(Data!AD:AD,Data!Z:Z,"TM",Data!S:S,Data!M575,AA:AA,"H"),IF(Data!Z575="Country",SUMIFS(Data!AD:AD,Data!Z:Z,"TM",Data!R:R,Data!M575,AA:AA,"H"),"")))))))</f>
        <v>0</v>
      </c>
      <c r="AE575" s="27">
        <f t="shared" si="145"/>
        <v>0</v>
      </c>
      <c r="AF575" s="26">
        <f t="shared" si="146"/>
        <v>0</v>
      </c>
      <c r="AG575" s="26">
        <f t="shared" si="147"/>
        <v>0</v>
      </c>
      <c r="AH575" s="26">
        <f t="shared" si="148"/>
        <v>0</v>
      </c>
      <c r="AJ575" s="28">
        <f>IF(Z575="TM",IF(AA575="U",(SUMIFS(Orders!AG:AG,Orders!AD:AD,Data!M575,Orders!W:W,0,Orders!X:X,0)+SUMIFS(Orders!AG:AG,Orders!AD:AD,Data!M575,Orders!W:W,1,Orders!X:X,1))/12000,0),IF(Data!Z575="AAM",SUMIFS(Data!AJ:AJ,Data!Z:Z,"TM",Data!X:X,Data!M575,AA:AA,"U"),IF(Data!Z575="AM",SUMIFS(Data!AJ:AJ,Data!Z:Z,"TM",Data!V:V,Data!M575,AA:AA,"U"),IF(Data!Z575="AZM",SUMIFS(Data!AJ:AJ,Data!Z:Z,"TM",Data!U:U,Data!M575,AA:AA,"U"),IF(Data!Z575="Zone",SUMIFS(Data!AJ:AJ,Data!Z:Z,"TM",Data!T:T,Data!M575,AA:AA,"U"),IF(Data!Z575="Region",SUMIFS(Data!AJ:AJ,Data!Z:Z,"TM",Data!S:S,Data!M575,AA:AA,"U"),IF(Data!Z575="Country",SUMIFS(Data!AJ:AJ,Data!Z:Z,"TM",Data!R:R,Data!M575,AA:AA,"U"),"")))))))</f>
        <v>0</v>
      </c>
      <c r="AK575" s="18">
        <f>IF(Z575="TM",IF(AA575="U",(SUMIFS(Orders!AG:AG,Orders!AD:AD,Data!M575,Orders!W:W,0,Orders!X:X,0)+SUMIFS(Orders!AG:AG,Orders!AD:AD,Data!M575,Orders!W:W,1,Orders!X:X,1)),0),IF(Data!Z575="AAM",SUMIFS(Data!AK:AK,Data!Z:Z,"TM",Data!X:X,Data!M575,AA:AA,"U"),IF(Data!Z575="AM",SUMIFS(Data!AK:AK,Data!Z:Z,"TM",Data!V:V,Data!M575,AA:AA,"U"),IF(Data!Z575="AZM",SUMIFS(Data!AK:AK,Data!Z:Z,"TM",Data!U:U,Data!M575,AA:AA,"U"),IF(Data!Z575="Zone",SUMIFS(Data!AK:AK,Data!Z:Z,"TM",Data!T:T,Data!M575,AA:AA,"U"),IF(Data!Z575="Region",SUMIFS(Data!AK:AK,Data!Z:Z,"TM",Data!S:S,Data!M575,AA:AA,"U"),IF(Data!Z575="Country",SUMIFS(Data!AK:AK,Data!Z:Z,"TM",Data!R:R,Data!M575,AA:AA,"U"),"")))))))</f>
        <v>0</v>
      </c>
      <c r="AL575" s="18">
        <f>IF(Z575="TM",12000*0,IF(Data!Z575="AAM",SUMIFS(Data!AL:AL,Data!Z:Z,"TM",Data!X:X,Data!M575,AA:AA,"H"),IF(Data!Z575="AM",SUMIFS(Data!AL:AL,Data!Z:Z,"TM",Data!V:V,Data!M575,AA:AA,"H"),IF(Data!Z575="AZM",SUMIFS(Data!AL:AL,Data!Z:Z,"TM",Data!U:U,Data!M575,AA:AA,"H"),IF(Data!Z575="Zone",SUMIFS(Data!AL:AL,Data!Z:Z,"TM",Data!T:T,Data!M575,AA:AA,"H"),IF(Data!Z575="Region",SUMIFS(Data!AL:AL,Data!Z:Z,"TM",Data!S:S,Data!M575,AA:AA,"H"),IF(Data!Z575="Country",SUMIFS(Data!AL:AL,Data!Z:Z,"TM",Data!R:R,Data!M575,AA:AA,"H"),"")))))))</f>
        <v>0</v>
      </c>
      <c r="AM575" s="27">
        <f t="shared" si="149"/>
        <v>0</v>
      </c>
      <c r="AN575" s="26">
        <f t="shared" si="150"/>
        <v>0</v>
      </c>
      <c r="AO575" s="26">
        <f t="shared" si="151"/>
        <v>0</v>
      </c>
      <c r="AQ575" s="28">
        <f t="shared" si="152"/>
        <v>0</v>
      </c>
      <c r="AR575" s="18">
        <f t="shared" si="153"/>
        <v>0</v>
      </c>
      <c r="AS575" s="18">
        <f t="shared" si="154"/>
        <v>0</v>
      </c>
      <c r="AT575" s="27">
        <f t="shared" si="155"/>
        <v>0</v>
      </c>
      <c r="AU575" s="27"/>
      <c r="AV575" s="27"/>
      <c r="AW575" s="18">
        <f>IF(Z575="TM",(COUNTIFS(Orders!AD:AD,Data!M575,Orders!W:W,0,Orders!X:X,0,Orders!S:S,"*Ray*")+COUNTIFS(Orders!AD:AD,Data!M575,Orders!W:W,1,Orders!X:X,1,Orders!S:S,"*Ray*")+COUNTIFS(Orders!AD:AD,Data!M575,Orders!W:W,0,Orders!X:X,0,Orders!S:S,"*Fabric*")+COUNTIFS(Orders!AD:AD,Data!M575,Orders!W:W,1,Orders!X:X,1,Orders!S:S,"*Fabric*")),IF(Data!Z575="AAM",SUMIFS(Data!AW:AW,Data!Z:Z,"TM",Data!X:X,Data!M575),IF(Data!Z575="AM",SUMIFS(Data!AW:AW,Data!Z:Z,"TM",Data!V:V,Data!M575),IF(Data!Z575="AZM",SUMIFS(Data!AW:AW,Data!Z:Z,"TM",Data!U:U,Data!M575),IF(Data!Z575="Zone",SUMIFS(Data!AW:AW,Data!Z:Z,"TM",Data!T:T,Data!M575),IF(Data!Z575="Region",SUMIFS(Data!AW:AW,Data!Z:Z,"TM",Data!S:S,Data!M575),IF(Data!Z575="Country",SUMIFS(Data!AW:AW,Data!Z:Z,"TM",Data!R:R,Data!M575),0)))))))</f>
        <v>0</v>
      </c>
      <c r="AX575" s="18">
        <f>IF(Z575="TM",(COUNTIFS(Orders!AD:AD,Data!M575,Orders!W:W,0,Orders!X:X,0,Orders!S:S,"*Starter*")+COUNTIFS(Orders!AD:AD,Data!M575,Orders!W:W,1,Orders!X:X,1,Orders!S:S,"*Starter*")),IF(Data!Z575="AAM",SUMIFS(Data!AX:AX,Data!Z:Z,"TM",Data!X:X,Data!M575),IF(Data!Z575="AM",SUMIFS(Data!AX:AX,Data!Z:Z,"TM",Data!V:V,Data!M575),IF(Data!Z575="AZM",SUMIFS(Data!AX:AX,Data!Z:Z,"TM",Data!U:U,Data!M575),IF(Data!Z575="Zone",SUMIFS(Data!AX:AX,Data!Z:Z,"TM",Data!T:T,Data!M575),IF(Data!Z575="Region",SUMIFS(Data!AX:AX,Data!Z:Z,"TM",Data!S:S,Data!M575),IF(Data!Z575="Country",SUMIFS(Data!AX:AX,Data!Z:Z,"TM",Data!R:R,Data!M575),0)))))))</f>
        <v>0</v>
      </c>
      <c r="AY575" s="18">
        <f>IF(Z575="TM",(COUNTIFS(Orders!AD:AD,Data!M575,Orders!W:W,0,Orders!X:X,0,Orders!S:S,"*Pro*")+COUNTIFS(Orders!AD:AD,Data!M575,Orders!W:W,1,Orders!X:X,1,Orders!S:S,"*Pro*")),IF(Data!Z575="AAM",SUMIFS(Data!AY:AY,Data!Z:Z,"TM",Data!X:X,Data!M575),IF(Data!Z575="AM",SUMIFS(Data!AY:AY,Data!Z:Z,"TM",Data!V:V,Data!M575),IF(Data!Z575="AZM",SUMIFS(Data!AY:AY,Data!Z:Z,"TM",Data!U:U,Data!M575),IF(Data!Z575="Zone",SUMIFS(Data!AY:AY,Data!Z:Z,"TM",Data!T:T,Data!M575),IF(Data!Z575="Region",SUMIFS(Data!AY:AY,Data!Z:Z,"TM",Data!S:S,Data!M575),IF(Data!Z575="Country",SUMIFS(Data!AY:AY,Data!Z:Z,"TM",Data!R:R,Data!M575),0)))))))</f>
        <v>0</v>
      </c>
      <c r="AZ575" s="18">
        <f>IF(Z575="TM",(COUNTIFS(Orders!AD:AD,Data!M575,Orders!W:W,0,Orders!X:X,0,Orders!S:S,"*Tab*")+COUNTIFS(Orders!AD:AD,Data!M575,Orders!W:W,1,Orders!X:X,1,Orders!S:S,"*Tab*")),IF(Data!Z575="AAM",SUMIFS(Data!AZ:AZ,Data!Z:Z,"TM",Data!X:X,Data!M575),IF(Data!Z575="AM",SUMIFS(Data!AZ:AZ,Data!Z:Z,"TM",Data!V:V,Data!M575),IF(Data!Z575="AZM",SUMIFS(Data!AZ:AZ,Data!Z:Z,"TM",Data!U:U,Data!M575),IF(Data!Z575="Zone",SUMIFS(Data!AZ:AZ,Data!Z:Z,"TM",Data!T:T,Data!M575),IF(Data!Z575="Region",SUMIFS(Data!AZ:AZ,Data!Z:Z,"TM",Data!S:S,Data!M575),IF(Data!Z575="Country",SUMIFS(Data!AZ:AZ,Data!Z:Z,"TM",Data!R:R,Data!M575),0)))))))</f>
        <v>0</v>
      </c>
      <c r="BA575" s="18">
        <f>IF(Z575="TM",(COUNTIFS(Orders!AD:AD,Data!M575,Orders!W:W,0,Orders!X:X,0,Orders!S:S,"*Dental*")+COUNTIFS(Orders!AD:AD,Data!M575,Orders!W:W,1,Orders!X:X,1,Orders!S:S,"*Dental*")+COUNTIFS(Orders!AD:AD,Data!M575,Orders!W:W,0,Orders!X:X,0,Orders!S:S,"*Pediatric*")+COUNTIFS(Orders!AD:AD,Data!M575,Orders!W:W,1,Orders!X:X,1,Orders!S:S,"*Pediatric*")),IF(Data!Z575="AAM",SUMIFS(Data!BA:BA,Data!Z:Z,"TM",Data!X:X,Data!M575),IF(Data!Z575="AM",SUMIFS(Data!BA:BA,Data!Z:Z,"TM",Data!V:V,Data!M575),IF(Data!Z575="AZM",SUMIFS(Data!BA:BA,Data!Z:Z,"TM",Data!U:U,Data!M575),IF(Data!Z575="Zone",SUMIFS(Data!BA:BA,Data!Z:Z,"TM",Data!T:T,Data!M575),IF(Data!Z575="Region",SUMIFS(Data!BA:BA,Data!Z:Z,"TM",Data!S:S,Data!M575),IF(Data!Z575="Country",SUMIFS(Data!BA:BA,Data!Z:Z,"TM",Data!R:R,Data!M575),0)))))))</f>
        <v>0</v>
      </c>
      <c r="BB575" s="18">
        <f>IF(Z575="TM",(COUNTIFS(Orders!AD:AD,Data!M575,Orders!W:W,0,Orders!X:X,0,Orders!S:S,"*Fabric*")+COUNTIFS(Orders!AD:AD,Data!M575,Orders!W:W,1,Orders!X:X,1,Orders!S:S,"*Fabric*")),IF(Data!Z575="AAM",SUMIFS(Data!BB:BB,Data!Z:Z,"TM",Data!X:X,Data!M575),IF(Data!Z575="AM",SUMIFS(Data!BB:BB,Data!Z:Z,"TM",Data!V:V,Data!M575),IF(Data!Z575="AZM",SUMIFS(Data!BB:BB,Data!Z:Z,"TM",Data!U:U,Data!M575),IF(Data!Z575="Zone",SUMIFS(Data!BB:BB,Data!Z:Z,"TM",Data!T:T,Data!M575),IF(Data!Z575="Region",SUMIFS(Data!BB:BB,Data!Z:Z,"TM",Data!S:S,Data!M575),IF(Data!Z575="Country",SUMIFS(Data!BB:BB,Data!Z:Z,"TM",Data!R:R,Data!M575),0)))))))</f>
        <v>0</v>
      </c>
    </row>
    <row r="576" spans="1:54" ht="15.75" x14ac:dyDescent="0.3">
      <c r="A576" s="33" t="str">
        <f t="shared" si="156"/>
        <v/>
      </c>
      <c r="B576" s="33" t="b">
        <f t="shared" si="157"/>
        <v>1</v>
      </c>
      <c r="C576" s="33" t="e">
        <f>IF(ISERROR(SMALL($D$4:$D$594,E576)),””,SMALL($D$4:$D$594,E576))</f>
        <v>#NAME?</v>
      </c>
      <c r="D576" s="34" t="str">
        <f t="shared" si="158"/>
        <v/>
      </c>
      <c r="E576" s="33">
        <f>ROWS($E$4:E576)</f>
        <v>573</v>
      </c>
      <c r="F576" s="33">
        <f t="shared" si="159"/>
        <v>0</v>
      </c>
      <c r="G576" s="33">
        <f>IF(OR(Report!$C$7="",Report!$C$7="All Levels"),1,IF(Report!$C$7=Data!Z576,1,0))</f>
        <v>0</v>
      </c>
      <c r="H576" s="33">
        <f t="shared" si="160"/>
        <v>1</v>
      </c>
      <c r="I576" s="33">
        <f t="shared" si="161"/>
        <v>3</v>
      </c>
      <c r="J576" s="33">
        <f>IF(OR(Report!$F$7="",Report!$F$7="All AMs"),1,IF(Report!$F$7=Data!W576,1,0))</f>
        <v>1</v>
      </c>
      <c r="K576" s="33">
        <f>IF(OR(Report!$E$7="",Report!$E$7="All Zones"),1,IF(Report!$E$7=Data!P576,1,0))</f>
        <v>1</v>
      </c>
      <c r="L576" s="33">
        <f>IF(OR(Report!$D$7="",Report!$D$7="All Regions"),1,IF(Report!$D$7=Data!O576,1,0))</f>
        <v>1</v>
      </c>
      <c r="M576" s="67" t="s">
        <v>671</v>
      </c>
      <c r="N576" s="67" t="s">
        <v>1432</v>
      </c>
      <c r="O576" s="68" t="s">
        <v>21</v>
      </c>
      <c r="P576" s="68" t="s">
        <v>692</v>
      </c>
      <c r="Q576" s="68" t="s">
        <v>867</v>
      </c>
      <c r="R576" s="67" t="s">
        <v>777</v>
      </c>
      <c r="S576" s="67" t="s">
        <v>757</v>
      </c>
      <c r="T576" s="67" t="s">
        <v>761</v>
      </c>
      <c r="U576" s="67" t="s">
        <v>790</v>
      </c>
      <c r="V576" s="67" t="s">
        <v>866</v>
      </c>
      <c r="W576" s="67" t="s">
        <v>745</v>
      </c>
      <c r="X576" s="67"/>
      <c r="Y576" s="68" t="s">
        <v>362</v>
      </c>
      <c r="Z576" s="68" t="s">
        <v>13</v>
      </c>
      <c r="AA576" s="68" t="s">
        <v>70</v>
      </c>
      <c r="AB576" s="18">
        <f>IF(Z576="TM",IF(AA576="H",(COUNTIFS(Orders!AD:AD,Data!M576,Orders!W:W,0,Orders!X:X,0)+COUNTIFS(Orders!AD:AD,Data!M576,Orders!W:W,1,Orders!X:X,1)),0),IF(Data!Z576="AAM",SUMIFS(Data!AB:AB,Data!Z:Z,"TM",Data!X:X,Data!M576,AA:AA,"H"),IF(Data!Z576="AM",SUMIFS(Data!AB:AB,Data!Z:Z,"TM",Data!V:V,Data!M576,AA:AA,"H"),IF(Data!Z576="AZM",SUMIFS(Data!AB:AB,Data!Z:Z,"TM",Data!U:U,Data!M576,AA:AA,"H"),IF(Data!Z576="ZM",SUMIFS(Data!AB:AB,Data!Z:Z,"TM",Data!T:T,Data!M576,AA:AA,"H"),IF(Data!Z576="RM",SUMIFS(Data!AB:AB,Data!Z:Z,"TM",Data!S:S,Data!M576,AA:AA,"H"),IF(Data!Z576="CM",SUMIFS(Data!AB:AB,Data!Z:Z,"TM",Data!R:R,Data!M576,AA:AA,"H"),"")))))))</f>
        <v>0</v>
      </c>
      <c r="AC576" s="28">
        <f>IF(Z576="TM",IF(AA576="H",(SUMIFS(Orders!AG:AG,Orders!AD:AD,Data!M576,Orders!W:W,0,Orders!X:X,0)+SUMIFS(Orders!AG:AG,Orders!AD:AD,Data!M576,Orders!W:W,1,Orders!X:X,1))/12000,0),IF(Data!Z576="AAM",SUMIFS(Data!AC:AC,Data!Z:Z,"TM",Data!X:X,Data!M576,AA:AA,"H"),IF(Data!Z576="AM",SUMIFS(Data!AC:AC,Data!Z:Z,"TM",Data!V:V,Data!M576,AA:AA,"H"),IF(Data!Z576="AZM",SUMIFS(Data!AC:AC,Data!Z:Z,"TM",Data!U:U,Data!M576,AA:AA,"H"),IF(Data!Z576="Zone",SUMIFS(Data!AC:AC,Data!Z:Z,"TM",Data!T:T,Data!M576,AA:AA,"H"),IF(Data!Z576="Region",SUMIFS(Data!AC:AC,Data!Z:Z,"TM",Data!S:S,Data!M576,AA:AA,"H"),IF(Data!Z576="Country",SUMIFS(Data!AC:AC,Data!Z:Z,"TM",Data!R:R,Data!M576,AA:AA,"H"),"")))))))</f>
        <v>0</v>
      </c>
      <c r="AD576" s="18">
        <f>IF(Z576="TM",0,IF(Data!Z576="AAM",SUMIFS(Data!AD:AD,Data!Z:Z,"TM",Data!X:X,Data!M576,AA:AA,"H"),IF(Data!Z576="AM",SUMIFS(Data!AD:AD,Data!Z:Z,"TM",Data!V:V,Data!M576,AA:AA,"H"),IF(Data!Z576="AZM",SUMIFS(Data!AD:AD,Data!Z:Z,"TM",Data!U:U,Data!M576,AA:AA,"H"),IF(Data!Z576="Zone",SUMIFS(Data!AD:AD,Data!Z:Z,"TM",Data!T:T,Data!M576,AA:AA,"H"),IF(Data!Z576="Region",SUMIFS(Data!AD:AD,Data!Z:Z,"TM",Data!S:S,Data!M576,AA:AA,"H"),IF(Data!Z576="Country",SUMIFS(Data!AD:AD,Data!Z:Z,"TM",Data!R:R,Data!M576,AA:AA,"H"),"")))))))</f>
        <v>0</v>
      </c>
      <c r="AE576" s="27">
        <f t="shared" si="145"/>
        <v>0</v>
      </c>
      <c r="AF576" s="26">
        <f t="shared" si="146"/>
        <v>0</v>
      </c>
      <c r="AG576" s="26">
        <f t="shared" si="147"/>
        <v>0</v>
      </c>
      <c r="AH576" s="26">
        <f t="shared" si="148"/>
        <v>0</v>
      </c>
      <c r="AJ576" s="28">
        <f>IF(Z576="TM",IF(AA576="U",(SUMIFS(Orders!AG:AG,Orders!AD:AD,Data!M576,Orders!W:W,0,Orders!X:X,0)+SUMIFS(Orders!AG:AG,Orders!AD:AD,Data!M576,Orders!W:W,1,Orders!X:X,1))/12000,0),IF(Data!Z576="AAM",SUMIFS(Data!AJ:AJ,Data!Z:Z,"TM",Data!X:X,Data!M576,AA:AA,"U"),IF(Data!Z576="AM",SUMIFS(Data!AJ:AJ,Data!Z:Z,"TM",Data!V:V,Data!M576,AA:AA,"U"),IF(Data!Z576="AZM",SUMIFS(Data!AJ:AJ,Data!Z:Z,"TM",Data!U:U,Data!M576,AA:AA,"U"),IF(Data!Z576="Zone",SUMIFS(Data!AJ:AJ,Data!Z:Z,"TM",Data!T:T,Data!M576,AA:AA,"U"),IF(Data!Z576="Region",SUMIFS(Data!AJ:AJ,Data!Z:Z,"TM",Data!S:S,Data!M576,AA:AA,"U"),IF(Data!Z576="Country",SUMIFS(Data!AJ:AJ,Data!Z:Z,"TM",Data!R:R,Data!M576,AA:AA,"U"),"")))))))</f>
        <v>0</v>
      </c>
      <c r="AK576" s="18">
        <f>IF(Z576="TM",IF(AA576="U",(SUMIFS(Orders!AG:AG,Orders!AD:AD,Data!M576,Orders!W:W,0,Orders!X:X,0)+SUMIFS(Orders!AG:AG,Orders!AD:AD,Data!M576,Orders!W:W,1,Orders!X:X,1)),0),IF(Data!Z576="AAM",SUMIFS(Data!AK:AK,Data!Z:Z,"TM",Data!X:X,Data!M576,AA:AA,"U"),IF(Data!Z576="AM",SUMIFS(Data!AK:AK,Data!Z:Z,"TM",Data!V:V,Data!M576,AA:AA,"U"),IF(Data!Z576="AZM",SUMIFS(Data!AK:AK,Data!Z:Z,"TM",Data!U:U,Data!M576,AA:AA,"U"),IF(Data!Z576="Zone",SUMIFS(Data!AK:AK,Data!Z:Z,"TM",Data!T:T,Data!M576,AA:AA,"U"),IF(Data!Z576="Region",SUMIFS(Data!AK:AK,Data!Z:Z,"TM",Data!S:S,Data!M576,AA:AA,"U"),IF(Data!Z576="Country",SUMIFS(Data!AK:AK,Data!Z:Z,"TM",Data!R:R,Data!M576,AA:AA,"U"),"")))))))</f>
        <v>0</v>
      </c>
      <c r="AL576" s="18">
        <f>IF(Z576="TM",12000*0,IF(Data!Z576="AAM",SUMIFS(Data!AL:AL,Data!Z:Z,"TM",Data!X:X,Data!M576,AA:AA,"H"),IF(Data!Z576="AM",SUMIFS(Data!AL:AL,Data!Z:Z,"TM",Data!V:V,Data!M576,AA:AA,"H"),IF(Data!Z576="AZM",SUMIFS(Data!AL:AL,Data!Z:Z,"TM",Data!U:U,Data!M576,AA:AA,"H"),IF(Data!Z576="Zone",SUMIFS(Data!AL:AL,Data!Z:Z,"TM",Data!T:T,Data!M576,AA:AA,"H"),IF(Data!Z576="Region",SUMIFS(Data!AL:AL,Data!Z:Z,"TM",Data!S:S,Data!M576,AA:AA,"H"),IF(Data!Z576="Country",SUMIFS(Data!AL:AL,Data!Z:Z,"TM",Data!R:R,Data!M576,AA:AA,"H"),"")))))))</f>
        <v>0</v>
      </c>
      <c r="AM576" s="27">
        <f t="shared" si="149"/>
        <v>0</v>
      </c>
      <c r="AN576" s="26">
        <f t="shared" si="150"/>
        <v>0</v>
      </c>
      <c r="AO576" s="26">
        <f t="shared" si="151"/>
        <v>0</v>
      </c>
      <c r="AQ576" s="28">
        <f t="shared" si="152"/>
        <v>0</v>
      </c>
      <c r="AR576" s="18">
        <f t="shared" si="153"/>
        <v>0</v>
      </c>
      <c r="AS576" s="18">
        <f t="shared" si="154"/>
        <v>0</v>
      </c>
      <c r="AT576" s="27">
        <f t="shared" si="155"/>
        <v>0</v>
      </c>
      <c r="AU576" s="27"/>
      <c r="AV576" s="27"/>
      <c r="AW576" s="18">
        <f>IF(Z576="TM",(COUNTIFS(Orders!AD:AD,Data!M576,Orders!W:W,0,Orders!X:X,0,Orders!S:S,"*Ray*")+COUNTIFS(Orders!AD:AD,Data!M576,Orders!W:W,1,Orders!X:X,1,Orders!S:S,"*Ray*")+COUNTIFS(Orders!AD:AD,Data!M576,Orders!W:W,0,Orders!X:X,0,Orders!S:S,"*Fabric*")+COUNTIFS(Orders!AD:AD,Data!M576,Orders!W:W,1,Orders!X:X,1,Orders!S:S,"*Fabric*")),IF(Data!Z576="AAM",SUMIFS(Data!AW:AW,Data!Z:Z,"TM",Data!X:X,Data!M576),IF(Data!Z576="AM",SUMIFS(Data!AW:AW,Data!Z:Z,"TM",Data!V:V,Data!M576),IF(Data!Z576="AZM",SUMIFS(Data!AW:AW,Data!Z:Z,"TM",Data!U:U,Data!M576),IF(Data!Z576="Zone",SUMIFS(Data!AW:AW,Data!Z:Z,"TM",Data!T:T,Data!M576),IF(Data!Z576="Region",SUMIFS(Data!AW:AW,Data!Z:Z,"TM",Data!S:S,Data!M576),IF(Data!Z576="Country",SUMIFS(Data!AW:AW,Data!Z:Z,"TM",Data!R:R,Data!M576),0)))))))</f>
        <v>0</v>
      </c>
      <c r="AX576" s="18">
        <f>IF(Z576="TM",(COUNTIFS(Orders!AD:AD,Data!M576,Orders!W:W,0,Orders!X:X,0,Orders!S:S,"*Starter*")+COUNTIFS(Orders!AD:AD,Data!M576,Orders!W:W,1,Orders!X:X,1,Orders!S:S,"*Starter*")),IF(Data!Z576="AAM",SUMIFS(Data!AX:AX,Data!Z:Z,"TM",Data!X:X,Data!M576),IF(Data!Z576="AM",SUMIFS(Data!AX:AX,Data!Z:Z,"TM",Data!V:V,Data!M576),IF(Data!Z576="AZM",SUMIFS(Data!AX:AX,Data!Z:Z,"TM",Data!U:U,Data!M576),IF(Data!Z576="Zone",SUMIFS(Data!AX:AX,Data!Z:Z,"TM",Data!T:T,Data!M576),IF(Data!Z576="Region",SUMIFS(Data!AX:AX,Data!Z:Z,"TM",Data!S:S,Data!M576),IF(Data!Z576="Country",SUMIFS(Data!AX:AX,Data!Z:Z,"TM",Data!R:R,Data!M576),0)))))))</f>
        <v>0</v>
      </c>
      <c r="AY576" s="18">
        <f>IF(Z576="TM",(COUNTIFS(Orders!AD:AD,Data!M576,Orders!W:W,0,Orders!X:X,0,Orders!S:S,"*Pro*")+COUNTIFS(Orders!AD:AD,Data!M576,Orders!W:W,1,Orders!X:X,1,Orders!S:S,"*Pro*")),IF(Data!Z576="AAM",SUMIFS(Data!AY:AY,Data!Z:Z,"TM",Data!X:X,Data!M576),IF(Data!Z576="AM",SUMIFS(Data!AY:AY,Data!Z:Z,"TM",Data!V:V,Data!M576),IF(Data!Z576="AZM",SUMIFS(Data!AY:AY,Data!Z:Z,"TM",Data!U:U,Data!M576),IF(Data!Z576="Zone",SUMIFS(Data!AY:AY,Data!Z:Z,"TM",Data!T:T,Data!M576),IF(Data!Z576="Region",SUMIFS(Data!AY:AY,Data!Z:Z,"TM",Data!S:S,Data!M576),IF(Data!Z576="Country",SUMIFS(Data!AY:AY,Data!Z:Z,"TM",Data!R:R,Data!M576),0)))))))</f>
        <v>0</v>
      </c>
      <c r="AZ576" s="18">
        <f>IF(Z576="TM",(COUNTIFS(Orders!AD:AD,Data!M576,Orders!W:W,0,Orders!X:X,0,Orders!S:S,"*Tab*")+COUNTIFS(Orders!AD:AD,Data!M576,Orders!W:W,1,Orders!X:X,1,Orders!S:S,"*Tab*")),IF(Data!Z576="AAM",SUMIFS(Data!AZ:AZ,Data!Z:Z,"TM",Data!X:X,Data!M576),IF(Data!Z576="AM",SUMIFS(Data!AZ:AZ,Data!Z:Z,"TM",Data!V:V,Data!M576),IF(Data!Z576="AZM",SUMIFS(Data!AZ:AZ,Data!Z:Z,"TM",Data!U:U,Data!M576),IF(Data!Z576="Zone",SUMIFS(Data!AZ:AZ,Data!Z:Z,"TM",Data!T:T,Data!M576),IF(Data!Z576="Region",SUMIFS(Data!AZ:AZ,Data!Z:Z,"TM",Data!S:S,Data!M576),IF(Data!Z576="Country",SUMIFS(Data!AZ:AZ,Data!Z:Z,"TM",Data!R:R,Data!M576),0)))))))</f>
        <v>0</v>
      </c>
      <c r="BA576" s="18">
        <f>IF(Z576="TM",(COUNTIFS(Orders!AD:AD,Data!M576,Orders!W:W,0,Orders!X:X,0,Orders!S:S,"*Dental*")+COUNTIFS(Orders!AD:AD,Data!M576,Orders!W:W,1,Orders!X:X,1,Orders!S:S,"*Dental*")+COUNTIFS(Orders!AD:AD,Data!M576,Orders!W:W,0,Orders!X:X,0,Orders!S:S,"*Pediatric*")+COUNTIFS(Orders!AD:AD,Data!M576,Orders!W:W,1,Orders!X:X,1,Orders!S:S,"*Pediatric*")),IF(Data!Z576="AAM",SUMIFS(Data!BA:BA,Data!Z:Z,"TM",Data!X:X,Data!M576),IF(Data!Z576="AM",SUMIFS(Data!BA:BA,Data!Z:Z,"TM",Data!V:V,Data!M576),IF(Data!Z576="AZM",SUMIFS(Data!BA:BA,Data!Z:Z,"TM",Data!U:U,Data!M576),IF(Data!Z576="Zone",SUMIFS(Data!BA:BA,Data!Z:Z,"TM",Data!T:T,Data!M576),IF(Data!Z576="Region",SUMIFS(Data!BA:BA,Data!Z:Z,"TM",Data!S:S,Data!M576),IF(Data!Z576="Country",SUMIFS(Data!BA:BA,Data!Z:Z,"TM",Data!R:R,Data!M576),0)))))))</f>
        <v>0</v>
      </c>
      <c r="BB576" s="18">
        <f>IF(Z576="TM",(COUNTIFS(Orders!AD:AD,Data!M576,Orders!W:W,0,Orders!X:X,0,Orders!S:S,"*Fabric*")+COUNTIFS(Orders!AD:AD,Data!M576,Orders!W:W,1,Orders!X:X,1,Orders!S:S,"*Fabric*")),IF(Data!Z576="AAM",SUMIFS(Data!BB:BB,Data!Z:Z,"TM",Data!X:X,Data!M576),IF(Data!Z576="AM",SUMIFS(Data!BB:BB,Data!Z:Z,"TM",Data!V:V,Data!M576),IF(Data!Z576="AZM",SUMIFS(Data!BB:BB,Data!Z:Z,"TM",Data!U:U,Data!M576),IF(Data!Z576="Zone",SUMIFS(Data!BB:BB,Data!Z:Z,"TM",Data!T:T,Data!M576),IF(Data!Z576="Region",SUMIFS(Data!BB:BB,Data!Z:Z,"TM",Data!S:S,Data!M576),IF(Data!Z576="Country",SUMIFS(Data!BB:BB,Data!Z:Z,"TM",Data!R:R,Data!M576),0)))))))</f>
        <v>0</v>
      </c>
    </row>
    <row r="577" spans="1:54" ht="15.75" x14ac:dyDescent="0.3">
      <c r="A577" s="33" t="str">
        <f t="shared" si="156"/>
        <v/>
      </c>
      <c r="B577" s="33" t="b">
        <f t="shared" si="157"/>
        <v>1</v>
      </c>
      <c r="C577" s="33" t="e">
        <f>IF(ISERROR(SMALL($D$4:$D$594,E577)),””,SMALL($D$4:$D$594,E577))</f>
        <v>#NAME?</v>
      </c>
      <c r="D577" s="34" t="str">
        <f t="shared" si="158"/>
        <v/>
      </c>
      <c r="E577" s="33">
        <f>ROWS($E$4:E577)</f>
        <v>574</v>
      </c>
      <c r="F577" s="33">
        <f t="shared" si="159"/>
        <v>0</v>
      </c>
      <c r="G577" s="33">
        <f>IF(OR(Report!$C$7="",Report!$C$7="All Levels"),1,IF(Report!$C$7=Data!Z577,1,0))</f>
        <v>0</v>
      </c>
      <c r="H577" s="33">
        <f t="shared" si="160"/>
        <v>1</v>
      </c>
      <c r="I577" s="33">
        <f t="shared" si="161"/>
        <v>3</v>
      </c>
      <c r="J577" s="33">
        <f>IF(OR(Report!$F$7="",Report!$F$7="All AMs"),1,IF(Report!$F$7=Data!W577,1,0))</f>
        <v>1</v>
      </c>
      <c r="K577" s="33">
        <f>IF(OR(Report!$E$7="",Report!$E$7="All Zones"),1,IF(Report!$E$7=Data!P577,1,0))</f>
        <v>1</v>
      </c>
      <c r="L577" s="33">
        <f>IF(OR(Report!$D$7="",Report!$D$7="All Regions"),1,IF(Report!$D$7=Data!O577,1,0))</f>
        <v>1</v>
      </c>
      <c r="M577" s="67" t="s">
        <v>1433</v>
      </c>
      <c r="N577" s="67" t="s">
        <v>1434</v>
      </c>
      <c r="O577" s="68" t="s">
        <v>21</v>
      </c>
      <c r="P577" s="68" t="s">
        <v>692</v>
      </c>
      <c r="Q577" s="68" t="s">
        <v>867</v>
      </c>
      <c r="R577" s="67" t="s">
        <v>777</v>
      </c>
      <c r="S577" s="67" t="s">
        <v>757</v>
      </c>
      <c r="T577" s="67" t="s">
        <v>761</v>
      </c>
      <c r="U577" s="67" t="s">
        <v>790</v>
      </c>
      <c r="V577" s="67" t="s">
        <v>866</v>
      </c>
      <c r="W577" s="67" t="s">
        <v>745</v>
      </c>
      <c r="X577" s="67"/>
      <c r="Y577" s="68" t="s">
        <v>362</v>
      </c>
      <c r="Z577" s="68" t="s">
        <v>13</v>
      </c>
      <c r="AA577" s="68" t="s">
        <v>70</v>
      </c>
      <c r="AB577" s="18">
        <f>IF(Z577="TM",IF(AA577="H",(COUNTIFS(Orders!AD:AD,Data!M577,Orders!W:W,0,Orders!X:X,0)+COUNTIFS(Orders!AD:AD,Data!M577,Orders!W:W,1,Orders!X:X,1)),0),IF(Data!Z577="AAM",SUMIFS(Data!AB:AB,Data!Z:Z,"TM",Data!X:X,Data!M577,AA:AA,"H"),IF(Data!Z577="AM",SUMIFS(Data!AB:AB,Data!Z:Z,"TM",Data!V:V,Data!M577,AA:AA,"H"),IF(Data!Z577="AZM",SUMIFS(Data!AB:AB,Data!Z:Z,"TM",Data!U:U,Data!M577,AA:AA,"H"),IF(Data!Z577="ZM",SUMIFS(Data!AB:AB,Data!Z:Z,"TM",Data!T:T,Data!M577,AA:AA,"H"),IF(Data!Z577="RM",SUMIFS(Data!AB:AB,Data!Z:Z,"TM",Data!S:S,Data!M577,AA:AA,"H"),IF(Data!Z577="CM",SUMIFS(Data!AB:AB,Data!Z:Z,"TM",Data!R:R,Data!M577,AA:AA,"H"),"")))))))</f>
        <v>0</v>
      </c>
      <c r="AC577" s="28">
        <f>IF(Z577="TM",IF(AA577="H",(SUMIFS(Orders!AG:AG,Orders!AD:AD,Data!M577,Orders!W:W,0,Orders!X:X,0)+SUMIFS(Orders!AG:AG,Orders!AD:AD,Data!M577,Orders!W:W,1,Orders!X:X,1))/12000,0),IF(Data!Z577="AAM",SUMIFS(Data!AC:AC,Data!Z:Z,"TM",Data!X:X,Data!M577,AA:AA,"H"),IF(Data!Z577="AM",SUMIFS(Data!AC:AC,Data!Z:Z,"TM",Data!V:V,Data!M577,AA:AA,"H"),IF(Data!Z577="AZM",SUMIFS(Data!AC:AC,Data!Z:Z,"TM",Data!U:U,Data!M577,AA:AA,"H"),IF(Data!Z577="Zone",SUMIFS(Data!AC:AC,Data!Z:Z,"TM",Data!T:T,Data!M577,AA:AA,"H"),IF(Data!Z577="Region",SUMIFS(Data!AC:AC,Data!Z:Z,"TM",Data!S:S,Data!M577,AA:AA,"H"),IF(Data!Z577="Country",SUMIFS(Data!AC:AC,Data!Z:Z,"TM",Data!R:R,Data!M577,AA:AA,"H"),"")))))))</f>
        <v>0</v>
      </c>
      <c r="AD577" s="18">
        <f>IF(Z577="TM",0,IF(Data!Z577="AAM",SUMIFS(Data!AD:AD,Data!Z:Z,"TM",Data!X:X,Data!M577,AA:AA,"H"),IF(Data!Z577="AM",SUMIFS(Data!AD:AD,Data!Z:Z,"TM",Data!V:V,Data!M577,AA:AA,"H"),IF(Data!Z577="AZM",SUMIFS(Data!AD:AD,Data!Z:Z,"TM",Data!U:U,Data!M577,AA:AA,"H"),IF(Data!Z577="Zone",SUMIFS(Data!AD:AD,Data!Z:Z,"TM",Data!T:T,Data!M577,AA:AA,"H"),IF(Data!Z577="Region",SUMIFS(Data!AD:AD,Data!Z:Z,"TM",Data!S:S,Data!M577,AA:AA,"H"),IF(Data!Z577="Country",SUMIFS(Data!AD:AD,Data!Z:Z,"TM",Data!R:R,Data!M577,AA:AA,"H"),"")))))))</f>
        <v>0</v>
      </c>
      <c r="AE577" s="27">
        <f t="shared" si="145"/>
        <v>0</v>
      </c>
      <c r="AF577" s="26">
        <f t="shared" si="146"/>
        <v>0</v>
      </c>
      <c r="AG577" s="26">
        <f t="shared" si="147"/>
        <v>0</v>
      </c>
      <c r="AH577" s="26">
        <f t="shared" si="148"/>
        <v>0</v>
      </c>
      <c r="AJ577" s="28">
        <f>IF(Z577="TM",IF(AA577="U",(SUMIFS(Orders!AG:AG,Orders!AD:AD,Data!M577,Orders!W:W,0,Orders!X:X,0)+SUMIFS(Orders!AG:AG,Orders!AD:AD,Data!M577,Orders!W:W,1,Orders!X:X,1))/12000,0),IF(Data!Z577="AAM",SUMIFS(Data!AJ:AJ,Data!Z:Z,"TM",Data!X:X,Data!M577,AA:AA,"U"),IF(Data!Z577="AM",SUMIFS(Data!AJ:AJ,Data!Z:Z,"TM",Data!V:V,Data!M577,AA:AA,"U"),IF(Data!Z577="AZM",SUMIFS(Data!AJ:AJ,Data!Z:Z,"TM",Data!U:U,Data!M577,AA:AA,"U"),IF(Data!Z577="Zone",SUMIFS(Data!AJ:AJ,Data!Z:Z,"TM",Data!T:T,Data!M577,AA:AA,"U"),IF(Data!Z577="Region",SUMIFS(Data!AJ:AJ,Data!Z:Z,"TM",Data!S:S,Data!M577,AA:AA,"U"),IF(Data!Z577="Country",SUMIFS(Data!AJ:AJ,Data!Z:Z,"TM",Data!R:R,Data!M577,AA:AA,"U"),"")))))))</f>
        <v>0</v>
      </c>
      <c r="AK577" s="18">
        <f>IF(Z577="TM",IF(AA577="U",(SUMIFS(Orders!AG:AG,Orders!AD:AD,Data!M577,Orders!W:W,0,Orders!X:X,0)+SUMIFS(Orders!AG:AG,Orders!AD:AD,Data!M577,Orders!W:W,1,Orders!X:X,1)),0),IF(Data!Z577="AAM",SUMIFS(Data!AK:AK,Data!Z:Z,"TM",Data!X:X,Data!M577,AA:AA,"U"),IF(Data!Z577="AM",SUMIFS(Data!AK:AK,Data!Z:Z,"TM",Data!V:V,Data!M577,AA:AA,"U"),IF(Data!Z577="AZM",SUMIFS(Data!AK:AK,Data!Z:Z,"TM",Data!U:U,Data!M577,AA:AA,"U"),IF(Data!Z577="Zone",SUMIFS(Data!AK:AK,Data!Z:Z,"TM",Data!T:T,Data!M577,AA:AA,"U"),IF(Data!Z577="Region",SUMIFS(Data!AK:AK,Data!Z:Z,"TM",Data!S:S,Data!M577,AA:AA,"U"),IF(Data!Z577="Country",SUMIFS(Data!AK:AK,Data!Z:Z,"TM",Data!R:R,Data!M577,AA:AA,"U"),"")))))))</f>
        <v>0</v>
      </c>
      <c r="AL577" s="18">
        <f>IF(Z577="TM",12000*0,IF(Data!Z577="AAM",SUMIFS(Data!AL:AL,Data!Z:Z,"TM",Data!X:X,Data!M577,AA:AA,"H"),IF(Data!Z577="AM",SUMIFS(Data!AL:AL,Data!Z:Z,"TM",Data!V:V,Data!M577,AA:AA,"H"),IF(Data!Z577="AZM",SUMIFS(Data!AL:AL,Data!Z:Z,"TM",Data!U:U,Data!M577,AA:AA,"H"),IF(Data!Z577="Zone",SUMIFS(Data!AL:AL,Data!Z:Z,"TM",Data!T:T,Data!M577,AA:AA,"H"),IF(Data!Z577="Region",SUMIFS(Data!AL:AL,Data!Z:Z,"TM",Data!S:S,Data!M577,AA:AA,"H"),IF(Data!Z577="Country",SUMIFS(Data!AL:AL,Data!Z:Z,"TM",Data!R:R,Data!M577,AA:AA,"H"),"")))))))</f>
        <v>0</v>
      </c>
      <c r="AM577" s="27">
        <f t="shared" si="149"/>
        <v>0</v>
      </c>
      <c r="AN577" s="26">
        <f t="shared" si="150"/>
        <v>0</v>
      </c>
      <c r="AO577" s="26">
        <f t="shared" si="151"/>
        <v>0</v>
      </c>
      <c r="AQ577" s="28">
        <f t="shared" si="152"/>
        <v>0</v>
      </c>
      <c r="AR577" s="18">
        <f t="shared" si="153"/>
        <v>0</v>
      </c>
      <c r="AS577" s="18">
        <f t="shared" si="154"/>
        <v>0</v>
      </c>
      <c r="AT577" s="27">
        <f t="shared" si="155"/>
        <v>0</v>
      </c>
      <c r="AU577" s="27"/>
      <c r="AV577" s="27"/>
      <c r="AW577" s="18">
        <f>IF(Z577="TM",(COUNTIFS(Orders!AD:AD,Data!M577,Orders!W:W,0,Orders!X:X,0,Orders!S:S,"*Ray*")+COUNTIFS(Orders!AD:AD,Data!M577,Orders!W:W,1,Orders!X:X,1,Orders!S:S,"*Ray*")+COUNTIFS(Orders!AD:AD,Data!M577,Orders!W:W,0,Orders!X:X,0,Orders!S:S,"*Fabric*")+COUNTIFS(Orders!AD:AD,Data!M577,Orders!W:W,1,Orders!X:X,1,Orders!S:S,"*Fabric*")),IF(Data!Z577="AAM",SUMIFS(Data!AW:AW,Data!Z:Z,"TM",Data!X:X,Data!M577),IF(Data!Z577="AM",SUMIFS(Data!AW:AW,Data!Z:Z,"TM",Data!V:V,Data!M577),IF(Data!Z577="AZM",SUMIFS(Data!AW:AW,Data!Z:Z,"TM",Data!U:U,Data!M577),IF(Data!Z577="Zone",SUMIFS(Data!AW:AW,Data!Z:Z,"TM",Data!T:T,Data!M577),IF(Data!Z577="Region",SUMIFS(Data!AW:AW,Data!Z:Z,"TM",Data!S:S,Data!M577),IF(Data!Z577="Country",SUMIFS(Data!AW:AW,Data!Z:Z,"TM",Data!R:R,Data!M577),0)))))))</f>
        <v>0</v>
      </c>
      <c r="AX577" s="18">
        <f>IF(Z577="TM",(COUNTIFS(Orders!AD:AD,Data!M577,Orders!W:W,0,Orders!X:X,0,Orders!S:S,"*Starter*")+COUNTIFS(Orders!AD:AD,Data!M577,Orders!W:W,1,Orders!X:X,1,Orders!S:S,"*Starter*")),IF(Data!Z577="AAM",SUMIFS(Data!AX:AX,Data!Z:Z,"TM",Data!X:X,Data!M577),IF(Data!Z577="AM",SUMIFS(Data!AX:AX,Data!Z:Z,"TM",Data!V:V,Data!M577),IF(Data!Z577="AZM",SUMIFS(Data!AX:AX,Data!Z:Z,"TM",Data!U:U,Data!M577),IF(Data!Z577="Zone",SUMIFS(Data!AX:AX,Data!Z:Z,"TM",Data!T:T,Data!M577),IF(Data!Z577="Region",SUMIFS(Data!AX:AX,Data!Z:Z,"TM",Data!S:S,Data!M577),IF(Data!Z577="Country",SUMIFS(Data!AX:AX,Data!Z:Z,"TM",Data!R:R,Data!M577),0)))))))</f>
        <v>0</v>
      </c>
      <c r="AY577" s="18">
        <f>IF(Z577="TM",(COUNTIFS(Orders!AD:AD,Data!M577,Orders!W:W,0,Orders!X:X,0,Orders!S:S,"*Pro*")+COUNTIFS(Orders!AD:AD,Data!M577,Orders!W:W,1,Orders!X:X,1,Orders!S:S,"*Pro*")),IF(Data!Z577="AAM",SUMIFS(Data!AY:AY,Data!Z:Z,"TM",Data!X:X,Data!M577),IF(Data!Z577="AM",SUMIFS(Data!AY:AY,Data!Z:Z,"TM",Data!V:V,Data!M577),IF(Data!Z577="AZM",SUMIFS(Data!AY:AY,Data!Z:Z,"TM",Data!U:U,Data!M577),IF(Data!Z577="Zone",SUMIFS(Data!AY:AY,Data!Z:Z,"TM",Data!T:T,Data!M577),IF(Data!Z577="Region",SUMIFS(Data!AY:AY,Data!Z:Z,"TM",Data!S:S,Data!M577),IF(Data!Z577="Country",SUMIFS(Data!AY:AY,Data!Z:Z,"TM",Data!R:R,Data!M577),0)))))))</f>
        <v>0</v>
      </c>
      <c r="AZ577" s="18">
        <f>IF(Z577="TM",(COUNTIFS(Orders!AD:AD,Data!M577,Orders!W:W,0,Orders!X:X,0,Orders!S:S,"*Tab*")+COUNTIFS(Orders!AD:AD,Data!M577,Orders!W:W,1,Orders!X:X,1,Orders!S:S,"*Tab*")),IF(Data!Z577="AAM",SUMIFS(Data!AZ:AZ,Data!Z:Z,"TM",Data!X:X,Data!M577),IF(Data!Z577="AM",SUMIFS(Data!AZ:AZ,Data!Z:Z,"TM",Data!V:V,Data!M577),IF(Data!Z577="AZM",SUMIFS(Data!AZ:AZ,Data!Z:Z,"TM",Data!U:U,Data!M577),IF(Data!Z577="Zone",SUMIFS(Data!AZ:AZ,Data!Z:Z,"TM",Data!T:T,Data!M577),IF(Data!Z577="Region",SUMIFS(Data!AZ:AZ,Data!Z:Z,"TM",Data!S:S,Data!M577),IF(Data!Z577="Country",SUMIFS(Data!AZ:AZ,Data!Z:Z,"TM",Data!R:R,Data!M577),0)))))))</f>
        <v>0</v>
      </c>
      <c r="BA577" s="18">
        <f>IF(Z577="TM",(COUNTIFS(Orders!AD:AD,Data!M577,Orders!W:W,0,Orders!X:X,0,Orders!S:S,"*Dental*")+COUNTIFS(Orders!AD:AD,Data!M577,Orders!W:W,1,Orders!X:X,1,Orders!S:S,"*Dental*")+COUNTIFS(Orders!AD:AD,Data!M577,Orders!W:W,0,Orders!X:X,0,Orders!S:S,"*Pediatric*")+COUNTIFS(Orders!AD:AD,Data!M577,Orders!W:W,1,Orders!X:X,1,Orders!S:S,"*Pediatric*")),IF(Data!Z577="AAM",SUMIFS(Data!BA:BA,Data!Z:Z,"TM",Data!X:X,Data!M577),IF(Data!Z577="AM",SUMIFS(Data!BA:BA,Data!Z:Z,"TM",Data!V:V,Data!M577),IF(Data!Z577="AZM",SUMIFS(Data!BA:BA,Data!Z:Z,"TM",Data!U:U,Data!M577),IF(Data!Z577="Zone",SUMIFS(Data!BA:BA,Data!Z:Z,"TM",Data!T:T,Data!M577),IF(Data!Z577="Region",SUMIFS(Data!BA:BA,Data!Z:Z,"TM",Data!S:S,Data!M577),IF(Data!Z577="Country",SUMIFS(Data!BA:BA,Data!Z:Z,"TM",Data!R:R,Data!M577),0)))))))</f>
        <v>0</v>
      </c>
      <c r="BB577" s="18">
        <f>IF(Z577="TM",(COUNTIFS(Orders!AD:AD,Data!M577,Orders!W:W,0,Orders!X:X,0,Orders!S:S,"*Fabric*")+COUNTIFS(Orders!AD:AD,Data!M577,Orders!W:W,1,Orders!X:X,1,Orders!S:S,"*Fabric*")),IF(Data!Z577="AAM",SUMIFS(Data!BB:BB,Data!Z:Z,"TM",Data!X:X,Data!M577),IF(Data!Z577="AM",SUMIFS(Data!BB:BB,Data!Z:Z,"TM",Data!V:V,Data!M577),IF(Data!Z577="AZM",SUMIFS(Data!BB:BB,Data!Z:Z,"TM",Data!U:U,Data!M577),IF(Data!Z577="Zone",SUMIFS(Data!BB:BB,Data!Z:Z,"TM",Data!T:T,Data!M577),IF(Data!Z577="Region",SUMIFS(Data!BB:BB,Data!Z:Z,"TM",Data!S:S,Data!M577),IF(Data!Z577="Country",SUMIFS(Data!BB:BB,Data!Z:Z,"TM",Data!R:R,Data!M577),0)))))))</f>
        <v>0</v>
      </c>
    </row>
    <row r="578" spans="1:54" ht="15.75" x14ac:dyDescent="0.3">
      <c r="A578" s="33" t="str">
        <f t="shared" si="156"/>
        <v/>
      </c>
      <c r="B578" s="33" t="b">
        <f t="shared" si="157"/>
        <v>1</v>
      </c>
      <c r="C578" s="33" t="e">
        <f>IF(ISERROR(SMALL($D$4:$D$594,E578)),””,SMALL($D$4:$D$594,E578))</f>
        <v>#NAME?</v>
      </c>
      <c r="D578" s="34" t="str">
        <f t="shared" si="158"/>
        <v/>
      </c>
      <c r="E578" s="33">
        <f>ROWS($E$4:E578)</f>
        <v>575</v>
      </c>
      <c r="F578" s="33">
        <f t="shared" si="159"/>
        <v>0</v>
      </c>
      <c r="G578" s="33">
        <f>IF(OR(Report!$C$7="",Report!$C$7="All Levels"),1,IF(Report!$C$7=Data!Z578,1,0))</f>
        <v>0</v>
      </c>
      <c r="H578" s="33">
        <f t="shared" si="160"/>
        <v>1</v>
      </c>
      <c r="I578" s="33">
        <f t="shared" si="161"/>
        <v>3</v>
      </c>
      <c r="J578" s="33">
        <f>IF(OR(Report!$F$7="",Report!$F$7="All AMs"),1,IF(Report!$F$7=Data!W578,1,0))</f>
        <v>1</v>
      </c>
      <c r="K578" s="33">
        <f>IF(OR(Report!$E$7="",Report!$E$7="All Zones"),1,IF(Report!$E$7=Data!P578,1,0))</f>
        <v>1</v>
      </c>
      <c r="L578" s="33">
        <f>IF(OR(Report!$D$7="",Report!$D$7="All Regions"),1,IF(Report!$D$7=Data!O578,1,0))</f>
        <v>1</v>
      </c>
      <c r="M578" s="67" t="s">
        <v>1435</v>
      </c>
      <c r="N578" s="67" t="s">
        <v>1436</v>
      </c>
      <c r="O578" s="68" t="s">
        <v>21</v>
      </c>
      <c r="P578" s="68" t="s">
        <v>692</v>
      </c>
      <c r="Q578" s="68" t="s">
        <v>869</v>
      </c>
      <c r="R578" s="67" t="s">
        <v>777</v>
      </c>
      <c r="S578" s="67" t="s">
        <v>757</v>
      </c>
      <c r="T578" s="67" t="s">
        <v>761</v>
      </c>
      <c r="U578" s="67" t="s">
        <v>790</v>
      </c>
      <c r="V578" s="67" t="s">
        <v>868</v>
      </c>
      <c r="W578" s="67" t="s">
        <v>746</v>
      </c>
      <c r="X578" s="67"/>
      <c r="Y578" s="68" t="s">
        <v>361</v>
      </c>
      <c r="Z578" s="68" t="s">
        <v>13</v>
      </c>
      <c r="AA578" s="68" t="s">
        <v>70</v>
      </c>
      <c r="AB578" s="18">
        <f>IF(Z578="TM",IF(AA578="H",(COUNTIFS(Orders!AD:AD,Data!M578,Orders!W:W,0,Orders!X:X,0)+COUNTIFS(Orders!AD:AD,Data!M578,Orders!W:W,1,Orders!X:X,1)),0),IF(Data!Z578="AAM",SUMIFS(Data!AB:AB,Data!Z:Z,"TM",Data!X:X,Data!M578,AA:AA,"H"),IF(Data!Z578="AM",SUMIFS(Data!AB:AB,Data!Z:Z,"TM",Data!V:V,Data!M578,AA:AA,"H"),IF(Data!Z578="AZM",SUMIFS(Data!AB:AB,Data!Z:Z,"TM",Data!U:U,Data!M578,AA:AA,"H"),IF(Data!Z578="ZM",SUMIFS(Data!AB:AB,Data!Z:Z,"TM",Data!T:T,Data!M578,AA:AA,"H"),IF(Data!Z578="RM",SUMIFS(Data!AB:AB,Data!Z:Z,"TM",Data!S:S,Data!M578,AA:AA,"H"),IF(Data!Z578="CM",SUMIFS(Data!AB:AB,Data!Z:Z,"TM",Data!R:R,Data!M578,AA:AA,"H"),"")))))))</f>
        <v>0</v>
      </c>
      <c r="AC578" s="28">
        <f>IF(Z578="TM",IF(AA578="H",(SUMIFS(Orders!AG:AG,Orders!AD:AD,Data!M578,Orders!W:W,0,Orders!X:X,0)+SUMIFS(Orders!AG:AG,Orders!AD:AD,Data!M578,Orders!W:W,1,Orders!X:X,1))/12000,0),IF(Data!Z578="AAM",SUMIFS(Data!AC:AC,Data!Z:Z,"TM",Data!X:X,Data!M578,AA:AA,"H"),IF(Data!Z578="AM",SUMIFS(Data!AC:AC,Data!Z:Z,"TM",Data!V:V,Data!M578,AA:AA,"H"),IF(Data!Z578="AZM",SUMIFS(Data!AC:AC,Data!Z:Z,"TM",Data!U:U,Data!M578,AA:AA,"H"),IF(Data!Z578="Zone",SUMIFS(Data!AC:AC,Data!Z:Z,"TM",Data!T:T,Data!M578,AA:AA,"H"),IF(Data!Z578="Region",SUMIFS(Data!AC:AC,Data!Z:Z,"TM",Data!S:S,Data!M578,AA:AA,"H"),IF(Data!Z578="Country",SUMIFS(Data!AC:AC,Data!Z:Z,"TM",Data!R:R,Data!M578,AA:AA,"H"),"")))))))</f>
        <v>0</v>
      </c>
      <c r="AD578" s="18">
        <f>IF(Z578="TM",0,IF(Data!Z578="AAM",SUMIFS(Data!AD:AD,Data!Z:Z,"TM",Data!X:X,Data!M578,AA:AA,"H"),IF(Data!Z578="AM",SUMIFS(Data!AD:AD,Data!Z:Z,"TM",Data!V:V,Data!M578,AA:AA,"H"),IF(Data!Z578="AZM",SUMIFS(Data!AD:AD,Data!Z:Z,"TM",Data!U:U,Data!M578,AA:AA,"H"),IF(Data!Z578="Zone",SUMIFS(Data!AD:AD,Data!Z:Z,"TM",Data!T:T,Data!M578,AA:AA,"H"),IF(Data!Z578="Region",SUMIFS(Data!AD:AD,Data!Z:Z,"TM",Data!S:S,Data!M578,AA:AA,"H"),IF(Data!Z578="Country",SUMIFS(Data!AD:AD,Data!Z:Z,"TM",Data!R:R,Data!M578,AA:AA,"H"),"")))))))</f>
        <v>0</v>
      </c>
      <c r="AE578" s="27">
        <f t="shared" si="145"/>
        <v>0</v>
      </c>
      <c r="AF578" s="26">
        <f t="shared" si="146"/>
        <v>0</v>
      </c>
      <c r="AG578" s="26">
        <f t="shared" si="147"/>
        <v>0</v>
      </c>
      <c r="AH578" s="26">
        <f t="shared" si="148"/>
        <v>0</v>
      </c>
      <c r="AJ578" s="28">
        <f>IF(Z578="TM",IF(AA578="U",(SUMIFS(Orders!AG:AG,Orders!AD:AD,Data!M578,Orders!W:W,0,Orders!X:X,0)+SUMIFS(Orders!AG:AG,Orders!AD:AD,Data!M578,Orders!W:W,1,Orders!X:X,1))/12000,0),IF(Data!Z578="AAM",SUMIFS(Data!AJ:AJ,Data!Z:Z,"TM",Data!X:X,Data!M578,AA:AA,"U"),IF(Data!Z578="AM",SUMIFS(Data!AJ:AJ,Data!Z:Z,"TM",Data!V:V,Data!M578,AA:AA,"U"),IF(Data!Z578="AZM",SUMIFS(Data!AJ:AJ,Data!Z:Z,"TM",Data!U:U,Data!M578,AA:AA,"U"),IF(Data!Z578="Zone",SUMIFS(Data!AJ:AJ,Data!Z:Z,"TM",Data!T:T,Data!M578,AA:AA,"U"),IF(Data!Z578="Region",SUMIFS(Data!AJ:AJ,Data!Z:Z,"TM",Data!S:S,Data!M578,AA:AA,"U"),IF(Data!Z578="Country",SUMIFS(Data!AJ:AJ,Data!Z:Z,"TM",Data!R:R,Data!M578,AA:AA,"U"),"")))))))</f>
        <v>0</v>
      </c>
      <c r="AK578" s="18">
        <f>IF(Z578="TM",IF(AA578="U",(SUMIFS(Orders!AG:AG,Orders!AD:AD,Data!M578,Orders!W:W,0,Orders!X:X,0)+SUMIFS(Orders!AG:AG,Orders!AD:AD,Data!M578,Orders!W:W,1,Orders!X:X,1)),0),IF(Data!Z578="AAM",SUMIFS(Data!AK:AK,Data!Z:Z,"TM",Data!X:X,Data!M578,AA:AA,"U"),IF(Data!Z578="AM",SUMIFS(Data!AK:AK,Data!Z:Z,"TM",Data!V:V,Data!M578,AA:AA,"U"),IF(Data!Z578="AZM",SUMIFS(Data!AK:AK,Data!Z:Z,"TM",Data!U:U,Data!M578,AA:AA,"U"),IF(Data!Z578="Zone",SUMIFS(Data!AK:AK,Data!Z:Z,"TM",Data!T:T,Data!M578,AA:AA,"U"),IF(Data!Z578="Region",SUMIFS(Data!AK:AK,Data!Z:Z,"TM",Data!S:S,Data!M578,AA:AA,"U"),IF(Data!Z578="Country",SUMIFS(Data!AK:AK,Data!Z:Z,"TM",Data!R:R,Data!M578,AA:AA,"U"),"")))))))</f>
        <v>0</v>
      </c>
      <c r="AL578" s="18">
        <f>IF(Z578="TM",12000*0,IF(Data!Z578="AAM",SUMIFS(Data!AL:AL,Data!Z:Z,"TM",Data!X:X,Data!M578,AA:AA,"H"),IF(Data!Z578="AM",SUMIFS(Data!AL:AL,Data!Z:Z,"TM",Data!V:V,Data!M578,AA:AA,"H"),IF(Data!Z578="AZM",SUMIFS(Data!AL:AL,Data!Z:Z,"TM",Data!U:U,Data!M578,AA:AA,"H"),IF(Data!Z578="Zone",SUMIFS(Data!AL:AL,Data!Z:Z,"TM",Data!T:T,Data!M578,AA:AA,"H"),IF(Data!Z578="Region",SUMIFS(Data!AL:AL,Data!Z:Z,"TM",Data!S:S,Data!M578,AA:AA,"H"),IF(Data!Z578="Country",SUMIFS(Data!AL:AL,Data!Z:Z,"TM",Data!R:R,Data!M578,AA:AA,"H"),"")))))))</f>
        <v>0</v>
      </c>
      <c r="AM578" s="27">
        <f t="shared" si="149"/>
        <v>0</v>
      </c>
      <c r="AN578" s="26">
        <f t="shared" si="150"/>
        <v>0</v>
      </c>
      <c r="AO578" s="26">
        <f t="shared" si="151"/>
        <v>0</v>
      </c>
      <c r="AQ578" s="28">
        <f t="shared" si="152"/>
        <v>0</v>
      </c>
      <c r="AR578" s="18">
        <f t="shared" si="153"/>
        <v>0</v>
      </c>
      <c r="AS578" s="18">
        <f t="shared" si="154"/>
        <v>0</v>
      </c>
      <c r="AT578" s="27">
        <f t="shared" si="155"/>
        <v>0</v>
      </c>
      <c r="AU578" s="27"/>
      <c r="AV578" s="27"/>
      <c r="AW578" s="18">
        <f>IF(Z578="TM",(COUNTIFS(Orders!AD:AD,Data!M578,Orders!W:W,0,Orders!X:X,0,Orders!S:S,"*Ray*")+COUNTIFS(Orders!AD:AD,Data!M578,Orders!W:W,1,Orders!X:X,1,Orders!S:S,"*Ray*")+COUNTIFS(Orders!AD:AD,Data!M578,Orders!W:W,0,Orders!X:X,0,Orders!S:S,"*Fabric*")+COUNTIFS(Orders!AD:AD,Data!M578,Orders!W:W,1,Orders!X:X,1,Orders!S:S,"*Fabric*")),IF(Data!Z578="AAM",SUMIFS(Data!AW:AW,Data!Z:Z,"TM",Data!X:X,Data!M578),IF(Data!Z578="AM",SUMIFS(Data!AW:AW,Data!Z:Z,"TM",Data!V:V,Data!M578),IF(Data!Z578="AZM",SUMIFS(Data!AW:AW,Data!Z:Z,"TM",Data!U:U,Data!M578),IF(Data!Z578="Zone",SUMIFS(Data!AW:AW,Data!Z:Z,"TM",Data!T:T,Data!M578),IF(Data!Z578="Region",SUMIFS(Data!AW:AW,Data!Z:Z,"TM",Data!S:S,Data!M578),IF(Data!Z578="Country",SUMIFS(Data!AW:AW,Data!Z:Z,"TM",Data!R:R,Data!M578),0)))))))</f>
        <v>0</v>
      </c>
      <c r="AX578" s="18">
        <f>IF(Z578="TM",(COUNTIFS(Orders!AD:AD,Data!M578,Orders!W:W,0,Orders!X:X,0,Orders!S:S,"*Starter*")+COUNTIFS(Orders!AD:AD,Data!M578,Orders!W:W,1,Orders!X:X,1,Orders!S:S,"*Starter*")),IF(Data!Z578="AAM",SUMIFS(Data!AX:AX,Data!Z:Z,"TM",Data!X:X,Data!M578),IF(Data!Z578="AM",SUMIFS(Data!AX:AX,Data!Z:Z,"TM",Data!V:V,Data!M578),IF(Data!Z578="AZM",SUMIFS(Data!AX:AX,Data!Z:Z,"TM",Data!U:U,Data!M578),IF(Data!Z578="Zone",SUMIFS(Data!AX:AX,Data!Z:Z,"TM",Data!T:T,Data!M578),IF(Data!Z578="Region",SUMIFS(Data!AX:AX,Data!Z:Z,"TM",Data!S:S,Data!M578),IF(Data!Z578="Country",SUMIFS(Data!AX:AX,Data!Z:Z,"TM",Data!R:R,Data!M578),0)))))))</f>
        <v>0</v>
      </c>
      <c r="AY578" s="18">
        <f>IF(Z578="TM",(COUNTIFS(Orders!AD:AD,Data!M578,Orders!W:W,0,Orders!X:X,0,Orders!S:S,"*Pro*")+COUNTIFS(Orders!AD:AD,Data!M578,Orders!W:W,1,Orders!X:X,1,Orders!S:S,"*Pro*")),IF(Data!Z578="AAM",SUMIFS(Data!AY:AY,Data!Z:Z,"TM",Data!X:X,Data!M578),IF(Data!Z578="AM",SUMIFS(Data!AY:AY,Data!Z:Z,"TM",Data!V:V,Data!M578),IF(Data!Z578="AZM",SUMIFS(Data!AY:AY,Data!Z:Z,"TM",Data!U:U,Data!M578),IF(Data!Z578="Zone",SUMIFS(Data!AY:AY,Data!Z:Z,"TM",Data!T:T,Data!M578),IF(Data!Z578="Region",SUMIFS(Data!AY:AY,Data!Z:Z,"TM",Data!S:S,Data!M578),IF(Data!Z578="Country",SUMIFS(Data!AY:AY,Data!Z:Z,"TM",Data!R:R,Data!M578),0)))))))</f>
        <v>0</v>
      </c>
      <c r="AZ578" s="18">
        <f>IF(Z578="TM",(COUNTIFS(Orders!AD:AD,Data!M578,Orders!W:W,0,Orders!X:X,0,Orders!S:S,"*Tab*")+COUNTIFS(Orders!AD:AD,Data!M578,Orders!W:W,1,Orders!X:X,1,Orders!S:S,"*Tab*")),IF(Data!Z578="AAM",SUMIFS(Data!AZ:AZ,Data!Z:Z,"TM",Data!X:X,Data!M578),IF(Data!Z578="AM",SUMIFS(Data!AZ:AZ,Data!Z:Z,"TM",Data!V:V,Data!M578),IF(Data!Z578="AZM",SUMIFS(Data!AZ:AZ,Data!Z:Z,"TM",Data!U:U,Data!M578),IF(Data!Z578="Zone",SUMIFS(Data!AZ:AZ,Data!Z:Z,"TM",Data!T:T,Data!M578),IF(Data!Z578="Region",SUMIFS(Data!AZ:AZ,Data!Z:Z,"TM",Data!S:S,Data!M578),IF(Data!Z578="Country",SUMIFS(Data!AZ:AZ,Data!Z:Z,"TM",Data!R:R,Data!M578),0)))))))</f>
        <v>0</v>
      </c>
      <c r="BA578" s="18">
        <f>IF(Z578="TM",(COUNTIFS(Orders!AD:AD,Data!M578,Orders!W:W,0,Orders!X:X,0,Orders!S:S,"*Dental*")+COUNTIFS(Orders!AD:AD,Data!M578,Orders!W:W,1,Orders!X:X,1,Orders!S:S,"*Dental*")+COUNTIFS(Orders!AD:AD,Data!M578,Orders!W:W,0,Orders!X:X,0,Orders!S:S,"*Pediatric*")+COUNTIFS(Orders!AD:AD,Data!M578,Orders!W:W,1,Orders!X:X,1,Orders!S:S,"*Pediatric*")),IF(Data!Z578="AAM",SUMIFS(Data!BA:BA,Data!Z:Z,"TM",Data!X:X,Data!M578),IF(Data!Z578="AM",SUMIFS(Data!BA:BA,Data!Z:Z,"TM",Data!V:V,Data!M578),IF(Data!Z578="AZM",SUMIFS(Data!BA:BA,Data!Z:Z,"TM",Data!U:U,Data!M578),IF(Data!Z578="Zone",SUMIFS(Data!BA:BA,Data!Z:Z,"TM",Data!T:T,Data!M578),IF(Data!Z578="Region",SUMIFS(Data!BA:BA,Data!Z:Z,"TM",Data!S:S,Data!M578),IF(Data!Z578="Country",SUMIFS(Data!BA:BA,Data!Z:Z,"TM",Data!R:R,Data!M578),0)))))))</f>
        <v>0</v>
      </c>
      <c r="BB578" s="18">
        <f>IF(Z578="TM",(COUNTIFS(Orders!AD:AD,Data!M578,Orders!W:W,0,Orders!X:X,0,Orders!S:S,"*Fabric*")+COUNTIFS(Orders!AD:AD,Data!M578,Orders!W:W,1,Orders!X:X,1,Orders!S:S,"*Fabric*")),IF(Data!Z578="AAM",SUMIFS(Data!BB:BB,Data!Z:Z,"TM",Data!X:X,Data!M578),IF(Data!Z578="AM",SUMIFS(Data!BB:BB,Data!Z:Z,"TM",Data!V:V,Data!M578),IF(Data!Z578="AZM",SUMIFS(Data!BB:BB,Data!Z:Z,"TM",Data!U:U,Data!M578),IF(Data!Z578="Zone",SUMIFS(Data!BB:BB,Data!Z:Z,"TM",Data!T:T,Data!M578),IF(Data!Z578="Region",SUMIFS(Data!BB:BB,Data!Z:Z,"TM",Data!S:S,Data!M578),IF(Data!Z578="Country",SUMIFS(Data!BB:BB,Data!Z:Z,"TM",Data!R:R,Data!M578),0)))))))</f>
        <v>0</v>
      </c>
    </row>
    <row r="579" spans="1:54" ht="15.75" x14ac:dyDescent="0.3">
      <c r="A579" s="33" t="str">
        <f t="shared" si="156"/>
        <v/>
      </c>
      <c r="B579" s="33" t="b">
        <f t="shared" si="157"/>
        <v>1</v>
      </c>
      <c r="C579" s="33" t="e">
        <f>IF(ISERROR(SMALL($D$4:$D$594,E579)),””,SMALL($D$4:$D$594,E579))</f>
        <v>#NAME?</v>
      </c>
      <c r="D579" s="34" t="str">
        <f t="shared" si="158"/>
        <v/>
      </c>
      <c r="E579" s="33">
        <f>ROWS($E$4:E579)</f>
        <v>576</v>
      </c>
      <c r="F579" s="33">
        <f t="shared" si="159"/>
        <v>0</v>
      </c>
      <c r="G579" s="33">
        <f>IF(OR(Report!$C$7="",Report!$C$7="All Levels"),1,IF(Report!$C$7=Data!Z579,1,0))</f>
        <v>0</v>
      </c>
      <c r="H579" s="33">
        <f t="shared" si="160"/>
        <v>1</v>
      </c>
      <c r="I579" s="33">
        <f t="shared" si="161"/>
        <v>3</v>
      </c>
      <c r="J579" s="33">
        <f>IF(OR(Report!$F$7="",Report!$F$7="All AMs"),1,IF(Report!$F$7=Data!W579,1,0))</f>
        <v>1</v>
      </c>
      <c r="K579" s="33">
        <f>IF(OR(Report!$E$7="",Report!$E$7="All Zones"),1,IF(Report!$E$7=Data!P579,1,0))</f>
        <v>1</v>
      </c>
      <c r="L579" s="33">
        <f>IF(OR(Report!$D$7="",Report!$D$7="All Regions"),1,IF(Report!$D$7=Data!O579,1,0))</f>
        <v>1</v>
      </c>
      <c r="M579" s="67" t="s">
        <v>1437</v>
      </c>
      <c r="N579" s="67" t="s">
        <v>1438</v>
      </c>
      <c r="O579" s="68" t="s">
        <v>21</v>
      </c>
      <c r="P579" s="68" t="s">
        <v>692</v>
      </c>
      <c r="Q579" s="68" t="s">
        <v>869</v>
      </c>
      <c r="R579" s="67" t="s">
        <v>777</v>
      </c>
      <c r="S579" s="67" t="s">
        <v>757</v>
      </c>
      <c r="T579" s="67" t="s">
        <v>761</v>
      </c>
      <c r="U579" s="67" t="s">
        <v>790</v>
      </c>
      <c r="V579" s="67" t="s">
        <v>868</v>
      </c>
      <c r="W579" s="67" t="s">
        <v>746</v>
      </c>
      <c r="X579" s="67"/>
      <c r="Y579" s="68" t="s">
        <v>361</v>
      </c>
      <c r="Z579" s="68" t="s">
        <v>13</v>
      </c>
      <c r="AA579" s="68" t="s">
        <v>70</v>
      </c>
      <c r="AB579" s="18">
        <f>IF(Z579="TM",IF(AA579="H",(COUNTIFS(Orders!AD:AD,Data!M579,Orders!W:W,0,Orders!X:X,0)+COUNTIFS(Orders!AD:AD,Data!M579,Orders!W:W,1,Orders!X:X,1)),0),IF(Data!Z579="AAM",SUMIFS(Data!AB:AB,Data!Z:Z,"TM",Data!X:X,Data!M579,AA:AA,"H"),IF(Data!Z579="AM",SUMIFS(Data!AB:AB,Data!Z:Z,"TM",Data!V:V,Data!M579,AA:AA,"H"),IF(Data!Z579="AZM",SUMIFS(Data!AB:AB,Data!Z:Z,"TM",Data!U:U,Data!M579,AA:AA,"H"),IF(Data!Z579="ZM",SUMIFS(Data!AB:AB,Data!Z:Z,"TM",Data!T:T,Data!M579,AA:AA,"H"),IF(Data!Z579="RM",SUMIFS(Data!AB:AB,Data!Z:Z,"TM",Data!S:S,Data!M579,AA:AA,"H"),IF(Data!Z579="CM",SUMIFS(Data!AB:AB,Data!Z:Z,"TM",Data!R:R,Data!M579,AA:AA,"H"),"")))))))</f>
        <v>0</v>
      </c>
      <c r="AC579" s="28">
        <f>IF(Z579="TM",IF(AA579="H",(SUMIFS(Orders!AG:AG,Orders!AD:AD,Data!M579,Orders!W:W,0,Orders!X:X,0)+SUMIFS(Orders!AG:AG,Orders!AD:AD,Data!M579,Orders!W:W,1,Orders!X:X,1))/12000,0),IF(Data!Z579="AAM",SUMIFS(Data!AC:AC,Data!Z:Z,"TM",Data!X:X,Data!M579,AA:AA,"H"),IF(Data!Z579="AM",SUMIFS(Data!AC:AC,Data!Z:Z,"TM",Data!V:V,Data!M579,AA:AA,"H"),IF(Data!Z579="AZM",SUMIFS(Data!AC:AC,Data!Z:Z,"TM",Data!U:U,Data!M579,AA:AA,"H"),IF(Data!Z579="Zone",SUMIFS(Data!AC:AC,Data!Z:Z,"TM",Data!T:T,Data!M579,AA:AA,"H"),IF(Data!Z579="Region",SUMIFS(Data!AC:AC,Data!Z:Z,"TM",Data!S:S,Data!M579,AA:AA,"H"),IF(Data!Z579="Country",SUMIFS(Data!AC:AC,Data!Z:Z,"TM",Data!R:R,Data!M579,AA:AA,"H"),"")))))))</f>
        <v>0</v>
      </c>
      <c r="AD579" s="18">
        <f>IF(Z579="TM",0,IF(Data!Z579="AAM",SUMIFS(Data!AD:AD,Data!Z:Z,"TM",Data!X:X,Data!M579,AA:AA,"H"),IF(Data!Z579="AM",SUMIFS(Data!AD:AD,Data!Z:Z,"TM",Data!V:V,Data!M579,AA:AA,"H"),IF(Data!Z579="AZM",SUMIFS(Data!AD:AD,Data!Z:Z,"TM",Data!U:U,Data!M579,AA:AA,"H"),IF(Data!Z579="Zone",SUMIFS(Data!AD:AD,Data!Z:Z,"TM",Data!T:T,Data!M579,AA:AA,"H"),IF(Data!Z579="Region",SUMIFS(Data!AD:AD,Data!Z:Z,"TM",Data!S:S,Data!M579,AA:AA,"H"),IF(Data!Z579="Country",SUMIFS(Data!AD:AD,Data!Z:Z,"TM",Data!R:R,Data!M579,AA:AA,"H"),"")))))))</f>
        <v>0</v>
      </c>
      <c r="AE579" s="27">
        <f t="shared" si="145"/>
        <v>0</v>
      </c>
      <c r="AF579" s="26">
        <f t="shared" si="146"/>
        <v>0</v>
      </c>
      <c r="AG579" s="26">
        <f t="shared" si="147"/>
        <v>0</v>
      </c>
      <c r="AH579" s="26">
        <f t="shared" si="148"/>
        <v>0</v>
      </c>
      <c r="AJ579" s="28">
        <f>IF(Z579="TM",IF(AA579="U",(SUMIFS(Orders!AG:AG,Orders!AD:AD,Data!M579,Orders!W:W,0,Orders!X:X,0)+SUMIFS(Orders!AG:AG,Orders!AD:AD,Data!M579,Orders!W:W,1,Orders!X:X,1))/12000,0),IF(Data!Z579="AAM",SUMIFS(Data!AJ:AJ,Data!Z:Z,"TM",Data!X:X,Data!M579,AA:AA,"U"),IF(Data!Z579="AM",SUMIFS(Data!AJ:AJ,Data!Z:Z,"TM",Data!V:V,Data!M579,AA:AA,"U"),IF(Data!Z579="AZM",SUMIFS(Data!AJ:AJ,Data!Z:Z,"TM",Data!U:U,Data!M579,AA:AA,"U"),IF(Data!Z579="Zone",SUMIFS(Data!AJ:AJ,Data!Z:Z,"TM",Data!T:T,Data!M579,AA:AA,"U"),IF(Data!Z579="Region",SUMIFS(Data!AJ:AJ,Data!Z:Z,"TM",Data!S:S,Data!M579,AA:AA,"U"),IF(Data!Z579="Country",SUMIFS(Data!AJ:AJ,Data!Z:Z,"TM",Data!R:R,Data!M579,AA:AA,"U"),"")))))))</f>
        <v>0</v>
      </c>
      <c r="AK579" s="18">
        <f>IF(Z579="TM",IF(AA579="U",(SUMIFS(Orders!AG:AG,Orders!AD:AD,Data!M579,Orders!W:W,0,Orders!X:X,0)+SUMIFS(Orders!AG:AG,Orders!AD:AD,Data!M579,Orders!W:W,1,Orders!X:X,1)),0),IF(Data!Z579="AAM",SUMIFS(Data!AK:AK,Data!Z:Z,"TM",Data!X:X,Data!M579,AA:AA,"U"),IF(Data!Z579="AM",SUMIFS(Data!AK:AK,Data!Z:Z,"TM",Data!V:V,Data!M579,AA:AA,"U"),IF(Data!Z579="AZM",SUMIFS(Data!AK:AK,Data!Z:Z,"TM",Data!U:U,Data!M579,AA:AA,"U"),IF(Data!Z579="Zone",SUMIFS(Data!AK:AK,Data!Z:Z,"TM",Data!T:T,Data!M579,AA:AA,"U"),IF(Data!Z579="Region",SUMIFS(Data!AK:AK,Data!Z:Z,"TM",Data!S:S,Data!M579,AA:AA,"U"),IF(Data!Z579="Country",SUMIFS(Data!AK:AK,Data!Z:Z,"TM",Data!R:R,Data!M579,AA:AA,"U"),"")))))))</f>
        <v>0</v>
      </c>
      <c r="AL579" s="18">
        <f>IF(Z579="TM",12000*0,IF(Data!Z579="AAM",SUMIFS(Data!AL:AL,Data!Z:Z,"TM",Data!X:X,Data!M579,AA:AA,"H"),IF(Data!Z579="AM",SUMIFS(Data!AL:AL,Data!Z:Z,"TM",Data!V:V,Data!M579,AA:AA,"H"),IF(Data!Z579="AZM",SUMIFS(Data!AL:AL,Data!Z:Z,"TM",Data!U:U,Data!M579,AA:AA,"H"),IF(Data!Z579="Zone",SUMIFS(Data!AL:AL,Data!Z:Z,"TM",Data!T:T,Data!M579,AA:AA,"H"),IF(Data!Z579="Region",SUMIFS(Data!AL:AL,Data!Z:Z,"TM",Data!S:S,Data!M579,AA:AA,"H"),IF(Data!Z579="Country",SUMIFS(Data!AL:AL,Data!Z:Z,"TM",Data!R:R,Data!M579,AA:AA,"H"),"")))))))</f>
        <v>0</v>
      </c>
      <c r="AM579" s="27">
        <f t="shared" si="149"/>
        <v>0</v>
      </c>
      <c r="AN579" s="26">
        <f t="shared" si="150"/>
        <v>0</v>
      </c>
      <c r="AO579" s="26">
        <f t="shared" si="151"/>
        <v>0</v>
      </c>
      <c r="AQ579" s="28">
        <f t="shared" si="152"/>
        <v>0</v>
      </c>
      <c r="AR579" s="18">
        <f t="shared" si="153"/>
        <v>0</v>
      </c>
      <c r="AS579" s="18">
        <f t="shared" si="154"/>
        <v>0</v>
      </c>
      <c r="AT579" s="27">
        <f t="shared" si="155"/>
        <v>0</v>
      </c>
      <c r="AU579" s="27"/>
      <c r="AV579" s="27"/>
      <c r="AW579" s="18">
        <f>IF(Z579="TM",(COUNTIFS(Orders!AD:AD,Data!M579,Orders!W:W,0,Orders!X:X,0,Orders!S:S,"*Ray*")+COUNTIFS(Orders!AD:AD,Data!M579,Orders!W:W,1,Orders!X:X,1,Orders!S:S,"*Ray*")+COUNTIFS(Orders!AD:AD,Data!M579,Orders!W:W,0,Orders!X:X,0,Orders!S:S,"*Fabric*")+COUNTIFS(Orders!AD:AD,Data!M579,Orders!W:W,1,Orders!X:X,1,Orders!S:S,"*Fabric*")),IF(Data!Z579="AAM",SUMIFS(Data!AW:AW,Data!Z:Z,"TM",Data!X:X,Data!M579),IF(Data!Z579="AM",SUMIFS(Data!AW:AW,Data!Z:Z,"TM",Data!V:V,Data!M579),IF(Data!Z579="AZM",SUMIFS(Data!AW:AW,Data!Z:Z,"TM",Data!U:U,Data!M579),IF(Data!Z579="Zone",SUMIFS(Data!AW:AW,Data!Z:Z,"TM",Data!T:T,Data!M579),IF(Data!Z579="Region",SUMIFS(Data!AW:AW,Data!Z:Z,"TM",Data!S:S,Data!M579),IF(Data!Z579="Country",SUMIFS(Data!AW:AW,Data!Z:Z,"TM",Data!R:R,Data!M579),0)))))))</f>
        <v>0</v>
      </c>
      <c r="AX579" s="18">
        <f>IF(Z579="TM",(COUNTIFS(Orders!AD:AD,Data!M579,Orders!W:W,0,Orders!X:X,0,Orders!S:S,"*Starter*")+COUNTIFS(Orders!AD:AD,Data!M579,Orders!W:W,1,Orders!X:X,1,Orders!S:S,"*Starter*")),IF(Data!Z579="AAM",SUMIFS(Data!AX:AX,Data!Z:Z,"TM",Data!X:X,Data!M579),IF(Data!Z579="AM",SUMIFS(Data!AX:AX,Data!Z:Z,"TM",Data!V:V,Data!M579),IF(Data!Z579="AZM",SUMIFS(Data!AX:AX,Data!Z:Z,"TM",Data!U:U,Data!M579),IF(Data!Z579="Zone",SUMIFS(Data!AX:AX,Data!Z:Z,"TM",Data!T:T,Data!M579),IF(Data!Z579="Region",SUMIFS(Data!AX:AX,Data!Z:Z,"TM",Data!S:S,Data!M579),IF(Data!Z579="Country",SUMIFS(Data!AX:AX,Data!Z:Z,"TM",Data!R:R,Data!M579),0)))))))</f>
        <v>0</v>
      </c>
      <c r="AY579" s="18">
        <f>IF(Z579="TM",(COUNTIFS(Orders!AD:AD,Data!M579,Orders!W:W,0,Orders!X:X,0,Orders!S:S,"*Pro*")+COUNTIFS(Orders!AD:AD,Data!M579,Orders!W:W,1,Orders!X:X,1,Orders!S:S,"*Pro*")),IF(Data!Z579="AAM",SUMIFS(Data!AY:AY,Data!Z:Z,"TM",Data!X:X,Data!M579),IF(Data!Z579="AM",SUMIFS(Data!AY:AY,Data!Z:Z,"TM",Data!V:V,Data!M579),IF(Data!Z579="AZM",SUMIFS(Data!AY:AY,Data!Z:Z,"TM",Data!U:U,Data!M579),IF(Data!Z579="Zone",SUMIFS(Data!AY:AY,Data!Z:Z,"TM",Data!T:T,Data!M579),IF(Data!Z579="Region",SUMIFS(Data!AY:AY,Data!Z:Z,"TM",Data!S:S,Data!M579),IF(Data!Z579="Country",SUMIFS(Data!AY:AY,Data!Z:Z,"TM",Data!R:R,Data!M579),0)))))))</f>
        <v>0</v>
      </c>
      <c r="AZ579" s="18">
        <f>IF(Z579="TM",(COUNTIFS(Orders!AD:AD,Data!M579,Orders!W:W,0,Orders!X:X,0,Orders!S:S,"*Tab*")+COUNTIFS(Orders!AD:AD,Data!M579,Orders!W:W,1,Orders!X:X,1,Orders!S:S,"*Tab*")),IF(Data!Z579="AAM",SUMIFS(Data!AZ:AZ,Data!Z:Z,"TM",Data!X:X,Data!M579),IF(Data!Z579="AM",SUMIFS(Data!AZ:AZ,Data!Z:Z,"TM",Data!V:V,Data!M579),IF(Data!Z579="AZM",SUMIFS(Data!AZ:AZ,Data!Z:Z,"TM",Data!U:U,Data!M579),IF(Data!Z579="Zone",SUMIFS(Data!AZ:AZ,Data!Z:Z,"TM",Data!T:T,Data!M579),IF(Data!Z579="Region",SUMIFS(Data!AZ:AZ,Data!Z:Z,"TM",Data!S:S,Data!M579),IF(Data!Z579="Country",SUMIFS(Data!AZ:AZ,Data!Z:Z,"TM",Data!R:R,Data!M579),0)))))))</f>
        <v>0</v>
      </c>
      <c r="BA579" s="18">
        <f>IF(Z579="TM",(COUNTIFS(Orders!AD:AD,Data!M579,Orders!W:W,0,Orders!X:X,0,Orders!S:S,"*Dental*")+COUNTIFS(Orders!AD:AD,Data!M579,Orders!W:W,1,Orders!X:X,1,Orders!S:S,"*Dental*")+COUNTIFS(Orders!AD:AD,Data!M579,Orders!W:W,0,Orders!X:X,0,Orders!S:S,"*Pediatric*")+COUNTIFS(Orders!AD:AD,Data!M579,Orders!W:W,1,Orders!X:X,1,Orders!S:S,"*Pediatric*")),IF(Data!Z579="AAM",SUMIFS(Data!BA:BA,Data!Z:Z,"TM",Data!X:X,Data!M579),IF(Data!Z579="AM",SUMIFS(Data!BA:BA,Data!Z:Z,"TM",Data!V:V,Data!M579),IF(Data!Z579="AZM",SUMIFS(Data!BA:BA,Data!Z:Z,"TM",Data!U:U,Data!M579),IF(Data!Z579="Zone",SUMIFS(Data!BA:BA,Data!Z:Z,"TM",Data!T:T,Data!M579),IF(Data!Z579="Region",SUMIFS(Data!BA:BA,Data!Z:Z,"TM",Data!S:S,Data!M579),IF(Data!Z579="Country",SUMIFS(Data!BA:BA,Data!Z:Z,"TM",Data!R:R,Data!M579),0)))))))</f>
        <v>0</v>
      </c>
      <c r="BB579" s="18">
        <f>IF(Z579="TM",(COUNTIFS(Orders!AD:AD,Data!M579,Orders!W:W,0,Orders!X:X,0,Orders!S:S,"*Fabric*")+COUNTIFS(Orders!AD:AD,Data!M579,Orders!W:W,1,Orders!X:X,1,Orders!S:S,"*Fabric*")),IF(Data!Z579="AAM",SUMIFS(Data!BB:BB,Data!Z:Z,"TM",Data!X:X,Data!M579),IF(Data!Z579="AM",SUMIFS(Data!BB:BB,Data!Z:Z,"TM",Data!V:V,Data!M579),IF(Data!Z579="AZM",SUMIFS(Data!BB:BB,Data!Z:Z,"TM",Data!U:U,Data!M579),IF(Data!Z579="Zone",SUMIFS(Data!BB:BB,Data!Z:Z,"TM",Data!T:T,Data!M579),IF(Data!Z579="Region",SUMIFS(Data!BB:BB,Data!Z:Z,"TM",Data!S:S,Data!M579),IF(Data!Z579="Country",SUMIFS(Data!BB:BB,Data!Z:Z,"TM",Data!R:R,Data!M579),0)))))))</f>
        <v>0</v>
      </c>
    </row>
    <row r="580" spans="1:54" ht="15.75" x14ac:dyDescent="0.3">
      <c r="A580" s="33" t="str">
        <f t="shared" si="156"/>
        <v/>
      </c>
      <c r="B580" s="33" t="b">
        <f t="shared" si="157"/>
        <v>1</v>
      </c>
      <c r="C580" s="33" t="e">
        <f>IF(ISERROR(SMALL($D$4:$D$594,E580)),””,SMALL($D$4:$D$594,E580))</f>
        <v>#NAME?</v>
      </c>
      <c r="D580" s="34" t="str">
        <f t="shared" si="158"/>
        <v/>
      </c>
      <c r="E580" s="33">
        <f>ROWS($E$4:E580)</f>
        <v>577</v>
      </c>
      <c r="F580" s="33">
        <f t="shared" si="159"/>
        <v>0</v>
      </c>
      <c r="G580" s="33">
        <f>IF(OR(Report!$C$7="",Report!$C$7="All Levels"),1,IF(Report!$C$7=Data!Z580,1,0))</f>
        <v>0</v>
      </c>
      <c r="H580" s="33">
        <f t="shared" si="160"/>
        <v>1</v>
      </c>
      <c r="I580" s="33">
        <f t="shared" si="161"/>
        <v>3</v>
      </c>
      <c r="J580" s="33">
        <f>IF(OR(Report!$F$7="",Report!$F$7="All AMs"),1,IF(Report!$F$7=Data!W580,1,0))</f>
        <v>1</v>
      </c>
      <c r="K580" s="33">
        <f>IF(OR(Report!$E$7="",Report!$E$7="All Zones"),1,IF(Report!$E$7=Data!P580,1,0))</f>
        <v>1</v>
      </c>
      <c r="L580" s="33">
        <f>IF(OR(Report!$D$7="",Report!$D$7="All Regions"),1,IF(Report!$D$7=Data!O580,1,0))</f>
        <v>1</v>
      </c>
      <c r="M580" s="67" t="s">
        <v>1439</v>
      </c>
      <c r="N580" s="67" t="s">
        <v>1440</v>
      </c>
      <c r="O580" s="68" t="s">
        <v>21</v>
      </c>
      <c r="P580" s="68" t="s">
        <v>692</v>
      </c>
      <c r="Q580" s="68" t="s">
        <v>869</v>
      </c>
      <c r="R580" s="67" t="s">
        <v>777</v>
      </c>
      <c r="S580" s="67" t="s">
        <v>757</v>
      </c>
      <c r="T580" s="67" t="s">
        <v>761</v>
      </c>
      <c r="U580" s="67" t="s">
        <v>790</v>
      </c>
      <c r="V580" s="67" t="s">
        <v>868</v>
      </c>
      <c r="W580" s="67" t="s">
        <v>746</v>
      </c>
      <c r="X580" s="67"/>
      <c r="Y580" s="68" t="s">
        <v>361</v>
      </c>
      <c r="Z580" s="68" t="s">
        <v>13</v>
      </c>
      <c r="AA580" s="68" t="s">
        <v>70</v>
      </c>
      <c r="AB580" s="18">
        <f>IF(Z580="TM",IF(AA580="H",(COUNTIFS(Orders!AD:AD,Data!M580,Orders!W:W,0,Orders!X:X,0)+COUNTIFS(Orders!AD:AD,Data!M580,Orders!W:W,1,Orders!X:X,1)),0),IF(Data!Z580="AAM",SUMIFS(Data!AB:AB,Data!Z:Z,"TM",Data!X:X,Data!M580,AA:AA,"H"),IF(Data!Z580="AM",SUMIFS(Data!AB:AB,Data!Z:Z,"TM",Data!V:V,Data!M580,AA:AA,"H"),IF(Data!Z580="AZM",SUMIFS(Data!AB:AB,Data!Z:Z,"TM",Data!U:U,Data!M580,AA:AA,"H"),IF(Data!Z580="ZM",SUMIFS(Data!AB:AB,Data!Z:Z,"TM",Data!T:T,Data!M580,AA:AA,"H"),IF(Data!Z580="RM",SUMIFS(Data!AB:AB,Data!Z:Z,"TM",Data!S:S,Data!M580,AA:AA,"H"),IF(Data!Z580="CM",SUMIFS(Data!AB:AB,Data!Z:Z,"TM",Data!R:R,Data!M580,AA:AA,"H"),"")))))))</f>
        <v>0</v>
      </c>
      <c r="AC580" s="28">
        <f>IF(Z580="TM",IF(AA580="H",(SUMIFS(Orders!AG:AG,Orders!AD:AD,Data!M580,Orders!W:W,0,Orders!X:X,0)+SUMIFS(Orders!AG:AG,Orders!AD:AD,Data!M580,Orders!W:W,1,Orders!X:X,1))/12000,0),IF(Data!Z580="AAM",SUMIFS(Data!AC:AC,Data!Z:Z,"TM",Data!X:X,Data!M580,AA:AA,"H"),IF(Data!Z580="AM",SUMIFS(Data!AC:AC,Data!Z:Z,"TM",Data!V:V,Data!M580,AA:AA,"H"),IF(Data!Z580="AZM",SUMIFS(Data!AC:AC,Data!Z:Z,"TM",Data!U:U,Data!M580,AA:AA,"H"),IF(Data!Z580="Zone",SUMIFS(Data!AC:AC,Data!Z:Z,"TM",Data!T:T,Data!M580,AA:AA,"H"),IF(Data!Z580="Region",SUMIFS(Data!AC:AC,Data!Z:Z,"TM",Data!S:S,Data!M580,AA:AA,"H"),IF(Data!Z580="Country",SUMIFS(Data!AC:AC,Data!Z:Z,"TM",Data!R:R,Data!M580,AA:AA,"H"),"")))))))</f>
        <v>0</v>
      </c>
      <c r="AD580" s="18">
        <f>IF(Z580="TM",0,IF(Data!Z580="AAM",SUMIFS(Data!AD:AD,Data!Z:Z,"TM",Data!X:X,Data!M580,AA:AA,"H"),IF(Data!Z580="AM",SUMIFS(Data!AD:AD,Data!Z:Z,"TM",Data!V:V,Data!M580,AA:AA,"H"),IF(Data!Z580="AZM",SUMIFS(Data!AD:AD,Data!Z:Z,"TM",Data!U:U,Data!M580,AA:AA,"H"),IF(Data!Z580="Zone",SUMIFS(Data!AD:AD,Data!Z:Z,"TM",Data!T:T,Data!M580,AA:AA,"H"),IF(Data!Z580="Region",SUMIFS(Data!AD:AD,Data!Z:Z,"TM",Data!S:S,Data!M580,AA:AA,"H"),IF(Data!Z580="Country",SUMIFS(Data!AD:AD,Data!Z:Z,"TM",Data!R:R,Data!M580,AA:AA,"H"),"")))))))</f>
        <v>0</v>
      </c>
      <c r="AE580" s="27">
        <f t="shared" si="145"/>
        <v>0</v>
      </c>
      <c r="AF580" s="26">
        <f t="shared" si="146"/>
        <v>0</v>
      </c>
      <c r="AG580" s="26">
        <f t="shared" si="147"/>
        <v>0</v>
      </c>
      <c r="AH580" s="26">
        <f t="shared" si="148"/>
        <v>0</v>
      </c>
      <c r="AJ580" s="28">
        <f>IF(Z580="TM",IF(AA580="U",(SUMIFS(Orders!AG:AG,Orders!AD:AD,Data!M580,Orders!W:W,0,Orders!X:X,0)+SUMIFS(Orders!AG:AG,Orders!AD:AD,Data!M580,Orders!W:W,1,Orders!X:X,1))/12000,0),IF(Data!Z580="AAM",SUMIFS(Data!AJ:AJ,Data!Z:Z,"TM",Data!X:X,Data!M580,AA:AA,"U"),IF(Data!Z580="AM",SUMIFS(Data!AJ:AJ,Data!Z:Z,"TM",Data!V:V,Data!M580,AA:AA,"U"),IF(Data!Z580="AZM",SUMIFS(Data!AJ:AJ,Data!Z:Z,"TM",Data!U:U,Data!M580,AA:AA,"U"),IF(Data!Z580="Zone",SUMIFS(Data!AJ:AJ,Data!Z:Z,"TM",Data!T:T,Data!M580,AA:AA,"U"),IF(Data!Z580="Region",SUMIFS(Data!AJ:AJ,Data!Z:Z,"TM",Data!S:S,Data!M580,AA:AA,"U"),IF(Data!Z580="Country",SUMIFS(Data!AJ:AJ,Data!Z:Z,"TM",Data!R:R,Data!M580,AA:AA,"U"),"")))))))</f>
        <v>0</v>
      </c>
      <c r="AK580" s="18">
        <f>IF(Z580="TM",IF(AA580="U",(SUMIFS(Orders!AG:AG,Orders!AD:AD,Data!M580,Orders!W:W,0,Orders!X:X,0)+SUMIFS(Orders!AG:AG,Orders!AD:AD,Data!M580,Orders!W:W,1,Orders!X:X,1)),0),IF(Data!Z580="AAM",SUMIFS(Data!AK:AK,Data!Z:Z,"TM",Data!X:X,Data!M580,AA:AA,"U"),IF(Data!Z580="AM",SUMIFS(Data!AK:AK,Data!Z:Z,"TM",Data!V:V,Data!M580,AA:AA,"U"),IF(Data!Z580="AZM",SUMIFS(Data!AK:AK,Data!Z:Z,"TM",Data!U:U,Data!M580,AA:AA,"U"),IF(Data!Z580="Zone",SUMIFS(Data!AK:AK,Data!Z:Z,"TM",Data!T:T,Data!M580,AA:AA,"U"),IF(Data!Z580="Region",SUMIFS(Data!AK:AK,Data!Z:Z,"TM",Data!S:S,Data!M580,AA:AA,"U"),IF(Data!Z580="Country",SUMIFS(Data!AK:AK,Data!Z:Z,"TM",Data!R:R,Data!M580,AA:AA,"U"),"")))))))</f>
        <v>0</v>
      </c>
      <c r="AL580" s="18">
        <f>IF(Z580="TM",12000*0,IF(Data!Z580="AAM",SUMIFS(Data!AL:AL,Data!Z:Z,"TM",Data!X:X,Data!M580,AA:AA,"H"),IF(Data!Z580="AM",SUMIFS(Data!AL:AL,Data!Z:Z,"TM",Data!V:V,Data!M580,AA:AA,"H"),IF(Data!Z580="AZM",SUMIFS(Data!AL:AL,Data!Z:Z,"TM",Data!U:U,Data!M580,AA:AA,"H"),IF(Data!Z580="Zone",SUMIFS(Data!AL:AL,Data!Z:Z,"TM",Data!T:T,Data!M580,AA:AA,"H"),IF(Data!Z580="Region",SUMIFS(Data!AL:AL,Data!Z:Z,"TM",Data!S:S,Data!M580,AA:AA,"H"),IF(Data!Z580="Country",SUMIFS(Data!AL:AL,Data!Z:Z,"TM",Data!R:R,Data!M580,AA:AA,"H"),"")))))))</f>
        <v>0</v>
      </c>
      <c r="AM580" s="27">
        <f t="shared" si="149"/>
        <v>0</v>
      </c>
      <c r="AN580" s="26">
        <f t="shared" si="150"/>
        <v>0</v>
      </c>
      <c r="AO580" s="26">
        <f t="shared" si="151"/>
        <v>0</v>
      </c>
      <c r="AQ580" s="28">
        <f t="shared" si="152"/>
        <v>0</v>
      </c>
      <c r="AR580" s="18">
        <f t="shared" si="153"/>
        <v>0</v>
      </c>
      <c r="AS580" s="18">
        <f t="shared" si="154"/>
        <v>0</v>
      </c>
      <c r="AT580" s="27">
        <f t="shared" si="155"/>
        <v>0</v>
      </c>
      <c r="AU580" s="27"/>
      <c r="AV580" s="27"/>
      <c r="AW580" s="18">
        <f>IF(Z580="TM",(COUNTIFS(Orders!AD:AD,Data!M580,Orders!W:W,0,Orders!X:X,0,Orders!S:S,"*Ray*")+COUNTIFS(Orders!AD:AD,Data!M580,Orders!W:W,1,Orders!X:X,1,Orders!S:S,"*Ray*")+COUNTIFS(Orders!AD:AD,Data!M580,Orders!W:W,0,Orders!X:X,0,Orders!S:S,"*Fabric*")+COUNTIFS(Orders!AD:AD,Data!M580,Orders!W:W,1,Orders!X:X,1,Orders!S:S,"*Fabric*")),IF(Data!Z580="AAM",SUMIFS(Data!AW:AW,Data!Z:Z,"TM",Data!X:X,Data!M580),IF(Data!Z580="AM",SUMIFS(Data!AW:AW,Data!Z:Z,"TM",Data!V:V,Data!M580),IF(Data!Z580="AZM",SUMIFS(Data!AW:AW,Data!Z:Z,"TM",Data!U:U,Data!M580),IF(Data!Z580="Zone",SUMIFS(Data!AW:AW,Data!Z:Z,"TM",Data!T:T,Data!M580),IF(Data!Z580="Region",SUMIFS(Data!AW:AW,Data!Z:Z,"TM",Data!S:S,Data!M580),IF(Data!Z580="Country",SUMIFS(Data!AW:AW,Data!Z:Z,"TM",Data!R:R,Data!M580),0)))))))</f>
        <v>0</v>
      </c>
      <c r="AX580" s="18">
        <f>IF(Z580="TM",(COUNTIFS(Orders!AD:AD,Data!M580,Orders!W:W,0,Orders!X:X,0,Orders!S:S,"*Starter*")+COUNTIFS(Orders!AD:AD,Data!M580,Orders!W:W,1,Orders!X:X,1,Orders!S:S,"*Starter*")),IF(Data!Z580="AAM",SUMIFS(Data!AX:AX,Data!Z:Z,"TM",Data!X:X,Data!M580),IF(Data!Z580="AM",SUMIFS(Data!AX:AX,Data!Z:Z,"TM",Data!V:V,Data!M580),IF(Data!Z580="AZM",SUMIFS(Data!AX:AX,Data!Z:Z,"TM",Data!U:U,Data!M580),IF(Data!Z580="Zone",SUMIFS(Data!AX:AX,Data!Z:Z,"TM",Data!T:T,Data!M580),IF(Data!Z580="Region",SUMIFS(Data!AX:AX,Data!Z:Z,"TM",Data!S:S,Data!M580),IF(Data!Z580="Country",SUMIFS(Data!AX:AX,Data!Z:Z,"TM",Data!R:R,Data!M580),0)))))))</f>
        <v>0</v>
      </c>
      <c r="AY580" s="18">
        <f>IF(Z580="TM",(COUNTIFS(Orders!AD:AD,Data!M580,Orders!W:W,0,Orders!X:X,0,Orders!S:S,"*Pro*")+COUNTIFS(Orders!AD:AD,Data!M580,Orders!W:W,1,Orders!X:X,1,Orders!S:S,"*Pro*")),IF(Data!Z580="AAM",SUMIFS(Data!AY:AY,Data!Z:Z,"TM",Data!X:X,Data!M580),IF(Data!Z580="AM",SUMIFS(Data!AY:AY,Data!Z:Z,"TM",Data!V:V,Data!M580),IF(Data!Z580="AZM",SUMIFS(Data!AY:AY,Data!Z:Z,"TM",Data!U:U,Data!M580),IF(Data!Z580="Zone",SUMIFS(Data!AY:AY,Data!Z:Z,"TM",Data!T:T,Data!M580),IF(Data!Z580="Region",SUMIFS(Data!AY:AY,Data!Z:Z,"TM",Data!S:S,Data!M580),IF(Data!Z580="Country",SUMIFS(Data!AY:AY,Data!Z:Z,"TM",Data!R:R,Data!M580),0)))))))</f>
        <v>0</v>
      </c>
      <c r="AZ580" s="18">
        <f>IF(Z580="TM",(COUNTIFS(Orders!AD:AD,Data!M580,Orders!W:W,0,Orders!X:X,0,Orders!S:S,"*Tab*")+COUNTIFS(Orders!AD:AD,Data!M580,Orders!W:W,1,Orders!X:X,1,Orders!S:S,"*Tab*")),IF(Data!Z580="AAM",SUMIFS(Data!AZ:AZ,Data!Z:Z,"TM",Data!X:X,Data!M580),IF(Data!Z580="AM",SUMIFS(Data!AZ:AZ,Data!Z:Z,"TM",Data!V:V,Data!M580),IF(Data!Z580="AZM",SUMIFS(Data!AZ:AZ,Data!Z:Z,"TM",Data!U:U,Data!M580),IF(Data!Z580="Zone",SUMIFS(Data!AZ:AZ,Data!Z:Z,"TM",Data!T:T,Data!M580),IF(Data!Z580="Region",SUMIFS(Data!AZ:AZ,Data!Z:Z,"TM",Data!S:S,Data!M580),IF(Data!Z580="Country",SUMIFS(Data!AZ:AZ,Data!Z:Z,"TM",Data!R:R,Data!M580),0)))))))</f>
        <v>0</v>
      </c>
      <c r="BA580" s="18">
        <f>IF(Z580="TM",(COUNTIFS(Orders!AD:AD,Data!M580,Orders!W:W,0,Orders!X:X,0,Orders!S:S,"*Dental*")+COUNTIFS(Orders!AD:AD,Data!M580,Orders!W:W,1,Orders!X:X,1,Orders!S:S,"*Dental*")+COUNTIFS(Orders!AD:AD,Data!M580,Orders!W:W,0,Orders!X:X,0,Orders!S:S,"*Pediatric*")+COUNTIFS(Orders!AD:AD,Data!M580,Orders!W:W,1,Orders!X:X,1,Orders!S:S,"*Pediatric*")),IF(Data!Z580="AAM",SUMIFS(Data!BA:BA,Data!Z:Z,"TM",Data!X:X,Data!M580),IF(Data!Z580="AM",SUMIFS(Data!BA:BA,Data!Z:Z,"TM",Data!V:V,Data!M580),IF(Data!Z580="AZM",SUMIFS(Data!BA:BA,Data!Z:Z,"TM",Data!U:U,Data!M580),IF(Data!Z580="Zone",SUMIFS(Data!BA:BA,Data!Z:Z,"TM",Data!T:T,Data!M580),IF(Data!Z580="Region",SUMIFS(Data!BA:BA,Data!Z:Z,"TM",Data!S:S,Data!M580),IF(Data!Z580="Country",SUMIFS(Data!BA:BA,Data!Z:Z,"TM",Data!R:R,Data!M580),0)))))))</f>
        <v>0</v>
      </c>
      <c r="BB580" s="18">
        <f>IF(Z580="TM",(COUNTIFS(Orders!AD:AD,Data!M580,Orders!W:W,0,Orders!X:X,0,Orders!S:S,"*Fabric*")+COUNTIFS(Orders!AD:AD,Data!M580,Orders!W:W,1,Orders!X:X,1,Orders!S:S,"*Fabric*")),IF(Data!Z580="AAM",SUMIFS(Data!BB:BB,Data!Z:Z,"TM",Data!X:X,Data!M580),IF(Data!Z580="AM",SUMIFS(Data!BB:BB,Data!Z:Z,"TM",Data!V:V,Data!M580),IF(Data!Z580="AZM",SUMIFS(Data!BB:BB,Data!Z:Z,"TM",Data!U:U,Data!M580),IF(Data!Z580="Zone",SUMIFS(Data!BB:BB,Data!Z:Z,"TM",Data!T:T,Data!M580),IF(Data!Z580="Region",SUMIFS(Data!BB:BB,Data!Z:Z,"TM",Data!S:S,Data!M580),IF(Data!Z580="Country",SUMIFS(Data!BB:BB,Data!Z:Z,"TM",Data!R:R,Data!M580),0)))))))</f>
        <v>0</v>
      </c>
    </row>
    <row r="581" spans="1:54" ht="15.75" x14ac:dyDescent="0.3">
      <c r="A581" s="33" t="str">
        <f t="shared" si="156"/>
        <v/>
      </c>
      <c r="B581" s="33" t="b">
        <f t="shared" si="157"/>
        <v>1</v>
      </c>
      <c r="C581" s="33" t="e">
        <f>IF(ISERROR(SMALL($D$4:$D$594,E581)),””,SMALL($D$4:$D$594,E581))</f>
        <v>#NAME?</v>
      </c>
      <c r="D581" s="34" t="str">
        <f t="shared" si="158"/>
        <v/>
      </c>
      <c r="E581" s="33">
        <f>ROWS($E$4:E581)</f>
        <v>578</v>
      </c>
      <c r="F581" s="33">
        <f t="shared" si="159"/>
        <v>0</v>
      </c>
      <c r="G581" s="33">
        <f>IF(OR(Report!$C$7="",Report!$C$7="All Levels"),1,IF(Report!$C$7=Data!Z581,1,0))</f>
        <v>0</v>
      </c>
      <c r="H581" s="33">
        <f t="shared" si="160"/>
        <v>1</v>
      </c>
      <c r="I581" s="33">
        <f t="shared" si="161"/>
        <v>3</v>
      </c>
      <c r="J581" s="33">
        <f>IF(OR(Report!$F$7="",Report!$F$7="All AMs"),1,IF(Report!$F$7=Data!W581,1,0))</f>
        <v>1</v>
      </c>
      <c r="K581" s="33">
        <f>IF(OR(Report!$E$7="",Report!$E$7="All Zones"),1,IF(Report!$E$7=Data!P581,1,0))</f>
        <v>1</v>
      </c>
      <c r="L581" s="33">
        <f>IF(OR(Report!$D$7="",Report!$D$7="All Regions"),1,IF(Report!$D$7=Data!O581,1,0))</f>
        <v>1</v>
      </c>
      <c r="M581" s="67" t="s">
        <v>1441</v>
      </c>
      <c r="N581" s="67" t="s">
        <v>1442</v>
      </c>
      <c r="O581" s="68" t="s">
        <v>21</v>
      </c>
      <c r="P581" s="68" t="s">
        <v>692</v>
      </c>
      <c r="Q581" s="68" t="s">
        <v>869</v>
      </c>
      <c r="R581" s="67" t="s">
        <v>777</v>
      </c>
      <c r="S581" s="67" t="s">
        <v>757</v>
      </c>
      <c r="T581" s="67" t="s">
        <v>761</v>
      </c>
      <c r="U581" s="67" t="s">
        <v>790</v>
      </c>
      <c r="V581" s="67" t="s">
        <v>868</v>
      </c>
      <c r="W581" s="67" t="s">
        <v>746</v>
      </c>
      <c r="X581" s="67"/>
      <c r="Y581" s="68" t="s">
        <v>361</v>
      </c>
      <c r="Z581" s="68" t="s">
        <v>13</v>
      </c>
      <c r="AA581" s="68" t="s">
        <v>925</v>
      </c>
      <c r="AB581" s="18">
        <f>IF(Z581="TM",IF(AA581="H",(COUNTIFS(Orders!AD:AD,Data!M581,Orders!W:W,0,Orders!X:X,0)+COUNTIFS(Orders!AD:AD,Data!M581,Orders!W:W,1,Orders!X:X,1)),0),IF(Data!Z581="AAM",SUMIFS(Data!AB:AB,Data!Z:Z,"TM",Data!X:X,Data!M581,AA:AA,"H"),IF(Data!Z581="AM",SUMIFS(Data!AB:AB,Data!Z:Z,"TM",Data!V:V,Data!M581,AA:AA,"H"),IF(Data!Z581="AZM",SUMIFS(Data!AB:AB,Data!Z:Z,"TM",Data!U:U,Data!M581,AA:AA,"H"),IF(Data!Z581="ZM",SUMIFS(Data!AB:AB,Data!Z:Z,"TM",Data!T:T,Data!M581,AA:AA,"H"),IF(Data!Z581="RM",SUMIFS(Data!AB:AB,Data!Z:Z,"TM",Data!S:S,Data!M581,AA:AA,"H"),IF(Data!Z581="CM",SUMIFS(Data!AB:AB,Data!Z:Z,"TM",Data!R:R,Data!M581,AA:AA,"H"),"")))))))</f>
        <v>0</v>
      </c>
      <c r="AC581" s="28">
        <f>IF(Z581="TM",IF(AA581="H",(SUMIFS(Orders!AG:AG,Orders!AD:AD,Data!M581,Orders!W:W,0,Orders!X:X,0)+SUMIFS(Orders!AG:AG,Orders!AD:AD,Data!M581,Orders!W:W,1,Orders!X:X,1))/12000,0),IF(Data!Z581="AAM",SUMIFS(Data!AC:AC,Data!Z:Z,"TM",Data!X:X,Data!M581,AA:AA,"H"),IF(Data!Z581="AM",SUMIFS(Data!AC:AC,Data!Z:Z,"TM",Data!V:V,Data!M581,AA:AA,"H"),IF(Data!Z581="AZM",SUMIFS(Data!AC:AC,Data!Z:Z,"TM",Data!U:U,Data!M581,AA:AA,"H"),IF(Data!Z581="Zone",SUMIFS(Data!AC:AC,Data!Z:Z,"TM",Data!T:T,Data!M581,AA:AA,"H"),IF(Data!Z581="Region",SUMIFS(Data!AC:AC,Data!Z:Z,"TM",Data!S:S,Data!M581,AA:AA,"H"),IF(Data!Z581="Country",SUMIFS(Data!AC:AC,Data!Z:Z,"TM",Data!R:R,Data!M581,AA:AA,"H"),"")))))))</f>
        <v>0</v>
      </c>
      <c r="AD581" s="18">
        <f>IF(Z581="TM",0,IF(Data!Z581="AAM",SUMIFS(Data!AD:AD,Data!Z:Z,"TM",Data!X:X,Data!M581,AA:AA,"H"),IF(Data!Z581="AM",SUMIFS(Data!AD:AD,Data!Z:Z,"TM",Data!V:V,Data!M581,AA:AA,"H"),IF(Data!Z581="AZM",SUMIFS(Data!AD:AD,Data!Z:Z,"TM",Data!U:U,Data!M581,AA:AA,"H"),IF(Data!Z581="Zone",SUMIFS(Data!AD:AD,Data!Z:Z,"TM",Data!T:T,Data!M581,AA:AA,"H"),IF(Data!Z581="Region",SUMIFS(Data!AD:AD,Data!Z:Z,"TM",Data!S:S,Data!M581,AA:AA,"H"),IF(Data!Z581="Country",SUMIFS(Data!AD:AD,Data!Z:Z,"TM",Data!R:R,Data!M581,AA:AA,"H"),"")))))))</f>
        <v>0</v>
      </c>
      <c r="AE581" s="27">
        <f t="shared" ref="AE581:AE594" si="162">IFERROR(AC581/AD581,0)</f>
        <v>0</v>
      </c>
      <c r="AF581" s="26">
        <f t="shared" ref="AF581:AF594" si="163">IFERROR(AC581*1000/AB581,0)</f>
        <v>0</v>
      </c>
      <c r="AG581" s="26">
        <f t="shared" ref="AG581:AG594" si="164">IFERROR(IF(AND(Z581="TM",Y581="Exp"),AC581,IF(Z581="AAM",AVERAGEIFS(AC:AC,X:X,M581,Z:Z,"TM",Y:Y,"Exp",AA:AA,"H"),IF(Z581="AM",AVERAGEIFS(AC:AC,V:V,M581,Z:Z,"TM",Y:Y,"Exp",AA:AA,"H"),IF(Z581="AZM",AVERAGEIFS(AC:AC,U:U,M581,Z:Z,"TM",Y:Y,"Exp",AA:AA,"H"),IF(Z581="Zone",AVERAGEIFS(AC:AC,T:T,M581,Z:Z,"TM",Y:Y,"Exp",AA:AA,"H"),IF(Z581="Region",AVERAGEIFS(AC:AC,S:S,M581,Z:Z,"TM",Y:Y,"Exp",AA:AA,"H"),IF(Z581="Country",AVERAGEIFS(AC:AC,R:R,M581,Z:Z,"TM",Y:Y,"Exp",AA:AA,"H"),0))))))),0)</f>
        <v>0</v>
      </c>
      <c r="AH581" s="26">
        <f t="shared" ref="AH581:AH594" si="165">IFERROR(IF(AND(Z581="TM",Y581="New"),AC581,IF(Z581="AAM",AVERAGEIFS(AC:AC,X:X,M581,Z:Z,"TM",Y:Y,"New",AA:AA,"H"),IF(Z581="AM",AVERAGEIFS(AC:AC,V:V,M581,Z:Z,"TM",Y:Y,"New",AA:AA,"H"),IF(Z581="AZM",AVERAGEIFS(AC:AC,U:U,M581,Z:Z,"TM",Y:Y,"New",AA:AA,"H"),IF(Z581="Zone",AVERAGEIFS(AC:AC,T:T,M581,Z:Z,"TM",Y:Y,"New",AA:AA,"H"),IF(Z581="Region",AVERAGEIFS(AC:AC,S:S,M581,Z:Z,"TM",Y:Y,"New",AA:AA,"H"),IF(Z581="Country",AVERAGEIFS(AC:AC,R:R,M581,Z:Z,"TM",Y:Y,"New",AA:AA,"H"),0))))))),0)</f>
        <v>0</v>
      </c>
      <c r="AJ581" s="28">
        <f>IF(Z581="TM",IF(AA581="U",(SUMIFS(Orders!AG:AG,Orders!AD:AD,Data!M581,Orders!W:W,0,Orders!X:X,0)+SUMIFS(Orders!AG:AG,Orders!AD:AD,Data!M581,Orders!W:W,1,Orders!X:X,1))/12000,0),IF(Data!Z581="AAM",SUMIFS(Data!AJ:AJ,Data!Z:Z,"TM",Data!X:X,Data!M581,AA:AA,"U"),IF(Data!Z581="AM",SUMIFS(Data!AJ:AJ,Data!Z:Z,"TM",Data!V:V,Data!M581,AA:AA,"U"),IF(Data!Z581="AZM",SUMIFS(Data!AJ:AJ,Data!Z:Z,"TM",Data!U:U,Data!M581,AA:AA,"U"),IF(Data!Z581="Zone",SUMIFS(Data!AJ:AJ,Data!Z:Z,"TM",Data!T:T,Data!M581,AA:AA,"U"),IF(Data!Z581="Region",SUMIFS(Data!AJ:AJ,Data!Z:Z,"TM",Data!S:S,Data!M581,AA:AA,"U"),IF(Data!Z581="Country",SUMIFS(Data!AJ:AJ,Data!Z:Z,"TM",Data!R:R,Data!M581,AA:AA,"U"),"")))))))</f>
        <v>0</v>
      </c>
      <c r="AK581" s="18">
        <f>IF(Z581="TM",IF(AA581="U",(SUMIFS(Orders!AG:AG,Orders!AD:AD,Data!M581,Orders!W:W,0,Orders!X:X,0)+SUMIFS(Orders!AG:AG,Orders!AD:AD,Data!M581,Orders!W:W,1,Orders!X:X,1)),0),IF(Data!Z581="AAM",SUMIFS(Data!AK:AK,Data!Z:Z,"TM",Data!X:X,Data!M581,AA:AA,"U"),IF(Data!Z581="AM",SUMIFS(Data!AK:AK,Data!Z:Z,"TM",Data!V:V,Data!M581,AA:AA,"U"),IF(Data!Z581="AZM",SUMIFS(Data!AK:AK,Data!Z:Z,"TM",Data!U:U,Data!M581,AA:AA,"U"),IF(Data!Z581="Zone",SUMIFS(Data!AK:AK,Data!Z:Z,"TM",Data!T:T,Data!M581,AA:AA,"U"),IF(Data!Z581="Region",SUMIFS(Data!AK:AK,Data!Z:Z,"TM",Data!S:S,Data!M581,AA:AA,"U"),IF(Data!Z581="Country",SUMIFS(Data!AK:AK,Data!Z:Z,"TM",Data!R:R,Data!M581,AA:AA,"U"),"")))))))</f>
        <v>0</v>
      </c>
      <c r="AL581" s="18">
        <f>IF(Z581="TM",12000*0,IF(Data!Z581="AAM",SUMIFS(Data!AL:AL,Data!Z:Z,"TM",Data!X:X,Data!M581,AA:AA,"H"),IF(Data!Z581="AM",SUMIFS(Data!AL:AL,Data!Z:Z,"TM",Data!V:V,Data!M581,AA:AA,"H"),IF(Data!Z581="AZM",SUMIFS(Data!AL:AL,Data!Z:Z,"TM",Data!U:U,Data!M581,AA:AA,"H"),IF(Data!Z581="Zone",SUMIFS(Data!AL:AL,Data!Z:Z,"TM",Data!T:T,Data!M581,AA:AA,"H"),IF(Data!Z581="Region",SUMIFS(Data!AL:AL,Data!Z:Z,"TM",Data!S:S,Data!M581,AA:AA,"H"),IF(Data!Z581="Country",SUMIFS(Data!AL:AL,Data!Z:Z,"TM",Data!R:R,Data!M581,AA:AA,"H"),"")))))))</f>
        <v>0</v>
      </c>
      <c r="AM581" s="27">
        <f t="shared" ref="AM581:AM594" si="166">IFERROR(AK581/AL581,0)</f>
        <v>0</v>
      </c>
      <c r="AN581" s="26">
        <f t="shared" ref="AN581:AN594" si="167">IFERROR(IF(AND(Z581="TM",Y581="Exp"),AC581,IF(Z581="AAM",AVERAGEIFS(AJ:AJ,X:X,M581,Z:Z,"TM",Y:Y,"Exp",AA:AA,"U"),IF(Z581="AM",AVERAGEIFS(AJ:AJ,V:V,M581,Z:Z,"TM",Y:Y,"Exp",AA:AA,"U"),IF(Z581="AZM",AVERAGEIFS(AJ:AJ,U:U,M581,Z:Z,"TM",Y:Y,"Exp",AA:AA,"U"),IF(Z581="Zone",AVERAGEIFS(AJ:AJ,T:T,M581,Z:Z,"TM",Y:Y,"Exp",AA:AA,"U"),IF(Z581="Region",AVERAGEIFS(AJ:AJ,S:S,M581,Z:Z,"TM",Y:Y,"Exp",AA:AA,"U"),IF(Z581="Country",AVERAGEIFS(AJ:AJ,R:R,M581,Z:Z,"TM",Y:Y,"Exp",AA:AA,"U"),0))))))),0)</f>
        <v>0</v>
      </c>
      <c r="AO581" s="26">
        <f t="shared" ref="AO581:AO594" si="168">IFERROR(IF(AND(Z581="TM",Y581="New"),AC581,IF(Z581="AAM",AVERAGEIFS(AJ:AJ,X:X,M581,Z:Z,"TM",Y:Y,"New",AA:AA,"U"),IF(Z581="AM",AVERAGEIFS(AJ:AJ,V:V,M581,Z:Z,"TM",Y:Y,"New",AA:AA,"U"),IF(Z581="AZM",AVERAGEIFS(AJ:AJ,U:U,M581,Z:Z,"TM",Y:Y,"New",AA:AA,"U"),IF(Z581="Zone",AVERAGEIFS(AJ:AJ,T:T,M581,Z:Z,"TM",Y:Y,"New",AA:AA,"U"),IF(Z581="Region",AVERAGEIFS(AJ:AJ,S:S,M581,Z:Z,"TM",Y:Y,"New",AA:AA,"U"),IF(Z581="Country",AVERAGEIFS(AJ:AJ,R:R,M581,Z:Z,"TM",Y:Y,"New",AA:AA,"U"),0))))))),0)</f>
        <v>0</v>
      </c>
      <c r="AQ581" s="28">
        <f t="shared" ref="AQ581:AQ594" si="169">SUM(AC581,AJ581)</f>
        <v>0</v>
      </c>
      <c r="AR581" s="18">
        <f t="shared" ref="AR581:AR594" si="170">AK581+AC581*12000</f>
        <v>0</v>
      </c>
      <c r="AS581" s="18">
        <f t="shared" ref="AS581:AS594" si="171">AL581+AD581*12000</f>
        <v>0</v>
      </c>
      <c r="AT581" s="27">
        <f t="shared" ref="AT581:AT594" si="172">IFERROR(AR581/AS581,0)</f>
        <v>0</v>
      </c>
      <c r="AU581" s="27"/>
      <c r="AV581" s="27"/>
      <c r="AW581" s="18">
        <f>IF(Z581="TM",(COUNTIFS(Orders!AD:AD,Data!M581,Orders!W:W,0,Orders!X:X,0,Orders!S:S,"*Ray*")+COUNTIFS(Orders!AD:AD,Data!M581,Orders!W:W,1,Orders!X:X,1,Orders!S:S,"*Ray*")+COUNTIFS(Orders!AD:AD,Data!M581,Orders!W:W,0,Orders!X:X,0,Orders!S:S,"*Fabric*")+COUNTIFS(Orders!AD:AD,Data!M581,Orders!W:W,1,Orders!X:X,1,Orders!S:S,"*Fabric*")),IF(Data!Z581="AAM",SUMIFS(Data!AW:AW,Data!Z:Z,"TM",Data!X:X,Data!M581),IF(Data!Z581="AM",SUMIFS(Data!AW:AW,Data!Z:Z,"TM",Data!V:V,Data!M581),IF(Data!Z581="AZM",SUMIFS(Data!AW:AW,Data!Z:Z,"TM",Data!U:U,Data!M581),IF(Data!Z581="Zone",SUMIFS(Data!AW:AW,Data!Z:Z,"TM",Data!T:T,Data!M581),IF(Data!Z581="Region",SUMIFS(Data!AW:AW,Data!Z:Z,"TM",Data!S:S,Data!M581),IF(Data!Z581="Country",SUMIFS(Data!AW:AW,Data!Z:Z,"TM",Data!R:R,Data!M581),0)))))))</f>
        <v>0</v>
      </c>
      <c r="AX581" s="18">
        <f>IF(Z581="TM",(COUNTIFS(Orders!AD:AD,Data!M581,Orders!W:W,0,Orders!X:X,0,Orders!S:S,"*Starter*")+COUNTIFS(Orders!AD:AD,Data!M581,Orders!W:W,1,Orders!X:X,1,Orders!S:S,"*Starter*")),IF(Data!Z581="AAM",SUMIFS(Data!AX:AX,Data!Z:Z,"TM",Data!X:X,Data!M581),IF(Data!Z581="AM",SUMIFS(Data!AX:AX,Data!Z:Z,"TM",Data!V:V,Data!M581),IF(Data!Z581="AZM",SUMIFS(Data!AX:AX,Data!Z:Z,"TM",Data!U:U,Data!M581),IF(Data!Z581="Zone",SUMIFS(Data!AX:AX,Data!Z:Z,"TM",Data!T:T,Data!M581),IF(Data!Z581="Region",SUMIFS(Data!AX:AX,Data!Z:Z,"TM",Data!S:S,Data!M581),IF(Data!Z581="Country",SUMIFS(Data!AX:AX,Data!Z:Z,"TM",Data!R:R,Data!M581),0)))))))</f>
        <v>0</v>
      </c>
      <c r="AY581" s="18">
        <f>IF(Z581="TM",(COUNTIFS(Orders!AD:AD,Data!M581,Orders!W:W,0,Orders!X:X,0,Orders!S:S,"*Pro*")+COUNTIFS(Orders!AD:AD,Data!M581,Orders!W:W,1,Orders!X:X,1,Orders!S:S,"*Pro*")),IF(Data!Z581="AAM",SUMIFS(Data!AY:AY,Data!Z:Z,"TM",Data!X:X,Data!M581),IF(Data!Z581="AM",SUMIFS(Data!AY:AY,Data!Z:Z,"TM",Data!V:V,Data!M581),IF(Data!Z581="AZM",SUMIFS(Data!AY:AY,Data!Z:Z,"TM",Data!U:U,Data!M581),IF(Data!Z581="Zone",SUMIFS(Data!AY:AY,Data!Z:Z,"TM",Data!T:T,Data!M581),IF(Data!Z581="Region",SUMIFS(Data!AY:AY,Data!Z:Z,"TM",Data!S:S,Data!M581),IF(Data!Z581="Country",SUMIFS(Data!AY:AY,Data!Z:Z,"TM",Data!R:R,Data!M581),0)))))))</f>
        <v>0</v>
      </c>
      <c r="AZ581" s="18">
        <f>IF(Z581="TM",(COUNTIFS(Orders!AD:AD,Data!M581,Orders!W:W,0,Orders!X:X,0,Orders!S:S,"*Tab*")+COUNTIFS(Orders!AD:AD,Data!M581,Orders!W:W,1,Orders!X:X,1,Orders!S:S,"*Tab*")),IF(Data!Z581="AAM",SUMIFS(Data!AZ:AZ,Data!Z:Z,"TM",Data!X:X,Data!M581),IF(Data!Z581="AM",SUMIFS(Data!AZ:AZ,Data!Z:Z,"TM",Data!V:V,Data!M581),IF(Data!Z581="AZM",SUMIFS(Data!AZ:AZ,Data!Z:Z,"TM",Data!U:U,Data!M581),IF(Data!Z581="Zone",SUMIFS(Data!AZ:AZ,Data!Z:Z,"TM",Data!T:T,Data!M581),IF(Data!Z581="Region",SUMIFS(Data!AZ:AZ,Data!Z:Z,"TM",Data!S:S,Data!M581),IF(Data!Z581="Country",SUMIFS(Data!AZ:AZ,Data!Z:Z,"TM",Data!R:R,Data!M581),0)))))))</f>
        <v>0</v>
      </c>
      <c r="BA581" s="18">
        <f>IF(Z581="TM",(COUNTIFS(Orders!AD:AD,Data!M581,Orders!W:W,0,Orders!X:X,0,Orders!S:S,"*Dental*")+COUNTIFS(Orders!AD:AD,Data!M581,Orders!W:W,1,Orders!X:X,1,Orders!S:S,"*Dental*")+COUNTIFS(Orders!AD:AD,Data!M581,Orders!W:W,0,Orders!X:X,0,Orders!S:S,"*Pediatric*")+COUNTIFS(Orders!AD:AD,Data!M581,Orders!W:W,1,Orders!X:X,1,Orders!S:S,"*Pediatric*")),IF(Data!Z581="AAM",SUMIFS(Data!BA:BA,Data!Z:Z,"TM",Data!X:X,Data!M581),IF(Data!Z581="AM",SUMIFS(Data!BA:BA,Data!Z:Z,"TM",Data!V:V,Data!M581),IF(Data!Z581="AZM",SUMIFS(Data!BA:BA,Data!Z:Z,"TM",Data!U:U,Data!M581),IF(Data!Z581="Zone",SUMIFS(Data!BA:BA,Data!Z:Z,"TM",Data!T:T,Data!M581),IF(Data!Z581="Region",SUMIFS(Data!BA:BA,Data!Z:Z,"TM",Data!S:S,Data!M581),IF(Data!Z581="Country",SUMIFS(Data!BA:BA,Data!Z:Z,"TM",Data!R:R,Data!M581),0)))))))</f>
        <v>0</v>
      </c>
      <c r="BB581" s="18">
        <f>IF(Z581="TM",(COUNTIFS(Orders!AD:AD,Data!M581,Orders!W:W,0,Orders!X:X,0,Orders!S:S,"*Fabric*")+COUNTIFS(Orders!AD:AD,Data!M581,Orders!W:W,1,Orders!X:X,1,Orders!S:S,"*Fabric*")),IF(Data!Z581="AAM",SUMIFS(Data!BB:BB,Data!Z:Z,"TM",Data!X:X,Data!M581),IF(Data!Z581="AM",SUMIFS(Data!BB:BB,Data!Z:Z,"TM",Data!V:V,Data!M581),IF(Data!Z581="AZM",SUMIFS(Data!BB:BB,Data!Z:Z,"TM",Data!U:U,Data!M581),IF(Data!Z581="Zone",SUMIFS(Data!BB:BB,Data!Z:Z,"TM",Data!T:T,Data!M581),IF(Data!Z581="Region",SUMIFS(Data!BB:BB,Data!Z:Z,"TM",Data!S:S,Data!M581),IF(Data!Z581="Country",SUMIFS(Data!BB:BB,Data!Z:Z,"TM",Data!R:R,Data!M581),0)))))))</f>
        <v>0</v>
      </c>
    </row>
    <row r="582" spans="1:54" ht="15.75" x14ac:dyDescent="0.3">
      <c r="A582" s="33" t="str">
        <f t="shared" si="156"/>
        <v/>
      </c>
      <c r="B582" s="33" t="b">
        <f t="shared" si="157"/>
        <v>1</v>
      </c>
      <c r="C582" s="33" t="e">
        <f>IF(ISERROR(SMALL($D$4:$D$594,E582)),””,SMALL($D$4:$D$594,E582))</f>
        <v>#NAME?</v>
      </c>
      <c r="D582" s="34" t="str">
        <f t="shared" si="158"/>
        <v/>
      </c>
      <c r="E582" s="33">
        <f>ROWS($E$4:E582)</f>
        <v>579</v>
      </c>
      <c r="F582" s="33">
        <f t="shared" si="159"/>
        <v>0</v>
      </c>
      <c r="G582" s="33">
        <f>IF(OR(Report!$C$7="",Report!$C$7="All Levels"),1,IF(Report!$C$7=Data!Z582,1,0))</f>
        <v>0</v>
      </c>
      <c r="H582" s="33">
        <f t="shared" si="160"/>
        <v>1</v>
      </c>
      <c r="I582" s="33">
        <f t="shared" si="161"/>
        <v>3</v>
      </c>
      <c r="J582" s="33">
        <f>IF(OR(Report!$F$7="",Report!$F$7="All AMs"),1,IF(Report!$F$7=Data!W582,1,0))</f>
        <v>1</v>
      </c>
      <c r="K582" s="33">
        <f>IF(OR(Report!$E$7="",Report!$E$7="All Zones"),1,IF(Report!$E$7=Data!P582,1,0))</f>
        <v>1</v>
      </c>
      <c r="L582" s="33">
        <f>IF(OR(Report!$D$7="",Report!$D$7="All Regions"),1,IF(Report!$D$7=Data!O582,1,0))</f>
        <v>1</v>
      </c>
      <c r="M582" s="67" t="s">
        <v>1443</v>
      </c>
      <c r="N582" s="67" t="s">
        <v>1444</v>
      </c>
      <c r="O582" s="68" t="s">
        <v>21</v>
      </c>
      <c r="P582" s="68" t="s">
        <v>692</v>
      </c>
      <c r="Q582" s="68" t="s">
        <v>869</v>
      </c>
      <c r="R582" s="67" t="s">
        <v>777</v>
      </c>
      <c r="S582" s="67" t="s">
        <v>757</v>
      </c>
      <c r="T582" s="67" t="s">
        <v>761</v>
      </c>
      <c r="U582" s="67" t="s">
        <v>790</v>
      </c>
      <c r="V582" s="67" t="s">
        <v>868</v>
      </c>
      <c r="W582" s="67" t="s">
        <v>746</v>
      </c>
      <c r="X582" s="67"/>
      <c r="Y582" s="68" t="s">
        <v>361</v>
      </c>
      <c r="Z582" s="68" t="s">
        <v>13</v>
      </c>
      <c r="AA582" s="68" t="s">
        <v>70</v>
      </c>
      <c r="AB582" s="18">
        <f>IF(Z582="TM",IF(AA582="H",(COUNTIFS(Orders!AD:AD,Data!M582,Orders!W:W,0,Orders!X:X,0)+COUNTIFS(Orders!AD:AD,Data!M582,Orders!W:W,1,Orders!X:X,1)),0),IF(Data!Z582="AAM",SUMIFS(Data!AB:AB,Data!Z:Z,"TM",Data!X:X,Data!M582,AA:AA,"H"),IF(Data!Z582="AM",SUMIFS(Data!AB:AB,Data!Z:Z,"TM",Data!V:V,Data!M582,AA:AA,"H"),IF(Data!Z582="AZM",SUMIFS(Data!AB:AB,Data!Z:Z,"TM",Data!U:U,Data!M582,AA:AA,"H"),IF(Data!Z582="ZM",SUMIFS(Data!AB:AB,Data!Z:Z,"TM",Data!T:T,Data!M582,AA:AA,"H"),IF(Data!Z582="RM",SUMIFS(Data!AB:AB,Data!Z:Z,"TM",Data!S:S,Data!M582,AA:AA,"H"),IF(Data!Z582="CM",SUMIFS(Data!AB:AB,Data!Z:Z,"TM",Data!R:R,Data!M582,AA:AA,"H"),"")))))))</f>
        <v>0</v>
      </c>
      <c r="AC582" s="28">
        <f>IF(Z582="TM",IF(AA582="H",(SUMIFS(Orders!AG:AG,Orders!AD:AD,Data!M582,Orders!W:W,0,Orders!X:X,0)+SUMIFS(Orders!AG:AG,Orders!AD:AD,Data!M582,Orders!W:W,1,Orders!X:X,1))/12000,0),IF(Data!Z582="AAM",SUMIFS(Data!AC:AC,Data!Z:Z,"TM",Data!X:X,Data!M582,AA:AA,"H"),IF(Data!Z582="AM",SUMIFS(Data!AC:AC,Data!Z:Z,"TM",Data!V:V,Data!M582,AA:AA,"H"),IF(Data!Z582="AZM",SUMIFS(Data!AC:AC,Data!Z:Z,"TM",Data!U:U,Data!M582,AA:AA,"H"),IF(Data!Z582="Zone",SUMIFS(Data!AC:AC,Data!Z:Z,"TM",Data!T:T,Data!M582,AA:AA,"H"),IF(Data!Z582="Region",SUMIFS(Data!AC:AC,Data!Z:Z,"TM",Data!S:S,Data!M582,AA:AA,"H"),IF(Data!Z582="Country",SUMIFS(Data!AC:AC,Data!Z:Z,"TM",Data!R:R,Data!M582,AA:AA,"H"),"")))))))</f>
        <v>0</v>
      </c>
      <c r="AD582" s="18">
        <f>IF(Z582="TM",0,IF(Data!Z582="AAM",SUMIFS(Data!AD:AD,Data!Z:Z,"TM",Data!X:X,Data!M582,AA:AA,"H"),IF(Data!Z582="AM",SUMIFS(Data!AD:AD,Data!Z:Z,"TM",Data!V:V,Data!M582,AA:AA,"H"),IF(Data!Z582="AZM",SUMIFS(Data!AD:AD,Data!Z:Z,"TM",Data!U:U,Data!M582,AA:AA,"H"),IF(Data!Z582="Zone",SUMIFS(Data!AD:AD,Data!Z:Z,"TM",Data!T:T,Data!M582,AA:AA,"H"),IF(Data!Z582="Region",SUMIFS(Data!AD:AD,Data!Z:Z,"TM",Data!S:S,Data!M582,AA:AA,"H"),IF(Data!Z582="Country",SUMIFS(Data!AD:AD,Data!Z:Z,"TM",Data!R:R,Data!M582,AA:AA,"H"),"")))))))</f>
        <v>0</v>
      </c>
      <c r="AE582" s="27">
        <f t="shared" si="162"/>
        <v>0</v>
      </c>
      <c r="AF582" s="26">
        <f t="shared" si="163"/>
        <v>0</v>
      </c>
      <c r="AG582" s="26">
        <f t="shared" si="164"/>
        <v>0</v>
      </c>
      <c r="AH582" s="26">
        <f t="shared" si="165"/>
        <v>0</v>
      </c>
      <c r="AJ582" s="28">
        <f>IF(Z582="TM",IF(AA582="U",(SUMIFS(Orders!AG:AG,Orders!AD:AD,Data!M582,Orders!W:W,0,Orders!X:X,0)+SUMIFS(Orders!AG:AG,Orders!AD:AD,Data!M582,Orders!W:W,1,Orders!X:X,1))/12000,0),IF(Data!Z582="AAM",SUMIFS(Data!AJ:AJ,Data!Z:Z,"TM",Data!X:X,Data!M582,AA:AA,"U"),IF(Data!Z582="AM",SUMIFS(Data!AJ:AJ,Data!Z:Z,"TM",Data!V:V,Data!M582,AA:AA,"U"),IF(Data!Z582="AZM",SUMIFS(Data!AJ:AJ,Data!Z:Z,"TM",Data!U:U,Data!M582,AA:AA,"U"),IF(Data!Z582="Zone",SUMIFS(Data!AJ:AJ,Data!Z:Z,"TM",Data!T:T,Data!M582,AA:AA,"U"),IF(Data!Z582="Region",SUMIFS(Data!AJ:AJ,Data!Z:Z,"TM",Data!S:S,Data!M582,AA:AA,"U"),IF(Data!Z582="Country",SUMIFS(Data!AJ:AJ,Data!Z:Z,"TM",Data!R:R,Data!M582,AA:AA,"U"),"")))))))</f>
        <v>0</v>
      </c>
      <c r="AK582" s="18">
        <f>IF(Z582="TM",IF(AA582="U",(SUMIFS(Orders!AG:AG,Orders!AD:AD,Data!M582,Orders!W:W,0,Orders!X:X,0)+SUMIFS(Orders!AG:AG,Orders!AD:AD,Data!M582,Orders!W:W,1,Orders!X:X,1)),0),IF(Data!Z582="AAM",SUMIFS(Data!AK:AK,Data!Z:Z,"TM",Data!X:X,Data!M582,AA:AA,"U"),IF(Data!Z582="AM",SUMIFS(Data!AK:AK,Data!Z:Z,"TM",Data!V:V,Data!M582,AA:AA,"U"),IF(Data!Z582="AZM",SUMIFS(Data!AK:AK,Data!Z:Z,"TM",Data!U:U,Data!M582,AA:AA,"U"),IF(Data!Z582="Zone",SUMIFS(Data!AK:AK,Data!Z:Z,"TM",Data!T:T,Data!M582,AA:AA,"U"),IF(Data!Z582="Region",SUMIFS(Data!AK:AK,Data!Z:Z,"TM",Data!S:S,Data!M582,AA:AA,"U"),IF(Data!Z582="Country",SUMIFS(Data!AK:AK,Data!Z:Z,"TM",Data!R:R,Data!M582,AA:AA,"U"),"")))))))</f>
        <v>0</v>
      </c>
      <c r="AL582" s="18">
        <f>IF(Z582="TM",12000*0,IF(Data!Z582="AAM",SUMIFS(Data!AL:AL,Data!Z:Z,"TM",Data!X:X,Data!M582,AA:AA,"H"),IF(Data!Z582="AM",SUMIFS(Data!AL:AL,Data!Z:Z,"TM",Data!V:V,Data!M582,AA:AA,"H"),IF(Data!Z582="AZM",SUMIFS(Data!AL:AL,Data!Z:Z,"TM",Data!U:U,Data!M582,AA:AA,"H"),IF(Data!Z582="Zone",SUMIFS(Data!AL:AL,Data!Z:Z,"TM",Data!T:T,Data!M582,AA:AA,"H"),IF(Data!Z582="Region",SUMIFS(Data!AL:AL,Data!Z:Z,"TM",Data!S:S,Data!M582,AA:AA,"H"),IF(Data!Z582="Country",SUMIFS(Data!AL:AL,Data!Z:Z,"TM",Data!R:R,Data!M582,AA:AA,"H"),"")))))))</f>
        <v>0</v>
      </c>
      <c r="AM582" s="27">
        <f t="shared" si="166"/>
        <v>0</v>
      </c>
      <c r="AN582" s="26">
        <f t="shared" si="167"/>
        <v>0</v>
      </c>
      <c r="AO582" s="26">
        <f t="shared" si="168"/>
        <v>0</v>
      </c>
      <c r="AQ582" s="28">
        <f t="shared" si="169"/>
        <v>0</v>
      </c>
      <c r="AR582" s="18">
        <f t="shared" si="170"/>
        <v>0</v>
      </c>
      <c r="AS582" s="18">
        <f t="shared" si="171"/>
        <v>0</v>
      </c>
      <c r="AT582" s="27">
        <f t="shared" si="172"/>
        <v>0</v>
      </c>
      <c r="AU582" s="27"/>
      <c r="AV582" s="27"/>
      <c r="AW582" s="18">
        <f>IF(Z582="TM",(COUNTIFS(Orders!AD:AD,Data!M582,Orders!W:W,0,Orders!X:X,0,Orders!S:S,"*Ray*")+COUNTIFS(Orders!AD:AD,Data!M582,Orders!W:W,1,Orders!X:X,1,Orders!S:S,"*Ray*")+COUNTIFS(Orders!AD:AD,Data!M582,Orders!W:W,0,Orders!X:X,0,Orders!S:S,"*Fabric*")+COUNTIFS(Orders!AD:AD,Data!M582,Orders!W:W,1,Orders!X:X,1,Orders!S:S,"*Fabric*")),IF(Data!Z582="AAM",SUMIFS(Data!AW:AW,Data!Z:Z,"TM",Data!X:X,Data!M582),IF(Data!Z582="AM",SUMIFS(Data!AW:AW,Data!Z:Z,"TM",Data!V:V,Data!M582),IF(Data!Z582="AZM",SUMIFS(Data!AW:AW,Data!Z:Z,"TM",Data!U:U,Data!M582),IF(Data!Z582="Zone",SUMIFS(Data!AW:AW,Data!Z:Z,"TM",Data!T:T,Data!M582),IF(Data!Z582="Region",SUMIFS(Data!AW:AW,Data!Z:Z,"TM",Data!S:S,Data!M582),IF(Data!Z582="Country",SUMIFS(Data!AW:AW,Data!Z:Z,"TM",Data!R:R,Data!M582),0)))))))</f>
        <v>0</v>
      </c>
      <c r="AX582" s="18">
        <f>IF(Z582="TM",(COUNTIFS(Orders!AD:AD,Data!M582,Orders!W:W,0,Orders!X:X,0,Orders!S:S,"*Starter*")+COUNTIFS(Orders!AD:AD,Data!M582,Orders!W:W,1,Orders!X:X,1,Orders!S:S,"*Starter*")),IF(Data!Z582="AAM",SUMIFS(Data!AX:AX,Data!Z:Z,"TM",Data!X:X,Data!M582),IF(Data!Z582="AM",SUMIFS(Data!AX:AX,Data!Z:Z,"TM",Data!V:V,Data!M582),IF(Data!Z582="AZM",SUMIFS(Data!AX:AX,Data!Z:Z,"TM",Data!U:U,Data!M582),IF(Data!Z582="Zone",SUMIFS(Data!AX:AX,Data!Z:Z,"TM",Data!T:T,Data!M582),IF(Data!Z582="Region",SUMIFS(Data!AX:AX,Data!Z:Z,"TM",Data!S:S,Data!M582),IF(Data!Z582="Country",SUMIFS(Data!AX:AX,Data!Z:Z,"TM",Data!R:R,Data!M582),0)))))))</f>
        <v>0</v>
      </c>
      <c r="AY582" s="18">
        <f>IF(Z582="TM",(COUNTIFS(Orders!AD:AD,Data!M582,Orders!W:W,0,Orders!X:X,0,Orders!S:S,"*Pro*")+COUNTIFS(Orders!AD:AD,Data!M582,Orders!W:W,1,Orders!X:X,1,Orders!S:S,"*Pro*")),IF(Data!Z582="AAM",SUMIFS(Data!AY:AY,Data!Z:Z,"TM",Data!X:X,Data!M582),IF(Data!Z582="AM",SUMIFS(Data!AY:AY,Data!Z:Z,"TM",Data!V:V,Data!M582),IF(Data!Z582="AZM",SUMIFS(Data!AY:AY,Data!Z:Z,"TM",Data!U:U,Data!M582),IF(Data!Z582="Zone",SUMIFS(Data!AY:AY,Data!Z:Z,"TM",Data!T:T,Data!M582),IF(Data!Z582="Region",SUMIFS(Data!AY:AY,Data!Z:Z,"TM",Data!S:S,Data!M582),IF(Data!Z582="Country",SUMIFS(Data!AY:AY,Data!Z:Z,"TM",Data!R:R,Data!M582),0)))))))</f>
        <v>0</v>
      </c>
      <c r="AZ582" s="18">
        <f>IF(Z582="TM",(COUNTIFS(Orders!AD:AD,Data!M582,Orders!W:W,0,Orders!X:X,0,Orders!S:S,"*Tab*")+COUNTIFS(Orders!AD:AD,Data!M582,Orders!W:W,1,Orders!X:X,1,Orders!S:S,"*Tab*")),IF(Data!Z582="AAM",SUMIFS(Data!AZ:AZ,Data!Z:Z,"TM",Data!X:X,Data!M582),IF(Data!Z582="AM",SUMIFS(Data!AZ:AZ,Data!Z:Z,"TM",Data!V:V,Data!M582),IF(Data!Z582="AZM",SUMIFS(Data!AZ:AZ,Data!Z:Z,"TM",Data!U:U,Data!M582),IF(Data!Z582="Zone",SUMIFS(Data!AZ:AZ,Data!Z:Z,"TM",Data!T:T,Data!M582),IF(Data!Z582="Region",SUMIFS(Data!AZ:AZ,Data!Z:Z,"TM",Data!S:S,Data!M582),IF(Data!Z582="Country",SUMIFS(Data!AZ:AZ,Data!Z:Z,"TM",Data!R:R,Data!M582),0)))))))</f>
        <v>0</v>
      </c>
      <c r="BA582" s="18">
        <f>IF(Z582="TM",(COUNTIFS(Orders!AD:AD,Data!M582,Orders!W:W,0,Orders!X:X,0,Orders!S:S,"*Dental*")+COUNTIFS(Orders!AD:AD,Data!M582,Orders!W:W,1,Orders!X:X,1,Orders!S:S,"*Dental*")+COUNTIFS(Orders!AD:AD,Data!M582,Orders!W:W,0,Orders!X:X,0,Orders!S:S,"*Pediatric*")+COUNTIFS(Orders!AD:AD,Data!M582,Orders!W:W,1,Orders!X:X,1,Orders!S:S,"*Pediatric*")),IF(Data!Z582="AAM",SUMIFS(Data!BA:BA,Data!Z:Z,"TM",Data!X:X,Data!M582),IF(Data!Z582="AM",SUMIFS(Data!BA:BA,Data!Z:Z,"TM",Data!V:V,Data!M582),IF(Data!Z582="AZM",SUMIFS(Data!BA:BA,Data!Z:Z,"TM",Data!U:U,Data!M582),IF(Data!Z582="Zone",SUMIFS(Data!BA:BA,Data!Z:Z,"TM",Data!T:T,Data!M582),IF(Data!Z582="Region",SUMIFS(Data!BA:BA,Data!Z:Z,"TM",Data!S:S,Data!M582),IF(Data!Z582="Country",SUMIFS(Data!BA:BA,Data!Z:Z,"TM",Data!R:R,Data!M582),0)))))))</f>
        <v>0</v>
      </c>
      <c r="BB582" s="18">
        <f>IF(Z582="TM",(COUNTIFS(Orders!AD:AD,Data!M582,Orders!W:W,0,Orders!X:X,0,Orders!S:S,"*Fabric*")+COUNTIFS(Orders!AD:AD,Data!M582,Orders!W:W,1,Orders!X:X,1,Orders!S:S,"*Fabric*")),IF(Data!Z582="AAM",SUMIFS(Data!BB:BB,Data!Z:Z,"TM",Data!X:X,Data!M582),IF(Data!Z582="AM",SUMIFS(Data!BB:BB,Data!Z:Z,"TM",Data!V:V,Data!M582),IF(Data!Z582="AZM",SUMIFS(Data!BB:BB,Data!Z:Z,"TM",Data!U:U,Data!M582),IF(Data!Z582="Zone",SUMIFS(Data!BB:BB,Data!Z:Z,"TM",Data!T:T,Data!M582),IF(Data!Z582="Region",SUMIFS(Data!BB:BB,Data!Z:Z,"TM",Data!S:S,Data!M582),IF(Data!Z582="Country",SUMIFS(Data!BB:BB,Data!Z:Z,"TM",Data!R:R,Data!M582),0)))))))</f>
        <v>0</v>
      </c>
    </row>
    <row r="583" spans="1:54" ht="15.75" x14ac:dyDescent="0.3">
      <c r="A583" s="33" t="str">
        <f t="shared" si="156"/>
        <v/>
      </c>
      <c r="B583" s="33" t="b">
        <f t="shared" si="157"/>
        <v>1</v>
      </c>
      <c r="C583" s="33" t="e">
        <f>IF(ISERROR(SMALL($D$4:$D$594,E583)),””,SMALL($D$4:$D$594,E583))</f>
        <v>#NAME?</v>
      </c>
      <c r="D583" s="34" t="str">
        <f t="shared" si="158"/>
        <v/>
      </c>
      <c r="E583" s="33">
        <f>ROWS($E$4:E583)</f>
        <v>580</v>
      </c>
      <c r="F583" s="33">
        <f t="shared" si="159"/>
        <v>0</v>
      </c>
      <c r="G583" s="33">
        <f>IF(OR(Report!$C$7="",Report!$C$7="All Levels"),1,IF(Report!$C$7=Data!Z583,1,0))</f>
        <v>0</v>
      </c>
      <c r="H583" s="33">
        <f t="shared" si="160"/>
        <v>1</v>
      </c>
      <c r="I583" s="33">
        <f t="shared" si="161"/>
        <v>3</v>
      </c>
      <c r="J583" s="33">
        <f>IF(OR(Report!$F$7="",Report!$F$7="All AMs"),1,IF(Report!$F$7=Data!W583,1,0))</f>
        <v>1</v>
      </c>
      <c r="K583" s="33">
        <f>IF(OR(Report!$E$7="",Report!$E$7="All Zones"),1,IF(Report!$E$7=Data!P583,1,0))</f>
        <v>1</v>
      </c>
      <c r="L583" s="33">
        <f>IF(OR(Report!$D$7="",Report!$D$7="All Regions"),1,IF(Report!$D$7=Data!O583,1,0))</f>
        <v>1</v>
      </c>
      <c r="M583" s="67" t="s">
        <v>232</v>
      </c>
      <c r="N583" s="67" t="s">
        <v>1445</v>
      </c>
      <c r="O583" s="68" t="s">
        <v>21</v>
      </c>
      <c r="P583" s="68" t="s">
        <v>692</v>
      </c>
      <c r="Q583" s="68" t="s">
        <v>869</v>
      </c>
      <c r="R583" s="67" t="s">
        <v>777</v>
      </c>
      <c r="S583" s="67" t="s">
        <v>757</v>
      </c>
      <c r="T583" s="67" t="s">
        <v>761</v>
      </c>
      <c r="U583" s="67" t="s">
        <v>790</v>
      </c>
      <c r="V583" s="67" t="s">
        <v>868</v>
      </c>
      <c r="W583" s="67" t="s">
        <v>746</v>
      </c>
      <c r="X583" s="67"/>
      <c r="Y583" s="68" t="s">
        <v>361</v>
      </c>
      <c r="Z583" s="68" t="s">
        <v>13</v>
      </c>
      <c r="AA583" s="68" t="s">
        <v>70</v>
      </c>
      <c r="AB583" s="18">
        <f>IF(Z583="TM",IF(AA583="H",(COUNTIFS(Orders!AD:AD,Data!M583,Orders!W:W,0,Orders!X:X,0)+COUNTIFS(Orders!AD:AD,Data!M583,Orders!W:W,1,Orders!X:X,1)),0),IF(Data!Z583="AAM",SUMIFS(Data!AB:AB,Data!Z:Z,"TM",Data!X:X,Data!M583,AA:AA,"H"),IF(Data!Z583="AM",SUMIFS(Data!AB:AB,Data!Z:Z,"TM",Data!V:V,Data!M583,AA:AA,"H"),IF(Data!Z583="AZM",SUMIFS(Data!AB:AB,Data!Z:Z,"TM",Data!U:U,Data!M583,AA:AA,"H"),IF(Data!Z583="ZM",SUMIFS(Data!AB:AB,Data!Z:Z,"TM",Data!T:T,Data!M583,AA:AA,"H"),IF(Data!Z583="RM",SUMIFS(Data!AB:AB,Data!Z:Z,"TM",Data!S:S,Data!M583,AA:AA,"H"),IF(Data!Z583="CM",SUMIFS(Data!AB:AB,Data!Z:Z,"TM",Data!R:R,Data!M583,AA:AA,"H"),"")))))))</f>
        <v>1</v>
      </c>
      <c r="AC583" s="28">
        <f>IF(Z583="TM",IF(AA583="H",(SUMIFS(Orders!AG:AG,Orders!AD:AD,Data!M583,Orders!W:W,0,Orders!X:X,0)+SUMIFS(Orders!AG:AG,Orders!AD:AD,Data!M583,Orders!W:W,1,Orders!X:X,1))/12000,0),IF(Data!Z583="AAM",SUMIFS(Data!AC:AC,Data!Z:Z,"TM",Data!X:X,Data!M583,AA:AA,"H"),IF(Data!Z583="AM",SUMIFS(Data!AC:AC,Data!Z:Z,"TM",Data!V:V,Data!M583,AA:AA,"H"),IF(Data!Z583="AZM",SUMIFS(Data!AC:AC,Data!Z:Z,"TM",Data!U:U,Data!M583,AA:AA,"H"),IF(Data!Z583="Zone",SUMIFS(Data!AC:AC,Data!Z:Z,"TM",Data!T:T,Data!M583,AA:AA,"H"),IF(Data!Z583="Region",SUMIFS(Data!AC:AC,Data!Z:Z,"TM",Data!S:S,Data!M583,AA:AA,"H"),IF(Data!Z583="Country",SUMIFS(Data!AC:AC,Data!Z:Z,"TM",Data!R:R,Data!M583,AA:AA,"H"),"")))))))</f>
        <v>0.999</v>
      </c>
      <c r="AD583" s="18">
        <f>IF(Z583="TM",0,IF(Data!Z583="AAM",SUMIFS(Data!AD:AD,Data!Z:Z,"TM",Data!X:X,Data!M583,AA:AA,"H"),IF(Data!Z583="AM",SUMIFS(Data!AD:AD,Data!Z:Z,"TM",Data!V:V,Data!M583,AA:AA,"H"),IF(Data!Z583="AZM",SUMIFS(Data!AD:AD,Data!Z:Z,"TM",Data!U:U,Data!M583,AA:AA,"H"),IF(Data!Z583="Zone",SUMIFS(Data!AD:AD,Data!Z:Z,"TM",Data!T:T,Data!M583,AA:AA,"H"),IF(Data!Z583="Region",SUMIFS(Data!AD:AD,Data!Z:Z,"TM",Data!S:S,Data!M583,AA:AA,"H"),IF(Data!Z583="Country",SUMIFS(Data!AD:AD,Data!Z:Z,"TM",Data!R:R,Data!M583,AA:AA,"H"),"")))))))</f>
        <v>0</v>
      </c>
      <c r="AE583" s="27">
        <f t="shared" si="162"/>
        <v>0</v>
      </c>
      <c r="AF583" s="26">
        <f t="shared" si="163"/>
        <v>999</v>
      </c>
      <c r="AG583" s="26">
        <f t="shared" si="164"/>
        <v>0.999</v>
      </c>
      <c r="AH583" s="26">
        <f t="shared" si="165"/>
        <v>0</v>
      </c>
      <c r="AJ583" s="28">
        <f>IF(Z583="TM",IF(AA583="U",(SUMIFS(Orders!AG:AG,Orders!AD:AD,Data!M583,Orders!W:W,0,Orders!X:X,0)+SUMIFS(Orders!AG:AG,Orders!AD:AD,Data!M583,Orders!W:W,1,Orders!X:X,1))/12000,0),IF(Data!Z583="AAM",SUMIFS(Data!AJ:AJ,Data!Z:Z,"TM",Data!X:X,Data!M583,AA:AA,"U"),IF(Data!Z583="AM",SUMIFS(Data!AJ:AJ,Data!Z:Z,"TM",Data!V:V,Data!M583,AA:AA,"U"),IF(Data!Z583="AZM",SUMIFS(Data!AJ:AJ,Data!Z:Z,"TM",Data!U:U,Data!M583,AA:AA,"U"),IF(Data!Z583="Zone",SUMIFS(Data!AJ:AJ,Data!Z:Z,"TM",Data!T:T,Data!M583,AA:AA,"U"),IF(Data!Z583="Region",SUMIFS(Data!AJ:AJ,Data!Z:Z,"TM",Data!S:S,Data!M583,AA:AA,"U"),IF(Data!Z583="Country",SUMIFS(Data!AJ:AJ,Data!Z:Z,"TM",Data!R:R,Data!M583,AA:AA,"U"),"")))))))</f>
        <v>0</v>
      </c>
      <c r="AK583" s="18">
        <f>IF(Z583="TM",IF(AA583="U",(SUMIFS(Orders!AG:AG,Orders!AD:AD,Data!M583,Orders!W:W,0,Orders!X:X,0)+SUMIFS(Orders!AG:AG,Orders!AD:AD,Data!M583,Orders!W:W,1,Orders!X:X,1)),0),IF(Data!Z583="AAM",SUMIFS(Data!AK:AK,Data!Z:Z,"TM",Data!X:X,Data!M583,AA:AA,"U"),IF(Data!Z583="AM",SUMIFS(Data!AK:AK,Data!Z:Z,"TM",Data!V:V,Data!M583,AA:AA,"U"),IF(Data!Z583="AZM",SUMIFS(Data!AK:AK,Data!Z:Z,"TM",Data!U:U,Data!M583,AA:AA,"U"),IF(Data!Z583="Zone",SUMIFS(Data!AK:AK,Data!Z:Z,"TM",Data!T:T,Data!M583,AA:AA,"U"),IF(Data!Z583="Region",SUMIFS(Data!AK:AK,Data!Z:Z,"TM",Data!S:S,Data!M583,AA:AA,"U"),IF(Data!Z583="Country",SUMIFS(Data!AK:AK,Data!Z:Z,"TM",Data!R:R,Data!M583,AA:AA,"U"),"")))))))</f>
        <v>0</v>
      </c>
      <c r="AL583" s="18">
        <f>IF(Z583="TM",12000*0,IF(Data!Z583="AAM",SUMIFS(Data!AL:AL,Data!Z:Z,"TM",Data!X:X,Data!M583,AA:AA,"H"),IF(Data!Z583="AM",SUMIFS(Data!AL:AL,Data!Z:Z,"TM",Data!V:V,Data!M583,AA:AA,"H"),IF(Data!Z583="AZM",SUMIFS(Data!AL:AL,Data!Z:Z,"TM",Data!U:U,Data!M583,AA:AA,"H"),IF(Data!Z583="Zone",SUMIFS(Data!AL:AL,Data!Z:Z,"TM",Data!T:T,Data!M583,AA:AA,"H"),IF(Data!Z583="Region",SUMIFS(Data!AL:AL,Data!Z:Z,"TM",Data!S:S,Data!M583,AA:AA,"H"),IF(Data!Z583="Country",SUMIFS(Data!AL:AL,Data!Z:Z,"TM",Data!R:R,Data!M583,AA:AA,"H"),"")))))))</f>
        <v>0</v>
      </c>
      <c r="AM583" s="27">
        <f t="shared" si="166"/>
        <v>0</v>
      </c>
      <c r="AN583" s="26">
        <f t="shared" si="167"/>
        <v>0.999</v>
      </c>
      <c r="AO583" s="26">
        <f t="shared" si="168"/>
        <v>0</v>
      </c>
      <c r="AQ583" s="28">
        <f t="shared" si="169"/>
        <v>0.999</v>
      </c>
      <c r="AR583" s="18">
        <f t="shared" si="170"/>
        <v>11988</v>
      </c>
      <c r="AS583" s="18">
        <f t="shared" si="171"/>
        <v>0</v>
      </c>
      <c r="AT583" s="27">
        <f t="shared" si="172"/>
        <v>0</v>
      </c>
      <c r="AU583" s="27"/>
      <c r="AV583" s="27"/>
      <c r="AW583" s="18">
        <f>IF(Z583="TM",(COUNTIFS(Orders!AD:AD,Data!M583,Orders!W:W,0,Orders!X:X,0,Orders!S:S,"*Ray*")+COUNTIFS(Orders!AD:AD,Data!M583,Orders!W:W,1,Orders!X:X,1,Orders!S:S,"*Ray*")+COUNTIFS(Orders!AD:AD,Data!M583,Orders!W:W,0,Orders!X:X,0,Orders!S:S,"*Fabric*")+COUNTIFS(Orders!AD:AD,Data!M583,Orders!W:W,1,Orders!X:X,1,Orders!S:S,"*Fabric*")),IF(Data!Z583="AAM",SUMIFS(Data!AW:AW,Data!Z:Z,"TM",Data!X:X,Data!M583),IF(Data!Z583="AM",SUMIFS(Data!AW:AW,Data!Z:Z,"TM",Data!V:V,Data!M583),IF(Data!Z583="AZM",SUMIFS(Data!AW:AW,Data!Z:Z,"TM",Data!U:U,Data!M583),IF(Data!Z583="Zone",SUMIFS(Data!AW:AW,Data!Z:Z,"TM",Data!T:T,Data!M583),IF(Data!Z583="Region",SUMIFS(Data!AW:AW,Data!Z:Z,"TM",Data!S:S,Data!M583),IF(Data!Z583="Country",SUMIFS(Data!AW:AW,Data!Z:Z,"TM",Data!R:R,Data!M583),0)))))))</f>
        <v>1</v>
      </c>
      <c r="AX583" s="18">
        <f>IF(Z583="TM",(COUNTIFS(Orders!AD:AD,Data!M583,Orders!W:W,0,Orders!X:X,0,Orders!S:S,"*Starter*")+COUNTIFS(Orders!AD:AD,Data!M583,Orders!W:W,1,Orders!X:X,1,Orders!S:S,"*Starter*")),IF(Data!Z583="AAM",SUMIFS(Data!AX:AX,Data!Z:Z,"TM",Data!X:X,Data!M583),IF(Data!Z583="AM",SUMIFS(Data!AX:AX,Data!Z:Z,"TM",Data!V:V,Data!M583),IF(Data!Z583="AZM",SUMIFS(Data!AX:AX,Data!Z:Z,"TM",Data!U:U,Data!M583),IF(Data!Z583="Zone",SUMIFS(Data!AX:AX,Data!Z:Z,"TM",Data!T:T,Data!M583),IF(Data!Z583="Region",SUMIFS(Data!AX:AX,Data!Z:Z,"TM",Data!S:S,Data!M583),IF(Data!Z583="Country",SUMIFS(Data!AX:AX,Data!Z:Z,"TM",Data!R:R,Data!M583),0)))))))</f>
        <v>1</v>
      </c>
      <c r="AY583" s="18">
        <f>IF(Z583="TM",(COUNTIFS(Orders!AD:AD,Data!M583,Orders!W:W,0,Orders!X:X,0,Orders!S:S,"*Pro*")+COUNTIFS(Orders!AD:AD,Data!M583,Orders!W:W,1,Orders!X:X,1,Orders!S:S,"*Pro*")),IF(Data!Z583="AAM",SUMIFS(Data!AY:AY,Data!Z:Z,"TM",Data!X:X,Data!M583),IF(Data!Z583="AM",SUMIFS(Data!AY:AY,Data!Z:Z,"TM",Data!V:V,Data!M583),IF(Data!Z583="AZM",SUMIFS(Data!AY:AY,Data!Z:Z,"TM",Data!U:U,Data!M583),IF(Data!Z583="Zone",SUMIFS(Data!AY:AY,Data!Z:Z,"TM",Data!T:T,Data!M583),IF(Data!Z583="Region",SUMIFS(Data!AY:AY,Data!Z:Z,"TM",Data!S:S,Data!M583),IF(Data!Z583="Country",SUMIFS(Data!AY:AY,Data!Z:Z,"TM",Data!R:R,Data!M583),0)))))))</f>
        <v>0</v>
      </c>
      <c r="AZ583" s="18">
        <f>IF(Z583="TM",(COUNTIFS(Orders!AD:AD,Data!M583,Orders!W:W,0,Orders!X:X,0,Orders!S:S,"*Tab*")+COUNTIFS(Orders!AD:AD,Data!M583,Orders!W:W,1,Orders!X:X,1,Orders!S:S,"*Tab*")),IF(Data!Z583="AAM",SUMIFS(Data!AZ:AZ,Data!Z:Z,"TM",Data!X:X,Data!M583),IF(Data!Z583="AM",SUMIFS(Data!AZ:AZ,Data!Z:Z,"TM",Data!V:V,Data!M583),IF(Data!Z583="AZM",SUMIFS(Data!AZ:AZ,Data!Z:Z,"TM",Data!U:U,Data!M583),IF(Data!Z583="Zone",SUMIFS(Data!AZ:AZ,Data!Z:Z,"TM",Data!T:T,Data!M583),IF(Data!Z583="Region",SUMIFS(Data!AZ:AZ,Data!Z:Z,"TM",Data!S:S,Data!M583),IF(Data!Z583="Country",SUMIFS(Data!AZ:AZ,Data!Z:Z,"TM",Data!R:R,Data!M583),0)))))))</f>
        <v>0</v>
      </c>
      <c r="BA583" s="18">
        <f>IF(Z583="TM",(COUNTIFS(Orders!AD:AD,Data!M583,Orders!W:W,0,Orders!X:X,0,Orders!S:S,"*Dental*")+COUNTIFS(Orders!AD:AD,Data!M583,Orders!W:W,1,Orders!X:X,1,Orders!S:S,"*Dental*")+COUNTIFS(Orders!AD:AD,Data!M583,Orders!W:W,0,Orders!X:X,0,Orders!S:S,"*Pediatric*")+COUNTIFS(Orders!AD:AD,Data!M583,Orders!W:W,1,Orders!X:X,1,Orders!S:S,"*Pediatric*")),IF(Data!Z583="AAM",SUMIFS(Data!BA:BA,Data!Z:Z,"TM",Data!X:X,Data!M583),IF(Data!Z583="AM",SUMIFS(Data!BA:BA,Data!Z:Z,"TM",Data!V:V,Data!M583),IF(Data!Z583="AZM",SUMIFS(Data!BA:BA,Data!Z:Z,"TM",Data!U:U,Data!M583),IF(Data!Z583="Zone",SUMIFS(Data!BA:BA,Data!Z:Z,"TM",Data!T:T,Data!M583),IF(Data!Z583="Region",SUMIFS(Data!BA:BA,Data!Z:Z,"TM",Data!S:S,Data!M583),IF(Data!Z583="Country",SUMIFS(Data!BA:BA,Data!Z:Z,"TM",Data!R:R,Data!M583),0)))))))</f>
        <v>0</v>
      </c>
      <c r="BB583" s="18">
        <f>IF(Z583="TM",(COUNTIFS(Orders!AD:AD,Data!M583,Orders!W:W,0,Orders!X:X,0,Orders!S:S,"*Fabric*")+COUNTIFS(Orders!AD:AD,Data!M583,Orders!W:W,1,Orders!X:X,1,Orders!S:S,"*Fabric*")),IF(Data!Z583="AAM",SUMIFS(Data!BB:BB,Data!Z:Z,"TM",Data!X:X,Data!M583),IF(Data!Z583="AM",SUMIFS(Data!BB:BB,Data!Z:Z,"TM",Data!V:V,Data!M583),IF(Data!Z583="AZM",SUMIFS(Data!BB:BB,Data!Z:Z,"TM",Data!U:U,Data!M583),IF(Data!Z583="Zone",SUMIFS(Data!BB:BB,Data!Z:Z,"TM",Data!T:T,Data!M583),IF(Data!Z583="Region",SUMIFS(Data!BB:BB,Data!Z:Z,"TM",Data!S:S,Data!M583),IF(Data!Z583="Country",SUMIFS(Data!BB:BB,Data!Z:Z,"TM",Data!R:R,Data!M583),0)))))))</f>
        <v>0</v>
      </c>
    </row>
    <row r="584" spans="1:54" ht="15.75" x14ac:dyDescent="0.3">
      <c r="A584" s="33" t="str">
        <f t="shared" si="156"/>
        <v/>
      </c>
      <c r="B584" s="33" t="b">
        <f t="shared" si="157"/>
        <v>1</v>
      </c>
      <c r="C584" s="33" t="e">
        <f>IF(ISERROR(SMALL($D$4:$D$594,E584)),””,SMALL($D$4:$D$594,E584))</f>
        <v>#NAME?</v>
      </c>
      <c r="D584" s="34" t="str">
        <f t="shared" si="158"/>
        <v/>
      </c>
      <c r="E584" s="33">
        <f>ROWS($E$4:E584)</f>
        <v>581</v>
      </c>
      <c r="F584" s="33">
        <f t="shared" si="159"/>
        <v>0</v>
      </c>
      <c r="G584" s="33">
        <f>IF(OR(Report!$C$7="",Report!$C$7="All Levels"),1,IF(Report!$C$7=Data!Z584,1,0))</f>
        <v>0</v>
      </c>
      <c r="H584" s="33">
        <f t="shared" si="160"/>
        <v>1</v>
      </c>
      <c r="I584" s="33">
        <f t="shared" si="161"/>
        <v>3</v>
      </c>
      <c r="J584" s="33">
        <f>IF(OR(Report!$F$7="",Report!$F$7="All AMs"),1,IF(Report!$F$7=Data!W584,1,0))</f>
        <v>1</v>
      </c>
      <c r="K584" s="33">
        <f>IF(OR(Report!$E$7="",Report!$E$7="All Zones"),1,IF(Report!$E$7=Data!P584,1,0))</f>
        <v>1</v>
      </c>
      <c r="L584" s="33">
        <f>IF(OR(Report!$D$7="",Report!$D$7="All Regions"),1,IF(Report!$D$7=Data!O584,1,0))</f>
        <v>1</v>
      </c>
      <c r="M584" s="67" t="s">
        <v>225</v>
      </c>
      <c r="N584" s="67" t="s">
        <v>1446</v>
      </c>
      <c r="O584" s="68" t="s">
        <v>21</v>
      </c>
      <c r="P584" s="68" t="s">
        <v>692</v>
      </c>
      <c r="Q584" s="68" t="s">
        <v>869</v>
      </c>
      <c r="R584" s="67" t="s">
        <v>777</v>
      </c>
      <c r="S584" s="67" t="s">
        <v>757</v>
      </c>
      <c r="T584" s="67" t="s">
        <v>761</v>
      </c>
      <c r="U584" s="67" t="s">
        <v>790</v>
      </c>
      <c r="V584" s="67" t="s">
        <v>868</v>
      </c>
      <c r="W584" s="67" t="s">
        <v>746</v>
      </c>
      <c r="X584" s="67"/>
      <c r="Y584" s="68" t="s">
        <v>361</v>
      </c>
      <c r="Z584" s="68" t="s">
        <v>13</v>
      </c>
      <c r="AA584" s="68" t="s">
        <v>70</v>
      </c>
      <c r="AB584" s="18">
        <f>IF(Z584="TM",IF(AA584="H",(COUNTIFS(Orders!AD:AD,Data!M584,Orders!W:W,0,Orders!X:X,0)+COUNTIFS(Orders!AD:AD,Data!M584,Orders!W:W,1,Orders!X:X,1)),0),IF(Data!Z584="AAM",SUMIFS(Data!AB:AB,Data!Z:Z,"TM",Data!X:X,Data!M584,AA:AA,"H"),IF(Data!Z584="AM",SUMIFS(Data!AB:AB,Data!Z:Z,"TM",Data!V:V,Data!M584,AA:AA,"H"),IF(Data!Z584="AZM",SUMIFS(Data!AB:AB,Data!Z:Z,"TM",Data!U:U,Data!M584,AA:AA,"H"),IF(Data!Z584="ZM",SUMIFS(Data!AB:AB,Data!Z:Z,"TM",Data!T:T,Data!M584,AA:AA,"H"),IF(Data!Z584="RM",SUMIFS(Data!AB:AB,Data!Z:Z,"TM",Data!S:S,Data!M584,AA:AA,"H"),IF(Data!Z584="CM",SUMIFS(Data!AB:AB,Data!Z:Z,"TM",Data!R:R,Data!M584,AA:AA,"H"),"")))))))</f>
        <v>0</v>
      </c>
      <c r="AC584" s="28">
        <f>IF(Z584="TM",IF(AA584="H",(SUMIFS(Orders!AG:AG,Orders!AD:AD,Data!M584,Orders!W:W,0,Orders!X:X,0)+SUMIFS(Orders!AG:AG,Orders!AD:AD,Data!M584,Orders!W:W,1,Orders!X:X,1))/12000,0),IF(Data!Z584="AAM",SUMIFS(Data!AC:AC,Data!Z:Z,"TM",Data!X:X,Data!M584,AA:AA,"H"),IF(Data!Z584="AM",SUMIFS(Data!AC:AC,Data!Z:Z,"TM",Data!V:V,Data!M584,AA:AA,"H"),IF(Data!Z584="AZM",SUMIFS(Data!AC:AC,Data!Z:Z,"TM",Data!U:U,Data!M584,AA:AA,"H"),IF(Data!Z584="Zone",SUMIFS(Data!AC:AC,Data!Z:Z,"TM",Data!T:T,Data!M584,AA:AA,"H"),IF(Data!Z584="Region",SUMIFS(Data!AC:AC,Data!Z:Z,"TM",Data!S:S,Data!M584,AA:AA,"H"),IF(Data!Z584="Country",SUMIFS(Data!AC:AC,Data!Z:Z,"TM",Data!R:R,Data!M584,AA:AA,"H"),"")))))))</f>
        <v>0</v>
      </c>
      <c r="AD584" s="18">
        <f>IF(Z584="TM",0,IF(Data!Z584="AAM",SUMIFS(Data!AD:AD,Data!Z:Z,"TM",Data!X:X,Data!M584,AA:AA,"H"),IF(Data!Z584="AM",SUMIFS(Data!AD:AD,Data!Z:Z,"TM",Data!V:V,Data!M584,AA:AA,"H"),IF(Data!Z584="AZM",SUMIFS(Data!AD:AD,Data!Z:Z,"TM",Data!U:U,Data!M584,AA:AA,"H"),IF(Data!Z584="Zone",SUMIFS(Data!AD:AD,Data!Z:Z,"TM",Data!T:T,Data!M584,AA:AA,"H"),IF(Data!Z584="Region",SUMIFS(Data!AD:AD,Data!Z:Z,"TM",Data!S:S,Data!M584,AA:AA,"H"),IF(Data!Z584="Country",SUMIFS(Data!AD:AD,Data!Z:Z,"TM",Data!R:R,Data!M584,AA:AA,"H"),"")))))))</f>
        <v>0</v>
      </c>
      <c r="AE584" s="27">
        <f t="shared" si="162"/>
        <v>0</v>
      </c>
      <c r="AF584" s="26">
        <f t="shared" si="163"/>
        <v>0</v>
      </c>
      <c r="AG584" s="26">
        <f t="shared" si="164"/>
        <v>0</v>
      </c>
      <c r="AH584" s="26">
        <f t="shared" si="165"/>
        <v>0</v>
      </c>
      <c r="AJ584" s="28">
        <f>IF(Z584="TM",IF(AA584="U",(SUMIFS(Orders!AG:AG,Orders!AD:AD,Data!M584,Orders!W:W,0,Orders!X:X,0)+SUMIFS(Orders!AG:AG,Orders!AD:AD,Data!M584,Orders!W:W,1,Orders!X:X,1))/12000,0),IF(Data!Z584="AAM",SUMIFS(Data!AJ:AJ,Data!Z:Z,"TM",Data!X:X,Data!M584,AA:AA,"U"),IF(Data!Z584="AM",SUMIFS(Data!AJ:AJ,Data!Z:Z,"TM",Data!V:V,Data!M584,AA:AA,"U"),IF(Data!Z584="AZM",SUMIFS(Data!AJ:AJ,Data!Z:Z,"TM",Data!U:U,Data!M584,AA:AA,"U"),IF(Data!Z584="Zone",SUMIFS(Data!AJ:AJ,Data!Z:Z,"TM",Data!T:T,Data!M584,AA:AA,"U"),IF(Data!Z584="Region",SUMIFS(Data!AJ:AJ,Data!Z:Z,"TM",Data!S:S,Data!M584,AA:AA,"U"),IF(Data!Z584="Country",SUMIFS(Data!AJ:AJ,Data!Z:Z,"TM",Data!R:R,Data!M584,AA:AA,"U"),"")))))))</f>
        <v>0</v>
      </c>
      <c r="AK584" s="18">
        <f>IF(Z584="TM",IF(AA584="U",(SUMIFS(Orders!AG:AG,Orders!AD:AD,Data!M584,Orders!W:W,0,Orders!X:X,0)+SUMIFS(Orders!AG:AG,Orders!AD:AD,Data!M584,Orders!W:W,1,Orders!X:X,1)),0),IF(Data!Z584="AAM",SUMIFS(Data!AK:AK,Data!Z:Z,"TM",Data!X:X,Data!M584,AA:AA,"U"),IF(Data!Z584="AM",SUMIFS(Data!AK:AK,Data!Z:Z,"TM",Data!V:V,Data!M584,AA:AA,"U"),IF(Data!Z584="AZM",SUMIFS(Data!AK:AK,Data!Z:Z,"TM",Data!U:U,Data!M584,AA:AA,"U"),IF(Data!Z584="Zone",SUMIFS(Data!AK:AK,Data!Z:Z,"TM",Data!T:T,Data!M584,AA:AA,"U"),IF(Data!Z584="Region",SUMIFS(Data!AK:AK,Data!Z:Z,"TM",Data!S:S,Data!M584,AA:AA,"U"),IF(Data!Z584="Country",SUMIFS(Data!AK:AK,Data!Z:Z,"TM",Data!R:R,Data!M584,AA:AA,"U"),"")))))))</f>
        <v>0</v>
      </c>
      <c r="AL584" s="18">
        <f>IF(Z584="TM",12000*0,IF(Data!Z584="AAM",SUMIFS(Data!AL:AL,Data!Z:Z,"TM",Data!X:X,Data!M584,AA:AA,"H"),IF(Data!Z584="AM",SUMIFS(Data!AL:AL,Data!Z:Z,"TM",Data!V:V,Data!M584,AA:AA,"H"),IF(Data!Z584="AZM",SUMIFS(Data!AL:AL,Data!Z:Z,"TM",Data!U:U,Data!M584,AA:AA,"H"),IF(Data!Z584="Zone",SUMIFS(Data!AL:AL,Data!Z:Z,"TM",Data!T:T,Data!M584,AA:AA,"H"),IF(Data!Z584="Region",SUMIFS(Data!AL:AL,Data!Z:Z,"TM",Data!S:S,Data!M584,AA:AA,"H"),IF(Data!Z584="Country",SUMIFS(Data!AL:AL,Data!Z:Z,"TM",Data!R:R,Data!M584,AA:AA,"H"),"")))))))</f>
        <v>0</v>
      </c>
      <c r="AM584" s="27">
        <f t="shared" si="166"/>
        <v>0</v>
      </c>
      <c r="AN584" s="26">
        <f t="shared" si="167"/>
        <v>0</v>
      </c>
      <c r="AO584" s="26">
        <f t="shared" si="168"/>
        <v>0</v>
      </c>
      <c r="AQ584" s="28">
        <f t="shared" si="169"/>
        <v>0</v>
      </c>
      <c r="AR584" s="18">
        <f t="shared" si="170"/>
        <v>0</v>
      </c>
      <c r="AS584" s="18">
        <f t="shared" si="171"/>
        <v>0</v>
      </c>
      <c r="AT584" s="27">
        <f t="shared" si="172"/>
        <v>0</v>
      </c>
      <c r="AU584" s="27"/>
      <c r="AV584" s="27"/>
      <c r="AW584" s="18">
        <f>IF(Z584="TM",(COUNTIFS(Orders!AD:AD,Data!M584,Orders!W:W,0,Orders!X:X,0,Orders!S:S,"*Ray*")+COUNTIFS(Orders!AD:AD,Data!M584,Orders!W:W,1,Orders!X:X,1,Orders!S:S,"*Ray*")+COUNTIFS(Orders!AD:AD,Data!M584,Orders!W:W,0,Orders!X:X,0,Orders!S:S,"*Fabric*")+COUNTIFS(Orders!AD:AD,Data!M584,Orders!W:W,1,Orders!X:X,1,Orders!S:S,"*Fabric*")),IF(Data!Z584="AAM",SUMIFS(Data!AW:AW,Data!Z:Z,"TM",Data!X:X,Data!M584),IF(Data!Z584="AM",SUMIFS(Data!AW:AW,Data!Z:Z,"TM",Data!V:V,Data!M584),IF(Data!Z584="AZM",SUMIFS(Data!AW:AW,Data!Z:Z,"TM",Data!U:U,Data!M584),IF(Data!Z584="Zone",SUMIFS(Data!AW:AW,Data!Z:Z,"TM",Data!T:T,Data!M584),IF(Data!Z584="Region",SUMIFS(Data!AW:AW,Data!Z:Z,"TM",Data!S:S,Data!M584),IF(Data!Z584="Country",SUMIFS(Data!AW:AW,Data!Z:Z,"TM",Data!R:R,Data!M584),0)))))))</f>
        <v>0</v>
      </c>
      <c r="AX584" s="18">
        <f>IF(Z584="TM",(COUNTIFS(Orders!AD:AD,Data!M584,Orders!W:W,0,Orders!X:X,0,Orders!S:S,"*Starter*")+COUNTIFS(Orders!AD:AD,Data!M584,Orders!W:W,1,Orders!X:X,1,Orders!S:S,"*Starter*")),IF(Data!Z584="AAM",SUMIFS(Data!AX:AX,Data!Z:Z,"TM",Data!X:X,Data!M584),IF(Data!Z584="AM",SUMIFS(Data!AX:AX,Data!Z:Z,"TM",Data!V:V,Data!M584),IF(Data!Z584="AZM",SUMIFS(Data!AX:AX,Data!Z:Z,"TM",Data!U:U,Data!M584),IF(Data!Z584="Zone",SUMIFS(Data!AX:AX,Data!Z:Z,"TM",Data!T:T,Data!M584),IF(Data!Z584="Region",SUMIFS(Data!AX:AX,Data!Z:Z,"TM",Data!S:S,Data!M584),IF(Data!Z584="Country",SUMIFS(Data!AX:AX,Data!Z:Z,"TM",Data!R:R,Data!M584),0)))))))</f>
        <v>0</v>
      </c>
      <c r="AY584" s="18">
        <f>IF(Z584="TM",(COUNTIFS(Orders!AD:AD,Data!M584,Orders!W:W,0,Orders!X:X,0,Orders!S:S,"*Pro*")+COUNTIFS(Orders!AD:AD,Data!M584,Orders!W:W,1,Orders!X:X,1,Orders!S:S,"*Pro*")),IF(Data!Z584="AAM",SUMIFS(Data!AY:AY,Data!Z:Z,"TM",Data!X:X,Data!M584),IF(Data!Z584="AM",SUMIFS(Data!AY:AY,Data!Z:Z,"TM",Data!V:V,Data!M584),IF(Data!Z584="AZM",SUMIFS(Data!AY:AY,Data!Z:Z,"TM",Data!U:U,Data!M584),IF(Data!Z584="Zone",SUMIFS(Data!AY:AY,Data!Z:Z,"TM",Data!T:T,Data!M584),IF(Data!Z584="Region",SUMIFS(Data!AY:AY,Data!Z:Z,"TM",Data!S:S,Data!M584),IF(Data!Z584="Country",SUMIFS(Data!AY:AY,Data!Z:Z,"TM",Data!R:R,Data!M584),0)))))))</f>
        <v>0</v>
      </c>
      <c r="AZ584" s="18">
        <f>IF(Z584="TM",(COUNTIFS(Orders!AD:AD,Data!M584,Orders!W:W,0,Orders!X:X,0,Orders!S:S,"*Tab*")+COUNTIFS(Orders!AD:AD,Data!M584,Orders!W:W,1,Orders!X:X,1,Orders!S:S,"*Tab*")),IF(Data!Z584="AAM",SUMIFS(Data!AZ:AZ,Data!Z:Z,"TM",Data!X:X,Data!M584),IF(Data!Z584="AM",SUMIFS(Data!AZ:AZ,Data!Z:Z,"TM",Data!V:V,Data!M584),IF(Data!Z584="AZM",SUMIFS(Data!AZ:AZ,Data!Z:Z,"TM",Data!U:U,Data!M584),IF(Data!Z584="Zone",SUMIFS(Data!AZ:AZ,Data!Z:Z,"TM",Data!T:T,Data!M584),IF(Data!Z584="Region",SUMIFS(Data!AZ:AZ,Data!Z:Z,"TM",Data!S:S,Data!M584),IF(Data!Z584="Country",SUMIFS(Data!AZ:AZ,Data!Z:Z,"TM",Data!R:R,Data!M584),0)))))))</f>
        <v>0</v>
      </c>
      <c r="BA584" s="18">
        <f>IF(Z584="TM",(COUNTIFS(Orders!AD:AD,Data!M584,Orders!W:W,0,Orders!X:X,0,Orders!S:S,"*Dental*")+COUNTIFS(Orders!AD:AD,Data!M584,Orders!W:W,1,Orders!X:X,1,Orders!S:S,"*Dental*")+COUNTIFS(Orders!AD:AD,Data!M584,Orders!W:W,0,Orders!X:X,0,Orders!S:S,"*Pediatric*")+COUNTIFS(Orders!AD:AD,Data!M584,Orders!W:W,1,Orders!X:X,1,Orders!S:S,"*Pediatric*")),IF(Data!Z584="AAM",SUMIFS(Data!BA:BA,Data!Z:Z,"TM",Data!X:X,Data!M584),IF(Data!Z584="AM",SUMIFS(Data!BA:BA,Data!Z:Z,"TM",Data!V:V,Data!M584),IF(Data!Z584="AZM",SUMIFS(Data!BA:BA,Data!Z:Z,"TM",Data!U:U,Data!M584),IF(Data!Z584="Zone",SUMIFS(Data!BA:BA,Data!Z:Z,"TM",Data!T:T,Data!M584),IF(Data!Z584="Region",SUMIFS(Data!BA:BA,Data!Z:Z,"TM",Data!S:S,Data!M584),IF(Data!Z584="Country",SUMIFS(Data!BA:BA,Data!Z:Z,"TM",Data!R:R,Data!M584),0)))))))</f>
        <v>0</v>
      </c>
      <c r="BB584" s="18">
        <f>IF(Z584="TM",(COUNTIFS(Orders!AD:AD,Data!M584,Orders!W:W,0,Orders!X:X,0,Orders!S:S,"*Fabric*")+COUNTIFS(Orders!AD:AD,Data!M584,Orders!W:W,1,Orders!X:X,1,Orders!S:S,"*Fabric*")),IF(Data!Z584="AAM",SUMIFS(Data!BB:BB,Data!Z:Z,"TM",Data!X:X,Data!M584),IF(Data!Z584="AM",SUMIFS(Data!BB:BB,Data!Z:Z,"TM",Data!V:V,Data!M584),IF(Data!Z584="AZM",SUMIFS(Data!BB:BB,Data!Z:Z,"TM",Data!U:U,Data!M584),IF(Data!Z584="Zone",SUMIFS(Data!BB:BB,Data!Z:Z,"TM",Data!T:T,Data!M584),IF(Data!Z584="Region",SUMIFS(Data!BB:BB,Data!Z:Z,"TM",Data!S:S,Data!M584),IF(Data!Z584="Country",SUMIFS(Data!BB:BB,Data!Z:Z,"TM",Data!R:R,Data!M584),0)))))))</f>
        <v>0</v>
      </c>
    </row>
    <row r="585" spans="1:54" ht="15.75" x14ac:dyDescent="0.3">
      <c r="A585" s="33" t="str">
        <f t="shared" si="156"/>
        <v/>
      </c>
      <c r="B585" s="33" t="b">
        <f t="shared" si="157"/>
        <v>1</v>
      </c>
      <c r="C585" s="33" t="e">
        <f>IF(ISERROR(SMALL($D$4:$D$594,E585)),””,SMALL($D$4:$D$594,E585))</f>
        <v>#NAME?</v>
      </c>
      <c r="D585" s="34" t="str">
        <f t="shared" si="158"/>
        <v/>
      </c>
      <c r="E585" s="33">
        <f>ROWS($E$4:E585)</f>
        <v>582</v>
      </c>
      <c r="F585" s="33">
        <f t="shared" si="159"/>
        <v>0</v>
      </c>
      <c r="G585" s="33">
        <f>IF(OR(Report!$C$7="",Report!$C$7="All Levels"),1,IF(Report!$C$7=Data!Z585,1,0))</f>
        <v>0</v>
      </c>
      <c r="H585" s="33">
        <f t="shared" si="160"/>
        <v>1</v>
      </c>
      <c r="I585" s="33">
        <f t="shared" si="161"/>
        <v>3</v>
      </c>
      <c r="J585" s="33">
        <f>IF(OR(Report!$F$7="",Report!$F$7="All AMs"),1,IF(Report!$F$7=Data!W585,1,0))</f>
        <v>1</v>
      </c>
      <c r="K585" s="33">
        <f>IF(OR(Report!$E$7="",Report!$E$7="All Zones"),1,IF(Report!$E$7=Data!P585,1,0))</f>
        <v>1</v>
      </c>
      <c r="L585" s="33">
        <f>IF(OR(Report!$D$7="",Report!$D$7="All Regions"),1,IF(Report!$D$7=Data!O585,1,0))</f>
        <v>1</v>
      </c>
      <c r="M585" s="67" t="s">
        <v>456</v>
      </c>
      <c r="N585" s="67" t="s">
        <v>1447</v>
      </c>
      <c r="O585" s="68" t="s">
        <v>21</v>
      </c>
      <c r="P585" s="68" t="s">
        <v>692</v>
      </c>
      <c r="Q585" s="68" t="s">
        <v>869</v>
      </c>
      <c r="R585" s="67" t="s">
        <v>777</v>
      </c>
      <c r="S585" s="67" t="s">
        <v>757</v>
      </c>
      <c r="T585" s="67" t="s">
        <v>761</v>
      </c>
      <c r="U585" s="67" t="s">
        <v>790</v>
      </c>
      <c r="V585" s="67" t="s">
        <v>868</v>
      </c>
      <c r="W585" s="67" t="s">
        <v>746</v>
      </c>
      <c r="X585" s="67"/>
      <c r="Y585" s="68" t="s">
        <v>362</v>
      </c>
      <c r="Z585" s="68" t="s">
        <v>13</v>
      </c>
      <c r="AA585" s="68" t="s">
        <v>70</v>
      </c>
      <c r="AB585" s="18">
        <f>IF(Z585="TM",IF(AA585="H",(COUNTIFS(Orders!AD:AD,Data!M585,Orders!W:W,0,Orders!X:X,0)+COUNTIFS(Orders!AD:AD,Data!M585,Orders!W:W,1,Orders!X:X,1)),0),IF(Data!Z585="AAM",SUMIFS(Data!AB:AB,Data!Z:Z,"TM",Data!X:X,Data!M585,AA:AA,"H"),IF(Data!Z585="AM",SUMIFS(Data!AB:AB,Data!Z:Z,"TM",Data!V:V,Data!M585,AA:AA,"H"),IF(Data!Z585="AZM",SUMIFS(Data!AB:AB,Data!Z:Z,"TM",Data!U:U,Data!M585,AA:AA,"H"),IF(Data!Z585="ZM",SUMIFS(Data!AB:AB,Data!Z:Z,"TM",Data!T:T,Data!M585,AA:AA,"H"),IF(Data!Z585="RM",SUMIFS(Data!AB:AB,Data!Z:Z,"TM",Data!S:S,Data!M585,AA:AA,"H"),IF(Data!Z585="CM",SUMIFS(Data!AB:AB,Data!Z:Z,"TM",Data!R:R,Data!M585,AA:AA,"H"),"")))))))</f>
        <v>0</v>
      </c>
      <c r="AC585" s="28">
        <f>IF(Z585="TM",IF(AA585="H",(SUMIFS(Orders!AG:AG,Orders!AD:AD,Data!M585,Orders!W:W,0,Orders!X:X,0)+SUMIFS(Orders!AG:AG,Orders!AD:AD,Data!M585,Orders!W:W,1,Orders!X:X,1))/12000,0),IF(Data!Z585="AAM",SUMIFS(Data!AC:AC,Data!Z:Z,"TM",Data!X:X,Data!M585,AA:AA,"H"),IF(Data!Z585="AM",SUMIFS(Data!AC:AC,Data!Z:Z,"TM",Data!V:V,Data!M585,AA:AA,"H"),IF(Data!Z585="AZM",SUMIFS(Data!AC:AC,Data!Z:Z,"TM",Data!U:U,Data!M585,AA:AA,"H"),IF(Data!Z585="Zone",SUMIFS(Data!AC:AC,Data!Z:Z,"TM",Data!T:T,Data!M585,AA:AA,"H"),IF(Data!Z585="Region",SUMIFS(Data!AC:AC,Data!Z:Z,"TM",Data!S:S,Data!M585,AA:AA,"H"),IF(Data!Z585="Country",SUMIFS(Data!AC:AC,Data!Z:Z,"TM",Data!R:R,Data!M585,AA:AA,"H"),"")))))))</f>
        <v>0</v>
      </c>
      <c r="AD585" s="18">
        <f>IF(Z585="TM",0,IF(Data!Z585="AAM",SUMIFS(Data!AD:AD,Data!Z:Z,"TM",Data!X:X,Data!M585,AA:AA,"H"),IF(Data!Z585="AM",SUMIFS(Data!AD:AD,Data!Z:Z,"TM",Data!V:V,Data!M585,AA:AA,"H"),IF(Data!Z585="AZM",SUMIFS(Data!AD:AD,Data!Z:Z,"TM",Data!U:U,Data!M585,AA:AA,"H"),IF(Data!Z585="Zone",SUMIFS(Data!AD:AD,Data!Z:Z,"TM",Data!T:T,Data!M585,AA:AA,"H"),IF(Data!Z585="Region",SUMIFS(Data!AD:AD,Data!Z:Z,"TM",Data!S:S,Data!M585,AA:AA,"H"),IF(Data!Z585="Country",SUMIFS(Data!AD:AD,Data!Z:Z,"TM",Data!R:R,Data!M585,AA:AA,"H"),"")))))))</f>
        <v>0</v>
      </c>
      <c r="AE585" s="27">
        <f t="shared" si="162"/>
        <v>0</v>
      </c>
      <c r="AF585" s="26">
        <f t="shared" si="163"/>
        <v>0</v>
      </c>
      <c r="AG585" s="26">
        <f t="shared" si="164"/>
        <v>0</v>
      </c>
      <c r="AH585" s="26">
        <f t="shared" si="165"/>
        <v>0</v>
      </c>
      <c r="AJ585" s="28">
        <f>IF(Z585="TM",IF(AA585="U",(SUMIFS(Orders!AG:AG,Orders!AD:AD,Data!M585,Orders!W:W,0,Orders!X:X,0)+SUMIFS(Orders!AG:AG,Orders!AD:AD,Data!M585,Orders!W:W,1,Orders!X:X,1))/12000,0),IF(Data!Z585="AAM",SUMIFS(Data!AJ:AJ,Data!Z:Z,"TM",Data!X:X,Data!M585,AA:AA,"U"),IF(Data!Z585="AM",SUMIFS(Data!AJ:AJ,Data!Z:Z,"TM",Data!V:V,Data!M585,AA:AA,"U"),IF(Data!Z585="AZM",SUMIFS(Data!AJ:AJ,Data!Z:Z,"TM",Data!U:U,Data!M585,AA:AA,"U"),IF(Data!Z585="Zone",SUMIFS(Data!AJ:AJ,Data!Z:Z,"TM",Data!T:T,Data!M585,AA:AA,"U"),IF(Data!Z585="Region",SUMIFS(Data!AJ:AJ,Data!Z:Z,"TM",Data!S:S,Data!M585,AA:AA,"U"),IF(Data!Z585="Country",SUMIFS(Data!AJ:AJ,Data!Z:Z,"TM",Data!R:R,Data!M585,AA:AA,"U"),"")))))))</f>
        <v>0</v>
      </c>
      <c r="AK585" s="18">
        <f>IF(Z585="TM",IF(AA585="U",(SUMIFS(Orders!AG:AG,Orders!AD:AD,Data!M585,Orders!W:W,0,Orders!X:X,0)+SUMIFS(Orders!AG:AG,Orders!AD:AD,Data!M585,Orders!W:W,1,Orders!X:X,1)),0),IF(Data!Z585="AAM",SUMIFS(Data!AK:AK,Data!Z:Z,"TM",Data!X:X,Data!M585,AA:AA,"U"),IF(Data!Z585="AM",SUMIFS(Data!AK:AK,Data!Z:Z,"TM",Data!V:V,Data!M585,AA:AA,"U"),IF(Data!Z585="AZM",SUMIFS(Data!AK:AK,Data!Z:Z,"TM",Data!U:U,Data!M585,AA:AA,"U"),IF(Data!Z585="Zone",SUMIFS(Data!AK:AK,Data!Z:Z,"TM",Data!T:T,Data!M585,AA:AA,"U"),IF(Data!Z585="Region",SUMIFS(Data!AK:AK,Data!Z:Z,"TM",Data!S:S,Data!M585,AA:AA,"U"),IF(Data!Z585="Country",SUMIFS(Data!AK:AK,Data!Z:Z,"TM",Data!R:R,Data!M585,AA:AA,"U"),"")))))))</f>
        <v>0</v>
      </c>
      <c r="AL585" s="18">
        <f>IF(Z585="TM",12000*0,IF(Data!Z585="AAM",SUMIFS(Data!AL:AL,Data!Z:Z,"TM",Data!X:X,Data!M585,AA:AA,"H"),IF(Data!Z585="AM",SUMIFS(Data!AL:AL,Data!Z:Z,"TM",Data!V:V,Data!M585,AA:AA,"H"),IF(Data!Z585="AZM",SUMIFS(Data!AL:AL,Data!Z:Z,"TM",Data!U:U,Data!M585,AA:AA,"H"),IF(Data!Z585="Zone",SUMIFS(Data!AL:AL,Data!Z:Z,"TM",Data!T:T,Data!M585,AA:AA,"H"),IF(Data!Z585="Region",SUMIFS(Data!AL:AL,Data!Z:Z,"TM",Data!S:S,Data!M585,AA:AA,"H"),IF(Data!Z585="Country",SUMIFS(Data!AL:AL,Data!Z:Z,"TM",Data!R:R,Data!M585,AA:AA,"H"),"")))))))</f>
        <v>0</v>
      </c>
      <c r="AM585" s="27">
        <f t="shared" si="166"/>
        <v>0</v>
      </c>
      <c r="AN585" s="26">
        <f t="shared" si="167"/>
        <v>0</v>
      </c>
      <c r="AO585" s="26">
        <f t="shared" si="168"/>
        <v>0</v>
      </c>
      <c r="AQ585" s="28">
        <f t="shared" si="169"/>
        <v>0</v>
      </c>
      <c r="AR585" s="18">
        <f t="shared" si="170"/>
        <v>0</v>
      </c>
      <c r="AS585" s="18">
        <f t="shared" si="171"/>
        <v>0</v>
      </c>
      <c r="AT585" s="27">
        <f t="shared" si="172"/>
        <v>0</v>
      </c>
      <c r="AU585" s="27"/>
      <c r="AV585" s="27"/>
      <c r="AW585" s="18">
        <f>IF(Z585="TM",(COUNTIFS(Orders!AD:AD,Data!M585,Orders!W:W,0,Orders!X:X,0,Orders!S:S,"*Ray*")+COUNTIFS(Orders!AD:AD,Data!M585,Orders!W:W,1,Orders!X:X,1,Orders!S:S,"*Ray*")+COUNTIFS(Orders!AD:AD,Data!M585,Orders!W:W,0,Orders!X:X,0,Orders!S:S,"*Fabric*")+COUNTIFS(Orders!AD:AD,Data!M585,Orders!W:W,1,Orders!X:X,1,Orders!S:S,"*Fabric*")),IF(Data!Z585="AAM",SUMIFS(Data!AW:AW,Data!Z:Z,"TM",Data!X:X,Data!M585),IF(Data!Z585="AM",SUMIFS(Data!AW:AW,Data!Z:Z,"TM",Data!V:V,Data!M585),IF(Data!Z585="AZM",SUMIFS(Data!AW:AW,Data!Z:Z,"TM",Data!U:U,Data!M585),IF(Data!Z585="Zone",SUMIFS(Data!AW:AW,Data!Z:Z,"TM",Data!T:T,Data!M585),IF(Data!Z585="Region",SUMIFS(Data!AW:AW,Data!Z:Z,"TM",Data!S:S,Data!M585),IF(Data!Z585="Country",SUMIFS(Data!AW:AW,Data!Z:Z,"TM",Data!R:R,Data!M585),0)))))))</f>
        <v>0</v>
      </c>
      <c r="AX585" s="18">
        <f>IF(Z585="TM",(COUNTIFS(Orders!AD:AD,Data!M585,Orders!W:W,0,Orders!X:X,0,Orders!S:S,"*Starter*")+COUNTIFS(Orders!AD:AD,Data!M585,Orders!W:W,1,Orders!X:X,1,Orders!S:S,"*Starter*")),IF(Data!Z585="AAM",SUMIFS(Data!AX:AX,Data!Z:Z,"TM",Data!X:X,Data!M585),IF(Data!Z585="AM",SUMIFS(Data!AX:AX,Data!Z:Z,"TM",Data!V:V,Data!M585),IF(Data!Z585="AZM",SUMIFS(Data!AX:AX,Data!Z:Z,"TM",Data!U:U,Data!M585),IF(Data!Z585="Zone",SUMIFS(Data!AX:AX,Data!Z:Z,"TM",Data!T:T,Data!M585),IF(Data!Z585="Region",SUMIFS(Data!AX:AX,Data!Z:Z,"TM",Data!S:S,Data!M585),IF(Data!Z585="Country",SUMIFS(Data!AX:AX,Data!Z:Z,"TM",Data!R:R,Data!M585),0)))))))</f>
        <v>0</v>
      </c>
      <c r="AY585" s="18">
        <f>IF(Z585="TM",(COUNTIFS(Orders!AD:AD,Data!M585,Orders!W:W,0,Orders!X:X,0,Orders!S:S,"*Pro*")+COUNTIFS(Orders!AD:AD,Data!M585,Orders!W:W,1,Orders!X:X,1,Orders!S:S,"*Pro*")),IF(Data!Z585="AAM",SUMIFS(Data!AY:AY,Data!Z:Z,"TM",Data!X:X,Data!M585),IF(Data!Z585="AM",SUMIFS(Data!AY:AY,Data!Z:Z,"TM",Data!V:V,Data!M585),IF(Data!Z585="AZM",SUMIFS(Data!AY:AY,Data!Z:Z,"TM",Data!U:U,Data!M585),IF(Data!Z585="Zone",SUMIFS(Data!AY:AY,Data!Z:Z,"TM",Data!T:T,Data!M585),IF(Data!Z585="Region",SUMIFS(Data!AY:AY,Data!Z:Z,"TM",Data!S:S,Data!M585),IF(Data!Z585="Country",SUMIFS(Data!AY:AY,Data!Z:Z,"TM",Data!R:R,Data!M585),0)))))))</f>
        <v>0</v>
      </c>
      <c r="AZ585" s="18">
        <f>IF(Z585="TM",(COUNTIFS(Orders!AD:AD,Data!M585,Orders!W:W,0,Orders!X:X,0,Orders!S:S,"*Tab*")+COUNTIFS(Orders!AD:AD,Data!M585,Orders!W:W,1,Orders!X:X,1,Orders!S:S,"*Tab*")),IF(Data!Z585="AAM",SUMIFS(Data!AZ:AZ,Data!Z:Z,"TM",Data!X:X,Data!M585),IF(Data!Z585="AM",SUMIFS(Data!AZ:AZ,Data!Z:Z,"TM",Data!V:V,Data!M585),IF(Data!Z585="AZM",SUMIFS(Data!AZ:AZ,Data!Z:Z,"TM",Data!U:U,Data!M585),IF(Data!Z585="Zone",SUMIFS(Data!AZ:AZ,Data!Z:Z,"TM",Data!T:T,Data!M585),IF(Data!Z585="Region",SUMIFS(Data!AZ:AZ,Data!Z:Z,"TM",Data!S:S,Data!M585),IF(Data!Z585="Country",SUMIFS(Data!AZ:AZ,Data!Z:Z,"TM",Data!R:R,Data!M585),0)))))))</f>
        <v>0</v>
      </c>
      <c r="BA585" s="18">
        <f>IF(Z585="TM",(COUNTIFS(Orders!AD:AD,Data!M585,Orders!W:W,0,Orders!X:X,0,Orders!S:S,"*Dental*")+COUNTIFS(Orders!AD:AD,Data!M585,Orders!W:W,1,Orders!X:X,1,Orders!S:S,"*Dental*")+COUNTIFS(Orders!AD:AD,Data!M585,Orders!W:W,0,Orders!X:X,0,Orders!S:S,"*Pediatric*")+COUNTIFS(Orders!AD:AD,Data!M585,Orders!W:W,1,Orders!X:X,1,Orders!S:S,"*Pediatric*")),IF(Data!Z585="AAM",SUMIFS(Data!BA:BA,Data!Z:Z,"TM",Data!X:X,Data!M585),IF(Data!Z585="AM",SUMIFS(Data!BA:BA,Data!Z:Z,"TM",Data!V:V,Data!M585),IF(Data!Z585="AZM",SUMIFS(Data!BA:BA,Data!Z:Z,"TM",Data!U:U,Data!M585),IF(Data!Z585="Zone",SUMIFS(Data!BA:BA,Data!Z:Z,"TM",Data!T:T,Data!M585),IF(Data!Z585="Region",SUMIFS(Data!BA:BA,Data!Z:Z,"TM",Data!S:S,Data!M585),IF(Data!Z585="Country",SUMIFS(Data!BA:BA,Data!Z:Z,"TM",Data!R:R,Data!M585),0)))))))</f>
        <v>0</v>
      </c>
      <c r="BB585" s="18">
        <f>IF(Z585="TM",(COUNTIFS(Orders!AD:AD,Data!M585,Orders!W:W,0,Orders!X:X,0,Orders!S:S,"*Fabric*")+COUNTIFS(Orders!AD:AD,Data!M585,Orders!W:W,1,Orders!X:X,1,Orders!S:S,"*Fabric*")),IF(Data!Z585="AAM",SUMIFS(Data!BB:BB,Data!Z:Z,"TM",Data!X:X,Data!M585),IF(Data!Z585="AM",SUMIFS(Data!BB:BB,Data!Z:Z,"TM",Data!V:V,Data!M585),IF(Data!Z585="AZM",SUMIFS(Data!BB:BB,Data!Z:Z,"TM",Data!U:U,Data!M585),IF(Data!Z585="Zone",SUMIFS(Data!BB:BB,Data!Z:Z,"TM",Data!T:T,Data!M585),IF(Data!Z585="Region",SUMIFS(Data!BB:BB,Data!Z:Z,"TM",Data!S:S,Data!M585),IF(Data!Z585="Country",SUMIFS(Data!BB:BB,Data!Z:Z,"TM",Data!R:R,Data!M585),0)))))))</f>
        <v>0</v>
      </c>
    </row>
    <row r="586" spans="1:54" ht="15.75" x14ac:dyDescent="0.3">
      <c r="A586" s="33" t="str">
        <f t="shared" si="156"/>
        <v/>
      </c>
      <c r="B586" s="33" t="b">
        <f t="shared" si="157"/>
        <v>1</v>
      </c>
      <c r="C586" s="33" t="e">
        <f>IF(ISERROR(SMALL($D$4:$D$594,E586)),””,SMALL($D$4:$D$594,E586))</f>
        <v>#NAME?</v>
      </c>
      <c r="D586" s="34" t="str">
        <f t="shared" si="158"/>
        <v/>
      </c>
      <c r="E586" s="33">
        <f>ROWS($E$4:E586)</f>
        <v>583</v>
      </c>
      <c r="F586" s="33">
        <f t="shared" si="159"/>
        <v>0</v>
      </c>
      <c r="G586" s="33">
        <f>IF(OR(Report!$C$7="",Report!$C$7="All Levels"),1,IF(Report!$C$7=Data!Z586,1,0))</f>
        <v>0</v>
      </c>
      <c r="H586" s="33">
        <f t="shared" si="160"/>
        <v>1</v>
      </c>
      <c r="I586" s="33">
        <f t="shared" si="161"/>
        <v>3</v>
      </c>
      <c r="J586" s="33">
        <f>IF(OR(Report!$F$7="",Report!$F$7="All AMs"),1,IF(Report!$F$7=Data!W586,1,0))</f>
        <v>1</v>
      </c>
      <c r="K586" s="33">
        <f>IF(OR(Report!$E$7="",Report!$E$7="All Zones"),1,IF(Report!$E$7=Data!P586,1,0))</f>
        <v>1</v>
      </c>
      <c r="L586" s="33">
        <f>IF(OR(Report!$D$7="",Report!$D$7="All Regions"),1,IF(Report!$D$7=Data!O586,1,0))</f>
        <v>1</v>
      </c>
      <c r="M586" s="67" t="s">
        <v>907</v>
      </c>
      <c r="N586" s="67" t="s">
        <v>908</v>
      </c>
      <c r="O586" s="68" t="s">
        <v>21</v>
      </c>
      <c r="P586" s="68" t="s">
        <v>692</v>
      </c>
      <c r="Q586" s="68" t="s">
        <v>856</v>
      </c>
      <c r="R586" s="67" t="s">
        <v>777</v>
      </c>
      <c r="S586" s="67" t="s">
        <v>757</v>
      </c>
      <c r="T586" s="67" t="s">
        <v>761</v>
      </c>
      <c r="U586" s="67" t="s">
        <v>790</v>
      </c>
      <c r="V586" s="67"/>
      <c r="W586" s="67" t="s">
        <v>884</v>
      </c>
      <c r="X586" s="67" t="s">
        <v>907</v>
      </c>
      <c r="Y586" s="68" t="s">
        <v>361</v>
      </c>
      <c r="Z586" s="68" t="s">
        <v>13</v>
      </c>
      <c r="AA586" s="68" t="s">
        <v>925</v>
      </c>
      <c r="AB586" s="18">
        <f>IF(Z586="TM",IF(AA586="H",(COUNTIFS(Orders!AD:AD,Data!M586,Orders!W:W,0,Orders!X:X,0)+COUNTIFS(Orders!AD:AD,Data!M586,Orders!W:W,1,Orders!X:X,1)),0),IF(Data!Z586="AAM",SUMIFS(Data!AB:AB,Data!Z:Z,"TM",Data!X:X,Data!M586,AA:AA,"H"),IF(Data!Z586="AM",SUMIFS(Data!AB:AB,Data!Z:Z,"TM",Data!V:V,Data!M586,AA:AA,"H"),IF(Data!Z586="AZM",SUMIFS(Data!AB:AB,Data!Z:Z,"TM",Data!U:U,Data!M586,AA:AA,"H"),IF(Data!Z586="ZM",SUMIFS(Data!AB:AB,Data!Z:Z,"TM",Data!T:T,Data!M586,AA:AA,"H"),IF(Data!Z586="RM",SUMIFS(Data!AB:AB,Data!Z:Z,"TM",Data!S:S,Data!M586,AA:AA,"H"),IF(Data!Z586="CM",SUMIFS(Data!AB:AB,Data!Z:Z,"TM",Data!R:R,Data!M586,AA:AA,"H"),"")))))))</f>
        <v>0</v>
      </c>
      <c r="AC586" s="28">
        <f>IF(Z586="TM",IF(AA586="H",(SUMIFS(Orders!AG:AG,Orders!AD:AD,Data!M586,Orders!W:W,0,Orders!X:X,0)+SUMIFS(Orders!AG:AG,Orders!AD:AD,Data!M586,Orders!W:W,1,Orders!X:X,1))/12000,0),IF(Data!Z586="AAM",SUMIFS(Data!AC:AC,Data!Z:Z,"TM",Data!X:X,Data!M586,AA:AA,"H"),IF(Data!Z586="AM",SUMIFS(Data!AC:AC,Data!Z:Z,"TM",Data!V:V,Data!M586,AA:AA,"H"),IF(Data!Z586="AZM",SUMIFS(Data!AC:AC,Data!Z:Z,"TM",Data!U:U,Data!M586,AA:AA,"H"),IF(Data!Z586="Zone",SUMIFS(Data!AC:AC,Data!Z:Z,"TM",Data!T:T,Data!M586,AA:AA,"H"),IF(Data!Z586="Region",SUMIFS(Data!AC:AC,Data!Z:Z,"TM",Data!S:S,Data!M586,AA:AA,"H"),IF(Data!Z586="Country",SUMIFS(Data!AC:AC,Data!Z:Z,"TM",Data!R:R,Data!M586,AA:AA,"H"),"")))))))</f>
        <v>0</v>
      </c>
      <c r="AD586" s="18">
        <f>IF(Z586="TM",0,IF(Data!Z586="AAM",SUMIFS(Data!AD:AD,Data!Z:Z,"TM",Data!X:X,Data!M586,AA:AA,"H"),IF(Data!Z586="AM",SUMIFS(Data!AD:AD,Data!Z:Z,"TM",Data!V:V,Data!M586,AA:AA,"H"),IF(Data!Z586="AZM",SUMIFS(Data!AD:AD,Data!Z:Z,"TM",Data!U:U,Data!M586,AA:AA,"H"),IF(Data!Z586="Zone",SUMIFS(Data!AD:AD,Data!Z:Z,"TM",Data!T:T,Data!M586,AA:AA,"H"),IF(Data!Z586="Region",SUMIFS(Data!AD:AD,Data!Z:Z,"TM",Data!S:S,Data!M586,AA:AA,"H"),IF(Data!Z586="Country",SUMIFS(Data!AD:AD,Data!Z:Z,"TM",Data!R:R,Data!M586,AA:AA,"H"),"")))))))</f>
        <v>0</v>
      </c>
      <c r="AE586" s="27">
        <f t="shared" si="162"/>
        <v>0</v>
      </c>
      <c r="AF586" s="26">
        <f t="shared" si="163"/>
        <v>0</v>
      </c>
      <c r="AG586" s="26">
        <f t="shared" si="164"/>
        <v>0</v>
      </c>
      <c r="AH586" s="26">
        <f t="shared" si="165"/>
        <v>0</v>
      </c>
      <c r="AJ586" s="28">
        <f>IF(Z586="TM",IF(AA586="U",(SUMIFS(Orders!AG:AG,Orders!AD:AD,Data!M586,Orders!W:W,0,Orders!X:X,0)+SUMIFS(Orders!AG:AG,Orders!AD:AD,Data!M586,Orders!W:W,1,Orders!X:X,1))/12000,0),IF(Data!Z586="AAM",SUMIFS(Data!AJ:AJ,Data!Z:Z,"TM",Data!X:X,Data!M586,AA:AA,"U"),IF(Data!Z586="AM",SUMIFS(Data!AJ:AJ,Data!Z:Z,"TM",Data!V:V,Data!M586,AA:AA,"U"),IF(Data!Z586="AZM",SUMIFS(Data!AJ:AJ,Data!Z:Z,"TM",Data!U:U,Data!M586,AA:AA,"U"),IF(Data!Z586="Zone",SUMIFS(Data!AJ:AJ,Data!Z:Z,"TM",Data!T:T,Data!M586,AA:AA,"U"),IF(Data!Z586="Region",SUMIFS(Data!AJ:AJ,Data!Z:Z,"TM",Data!S:S,Data!M586,AA:AA,"U"),IF(Data!Z586="Country",SUMIFS(Data!AJ:AJ,Data!Z:Z,"TM",Data!R:R,Data!M586,AA:AA,"U"),"")))))))</f>
        <v>0</v>
      </c>
      <c r="AK586" s="18">
        <f>IF(Z586="TM",IF(AA586="U",(SUMIFS(Orders!AG:AG,Orders!AD:AD,Data!M586,Orders!W:W,0,Orders!X:X,0)+SUMIFS(Orders!AG:AG,Orders!AD:AD,Data!M586,Orders!W:W,1,Orders!X:X,1)),0),IF(Data!Z586="AAM",SUMIFS(Data!AK:AK,Data!Z:Z,"TM",Data!X:X,Data!M586,AA:AA,"U"),IF(Data!Z586="AM",SUMIFS(Data!AK:AK,Data!Z:Z,"TM",Data!V:V,Data!M586,AA:AA,"U"),IF(Data!Z586="AZM",SUMIFS(Data!AK:AK,Data!Z:Z,"TM",Data!U:U,Data!M586,AA:AA,"U"),IF(Data!Z586="Zone",SUMIFS(Data!AK:AK,Data!Z:Z,"TM",Data!T:T,Data!M586,AA:AA,"U"),IF(Data!Z586="Region",SUMIFS(Data!AK:AK,Data!Z:Z,"TM",Data!S:S,Data!M586,AA:AA,"U"),IF(Data!Z586="Country",SUMIFS(Data!AK:AK,Data!Z:Z,"TM",Data!R:R,Data!M586,AA:AA,"U"),"")))))))</f>
        <v>0</v>
      </c>
      <c r="AL586" s="18">
        <f>IF(Z586="TM",12000*0,IF(Data!Z586="AAM",SUMIFS(Data!AL:AL,Data!Z:Z,"TM",Data!X:X,Data!M586,AA:AA,"H"),IF(Data!Z586="AM",SUMIFS(Data!AL:AL,Data!Z:Z,"TM",Data!V:V,Data!M586,AA:AA,"H"),IF(Data!Z586="AZM",SUMIFS(Data!AL:AL,Data!Z:Z,"TM",Data!U:U,Data!M586,AA:AA,"H"),IF(Data!Z586="Zone",SUMIFS(Data!AL:AL,Data!Z:Z,"TM",Data!T:T,Data!M586,AA:AA,"H"),IF(Data!Z586="Region",SUMIFS(Data!AL:AL,Data!Z:Z,"TM",Data!S:S,Data!M586,AA:AA,"H"),IF(Data!Z586="Country",SUMIFS(Data!AL:AL,Data!Z:Z,"TM",Data!R:R,Data!M586,AA:AA,"H"),"")))))))</f>
        <v>0</v>
      </c>
      <c r="AM586" s="27">
        <f t="shared" si="166"/>
        <v>0</v>
      </c>
      <c r="AN586" s="26">
        <f t="shared" si="167"/>
        <v>0</v>
      </c>
      <c r="AO586" s="26">
        <f t="shared" si="168"/>
        <v>0</v>
      </c>
      <c r="AQ586" s="28">
        <f t="shared" si="169"/>
        <v>0</v>
      </c>
      <c r="AR586" s="18">
        <f t="shared" si="170"/>
        <v>0</v>
      </c>
      <c r="AS586" s="18">
        <f t="shared" si="171"/>
        <v>0</v>
      </c>
      <c r="AT586" s="27">
        <f t="shared" si="172"/>
        <v>0</v>
      </c>
      <c r="AU586" s="27"/>
      <c r="AV586" s="27"/>
      <c r="AW586" s="18">
        <f>IF(Z586="TM",(COUNTIFS(Orders!AD:AD,Data!M586,Orders!W:W,0,Orders!X:X,0,Orders!S:S,"*Ray*")+COUNTIFS(Orders!AD:AD,Data!M586,Orders!W:W,1,Orders!X:X,1,Orders!S:S,"*Ray*")+COUNTIFS(Orders!AD:AD,Data!M586,Orders!W:W,0,Orders!X:X,0,Orders!S:S,"*Fabric*")+COUNTIFS(Orders!AD:AD,Data!M586,Orders!W:W,1,Orders!X:X,1,Orders!S:S,"*Fabric*")),IF(Data!Z586="AAM",SUMIFS(Data!AW:AW,Data!Z:Z,"TM",Data!X:X,Data!M586),IF(Data!Z586="AM",SUMIFS(Data!AW:AW,Data!Z:Z,"TM",Data!V:V,Data!M586),IF(Data!Z586="AZM",SUMIFS(Data!AW:AW,Data!Z:Z,"TM",Data!U:U,Data!M586),IF(Data!Z586="Zone",SUMIFS(Data!AW:AW,Data!Z:Z,"TM",Data!T:T,Data!M586),IF(Data!Z586="Region",SUMIFS(Data!AW:AW,Data!Z:Z,"TM",Data!S:S,Data!M586),IF(Data!Z586="Country",SUMIFS(Data!AW:AW,Data!Z:Z,"TM",Data!R:R,Data!M586),0)))))))</f>
        <v>0</v>
      </c>
      <c r="AX586" s="18">
        <f>IF(Z586="TM",(COUNTIFS(Orders!AD:AD,Data!M586,Orders!W:W,0,Orders!X:X,0,Orders!S:S,"*Starter*")+COUNTIFS(Orders!AD:AD,Data!M586,Orders!W:W,1,Orders!X:X,1,Orders!S:S,"*Starter*")),IF(Data!Z586="AAM",SUMIFS(Data!AX:AX,Data!Z:Z,"TM",Data!X:X,Data!M586),IF(Data!Z586="AM",SUMIFS(Data!AX:AX,Data!Z:Z,"TM",Data!V:V,Data!M586),IF(Data!Z586="AZM",SUMIFS(Data!AX:AX,Data!Z:Z,"TM",Data!U:U,Data!M586),IF(Data!Z586="Zone",SUMIFS(Data!AX:AX,Data!Z:Z,"TM",Data!T:T,Data!M586),IF(Data!Z586="Region",SUMIFS(Data!AX:AX,Data!Z:Z,"TM",Data!S:S,Data!M586),IF(Data!Z586="Country",SUMIFS(Data!AX:AX,Data!Z:Z,"TM",Data!R:R,Data!M586),0)))))))</f>
        <v>0</v>
      </c>
      <c r="AY586" s="18">
        <f>IF(Z586="TM",(COUNTIFS(Orders!AD:AD,Data!M586,Orders!W:W,0,Orders!X:X,0,Orders!S:S,"*Pro*")+COUNTIFS(Orders!AD:AD,Data!M586,Orders!W:W,1,Orders!X:X,1,Orders!S:S,"*Pro*")),IF(Data!Z586="AAM",SUMIFS(Data!AY:AY,Data!Z:Z,"TM",Data!X:X,Data!M586),IF(Data!Z586="AM",SUMIFS(Data!AY:AY,Data!Z:Z,"TM",Data!V:V,Data!M586),IF(Data!Z586="AZM",SUMIFS(Data!AY:AY,Data!Z:Z,"TM",Data!U:U,Data!M586),IF(Data!Z586="Zone",SUMIFS(Data!AY:AY,Data!Z:Z,"TM",Data!T:T,Data!M586),IF(Data!Z586="Region",SUMIFS(Data!AY:AY,Data!Z:Z,"TM",Data!S:S,Data!M586),IF(Data!Z586="Country",SUMIFS(Data!AY:AY,Data!Z:Z,"TM",Data!R:R,Data!M586),0)))))))</f>
        <v>0</v>
      </c>
      <c r="AZ586" s="18">
        <f>IF(Z586="TM",(COUNTIFS(Orders!AD:AD,Data!M586,Orders!W:W,0,Orders!X:X,0,Orders!S:S,"*Tab*")+COUNTIFS(Orders!AD:AD,Data!M586,Orders!W:W,1,Orders!X:X,1,Orders!S:S,"*Tab*")),IF(Data!Z586="AAM",SUMIFS(Data!AZ:AZ,Data!Z:Z,"TM",Data!X:X,Data!M586),IF(Data!Z586="AM",SUMIFS(Data!AZ:AZ,Data!Z:Z,"TM",Data!V:V,Data!M586),IF(Data!Z586="AZM",SUMIFS(Data!AZ:AZ,Data!Z:Z,"TM",Data!U:U,Data!M586),IF(Data!Z586="Zone",SUMIFS(Data!AZ:AZ,Data!Z:Z,"TM",Data!T:T,Data!M586),IF(Data!Z586="Region",SUMIFS(Data!AZ:AZ,Data!Z:Z,"TM",Data!S:S,Data!M586),IF(Data!Z586="Country",SUMIFS(Data!AZ:AZ,Data!Z:Z,"TM",Data!R:R,Data!M586),0)))))))</f>
        <v>0</v>
      </c>
      <c r="BA586" s="18">
        <f>IF(Z586="TM",(COUNTIFS(Orders!AD:AD,Data!M586,Orders!W:W,0,Orders!X:X,0,Orders!S:S,"*Dental*")+COUNTIFS(Orders!AD:AD,Data!M586,Orders!W:W,1,Orders!X:X,1,Orders!S:S,"*Dental*")+COUNTIFS(Orders!AD:AD,Data!M586,Orders!W:W,0,Orders!X:X,0,Orders!S:S,"*Pediatric*")+COUNTIFS(Orders!AD:AD,Data!M586,Orders!W:W,1,Orders!X:X,1,Orders!S:S,"*Pediatric*")),IF(Data!Z586="AAM",SUMIFS(Data!BA:BA,Data!Z:Z,"TM",Data!X:X,Data!M586),IF(Data!Z586="AM",SUMIFS(Data!BA:BA,Data!Z:Z,"TM",Data!V:V,Data!M586),IF(Data!Z586="AZM",SUMIFS(Data!BA:BA,Data!Z:Z,"TM",Data!U:U,Data!M586),IF(Data!Z586="Zone",SUMIFS(Data!BA:BA,Data!Z:Z,"TM",Data!T:T,Data!M586),IF(Data!Z586="Region",SUMIFS(Data!BA:BA,Data!Z:Z,"TM",Data!S:S,Data!M586),IF(Data!Z586="Country",SUMIFS(Data!BA:BA,Data!Z:Z,"TM",Data!R:R,Data!M586),0)))))))</f>
        <v>0</v>
      </c>
      <c r="BB586" s="18">
        <f>IF(Z586="TM",(COUNTIFS(Orders!AD:AD,Data!M586,Orders!W:W,0,Orders!X:X,0,Orders!S:S,"*Fabric*")+COUNTIFS(Orders!AD:AD,Data!M586,Orders!W:W,1,Orders!X:X,1,Orders!S:S,"*Fabric*")),IF(Data!Z586="AAM",SUMIFS(Data!BB:BB,Data!Z:Z,"TM",Data!X:X,Data!M586),IF(Data!Z586="AM",SUMIFS(Data!BB:BB,Data!Z:Z,"TM",Data!V:V,Data!M586),IF(Data!Z586="AZM",SUMIFS(Data!BB:BB,Data!Z:Z,"TM",Data!U:U,Data!M586),IF(Data!Z586="Zone",SUMIFS(Data!BB:BB,Data!Z:Z,"TM",Data!T:T,Data!M586),IF(Data!Z586="Region",SUMIFS(Data!BB:BB,Data!Z:Z,"TM",Data!S:S,Data!M586),IF(Data!Z586="Country",SUMIFS(Data!BB:BB,Data!Z:Z,"TM",Data!R:R,Data!M586),0)))))))</f>
        <v>0</v>
      </c>
    </row>
    <row r="587" spans="1:54" ht="15.75" x14ac:dyDescent="0.3">
      <c r="A587" s="33" t="str">
        <f t="shared" si="156"/>
        <v/>
      </c>
      <c r="B587" s="33" t="b">
        <f t="shared" si="157"/>
        <v>1</v>
      </c>
      <c r="C587" s="33" t="e">
        <f>IF(ISERROR(SMALL($D$4:$D$594,E587)),””,SMALL($D$4:$D$594,E587))</f>
        <v>#NAME?</v>
      </c>
      <c r="D587" s="34" t="str">
        <f t="shared" si="158"/>
        <v/>
      </c>
      <c r="E587" s="33">
        <f>ROWS($E$4:E587)</f>
        <v>584</v>
      </c>
      <c r="F587" s="33">
        <f t="shared" si="159"/>
        <v>0</v>
      </c>
      <c r="G587" s="33">
        <f>IF(OR(Report!$C$7="",Report!$C$7="All Levels"),1,IF(Report!$C$7=Data!Z587,1,0))</f>
        <v>0</v>
      </c>
      <c r="H587" s="33">
        <f t="shared" si="160"/>
        <v>1</v>
      </c>
      <c r="I587" s="33">
        <f t="shared" si="161"/>
        <v>3</v>
      </c>
      <c r="J587" s="33">
        <f>IF(OR(Report!$F$7="",Report!$F$7="All AMs"),1,IF(Report!$F$7=Data!W587,1,0))</f>
        <v>1</v>
      </c>
      <c r="K587" s="33">
        <f>IF(OR(Report!$E$7="",Report!$E$7="All Zones"),1,IF(Report!$E$7=Data!P587,1,0))</f>
        <v>1</v>
      </c>
      <c r="L587" s="33">
        <f>IF(OR(Report!$D$7="",Report!$D$7="All Regions"),1,IF(Report!$D$7=Data!O587,1,0))</f>
        <v>1</v>
      </c>
      <c r="M587" s="67" t="s">
        <v>140</v>
      </c>
      <c r="N587" s="67" t="s">
        <v>1448</v>
      </c>
      <c r="O587" s="68" t="s">
        <v>21</v>
      </c>
      <c r="P587" s="68" t="s">
        <v>692</v>
      </c>
      <c r="Q587" s="68" t="s">
        <v>856</v>
      </c>
      <c r="R587" s="67" t="s">
        <v>777</v>
      </c>
      <c r="S587" s="67" t="s">
        <v>757</v>
      </c>
      <c r="T587" s="67" t="s">
        <v>761</v>
      </c>
      <c r="U587" s="67" t="s">
        <v>790</v>
      </c>
      <c r="V587" s="67"/>
      <c r="W587" s="67" t="s">
        <v>884</v>
      </c>
      <c r="X587" s="67" t="s">
        <v>907</v>
      </c>
      <c r="Y587" s="68" t="s">
        <v>361</v>
      </c>
      <c r="Z587" s="68" t="s">
        <v>13</v>
      </c>
      <c r="AA587" s="68" t="s">
        <v>925</v>
      </c>
      <c r="AB587" s="18">
        <f>IF(Z587="TM",IF(AA587="H",(COUNTIFS(Orders!AD:AD,Data!M587,Orders!W:W,0,Orders!X:X,0)+COUNTIFS(Orders!AD:AD,Data!M587,Orders!W:W,1,Orders!X:X,1)),0),IF(Data!Z587="AAM",SUMIFS(Data!AB:AB,Data!Z:Z,"TM",Data!X:X,Data!M587,AA:AA,"H"),IF(Data!Z587="AM",SUMIFS(Data!AB:AB,Data!Z:Z,"TM",Data!V:V,Data!M587,AA:AA,"H"),IF(Data!Z587="AZM",SUMIFS(Data!AB:AB,Data!Z:Z,"TM",Data!U:U,Data!M587,AA:AA,"H"),IF(Data!Z587="ZM",SUMIFS(Data!AB:AB,Data!Z:Z,"TM",Data!T:T,Data!M587,AA:AA,"H"),IF(Data!Z587="RM",SUMIFS(Data!AB:AB,Data!Z:Z,"TM",Data!S:S,Data!M587,AA:AA,"H"),IF(Data!Z587="CM",SUMIFS(Data!AB:AB,Data!Z:Z,"TM",Data!R:R,Data!M587,AA:AA,"H"),"")))))))</f>
        <v>0</v>
      </c>
      <c r="AC587" s="28">
        <f>IF(Z587="TM",IF(AA587="H",(SUMIFS(Orders!AG:AG,Orders!AD:AD,Data!M587,Orders!W:W,0,Orders!X:X,0)+SUMIFS(Orders!AG:AG,Orders!AD:AD,Data!M587,Orders!W:W,1,Orders!X:X,1))/12000,0),IF(Data!Z587="AAM",SUMIFS(Data!AC:AC,Data!Z:Z,"TM",Data!X:X,Data!M587,AA:AA,"H"),IF(Data!Z587="AM",SUMIFS(Data!AC:AC,Data!Z:Z,"TM",Data!V:V,Data!M587,AA:AA,"H"),IF(Data!Z587="AZM",SUMIFS(Data!AC:AC,Data!Z:Z,"TM",Data!U:U,Data!M587,AA:AA,"H"),IF(Data!Z587="Zone",SUMIFS(Data!AC:AC,Data!Z:Z,"TM",Data!T:T,Data!M587,AA:AA,"H"),IF(Data!Z587="Region",SUMIFS(Data!AC:AC,Data!Z:Z,"TM",Data!S:S,Data!M587,AA:AA,"H"),IF(Data!Z587="Country",SUMIFS(Data!AC:AC,Data!Z:Z,"TM",Data!R:R,Data!M587,AA:AA,"H"),"")))))))</f>
        <v>0</v>
      </c>
      <c r="AD587" s="18">
        <f>IF(Z587="TM",0,IF(Data!Z587="AAM",SUMIFS(Data!AD:AD,Data!Z:Z,"TM",Data!X:X,Data!M587,AA:AA,"H"),IF(Data!Z587="AM",SUMIFS(Data!AD:AD,Data!Z:Z,"TM",Data!V:V,Data!M587,AA:AA,"H"),IF(Data!Z587="AZM",SUMIFS(Data!AD:AD,Data!Z:Z,"TM",Data!U:U,Data!M587,AA:AA,"H"),IF(Data!Z587="Zone",SUMIFS(Data!AD:AD,Data!Z:Z,"TM",Data!T:T,Data!M587,AA:AA,"H"),IF(Data!Z587="Region",SUMIFS(Data!AD:AD,Data!Z:Z,"TM",Data!S:S,Data!M587,AA:AA,"H"),IF(Data!Z587="Country",SUMIFS(Data!AD:AD,Data!Z:Z,"TM",Data!R:R,Data!M587,AA:AA,"H"),"")))))))</f>
        <v>0</v>
      </c>
      <c r="AE587" s="27">
        <f t="shared" si="162"/>
        <v>0</v>
      </c>
      <c r="AF587" s="26">
        <f t="shared" si="163"/>
        <v>0</v>
      </c>
      <c r="AG587" s="26">
        <f t="shared" si="164"/>
        <v>0</v>
      </c>
      <c r="AH587" s="26">
        <f t="shared" si="165"/>
        <v>0</v>
      </c>
      <c r="AJ587" s="28">
        <f>IF(Z587="TM",IF(AA587="U",(SUMIFS(Orders!AG:AG,Orders!AD:AD,Data!M587,Orders!W:W,0,Orders!X:X,0)+SUMIFS(Orders!AG:AG,Orders!AD:AD,Data!M587,Orders!W:W,1,Orders!X:X,1))/12000,0),IF(Data!Z587="AAM",SUMIFS(Data!AJ:AJ,Data!Z:Z,"TM",Data!X:X,Data!M587,AA:AA,"U"),IF(Data!Z587="AM",SUMIFS(Data!AJ:AJ,Data!Z:Z,"TM",Data!V:V,Data!M587,AA:AA,"U"),IF(Data!Z587="AZM",SUMIFS(Data!AJ:AJ,Data!Z:Z,"TM",Data!U:U,Data!M587,AA:AA,"U"),IF(Data!Z587="Zone",SUMIFS(Data!AJ:AJ,Data!Z:Z,"TM",Data!T:T,Data!M587,AA:AA,"U"),IF(Data!Z587="Region",SUMIFS(Data!AJ:AJ,Data!Z:Z,"TM",Data!S:S,Data!M587,AA:AA,"U"),IF(Data!Z587="Country",SUMIFS(Data!AJ:AJ,Data!Z:Z,"TM",Data!R:R,Data!M587,AA:AA,"U"),"")))))))</f>
        <v>0</v>
      </c>
      <c r="AK587" s="18">
        <f>IF(Z587="TM",IF(AA587="U",(SUMIFS(Orders!AG:AG,Orders!AD:AD,Data!M587,Orders!W:W,0,Orders!X:X,0)+SUMIFS(Orders!AG:AG,Orders!AD:AD,Data!M587,Orders!W:W,1,Orders!X:X,1)),0),IF(Data!Z587="AAM",SUMIFS(Data!AK:AK,Data!Z:Z,"TM",Data!X:X,Data!M587,AA:AA,"U"),IF(Data!Z587="AM",SUMIFS(Data!AK:AK,Data!Z:Z,"TM",Data!V:V,Data!M587,AA:AA,"U"),IF(Data!Z587="AZM",SUMIFS(Data!AK:AK,Data!Z:Z,"TM",Data!U:U,Data!M587,AA:AA,"U"),IF(Data!Z587="Zone",SUMIFS(Data!AK:AK,Data!Z:Z,"TM",Data!T:T,Data!M587,AA:AA,"U"),IF(Data!Z587="Region",SUMIFS(Data!AK:AK,Data!Z:Z,"TM",Data!S:S,Data!M587,AA:AA,"U"),IF(Data!Z587="Country",SUMIFS(Data!AK:AK,Data!Z:Z,"TM",Data!R:R,Data!M587,AA:AA,"U"),"")))))))</f>
        <v>0</v>
      </c>
      <c r="AL587" s="18">
        <f>IF(Z587="TM",12000*0,IF(Data!Z587="AAM",SUMIFS(Data!AL:AL,Data!Z:Z,"TM",Data!X:X,Data!M587,AA:AA,"H"),IF(Data!Z587="AM",SUMIFS(Data!AL:AL,Data!Z:Z,"TM",Data!V:V,Data!M587,AA:AA,"H"),IF(Data!Z587="AZM",SUMIFS(Data!AL:AL,Data!Z:Z,"TM",Data!U:U,Data!M587,AA:AA,"H"),IF(Data!Z587="Zone",SUMIFS(Data!AL:AL,Data!Z:Z,"TM",Data!T:T,Data!M587,AA:AA,"H"),IF(Data!Z587="Region",SUMIFS(Data!AL:AL,Data!Z:Z,"TM",Data!S:S,Data!M587,AA:AA,"H"),IF(Data!Z587="Country",SUMIFS(Data!AL:AL,Data!Z:Z,"TM",Data!R:R,Data!M587,AA:AA,"H"),"")))))))</f>
        <v>0</v>
      </c>
      <c r="AM587" s="27">
        <f t="shared" si="166"/>
        <v>0</v>
      </c>
      <c r="AN587" s="26">
        <f t="shared" si="167"/>
        <v>0</v>
      </c>
      <c r="AO587" s="26">
        <f t="shared" si="168"/>
        <v>0</v>
      </c>
      <c r="AQ587" s="28">
        <f t="shared" si="169"/>
        <v>0</v>
      </c>
      <c r="AR587" s="18">
        <f t="shared" si="170"/>
        <v>0</v>
      </c>
      <c r="AS587" s="18">
        <f t="shared" si="171"/>
        <v>0</v>
      </c>
      <c r="AT587" s="27">
        <f t="shared" si="172"/>
        <v>0</v>
      </c>
      <c r="AU587" s="27"/>
      <c r="AV587" s="27"/>
      <c r="AW587" s="18">
        <f>IF(Z587="TM",(COUNTIFS(Orders!AD:AD,Data!M587,Orders!W:W,0,Orders!X:X,0,Orders!S:S,"*Ray*")+COUNTIFS(Orders!AD:AD,Data!M587,Orders!W:W,1,Orders!X:X,1,Orders!S:S,"*Ray*")+COUNTIFS(Orders!AD:AD,Data!M587,Orders!W:W,0,Orders!X:X,0,Orders!S:S,"*Fabric*")+COUNTIFS(Orders!AD:AD,Data!M587,Orders!W:W,1,Orders!X:X,1,Orders!S:S,"*Fabric*")),IF(Data!Z587="AAM",SUMIFS(Data!AW:AW,Data!Z:Z,"TM",Data!X:X,Data!M587),IF(Data!Z587="AM",SUMIFS(Data!AW:AW,Data!Z:Z,"TM",Data!V:V,Data!M587),IF(Data!Z587="AZM",SUMIFS(Data!AW:AW,Data!Z:Z,"TM",Data!U:U,Data!M587),IF(Data!Z587="Zone",SUMIFS(Data!AW:AW,Data!Z:Z,"TM",Data!T:T,Data!M587),IF(Data!Z587="Region",SUMIFS(Data!AW:AW,Data!Z:Z,"TM",Data!S:S,Data!M587),IF(Data!Z587="Country",SUMIFS(Data!AW:AW,Data!Z:Z,"TM",Data!R:R,Data!M587),0)))))))</f>
        <v>0</v>
      </c>
      <c r="AX587" s="18">
        <f>IF(Z587="TM",(COUNTIFS(Orders!AD:AD,Data!M587,Orders!W:W,0,Orders!X:X,0,Orders!S:S,"*Starter*")+COUNTIFS(Orders!AD:AD,Data!M587,Orders!W:W,1,Orders!X:X,1,Orders!S:S,"*Starter*")),IF(Data!Z587="AAM",SUMIFS(Data!AX:AX,Data!Z:Z,"TM",Data!X:X,Data!M587),IF(Data!Z587="AM",SUMIFS(Data!AX:AX,Data!Z:Z,"TM",Data!V:V,Data!M587),IF(Data!Z587="AZM",SUMIFS(Data!AX:AX,Data!Z:Z,"TM",Data!U:U,Data!M587),IF(Data!Z587="Zone",SUMIFS(Data!AX:AX,Data!Z:Z,"TM",Data!T:T,Data!M587),IF(Data!Z587="Region",SUMIFS(Data!AX:AX,Data!Z:Z,"TM",Data!S:S,Data!M587),IF(Data!Z587="Country",SUMIFS(Data!AX:AX,Data!Z:Z,"TM",Data!R:R,Data!M587),0)))))))</f>
        <v>0</v>
      </c>
      <c r="AY587" s="18">
        <f>IF(Z587="TM",(COUNTIFS(Orders!AD:AD,Data!M587,Orders!W:W,0,Orders!X:X,0,Orders!S:S,"*Pro*")+COUNTIFS(Orders!AD:AD,Data!M587,Orders!W:W,1,Orders!X:X,1,Orders!S:S,"*Pro*")),IF(Data!Z587="AAM",SUMIFS(Data!AY:AY,Data!Z:Z,"TM",Data!X:X,Data!M587),IF(Data!Z587="AM",SUMIFS(Data!AY:AY,Data!Z:Z,"TM",Data!V:V,Data!M587),IF(Data!Z587="AZM",SUMIFS(Data!AY:AY,Data!Z:Z,"TM",Data!U:U,Data!M587),IF(Data!Z587="Zone",SUMIFS(Data!AY:AY,Data!Z:Z,"TM",Data!T:T,Data!M587),IF(Data!Z587="Region",SUMIFS(Data!AY:AY,Data!Z:Z,"TM",Data!S:S,Data!M587),IF(Data!Z587="Country",SUMIFS(Data!AY:AY,Data!Z:Z,"TM",Data!R:R,Data!M587),0)))))))</f>
        <v>0</v>
      </c>
      <c r="AZ587" s="18">
        <f>IF(Z587="TM",(COUNTIFS(Orders!AD:AD,Data!M587,Orders!W:W,0,Orders!X:X,0,Orders!S:S,"*Tab*")+COUNTIFS(Orders!AD:AD,Data!M587,Orders!W:W,1,Orders!X:X,1,Orders!S:S,"*Tab*")),IF(Data!Z587="AAM",SUMIFS(Data!AZ:AZ,Data!Z:Z,"TM",Data!X:X,Data!M587),IF(Data!Z587="AM",SUMIFS(Data!AZ:AZ,Data!Z:Z,"TM",Data!V:V,Data!M587),IF(Data!Z587="AZM",SUMIFS(Data!AZ:AZ,Data!Z:Z,"TM",Data!U:U,Data!M587),IF(Data!Z587="Zone",SUMIFS(Data!AZ:AZ,Data!Z:Z,"TM",Data!T:T,Data!M587),IF(Data!Z587="Region",SUMIFS(Data!AZ:AZ,Data!Z:Z,"TM",Data!S:S,Data!M587),IF(Data!Z587="Country",SUMIFS(Data!AZ:AZ,Data!Z:Z,"TM",Data!R:R,Data!M587),0)))))))</f>
        <v>0</v>
      </c>
      <c r="BA587" s="18">
        <f>IF(Z587="TM",(COUNTIFS(Orders!AD:AD,Data!M587,Orders!W:W,0,Orders!X:X,0,Orders!S:S,"*Dental*")+COUNTIFS(Orders!AD:AD,Data!M587,Orders!W:W,1,Orders!X:X,1,Orders!S:S,"*Dental*")+COUNTIFS(Orders!AD:AD,Data!M587,Orders!W:W,0,Orders!X:X,0,Orders!S:S,"*Pediatric*")+COUNTIFS(Orders!AD:AD,Data!M587,Orders!W:W,1,Orders!X:X,1,Orders!S:S,"*Pediatric*")),IF(Data!Z587="AAM",SUMIFS(Data!BA:BA,Data!Z:Z,"TM",Data!X:X,Data!M587),IF(Data!Z587="AM",SUMIFS(Data!BA:BA,Data!Z:Z,"TM",Data!V:V,Data!M587),IF(Data!Z587="AZM",SUMIFS(Data!BA:BA,Data!Z:Z,"TM",Data!U:U,Data!M587),IF(Data!Z587="Zone",SUMIFS(Data!BA:BA,Data!Z:Z,"TM",Data!T:T,Data!M587),IF(Data!Z587="Region",SUMIFS(Data!BA:BA,Data!Z:Z,"TM",Data!S:S,Data!M587),IF(Data!Z587="Country",SUMIFS(Data!BA:BA,Data!Z:Z,"TM",Data!R:R,Data!M587),0)))))))</f>
        <v>0</v>
      </c>
      <c r="BB587" s="18">
        <f>IF(Z587="TM",(COUNTIFS(Orders!AD:AD,Data!M587,Orders!W:W,0,Orders!X:X,0,Orders!S:S,"*Fabric*")+COUNTIFS(Orders!AD:AD,Data!M587,Orders!W:W,1,Orders!X:X,1,Orders!S:S,"*Fabric*")),IF(Data!Z587="AAM",SUMIFS(Data!BB:BB,Data!Z:Z,"TM",Data!X:X,Data!M587),IF(Data!Z587="AM",SUMIFS(Data!BB:BB,Data!Z:Z,"TM",Data!V:V,Data!M587),IF(Data!Z587="AZM",SUMIFS(Data!BB:BB,Data!Z:Z,"TM",Data!U:U,Data!M587),IF(Data!Z587="Zone",SUMIFS(Data!BB:BB,Data!Z:Z,"TM",Data!T:T,Data!M587),IF(Data!Z587="Region",SUMIFS(Data!BB:BB,Data!Z:Z,"TM",Data!S:S,Data!M587),IF(Data!Z587="Country",SUMIFS(Data!BB:BB,Data!Z:Z,"TM",Data!R:R,Data!M587),0)))))))</f>
        <v>0</v>
      </c>
    </row>
    <row r="588" spans="1:54" ht="15.75" x14ac:dyDescent="0.3">
      <c r="A588" s="33" t="str">
        <f t="shared" ref="A588:A594" si="173">IF(B588=FALSE,C588,"")</f>
        <v/>
      </c>
      <c r="B588" s="33" t="b">
        <f t="shared" ref="B588:B594" si="174">ISERROR(C588)</f>
        <v>1</v>
      </c>
      <c r="C588" s="33" t="e">
        <f>IF(ISERROR(SMALL($D$4:$D$594,E588)),””,SMALL($D$4:$D$594,E588))</f>
        <v>#NAME?</v>
      </c>
      <c r="D588" s="34" t="str">
        <f t="shared" ref="D588:D594" si="175">IF(F588=0,"",E588)</f>
        <v/>
      </c>
      <c r="E588" s="33">
        <f>ROWS($E$4:E588)</f>
        <v>585</v>
      </c>
      <c r="F588" s="33">
        <f t="shared" ref="F588:F594" si="176">IF(G588=0,0,IF(H588=0,0,1))</f>
        <v>0</v>
      </c>
      <c r="G588" s="33">
        <f>IF(OR(Report!$C$7="",Report!$C$7="All Levels"),1,IF(Report!$C$7=Data!Z588,1,0))</f>
        <v>0</v>
      </c>
      <c r="H588" s="33">
        <f t="shared" ref="H588:H594" si="177">IF(I588=3,1,0)</f>
        <v>1</v>
      </c>
      <c r="I588" s="33">
        <f t="shared" ref="I588:I594" si="178">SUM(J588:L588)</f>
        <v>3</v>
      </c>
      <c r="J588" s="33">
        <f>IF(OR(Report!$F$7="",Report!$F$7="All AMs"),1,IF(Report!$F$7=Data!W588,1,0))</f>
        <v>1</v>
      </c>
      <c r="K588" s="33">
        <f>IF(OR(Report!$E$7="",Report!$E$7="All Zones"),1,IF(Report!$E$7=Data!P588,1,0))</f>
        <v>1</v>
      </c>
      <c r="L588" s="33">
        <f>IF(OR(Report!$D$7="",Report!$D$7="All Regions"),1,IF(Report!$D$7=Data!O588,1,0))</f>
        <v>1</v>
      </c>
      <c r="M588" s="67" t="s">
        <v>260</v>
      </c>
      <c r="N588" s="67" t="s">
        <v>909</v>
      </c>
      <c r="O588" s="68" t="s">
        <v>21</v>
      </c>
      <c r="P588" s="68" t="s">
        <v>692</v>
      </c>
      <c r="Q588" s="68" t="s">
        <v>856</v>
      </c>
      <c r="R588" s="67" t="s">
        <v>777</v>
      </c>
      <c r="S588" s="67" t="s">
        <v>757</v>
      </c>
      <c r="T588" s="67" t="s">
        <v>761</v>
      </c>
      <c r="U588" s="67" t="s">
        <v>790</v>
      </c>
      <c r="V588" s="67"/>
      <c r="W588" s="67" t="s">
        <v>884</v>
      </c>
      <c r="X588" s="67" t="s">
        <v>260</v>
      </c>
      <c r="Y588" s="68" t="s">
        <v>361</v>
      </c>
      <c r="Z588" s="68" t="s">
        <v>13</v>
      </c>
      <c r="AA588" s="68" t="s">
        <v>70</v>
      </c>
      <c r="AB588" s="18">
        <f>IF(Z588="TM",IF(AA588="H",(COUNTIFS(Orders!AD:AD,Data!M588,Orders!W:W,0,Orders!X:X,0)+COUNTIFS(Orders!AD:AD,Data!M588,Orders!W:W,1,Orders!X:X,1)),0),IF(Data!Z588="AAM",SUMIFS(Data!AB:AB,Data!Z:Z,"TM",Data!X:X,Data!M588,AA:AA,"H"),IF(Data!Z588="AM",SUMIFS(Data!AB:AB,Data!Z:Z,"TM",Data!V:V,Data!M588,AA:AA,"H"),IF(Data!Z588="AZM",SUMIFS(Data!AB:AB,Data!Z:Z,"TM",Data!U:U,Data!M588,AA:AA,"H"),IF(Data!Z588="ZM",SUMIFS(Data!AB:AB,Data!Z:Z,"TM",Data!T:T,Data!M588,AA:AA,"H"),IF(Data!Z588="RM",SUMIFS(Data!AB:AB,Data!Z:Z,"TM",Data!S:S,Data!M588,AA:AA,"H"),IF(Data!Z588="CM",SUMIFS(Data!AB:AB,Data!Z:Z,"TM",Data!R:R,Data!M588,AA:AA,"H"),"")))))))</f>
        <v>0</v>
      </c>
      <c r="AC588" s="28">
        <f>IF(Z588="TM",IF(AA588="H",(SUMIFS(Orders!AG:AG,Orders!AD:AD,Data!M588,Orders!W:W,0,Orders!X:X,0)+SUMIFS(Orders!AG:AG,Orders!AD:AD,Data!M588,Orders!W:W,1,Orders!X:X,1))/12000,0),IF(Data!Z588="AAM",SUMIFS(Data!AC:AC,Data!Z:Z,"TM",Data!X:X,Data!M588,AA:AA,"H"),IF(Data!Z588="AM",SUMIFS(Data!AC:AC,Data!Z:Z,"TM",Data!V:V,Data!M588,AA:AA,"H"),IF(Data!Z588="AZM",SUMIFS(Data!AC:AC,Data!Z:Z,"TM",Data!U:U,Data!M588,AA:AA,"H"),IF(Data!Z588="Zone",SUMIFS(Data!AC:AC,Data!Z:Z,"TM",Data!T:T,Data!M588,AA:AA,"H"),IF(Data!Z588="Region",SUMIFS(Data!AC:AC,Data!Z:Z,"TM",Data!S:S,Data!M588,AA:AA,"H"),IF(Data!Z588="Country",SUMIFS(Data!AC:AC,Data!Z:Z,"TM",Data!R:R,Data!M588,AA:AA,"H"),"")))))))</f>
        <v>0</v>
      </c>
      <c r="AD588" s="18">
        <f>IF(Z588="TM",0,IF(Data!Z588="AAM",SUMIFS(Data!AD:AD,Data!Z:Z,"TM",Data!X:X,Data!M588,AA:AA,"H"),IF(Data!Z588="AM",SUMIFS(Data!AD:AD,Data!Z:Z,"TM",Data!V:V,Data!M588,AA:AA,"H"),IF(Data!Z588="AZM",SUMIFS(Data!AD:AD,Data!Z:Z,"TM",Data!U:U,Data!M588,AA:AA,"H"),IF(Data!Z588="Zone",SUMIFS(Data!AD:AD,Data!Z:Z,"TM",Data!T:T,Data!M588,AA:AA,"H"),IF(Data!Z588="Region",SUMIFS(Data!AD:AD,Data!Z:Z,"TM",Data!S:S,Data!M588,AA:AA,"H"),IF(Data!Z588="Country",SUMIFS(Data!AD:AD,Data!Z:Z,"TM",Data!R:R,Data!M588,AA:AA,"H"),"")))))))</f>
        <v>0</v>
      </c>
      <c r="AE588" s="27">
        <f t="shared" si="162"/>
        <v>0</v>
      </c>
      <c r="AF588" s="26">
        <f t="shared" si="163"/>
        <v>0</v>
      </c>
      <c r="AG588" s="26">
        <f t="shared" si="164"/>
        <v>0</v>
      </c>
      <c r="AH588" s="26">
        <f t="shared" si="165"/>
        <v>0</v>
      </c>
      <c r="AJ588" s="28">
        <f>IF(Z588="TM",IF(AA588="U",(SUMIFS(Orders!AG:AG,Orders!AD:AD,Data!M588,Orders!W:W,0,Orders!X:X,0)+SUMIFS(Orders!AG:AG,Orders!AD:AD,Data!M588,Orders!W:W,1,Orders!X:X,1))/12000,0),IF(Data!Z588="AAM",SUMIFS(Data!AJ:AJ,Data!Z:Z,"TM",Data!X:X,Data!M588,AA:AA,"U"),IF(Data!Z588="AM",SUMIFS(Data!AJ:AJ,Data!Z:Z,"TM",Data!V:V,Data!M588,AA:AA,"U"),IF(Data!Z588="AZM",SUMIFS(Data!AJ:AJ,Data!Z:Z,"TM",Data!U:U,Data!M588,AA:AA,"U"),IF(Data!Z588="Zone",SUMIFS(Data!AJ:AJ,Data!Z:Z,"TM",Data!T:T,Data!M588,AA:AA,"U"),IF(Data!Z588="Region",SUMIFS(Data!AJ:AJ,Data!Z:Z,"TM",Data!S:S,Data!M588,AA:AA,"U"),IF(Data!Z588="Country",SUMIFS(Data!AJ:AJ,Data!Z:Z,"TM",Data!R:R,Data!M588,AA:AA,"U"),"")))))))</f>
        <v>0</v>
      </c>
      <c r="AK588" s="18">
        <f>IF(Z588="TM",IF(AA588="U",(SUMIFS(Orders!AG:AG,Orders!AD:AD,Data!M588,Orders!W:W,0,Orders!X:X,0)+SUMIFS(Orders!AG:AG,Orders!AD:AD,Data!M588,Orders!W:W,1,Orders!X:X,1)),0),IF(Data!Z588="AAM",SUMIFS(Data!AK:AK,Data!Z:Z,"TM",Data!X:X,Data!M588,AA:AA,"U"),IF(Data!Z588="AM",SUMIFS(Data!AK:AK,Data!Z:Z,"TM",Data!V:V,Data!M588,AA:AA,"U"),IF(Data!Z588="AZM",SUMIFS(Data!AK:AK,Data!Z:Z,"TM",Data!U:U,Data!M588,AA:AA,"U"),IF(Data!Z588="Zone",SUMIFS(Data!AK:AK,Data!Z:Z,"TM",Data!T:T,Data!M588,AA:AA,"U"),IF(Data!Z588="Region",SUMIFS(Data!AK:AK,Data!Z:Z,"TM",Data!S:S,Data!M588,AA:AA,"U"),IF(Data!Z588="Country",SUMIFS(Data!AK:AK,Data!Z:Z,"TM",Data!R:R,Data!M588,AA:AA,"U"),"")))))))</f>
        <v>0</v>
      </c>
      <c r="AL588" s="18">
        <f>IF(Z588="TM",12000*0,IF(Data!Z588="AAM",SUMIFS(Data!AL:AL,Data!Z:Z,"TM",Data!X:X,Data!M588,AA:AA,"H"),IF(Data!Z588="AM",SUMIFS(Data!AL:AL,Data!Z:Z,"TM",Data!V:V,Data!M588,AA:AA,"H"),IF(Data!Z588="AZM",SUMIFS(Data!AL:AL,Data!Z:Z,"TM",Data!U:U,Data!M588,AA:AA,"H"),IF(Data!Z588="Zone",SUMIFS(Data!AL:AL,Data!Z:Z,"TM",Data!T:T,Data!M588,AA:AA,"H"),IF(Data!Z588="Region",SUMIFS(Data!AL:AL,Data!Z:Z,"TM",Data!S:S,Data!M588,AA:AA,"H"),IF(Data!Z588="Country",SUMIFS(Data!AL:AL,Data!Z:Z,"TM",Data!R:R,Data!M588,AA:AA,"H"),"")))))))</f>
        <v>0</v>
      </c>
      <c r="AM588" s="27">
        <f t="shared" si="166"/>
        <v>0</v>
      </c>
      <c r="AN588" s="26">
        <f t="shared" si="167"/>
        <v>0</v>
      </c>
      <c r="AO588" s="26">
        <f t="shared" si="168"/>
        <v>0</v>
      </c>
      <c r="AQ588" s="28">
        <f t="shared" si="169"/>
        <v>0</v>
      </c>
      <c r="AR588" s="18">
        <f t="shared" si="170"/>
        <v>0</v>
      </c>
      <c r="AS588" s="18">
        <f t="shared" si="171"/>
        <v>0</v>
      </c>
      <c r="AT588" s="27">
        <f t="shared" si="172"/>
        <v>0</v>
      </c>
      <c r="AU588" s="27"/>
      <c r="AV588" s="27"/>
      <c r="AW588" s="18">
        <f>IF(Z588="TM",(COUNTIFS(Orders!AD:AD,Data!M588,Orders!W:W,0,Orders!X:X,0,Orders!S:S,"*Ray*")+COUNTIFS(Orders!AD:AD,Data!M588,Orders!W:W,1,Orders!X:X,1,Orders!S:S,"*Ray*")+COUNTIFS(Orders!AD:AD,Data!M588,Orders!W:W,0,Orders!X:X,0,Orders!S:S,"*Fabric*")+COUNTIFS(Orders!AD:AD,Data!M588,Orders!W:W,1,Orders!X:X,1,Orders!S:S,"*Fabric*")),IF(Data!Z588="AAM",SUMIFS(Data!AW:AW,Data!Z:Z,"TM",Data!X:X,Data!M588),IF(Data!Z588="AM",SUMIFS(Data!AW:AW,Data!Z:Z,"TM",Data!V:V,Data!M588),IF(Data!Z588="AZM",SUMIFS(Data!AW:AW,Data!Z:Z,"TM",Data!U:U,Data!M588),IF(Data!Z588="Zone",SUMIFS(Data!AW:AW,Data!Z:Z,"TM",Data!T:T,Data!M588),IF(Data!Z588="Region",SUMIFS(Data!AW:AW,Data!Z:Z,"TM",Data!S:S,Data!M588),IF(Data!Z588="Country",SUMIFS(Data!AW:AW,Data!Z:Z,"TM",Data!R:R,Data!M588),0)))))))</f>
        <v>0</v>
      </c>
      <c r="AX588" s="18">
        <f>IF(Z588="TM",(COUNTIFS(Orders!AD:AD,Data!M588,Orders!W:W,0,Orders!X:X,0,Orders!S:S,"*Starter*")+COUNTIFS(Orders!AD:AD,Data!M588,Orders!W:W,1,Orders!X:X,1,Orders!S:S,"*Starter*")),IF(Data!Z588="AAM",SUMIFS(Data!AX:AX,Data!Z:Z,"TM",Data!X:X,Data!M588),IF(Data!Z588="AM",SUMIFS(Data!AX:AX,Data!Z:Z,"TM",Data!V:V,Data!M588),IF(Data!Z588="AZM",SUMIFS(Data!AX:AX,Data!Z:Z,"TM",Data!U:U,Data!M588),IF(Data!Z588="Zone",SUMIFS(Data!AX:AX,Data!Z:Z,"TM",Data!T:T,Data!M588),IF(Data!Z588="Region",SUMIFS(Data!AX:AX,Data!Z:Z,"TM",Data!S:S,Data!M588),IF(Data!Z588="Country",SUMIFS(Data!AX:AX,Data!Z:Z,"TM",Data!R:R,Data!M588),0)))))))</f>
        <v>0</v>
      </c>
      <c r="AY588" s="18">
        <f>IF(Z588="TM",(COUNTIFS(Orders!AD:AD,Data!M588,Orders!W:W,0,Orders!X:X,0,Orders!S:S,"*Pro*")+COUNTIFS(Orders!AD:AD,Data!M588,Orders!W:W,1,Orders!X:X,1,Orders!S:S,"*Pro*")),IF(Data!Z588="AAM",SUMIFS(Data!AY:AY,Data!Z:Z,"TM",Data!X:X,Data!M588),IF(Data!Z588="AM",SUMIFS(Data!AY:AY,Data!Z:Z,"TM",Data!V:V,Data!M588),IF(Data!Z588="AZM",SUMIFS(Data!AY:AY,Data!Z:Z,"TM",Data!U:U,Data!M588),IF(Data!Z588="Zone",SUMIFS(Data!AY:AY,Data!Z:Z,"TM",Data!T:T,Data!M588),IF(Data!Z588="Region",SUMIFS(Data!AY:AY,Data!Z:Z,"TM",Data!S:S,Data!M588),IF(Data!Z588="Country",SUMIFS(Data!AY:AY,Data!Z:Z,"TM",Data!R:R,Data!M588),0)))))))</f>
        <v>0</v>
      </c>
      <c r="AZ588" s="18">
        <f>IF(Z588="TM",(COUNTIFS(Orders!AD:AD,Data!M588,Orders!W:W,0,Orders!X:X,0,Orders!S:S,"*Tab*")+COUNTIFS(Orders!AD:AD,Data!M588,Orders!W:W,1,Orders!X:X,1,Orders!S:S,"*Tab*")),IF(Data!Z588="AAM",SUMIFS(Data!AZ:AZ,Data!Z:Z,"TM",Data!X:X,Data!M588),IF(Data!Z588="AM",SUMIFS(Data!AZ:AZ,Data!Z:Z,"TM",Data!V:V,Data!M588),IF(Data!Z588="AZM",SUMIFS(Data!AZ:AZ,Data!Z:Z,"TM",Data!U:U,Data!M588),IF(Data!Z588="Zone",SUMIFS(Data!AZ:AZ,Data!Z:Z,"TM",Data!T:T,Data!M588),IF(Data!Z588="Region",SUMIFS(Data!AZ:AZ,Data!Z:Z,"TM",Data!S:S,Data!M588),IF(Data!Z588="Country",SUMIFS(Data!AZ:AZ,Data!Z:Z,"TM",Data!R:R,Data!M588),0)))))))</f>
        <v>0</v>
      </c>
      <c r="BA588" s="18">
        <f>IF(Z588="TM",(COUNTIFS(Orders!AD:AD,Data!M588,Orders!W:W,0,Orders!X:X,0,Orders!S:S,"*Dental*")+COUNTIFS(Orders!AD:AD,Data!M588,Orders!W:W,1,Orders!X:X,1,Orders!S:S,"*Dental*")+COUNTIFS(Orders!AD:AD,Data!M588,Orders!W:W,0,Orders!X:X,0,Orders!S:S,"*Pediatric*")+COUNTIFS(Orders!AD:AD,Data!M588,Orders!W:W,1,Orders!X:X,1,Orders!S:S,"*Pediatric*")),IF(Data!Z588="AAM",SUMIFS(Data!BA:BA,Data!Z:Z,"TM",Data!X:X,Data!M588),IF(Data!Z588="AM",SUMIFS(Data!BA:BA,Data!Z:Z,"TM",Data!V:V,Data!M588),IF(Data!Z588="AZM",SUMIFS(Data!BA:BA,Data!Z:Z,"TM",Data!U:U,Data!M588),IF(Data!Z588="Zone",SUMIFS(Data!BA:BA,Data!Z:Z,"TM",Data!T:T,Data!M588),IF(Data!Z588="Region",SUMIFS(Data!BA:BA,Data!Z:Z,"TM",Data!S:S,Data!M588),IF(Data!Z588="Country",SUMIFS(Data!BA:BA,Data!Z:Z,"TM",Data!R:R,Data!M588),0)))))))</f>
        <v>0</v>
      </c>
      <c r="BB588" s="18">
        <f>IF(Z588="TM",(COUNTIFS(Orders!AD:AD,Data!M588,Orders!W:W,0,Orders!X:X,0,Orders!S:S,"*Fabric*")+COUNTIFS(Orders!AD:AD,Data!M588,Orders!W:W,1,Orders!X:X,1,Orders!S:S,"*Fabric*")),IF(Data!Z588="AAM",SUMIFS(Data!BB:BB,Data!Z:Z,"TM",Data!X:X,Data!M588),IF(Data!Z588="AM",SUMIFS(Data!BB:BB,Data!Z:Z,"TM",Data!V:V,Data!M588),IF(Data!Z588="AZM",SUMIFS(Data!BB:BB,Data!Z:Z,"TM",Data!U:U,Data!M588),IF(Data!Z588="Zone",SUMIFS(Data!BB:BB,Data!Z:Z,"TM",Data!T:T,Data!M588),IF(Data!Z588="Region",SUMIFS(Data!BB:BB,Data!Z:Z,"TM",Data!S:S,Data!M588),IF(Data!Z588="Country",SUMIFS(Data!BB:BB,Data!Z:Z,"TM",Data!R:R,Data!M588),0)))))))</f>
        <v>0</v>
      </c>
    </row>
    <row r="589" spans="1:54" ht="15.75" x14ac:dyDescent="0.3">
      <c r="A589" s="33" t="str">
        <f t="shared" si="173"/>
        <v/>
      </c>
      <c r="B589" s="33" t="b">
        <f t="shared" si="174"/>
        <v>1</v>
      </c>
      <c r="C589" s="33" t="e">
        <f>IF(ISERROR(SMALL($D$4:$D$594,E589)),””,SMALL($D$4:$D$594,E589))</f>
        <v>#NAME?</v>
      </c>
      <c r="D589" s="34" t="str">
        <f t="shared" si="175"/>
        <v/>
      </c>
      <c r="E589" s="33">
        <f>ROWS($E$4:E589)</f>
        <v>586</v>
      </c>
      <c r="F589" s="33">
        <f t="shared" si="176"/>
        <v>0</v>
      </c>
      <c r="G589" s="33">
        <f>IF(OR(Report!$C$7="",Report!$C$7="All Levels"),1,IF(Report!$C$7=Data!Z589,1,0))</f>
        <v>0</v>
      </c>
      <c r="H589" s="33">
        <f t="shared" si="177"/>
        <v>1</v>
      </c>
      <c r="I589" s="33">
        <f t="shared" si="178"/>
        <v>3</v>
      </c>
      <c r="J589" s="33">
        <f>IF(OR(Report!$F$7="",Report!$F$7="All AMs"),1,IF(Report!$F$7=Data!W589,1,0))</f>
        <v>1</v>
      </c>
      <c r="K589" s="33">
        <f>IF(OR(Report!$E$7="",Report!$E$7="All Zones"),1,IF(Report!$E$7=Data!P589,1,0))</f>
        <v>1</v>
      </c>
      <c r="L589" s="33">
        <f>IF(OR(Report!$D$7="",Report!$D$7="All Regions"),1,IF(Report!$D$7=Data!O589,1,0))</f>
        <v>1</v>
      </c>
      <c r="M589" s="67" t="s">
        <v>319</v>
      </c>
      <c r="N589" s="67" t="s">
        <v>1449</v>
      </c>
      <c r="O589" s="68" t="s">
        <v>21</v>
      </c>
      <c r="P589" s="68" t="s">
        <v>692</v>
      </c>
      <c r="Q589" s="68" t="s">
        <v>856</v>
      </c>
      <c r="R589" s="67" t="s">
        <v>777</v>
      </c>
      <c r="S589" s="67" t="s">
        <v>757</v>
      </c>
      <c r="T589" s="67" t="s">
        <v>761</v>
      </c>
      <c r="U589" s="67" t="s">
        <v>790</v>
      </c>
      <c r="V589" s="67"/>
      <c r="W589" s="67" t="s">
        <v>884</v>
      </c>
      <c r="X589" s="67" t="s">
        <v>260</v>
      </c>
      <c r="Y589" s="68" t="s">
        <v>361</v>
      </c>
      <c r="Z589" s="68" t="s">
        <v>13</v>
      </c>
      <c r="AA589" s="68" t="s">
        <v>70</v>
      </c>
      <c r="AB589" s="18">
        <f>IF(Z589="TM",IF(AA589="H",(COUNTIFS(Orders!AD:AD,Data!M589,Orders!W:W,0,Orders!X:X,0)+COUNTIFS(Orders!AD:AD,Data!M589,Orders!W:W,1,Orders!X:X,1)),0),IF(Data!Z589="AAM",SUMIFS(Data!AB:AB,Data!Z:Z,"TM",Data!X:X,Data!M589,AA:AA,"H"),IF(Data!Z589="AM",SUMIFS(Data!AB:AB,Data!Z:Z,"TM",Data!V:V,Data!M589,AA:AA,"H"),IF(Data!Z589="AZM",SUMIFS(Data!AB:AB,Data!Z:Z,"TM",Data!U:U,Data!M589,AA:AA,"H"),IF(Data!Z589="ZM",SUMIFS(Data!AB:AB,Data!Z:Z,"TM",Data!T:T,Data!M589,AA:AA,"H"),IF(Data!Z589="RM",SUMIFS(Data!AB:AB,Data!Z:Z,"TM",Data!S:S,Data!M589,AA:AA,"H"),IF(Data!Z589="CM",SUMIFS(Data!AB:AB,Data!Z:Z,"TM",Data!R:R,Data!M589,AA:AA,"H"),"")))))))</f>
        <v>0</v>
      </c>
      <c r="AC589" s="28">
        <f>IF(Z589="TM",IF(AA589="H",(SUMIFS(Orders!AG:AG,Orders!AD:AD,Data!M589,Orders!W:W,0,Orders!X:X,0)+SUMIFS(Orders!AG:AG,Orders!AD:AD,Data!M589,Orders!W:W,1,Orders!X:X,1))/12000,0),IF(Data!Z589="AAM",SUMIFS(Data!AC:AC,Data!Z:Z,"TM",Data!X:X,Data!M589,AA:AA,"H"),IF(Data!Z589="AM",SUMIFS(Data!AC:AC,Data!Z:Z,"TM",Data!V:V,Data!M589,AA:AA,"H"),IF(Data!Z589="AZM",SUMIFS(Data!AC:AC,Data!Z:Z,"TM",Data!U:U,Data!M589,AA:AA,"H"),IF(Data!Z589="Zone",SUMIFS(Data!AC:AC,Data!Z:Z,"TM",Data!T:T,Data!M589,AA:AA,"H"),IF(Data!Z589="Region",SUMIFS(Data!AC:AC,Data!Z:Z,"TM",Data!S:S,Data!M589,AA:AA,"H"),IF(Data!Z589="Country",SUMIFS(Data!AC:AC,Data!Z:Z,"TM",Data!R:R,Data!M589,AA:AA,"H"),"")))))))</f>
        <v>0</v>
      </c>
      <c r="AD589" s="18">
        <f>IF(Z589="TM",0,IF(Data!Z589="AAM",SUMIFS(Data!AD:AD,Data!Z:Z,"TM",Data!X:X,Data!M589,AA:AA,"H"),IF(Data!Z589="AM",SUMIFS(Data!AD:AD,Data!Z:Z,"TM",Data!V:V,Data!M589,AA:AA,"H"),IF(Data!Z589="AZM",SUMIFS(Data!AD:AD,Data!Z:Z,"TM",Data!U:U,Data!M589,AA:AA,"H"),IF(Data!Z589="Zone",SUMIFS(Data!AD:AD,Data!Z:Z,"TM",Data!T:T,Data!M589,AA:AA,"H"),IF(Data!Z589="Region",SUMIFS(Data!AD:AD,Data!Z:Z,"TM",Data!S:S,Data!M589,AA:AA,"H"),IF(Data!Z589="Country",SUMIFS(Data!AD:AD,Data!Z:Z,"TM",Data!R:R,Data!M589,AA:AA,"H"),"")))))))</f>
        <v>0</v>
      </c>
      <c r="AE589" s="27">
        <f t="shared" si="162"/>
        <v>0</v>
      </c>
      <c r="AF589" s="26">
        <f t="shared" si="163"/>
        <v>0</v>
      </c>
      <c r="AG589" s="26">
        <f t="shared" si="164"/>
        <v>0</v>
      </c>
      <c r="AH589" s="26">
        <f t="shared" si="165"/>
        <v>0</v>
      </c>
      <c r="AJ589" s="28">
        <f>IF(Z589="TM",IF(AA589="U",(SUMIFS(Orders!AG:AG,Orders!AD:AD,Data!M589,Orders!W:W,0,Orders!X:X,0)+SUMIFS(Orders!AG:AG,Orders!AD:AD,Data!M589,Orders!W:W,1,Orders!X:X,1))/12000,0),IF(Data!Z589="AAM",SUMIFS(Data!AJ:AJ,Data!Z:Z,"TM",Data!X:X,Data!M589,AA:AA,"U"),IF(Data!Z589="AM",SUMIFS(Data!AJ:AJ,Data!Z:Z,"TM",Data!V:V,Data!M589,AA:AA,"U"),IF(Data!Z589="AZM",SUMIFS(Data!AJ:AJ,Data!Z:Z,"TM",Data!U:U,Data!M589,AA:AA,"U"),IF(Data!Z589="Zone",SUMIFS(Data!AJ:AJ,Data!Z:Z,"TM",Data!T:T,Data!M589,AA:AA,"U"),IF(Data!Z589="Region",SUMIFS(Data!AJ:AJ,Data!Z:Z,"TM",Data!S:S,Data!M589,AA:AA,"U"),IF(Data!Z589="Country",SUMIFS(Data!AJ:AJ,Data!Z:Z,"TM",Data!R:R,Data!M589,AA:AA,"U"),"")))))))</f>
        <v>0</v>
      </c>
      <c r="AK589" s="18">
        <f>IF(Z589="TM",IF(AA589="U",(SUMIFS(Orders!AG:AG,Orders!AD:AD,Data!M589,Orders!W:W,0,Orders!X:X,0)+SUMIFS(Orders!AG:AG,Orders!AD:AD,Data!M589,Orders!W:W,1,Orders!X:X,1)),0),IF(Data!Z589="AAM",SUMIFS(Data!AK:AK,Data!Z:Z,"TM",Data!X:X,Data!M589,AA:AA,"U"),IF(Data!Z589="AM",SUMIFS(Data!AK:AK,Data!Z:Z,"TM",Data!V:V,Data!M589,AA:AA,"U"),IF(Data!Z589="AZM",SUMIFS(Data!AK:AK,Data!Z:Z,"TM",Data!U:U,Data!M589,AA:AA,"U"),IF(Data!Z589="Zone",SUMIFS(Data!AK:AK,Data!Z:Z,"TM",Data!T:T,Data!M589,AA:AA,"U"),IF(Data!Z589="Region",SUMIFS(Data!AK:AK,Data!Z:Z,"TM",Data!S:S,Data!M589,AA:AA,"U"),IF(Data!Z589="Country",SUMIFS(Data!AK:AK,Data!Z:Z,"TM",Data!R:R,Data!M589,AA:AA,"U"),"")))))))</f>
        <v>0</v>
      </c>
      <c r="AL589" s="18">
        <f>IF(Z589="TM",12000*0,IF(Data!Z589="AAM",SUMIFS(Data!AL:AL,Data!Z:Z,"TM",Data!X:X,Data!M589,AA:AA,"H"),IF(Data!Z589="AM",SUMIFS(Data!AL:AL,Data!Z:Z,"TM",Data!V:V,Data!M589,AA:AA,"H"),IF(Data!Z589="AZM",SUMIFS(Data!AL:AL,Data!Z:Z,"TM",Data!U:U,Data!M589,AA:AA,"H"),IF(Data!Z589="Zone",SUMIFS(Data!AL:AL,Data!Z:Z,"TM",Data!T:T,Data!M589,AA:AA,"H"),IF(Data!Z589="Region",SUMIFS(Data!AL:AL,Data!Z:Z,"TM",Data!S:S,Data!M589,AA:AA,"H"),IF(Data!Z589="Country",SUMIFS(Data!AL:AL,Data!Z:Z,"TM",Data!R:R,Data!M589,AA:AA,"H"),"")))))))</f>
        <v>0</v>
      </c>
      <c r="AM589" s="27">
        <f t="shared" si="166"/>
        <v>0</v>
      </c>
      <c r="AN589" s="26">
        <f t="shared" si="167"/>
        <v>0</v>
      </c>
      <c r="AO589" s="26">
        <f t="shared" si="168"/>
        <v>0</v>
      </c>
      <c r="AQ589" s="28">
        <f t="shared" si="169"/>
        <v>0</v>
      </c>
      <c r="AR589" s="18">
        <f t="shared" si="170"/>
        <v>0</v>
      </c>
      <c r="AS589" s="18">
        <f t="shared" si="171"/>
        <v>0</v>
      </c>
      <c r="AT589" s="27">
        <f t="shared" si="172"/>
        <v>0</v>
      </c>
      <c r="AU589" s="27"/>
      <c r="AV589" s="27"/>
      <c r="AW589" s="18">
        <f>IF(Z589="TM",(COUNTIFS(Orders!AD:AD,Data!M589,Orders!W:W,0,Orders!X:X,0,Orders!S:S,"*Ray*")+COUNTIFS(Orders!AD:AD,Data!M589,Orders!W:W,1,Orders!X:X,1,Orders!S:S,"*Ray*")+COUNTIFS(Orders!AD:AD,Data!M589,Orders!W:W,0,Orders!X:X,0,Orders!S:S,"*Fabric*")+COUNTIFS(Orders!AD:AD,Data!M589,Orders!W:W,1,Orders!X:X,1,Orders!S:S,"*Fabric*")),IF(Data!Z589="AAM",SUMIFS(Data!AW:AW,Data!Z:Z,"TM",Data!X:X,Data!M589),IF(Data!Z589="AM",SUMIFS(Data!AW:AW,Data!Z:Z,"TM",Data!V:V,Data!M589),IF(Data!Z589="AZM",SUMIFS(Data!AW:AW,Data!Z:Z,"TM",Data!U:U,Data!M589),IF(Data!Z589="Zone",SUMIFS(Data!AW:AW,Data!Z:Z,"TM",Data!T:T,Data!M589),IF(Data!Z589="Region",SUMIFS(Data!AW:AW,Data!Z:Z,"TM",Data!S:S,Data!M589),IF(Data!Z589="Country",SUMIFS(Data!AW:AW,Data!Z:Z,"TM",Data!R:R,Data!M589),0)))))))</f>
        <v>0</v>
      </c>
      <c r="AX589" s="18">
        <f>IF(Z589="TM",(COUNTIFS(Orders!AD:AD,Data!M589,Orders!W:W,0,Orders!X:X,0,Orders!S:S,"*Starter*")+COUNTIFS(Orders!AD:AD,Data!M589,Orders!W:W,1,Orders!X:X,1,Orders!S:S,"*Starter*")),IF(Data!Z589="AAM",SUMIFS(Data!AX:AX,Data!Z:Z,"TM",Data!X:X,Data!M589),IF(Data!Z589="AM",SUMIFS(Data!AX:AX,Data!Z:Z,"TM",Data!V:V,Data!M589),IF(Data!Z589="AZM",SUMIFS(Data!AX:AX,Data!Z:Z,"TM",Data!U:U,Data!M589),IF(Data!Z589="Zone",SUMIFS(Data!AX:AX,Data!Z:Z,"TM",Data!T:T,Data!M589),IF(Data!Z589="Region",SUMIFS(Data!AX:AX,Data!Z:Z,"TM",Data!S:S,Data!M589),IF(Data!Z589="Country",SUMIFS(Data!AX:AX,Data!Z:Z,"TM",Data!R:R,Data!M589),0)))))))</f>
        <v>0</v>
      </c>
      <c r="AY589" s="18">
        <f>IF(Z589="TM",(COUNTIFS(Orders!AD:AD,Data!M589,Orders!W:W,0,Orders!X:X,0,Orders!S:S,"*Pro*")+COUNTIFS(Orders!AD:AD,Data!M589,Orders!W:W,1,Orders!X:X,1,Orders!S:S,"*Pro*")),IF(Data!Z589="AAM",SUMIFS(Data!AY:AY,Data!Z:Z,"TM",Data!X:X,Data!M589),IF(Data!Z589="AM",SUMIFS(Data!AY:AY,Data!Z:Z,"TM",Data!V:V,Data!M589),IF(Data!Z589="AZM",SUMIFS(Data!AY:AY,Data!Z:Z,"TM",Data!U:U,Data!M589),IF(Data!Z589="Zone",SUMIFS(Data!AY:AY,Data!Z:Z,"TM",Data!T:T,Data!M589),IF(Data!Z589="Region",SUMIFS(Data!AY:AY,Data!Z:Z,"TM",Data!S:S,Data!M589),IF(Data!Z589="Country",SUMIFS(Data!AY:AY,Data!Z:Z,"TM",Data!R:R,Data!M589),0)))))))</f>
        <v>0</v>
      </c>
      <c r="AZ589" s="18">
        <f>IF(Z589="TM",(COUNTIFS(Orders!AD:AD,Data!M589,Orders!W:W,0,Orders!X:X,0,Orders!S:S,"*Tab*")+COUNTIFS(Orders!AD:AD,Data!M589,Orders!W:W,1,Orders!X:X,1,Orders!S:S,"*Tab*")),IF(Data!Z589="AAM",SUMIFS(Data!AZ:AZ,Data!Z:Z,"TM",Data!X:X,Data!M589),IF(Data!Z589="AM",SUMIFS(Data!AZ:AZ,Data!Z:Z,"TM",Data!V:V,Data!M589),IF(Data!Z589="AZM",SUMIFS(Data!AZ:AZ,Data!Z:Z,"TM",Data!U:U,Data!M589),IF(Data!Z589="Zone",SUMIFS(Data!AZ:AZ,Data!Z:Z,"TM",Data!T:T,Data!M589),IF(Data!Z589="Region",SUMIFS(Data!AZ:AZ,Data!Z:Z,"TM",Data!S:S,Data!M589),IF(Data!Z589="Country",SUMIFS(Data!AZ:AZ,Data!Z:Z,"TM",Data!R:R,Data!M589),0)))))))</f>
        <v>0</v>
      </c>
      <c r="BA589" s="18">
        <f>IF(Z589="TM",(COUNTIFS(Orders!AD:AD,Data!M589,Orders!W:W,0,Orders!X:X,0,Orders!S:S,"*Dental*")+COUNTIFS(Orders!AD:AD,Data!M589,Orders!W:W,1,Orders!X:X,1,Orders!S:S,"*Dental*")+COUNTIFS(Orders!AD:AD,Data!M589,Orders!W:W,0,Orders!X:X,0,Orders!S:S,"*Pediatric*")+COUNTIFS(Orders!AD:AD,Data!M589,Orders!W:W,1,Orders!X:X,1,Orders!S:S,"*Pediatric*")),IF(Data!Z589="AAM",SUMIFS(Data!BA:BA,Data!Z:Z,"TM",Data!X:X,Data!M589),IF(Data!Z589="AM",SUMIFS(Data!BA:BA,Data!Z:Z,"TM",Data!V:V,Data!M589),IF(Data!Z589="AZM",SUMIFS(Data!BA:BA,Data!Z:Z,"TM",Data!U:U,Data!M589),IF(Data!Z589="Zone",SUMIFS(Data!BA:BA,Data!Z:Z,"TM",Data!T:T,Data!M589),IF(Data!Z589="Region",SUMIFS(Data!BA:BA,Data!Z:Z,"TM",Data!S:S,Data!M589),IF(Data!Z589="Country",SUMIFS(Data!BA:BA,Data!Z:Z,"TM",Data!R:R,Data!M589),0)))))))</f>
        <v>0</v>
      </c>
      <c r="BB589" s="18">
        <f>IF(Z589="TM",(COUNTIFS(Orders!AD:AD,Data!M589,Orders!W:W,0,Orders!X:X,0,Orders!S:S,"*Fabric*")+COUNTIFS(Orders!AD:AD,Data!M589,Orders!W:W,1,Orders!X:X,1,Orders!S:S,"*Fabric*")),IF(Data!Z589="AAM",SUMIFS(Data!BB:BB,Data!Z:Z,"TM",Data!X:X,Data!M589),IF(Data!Z589="AM",SUMIFS(Data!BB:BB,Data!Z:Z,"TM",Data!V:V,Data!M589),IF(Data!Z589="AZM",SUMIFS(Data!BB:BB,Data!Z:Z,"TM",Data!U:U,Data!M589),IF(Data!Z589="Zone",SUMIFS(Data!BB:BB,Data!Z:Z,"TM",Data!T:T,Data!M589),IF(Data!Z589="Region",SUMIFS(Data!BB:BB,Data!Z:Z,"TM",Data!S:S,Data!M589),IF(Data!Z589="Country",SUMIFS(Data!BB:BB,Data!Z:Z,"TM",Data!R:R,Data!M589),0)))))))</f>
        <v>0</v>
      </c>
    </row>
    <row r="590" spans="1:54" ht="15.75" x14ac:dyDescent="0.3">
      <c r="A590" s="33" t="str">
        <f t="shared" si="173"/>
        <v/>
      </c>
      <c r="B590" s="33" t="b">
        <f t="shared" si="174"/>
        <v>1</v>
      </c>
      <c r="C590" s="33" t="e">
        <f>IF(ISERROR(SMALL($D$4:$D$594,E590)),””,SMALL($D$4:$D$594,E590))</f>
        <v>#NAME?</v>
      </c>
      <c r="D590" s="34" t="str">
        <f t="shared" si="175"/>
        <v/>
      </c>
      <c r="E590" s="33">
        <f>ROWS($E$4:E590)</f>
        <v>587</v>
      </c>
      <c r="F590" s="33">
        <f t="shared" si="176"/>
        <v>0</v>
      </c>
      <c r="G590" s="33">
        <f>IF(OR(Report!$C$7="",Report!$C$7="All Levels"),1,IF(Report!$C$7=Data!Z590,1,0))</f>
        <v>0</v>
      </c>
      <c r="H590" s="33">
        <f t="shared" si="177"/>
        <v>1</v>
      </c>
      <c r="I590" s="33">
        <f t="shared" si="178"/>
        <v>3</v>
      </c>
      <c r="J590" s="33">
        <f>IF(OR(Report!$F$7="",Report!$F$7="All AMs"),1,IF(Report!$F$7=Data!W590,1,0))</f>
        <v>1</v>
      </c>
      <c r="K590" s="33">
        <f>IF(OR(Report!$E$7="",Report!$E$7="All Zones"),1,IF(Report!$E$7=Data!P590,1,0))</f>
        <v>1</v>
      </c>
      <c r="L590" s="33">
        <f>IF(OR(Report!$D$7="",Report!$D$7="All Regions"),1,IF(Report!$D$7=Data!O590,1,0))</f>
        <v>1</v>
      </c>
      <c r="M590" s="67" t="s">
        <v>450</v>
      </c>
      <c r="N590" s="67" t="s">
        <v>1450</v>
      </c>
      <c r="O590" s="68" t="s">
        <v>21</v>
      </c>
      <c r="P590" s="68" t="s">
        <v>692</v>
      </c>
      <c r="Q590" s="68" t="s">
        <v>856</v>
      </c>
      <c r="R590" s="67" t="s">
        <v>777</v>
      </c>
      <c r="S590" s="67" t="s">
        <v>757</v>
      </c>
      <c r="T590" s="67" t="s">
        <v>761</v>
      </c>
      <c r="U590" s="67" t="s">
        <v>790</v>
      </c>
      <c r="V590" s="67"/>
      <c r="W590" s="67" t="s">
        <v>884</v>
      </c>
      <c r="X590" s="67" t="s">
        <v>260</v>
      </c>
      <c r="Y590" s="68" t="s">
        <v>361</v>
      </c>
      <c r="Z590" s="68" t="s">
        <v>13</v>
      </c>
      <c r="AA590" s="68" t="s">
        <v>925</v>
      </c>
      <c r="AB590" s="18">
        <f>IF(Z590="TM",IF(AA590="H",(COUNTIFS(Orders!AD:AD,Data!M590,Orders!W:W,0,Orders!X:X,0)+COUNTIFS(Orders!AD:AD,Data!M590,Orders!W:W,1,Orders!X:X,1)),0),IF(Data!Z590="AAM",SUMIFS(Data!AB:AB,Data!Z:Z,"TM",Data!X:X,Data!M590,AA:AA,"H"),IF(Data!Z590="AM",SUMIFS(Data!AB:AB,Data!Z:Z,"TM",Data!V:V,Data!M590,AA:AA,"H"),IF(Data!Z590="AZM",SUMIFS(Data!AB:AB,Data!Z:Z,"TM",Data!U:U,Data!M590,AA:AA,"H"),IF(Data!Z590="ZM",SUMIFS(Data!AB:AB,Data!Z:Z,"TM",Data!T:T,Data!M590,AA:AA,"H"),IF(Data!Z590="RM",SUMIFS(Data!AB:AB,Data!Z:Z,"TM",Data!S:S,Data!M590,AA:AA,"H"),IF(Data!Z590="CM",SUMIFS(Data!AB:AB,Data!Z:Z,"TM",Data!R:R,Data!M590,AA:AA,"H"),"")))))))</f>
        <v>0</v>
      </c>
      <c r="AC590" s="28">
        <f>IF(Z590="TM",IF(AA590="H",(SUMIFS(Orders!AG:AG,Orders!AD:AD,Data!M590,Orders!W:W,0,Orders!X:X,0)+SUMIFS(Orders!AG:AG,Orders!AD:AD,Data!M590,Orders!W:W,1,Orders!X:X,1))/12000,0),IF(Data!Z590="AAM",SUMIFS(Data!AC:AC,Data!Z:Z,"TM",Data!X:X,Data!M590,AA:AA,"H"),IF(Data!Z590="AM",SUMIFS(Data!AC:AC,Data!Z:Z,"TM",Data!V:V,Data!M590,AA:AA,"H"),IF(Data!Z590="AZM",SUMIFS(Data!AC:AC,Data!Z:Z,"TM",Data!U:U,Data!M590,AA:AA,"H"),IF(Data!Z590="Zone",SUMIFS(Data!AC:AC,Data!Z:Z,"TM",Data!T:T,Data!M590,AA:AA,"H"),IF(Data!Z590="Region",SUMIFS(Data!AC:AC,Data!Z:Z,"TM",Data!S:S,Data!M590,AA:AA,"H"),IF(Data!Z590="Country",SUMIFS(Data!AC:AC,Data!Z:Z,"TM",Data!R:R,Data!M590,AA:AA,"H"),"")))))))</f>
        <v>0</v>
      </c>
      <c r="AD590" s="18">
        <f>IF(Z590="TM",0,IF(Data!Z590="AAM",SUMIFS(Data!AD:AD,Data!Z:Z,"TM",Data!X:X,Data!M590,AA:AA,"H"),IF(Data!Z590="AM",SUMIFS(Data!AD:AD,Data!Z:Z,"TM",Data!V:V,Data!M590,AA:AA,"H"),IF(Data!Z590="AZM",SUMIFS(Data!AD:AD,Data!Z:Z,"TM",Data!U:U,Data!M590,AA:AA,"H"),IF(Data!Z590="Zone",SUMIFS(Data!AD:AD,Data!Z:Z,"TM",Data!T:T,Data!M590,AA:AA,"H"),IF(Data!Z590="Region",SUMIFS(Data!AD:AD,Data!Z:Z,"TM",Data!S:S,Data!M590,AA:AA,"H"),IF(Data!Z590="Country",SUMIFS(Data!AD:AD,Data!Z:Z,"TM",Data!R:R,Data!M590,AA:AA,"H"),"")))))))</f>
        <v>0</v>
      </c>
      <c r="AE590" s="27">
        <f t="shared" si="162"/>
        <v>0</v>
      </c>
      <c r="AF590" s="26">
        <f t="shared" si="163"/>
        <v>0</v>
      </c>
      <c r="AG590" s="26">
        <f t="shared" si="164"/>
        <v>0</v>
      </c>
      <c r="AH590" s="26">
        <f t="shared" si="165"/>
        <v>0</v>
      </c>
      <c r="AJ590" s="28">
        <f>IF(Z590="TM",IF(AA590="U",(SUMIFS(Orders!AG:AG,Orders!AD:AD,Data!M590,Orders!W:W,0,Orders!X:X,0)+SUMIFS(Orders!AG:AG,Orders!AD:AD,Data!M590,Orders!W:W,1,Orders!X:X,1))/12000,0),IF(Data!Z590="AAM",SUMIFS(Data!AJ:AJ,Data!Z:Z,"TM",Data!X:X,Data!M590,AA:AA,"U"),IF(Data!Z590="AM",SUMIFS(Data!AJ:AJ,Data!Z:Z,"TM",Data!V:V,Data!M590,AA:AA,"U"),IF(Data!Z590="AZM",SUMIFS(Data!AJ:AJ,Data!Z:Z,"TM",Data!U:U,Data!M590,AA:AA,"U"),IF(Data!Z590="Zone",SUMIFS(Data!AJ:AJ,Data!Z:Z,"TM",Data!T:T,Data!M590,AA:AA,"U"),IF(Data!Z590="Region",SUMIFS(Data!AJ:AJ,Data!Z:Z,"TM",Data!S:S,Data!M590,AA:AA,"U"),IF(Data!Z590="Country",SUMIFS(Data!AJ:AJ,Data!Z:Z,"TM",Data!R:R,Data!M590,AA:AA,"U"),"")))))))</f>
        <v>0</v>
      </c>
      <c r="AK590" s="18">
        <f>IF(Z590="TM",IF(AA590="U",(SUMIFS(Orders!AG:AG,Orders!AD:AD,Data!M590,Orders!W:W,0,Orders!X:X,0)+SUMIFS(Orders!AG:AG,Orders!AD:AD,Data!M590,Orders!W:W,1,Orders!X:X,1)),0),IF(Data!Z590="AAM",SUMIFS(Data!AK:AK,Data!Z:Z,"TM",Data!X:X,Data!M590,AA:AA,"U"),IF(Data!Z590="AM",SUMIFS(Data!AK:AK,Data!Z:Z,"TM",Data!V:V,Data!M590,AA:AA,"U"),IF(Data!Z590="AZM",SUMIFS(Data!AK:AK,Data!Z:Z,"TM",Data!U:U,Data!M590,AA:AA,"U"),IF(Data!Z590="Zone",SUMIFS(Data!AK:AK,Data!Z:Z,"TM",Data!T:T,Data!M590,AA:AA,"U"),IF(Data!Z590="Region",SUMIFS(Data!AK:AK,Data!Z:Z,"TM",Data!S:S,Data!M590,AA:AA,"U"),IF(Data!Z590="Country",SUMIFS(Data!AK:AK,Data!Z:Z,"TM",Data!R:R,Data!M590,AA:AA,"U"),"")))))))</f>
        <v>0</v>
      </c>
      <c r="AL590" s="18">
        <f>IF(Z590="TM",12000*0,IF(Data!Z590="AAM",SUMIFS(Data!AL:AL,Data!Z:Z,"TM",Data!X:X,Data!M590,AA:AA,"H"),IF(Data!Z590="AM",SUMIFS(Data!AL:AL,Data!Z:Z,"TM",Data!V:V,Data!M590,AA:AA,"H"),IF(Data!Z590="AZM",SUMIFS(Data!AL:AL,Data!Z:Z,"TM",Data!U:U,Data!M590,AA:AA,"H"),IF(Data!Z590="Zone",SUMIFS(Data!AL:AL,Data!Z:Z,"TM",Data!T:T,Data!M590,AA:AA,"H"),IF(Data!Z590="Region",SUMIFS(Data!AL:AL,Data!Z:Z,"TM",Data!S:S,Data!M590,AA:AA,"H"),IF(Data!Z590="Country",SUMIFS(Data!AL:AL,Data!Z:Z,"TM",Data!R:R,Data!M590,AA:AA,"H"),"")))))))</f>
        <v>0</v>
      </c>
      <c r="AM590" s="27">
        <f t="shared" si="166"/>
        <v>0</v>
      </c>
      <c r="AN590" s="26">
        <f t="shared" si="167"/>
        <v>0</v>
      </c>
      <c r="AO590" s="26">
        <f t="shared" si="168"/>
        <v>0</v>
      </c>
      <c r="AQ590" s="28">
        <f t="shared" si="169"/>
        <v>0</v>
      </c>
      <c r="AR590" s="18">
        <f t="shared" si="170"/>
        <v>0</v>
      </c>
      <c r="AS590" s="18">
        <f t="shared" si="171"/>
        <v>0</v>
      </c>
      <c r="AT590" s="27">
        <f t="shared" si="172"/>
        <v>0</v>
      </c>
      <c r="AU590" s="27"/>
      <c r="AV590" s="27"/>
      <c r="AW590" s="18">
        <f>IF(Z590="TM",(COUNTIFS(Orders!AD:AD,Data!M590,Orders!W:W,0,Orders!X:X,0,Orders!S:S,"*Ray*")+COUNTIFS(Orders!AD:AD,Data!M590,Orders!W:W,1,Orders!X:X,1,Orders!S:S,"*Ray*")+COUNTIFS(Orders!AD:AD,Data!M590,Orders!W:W,0,Orders!X:X,0,Orders!S:S,"*Fabric*")+COUNTIFS(Orders!AD:AD,Data!M590,Orders!W:W,1,Orders!X:X,1,Orders!S:S,"*Fabric*")),IF(Data!Z590="AAM",SUMIFS(Data!AW:AW,Data!Z:Z,"TM",Data!X:X,Data!M590),IF(Data!Z590="AM",SUMIFS(Data!AW:AW,Data!Z:Z,"TM",Data!V:V,Data!M590),IF(Data!Z590="AZM",SUMIFS(Data!AW:AW,Data!Z:Z,"TM",Data!U:U,Data!M590),IF(Data!Z590="Zone",SUMIFS(Data!AW:AW,Data!Z:Z,"TM",Data!T:T,Data!M590),IF(Data!Z590="Region",SUMIFS(Data!AW:AW,Data!Z:Z,"TM",Data!S:S,Data!M590),IF(Data!Z590="Country",SUMIFS(Data!AW:AW,Data!Z:Z,"TM",Data!R:R,Data!M590),0)))))))</f>
        <v>0</v>
      </c>
      <c r="AX590" s="18">
        <f>IF(Z590="TM",(COUNTIFS(Orders!AD:AD,Data!M590,Orders!W:W,0,Orders!X:X,0,Orders!S:S,"*Starter*")+COUNTIFS(Orders!AD:AD,Data!M590,Orders!W:W,1,Orders!X:X,1,Orders!S:S,"*Starter*")),IF(Data!Z590="AAM",SUMIFS(Data!AX:AX,Data!Z:Z,"TM",Data!X:X,Data!M590),IF(Data!Z590="AM",SUMIFS(Data!AX:AX,Data!Z:Z,"TM",Data!V:V,Data!M590),IF(Data!Z590="AZM",SUMIFS(Data!AX:AX,Data!Z:Z,"TM",Data!U:U,Data!M590),IF(Data!Z590="Zone",SUMIFS(Data!AX:AX,Data!Z:Z,"TM",Data!T:T,Data!M590),IF(Data!Z590="Region",SUMIFS(Data!AX:AX,Data!Z:Z,"TM",Data!S:S,Data!M590),IF(Data!Z590="Country",SUMIFS(Data!AX:AX,Data!Z:Z,"TM",Data!R:R,Data!M590),0)))))))</f>
        <v>0</v>
      </c>
      <c r="AY590" s="18">
        <f>IF(Z590="TM",(COUNTIFS(Orders!AD:AD,Data!M590,Orders!W:W,0,Orders!X:X,0,Orders!S:S,"*Pro*")+COUNTIFS(Orders!AD:AD,Data!M590,Orders!W:W,1,Orders!X:X,1,Orders!S:S,"*Pro*")),IF(Data!Z590="AAM",SUMIFS(Data!AY:AY,Data!Z:Z,"TM",Data!X:X,Data!M590),IF(Data!Z590="AM",SUMIFS(Data!AY:AY,Data!Z:Z,"TM",Data!V:V,Data!M590),IF(Data!Z590="AZM",SUMIFS(Data!AY:AY,Data!Z:Z,"TM",Data!U:U,Data!M590),IF(Data!Z590="Zone",SUMIFS(Data!AY:AY,Data!Z:Z,"TM",Data!T:T,Data!M590),IF(Data!Z590="Region",SUMIFS(Data!AY:AY,Data!Z:Z,"TM",Data!S:S,Data!M590),IF(Data!Z590="Country",SUMIFS(Data!AY:AY,Data!Z:Z,"TM",Data!R:R,Data!M590),0)))))))</f>
        <v>0</v>
      </c>
      <c r="AZ590" s="18">
        <f>IF(Z590="TM",(COUNTIFS(Orders!AD:AD,Data!M590,Orders!W:W,0,Orders!X:X,0,Orders!S:S,"*Tab*")+COUNTIFS(Orders!AD:AD,Data!M590,Orders!W:W,1,Orders!X:X,1,Orders!S:S,"*Tab*")),IF(Data!Z590="AAM",SUMIFS(Data!AZ:AZ,Data!Z:Z,"TM",Data!X:X,Data!M590),IF(Data!Z590="AM",SUMIFS(Data!AZ:AZ,Data!Z:Z,"TM",Data!V:V,Data!M590),IF(Data!Z590="AZM",SUMIFS(Data!AZ:AZ,Data!Z:Z,"TM",Data!U:U,Data!M590),IF(Data!Z590="Zone",SUMIFS(Data!AZ:AZ,Data!Z:Z,"TM",Data!T:T,Data!M590),IF(Data!Z590="Region",SUMIFS(Data!AZ:AZ,Data!Z:Z,"TM",Data!S:S,Data!M590),IF(Data!Z590="Country",SUMIFS(Data!AZ:AZ,Data!Z:Z,"TM",Data!R:R,Data!M590),0)))))))</f>
        <v>0</v>
      </c>
      <c r="BA590" s="18">
        <f>IF(Z590="TM",(COUNTIFS(Orders!AD:AD,Data!M590,Orders!W:W,0,Orders!X:X,0,Orders!S:S,"*Dental*")+COUNTIFS(Orders!AD:AD,Data!M590,Orders!W:W,1,Orders!X:X,1,Orders!S:S,"*Dental*")+COUNTIFS(Orders!AD:AD,Data!M590,Orders!W:W,0,Orders!X:X,0,Orders!S:S,"*Pediatric*")+COUNTIFS(Orders!AD:AD,Data!M590,Orders!W:W,1,Orders!X:X,1,Orders!S:S,"*Pediatric*")),IF(Data!Z590="AAM",SUMIFS(Data!BA:BA,Data!Z:Z,"TM",Data!X:X,Data!M590),IF(Data!Z590="AM",SUMIFS(Data!BA:BA,Data!Z:Z,"TM",Data!V:V,Data!M590),IF(Data!Z590="AZM",SUMIFS(Data!BA:BA,Data!Z:Z,"TM",Data!U:U,Data!M590),IF(Data!Z590="Zone",SUMIFS(Data!BA:BA,Data!Z:Z,"TM",Data!T:T,Data!M590),IF(Data!Z590="Region",SUMIFS(Data!BA:BA,Data!Z:Z,"TM",Data!S:S,Data!M590),IF(Data!Z590="Country",SUMIFS(Data!BA:BA,Data!Z:Z,"TM",Data!R:R,Data!M590),0)))))))</f>
        <v>0</v>
      </c>
      <c r="BB590" s="18">
        <f>IF(Z590="TM",(COUNTIFS(Orders!AD:AD,Data!M590,Orders!W:W,0,Orders!X:X,0,Orders!S:S,"*Fabric*")+COUNTIFS(Orders!AD:AD,Data!M590,Orders!W:W,1,Orders!X:X,1,Orders!S:S,"*Fabric*")),IF(Data!Z590="AAM",SUMIFS(Data!BB:BB,Data!Z:Z,"TM",Data!X:X,Data!M590),IF(Data!Z590="AM",SUMIFS(Data!BB:BB,Data!Z:Z,"TM",Data!V:V,Data!M590),IF(Data!Z590="AZM",SUMIFS(Data!BB:BB,Data!Z:Z,"TM",Data!U:U,Data!M590),IF(Data!Z590="Zone",SUMIFS(Data!BB:BB,Data!Z:Z,"TM",Data!T:T,Data!M590),IF(Data!Z590="Region",SUMIFS(Data!BB:BB,Data!Z:Z,"TM",Data!S:S,Data!M590),IF(Data!Z590="Country",SUMIFS(Data!BB:BB,Data!Z:Z,"TM",Data!R:R,Data!M590),0)))))))</f>
        <v>0</v>
      </c>
    </row>
    <row r="591" spans="1:54" ht="15.75" x14ac:dyDescent="0.3">
      <c r="A591" s="33" t="str">
        <f t="shared" si="173"/>
        <v/>
      </c>
      <c r="B591" s="33" t="b">
        <f t="shared" si="174"/>
        <v>1</v>
      </c>
      <c r="C591" s="33" t="e">
        <f>IF(ISERROR(SMALL($D$4:$D$594,E591)),””,SMALL($D$4:$D$594,E591))</f>
        <v>#NAME?</v>
      </c>
      <c r="D591" s="34" t="str">
        <f t="shared" si="175"/>
        <v/>
      </c>
      <c r="E591" s="33">
        <f>ROWS($E$4:E591)</f>
        <v>588</v>
      </c>
      <c r="F591" s="33">
        <f t="shared" si="176"/>
        <v>0</v>
      </c>
      <c r="G591" s="33">
        <f>IF(OR(Report!$C$7="",Report!$C$7="All Levels"),1,IF(Report!$C$7=Data!Z591,1,0))</f>
        <v>0</v>
      </c>
      <c r="H591" s="33">
        <f t="shared" si="177"/>
        <v>1</v>
      </c>
      <c r="I591" s="33">
        <f t="shared" si="178"/>
        <v>3</v>
      </c>
      <c r="J591" s="33">
        <f>IF(OR(Report!$F$7="",Report!$F$7="All AMs"),1,IF(Report!$F$7=Data!W591,1,0))</f>
        <v>1</v>
      </c>
      <c r="K591" s="33">
        <f>IF(OR(Report!$E$7="",Report!$E$7="All Zones"),1,IF(Report!$E$7=Data!P591,1,0))</f>
        <v>1</v>
      </c>
      <c r="L591" s="33">
        <f>IF(OR(Report!$D$7="",Report!$D$7="All Regions"),1,IF(Report!$D$7=Data!O591,1,0))</f>
        <v>1</v>
      </c>
      <c r="M591" s="67" t="s">
        <v>462</v>
      </c>
      <c r="N591" s="67" t="s">
        <v>1451</v>
      </c>
      <c r="O591" s="68" t="s">
        <v>21</v>
      </c>
      <c r="P591" s="68" t="s">
        <v>692</v>
      </c>
      <c r="Q591" s="68" t="s">
        <v>856</v>
      </c>
      <c r="R591" s="67" t="s">
        <v>777</v>
      </c>
      <c r="S591" s="67" t="s">
        <v>757</v>
      </c>
      <c r="T591" s="67" t="s">
        <v>761</v>
      </c>
      <c r="U591" s="67" t="s">
        <v>790</v>
      </c>
      <c r="V591" s="67"/>
      <c r="W591" s="67" t="s">
        <v>884</v>
      </c>
      <c r="X591" s="67" t="s">
        <v>260</v>
      </c>
      <c r="Y591" s="68" t="s">
        <v>361</v>
      </c>
      <c r="Z591" s="68" t="s">
        <v>13</v>
      </c>
      <c r="AA591" s="68" t="s">
        <v>925</v>
      </c>
      <c r="AB591" s="18">
        <f>IF(Z591="TM",IF(AA591="H",(COUNTIFS(Orders!AD:AD,Data!M591,Orders!W:W,0,Orders!X:X,0)+COUNTIFS(Orders!AD:AD,Data!M591,Orders!W:W,1,Orders!X:X,1)),0),IF(Data!Z591="AAM",SUMIFS(Data!AB:AB,Data!Z:Z,"TM",Data!X:X,Data!M591,AA:AA,"H"),IF(Data!Z591="AM",SUMIFS(Data!AB:AB,Data!Z:Z,"TM",Data!V:V,Data!M591,AA:AA,"H"),IF(Data!Z591="AZM",SUMIFS(Data!AB:AB,Data!Z:Z,"TM",Data!U:U,Data!M591,AA:AA,"H"),IF(Data!Z591="ZM",SUMIFS(Data!AB:AB,Data!Z:Z,"TM",Data!T:T,Data!M591,AA:AA,"H"),IF(Data!Z591="RM",SUMIFS(Data!AB:AB,Data!Z:Z,"TM",Data!S:S,Data!M591,AA:AA,"H"),IF(Data!Z591="CM",SUMIFS(Data!AB:AB,Data!Z:Z,"TM",Data!R:R,Data!M591,AA:AA,"H"),"")))))))</f>
        <v>0</v>
      </c>
      <c r="AC591" s="28">
        <f>IF(Z591="TM",IF(AA591="H",(SUMIFS(Orders!AG:AG,Orders!AD:AD,Data!M591,Orders!W:W,0,Orders!X:X,0)+SUMIFS(Orders!AG:AG,Orders!AD:AD,Data!M591,Orders!W:W,1,Orders!X:X,1))/12000,0),IF(Data!Z591="AAM",SUMIFS(Data!AC:AC,Data!Z:Z,"TM",Data!X:X,Data!M591,AA:AA,"H"),IF(Data!Z591="AM",SUMIFS(Data!AC:AC,Data!Z:Z,"TM",Data!V:V,Data!M591,AA:AA,"H"),IF(Data!Z591="AZM",SUMIFS(Data!AC:AC,Data!Z:Z,"TM",Data!U:U,Data!M591,AA:AA,"H"),IF(Data!Z591="Zone",SUMIFS(Data!AC:AC,Data!Z:Z,"TM",Data!T:T,Data!M591,AA:AA,"H"),IF(Data!Z591="Region",SUMIFS(Data!AC:AC,Data!Z:Z,"TM",Data!S:S,Data!M591,AA:AA,"H"),IF(Data!Z591="Country",SUMIFS(Data!AC:AC,Data!Z:Z,"TM",Data!R:R,Data!M591,AA:AA,"H"),"")))))))</f>
        <v>0</v>
      </c>
      <c r="AD591" s="18">
        <f>IF(Z591="TM",0,IF(Data!Z591="AAM",SUMIFS(Data!AD:AD,Data!Z:Z,"TM",Data!X:X,Data!M591,AA:AA,"H"),IF(Data!Z591="AM",SUMIFS(Data!AD:AD,Data!Z:Z,"TM",Data!V:V,Data!M591,AA:AA,"H"),IF(Data!Z591="AZM",SUMIFS(Data!AD:AD,Data!Z:Z,"TM",Data!U:U,Data!M591,AA:AA,"H"),IF(Data!Z591="Zone",SUMIFS(Data!AD:AD,Data!Z:Z,"TM",Data!T:T,Data!M591,AA:AA,"H"),IF(Data!Z591="Region",SUMIFS(Data!AD:AD,Data!Z:Z,"TM",Data!S:S,Data!M591,AA:AA,"H"),IF(Data!Z591="Country",SUMIFS(Data!AD:AD,Data!Z:Z,"TM",Data!R:R,Data!M591,AA:AA,"H"),"")))))))</f>
        <v>0</v>
      </c>
      <c r="AE591" s="27">
        <f t="shared" si="162"/>
        <v>0</v>
      </c>
      <c r="AF591" s="26">
        <f t="shared" si="163"/>
        <v>0</v>
      </c>
      <c r="AG591" s="26">
        <f t="shared" si="164"/>
        <v>0</v>
      </c>
      <c r="AH591" s="26">
        <f t="shared" si="165"/>
        <v>0</v>
      </c>
      <c r="AJ591" s="28">
        <f>IF(Z591="TM",IF(AA591="U",(SUMIFS(Orders!AG:AG,Orders!AD:AD,Data!M591,Orders!W:W,0,Orders!X:X,0)+SUMIFS(Orders!AG:AG,Orders!AD:AD,Data!M591,Orders!W:W,1,Orders!X:X,1))/12000,0),IF(Data!Z591="AAM",SUMIFS(Data!AJ:AJ,Data!Z:Z,"TM",Data!X:X,Data!M591,AA:AA,"U"),IF(Data!Z591="AM",SUMIFS(Data!AJ:AJ,Data!Z:Z,"TM",Data!V:V,Data!M591,AA:AA,"U"),IF(Data!Z591="AZM",SUMIFS(Data!AJ:AJ,Data!Z:Z,"TM",Data!U:U,Data!M591,AA:AA,"U"),IF(Data!Z591="Zone",SUMIFS(Data!AJ:AJ,Data!Z:Z,"TM",Data!T:T,Data!M591,AA:AA,"U"),IF(Data!Z591="Region",SUMIFS(Data!AJ:AJ,Data!Z:Z,"TM",Data!S:S,Data!M591,AA:AA,"U"),IF(Data!Z591="Country",SUMIFS(Data!AJ:AJ,Data!Z:Z,"TM",Data!R:R,Data!M591,AA:AA,"U"),"")))))))</f>
        <v>0</v>
      </c>
      <c r="AK591" s="18">
        <f>IF(Z591="TM",IF(AA591="U",(SUMIFS(Orders!AG:AG,Orders!AD:AD,Data!M591,Orders!W:W,0,Orders!X:X,0)+SUMIFS(Orders!AG:AG,Orders!AD:AD,Data!M591,Orders!W:W,1,Orders!X:X,1)),0),IF(Data!Z591="AAM",SUMIFS(Data!AK:AK,Data!Z:Z,"TM",Data!X:X,Data!M591,AA:AA,"U"),IF(Data!Z591="AM",SUMIFS(Data!AK:AK,Data!Z:Z,"TM",Data!V:V,Data!M591,AA:AA,"U"),IF(Data!Z591="AZM",SUMIFS(Data!AK:AK,Data!Z:Z,"TM",Data!U:U,Data!M591,AA:AA,"U"),IF(Data!Z591="Zone",SUMIFS(Data!AK:AK,Data!Z:Z,"TM",Data!T:T,Data!M591,AA:AA,"U"),IF(Data!Z591="Region",SUMIFS(Data!AK:AK,Data!Z:Z,"TM",Data!S:S,Data!M591,AA:AA,"U"),IF(Data!Z591="Country",SUMIFS(Data!AK:AK,Data!Z:Z,"TM",Data!R:R,Data!M591,AA:AA,"U"),"")))))))</f>
        <v>0</v>
      </c>
      <c r="AL591" s="18">
        <f>IF(Z591="TM",12000*0,IF(Data!Z591="AAM",SUMIFS(Data!AL:AL,Data!Z:Z,"TM",Data!X:X,Data!M591,AA:AA,"H"),IF(Data!Z591="AM",SUMIFS(Data!AL:AL,Data!Z:Z,"TM",Data!V:V,Data!M591,AA:AA,"H"),IF(Data!Z591="AZM",SUMIFS(Data!AL:AL,Data!Z:Z,"TM",Data!U:U,Data!M591,AA:AA,"H"),IF(Data!Z591="Zone",SUMIFS(Data!AL:AL,Data!Z:Z,"TM",Data!T:T,Data!M591,AA:AA,"H"),IF(Data!Z591="Region",SUMIFS(Data!AL:AL,Data!Z:Z,"TM",Data!S:S,Data!M591,AA:AA,"H"),IF(Data!Z591="Country",SUMIFS(Data!AL:AL,Data!Z:Z,"TM",Data!R:R,Data!M591,AA:AA,"H"),"")))))))</f>
        <v>0</v>
      </c>
      <c r="AM591" s="27">
        <f t="shared" si="166"/>
        <v>0</v>
      </c>
      <c r="AN591" s="26">
        <f t="shared" si="167"/>
        <v>0</v>
      </c>
      <c r="AO591" s="26">
        <f t="shared" si="168"/>
        <v>0</v>
      </c>
      <c r="AQ591" s="28">
        <f t="shared" si="169"/>
        <v>0</v>
      </c>
      <c r="AR591" s="18">
        <f t="shared" si="170"/>
        <v>0</v>
      </c>
      <c r="AS591" s="18">
        <f t="shared" si="171"/>
        <v>0</v>
      </c>
      <c r="AT591" s="27">
        <f t="shared" si="172"/>
        <v>0</v>
      </c>
      <c r="AU591" s="27"/>
      <c r="AV591" s="27"/>
      <c r="AW591" s="18">
        <f>IF(Z591="TM",(COUNTIFS(Orders!AD:AD,Data!M591,Orders!W:W,0,Orders!X:X,0,Orders!S:S,"*Ray*")+COUNTIFS(Orders!AD:AD,Data!M591,Orders!W:W,1,Orders!X:X,1,Orders!S:S,"*Ray*")+COUNTIFS(Orders!AD:AD,Data!M591,Orders!W:W,0,Orders!X:X,0,Orders!S:S,"*Fabric*")+COUNTIFS(Orders!AD:AD,Data!M591,Orders!W:W,1,Orders!X:X,1,Orders!S:S,"*Fabric*")),IF(Data!Z591="AAM",SUMIFS(Data!AW:AW,Data!Z:Z,"TM",Data!X:X,Data!M591),IF(Data!Z591="AM",SUMIFS(Data!AW:AW,Data!Z:Z,"TM",Data!V:V,Data!M591),IF(Data!Z591="AZM",SUMIFS(Data!AW:AW,Data!Z:Z,"TM",Data!U:U,Data!M591),IF(Data!Z591="Zone",SUMIFS(Data!AW:AW,Data!Z:Z,"TM",Data!T:T,Data!M591),IF(Data!Z591="Region",SUMIFS(Data!AW:AW,Data!Z:Z,"TM",Data!S:S,Data!M591),IF(Data!Z591="Country",SUMIFS(Data!AW:AW,Data!Z:Z,"TM",Data!R:R,Data!M591),0)))))))</f>
        <v>0</v>
      </c>
      <c r="AX591" s="18">
        <f>IF(Z591="TM",(COUNTIFS(Orders!AD:AD,Data!M591,Orders!W:W,0,Orders!X:X,0,Orders!S:S,"*Starter*")+COUNTIFS(Orders!AD:AD,Data!M591,Orders!W:W,1,Orders!X:X,1,Orders!S:S,"*Starter*")),IF(Data!Z591="AAM",SUMIFS(Data!AX:AX,Data!Z:Z,"TM",Data!X:X,Data!M591),IF(Data!Z591="AM",SUMIFS(Data!AX:AX,Data!Z:Z,"TM",Data!V:V,Data!M591),IF(Data!Z591="AZM",SUMIFS(Data!AX:AX,Data!Z:Z,"TM",Data!U:U,Data!M591),IF(Data!Z591="Zone",SUMIFS(Data!AX:AX,Data!Z:Z,"TM",Data!T:T,Data!M591),IF(Data!Z591="Region",SUMIFS(Data!AX:AX,Data!Z:Z,"TM",Data!S:S,Data!M591),IF(Data!Z591="Country",SUMIFS(Data!AX:AX,Data!Z:Z,"TM",Data!R:R,Data!M591),0)))))))</f>
        <v>0</v>
      </c>
      <c r="AY591" s="18">
        <f>IF(Z591="TM",(COUNTIFS(Orders!AD:AD,Data!M591,Orders!W:W,0,Orders!X:X,0,Orders!S:S,"*Pro*")+COUNTIFS(Orders!AD:AD,Data!M591,Orders!W:W,1,Orders!X:X,1,Orders!S:S,"*Pro*")),IF(Data!Z591="AAM",SUMIFS(Data!AY:AY,Data!Z:Z,"TM",Data!X:X,Data!M591),IF(Data!Z591="AM",SUMIFS(Data!AY:AY,Data!Z:Z,"TM",Data!V:V,Data!M591),IF(Data!Z591="AZM",SUMIFS(Data!AY:AY,Data!Z:Z,"TM",Data!U:U,Data!M591),IF(Data!Z591="Zone",SUMIFS(Data!AY:AY,Data!Z:Z,"TM",Data!T:T,Data!M591),IF(Data!Z591="Region",SUMIFS(Data!AY:AY,Data!Z:Z,"TM",Data!S:S,Data!M591),IF(Data!Z591="Country",SUMIFS(Data!AY:AY,Data!Z:Z,"TM",Data!R:R,Data!M591),0)))))))</f>
        <v>0</v>
      </c>
      <c r="AZ591" s="18">
        <f>IF(Z591="TM",(COUNTIFS(Orders!AD:AD,Data!M591,Orders!W:W,0,Orders!X:X,0,Orders!S:S,"*Tab*")+COUNTIFS(Orders!AD:AD,Data!M591,Orders!W:W,1,Orders!X:X,1,Orders!S:S,"*Tab*")),IF(Data!Z591="AAM",SUMIFS(Data!AZ:AZ,Data!Z:Z,"TM",Data!X:X,Data!M591),IF(Data!Z591="AM",SUMIFS(Data!AZ:AZ,Data!Z:Z,"TM",Data!V:V,Data!M591),IF(Data!Z591="AZM",SUMIFS(Data!AZ:AZ,Data!Z:Z,"TM",Data!U:U,Data!M591),IF(Data!Z591="Zone",SUMIFS(Data!AZ:AZ,Data!Z:Z,"TM",Data!T:T,Data!M591),IF(Data!Z591="Region",SUMIFS(Data!AZ:AZ,Data!Z:Z,"TM",Data!S:S,Data!M591),IF(Data!Z591="Country",SUMIFS(Data!AZ:AZ,Data!Z:Z,"TM",Data!R:R,Data!M591),0)))))))</f>
        <v>0</v>
      </c>
      <c r="BA591" s="18">
        <f>IF(Z591="TM",(COUNTIFS(Orders!AD:AD,Data!M591,Orders!W:W,0,Orders!X:X,0,Orders!S:S,"*Dental*")+COUNTIFS(Orders!AD:AD,Data!M591,Orders!W:W,1,Orders!X:X,1,Orders!S:S,"*Dental*")+COUNTIFS(Orders!AD:AD,Data!M591,Orders!W:W,0,Orders!X:X,0,Orders!S:S,"*Pediatric*")+COUNTIFS(Orders!AD:AD,Data!M591,Orders!W:W,1,Orders!X:X,1,Orders!S:S,"*Pediatric*")),IF(Data!Z591="AAM",SUMIFS(Data!BA:BA,Data!Z:Z,"TM",Data!X:X,Data!M591),IF(Data!Z591="AM",SUMIFS(Data!BA:BA,Data!Z:Z,"TM",Data!V:V,Data!M591),IF(Data!Z591="AZM",SUMIFS(Data!BA:BA,Data!Z:Z,"TM",Data!U:U,Data!M591),IF(Data!Z591="Zone",SUMIFS(Data!BA:BA,Data!Z:Z,"TM",Data!T:T,Data!M591),IF(Data!Z591="Region",SUMIFS(Data!BA:BA,Data!Z:Z,"TM",Data!S:S,Data!M591),IF(Data!Z591="Country",SUMIFS(Data!BA:BA,Data!Z:Z,"TM",Data!R:R,Data!M591),0)))))))</f>
        <v>0</v>
      </c>
      <c r="BB591" s="18">
        <f>IF(Z591="TM",(COUNTIFS(Orders!AD:AD,Data!M591,Orders!W:W,0,Orders!X:X,0,Orders!S:S,"*Fabric*")+COUNTIFS(Orders!AD:AD,Data!M591,Orders!W:W,1,Orders!X:X,1,Orders!S:S,"*Fabric*")),IF(Data!Z591="AAM",SUMIFS(Data!BB:BB,Data!Z:Z,"TM",Data!X:X,Data!M591),IF(Data!Z591="AM",SUMIFS(Data!BB:BB,Data!Z:Z,"TM",Data!V:V,Data!M591),IF(Data!Z591="AZM",SUMIFS(Data!BB:BB,Data!Z:Z,"TM",Data!U:U,Data!M591),IF(Data!Z591="Zone",SUMIFS(Data!BB:BB,Data!Z:Z,"TM",Data!T:T,Data!M591),IF(Data!Z591="Region",SUMIFS(Data!BB:BB,Data!Z:Z,"TM",Data!S:S,Data!M591),IF(Data!Z591="Country",SUMIFS(Data!BB:BB,Data!Z:Z,"TM",Data!R:R,Data!M591),0)))))))</f>
        <v>0</v>
      </c>
    </row>
    <row r="592" spans="1:54" ht="15.75" x14ac:dyDescent="0.3">
      <c r="A592" s="33" t="str">
        <f t="shared" si="173"/>
        <v/>
      </c>
      <c r="B592" s="33" t="b">
        <f t="shared" si="174"/>
        <v>1</v>
      </c>
      <c r="C592" s="33" t="e">
        <f>IF(ISERROR(SMALL($D$4:$D$594,E592)),””,SMALL($D$4:$D$594,E592))</f>
        <v>#NAME?</v>
      </c>
      <c r="D592" s="34" t="str">
        <f t="shared" si="175"/>
        <v/>
      </c>
      <c r="E592" s="33">
        <f>ROWS($E$4:E592)</f>
        <v>589</v>
      </c>
      <c r="F592" s="33">
        <f t="shared" si="176"/>
        <v>0</v>
      </c>
      <c r="G592" s="33">
        <f>IF(OR(Report!$C$7="",Report!$C$7="All Levels"),1,IF(Report!$C$7=Data!Z592,1,0))</f>
        <v>0</v>
      </c>
      <c r="H592" s="33">
        <f t="shared" si="177"/>
        <v>1</v>
      </c>
      <c r="I592" s="33">
        <f t="shared" si="178"/>
        <v>3</v>
      </c>
      <c r="J592" s="33">
        <f>IF(OR(Report!$F$7="",Report!$F$7="All AMs"),1,IF(Report!$F$7=Data!W592,1,0))</f>
        <v>1</v>
      </c>
      <c r="K592" s="33">
        <f>IF(OR(Report!$E$7="",Report!$E$7="All Zones"),1,IF(Report!$E$7=Data!P592,1,0))</f>
        <v>1</v>
      </c>
      <c r="L592" s="33">
        <f>IF(OR(Report!$D$7="",Report!$D$7="All Regions"),1,IF(Report!$D$7=Data!O592,1,0))</f>
        <v>1</v>
      </c>
      <c r="M592" s="67" t="s">
        <v>557</v>
      </c>
      <c r="N592" s="67" t="s">
        <v>1452</v>
      </c>
      <c r="O592" s="68" t="s">
        <v>21</v>
      </c>
      <c r="P592" s="68" t="s">
        <v>692</v>
      </c>
      <c r="Q592" s="68" t="s">
        <v>1453</v>
      </c>
      <c r="R592" s="67" t="s">
        <v>777</v>
      </c>
      <c r="S592" s="67" t="s">
        <v>757</v>
      </c>
      <c r="T592" s="67" t="s">
        <v>761</v>
      </c>
      <c r="U592" s="67" t="s">
        <v>790</v>
      </c>
      <c r="V592" s="67"/>
      <c r="W592" s="67" t="s">
        <v>884</v>
      </c>
      <c r="X592" s="67"/>
      <c r="Y592" s="68" t="s">
        <v>362</v>
      </c>
      <c r="Z592" s="68" t="s">
        <v>13</v>
      </c>
      <c r="AA592" s="68" t="s">
        <v>70</v>
      </c>
      <c r="AB592" s="18">
        <f>IF(Z592="TM",IF(AA592="H",(COUNTIFS(Orders!AD:AD,Data!M592,Orders!W:W,0,Orders!X:X,0)+COUNTIFS(Orders!AD:AD,Data!M592,Orders!W:W,1,Orders!X:X,1)),0),IF(Data!Z592="AAM",SUMIFS(Data!AB:AB,Data!Z:Z,"TM",Data!X:X,Data!M592,AA:AA,"H"),IF(Data!Z592="AM",SUMIFS(Data!AB:AB,Data!Z:Z,"TM",Data!V:V,Data!M592,AA:AA,"H"),IF(Data!Z592="AZM",SUMIFS(Data!AB:AB,Data!Z:Z,"TM",Data!U:U,Data!M592,AA:AA,"H"),IF(Data!Z592="ZM",SUMIFS(Data!AB:AB,Data!Z:Z,"TM",Data!T:T,Data!M592,AA:AA,"H"),IF(Data!Z592="RM",SUMIFS(Data!AB:AB,Data!Z:Z,"TM",Data!S:S,Data!M592,AA:AA,"H"),IF(Data!Z592="CM",SUMIFS(Data!AB:AB,Data!Z:Z,"TM",Data!R:R,Data!M592,AA:AA,"H"),"")))))))</f>
        <v>0</v>
      </c>
      <c r="AC592" s="28">
        <f>IF(Z592="TM",IF(AA592="H",(SUMIFS(Orders!AG:AG,Orders!AD:AD,Data!M592,Orders!W:W,0,Orders!X:X,0)+SUMIFS(Orders!AG:AG,Orders!AD:AD,Data!M592,Orders!W:W,1,Orders!X:X,1))/12000,0),IF(Data!Z592="AAM",SUMIFS(Data!AC:AC,Data!Z:Z,"TM",Data!X:X,Data!M592,AA:AA,"H"),IF(Data!Z592="AM",SUMIFS(Data!AC:AC,Data!Z:Z,"TM",Data!V:V,Data!M592,AA:AA,"H"),IF(Data!Z592="AZM",SUMIFS(Data!AC:AC,Data!Z:Z,"TM",Data!U:U,Data!M592,AA:AA,"H"),IF(Data!Z592="Zone",SUMIFS(Data!AC:AC,Data!Z:Z,"TM",Data!T:T,Data!M592,AA:AA,"H"),IF(Data!Z592="Region",SUMIFS(Data!AC:AC,Data!Z:Z,"TM",Data!S:S,Data!M592,AA:AA,"H"),IF(Data!Z592="Country",SUMIFS(Data!AC:AC,Data!Z:Z,"TM",Data!R:R,Data!M592,AA:AA,"H"),"")))))))</f>
        <v>0</v>
      </c>
      <c r="AD592" s="18">
        <f>IF(Z592="TM",0,IF(Data!Z592="AAM",SUMIFS(Data!AD:AD,Data!Z:Z,"TM",Data!X:X,Data!M592,AA:AA,"H"),IF(Data!Z592="AM",SUMIFS(Data!AD:AD,Data!Z:Z,"TM",Data!V:V,Data!M592,AA:AA,"H"),IF(Data!Z592="AZM",SUMIFS(Data!AD:AD,Data!Z:Z,"TM",Data!U:U,Data!M592,AA:AA,"H"),IF(Data!Z592="Zone",SUMIFS(Data!AD:AD,Data!Z:Z,"TM",Data!T:T,Data!M592,AA:AA,"H"),IF(Data!Z592="Region",SUMIFS(Data!AD:AD,Data!Z:Z,"TM",Data!S:S,Data!M592,AA:AA,"H"),IF(Data!Z592="Country",SUMIFS(Data!AD:AD,Data!Z:Z,"TM",Data!R:R,Data!M592,AA:AA,"H"),"")))))))</f>
        <v>0</v>
      </c>
      <c r="AE592" s="27">
        <f t="shared" si="162"/>
        <v>0</v>
      </c>
      <c r="AF592" s="26">
        <f t="shared" si="163"/>
        <v>0</v>
      </c>
      <c r="AG592" s="26">
        <f t="shared" si="164"/>
        <v>0</v>
      </c>
      <c r="AH592" s="26">
        <f t="shared" si="165"/>
        <v>0</v>
      </c>
      <c r="AJ592" s="28">
        <f>IF(Z592="TM",IF(AA592="U",(SUMIFS(Orders!AG:AG,Orders!AD:AD,Data!M592,Orders!W:W,0,Orders!X:X,0)+SUMIFS(Orders!AG:AG,Orders!AD:AD,Data!M592,Orders!W:W,1,Orders!X:X,1))/12000,0),IF(Data!Z592="AAM",SUMIFS(Data!AJ:AJ,Data!Z:Z,"TM",Data!X:X,Data!M592,AA:AA,"U"),IF(Data!Z592="AM",SUMIFS(Data!AJ:AJ,Data!Z:Z,"TM",Data!V:V,Data!M592,AA:AA,"U"),IF(Data!Z592="AZM",SUMIFS(Data!AJ:AJ,Data!Z:Z,"TM",Data!U:U,Data!M592,AA:AA,"U"),IF(Data!Z592="Zone",SUMIFS(Data!AJ:AJ,Data!Z:Z,"TM",Data!T:T,Data!M592,AA:AA,"U"),IF(Data!Z592="Region",SUMIFS(Data!AJ:AJ,Data!Z:Z,"TM",Data!S:S,Data!M592,AA:AA,"U"),IF(Data!Z592="Country",SUMIFS(Data!AJ:AJ,Data!Z:Z,"TM",Data!R:R,Data!M592,AA:AA,"U"),"")))))))</f>
        <v>0</v>
      </c>
      <c r="AK592" s="18">
        <f>IF(Z592="TM",IF(AA592="U",(SUMIFS(Orders!AG:AG,Orders!AD:AD,Data!M592,Orders!W:W,0,Orders!X:X,0)+SUMIFS(Orders!AG:AG,Orders!AD:AD,Data!M592,Orders!W:W,1,Orders!X:X,1)),0),IF(Data!Z592="AAM",SUMIFS(Data!AK:AK,Data!Z:Z,"TM",Data!X:X,Data!M592,AA:AA,"U"),IF(Data!Z592="AM",SUMIFS(Data!AK:AK,Data!Z:Z,"TM",Data!V:V,Data!M592,AA:AA,"U"),IF(Data!Z592="AZM",SUMIFS(Data!AK:AK,Data!Z:Z,"TM",Data!U:U,Data!M592,AA:AA,"U"),IF(Data!Z592="Zone",SUMIFS(Data!AK:AK,Data!Z:Z,"TM",Data!T:T,Data!M592,AA:AA,"U"),IF(Data!Z592="Region",SUMIFS(Data!AK:AK,Data!Z:Z,"TM",Data!S:S,Data!M592,AA:AA,"U"),IF(Data!Z592="Country",SUMIFS(Data!AK:AK,Data!Z:Z,"TM",Data!R:R,Data!M592,AA:AA,"U"),"")))))))</f>
        <v>0</v>
      </c>
      <c r="AL592" s="18">
        <f>IF(Z592="TM",12000*0,IF(Data!Z592="AAM",SUMIFS(Data!AL:AL,Data!Z:Z,"TM",Data!X:X,Data!M592,AA:AA,"H"),IF(Data!Z592="AM",SUMIFS(Data!AL:AL,Data!Z:Z,"TM",Data!V:V,Data!M592,AA:AA,"H"),IF(Data!Z592="AZM",SUMIFS(Data!AL:AL,Data!Z:Z,"TM",Data!U:U,Data!M592,AA:AA,"H"),IF(Data!Z592="Zone",SUMIFS(Data!AL:AL,Data!Z:Z,"TM",Data!T:T,Data!M592,AA:AA,"H"),IF(Data!Z592="Region",SUMIFS(Data!AL:AL,Data!Z:Z,"TM",Data!S:S,Data!M592,AA:AA,"H"),IF(Data!Z592="Country",SUMIFS(Data!AL:AL,Data!Z:Z,"TM",Data!R:R,Data!M592,AA:AA,"H"),"")))))))</f>
        <v>0</v>
      </c>
      <c r="AM592" s="27">
        <f t="shared" si="166"/>
        <v>0</v>
      </c>
      <c r="AN592" s="26">
        <f t="shared" si="167"/>
        <v>0</v>
      </c>
      <c r="AO592" s="26">
        <f t="shared" si="168"/>
        <v>0</v>
      </c>
      <c r="AQ592" s="28">
        <f t="shared" si="169"/>
        <v>0</v>
      </c>
      <c r="AR592" s="18">
        <f t="shared" si="170"/>
        <v>0</v>
      </c>
      <c r="AS592" s="18">
        <f t="shared" si="171"/>
        <v>0</v>
      </c>
      <c r="AT592" s="27">
        <f t="shared" si="172"/>
        <v>0</v>
      </c>
      <c r="AU592" s="27"/>
      <c r="AV592" s="27"/>
      <c r="AW592" s="18">
        <f>IF(Z592="TM",(COUNTIFS(Orders!AD:AD,Data!M592,Orders!W:W,0,Orders!X:X,0,Orders!S:S,"*Ray*")+COUNTIFS(Orders!AD:AD,Data!M592,Orders!W:W,1,Orders!X:X,1,Orders!S:S,"*Ray*")+COUNTIFS(Orders!AD:AD,Data!M592,Orders!W:W,0,Orders!X:X,0,Orders!S:S,"*Fabric*")+COUNTIFS(Orders!AD:AD,Data!M592,Orders!W:W,1,Orders!X:X,1,Orders!S:S,"*Fabric*")),IF(Data!Z592="AAM",SUMIFS(Data!AW:AW,Data!Z:Z,"TM",Data!X:X,Data!M592),IF(Data!Z592="AM",SUMIFS(Data!AW:AW,Data!Z:Z,"TM",Data!V:V,Data!M592),IF(Data!Z592="AZM",SUMIFS(Data!AW:AW,Data!Z:Z,"TM",Data!U:U,Data!M592),IF(Data!Z592="Zone",SUMIFS(Data!AW:AW,Data!Z:Z,"TM",Data!T:T,Data!M592),IF(Data!Z592="Region",SUMIFS(Data!AW:AW,Data!Z:Z,"TM",Data!S:S,Data!M592),IF(Data!Z592="Country",SUMIFS(Data!AW:AW,Data!Z:Z,"TM",Data!R:R,Data!M592),0)))))))</f>
        <v>0</v>
      </c>
      <c r="AX592" s="18">
        <f>IF(Z592="TM",(COUNTIFS(Orders!AD:AD,Data!M592,Orders!W:W,0,Orders!X:X,0,Orders!S:S,"*Starter*")+COUNTIFS(Orders!AD:AD,Data!M592,Orders!W:W,1,Orders!X:X,1,Orders!S:S,"*Starter*")),IF(Data!Z592="AAM",SUMIFS(Data!AX:AX,Data!Z:Z,"TM",Data!X:X,Data!M592),IF(Data!Z592="AM",SUMIFS(Data!AX:AX,Data!Z:Z,"TM",Data!V:V,Data!M592),IF(Data!Z592="AZM",SUMIFS(Data!AX:AX,Data!Z:Z,"TM",Data!U:U,Data!M592),IF(Data!Z592="Zone",SUMIFS(Data!AX:AX,Data!Z:Z,"TM",Data!T:T,Data!M592),IF(Data!Z592="Region",SUMIFS(Data!AX:AX,Data!Z:Z,"TM",Data!S:S,Data!M592),IF(Data!Z592="Country",SUMIFS(Data!AX:AX,Data!Z:Z,"TM",Data!R:R,Data!M592),0)))))))</f>
        <v>0</v>
      </c>
      <c r="AY592" s="18">
        <f>IF(Z592="TM",(COUNTIFS(Orders!AD:AD,Data!M592,Orders!W:W,0,Orders!X:X,0,Orders!S:S,"*Pro*")+COUNTIFS(Orders!AD:AD,Data!M592,Orders!W:W,1,Orders!X:X,1,Orders!S:S,"*Pro*")),IF(Data!Z592="AAM",SUMIFS(Data!AY:AY,Data!Z:Z,"TM",Data!X:X,Data!M592),IF(Data!Z592="AM",SUMIFS(Data!AY:AY,Data!Z:Z,"TM",Data!V:V,Data!M592),IF(Data!Z592="AZM",SUMIFS(Data!AY:AY,Data!Z:Z,"TM",Data!U:U,Data!M592),IF(Data!Z592="Zone",SUMIFS(Data!AY:AY,Data!Z:Z,"TM",Data!T:T,Data!M592),IF(Data!Z592="Region",SUMIFS(Data!AY:AY,Data!Z:Z,"TM",Data!S:S,Data!M592),IF(Data!Z592="Country",SUMIFS(Data!AY:AY,Data!Z:Z,"TM",Data!R:R,Data!M592),0)))))))</f>
        <v>0</v>
      </c>
      <c r="AZ592" s="18">
        <f>IF(Z592="TM",(COUNTIFS(Orders!AD:AD,Data!M592,Orders!W:W,0,Orders!X:X,0,Orders!S:S,"*Tab*")+COUNTIFS(Orders!AD:AD,Data!M592,Orders!W:W,1,Orders!X:X,1,Orders!S:S,"*Tab*")),IF(Data!Z592="AAM",SUMIFS(Data!AZ:AZ,Data!Z:Z,"TM",Data!X:X,Data!M592),IF(Data!Z592="AM",SUMIFS(Data!AZ:AZ,Data!Z:Z,"TM",Data!V:V,Data!M592),IF(Data!Z592="AZM",SUMIFS(Data!AZ:AZ,Data!Z:Z,"TM",Data!U:U,Data!M592),IF(Data!Z592="Zone",SUMIFS(Data!AZ:AZ,Data!Z:Z,"TM",Data!T:T,Data!M592),IF(Data!Z592="Region",SUMIFS(Data!AZ:AZ,Data!Z:Z,"TM",Data!S:S,Data!M592),IF(Data!Z592="Country",SUMIFS(Data!AZ:AZ,Data!Z:Z,"TM",Data!R:R,Data!M592),0)))))))</f>
        <v>0</v>
      </c>
      <c r="BA592" s="18">
        <f>IF(Z592="TM",(COUNTIFS(Orders!AD:AD,Data!M592,Orders!W:W,0,Orders!X:X,0,Orders!S:S,"*Dental*")+COUNTIFS(Orders!AD:AD,Data!M592,Orders!W:W,1,Orders!X:X,1,Orders!S:S,"*Dental*")+COUNTIFS(Orders!AD:AD,Data!M592,Orders!W:W,0,Orders!X:X,0,Orders!S:S,"*Pediatric*")+COUNTIFS(Orders!AD:AD,Data!M592,Orders!W:W,1,Orders!X:X,1,Orders!S:S,"*Pediatric*")),IF(Data!Z592="AAM",SUMIFS(Data!BA:BA,Data!Z:Z,"TM",Data!X:X,Data!M592),IF(Data!Z592="AM",SUMIFS(Data!BA:BA,Data!Z:Z,"TM",Data!V:V,Data!M592),IF(Data!Z592="AZM",SUMIFS(Data!BA:BA,Data!Z:Z,"TM",Data!U:U,Data!M592),IF(Data!Z592="Zone",SUMIFS(Data!BA:BA,Data!Z:Z,"TM",Data!T:T,Data!M592),IF(Data!Z592="Region",SUMIFS(Data!BA:BA,Data!Z:Z,"TM",Data!S:S,Data!M592),IF(Data!Z592="Country",SUMIFS(Data!BA:BA,Data!Z:Z,"TM",Data!R:R,Data!M592),0)))))))</f>
        <v>0</v>
      </c>
      <c r="BB592" s="18">
        <f>IF(Z592="TM",(COUNTIFS(Orders!AD:AD,Data!M592,Orders!W:W,0,Orders!X:X,0,Orders!S:S,"*Fabric*")+COUNTIFS(Orders!AD:AD,Data!M592,Orders!W:W,1,Orders!X:X,1,Orders!S:S,"*Fabric*")),IF(Data!Z592="AAM",SUMIFS(Data!BB:BB,Data!Z:Z,"TM",Data!X:X,Data!M592),IF(Data!Z592="AM",SUMIFS(Data!BB:BB,Data!Z:Z,"TM",Data!V:V,Data!M592),IF(Data!Z592="AZM",SUMIFS(Data!BB:BB,Data!Z:Z,"TM",Data!U:U,Data!M592),IF(Data!Z592="Zone",SUMIFS(Data!BB:BB,Data!Z:Z,"TM",Data!T:T,Data!M592),IF(Data!Z592="Region",SUMIFS(Data!BB:BB,Data!Z:Z,"TM",Data!S:S,Data!M592),IF(Data!Z592="Country",SUMIFS(Data!BB:BB,Data!Z:Z,"TM",Data!R:R,Data!M592),0)))))))</f>
        <v>0</v>
      </c>
    </row>
    <row r="593" spans="1:54" ht="15.75" x14ac:dyDescent="0.3">
      <c r="A593" s="33" t="str">
        <f t="shared" si="173"/>
        <v/>
      </c>
      <c r="B593" s="33" t="b">
        <f t="shared" si="174"/>
        <v>1</v>
      </c>
      <c r="C593" s="33" t="e">
        <f>IF(ISERROR(SMALL($D$4:$D$594,E593)),””,SMALL($D$4:$D$594,E593))</f>
        <v>#NAME?</v>
      </c>
      <c r="D593" s="34" t="str">
        <f t="shared" si="175"/>
        <v/>
      </c>
      <c r="E593" s="33">
        <f>ROWS($E$4:E593)</f>
        <v>590</v>
      </c>
      <c r="F593" s="33">
        <f t="shared" si="176"/>
        <v>0</v>
      </c>
      <c r="G593" s="33">
        <f>IF(OR(Report!$C$7="",Report!$C$7="All Levels"),1,IF(Report!$C$7=Data!Z593,1,0))</f>
        <v>0</v>
      </c>
      <c r="H593" s="33">
        <f t="shared" si="177"/>
        <v>1</v>
      </c>
      <c r="I593" s="33">
        <f t="shared" si="178"/>
        <v>3</v>
      </c>
      <c r="J593" s="33">
        <f>IF(OR(Report!$F$7="",Report!$F$7="All AMs"),1,IF(Report!$F$7=Data!W593,1,0))</f>
        <v>1</v>
      </c>
      <c r="K593" s="33">
        <f>IF(OR(Report!$E$7="",Report!$E$7="All Zones"),1,IF(Report!$E$7=Data!P593,1,0))</f>
        <v>1</v>
      </c>
      <c r="L593" s="33">
        <f>IF(OR(Report!$D$7="",Report!$D$7="All Regions"),1,IF(Report!$D$7=Data!O593,1,0))</f>
        <v>1</v>
      </c>
      <c r="M593" s="67" t="s">
        <v>509</v>
      </c>
      <c r="N593" s="67" t="s">
        <v>1454</v>
      </c>
      <c r="O593" s="68" t="s">
        <v>21</v>
      </c>
      <c r="P593" s="68" t="s">
        <v>692</v>
      </c>
      <c r="Q593" s="68" t="s">
        <v>1453</v>
      </c>
      <c r="R593" s="67" t="s">
        <v>777</v>
      </c>
      <c r="S593" s="67" t="s">
        <v>757</v>
      </c>
      <c r="T593" s="67" t="s">
        <v>761</v>
      </c>
      <c r="U593" s="67" t="s">
        <v>790</v>
      </c>
      <c r="V593" s="67"/>
      <c r="W593" s="67" t="s">
        <v>884</v>
      </c>
      <c r="X593" s="67"/>
      <c r="Y593" s="68" t="s">
        <v>362</v>
      </c>
      <c r="Z593" s="68" t="s">
        <v>13</v>
      </c>
      <c r="AA593" s="68" t="s">
        <v>70</v>
      </c>
      <c r="AB593" s="18">
        <f>IF(Z593="TM",IF(AA593="H",(COUNTIFS(Orders!AD:AD,Data!M593,Orders!W:W,0,Orders!X:X,0)+COUNTIFS(Orders!AD:AD,Data!M593,Orders!W:W,1,Orders!X:X,1)),0),IF(Data!Z593="AAM",SUMIFS(Data!AB:AB,Data!Z:Z,"TM",Data!X:X,Data!M593,AA:AA,"H"),IF(Data!Z593="AM",SUMIFS(Data!AB:AB,Data!Z:Z,"TM",Data!V:V,Data!M593,AA:AA,"H"),IF(Data!Z593="AZM",SUMIFS(Data!AB:AB,Data!Z:Z,"TM",Data!U:U,Data!M593,AA:AA,"H"),IF(Data!Z593="ZM",SUMIFS(Data!AB:AB,Data!Z:Z,"TM",Data!T:T,Data!M593,AA:AA,"H"),IF(Data!Z593="RM",SUMIFS(Data!AB:AB,Data!Z:Z,"TM",Data!S:S,Data!M593,AA:AA,"H"),IF(Data!Z593="CM",SUMIFS(Data!AB:AB,Data!Z:Z,"TM",Data!R:R,Data!M593,AA:AA,"H"),"")))))))</f>
        <v>0</v>
      </c>
      <c r="AC593" s="28">
        <f>IF(Z593="TM",IF(AA593="H",(SUMIFS(Orders!AG:AG,Orders!AD:AD,Data!M593,Orders!W:W,0,Orders!X:X,0)+SUMIFS(Orders!AG:AG,Orders!AD:AD,Data!M593,Orders!W:W,1,Orders!X:X,1))/12000,0),IF(Data!Z593="AAM",SUMIFS(Data!AC:AC,Data!Z:Z,"TM",Data!X:X,Data!M593,AA:AA,"H"),IF(Data!Z593="AM",SUMIFS(Data!AC:AC,Data!Z:Z,"TM",Data!V:V,Data!M593,AA:AA,"H"),IF(Data!Z593="AZM",SUMIFS(Data!AC:AC,Data!Z:Z,"TM",Data!U:U,Data!M593,AA:AA,"H"),IF(Data!Z593="Zone",SUMIFS(Data!AC:AC,Data!Z:Z,"TM",Data!T:T,Data!M593,AA:AA,"H"),IF(Data!Z593="Region",SUMIFS(Data!AC:AC,Data!Z:Z,"TM",Data!S:S,Data!M593,AA:AA,"H"),IF(Data!Z593="Country",SUMIFS(Data!AC:AC,Data!Z:Z,"TM",Data!R:R,Data!M593,AA:AA,"H"),"")))))))</f>
        <v>0</v>
      </c>
      <c r="AD593" s="18">
        <f>IF(Z593="TM",0,IF(Data!Z593="AAM",SUMIFS(Data!AD:AD,Data!Z:Z,"TM",Data!X:X,Data!M593,AA:AA,"H"),IF(Data!Z593="AM",SUMIFS(Data!AD:AD,Data!Z:Z,"TM",Data!V:V,Data!M593,AA:AA,"H"),IF(Data!Z593="AZM",SUMIFS(Data!AD:AD,Data!Z:Z,"TM",Data!U:U,Data!M593,AA:AA,"H"),IF(Data!Z593="Zone",SUMIFS(Data!AD:AD,Data!Z:Z,"TM",Data!T:T,Data!M593,AA:AA,"H"),IF(Data!Z593="Region",SUMIFS(Data!AD:AD,Data!Z:Z,"TM",Data!S:S,Data!M593,AA:AA,"H"),IF(Data!Z593="Country",SUMIFS(Data!AD:AD,Data!Z:Z,"TM",Data!R:R,Data!M593,AA:AA,"H"),"")))))))</f>
        <v>0</v>
      </c>
      <c r="AE593" s="27">
        <f t="shared" si="162"/>
        <v>0</v>
      </c>
      <c r="AF593" s="26">
        <f t="shared" si="163"/>
        <v>0</v>
      </c>
      <c r="AG593" s="26">
        <f t="shared" si="164"/>
        <v>0</v>
      </c>
      <c r="AH593" s="26">
        <f t="shared" si="165"/>
        <v>0</v>
      </c>
      <c r="AJ593" s="28">
        <f>IF(Z593="TM",IF(AA593="U",(SUMIFS(Orders!AG:AG,Orders!AD:AD,Data!M593,Orders!W:W,0,Orders!X:X,0)+SUMIFS(Orders!AG:AG,Orders!AD:AD,Data!M593,Orders!W:W,1,Orders!X:X,1))/12000,0),IF(Data!Z593="AAM",SUMIFS(Data!AJ:AJ,Data!Z:Z,"TM",Data!X:X,Data!M593,AA:AA,"U"),IF(Data!Z593="AM",SUMIFS(Data!AJ:AJ,Data!Z:Z,"TM",Data!V:V,Data!M593,AA:AA,"U"),IF(Data!Z593="AZM",SUMIFS(Data!AJ:AJ,Data!Z:Z,"TM",Data!U:U,Data!M593,AA:AA,"U"),IF(Data!Z593="Zone",SUMIFS(Data!AJ:AJ,Data!Z:Z,"TM",Data!T:T,Data!M593,AA:AA,"U"),IF(Data!Z593="Region",SUMIFS(Data!AJ:AJ,Data!Z:Z,"TM",Data!S:S,Data!M593,AA:AA,"U"),IF(Data!Z593="Country",SUMIFS(Data!AJ:AJ,Data!Z:Z,"TM",Data!R:R,Data!M593,AA:AA,"U"),"")))))))</f>
        <v>0</v>
      </c>
      <c r="AK593" s="18">
        <f>IF(Z593="TM",IF(AA593="U",(SUMIFS(Orders!AG:AG,Orders!AD:AD,Data!M593,Orders!W:W,0,Orders!X:X,0)+SUMIFS(Orders!AG:AG,Orders!AD:AD,Data!M593,Orders!W:W,1,Orders!X:X,1)),0),IF(Data!Z593="AAM",SUMIFS(Data!AK:AK,Data!Z:Z,"TM",Data!X:X,Data!M593,AA:AA,"U"),IF(Data!Z593="AM",SUMIFS(Data!AK:AK,Data!Z:Z,"TM",Data!V:V,Data!M593,AA:AA,"U"),IF(Data!Z593="AZM",SUMIFS(Data!AK:AK,Data!Z:Z,"TM",Data!U:U,Data!M593,AA:AA,"U"),IF(Data!Z593="Zone",SUMIFS(Data!AK:AK,Data!Z:Z,"TM",Data!T:T,Data!M593,AA:AA,"U"),IF(Data!Z593="Region",SUMIFS(Data!AK:AK,Data!Z:Z,"TM",Data!S:S,Data!M593,AA:AA,"U"),IF(Data!Z593="Country",SUMIFS(Data!AK:AK,Data!Z:Z,"TM",Data!R:R,Data!M593,AA:AA,"U"),"")))))))</f>
        <v>0</v>
      </c>
      <c r="AL593" s="18">
        <f>IF(Z593="TM",12000*0,IF(Data!Z593="AAM",SUMIFS(Data!AL:AL,Data!Z:Z,"TM",Data!X:X,Data!M593,AA:AA,"H"),IF(Data!Z593="AM",SUMIFS(Data!AL:AL,Data!Z:Z,"TM",Data!V:V,Data!M593,AA:AA,"H"),IF(Data!Z593="AZM",SUMIFS(Data!AL:AL,Data!Z:Z,"TM",Data!U:U,Data!M593,AA:AA,"H"),IF(Data!Z593="Zone",SUMIFS(Data!AL:AL,Data!Z:Z,"TM",Data!T:T,Data!M593,AA:AA,"H"),IF(Data!Z593="Region",SUMIFS(Data!AL:AL,Data!Z:Z,"TM",Data!S:S,Data!M593,AA:AA,"H"),IF(Data!Z593="Country",SUMIFS(Data!AL:AL,Data!Z:Z,"TM",Data!R:R,Data!M593,AA:AA,"H"),"")))))))</f>
        <v>0</v>
      </c>
      <c r="AM593" s="27">
        <f t="shared" si="166"/>
        <v>0</v>
      </c>
      <c r="AN593" s="26">
        <f t="shared" si="167"/>
        <v>0</v>
      </c>
      <c r="AO593" s="26">
        <f t="shared" si="168"/>
        <v>0</v>
      </c>
      <c r="AQ593" s="28">
        <f t="shared" si="169"/>
        <v>0</v>
      </c>
      <c r="AR593" s="18">
        <f t="shared" si="170"/>
        <v>0</v>
      </c>
      <c r="AS593" s="18">
        <f t="shared" si="171"/>
        <v>0</v>
      </c>
      <c r="AT593" s="27">
        <f t="shared" si="172"/>
        <v>0</v>
      </c>
      <c r="AU593" s="27"/>
      <c r="AV593" s="27"/>
      <c r="AW593" s="18">
        <f>IF(Z593="TM",(COUNTIFS(Orders!AD:AD,Data!M593,Orders!W:W,0,Orders!X:X,0,Orders!S:S,"*Ray*")+COUNTIFS(Orders!AD:AD,Data!M593,Orders!W:W,1,Orders!X:X,1,Orders!S:S,"*Ray*")+COUNTIFS(Orders!AD:AD,Data!M593,Orders!W:W,0,Orders!X:X,0,Orders!S:S,"*Fabric*")+COUNTIFS(Orders!AD:AD,Data!M593,Orders!W:W,1,Orders!X:X,1,Orders!S:S,"*Fabric*")),IF(Data!Z593="AAM",SUMIFS(Data!AW:AW,Data!Z:Z,"TM",Data!X:X,Data!M593),IF(Data!Z593="AM",SUMIFS(Data!AW:AW,Data!Z:Z,"TM",Data!V:V,Data!M593),IF(Data!Z593="AZM",SUMIFS(Data!AW:AW,Data!Z:Z,"TM",Data!U:U,Data!M593),IF(Data!Z593="Zone",SUMIFS(Data!AW:AW,Data!Z:Z,"TM",Data!T:T,Data!M593),IF(Data!Z593="Region",SUMIFS(Data!AW:AW,Data!Z:Z,"TM",Data!S:S,Data!M593),IF(Data!Z593="Country",SUMIFS(Data!AW:AW,Data!Z:Z,"TM",Data!R:R,Data!M593),0)))))))</f>
        <v>0</v>
      </c>
      <c r="AX593" s="18">
        <f>IF(Z593="TM",(COUNTIFS(Orders!AD:AD,Data!M593,Orders!W:W,0,Orders!X:X,0,Orders!S:S,"*Starter*")+COUNTIFS(Orders!AD:AD,Data!M593,Orders!W:W,1,Orders!X:X,1,Orders!S:S,"*Starter*")),IF(Data!Z593="AAM",SUMIFS(Data!AX:AX,Data!Z:Z,"TM",Data!X:X,Data!M593),IF(Data!Z593="AM",SUMIFS(Data!AX:AX,Data!Z:Z,"TM",Data!V:V,Data!M593),IF(Data!Z593="AZM",SUMIFS(Data!AX:AX,Data!Z:Z,"TM",Data!U:U,Data!M593),IF(Data!Z593="Zone",SUMIFS(Data!AX:AX,Data!Z:Z,"TM",Data!T:T,Data!M593),IF(Data!Z593="Region",SUMIFS(Data!AX:AX,Data!Z:Z,"TM",Data!S:S,Data!M593),IF(Data!Z593="Country",SUMIFS(Data!AX:AX,Data!Z:Z,"TM",Data!R:R,Data!M593),0)))))))</f>
        <v>0</v>
      </c>
      <c r="AY593" s="18">
        <f>IF(Z593="TM",(COUNTIFS(Orders!AD:AD,Data!M593,Orders!W:W,0,Orders!X:X,0,Orders!S:S,"*Pro*")+COUNTIFS(Orders!AD:AD,Data!M593,Orders!W:W,1,Orders!X:X,1,Orders!S:S,"*Pro*")),IF(Data!Z593="AAM",SUMIFS(Data!AY:AY,Data!Z:Z,"TM",Data!X:X,Data!M593),IF(Data!Z593="AM",SUMIFS(Data!AY:AY,Data!Z:Z,"TM",Data!V:V,Data!M593),IF(Data!Z593="AZM",SUMIFS(Data!AY:AY,Data!Z:Z,"TM",Data!U:U,Data!M593),IF(Data!Z593="Zone",SUMIFS(Data!AY:AY,Data!Z:Z,"TM",Data!T:T,Data!M593),IF(Data!Z593="Region",SUMIFS(Data!AY:AY,Data!Z:Z,"TM",Data!S:S,Data!M593),IF(Data!Z593="Country",SUMIFS(Data!AY:AY,Data!Z:Z,"TM",Data!R:R,Data!M593),0)))))))</f>
        <v>0</v>
      </c>
      <c r="AZ593" s="18">
        <f>IF(Z593="TM",(COUNTIFS(Orders!AD:AD,Data!M593,Orders!W:W,0,Orders!X:X,0,Orders!S:S,"*Tab*")+COUNTIFS(Orders!AD:AD,Data!M593,Orders!W:W,1,Orders!X:X,1,Orders!S:S,"*Tab*")),IF(Data!Z593="AAM",SUMIFS(Data!AZ:AZ,Data!Z:Z,"TM",Data!X:X,Data!M593),IF(Data!Z593="AM",SUMIFS(Data!AZ:AZ,Data!Z:Z,"TM",Data!V:V,Data!M593),IF(Data!Z593="AZM",SUMIFS(Data!AZ:AZ,Data!Z:Z,"TM",Data!U:U,Data!M593),IF(Data!Z593="Zone",SUMIFS(Data!AZ:AZ,Data!Z:Z,"TM",Data!T:T,Data!M593),IF(Data!Z593="Region",SUMIFS(Data!AZ:AZ,Data!Z:Z,"TM",Data!S:S,Data!M593),IF(Data!Z593="Country",SUMIFS(Data!AZ:AZ,Data!Z:Z,"TM",Data!R:R,Data!M593),0)))))))</f>
        <v>0</v>
      </c>
      <c r="BA593" s="18">
        <f>IF(Z593="TM",(COUNTIFS(Orders!AD:AD,Data!M593,Orders!W:W,0,Orders!X:X,0,Orders!S:S,"*Dental*")+COUNTIFS(Orders!AD:AD,Data!M593,Orders!W:W,1,Orders!X:X,1,Orders!S:S,"*Dental*")+COUNTIFS(Orders!AD:AD,Data!M593,Orders!W:W,0,Orders!X:X,0,Orders!S:S,"*Pediatric*")+COUNTIFS(Orders!AD:AD,Data!M593,Orders!W:W,1,Orders!X:X,1,Orders!S:S,"*Pediatric*")),IF(Data!Z593="AAM",SUMIFS(Data!BA:BA,Data!Z:Z,"TM",Data!X:X,Data!M593),IF(Data!Z593="AM",SUMIFS(Data!BA:BA,Data!Z:Z,"TM",Data!V:V,Data!M593),IF(Data!Z593="AZM",SUMIFS(Data!BA:BA,Data!Z:Z,"TM",Data!U:U,Data!M593),IF(Data!Z593="Zone",SUMIFS(Data!BA:BA,Data!Z:Z,"TM",Data!T:T,Data!M593),IF(Data!Z593="Region",SUMIFS(Data!BA:BA,Data!Z:Z,"TM",Data!S:S,Data!M593),IF(Data!Z593="Country",SUMIFS(Data!BA:BA,Data!Z:Z,"TM",Data!R:R,Data!M593),0)))))))</f>
        <v>0</v>
      </c>
      <c r="BB593" s="18">
        <f>IF(Z593="TM",(COUNTIFS(Orders!AD:AD,Data!M593,Orders!W:W,0,Orders!X:X,0,Orders!S:S,"*Fabric*")+COUNTIFS(Orders!AD:AD,Data!M593,Orders!W:W,1,Orders!X:X,1,Orders!S:S,"*Fabric*")),IF(Data!Z593="AAM",SUMIFS(Data!BB:BB,Data!Z:Z,"TM",Data!X:X,Data!M593),IF(Data!Z593="AM",SUMIFS(Data!BB:BB,Data!Z:Z,"TM",Data!V:V,Data!M593),IF(Data!Z593="AZM",SUMIFS(Data!BB:BB,Data!Z:Z,"TM",Data!U:U,Data!M593),IF(Data!Z593="Zone",SUMIFS(Data!BB:BB,Data!Z:Z,"TM",Data!T:T,Data!M593),IF(Data!Z593="Region",SUMIFS(Data!BB:BB,Data!Z:Z,"TM",Data!S:S,Data!M593),IF(Data!Z593="Country",SUMIFS(Data!BB:BB,Data!Z:Z,"TM",Data!R:R,Data!M593),0)))))))</f>
        <v>0</v>
      </c>
    </row>
    <row r="594" spans="1:54" ht="15.75" x14ac:dyDescent="0.3">
      <c r="A594" s="33" t="str">
        <f t="shared" si="173"/>
        <v/>
      </c>
      <c r="B594" s="33" t="b">
        <f t="shared" si="174"/>
        <v>1</v>
      </c>
      <c r="C594" s="33" t="e">
        <f>IF(ISERROR(SMALL($D$4:$D$594,E594)),””,SMALL($D$4:$D$594,E594))</f>
        <v>#NAME?</v>
      </c>
      <c r="D594" s="34" t="str">
        <f t="shared" si="175"/>
        <v/>
      </c>
      <c r="E594" s="33">
        <f>ROWS($E$4:E594)</f>
        <v>591</v>
      </c>
      <c r="F594" s="33">
        <f t="shared" si="176"/>
        <v>0</v>
      </c>
      <c r="G594" s="33">
        <f>IF(OR(Report!$C$7="",Report!$C$7="All Levels"),1,IF(Report!$C$7=Data!Z594,1,0))</f>
        <v>0</v>
      </c>
      <c r="H594" s="33">
        <f t="shared" si="177"/>
        <v>1</v>
      </c>
      <c r="I594" s="33">
        <f t="shared" si="178"/>
        <v>3</v>
      </c>
      <c r="J594" s="33">
        <f>IF(OR(Report!$F$7="",Report!$F$7="All AMs"),1,IF(Report!$F$7=Data!W594,1,0))</f>
        <v>1</v>
      </c>
      <c r="K594" s="33">
        <f>IF(OR(Report!$E$7="",Report!$E$7="All Zones"),1,IF(Report!$E$7=Data!P594,1,0))</f>
        <v>1</v>
      </c>
      <c r="L594" s="33">
        <f>IF(OR(Report!$D$7="",Report!$D$7="All Regions"),1,IF(Report!$D$7=Data!O594,1,0))</f>
        <v>1</v>
      </c>
      <c r="M594" s="67" t="s">
        <v>205</v>
      </c>
      <c r="N594" s="67" t="s">
        <v>1455</v>
      </c>
      <c r="O594" s="68" t="s">
        <v>21</v>
      </c>
      <c r="P594" s="68" t="s">
        <v>692</v>
      </c>
      <c r="Q594" s="68" t="s">
        <v>1453</v>
      </c>
      <c r="R594" s="67" t="s">
        <v>777</v>
      </c>
      <c r="S594" s="67" t="s">
        <v>757</v>
      </c>
      <c r="T594" s="67" t="s">
        <v>761</v>
      </c>
      <c r="U594" s="67" t="s">
        <v>790</v>
      </c>
      <c r="V594" s="67"/>
      <c r="W594" s="67" t="s">
        <v>884</v>
      </c>
      <c r="X594" s="67"/>
      <c r="Y594" s="68" t="s">
        <v>362</v>
      </c>
      <c r="Z594" s="68" t="s">
        <v>13</v>
      </c>
      <c r="AA594" s="68" t="s">
        <v>70</v>
      </c>
      <c r="AB594" s="18">
        <f>IF(Z594="TM",IF(AA594="H",(COUNTIFS(Orders!AD:AD,Data!M594,Orders!W:W,0,Orders!X:X,0)+COUNTIFS(Orders!AD:AD,Data!M594,Orders!W:W,1,Orders!X:X,1)),0),IF(Data!Z594="AAM",SUMIFS(Data!AB:AB,Data!Z:Z,"TM",Data!X:X,Data!M594,AA:AA,"H"),IF(Data!Z594="AM",SUMIFS(Data!AB:AB,Data!Z:Z,"TM",Data!V:V,Data!M594,AA:AA,"H"),IF(Data!Z594="AZM",SUMIFS(Data!AB:AB,Data!Z:Z,"TM",Data!U:U,Data!M594,AA:AA,"H"),IF(Data!Z594="ZM",SUMIFS(Data!AB:AB,Data!Z:Z,"TM",Data!T:T,Data!M594,AA:AA,"H"),IF(Data!Z594="RM",SUMIFS(Data!AB:AB,Data!Z:Z,"TM",Data!S:S,Data!M594,AA:AA,"H"),IF(Data!Z594="CM",SUMIFS(Data!AB:AB,Data!Z:Z,"TM",Data!R:R,Data!M594,AA:AA,"H"),"")))))))</f>
        <v>0</v>
      </c>
      <c r="AC594" s="28">
        <f>IF(Z594="TM",IF(AA594="H",(SUMIFS(Orders!AG:AG,Orders!AD:AD,Data!M594,Orders!W:W,0,Orders!X:X,0)+SUMIFS(Orders!AG:AG,Orders!AD:AD,Data!M594,Orders!W:W,1,Orders!X:X,1))/12000,0),IF(Data!Z594="AAM",SUMIFS(Data!AC:AC,Data!Z:Z,"TM",Data!X:X,Data!M594,AA:AA,"H"),IF(Data!Z594="AM",SUMIFS(Data!AC:AC,Data!Z:Z,"TM",Data!V:V,Data!M594,AA:AA,"H"),IF(Data!Z594="AZM",SUMIFS(Data!AC:AC,Data!Z:Z,"TM",Data!U:U,Data!M594,AA:AA,"H"),IF(Data!Z594="Zone",SUMIFS(Data!AC:AC,Data!Z:Z,"TM",Data!T:T,Data!M594,AA:AA,"H"),IF(Data!Z594="Region",SUMIFS(Data!AC:AC,Data!Z:Z,"TM",Data!S:S,Data!M594,AA:AA,"H"),IF(Data!Z594="Country",SUMIFS(Data!AC:AC,Data!Z:Z,"TM",Data!R:R,Data!M594,AA:AA,"H"),"")))))))</f>
        <v>0</v>
      </c>
      <c r="AD594" s="18">
        <f>IF(Z594="TM",0,IF(Data!Z594="AAM",SUMIFS(Data!AD:AD,Data!Z:Z,"TM",Data!X:X,Data!M594,AA:AA,"H"),IF(Data!Z594="AM",SUMIFS(Data!AD:AD,Data!Z:Z,"TM",Data!V:V,Data!M594,AA:AA,"H"),IF(Data!Z594="AZM",SUMIFS(Data!AD:AD,Data!Z:Z,"TM",Data!U:U,Data!M594,AA:AA,"H"),IF(Data!Z594="Zone",SUMIFS(Data!AD:AD,Data!Z:Z,"TM",Data!T:T,Data!M594,AA:AA,"H"),IF(Data!Z594="Region",SUMIFS(Data!AD:AD,Data!Z:Z,"TM",Data!S:S,Data!M594,AA:AA,"H"),IF(Data!Z594="Country",SUMIFS(Data!AD:AD,Data!Z:Z,"TM",Data!R:R,Data!M594,AA:AA,"H"),"")))))))</f>
        <v>0</v>
      </c>
      <c r="AE594" s="27">
        <f t="shared" si="162"/>
        <v>0</v>
      </c>
      <c r="AF594" s="26">
        <f t="shared" si="163"/>
        <v>0</v>
      </c>
      <c r="AG594" s="26">
        <f t="shared" si="164"/>
        <v>0</v>
      </c>
      <c r="AH594" s="26">
        <f t="shared" si="165"/>
        <v>0</v>
      </c>
      <c r="AJ594" s="28">
        <f>IF(Z594="TM",IF(AA594="U",(SUMIFS(Orders!AG:AG,Orders!AD:AD,Data!M594,Orders!W:W,0,Orders!X:X,0)+SUMIFS(Orders!AG:AG,Orders!AD:AD,Data!M594,Orders!W:W,1,Orders!X:X,1))/12000,0),IF(Data!Z594="AAM",SUMIFS(Data!AJ:AJ,Data!Z:Z,"TM",Data!X:X,Data!M594,AA:AA,"U"),IF(Data!Z594="AM",SUMIFS(Data!AJ:AJ,Data!Z:Z,"TM",Data!V:V,Data!M594,AA:AA,"U"),IF(Data!Z594="AZM",SUMIFS(Data!AJ:AJ,Data!Z:Z,"TM",Data!U:U,Data!M594,AA:AA,"U"),IF(Data!Z594="Zone",SUMIFS(Data!AJ:AJ,Data!Z:Z,"TM",Data!T:T,Data!M594,AA:AA,"U"),IF(Data!Z594="Region",SUMIFS(Data!AJ:AJ,Data!Z:Z,"TM",Data!S:S,Data!M594,AA:AA,"U"),IF(Data!Z594="Country",SUMIFS(Data!AJ:AJ,Data!Z:Z,"TM",Data!R:R,Data!M594,AA:AA,"U"),"")))))))</f>
        <v>0</v>
      </c>
      <c r="AK594" s="18">
        <f>IF(Z594="TM",IF(AA594="U",(SUMIFS(Orders!AG:AG,Orders!AD:AD,Data!M594,Orders!W:W,0,Orders!X:X,0)+SUMIFS(Orders!AG:AG,Orders!AD:AD,Data!M594,Orders!W:W,1,Orders!X:X,1)),0),IF(Data!Z594="AAM",SUMIFS(Data!AK:AK,Data!Z:Z,"TM",Data!X:X,Data!M594,AA:AA,"U"),IF(Data!Z594="AM",SUMIFS(Data!AK:AK,Data!Z:Z,"TM",Data!V:V,Data!M594,AA:AA,"U"),IF(Data!Z594="AZM",SUMIFS(Data!AK:AK,Data!Z:Z,"TM",Data!U:U,Data!M594,AA:AA,"U"),IF(Data!Z594="Zone",SUMIFS(Data!AK:AK,Data!Z:Z,"TM",Data!T:T,Data!M594,AA:AA,"U"),IF(Data!Z594="Region",SUMIFS(Data!AK:AK,Data!Z:Z,"TM",Data!S:S,Data!M594,AA:AA,"U"),IF(Data!Z594="Country",SUMIFS(Data!AK:AK,Data!Z:Z,"TM",Data!R:R,Data!M594,AA:AA,"U"),"")))))))</f>
        <v>0</v>
      </c>
      <c r="AL594" s="18">
        <f>IF(Z594="TM",12000*0,IF(Data!Z594="AAM",SUMIFS(Data!AL:AL,Data!Z:Z,"TM",Data!X:X,Data!M594,AA:AA,"H"),IF(Data!Z594="AM",SUMIFS(Data!AL:AL,Data!Z:Z,"TM",Data!V:V,Data!M594,AA:AA,"H"),IF(Data!Z594="AZM",SUMIFS(Data!AL:AL,Data!Z:Z,"TM",Data!U:U,Data!M594,AA:AA,"H"),IF(Data!Z594="Zone",SUMIFS(Data!AL:AL,Data!Z:Z,"TM",Data!T:T,Data!M594,AA:AA,"H"),IF(Data!Z594="Region",SUMIFS(Data!AL:AL,Data!Z:Z,"TM",Data!S:S,Data!M594,AA:AA,"H"),IF(Data!Z594="Country",SUMIFS(Data!AL:AL,Data!Z:Z,"TM",Data!R:R,Data!M594,AA:AA,"H"),"")))))))</f>
        <v>0</v>
      </c>
      <c r="AM594" s="27">
        <f t="shared" si="166"/>
        <v>0</v>
      </c>
      <c r="AN594" s="26">
        <f t="shared" si="167"/>
        <v>0</v>
      </c>
      <c r="AO594" s="26">
        <f t="shared" si="168"/>
        <v>0</v>
      </c>
      <c r="AQ594" s="28">
        <f t="shared" si="169"/>
        <v>0</v>
      </c>
      <c r="AR594" s="18">
        <f t="shared" si="170"/>
        <v>0</v>
      </c>
      <c r="AS594" s="18">
        <f t="shared" si="171"/>
        <v>0</v>
      </c>
      <c r="AT594" s="27">
        <f t="shared" si="172"/>
        <v>0</v>
      </c>
      <c r="AU594" s="27"/>
      <c r="AV594" s="27"/>
      <c r="AW594" s="18">
        <f>IF(Z594="TM",(COUNTIFS(Orders!AD:AD,Data!M594,Orders!W:W,0,Orders!X:X,0,Orders!S:S,"*Ray*")+COUNTIFS(Orders!AD:AD,Data!M594,Orders!W:W,1,Orders!X:X,1,Orders!S:S,"*Ray*")+COUNTIFS(Orders!AD:AD,Data!M594,Orders!W:W,0,Orders!X:X,0,Orders!S:S,"*Fabric*")+COUNTIFS(Orders!AD:AD,Data!M594,Orders!W:W,1,Orders!X:X,1,Orders!S:S,"*Fabric*")),IF(Data!Z594="AAM",SUMIFS(Data!AW:AW,Data!Z:Z,"TM",Data!X:X,Data!M594),IF(Data!Z594="AM",SUMIFS(Data!AW:AW,Data!Z:Z,"TM",Data!V:V,Data!M594),IF(Data!Z594="AZM",SUMIFS(Data!AW:AW,Data!Z:Z,"TM",Data!U:U,Data!M594),IF(Data!Z594="Zone",SUMIFS(Data!AW:AW,Data!Z:Z,"TM",Data!T:T,Data!M594),IF(Data!Z594="Region",SUMIFS(Data!AW:AW,Data!Z:Z,"TM",Data!S:S,Data!M594),IF(Data!Z594="Country",SUMIFS(Data!AW:AW,Data!Z:Z,"TM",Data!R:R,Data!M594),0)))))))</f>
        <v>0</v>
      </c>
      <c r="AX594" s="18">
        <f>IF(Z594="TM",(COUNTIFS(Orders!AD:AD,Data!M594,Orders!W:W,0,Orders!X:X,0,Orders!S:S,"*Starter*")+COUNTIFS(Orders!AD:AD,Data!M594,Orders!W:W,1,Orders!X:X,1,Orders!S:S,"*Starter*")),IF(Data!Z594="AAM",SUMIFS(Data!AX:AX,Data!Z:Z,"TM",Data!X:X,Data!M594),IF(Data!Z594="AM",SUMIFS(Data!AX:AX,Data!Z:Z,"TM",Data!V:V,Data!M594),IF(Data!Z594="AZM",SUMIFS(Data!AX:AX,Data!Z:Z,"TM",Data!U:U,Data!M594),IF(Data!Z594="Zone",SUMIFS(Data!AX:AX,Data!Z:Z,"TM",Data!T:T,Data!M594),IF(Data!Z594="Region",SUMIFS(Data!AX:AX,Data!Z:Z,"TM",Data!S:S,Data!M594),IF(Data!Z594="Country",SUMIFS(Data!AX:AX,Data!Z:Z,"TM",Data!R:R,Data!M594),0)))))))</f>
        <v>0</v>
      </c>
      <c r="AY594" s="18">
        <f>IF(Z594="TM",(COUNTIFS(Orders!AD:AD,Data!M594,Orders!W:W,0,Orders!X:X,0,Orders!S:S,"*Pro*")+COUNTIFS(Orders!AD:AD,Data!M594,Orders!W:W,1,Orders!X:X,1,Orders!S:S,"*Pro*")),IF(Data!Z594="AAM",SUMIFS(Data!AY:AY,Data!Z:Z,"TM",Data!X:X,Data!M594),IF(Data!Z594="AM",SUMIFS(Data!AY:AY,Data!Z:Z,"TM",Data!V:V,Data!M594),IF(Data!Z594="AZM",SUMIFS(Data!AY:AY,Data!Z:Z,"TM",Data!U:U,Data!M594),IF(Data!Z594="Zone",SUMIFS(Data!AY:AY,Data!Z:Z,"TM",Data!T:T,Data!M594),IF(Data!Z594="Region",SUMIFS(Data!AY:AY,Data!Z:Z,"TM",Data!S:S,Data!M594),IF(Data!Z594="Country",SUMIFS(Data!AY:AY,Data!Z:Z,"TM",Data!R:R,Data!M594),0)))))))</f>
        <v>0</v>
      </c>
      <c r="AZ594" s="18">
        <f>IF(Z594="TM",(COUNTIFS(Orders!AD:AD,Data!M594,Orders!W:W,0,Orders!X:X,0,Orders!S:S,"*Tab*")+COUNTIFS(Orders!AD:AD,Data!M594,Orders!W:W,1,Orders!X:X,1,Orders!S:S,"*Tab*")),IF(Data!Z594="AAM",SUMIFS(Data!AZ:AZ,Data!Z:Z,"TM",Data!X:X,Data!M594),IF(Data!Z594="AM",SUMIFS(Data!AZ:AZ,Data!Z:Z,"TM",Data!V:V,Data!M594),IF(Data!Z594="AZM",SUMIFS(Data!AZ:AZ,Data!Z:Z,"TM",Data!U:U,Data!M594),IF(Data!Z594="Zone",SUMIFS(Data!AZ:AZ,Data!Z:Z,"TM",Data!T:T,Data!M594),IF(Data!Z594="Region",SUMIFS(Data!AZ:AZ,Data!Z:Z,"TM",Data!S:S,Data!M594),IF(Data!Z594="Country",SUMIFS(Data!AZ:AZ,Data!Z:Z,"TM",Data!R:R,Data!M594),0)))))))</f>
        <v>0</v>
      </c>
      <c r="BA594" s="18">
        <f>IF(Z594="TM",(COUNTIFS(Orders!AD:AD,Data!M594,Orders!W:W,0,Orders!X:X,0,Orders!S:S,"*Dental*")+COUNTIFS(Orders!AD:AD,Data!M594,Orders!W:W,1,Orders!X:X,1,Orders!S:S,"*Dental*")+COUNTIFS(Orders!AD:AD,Data!M594,Orders!W:W,0,Orders!X:X,0,Orders!S:S,"*Pediatric*")+COUNTIFS(Orders!AD:AD,Data!M594,Orders!W:W,1,Orders!X:X,1,Orders!S:S,"*Pediatric*")),IF(Data!Z594="AAM",SUMIFS(Data!BA:BA,Data!Z:Z,"TM",Data!X:X,Data!M594),IF(Data!Z594="AM",SUMIFS(Data!BA:BA,Data!Z:Z,"TM",Data!V:V,Data!M594),IF(Data!Z594="AZM",SUMIFS(Data!BA:BA,Data!Z:Z,"TM",Data!U:U,Data!M594),IF(Data!Z594="Zone",SUMIFS(Data!BA:BA,Data!Z:Z,"TM",Data!T:T,Data!M594),IF(Data!Z594="Region",SUMIFS(Data!BA:BA,Data!Z:Z,"TM",Data!S:S,Data!M594),IF(Data!Z594="Country",SUMIFS(Data!BA:BA,Data!Z:Z,"TM",Data!R:R,Data!M594),0)))))))</f>
        <v>0</v>
      </c>
      <c r="BB594" s="18">
        <f>IF(Z594="TM",(COUNTIFS(Orders!AD:AD,Data!M594,Orders!W:W,0,Orders!X:X,0,Orders!S:S,"*Fabric*")+COUNTIFS(Orders!AD:AD,Data!M594,Orders!W:W,1,Orders!X:X,1,Orders!S:S,"*Fabric*")),IF(Data!Z594="AAM",SUMIFS(Data!BB:BB,Data!Z:Z,"TM",Data!X:X,Data!M594),IF(Data!Z594="AM",SUMIFS(Data!BB:BB,Data!Z:Z,"TM",Data!V:V,Data!M594),IF(Data!Z594="AZM",SUMIFS(Data!BB:BB,Data!Z:Z,"TM",Data!U:U,Data!M594),IF(Data!Z594="Zone",SUMIFS(Data!BB:BB,Data!Z:Z,"TM",Data!T:T,Data!M594),IF(Data!Z594="Region",SUMIFS(Data!BB:BB,Data!Z:Z,"TM",Data!S:S,Data!M594),IF(Data!Z594="Country",SUMIFS(Data!BB:BB,Data!Z:Z,"TM",Data!R:R,Data!M594),0)))))))</f>
        <v>0</v>
      </c>
    </row>
  </sheetData>
  <mergeCells count="4">
    <mergeCell ref="F2:H2"/>
    <mergeCell ref="AC2:AH2"/>
    <mergeCell ref="AJ2:AO2"/>
    <mergeCell ref="AQ2:BB2"/>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I195"/>
  <sheetViews>
    <sheetView workbookViewId="0"/>
  </sheetViews>
  <sheetFormatPr defaultRowHeight="15" x14ac:dyDescent="0.3"/>
  <cols>
    <col min="1" max="1" width="0.7109375" style="10" customWidth="1"/>
    <col min="2" max="2" width="10.28515625" style="18" bestFit="1" customWidth="1"/>
    <col min="3" max="3" width="11.28515625" style="18" bestFit="1" customWidth="1"/>
    <col min="4" max="4" width="13" style="18" hidden="1" customWidth="1"/>
    <col min="5" max="5" width="17.42578125" style="18" hidden="1" customWidth="1"/>
    <col min="6" max="6" width="16.140625" style="18" hidden="1" customWidth="1"/>
    <col min="7" max="7" width="15.28515625" style="18" customWidth="1"/>
    <col min="8" max="8" width="15" style="18" hidden="1" customWidth="1"/>
    <col min="9" max="9" width="11" style="18" bestFit="1" customWidth="1"/>
    <col min="10" max="10" width="25.140625" style="18" bestFit="1" customWidth="1"/>
    <col min="11" max="11" width="12.5703125" style="18" bestFit="1" customWidth="1"/>
    <col min="12" max="12" width="12" style="18" hidden="1" customWidth="1"/>
    <col min="13" max="13" width="37.140625" style="10" hidden="1" customWidth="1"/>
    <col min="14" max="14" width="57.85546875" style="10" customWidth="1"/>
    <col min="15" max="15" width="29.140625" style="10" customWidth="1"/>
    <col min="16" max="16" width="6.7109375" style="18" hidden="1" customWidth="1"/>
    <col min="17" max="17" width="10" style="18" hidden="1" customWidth="1"/>
    <col min="18" max="18" width="9.28515625" style="18" hidden="1" customWidth="1"/>
    <col min="19" max="19" width="27.140625" style="10" customWidth="1"/>
    <col min="20" max="20" width="81.140625" style="10" hidden="1" customWidth="1"/>
    <col min="21" max="21" width="6.7109375" style="18" customWidth="1"/>
    <col min="22" max="22" width="13" style="18" hidden="1" customWidth="1"/>
    <col min="23" max="23" width="11.5703125" style="18" bestFit="1" customWidth="1"/>
    <col min="24" max="24" width="11.7109375" style="18" bestFit="1" customWidth="1"/>
    <col min="25" max="25" width="14.28515625" style="18" hidden="1" customWidth="1"/>
    <col min="26" max="26" width="14.5703125" style="18" hidden="1" customWidth="1"/>
    <col min="27" max="27" width="30.42578125" style="18" hidden="1" customWidth="1"/>
    <col min="28" max="28" width="27.28515625" style="18" hidden="1" customWidth="1"/>
    <col min="29" max="29" width="10.28515625" style="18" hidden="1" customWidth="1"/>
    <col min="30" max="30" width="29.85546875" style="18" customWidth="1"/>
    <col min="31" max="31" width="11.28515625" style="18" customWidth="1"/>
    <col min="32" max="32" width="11" style="18" customWidth="1"/>
    <col min="33" max="33" width="15.5703125" style="18" bestFit="1" customWidth="1"/>
    <col min="34" max="34" width="18" style="18" bestFit="1" customWidth="1"/>
    <col min="35" max="35" width="14.28515625" style="18" bestFit="1" customWidth="1"/>
    <col min="36" max="16384" width="9.140625" style="10"/>
  </cols>
  <sheetData>
    <row r="1" spans="2:35" ht="3.75" customHeight="1" x14ac:dyDescent="0.3">
      <c r="B1" s="10"/>
      <c r="C1" s="10"/>
      <c r="D1" s="10"/>
      <c r="E1" s="10"/>
      <c r="F1" s="10"/>
      <c r="G1" s="10"/>
      <c r="H1" s="10"/>
      <c r="I1" s="10"/>
      <c r="J1" s="10"/>
      <c r="K1" s="10"/>
      <c r="L1" s="10"/>
      <c r="P1" s="10"/>
      <c r="Q1" s="10"/>
      <c r="R1" s="10"/>
      <c r="U1" s="10"/>
      <c r="V1" s="10"/>
      <c r="W1" s="10"/>
      <c r="X1" s="10"/>
      <c r="Y1" s="10"/>
      <c r="Z1" s="10"/>
      <c r="AA1" s="10"/>
      <c r="AB1" s="10"/>
      <c r="AC1" s="10"/>
      <c r="AE1" s="10"/>
      <c r="AF1" s="10"/>
      <c r="AG1" s="10"/>
      <c r="AH1" s="10"/>
      <c r="AI1" s="10"/>
    </row>
    <row r="2" spans="2:35" x14ac:dyDescent="0.3">
      <c r="B2" s="31" t="s">
        <v>75</v>
      </c>
      <c r="C2" s="31" t="s">
        <v>76</v>
      </c>
      <c r="D2" s="31" t="s">
        <v>77</v>
      </c>
      <c r="E2" s="31" t="s">
        <v>78</v>
      </c>
      <c r="F2" s="31" t="s">
        <v>79</v>
      </c>
      <c r="G2" s="31" t="s">
        <v>80</v>
      </c>
      <c r="H2" s="31" t="s">
        <v>81</v>
      </c>
      <c r="I2" s="31" t="s">
        <v>82</v>
      </c>
      <c r="J2" s="31" t="s">
        <v>83</v>
      </c>
      <c r="K2" s="31" t="s">
        <v>84</v>
      </c>
      <c r="L2" s="31" t="s">
        <v>85</v>
      </c>
      <c r="M2" s="31" t="s">
        <v>86</v>
      </c>
      <c r="N2" s="31" t="s">
        <v>87</v>
      </c>
      <c r="O2" s="31" t="s">
        <v>88</v>
      </c>
      <c r="P2" s="31" t="s">
        <v>89</v>
      </c>
      <c r="Q2" s="31" t="s">
        <v>90</v>
      </c>
      <c r="R2" s="31" t="s">
        <v>91</v>
      </c>
      <c r="S2" s="31" t="s">
        <v>71</v>
      </c>
      <c r="T2" s="31" t="s">
        <v>92</v>
      </c>
      <c r="U2" s="31" t="s">
        <v>93</v>
      </c>
      <c r="V2" s="31" t="s">
        <v>94</v>
      </c>
      <c r="W2" s="31" t="s">
        <v>95</v>
      </c>
      <c r="X2" s="31" t="s">
        <v>96</v>
      </c>
      <c r="Y2" s="31" t="s">
        <v>97</v>
      </c>
      <c r="Z2" s="31" t="s">
        <v>98</v>
      </c>
      <c r="AA2" s="31" t="s">
        <v>99</v>
      </c>
      <c r="AB2" s="31" t="s">
        <v>100</v>
      </c>
      <c r="AC2" s="31" t="s">
        <v>101</v>
      </c>
      <c r="AD2" s="23" t="s">
        <v>102</v>
      </c>
      <c r="AE2" s="31" t="s">
        <v>103</v>
      </c>
      <c r="AF2" s="31" t="s">
        <v>104</v>
      </c>
      <c r="AG2" s="31" t="s">
        <v>105</v>
      </c>
      <c r="AH2" s="31" t="s">
        <v>106</v>
      </c>
      <c r="AI2" s="31" t="s">
        <v>107</v>
      </c>
    </row>
    <row r="3" spans="2:35" x14ac:dyDescent="0.3">
      <c r="B3" s="18">
        <v>20046207</v>
      </c>
      <c r="C3" s="25">
        <v>42339</v>
      </c>
      <c r="D3" s="18">
        <v>0.14499999999999999</v>
      </c>
      <c r="E3" s="18">
        <v>400899</v>
      </c>
      <c r="F3" s="18">
        <v>661852</v>
      </c>
      <c r="G3" s="25">
        <v>42342</v>
      </c>
      <c r="H3" s="18">
        <v>1096</v>
      </c>
      <c r="I3" s="25">
        <v>43437</v>
      </c>
      <c r="J3" s="18">
        <v>36</v>
      </c>
      <c r="K3" s="18">
        <v>25</v>
      </c>
      <c r="L3" s="18">
        <v>919845258974</v>
      </c>
      <c r="M3" s="10" t="s">
        <v>1457</v>
      </c>
      <c r="N3" s="10" t="s">
        <v>1458</v>
      </c>
      <c r="O3" s="10" t="s">
        <v>108</v>
      </c>
      <c r="P3" s="18">
        <v>0</v>
      </c>
      <c r="Q3" s="18">
        <v>0</v>
      </c>
      <c r="R3" s="18">
        <v>5</v>
      </c>
      <c r="S3" s="10" t="s">
        <v>123</v>
      </c>
      <c r="T3" s="10" t="s">
        <v>124</v>
      </c>
      <c r="U3" s="18">
        <v>699</v>
      </c>
      <c r="V3" s="18">
        <v>41554</v>
      </c>
      <c r="W3" s="18">
        <v>1</v>
      </c>
      <c r="X3" s="18">
        <v>1</v>
      </c>
      <c r="Y3" s="18">
        <v>5592</v>
      </c>
      <c r="Z3" s="18">
        <v>5592</v>
      </c>
      <c r="AA3" s="18" t="s">
        <v>280</v>
      </c>
      <c r="AB3" s="18" t="s">
        <v>118</v>
      </c>
      <c r="AC3" s="18" t="s">
        <v>111</v>
      </c>
      <c r="AD3" s="15" t="s">
        <v>112</v>
      </c>
      <c r="AE3" s="18">
        <v>1</v>
      </c>
      <c r="AF3" s="18">
        <v>19572</v>
      </c>
      <c r="AG3" s="18">
        <v>19572</v>
      </c>
      <c r="AH3" s="18">
        <v>22409.94</v>
      </c>
      <c r="AI3" s="25">
        <v>40505</v>
      </c>
    </row>
    <row r="4" spans="2:35" x14ac:dyDescent="0.3">
      <c r="B4" s="18">
        <v>20046212</v>
      </c>
      <c r="C4" s="25">
        <v>42339</v>
      </c>
      <c r="D4" s="18">
        <v>0</v>
      </c>
      <c r="E4" s="18">
        <v>400993</v>
      </c>
      <c r="F4" s="18">
        <v>661958</v>
      </c>
      <c r="G4" s="25">
        <v>42339</v>
      </c>
      <c r="H4" s="18" t="s">
        <v>112</v>
      </c>
      <c r="I4" s="25" t="s">
        <v>112</v>
      </c>
      <c r="J4" s="18">
        <v>0</v>
      </c>
      <c r="K4" s="18">
        <v>3841</v>
      </c>
      <c r="L4" s="18">
        <v>919866966629</v>
      </c>
      <c r="M4" s="10" t="s">
        <v>1459</v>
      </c>
      <c r="N4" s="10" t="s">
        <v>1460</v>
      </c>
      <c r="O4" s="10" t="s">
        <v>112</v>
      </c>
      <c r="P4" s="18">
        <v>0</v>
      </c>
      <c r="Q4" s="18">
        <v>0</v>
      </c>
      <c r="R4" s="18">
        <v>27</v>
      </c>
      <c r="S4" s="10" t="s">
        <v>1461</v>
      </c>
      <c r="T4" s="10" t="s">
        <v>315</v>
      </c>
      <c r="U4" s="18">
        <v>100</v>
      </c>
      <c r="V4" s="18">
        <v>41559</v>
      </c>
      <c r="W4" s="18">
        <v>1</v>
      </c>
      <c r="X4" s="18">
        <v>1</v>
      </c>
      <c r="Y4" s="18" t="s">
        <v>112</v>
      </c>
      <c r="Z4" s="18">
        <v>0</v>
      </c>
      <c r="AA4" s="18" t="s">
        <v>112</v>
      </c>
      <c r="AB4" s="18" t="s">
        <v>1462</v>
      </c>
      <c r="AC4" s="18" t="s">
        <v>1463</v>
      </c>
      <c r="AD4" s="18" t="s">
        <v>112</v>
      </c>
      <c r="AE4" s="18">
        <v>60</v>
      </c>
      <c r="AF4" s="18">
        <v>100</v>
      </c>
      <c r="AG4" s="18">
        <v>6000</v>
      </c>
      <c r="AH4" s="18">
        <v>6000</v>
      </c>
      <c r="AI4" s="25">
        <v>41260</v>
      </c>
    </row>
    <row r="5" spans="2:35" x14ac:dyDescent="0.3">
      <c r="B5" s="18">
        <v>15004589</v>
      </c>
      <c r="C5" s="25">
        <v>42339</v>
      </c>
      <c r="D5" s="18">
        <v>0.14499999999999999</v>
      </c>
      <c r="E5" s="18">
        <v>400838</v>
      </c>
      <c r="F5" s="18">
        <v>661755</v>
      </c>
      <c r="G5" s="25">
        <v>42339</v>
      </c>
      <c r="H5" s="18" t="s">
        <v>112</v>
      </c>
      <c r="I5" s="25" t="s">
        <v>112</v>
      </c>
      <c r="J5" s="18">
        <v>0</v>
      </c>
      <c r="K5" s="18">
        <v>7195</v>
      </c>
      <c r="L5" s="18">
        <v>919873496734</v>
      </c>
      <c r="M5" s="10" t="s">
        <v>1464</v>
      </c>
      <c r="N5" s="10" t="s">
        <v>1465</v>
      </c>
      <c r="O5" s="10" t="s">
        <v>130</v>
      </c>
      <c r="P5" s="18">
        <v>0</v>
      </c>
      <c r="Q5" s="18">
        <v>0</v>
      </c>
      <c r="R5" s="18">
        <v>2449</v>
      </c>
      <c r="S5" s="10" t="s">
        <v>165</v>
      </c>
      <c r="U5" s="18">
        <v>200</v>
      </c>
      <c r="V5" s="18">
        <v>41547</v>
      </c>
      <c r="W5" s="18">
        <v>1</v>
      </c>
      <c r="X5" s="18">
        <v>1</v>
      </c>
      <c r="Y5" s="18" t="s">
        <v>112</v>
      </c>
      <c r="Z5" s="18">
        <v>0</v>
      </c>
      <c r="AA5" s="18" t="s">
        <v>112</v>
      </c>
      <c r="AB5" s="18" t="s">
        <v>118</v>
      </c>
      <c r="AC5" s="18" t="s">
        <v>111</v>
      </c>
      <c r="AD5" s="5" t="s">
        <v>453</v>
      </c>
      <c r="AE5" s="18">
        <v>1</v>
      </c>
      <c r="AF5" s="18">
        <v>200</v>
      </c>
      <c r="AG5" s="18">
        <v>200</v>
      </c>
      <c r="AH5" s="18">
        <v>229</v>
      </c>
      <c r="AI5" s="25">
        <v>41052</v>
      </c>
    </row>
    <row r="6" spans="2:35" x14ac:dyDescent="0.3">
      <c r="B6" s="18">
        <v>20046200</v>
      </c>
      <c r="C6" s="25">
        <v>42339</v>
      </c>
      <c r="D6" s="18">
        <v>0.14499999999999999</v>
      </c>
      <c r="E6" s="18">
        <v>400823</v>
      </c>
      <c r="F6" s="18">
        <v>661740</v>
      </c>
      <c r="G6" s="25">
        <v>42339</v>
      </c>
      <c r="H6" s="18">
        <v>376</v>
      </c>
      <c r="I6" s="25">
        <v>42714</v>
      </c>
      <c r="J6" s="18">
        <v>12</v>
      </c>
      <c r="K6" s="18">
        <v>7195</v>
      </c>
      <c r="L6" s="18">
        <v>919873496734</v>
      </c>
      <c r="M6" s="10" t="s">
        <v>1464</v>
      </c>
      <c r="N6" s="10" t="s">
        <v>1465</v>
      </c>
      <c r="O6" s="10" t="s">
        <v>130</v>
      </c>
      <c r="P6" s="18">
        <v>0</v>
      </c>
      <c r="Q6" s="18">
        <v>0</v>
      </c>
      <c r="R6" s="18">
        <v>3229</v>
      </c>
      <c r="S6" s="10" t="s">
        <v>174</v>
      </c>
      <c r="U6" s="18">
        <v>2199</v>
      </c>
      <c r="V6" s="18">
        <v>41547</v>
      </c>
      <c r="W6" s="18">
        <v>1</v>
      </c>
      <c r="X6" s="18">
        <v>1</v>
      </c>
      <c r="Y6" s="18">
        <v>733</v>
      </c>
      <c r="Z6" s="18">
        <v>0</v>
      </c>
      <c r="AA6" s="18" t="s">
        <v>175</v>
      </c>
      <c r="AB6" s="18" t="s">
        <v>118</v>
      </c>
      <c r="AC6" s="18" t="s">
        <v>111</v>
      </c>
      <c r="AD6" s="15" t="s">
        <v>453</v>
      </c>
      <c r="AE6" s="18">
        <v>1</v>
      </c>
      <c r="AF6" s="18">
        <v>26388</v>
      </c>
      <c r="AG6" s="18">
        <v>26388</v>
      </c>
      <c r="AH6" s="18">
        <v>30214.26</v>
      </c>
      <c r="AI6" s="25">
        <v>41052</v>
      </c>
    </row>
    <row r="7" spans="2:35" x14ac:dyDescent="0.3">
      <c r="B7" s="18">
        <v>20046216</v>
      </c>
      <c r="C7" s="25">
        <v>42339</v>
      </c>
      <c r="D7" s="18">
        <v>0.14499999999999999</v>
      </c>
      <c r="E7" s="18">
        <v>401013</v>
      </c>
      <c r="F7" s="18">
        <v>661990</v>
      </c>
      <c r="G7" s="25">
        <v>42340</v>
      </c>
      <c r="H7" s="18">
        <v>381</v>
      </c>
      <c r="I7" s="25">
        <v>42720</v>
      </c>
      <c r="J7" s="18">
        <v>12</v>
      </c>
      <c r="K7" s="18">
        <v>10650</v>
      </c>
      <c r="L7" s="18">
        <v>917204071283</v>
      </c>
      <c r="M7" s="10" t="s">
        <v>207</v>
      </c>
      <c r="N7" s="10" t="s">
        <v>208</v>
      </c>
      <c r="O7" s="10" t="s">
        <v>188</v>
      </c>
      <c r="P7" s="18">
        <v>0</v>
      </c>
      <c r="Q7" s="18">
        <v>0</v>
      </c>
      <c r="R7" s="18">
        <v>5</v>
      </c>
      <c r="S7" s="10" t="s">
        <v>123</v>
      </c>
      <c r="T7" s="10" t="s">
        <v>124</v>
      </c>
      <c r="U7" s="18">
        <v>699</v>
      </c>
      <c r="V7" s="18">
        <v>41563</v>
      </c>
      <c r="W7" s="18">
        <v>1</v>
      </c>
      <c r="X7" s="18">
        <v>1</v>
      </c>
      <c r="Y7" s="18">
        <v>1748</v>
      </c>
      <c r="Z7" s="18">
        <v>1398</v>
      </c>
      <c r="AA7" s="18" t="s">
        <v>172</v>
      </c>
      <c r="AB7" s="18" t="s">
        <v>115</v>
      </c>
      <c r="AC7" s="18" t="s">
        <v>111</v>
      </c>
      <c r="AD7" s="15" t="s">
        <v>316</v>
      </c>
      <c r="AE7" s="18">
        <v>1</v>
      </c>
      <c r="AF7" s="18">
        <v>6990</v>
      </c>
      <c r="AG7" s="18">
        <v>6990</v>
      </c>
      <c r="AH7" s="18">
        <v>8003.55</v>
      </c>
      <c r="AI7" s="25">
        <v>41215</v>
      </c>
    </row>
    <row r="8" spans="2:35" x14ac:dyDescent="0.3">
      <c r="B8" s="18">
        <v>20046239</v>
      </c>
      <c r="C8" s="25">
        <v>42339</v>
      </c>
      <c r="D8" s="18">
        <v>0.14499999999999999</v>
      </c>
      <c r="E8" s="18">
        <v>401179</v>
      </c>
      <c r="F8" s="18">
        <v>662192</v>
      </c>
      <c r="G8" s="25">
        <v>42340</v>
      </c>
      <c r="H8" s="18">
        <v>366</v>
      </c>
      <c r="I8" s="25">
        <v>42705</v>
      </c>
      <c r="J8" s="18">
        <v>12</v>
      </c>
      <c r="K8" s="18">
        <v>23013</v>
      </c>
      <c r="L8" s="18">
        <v>919728663333</v>
      </c>
      <c r="M8" s="10" t="s">
        <v>1466</v>
      </c>
      <c r="N8" s="10" t="s">
        <v>1467</v>
      </c>
      <c r="O8" s="10" t="s">
        <v>108</v>
      </c>
      <c r="P8" s="18">
        <v>0</v>
      </c>
      <c r="Q8" s="18">
        <v>0</v>
      </c>
      <c r="R8" s="18">
        <v>32</v>
      </c>
      <c r="S8" s="10" t="s">
        <v>133</v>
      </c>
      <c r="T8" s="10" t="s">
        <v>134</v>
      </c>
      <c r="U8" s="18">
        <v>999</v>
      </c>
      <c r="V8" s="18">
        <v>41586</v>
      </c>
      <c r="W8" s="18">
        <v>0</v>
      </c>
      <c r="X8" s="18">
        <v>0</v>
      </c>
      <c r="Y8" s="18">
        <v>0</v>
      </c>
      <c r="Z8" s="18">
        <v>0</v>
      </c>
      <c r="AA8" s="18" t="s">
        <v>141</v>
      </c>
      <c r="AB8" s="18" t="s">
        <v>118</v>
      </c>
      <c r="AC8" s="18" t="s">
        <v>111</v>
      </c>
      <c r="AD8" s="15" t="s">
        <v>534</v>
      </c>
      <c r="AE8" s="18">
        <v>1</v>
      </c>
      <c r="AF8" s="18">
        <v>11988</v>
      </c>
      <c r="AG8" s="18">
        <v>11988</v>
      </c>
      <c r="AH8" s="18">
        <v>13726.26</v>
      </c>
      <c r="AI8" s="25">
        <v>41607</v>
      </c>
    </row>
    <row r="9" spans="2:35" x14ac:dyDescent="0.3">
      <c r="B9" s="18">
        <v>20046210</v>
      </c>
      <c r="C9" s="25">
        <v>42339</v>
      </c>
      <c r="D9" s="18">
        <v>0.14499999999999999</v>
      </c>
      <c r="E9" s="18">
        <v>400965</v>
      </c>
      <c r="F9" s="18">
        <v>661926</v>
      </c>
      <c r="G9" s="25">
        <v>42339</v>
      </c>
      <c r="H9" s="18">
        <v>396</v>
      </c>
      <c r="I9" s="25">
        <v>42734</v>
      </c>
      <c r="J9" s="18">
        <v>12</v>
      </c>
      <c r="K9" s="18">
        <v>37073</v>
      </c>
      <c r="L9" s="18">
        <v>919910941197</v>
      </c>
      <c r="M9" s="10" t="s">
        <v>1468</v>
      </c>
      <c r="N9" s="10" t="s">
        <v>1469</v>
      </c>
      <c r="O9" s="10" t="s">
        <v>305</v>
      </c>
      <c r="P9" s="18">
        <v>0</v>
      </c>
      <c r="Q9" s="18">
        <v>0</v>
      </c>
      <c r="R9" s="18">
        <v>2833</v>
      </c>
      <c r="S9" s="10" t="s">
        <v>113</v>
      </c>
      <c r="U9" s="18">
        <v>999</v>
      </c>
      <c r="V9" s="18">
        <v>41557</v>
      </c>
      <c r="W9" s="18">
        <v>0</v>
      </c>
      <c r="X9" s="18">
        <v>0</v>
      </c>
      <c r="Y9" s="18">
        <v>999</v>
      </c>
      <c r="Z9" s="18">
        <v>0</v>
      </c>
      <c r="AA9" s="18" t="s">
        <v>114</v>
      </c>
      <c r="AB9" s="18" t="s">
        <v>115</v>
      </c>
      <c r="AC9" s="18" t="s">
        <v>111</v>
      </c>
      <c r="AD9" s="18" t="s">
        <v>112</v>
      </c>
      <c r="AE9" s="18">
        <v>1</v>
      </c>
      <c r="AF9" s="18">
        <v>11988</v>
      </c>
      <c r="AG9" s="18">
        <v>11988</v>
      </c>
      <c r="AH9" s="18">
        <v>13726.26</v>
      </c>
      <c r="AI9" s="25">
        <v>41839</v>
      </c>
    </row>
    <row r="10" spans="2:35" x14ac:dyDescent="0.3">
      <c r="B10" s="18">
        <v>20046234</v>
      </c>
      <c r="C10" s="25">
        <v>42339</v>
      </c>
      <c r="D10" s="18">
        <v>0.14499999999999999</v>
      </c>
      <c r="E10" s="18">
        <v>401129</v>
      </c>
      <c r="F10" s="18">
        <v>662128</v>
      </c>
      <c r="G10" s="25">
        <v>42339</v>
      </c>
      <c r="H10" s="18">
        <v>182</v>
      </c>
      <c r="I10" s="25">
        <v>42520</v>
      </c>
      <c r="J10" s="18">
        <v>6</v>
      </c>
      <c r="K10" s="18">
        <v>37896</v>
      </c>
      <c r="L10" s="18">
        <v>919212222222</v>
      </c>
      <c r="M10" s="10" t="s">
        <v>216</v>
      </c>
      <c r="N10" s="10" t="s">
        <v>217</v>
      </c>
      <c r="O10" s="10" t="s">
        <v>218</v>
      </c>
      <c r="P10" s="18">
        <v>0</v>
      </c>
      <c r="Q10" s="18">
        <v>0</v>
      </c>
      <c r="R10" s="18">
        <v>11217</v>
      </c>
      <c r="S10" s="10" t="s">
        <v>1470</v>
      </c>
      <c r="T10" s="10" t="s">
        <v>1471</v>
      </c>
      <c r="U10" s="18">
        <v>2500</v>
      </c>
      <c r="V10" s="18">
        <v>41581</v>
      </c>
      <c r="W10" s="18">
        <v>0</v>
      </c>
      <c r="X10" s="18">
        <v>0</v>
      </c>
      <c r="Y10" s="18" t="s">
        <v>112</v>
      </c>
      <c r="Z10" s="18">
        <v>0</v>
      </c>
      <c r="AA10" s="18" t="s">
        <v>112</v>
      </c>
      <c r="AB10" s="18" t="s">
        <v>118</v>
      </c>
      <c r="AC10" s="18" t="s">
        <v>111</v>
      </c>
      <c r="AD10" s="5" t="s">
        <v>112</v>
      </c>
      <c r="AE10" s="18">
        <v>1</v>
      </c>
      <c r="AF10" s="18">
        <v>15000</v>
      </c>
      <c r="AG10" s="18">
        <v>15000</v>
      </c>
      <c r="AH10" s="18">
        <v>17175</v>
      </c>
      <c r="AI10" s="25">
        <v>42313</v>
      </c>
    </row>
    <row r="11" spans="2:35" x14ac:dyDescent="0.3">
      <c r="B11" s="18">
        <v>20046246</v>
      </c>
      <c r="C11" s="25">
        <v>42339</v>
      </c>
      <c r="D11" s="18">
        <v>0.14499999999999999</v>
      </c>
      <c r="E11" s="18">
        <v>401281</v>
      </c>
      <c r="F11" s="18">
        <v>662312</v>
      </c>
      <c r="G11" s="25">
        <v>42330</v>
      </c>
      <c r="H11" s="18">
        <v>366</v>
      </c>
      <c r="I11" s="25">
        <v>42695</v>
      </c>
      <c r="J11" s="18">
        <v>12</v>
      </c>
      <c r="K11" s="18">
        <v>40500</v>
      </c>
      <c r="L11" s="18">
        <v>919422555567</v>
      </c>
      <c r="M11" s="10" t="s">
        <v>480</v>
      </c>
      <c r="N11" s="10" t="s">
        <v>481</v>
      </c>
      <c r="O11" s="10" t="s">
        <v>108</v>
      </c>
      <c r="P11" s="18">
        <v>0</v>
      </c>
      <c r="Q11" s="18">
        <v>0</v>
      </c>
      <c r="R11" s="18">
        <v>32</v>
      </c>
      <c r="S11" s="10" t="s">
        <v>133</v>
      </c>
      <c r="T11" s="10" t="s">
        <v>134</v>
      </c>
      <c r="U11" s="18">
        <v>999</v>
      </c>
      <c r="V11" s="18">
        <v>41593</v>
      </c>
      <c r="W11" s="18">
        <v>0</v>
      </c>
      <c r="X11" s="18">
        <v>0</v>
      </c>
      <c r="Y11" s="18">
        <v>0</v>
      </c>
      <c r="Z11" s="18">
        <v>0</v>
      </c>
      <c r="AA11" s="18" t="s">
        <v>141</v>
      </c>
      <c r="AB11" s="18" t="s">
        <v>118</v>
      </c>
      <c r="AC11" s="18" t="s">
        <v>111</v>
      </c>
      <c r="AD11" s="5" t="s">
        <v>210</v>
      </c>
      <c r="AE11" s="18">
        <v>1</v>
      </c>
      <c r="AF11" s="18">
        <v>11988</v>
      </c>
      <c r="AG11" s="18">
        <v>11988</v>
      </c>
      <c r="AH11" s="18">
        <v>13726.26</v>
      </c>
      <c r="AI11" s="25">
        <v>41898</v>
      </c>
    </row>
    <row r="12" spans="2:35" x14ac:dyDescent="0.3">
      <c r="B12" s="18">
        <v>20046247</v>
      </c>
      <c r="C12" s="25">
        <v>42339</v>
      </c>
      <c r="D12" s="18">
        <v>0.14499999999999999</v>
      </c>
      <c r="E12" s="18">
        <v>401295</v>
      </c>
      <c r="F12" s="18">
        <v>662330</v>
      </c>
      <c r="G12" s="25">
        <v>42073</v>
      </c>
      <c r="H12" s="18">
        <v>8</v>
      </c>
      <c r="I12" s="25">
        <v>42080</v>
      </c>
      <c r="J12" s="18">
        <v>0.225352</v>
      </c>
      <c r="K12" s="18">
        <v>40775</v>
      </c>
      <c r="L12" s="18">
        <v>917708657414</v>
      </c>
      <c r="M12" s="10" t="s">
        <v>1472</v>
      </c>
      <c r="N12" s="10" t="s">
        <v>1473</v>
      </c>
      <c r="O12" s="10" t="s">
        <v>112</v>
      </c>
      <c r="P12" s="18">
        <v>0</v>
      </c>
      <c r="Q12" s="18">
        <v>0</v>
      </c>
      <c r="R12" s="18">
        <v>32</v>
      </c>
      <c r="S12" s="10" t="s">
        <v>133</v>
      </c>
      <c r="T12" s="10" t="s">
        <v>134</v>
      </c>
      <c r="U12" s="18">
        <v>999</v>
      </c>
      <c r="V12" s="18">
        <v>41594</v>
      </c>
      <c r="W12" s="18">
        <v>1</v>
      </c>
      <c r="X12" s="18">
        <v>1</v>
      </c>
      <c r="Y12" s="18" t="s">
        <v>112</v>
      </c>
      <c r="Z12" s="18">
        <v>0</v>
      </c>
      <c r="AA12" s="18" t="s">
        <v>112</v>
      </c>
      <c r="AB12" s="18" t="s">
        <v>118</v>
      </c>
      <c r="AC12" s="18" t="s">
        <v>111</v>
      </c>
      <c r="AD12" s="5" t="s">
        <v>112</v>
      </c>
      <c r="AE12" s="18">
        <v>1</v>
      </c>
      <c r="AF12" s="18">
        <v>225.12664799999999</v>
      </c>
      <c r="AG12" s="18">
        <v>225.12664799999999</v>
      </c>
      <c r="AH12" s="18">
        <v>257.77001195999998</v>
      </c>
      <c r="AI12" s="25">
        <v>42339</v>
      </c>
    </row>
    <row r="13" spans="2:35" x14ac:dyDescent="0.3">
      <c r="B13" s="18">
        <v>20046245</v>
      </c>
      <c r="C13" s="25">
        <v>42339</v>
      </c>
      <c r="D13" s="18">
        <v>0.14499999999999999</v>
      </c>
      <c r="E13" s="18">
        <v>401267</v>
      </c>
      <c r="F13" s="18">
        <v>662298</v>
      </c>
      <c r="G13" s="25">
        <v>42341</v>
      </c>
      <c r="H13" s="18">
        <v>366</v>
      </c>
      <c r="I13" s="25">
        <v>42706</v>
      </c>
      <c r="J13" s="18">
        <v>12</v>
      </c>
      <c r="K13" s="18">
        <v>41451</v>
      </c>
      <c r="L13" s="18">
        <v>919873455745</v>
      </c>
      <c r="M13" s="10" t="s">
        <v>1474</v>
      </c>
      <c r="N13" s="10" t="s">
        <v>1475</v>
      </c>
      <c r="O13" s="10" t="s">
        <v>130</v>
      </c>
      <c r="P13" s="18">
        <v>0</v>
      </c>
      <c r="Q13" s="18">
        <v>0</v>
      </c>
      <c r="R13" s="18">
        <v>32</v>
      </c>
      <c r="S13" s="10" t="s">
        <v>133</v>
      </c>
      <c r="T13" s="10" t="s">
        <v>134</v>
      </c>
      <c r="U13" s="18">
        <v>999</v>
      </c>
      <c r="V13" s="18">
        <v>41592</v>
      </c>
      <c r="W13" s="18">
        <v>1</v>
      </c>
      <c r="X13" s="18">
        <v>1</v>
      </c>
      <c r="Y13" s="18">
        <v>0</v>
      </c>
      <c r="Z13" s="18">
        <v>0</v>
      </c>
      <c r="AA13" s="18" t="s">
        <v>141</v>
      </c>
      <c r="AB13" s="18" t="s">
        <v>118</v>
      </c>
      <c r="AC13" s="18" t="s">
        <v>111</v>
      </c>
      <c r="AD13" s="5" t="s">
        <v>213</v>
      </c>
      <c r="AE13" s="18">
        <v>1</v>
      </c>
      <c r="AF13" s="18">
        <v>11988</v>
      </c>
      <c r="AG13" s="18">
        <v>11988</v>
      </c>
      <c r="AH13" s="18">
        <v>13726.26</v>
      </c>
      <c r="AI13" s="25">
        <v>41909</v>
      </c>
    </row>
    <row r="14" spans="2:35" x14ac:dyDescent="0.3">
      <c r="B14" s="18">
        <v>20046206</v>
      </c>
      <c r="C14" s="25">
        <v>42339</v>
      </c>
      <c r="D14" s="18">
        <v>0.14499999999999999</v>
      </c>
      <c r="E14" s="18">
        <v>400885</v>
      </c>
      <c r="F14" s="18">
        <v>661830</v>
      </c>
      <c r="G14" s="25">
        <v>42344</v>
      </c>
      <c r="H14" s="18">
        <v>366</v>
      </c>
      <c r="I14" s="25">
        <v>42709</v>
      </c>
      <c r="J14" s="18">
        <v>12</v>
      </c>
      <c r="K14" s="18">
        <v>41737</v>
      </c>
      <c r="L14" s="18">
        <v>919953001858</v>
      </c>
      <c r="M14" s="10" t="s">
        <v>1476</v>
      </c>
      <c r="N14" s="10" t="s">
        <v>1477</v>
      </c>
      <c r="O14" s="10" t="s">
        <v>162</v>
      </c>
      <c r="P14" s="18">
        <v>0</v>
      </c>
      <c r="Q14" s="18">
        <v>0</v>
      </c>
      <c r="R14" s="18">
        <v>32</v>
      </c>
      <c r="S14" s="10" t="s">
        <v>133</v>
      </c>
      <c r="T14" s="10" t="s">
        <v>134</v>
      </c>
      <c r="U14" s="18">
        <v>999</v>
      </c>
      <c r="V14" s="18">
        <v>41553</v>
      </c>
      <c r="W14" s="18">
        <v>0</v>
      </c>
      <c r="X14" s="18">
        <v>0</v>
      </c>
      <c r="Y14" s="18">
        <v>0</v>
      </c>
      <c r="Z14" s="18">
        <v>0</v>
      </c>
      <c r="AA14" s="18" t="s">
        <v>141</v>
      </c>
      <c r="AB14" s="18" t="s">
        <v>118</v>
      </c>
      <c r="AC14" s="18" t="s">
        <v>111</v>
      </c>
      <c r="AD14" s="5" t="s">
        <v>213</v>
      </c>
      <c r="AE14" s="18">
        <v>1</v>
      </c>
      <c r="AF14" s="18">
        <v>11988</v>
      </c>
      <c r="AG14" s="18">
        <v>11988</v>
      </c>
      <c r="AH14" s="18">
        <v>13726.26</v>
      </c>
      <c r="AI14" s="25">
        <v>41912</v>
      </c>
    </row>
    <row r="15" spans="2:35" x14ac:dyDescent="0.3">
      <c r="B15" s="18">
        <v>20046204</v>
      </c>
      <c r="C15" s="25">
        <v>42339</v>
      </c>
      <c r="D15" s="18">
        <v>0.14499999999999999</v>
      </c>
      <c r="E15" s="18">
        <v>400855</v>
      </c>
      <c r="F15" s="18">
        <v>661790</v>
      </c>
      <c r="G15" s="25">
        <v>42307</v>
      </c>
      <c r="H15" s="18">
        <v>366</v>
      </c>
      <c r="I15" s="25">
        <v>42672</v>
      </c>
      <c r="J15" s="18">
        <v>12</v>
      </c>
      <c r="K15" s="18">
        <v>42601</v>
      </c>
      <c r="L15" s="18">
        <v>919823581017</v>
      </c>
      <c r="M15" s="10" t="s">
        <v>1478</v>
      </c>
      <c r="N15" s="10" t="s">
        <v>1479</v>
      </c>
      <c r="O15" s="10" t="s">
        <v>108</v>
      </c>
      <c r="P15" s="18">
        <v>0</v>
      </c>
      <c r="Q15" s="18">
        <v>0</v>
      </c>
      <c r="R15" s="18">
        <v>32</v>
      </c>
      <c r="S15" s="10" t="s">
        <v>133</v>
      </c>
      <c r="T15" s="10" t="s">
        <v>134</v>
      </c>
      <c r="U15" s="18">
        <v>999</v>
      </c>
      <c r="V15" s="18">
        <v>41550</v>
      </c>
      <c r="W15" s="18">
        <v>0</v>
      </c>
      <c r="X15" s="18">
        <v>0</v>
      </c>
      <c r="Y15" s="18">
        <v>0</v>
      </c>
      <c r="Z15" s="18">
        <v>0</v>
      </c>
      <c r="AA15" s="18" t="s">
        <v>141</v>
      </c>
      <c r="AB15" s="18" t="s">
        <v>118</v>
      </c>
      <c r="AC15" s="18" t="s">
        <v>111</v>
      </c>
      <c r="AD15" s="18" t="s">
        <v>112</v>
      </c>
      <c r="AE15" s="18">
        <v>1</v>
      </c>
      <c r="AF15" s="18">
        <v>11988</v>
      </c>
      <c r="AG15" s="18">
        <v>11988</v>
      </c>
      <c r="AH15" s="18">
        <v>13726.26</v>
      </c>
      <c r="AI15" s="25">
        <v>41933</v>
      </c>
    </row>
    <row r="16" spans="2:35" x14ac:dyDescent="0.3">
      <c r="B16" s="18">
        <v>20046211</v>
      </c>
      <c r="C16" s="25">
        <v>42339</v>
      </c>
      <c r="D16" s="18">
        <v>0.14499999999999999</v>
      </c>
      <c r="E16" s="18">
        <v>400979</v>
      </c>
      <c r="F16" s="18">
        <v>661942</v>
      </c>
      <c r="G16" s="25">
        <v>42343</v>
      </c>
      <c r="H16" s="18">
        <v>366</v>
      </c>
      <c r="I16" s="25">
        <v>42708</v>
      </c>
      <c r="J16" s="18">
        <v>12</v>
      </c>
      <c r="K16" s="18">
        <v>44888</v>
      </c>
      <c r="L16" s="18">
        <v>919910941197</v>
      </c>
      <c r="M16" s="10" t="s">
        <v>1480</v>
      </c>
      <c r="N16" s="10" t="s">
        <v>1469</v>
      </c>
      <c r="O16" s="10" t="s">
        <v>305</v>
      </c>
      <c r="P16" s="18">
        <v>0</v>
      </c>
      <c r="Q16" s="18">
        <v>0</v>
      </c>
      <c r="R16" s="18">
        <v>32</v>
      </c>
      <c r="S16" s="10" t="s">
        <v>133</v>
      </c>
      <c r="T16" s="10" t="s">
        <v>134</v>
      </c>
      <c r="U16" s="18">
        <v>999</v>
      </c>
      <c r="V16" s="18">
        <v>41558</v>
      </c>
      <c r="W16" s="18">
        <v>0</v>
      </c>
      <c r="X16" s="18">
        <v>0</v>
      </c>
      <c r="Y16" s="18">
        <v>0</v>
      </c>
      <c r="Z16" s="18">
        <v>0</v>
      </c>
      <c r="AA16" s="18" t="s">
        <v>141</v>
      </c>
      <c r="AB16" s="18" t="s">
        <v>118</v>
      </c>
      <c r="AC16" s="18" t="s">
        <v>111</v>
      </c>
      <c r="AD16" s="18" t="s">
        <v>112</v>
      </c>
      <c r="AE16" s="18">
        <v>1</v>
      </c>
      <c r="AF16" s="18">
        <v>11988</v>
      </c>
      <c r="AG16" s="18">
        <v>11988</v>
      </c>
      <c r="AH16" s="18">
        <v>13726.26</v>
      </c>
      <c r="AI16" s="25">
        <v>41971</v>
      </c>
    </row>
    <row r="17" spans="2:35" x14ac:dyDescent="0.3">
      <c r="B17" s="18">
        <v>20046233</v>
      </c>
      <c r="C17" s="25">
        <v>42339</v>
      </c>
      <c r="D17" s="18">
        <v>0.14000000000000001</v>
      </c>
      <c r="E17" s="18">
        <v>401124</v>
      </c>
      <c r="F17" s="18">
        <v>662123</v>
      </c>
      <c r="G17" s="25">
        <v>42656</v>
      </c>
      <c r="H17" s="18">
        <v>92</v>
      </c>
      <c r="I17" s="25">
        <v>42747</v>
      </c>
      <c r="J17" s="18">
        <v>3</v>
      </c>
      <c r="K17" s="18">
        <v>61047</v>
      </c>
      <c r="L17" s="18">
        <v>919825323057</v>
      </c>
      <c r="M17" s="10" t="s">
        <v>1481</v>
      </c>
      <c r="N17" s="10" t="s">
        <v>1482</v>
      </c>
      <c r="O17" s="10" t="s">
        <v>108</v>
      </c>
      <c r="P17" s="18">
        <v>0</v>
      </c>
      <c r="Q17" s="18">
        <v>0</v>
      </c>
      <c r="R17" s="18">
        <v>2833</v>
      </c>
      <c r="S17" s="10" t="s">
        <v>113</v>
      </c>
      <c r="U17" s="18">
        <v>999</v>
      </c>
      <c r="V17" s="18">
        <v>41580</v>
      </c>
      <c r="W17" s="18">
        <v>1</v>
      </c>
      <c r="X17" s="18">
        <v>1</v>
      </c>
      <c r="Y17" s="18">
        <v>2997</v>
      </c>
      <c r="Z17" s="18">
        <v>2997</v>
      </c>
      <c r="AA17" s="18" t="s">
        <v>182</v>
      </c>
      <c r="AB17" s="18" t="s">
        <v>118</v>
      </c>
      <c r="AC17" s="18" t="s">
        <v>111</v>
      </c>
      <c r="AD17" s="18" t="s">
        <v>112</v>
      </c>
      <c r="AE17" s="18">
        <v>1</v>
      </c>
      <c r="AF17" s="18">
        <v>0</v>
      </c>
      <c r="AG17" s="18">
        <v>0</v>
      </c>
      <c r="AH17" s="18">
        <v>0</v>
      </c>
      <c r="AI17" s="25">
        <v>42198</v>
      </c>
    </row>
    <row r="18" spans="2:35" x14ac:dyDescent="0.3">
      <c r="B18" s="18">
        <v>20045521</v>
      </c>
      <c r="C18" s="25">
        <v>42339</v>
      </c>
      <c r="D18" s="18">
        <v>0.14499999999999999</v>
      </c>
      <c r="E18" s="18">
        <v>394408</v>
      </c>
      <c r="F18" s="18">
        <v>654565</v>
      </c>
      <c r="G18" s="25">
        <v>42336</v>
      </c>
      <c r="H18" s="18">
        <v>182</v>
      </c>
      <c r="I18" s="25">
        <v>42517</v>
      </c>
      <c r="J18" s="18">
        <v>6</v>
      </c>
      <c r="K18" s="18">
        <v>61184</v>
      </c>
      <c r="L18" s="18">
        <v>919489030036</v>
      </c>
      <c r="M18" s="10" t="s">
        <v>1483</v>
      </c>
      <c r="N18" s="10" t="s">
        <v>1484</v>
      </c>
      <c r="O18" s="10" t="s">
        <v>214</v>
      </c>
      <c r="P18" s="18">
        <v>0</v>
      </c>
      <c r="Q18" s="18">
        <v>0</v>
      </c>
      <c r="R18" s="18">
        <v>10882</v>
      </c>
      <c r="S18" s="10" t="s">
        <v>1485</v>
      </c>
      <c r="T18" s="10" t="s">
        <v>1486</v>
      </c>
      <c r="U18" s="18">
        <v>3000</v>
      </c>
      <c r="V18" s="18">
        <v>41551</v>
      </c>
      <c r="W18" s="18">
        <v>0</v>
      </c>
      <c r="X18" s="18">
        <v>0</v>
      </c>
      <c r="Y18" s="18">
        <v>2700</v>
      </c>
      <c r="Z18" s="18">
        <v>2700</v>
      </c>
      <c r="AA18" s="18" t="s">
        <v>563</v>
      </c>
      <c r="AB18" s="18" t="s">
        <v>118</v>
      </c>
      <c r="AC18" s="18" t="s">
        <v>111</v>
      </c>
      <c r="AD18" s="18" t="s">
        <v>112</v>
      </c>
      <c r="AE18" s="18">
        <v>1</v>
      </c>
      <c r="AF18" s="18">
        <v>15300</v>
      </c>
      <c r="AG18" s="18">
        <v>15300</v>
      </c>
      <c r="AH18" s="18">
        <v>17518.5</v>
      </c>
      <c r="AI18" s="25">
        <v>42179</v>
      </c>
    </row>
    <row r="19" spans="2:35" x14ac:dyDescent="0.3">
      <c r="B19" s="18">
        <v>20046229</v>
      </c>
      <c r="C19" s="25">
        <v>42339</v>
      </c>
      <c r="D19" s="18">
        <v>0.14000000000000001</v>
      </c>
      <c r="E19" s="18">
        <v>401105</v>
      </c>
      <c r="F19" s="18">
        <v>662104</v>
      </c>
      <c r="G19" s="25">
        <v>42675</v>
      </c>
      <c r="H19" s="18">
        <v>92</v>
      </c>
      <c r="I19" s="25">
        <v>42766</v>
      </c>
      <c r="J19" s="18">
        <v>3</v>
      </c>
      <c r="K19" s="18">
        <v>75865</v>
      </c>
      <c r="L19" s="18">
        <v>919974453643</v>
      </c>
      <c r="M19" s="10" t="s">
        <v>1487</v>
      </c>
      <c r="N19" s="10" t="s">
        <v>1488</v>
      </c>
      <c r="O19" s="10" t="s">
        <v>108</v>
      </c>
      <c r="P19" s="18">
        <v>0</v>
      </c>
      <c r="Q19" s="18">
        <v>0</v>
      </c>
      <c r="R19" s="18">
        <v>3217</v>
      </c>
      <c r="S19" s="10" t="s">
        <v>186</v>
      </c>
      <c r="U19" s="18">
        <v>2999</v>
      </c>
      <c r="V19" s="18">
        <v>41576</v>
      </c>
      <c r="W19" s="18">
        <v>1</v>
      </c>
      <c r="X19" s="18">
        <v>1</v>
      </c>
      <c r="Y19" s="18">
        <v>8997</v>
      </c>
      <c r="Z19" s="18">
        <v>8997</v>
      </c>
      <c r="AA19" s="18" t="s">
        <v>182</v>
      </c>
      <c r="AB19" s="18" t="s">
        <v>118</v>
      </c>
      <c r="AC19" s="18" t="s">
        <v>111</v>
      </c>
      <c r="AD19" s="18" t="s">
        <v>112</v>
      </c>
      <c r="AE19" s="18">
        <v>1</v>
      </c>
      <c r="AF19" s="18">
        <v>0</v>
      </c>
      <c r="AG19" s="18">
        <v>0</v>
      </c>
      <c r="AH19" s="18">
        <v>0</v>
      </c>
      <c r="AI19" s="25">
        <v>42206</v>
      </c>
    </row>
    <row r="20" spans="2:35" x14ac:dyDescent="0.3">
      <c r="B20" s="18">
        <v>20046228</v>
      </c>
      <c r="C20" s="25">
        <v>42339</v>
      </c>
      <c r="D20" s="18">
        <v>0.14000000000000001</v>
      </c>
      <c r="E20" s="18">
        <v>401097</v>
      </c>
      <c r="F20" s="18">
        <v>662096</v>
      </c>
      <c r="G20" s="25">
        <v>42764</v>
      </c>
      <c r="H20" s="18">
        <v>181</v>
      </c>
      <c r="I20" s="25">
        <v>42944</v>
      </c>
      <c r="J20" s="18">
        <v>6</v>
      </c>
      <c r="K20" s="18">
        <v>76312</v>
      </c>
      <c r="L20" s="18">
        <v>919426362011</v>
      </c>
      <c r="M20" s="10" t="s">
        <v>1489</v>
      </c>
      <c r="N20" s="10" t="s">
        <v>1490</v>
      </c>
      <c r="O20" s="10" t="s">
        <v>108</v>
      </c>
      <c r="P20" s="18">
        <v>0</v>
      </c>
      <c r="Q20" s="18">
        <v>0</v>
      </c>
      <c r="R20" s="18">
        <v>2833</v>
      </c>
      <c r="S20" s="10" t="s">
        <v>113</v>
      </c>
      <c r="U20" s="18">
        <v>999</v>
      </c>
      <c r="V20" s="18">
        <v>41575</v>
      </c>
      <c r="W20" s="18">
        <v>1</v>
      </c>
      <c r="X20" s="18">
        <v>1</v>
      </c>
      <c r="Y20" s="18">
        <v>5994</v>
      </c>
      <c r="Z20" s="18">
        <v>5994</v>
      </c>
      <c r="AA20" s="18" t="s">
        <v>182</v>
      </c>
      <c r="AB20" s="18" t="s">
        <v>118</v>
      </c>
      <c r="AC20" s="18" t="s">
        <v>111</v>
      </c>
      <c r="AD20" s="18" t="s">
        <v>112</v>
      </c>
      <c r="AE20" s="18">
        <v>1</v>
      </c>
      <c r="AF20" s="18">
        <v>0</v>
      </c>
      <c r="AG20" s="18">
        <v>0</v>
      </c>
      <c r="AH20" s="18">
        <v>0</v>
      </c>
      <c r="AI20" s="25">
        <v>42248</v>
      </c>
    </row>
    <row r="21" spans="2:35" x14ac:dyDescent="0.3">
      <c r="B21" s="18">
        <v>20046226</v>
      </c>
      <c r="C21" s="25">
        <v>42339</v>
      </c>
      <c r="D21" s="18">
        <v>0.14000000000000001</v>
      </c>
      <c r="E21" s="18">
        <v>401087</v>
      </c>
      <c r="F21" s="18">
        <v>662086</v>
      </c>
      <c r="G21" s="25">
        <v>42701</v>
      </c>
      <c r="H21" s="18">
        <v>92</v>
      </c>
      <c r="I21" s="25">
        <v>42792</v>
      </c>
      <c r="J21" s="18">
        <v>3</v>
      </c>
      <c r="K21" s="18">
        <v>79205</v>
      </c>
      <c r="L21" s="18">
        <v>919825177090</v>
      </c>
      <c r="M21" s="10" t="s">
        <v>1491</v>
      </c>
      <c r="N21" s="10" t="s">
        <v>1492</v>
      </c>
      <c r="O21" s="10" t="s">
        <v>194</v>
      </c>
      <c r="P21" s="18">
        <v>0</v>
      </c>
      <c r="Q21" s="18">
        <v>0</v>
      </c>
      <c r="R21" s="18">
        <v>2835</v>
      </c>
      <c r="S21" s="10" t="s">
        <v>167</v>
      </c>
      <c r="U21" s="18">
        <v>2499</v>
      </c>
      <c r="V21" s="18">
        <v>41573</v>
      </c>
      <c r="W21" s="18">
        <v>1</v>
      </c>
      <c r="X21" s="18">
        <v>1</v>
      </c>
      <c r="Y21" s="18">
        <v>7497</v>
      </c>
      <c r="Z21" s="18">
        <v>7497</v>
      </c>
      <c r="AA21" s="18" t="s">
        <v>182</v>
      </c>
      <c r="AB21" s="18" t="s">
        <v>118</v>
      </c>
      <c r="AC21" s="18" t="s">
        <v>111</v>
      </c>
      <c r="AD21" s="18" t="s">
        <v>112</v>
      </c>
      <c r="AE21" s="18">
        <v>1</v>
      </c>
      <c r="AF21" s="18">
        <v>0</v>
      </c>
      <c r="AG21" s="18">
        <v>0</v>
      </c>
      <c r="AH21" s="18">
        <v>0</v>
      </c>
      <c r="AI21" s="25">
        <v>42226</v>
      </c>
    </row>
    <row r="22" spans="2:35" x14ac:dyDescent="0.3">
      <c r="B22" s="18">
        <v>20046218</v>
      </c>
      <c r="C22" s="25">
        <v>42339</v>
      </c>
      <c r="D22" s="18">
        <v>0.14000000000000001</v>
      </c>
      <c r="E22" s="18">
        <v>401041</v>
      </c>
      <c r="F22" s="18">
        <v>662040</v>
      </c>
      <c r="G22" s="25">
        <v>42702</v>
      </c>
      <c r="H22" s="18">
        <v>92</v>
      </c>
      <c r="I22" s="25">
        <v>42793</v>
      </c>
      <c r="J22" s="18">
        <v>3</v>
      </c>
      <c r="K22" s="18">
        <v>79378</v>
      </c>
      <c r="L22" s="18">
        <v>919824069036</v>
      </c>
      <c r="M22" s="10" t="s">
        <v>1493</v>
      </c>
      <c r="N22" s="10" t="s">
        <v>1494</v>
      </c>
      <c r="O22" s="10" t="s">
        <v>122</v>
      </c>
      <c r="P22" s="18">
        <v>0</v>
      </c>
      <c r="Q22" s="18">
        <v>0</v>
      </c>
      <c r="R22" s="18">
        <v>2835</v>
      </c>
      <c r="S22" s="10" t="s">
        <v>167</v>
      </c>
      <c r="U22" s="18">
        <v>2499</v>
      </c>
      <c r="V22" s="18">
        <v>41565</v>
      </c>
      <c r="W22" s="18">
        <v>1</v>
      </c>
      <c r="X22" s="18">
        <v>1</v>
      </c>
      <c r="Y22" s="18">
        <v>7497</v>
      </c>
      <c r="Z22" s="18">
        <v>7497</v>
      </c>
      <c r="AA22" s="18" t="s">
        <v>182</v>
      </c>
      <c r="AB22" s="18" t="s">
        <v>118</v>
      </c>
      <c r="AC22" s="18" t="s">
        <v>111</v>
      </c>
      <c r="AD22" s="18" t="s">
        <v>112</v>
      </c>
      <c r="AE22" s="18">
        <v>1</v>
      </c>
      <c r="AF22" s="18">
        <v>0</v>
      </c>
      <c r="AG22" s="18">
        <v>0</v>
      </c>
      <c r="AH22" s="18">
        <v>0</v>
      </c>
      <c r="AI22" s="25">
        <v>42230</v>
      </c>
    </row>
    <row r="23" spans="2:35" x14ac:dyDescent="0.3">
      <c r="B23" s="18">
        <v>20046219</v>
      </c>
      <c r="C23" s="25">
        <v>42339</v>
      </c>
      <c r="D23" s="18">
        <v>0.14000000000000001</v>
      </c>
      <c r="E23" s="18">
        <v>401046</v>
      </c>
      <c r="F23" s="18">
        <v>662045</v>
      </c>
      <c r="G23" s="25">
        <v>42787</v>
      </c>
      <c r="H23" s="18">
        <v>89</v>
      </c>
      <c r="I23" s="25">
        <v>42875</v>
      </c>
      <c r="J23" s="18">
        <v>3</v>
      </c>
      <c r="K23" s="18">
        <v>79848</v>
      </c>
      <c r="L23" s="18">
        <v>919825045429</v>
      </c>
      <c r="M23" s="10" t="s">
        <v>1495</v>
      </c>
      <c r="N23" s="10" t="s">
        <v>1496</v>
      </c>
      <c r="O23" s="10" t="s">
        <v>246</v>
      </c>
      <c r="P23" s="18">
        <v>0</v>
      </c>
      <c r="Q23" s="18">
        <v>0</v>
      </c>
      <c r="R23" s="18">
        <v>2833</v>
      </c>
      <c r="S23" s="10" t="s">
        <v>113</v>
      </c>
      <c r="U23" s="18">
        <v>999</v>
      </c>
      <c r="V23" s="18">
        <v>41566</v>
      </c>
      <c r="W23" s="18">
        <v>1</v>
      </c>
      <c r="X23" s="18">
        <v>1</v>
      </c>
      <c r="Y23" s="18">
        <v>2997</v>
      </c>
      <c r="Z23" s="18">
        <v>2997</v>
      </c>
      <c r="AA23" s="18" t="s">
        <v>182</v>
      </c>
      <c r="AB23" s="18" t="s">
        <v>118</v>
      </c>
      <c r="AC23" s="18" t="s">
        <v>111</v>
      </c>
      <c r="AD23" s="18" t="s">
        <v>112</v>
      </c>
      <c r="AE23" s="18">
        <v>1</v>
      </c>
      <c r="AF23" s="18">
        <v>0</v>
      </c>
      <c r="AG23" s="18">
        <v>0</v>
      </c>
      <c r="AH23" s="18">
        <v>0</v>
      </c>
      <c r="AI23" s="25">
        <v>42234</v>
      </c>
    </row>
    <row r="24" spans="2:35" x14ac:dyDescent="0.3">
      <c r="B24" s="18">
        <v>20046230</v>
      </c>
      <c r="C24" s="25">
        <v>42339</v>
      </c>
      <c r="D24" s="18">
        <v>0.14000000000000001</v>
      </c>
      <c r="E24" s="18">
        <v>401109</v>
      </c>
      <c r="F24" s="18">
        <v>662108</v>
      </c>
      <c r="G24" s="25">
        <v>42711</v>
      </c>
      <c r="H24" s="18">
        <v>90</v>
      </c>
      <c r="I24" s="25">
        <v>42800</v>
      </c>
      <c r="J24" s="18">
        <v>3</v>
      </c>
      <c r="K24" s="18">
        <v>82359</v>
      </c>
      <c r="L24" s="18">
        <v>917202061068</v>
      </c>
      <c r="M24" s="10" t="s">
        <v>1497</v>
      </c>
      <c r="N24" s="10" t="s">
        <v>1498</v>
      </c>
      <c r="O24" s="10" t="s">
        <v>108</v>
      </c>
      <c r="P24" s="18">
        <v>0</v>
      </c>
      <c r="Q24" s="18">
        <v>0</v>
      </c>
      <c r="R24" s="18">
        <v>2833</v>
      </c>
      <c r="S24" s="10" t="s">
        <v>113</v>
      </c>
      <c r="U24" s="18">
        <v>999</v>
      </c>
      <c r="V24" s="18">
        <v>41577</v>
      </c>
      <c r="W24" s="18">
        <v>1</v>
      </c>
      <c r="X24" s="18">
        <v>1</v>
      </c>
      <c r="Y24" s="18">
        <v>2997</v>
      </c>
      <c r="Z24" s="18">
        <v>2997</v>
      </c>
      <c r="AA24" s="18" t="s">
        <v>182</v>
      </c>
      <c r="AB24" s="18" t="s">
        <v>118</v>
      </c>
      <c r="AC24" s="18" t="s">
        <v>111</v>
      </c>
      <c r="AD24" s="18" t="s">
        <v>112</v>
      </c>
      <c r="AE24" s="18">
        <v>1</v>
      </c>
      <c r="AF24" s="18">
        <v>0</v>
      </c>
      <c r="AG24" s="18">
        <v>0</v>
      </c>
      <c r="AH24" s="18">
        <v>0</v>
      </c>
      <c r="AI24" s="25">
        <v>42247</v>
      </c>
    </row>
    <row r="25" spans="2:35" x14ac:dyDescent="0.3">
      <c r="B25" s="18">
        <v>20046242</v>
      </c>
      <c r="C25" s="25">
        <v>42339</v>
      </c>
      <c r="D25" s="18">
        <v>0.14499999999999999</v>
      </c>
      <c r="E25" s="18">
        <v>401223</v>
      </c>
      <c r="F25" s="18">
        <v>662250</v>
      </c>
      <c r="G25" s="25">
        <v>42339</v>
      </c>
      <c r="H25" s="18">
        <v>376</v>
      </c>
      <c r="I25" s="25">
        <v>42714</v>
      </c>
      <c r="J25" s="18">
        <v>12</v>
      </c>
      <c r="K25" s="18">
        <v>82874</v>
      </c>
      <c r="L25" s="18">
        <v>917389472721</v>
      </c>
      <c r="M25" s="10" t="s">
        <v>612</v>
      </c>
      <c r="N25" s="10" t="s">
        <v>613</v>
      </c>
      <c r="O25" s="10" t="s">
        <v>286</v>
      </c>
      <c r="P25" s="18">
        <v>0</v>
      </c>
      <c r="Q25" s="18">
        <v>0</v>
      </c>
      <c r="R25" s="18">
        <v>2835</v>
      </c>
      <c r="S25" s="10" t="s">
        <v>167</v>
      </c>
      <c r="U25" s="18">
        <v>2499</v>
      </c>
      <c r="V25" s="18">
        <v>41589</v>
      </c>
      <c r="W25" s="18">
        <v>0</v>
      </c>
      <c r="X25" s="18">
        <v>0</v>
      </c>
      <c r="Y25" s="18">
        <v>833</v>
      </c>
      <c r="Z25" s="18">
        <v>0</v>
      </c>
      <c r="AA25" s="18" t="s">
        <v>145</v>
      </c>
      <c r="AB25" s="18" t="s">
        <v>115</v>
      </c>
      <c r="AC25" s="18" t="s">
        <v>111</v>
      </c>
      <c r="AD25" s="18" t="s">
        <v>112</v>
      </c>
      <c r="AE25" s="18">
        <v>1</v>
      </c>
      <c r="AF25" s="18">
        <v>29988</v>
      </c>
      <c r="AG25" s="18">
        <v>29988</v>
      </c>
      <c r="AH25" s="18">
        <v>34336.26</v>
      </c>
      <c r="AI25" s="25">
        <v>42254</v>
      </c>
    </row>
    <row r="26" spans="2:35" x14ac:dyDescent="0.3">
      <c r="B26" s="18">
        <v>20046196</v>
      </c>
      <c r="C26" s="25">
        <v>42339</v>
      </c>
      <c r="D26" s="18">
        <v>0.14499999999999999</v>
      </c>
      <c r="E26" s="18">
        <v>400767</v>
      </c>
      <c r="F26" s="18">
        <v>661684</v>
      </c>
      <c r="G26" s="25">
        <v>42339</v>
      </c>
      <c r="H26" s="18">
        <v>396</v>
      </c>
      <c r="I26" s="25">
        <v>42734</v>
      </c>
      <c r="J26" s="18">
        <v>12</v>
      </c>
      <c r="K26" s="18">
        <v>83485</v>
      </c>
      <c r="L26" s="18">
        <v>919900636347</v>
      </c>
      <c r="M26" s="10" t="s">
        <v>317</v>
      </c>
      <c r="N26" s="10" t="s">
        <v>1499</v>
      </c>
      <c r="O26" s="10" t="s">
        <v>130</v>
      </c>
      <c r="P26" s="18">
        <v>0</v>
      </c>
      <c r="Q26" s="18">
        <v>0</v>
      </c>
      <c r="R26" s="18">
        <v>2837</v>
      </c>
      <c r="S26" s="10" t="s">
        <v>200</v>
      </c>
      <c r="U26" s="18">
        <v>1999</v>
      </c>
      <c r="V26" s="18">
        <v>41543</v>
      </c>
      <c r="W26" s="18">
        <v>0</v>
      </c>
      <c r="X26" s="18">
        <v>0</v>
      </c>
      <c r="Y26" s="18">
        <v>1999</v>
      </c>
      <c r="Z26" s="18">
        <v>0</v>
      </c>
      <c r="AA26" s="18" t="s">
        <v>114</v>
      </c>
      <c r="AB26" s="18" t="s">
        <v>115</v>
      </c>
      <c r="AC26" s="18" t="s">
        <v>111</v>
      </c>
      <c r="AD26" s="18" t="s">
        <v>112</v>
      </c>
      <c r="AE26" s="18">
        <v>1</v>
      </c>
      <c r="AF26" s="18">
        <v>23988</v>
      </c>
      <c r="AG26" s="18">
        <v>23988</v>
      </c>
      <c r="AH26" s="18">
        <v>27466.26</v>
      </c>
      <c r="AI26" s="25">
        <v>42339</v>
      </c>
    </row>
    <row r="27" spans="2:35" x14ac:dyDescent="0.3">
      <c r="B27" s="18">
        <v>20046225</v>
      </c>
      <c r="C27" s="25">
        <v>42339</v>
      </c>
      <c r="D27" s="18">
        <v>0.14000000000000001</v>
      </c>
      <c r="E27" s="18">
        <v>401082</v>
      </c>
      <c r="F27" s="18">
        <v>662081</v>
      </c>
      <c r="G27" s="25">
        <v>42909</v>
      </c>
      <c r="H27" s="18">
        <v>92</v>
      </c>
      <c r="I27" s="25">
        <v>43000</v>
      </c>
      <c r="J27" s="18">
        <v>3</v>
      </c>
      <c r="K27" s="18">
        <v>84233</v>
      </c>
      <c r="L27" s="18">
        <v>918866482026</v>
      </c>
      <c r="M27" s="10" t="s">
        <v>1500</v>
      </c>
      <c r="N27" s="10" t="s">
        <v>1501</v>
      </c>
      <c r="O27" s="10" t="s">
        <v>108</v>
      </c>
      <c r="P27" s="18">
        <v>0</v>
      </c>
      <c r="Q27" s="18">
        <v>0</v>
      </c>
      <c r="R27" s="18">
        <v>2833</v>
      </c>
      <c r="S27" s="10" t="s">
        <v>113</v>
      </c>
      <c r="U27" s="18">
        <v>999</v>
      </c>
      <c r="V27" s="18">
        <v>41572</v>
      </c>
      <c r="W27" s="18">
        <v>1</v>
      </c>
      <c r="X27" s="18">
        <v>1</v>
      </c>
      <c r="Y27" s="18">
        <v>2997</v>
      </c>
      <c r="Z27" s="18">
        <v>2997</v>
      </c>
      <c r="AA27" s="18" t="s">
        <v>182</v>
      </c>
      <c r="AB27" s="18" t="s">
        <v>118</v>
      </c>
      <c r="AC27" s="18" t="s">
        <v>111</v>
      </c>
      <c r="AD27" s="18" t="s">
        <v>112</v>
      </c>
      <c r="AE27" s="18">
        <v>1</v>
      </c>
      <c r="AF27" s="18">
        <v>0</v>
      </c>
      <c r="AG27" s="18">
        <v>0</v>
      </c>
      <c r="AH27" s="18">
        <v>0</v>
      </c>
      <c r="AI27" s="25">
        <v>42263</v>
      </c>
    </row>
    <row r="28" spans="2:35" x14ac:dyDescent="0.3">
      <c r="B28" s="18">
        <v>20046222</v>
      </c>
      <c r="C28" s="25">
        <v>42339</v>
      </c>
      <c r="D28" s="18">
        <v>0.14000000000000001</v>
      </c>
      <c r="E28" s="18">
        <v>401064</v>
      </c>
      <c r="F28" s="18">
        <v>662063</v>
      </c>
      <c r="G28" s="25">
        <v>42738</v>
      </c>
      <c r="H28" s="18">
        <v>90</v>
      </c>
      <c r="I28" s="25">
        <v>42827</v>
      </c>
      <c r="J28" s="18">
        <v>3</v>
      </c>
      <c r="K28" s="18">
        <v>84346</v>
      </c>
      <c r="L28" s="18">
        <v>919825028900</v>
      </c>
      <c r="M28" s="10" t="s">
        <v>1502</v>
      </c>
      <c r="N28" s="10" t="s">
        <v>1503</v>
      </c>
      <c r="O28" s="10" t="s">
        <v>135</v>
      </c>
      <c r="P28" s="18">
        <v>0</v>
      </c>
      <c r="Q28" s="18">
        <v>0</v>
      </c>
      <c r="R28" s="18">
        <v>2835</v>
      </c>
      <c r="S28" s="10" t="s">
        <v>167</v>
      </c>
      <c r="U28" s="18">
        <v>2499</v>
      </c>
      <c r="V28" s="18">
        <v>41569</v>
      </c>
      <c r="W28" s="18">
        <v>1</v>
      </c>
      <c r="X28" s="18">
        <v>1</v>
      </c>
      <c r="Y28" s="18">
        <v>7497</v>
      </c>
      <c r="Z28" s="18">
        <v>7497</v>
      </c>
      <c r="AA28" s="18" t="s">
        <v>182</v>
      </c>
      <c r="AB28" s="18" t="s">
        <v>118</v>
      </c>
      <c r="AC28" s="18" t="s">
        <v>111</v>
      </c>
      <c r="AD28" s="18" t="s">
        <v>112</v>
      </c>
      <c r="AE28" s="18">
        <v>1</v>
      </c>
      <c r="AF28" s="18">
        <v>0</v>
      </c>
      <c r="AG28" s="18">
        <v>0</v>
      </c>
      <c r="AH28" s="18">
        <v>0</v>
      </c>
      <c r="AI28" s="25">
        <v>42266</v>
      </c>
    </row>
    <row r="29" spans="2:35" x14ac:dyDescent="0.3">
      <c r="B29" s="18">
        <v>20046232</v>
      </c>
      <c r="C29" s="25">
        <v>42339</v>
      </c>
      <c r="D29" s="18">
        <v>0.14000000000000001</v>
      </c>
      <c r="E29" s="18">
        <v>401119</v>
      </c>
      <c r="F29" s="18">
        <v>662118</v>
      </c>
      <c r="G29" s="25">
        <v>42684</v>
      </c>
      <c r="H29" s="18">
        <v>92</v>
      </c>
      <c r="I29" s="25">
        <v>42775</v>
      </c>
      <c r="J29" s="18">
        <v>3</v>
      </c>
      <c r="K29" s="18">
        <v>84829</v>
      </c>
      <c r="L29" s="18">
        <v>919427313089</v>
      </c>
      <c r="M29" s="10" t="s">
        <v>1504</v>
      </c>
      <c r="N29" s="10" t="s">
        <v>1505</v>
      </c>
      <c r="O29" s="10" t="s">
        <v>108</v>
      </c>
      <c r="P29" s="18">
        <v>0</v>
      </c>
      <c r="Q29" s="18">
        <v>0</v>
      </c>
      <c r="R29" s="18">
        <v>2835</v>
      </c>
      <c r="S29" s="10" t="s">
        <v>167</v>
      </c>
      <c r="U29" s="18">
        <v>2499</v>
      </c>
      <c r="V29" s="18">
        <v>41579</v>
      </c>
      <c r="W29" s="18">
        <v>1</v>
      </c>
      <c r="X29" s="18">
        <v>1</v>
      </c>
      <c r="Y29" s="18">
        <v>7497</v>
      </c>
      <c r="Z29" s="18">
        <v>7497</v>
      </c>
      <c r="AA29" s="18" t="s">
        <v>182</v>
      </c>
      <c r="AB29" s="18" t="s">
        <v>118</v>
      </c>
      <c r="AC29" s="18" t="s">
        <v>111</v>
      </c>
      <c r="AD29" s="18" t="s">
        <v>112</v>
      </c>
      <c r="AE29" s="18">
        <v>1</v>
      </c>
      <c r="AF29" s="18">
        <v>0</v>
      </c>
      <c r="AG29" s="18">
        <v>0</v>
      </c>
      <c r="AH29" s="18">
        <v>0</v>
      </c>
      <c r="AI29" s="25">
        <v>42266</v>
      </c>
    </row>
    <row r="30" spans="2:35" x14ac:dyDescent="0.3">
      <c r="B30" s="18">
        <v>20046227</v>
      </c>
      <c r="C30" s="25">
        <v>42339</v>
      </c>
      <c r="D30" s="18">
        <v>0.14000000000000001</v>
      </c>
      <c r="E30" s="18">
        <v>401092</v>
      </c>
      <c r="F30" s="18">
        <v>662091</v>
      </c>
      <c r="G30" s="25">
        <v>42732</v>
      </c>
      <c r="H30" s="18">
        <v>90</v>
      </c>
      <c r="I30" s="25">
        <v>42821</v>
      </c>
      <c r="J30" s="18">
        <v>3</v>
      </c>
      <c r="K30" s="18">
        <v>84941</v>
      </c>
      <c r="L30" s="18">
        <v>919825323602</v>
      </c>
      <c r="M30" s="10" t="s">
        <v>1506</v>
      </c>
      <c r="N30" s="10" t="s">
        <v>1507</v>
      </c>
      <c r="O30" s="10" t="s">
        <v>108</v>
      </c>
      <c r="P30" s="18">
        <v>0</v>
      </c>
      <c r="Q30" s="18">
        <v>0</v>
      </c>
      <c r="R30" s="18">
        <v>2833</v>
      </c>
      <c r="S30" s="10" t="s">
        <v>113</v>
      </c>
      <c r="U30" s="18">
        <v>999</v>
      </c>
      <c r="V30" s="18">
        <v>41574</v>
      </c>
      <c r="W30" s="18">
        <v>1</v>
      </c>
      <c r="X30" s="18">
        <v>1</v>
      </c>
      <c r="Y30" s="18">
        <v>2997</v>
      </c>
      <c r="Z30" s="18">
        <v>2997</v>
      </c>
      <c r="AA30" s="18" t="s">
        <v>182</v>
      </c>
      <c r="AB30" s="18" t="s">
        <v>118</v>
      </c>
      <c r="AC30" s="18" t="s">
        <v>111</v>
      </c>
      <c r="AD30" s="18" t="s">
        <v>112</v>
      </c>
      <c r="AE30" s="18">
        <v>1</v>
      </c>
      <c r="AF30" s="18">
        <v>0</v>
      </c>
      <c r="AG30" s="18">
        <v>0</v>
      </c>
      <c r="AH30" s="18">
        <v>0</v>
      </c>
      <c r="AI30" s="25">
        <v>42271</v>
      </c>
    </row>
    <row r="31" spans="2:35" x14ac:dyDescent="0.3">
      <c r="B31" s="18">
        <v>20046197</v>
      </c>
      <c r="C31" s="25">
        <v>42339</v>
      </c>
      <c r="D31" s="18">
        <v>0.14499999999999999</v>
      </c>
      <c r="E31" s="18">
        <v>400781</v>
      </c>
      <c r="F31" s="18">
        <v>661698</v>
      </c>
      <c r="G31" s="25">
        <v>42339</v>
      </c>
      <c r="H31" s="18">
        <v>396</v>
      </c>
      <c r="I31" s="25">
        <v>42734</v>
      </c>
      <c r="J31" s="18">
        <v>12</v>
      </c>
      <c r="K31" s="18">
        <v>85214</v>
      </c>
      <c r="L31" s="18">
        <v>918884728601</v>
      </c>
      <c r="M31" s="10" t="s">
        <v>1508</v>
      </c>
      <c r="N31" s="10" t="s">
        <v>1509</v>
      </c>
      <c r="O31" s="10" t="s">
        <v>120</v>
      </c>
      <c r="P31" s="18">
        <v>0</v>
      </c>
      <c r="Q31" s="18">
        <v>0</v>
      </c>
      <c r="R31" s="18">
        <v>2838</v>
      </c>
      <c r="S31" s="10" t="s">
        <v>589</v>
      </c>
      <c r="U31" s="18">
        <v>2499</v>
      </c>
      <c r="V31" s="18">
        <v>41544</v>
      </c>
      <c r="W31" s="18">
        <v>0</v>
      </c>
      <c r="X31" s="18">
        <v>0</v>
      </c>
      <c r="Y31" s="18">
        <v>2499</v>
      </c>
      <c r="Z31" s="18">
        <v>0</v>
      </c>
      <c r="AA31" s="18" t="s">
        <v>114</v>
      </c>
      <c r="AB31" s="18" t="s">
        <v>115</v>
      </c>
      <c r="AC31" s="18" t="s">
        <v>111</v>
      </c>
      <c r="AD31" s="18" t="s">
        <v>112</v>
      </c>
      <c r="AE31" s="18">
        <v>1</v>
      </c>
      <c r="AF31" s="18">
        <v>29988</v>
      </c>
      <c r="AG31" s="18">
        <v>29988</v>
      </c>
      <c r="AH31" s="18">
        <v>34336.26</v>
      </c>
      <c r="AI31" s="25">
        <v>42339</v>
      </c>
    </row>
    <row r="32" spans="2:35" x14ac:dyDescent="0.3">
      <c r="B32" s="18">
        <v>20046198</v>
      </c>
      <c r="C32" s="25">
        <v>42339</v>
      </c>
      <c r="D32" s="18">
        <v>0.14499999999999999</v>
      </c>
      <c r="E32" s="18">
        <v>400795</v>
      </c>
      <c r="F32" s="18">
        <v>661712</v>
      </c>
      <c r="G32" s="25">
        <v>42339</v>
      </c>
      <c r="H32" s="18">
        <v>396</v>
      </c>
      <c r="I32" s="25">
        <v>42734</v>
      </c>
      <c r="J32" s="18">
        <v>12</v>
      </c>
      <c r="K32" s="18">
        <v>85215</v>
      </c>
      <c r="L32" s="18">
        <v>918884728601</v>
      </c>
      <c r="M32" s="10" t="s">
        <v>1508</v>
      </c>
      <c r="N32" s="10" t="s">
        <v>560</v>
      </c>
      <c r="O32" s="10" t="s">
        <v>108</v>
      </c>
      <c r="P32" s="18">
        <v>0</v>
      </c>
      <c r="Q32" s="18">
        <v>0</v>
      </c>
      <c r="R32" s="18">
        <v>3218</v>
      </c>
      <c r="S32" s="10" t="s">
        <v>1510</v>
      </c>
      <c r="U32" s="18">
        <v>2499</v>
      </c>
      <c r="V32" s="18">
        <v>41545</v>
      </c>
      <c r="W32" s="18">
        <v>0</v>
      </c>
      <c r="X32" s="18">
        <v>0</v>
      </c>
      <c r="Y32" s="18">
        <v>2499</v>
      </c>
      <c r="Z32" s="18">
        <v>0</v>
      </c>
      <c r="AA32" s="18" t="s">
        <v>114</v>
      </c>
      <c r="AB32" s="18" t="s">
        <v>115</v>
      </c>
      <c r="AC32" s="18" t="s">
        <v>111</v>
      </c>
      <c r="AD32" s="18" t="s">
        <v>112</v>
      </c>
      <c r="AE32" s="18">
        <v>1</v>
      </c>
      <c r="AF32" s="18">
        <v>29988</v>
      </c>
      <c r="AG32" s="18">
        <v>29988</v>
      </c>
      <c r="AH32" s="18">
        <v>34336.26</v>
      </c>
      <c r="AI32" s="25">
        <v>42339</v>
      </c>
    </row>
    <row r="33" spans="2:35" x14ac:dyDescent="0.3">
      <c r="B33" s="18">
        <v>20046199</v>
      </c>
      <c r="C33" s="25">
        <v>42339</v>
      </c>
      <c r="D33" s="18">
        <v>0.14499999999999999</v>
      </c>
      <c r="E33" s="18">
        <v>400809</v>
      </c>
      <c r="F33" s="18">
        <v>661726</v>
      </c>
      <c r="G33" s="25">
        <v>42339</v>
      </c>
      <c r="H33" s="18">
        <v>396</v>
      </c>
      <c r="I33" s="25">
        <v>42734</v>
      </c>
      <c r="J33" s="18">
        <v>12</v>
      </c>
      <c r="K33" s="18">
        <v>85217</v>
      </c>
      <c r="L33" s="18">
        <v>918884728601</v>
      </c>
      <c r="M33" s="10" t="s">
        <v>1508</v>
      </c>
      <c r="N33" s="10" t="s">
        <v>1511</v>
      </c>
      <c r="O33" s="10" t="s">
        <v>164</v>
      </c>
      <c r="P33" s="18">
        <v>0</v>
      </c>
      <c r="Q33" s="18">
        <v>0</v>
      </c>
      <c r="R33" s="18">
        <v>2837</v>
      </c>
      <c r="S33" s="10" t="s">
        <v>200</v>
      </c>
      <c r="U33" s="18">
        <v>1999</v>
      </c>
      <c r="V33" s="18">
        <v>41546</v>
      </c>
      <c r="W33" s="18">
        <v>0</v>
      </c>
      <c r="X33" s="18">
        <v>0</v>
      </c>
      <c r="Y33" s="18">
        <v>1999</v>
      </c>
      <c r="Z33" s="18">
        <v>0</v>
      </c>
      <c r="AA33" s="18" t="s">
        <v>114</v>
      </c>
      <c r="AB33" s="18" t="s">
        <v>115</v>
      </c>
      <c r="AC33" s="18" t="s">
        <v>111</v>
      </c>
      <c r="AD33" s="18" t="s">
        <v>112</v>
      </c>
      <c r="AE33" s="18">
        <v>1</v>
      </c>
      <c r="AF33" s="18">
        <v>23988</v>
      </c>
      <c r="AG33" s="18">
        <v>23988</v>
      </c>
      <c r="AH33" s="18">
        <v>27466.26</v>
      </c>
      <c r="AI33" s="25">
        <v>42339</v>
      </c>
    </row>
    <row r="34" spans="2:35" x14ac:dyDescent="0.3">
      <c r="B34" s="18">
        <v>20046231</v>
      </c>
      <c r="C34" s="25">
        <v>42339</v>
      </c>
      <c r="D34" s="18">
        <v>0.14000000000000001</v>
      </c>
      <c r="E34" s="18">
        <v>401114</v>
      </c>
      <c r="F34" s="18">
        <v>662113</v>
      </c>
      <c r="G34" s="25">
        <v>42682</v>
      </c>
      <c r="H34" s="18">
        <v>92</v>
      </c>
      <c r="I34" s="25">
        <v>42773</v>
      </c>
      <c r="J34" s="18">
        <v>3</v>
      </c>
      <c r="K34" s="18">
        <v>85659</v>
      </c>
      <c r="L34" s="18">
        <v>919824465545</v>
      </c>
      <c r="M34" s="10" t="s">
        <v>1512</v>
      </c>
      <c r="N34" s="10" t="s">
        <v>1513</v>
      </c>
      <c r="O34" s="10" t="s">
        <v>130</v>
      </c>
      <c r="P34" s="18">
        <v>0</v>
      </c>
      <c r="Q34" s="18">
        <v>0</v>
      </c>
      <c r="R34" s="18">
        <v>2835</v>
      </c>
      <c r="S34" s="10" t="s">
        <v>167</v>
      </c>
      <c r="U34" s="18">
        <v>2499</v>
      </c>
      <c r="V34" s="18">
        <v>41578</v>
      </c>
      <c r="W34" s="18">
        <v>1</v>
      </c>
      <c r="X34" s="18">
        <v>1</v>
      </c>
      <c r="Y34" s="18">
        <v>7497</v>
      </c>
      <c r="Z34" s="18">
        <v>7497</v>
      </c>
      <c r="AA34" s="18" t="s">
        <v>182</v>
      </c>
      <c r="AB34" s="18" t="s">
        <v>118</v>
      </c>
      <c r="AC34" s="18" t="s">
        <v>111</v>
      </c>
      <c r="AD34" s="18" t="s">
        <v>112</v>
      </c>
      <c r="AE34" s="18">
        <v>1</v>
      </c>
      <c r="AF34" s="18">
        <v>0</v>
      </c>
      <c r="AG34" s="18">
        <v>0</v>
      </c>
      <c r="AH34" s="18">
        <v>0</v>
      </c>
      <c r="AI34" s="25">
        <v>42271</v>
      </c>
    </row>
    <row r="35" spans="2:35" x14ac:dyDescent="0.3">
      <c r="B35" s="18">
        <v>20046223</v>
      </c>
      <c r="C35" s="25">
        <v>42339</v>
      </c>
      <c r="D35" s="18">
        <v>0.14000000000000001</v>
      </c>
      <c r="E35" s="18">
        <v>401069</v>
      </c>
      <c r="F35" s="18">
        <v>662068</v>
      </c>
      <c r="G35" s="25">
        <v>42735</v>
      </c>
      <c r="H35" s="18">
        <v>181</v>
      </c>
      <c r="I35" s="25">
        <v>42915</v>
      </c>
      <c r="J35" s="18">
        <v>6</v>
      </c>
      <c r="K35" s="18">
        <v>85699</v>
      </c>
      <c r="L35" s="18">
        <v>919723462622</v>
      </c>
      <c r="M35" s="10" t="s">
        <v>1514</v>
      </c>
      <c r="N35" s="10" t="s">
        <v>1515</v>
      </c>
      <c r="O35" s="10" t="s">
        <v>108</v>
      </c>
      <c r="P35" s="18">
        <v>0</v>
      </c>
      <c r="Q35" s="18">
        <v>0</v>
      </c>
      <c r="R35" s="18">
        <v>2833</v>
      </c>
      <c r="S35" s="10" t="s">
        <v>113</v>
      </c>
      <c r="U35" s="18">
        <v>999</v>
      </c>
      <c r="V35" s="18">
        <v>41570</v>
      </c>
      <c r="W35" s="18">
        <v>1</v>
      </c>
      <c r="X35" s="18">
        <v>1</v>
      </c>
      <c r="Y35" s="18">
        <v>5994</v>
      </c>
      <c r="Z35" s="18">
        <v>5994</v>
      </c>
      <c r="AA35" s="18" t="s">
        <v>182</v>
      </c>
      <c r="AB35" s="18" t="s">
        <v>118</v>
      </c>
      <c r="AC35" s="18" t="s">
        <v>111</v>
      </c>
      <c r="AD35" s="18" t="s">
        <v>112</v>
      </c>
      <c r="AE35" s="18">
        <v>1</v>
      </c>
      <c r="AF35" s="18">
        <v>0</v>
      </c>
      <c r="AG35" s="18">
        <v>0</v>
      </c>
      <c r="AH35" s="18">
        <v>0</v>
      </c>
      <c r="AI35" s="25">
        <v>42275</v>
      </c>
    </row>
    <row r="36" spans="2:35" x14ac:dyDescent="0.3">
      <c r="B36" s="18">
        <v>20046220</v>
      </c>
      <c r="C36" s="25">
        <v>42339</v>
      </c>
      <c r="D36" s="18">
        <v>0.14000000000000001</v>
      </c>
      <c r="E36" s="18">
        <v>401051</v>
      </c>
      <c r="F36" s="18">
        <v>662050</v>
      </c>
      <c r="G36" s="25">
        <v>42756</v>
      </c>
      <c r="H36" s="18">
        <v>90</v>
      </c>
      <c r="I36" s="25">
        <v>42845</v>
      </c>
      <c r="J36" s="18">
        <v>3</v>
      </c>
      <c r="K36" s="18">
        <v>87806</v>
      </c>
      <c r="L36" s="18">
        <v>919662014179</v>
      </c>
      <c r="M36" s="10" t="s">
        <v>1516</v>
      </c>
      <c r="N36" s="10" t="s">
        <v>1517</v>
      </c>
      <c r="O36" s="10" t="s">
        <v>108</v>
      </c>
      <c r="P36" s="18">
        <v>0</v>
      </c>
      <c r="Q36" s="18">
        <v>0</v>
      </c>
      <c r="R36" s="18">
        <v>2833</v>
      </c>
      <c r="S36" s="10" t="s">
        <v>113</v>
      </c>
      <c r="U36" s="18">
        <v>999</v>
      </c>
      <c r="V36" s="18">
        <v>41567</v>
      </c>
      <c r="W36" s="18">
        <v>1</v>
      </c>
      <c r="X36" s="18">
        <v>1</v>
      </c>
      <c r="Y36" s="18">
        <v>2997</v>
      </c>
      <c r="Z36" s="18">
        <v>2997</v>
      </c>
      <c r="AA36" s="18" t="s">
        <v>182</v>
      </c>
      <c r="AB36" s="18" t="s">
        <v>118</v>
      </c>
      <c r="AC36" s="18" t="s">
        <v>111</v>
      </c>
      <c r="AD36" s="18" t="s">
        <v>112</v>
      </c>
      <c r="AE36" s="18">
        <v>1</v>
      </c>
      <c r="AF36" s="18">
        <v>0</v>
      </c>
      <c r="AG36" s="18">
        <v>0</v>
      </c>
      <c r="AH36" s="18">
        <v>0</v>
      </c>
      <c r="AI36" s="25">
        <v>42291</v>
      </c>
    </row>
    <row r="37" spans="2:35" x14ac:dyDescent="0.3">
      <c r="B37" s="18">
        <v>20046221</v>
      </c>
      <c r="C37" s="25">
        <v>42339</v>
      </c>
      <c r="D37" s="18">
        <v>0.14000000000000001</v>
      </c>
      <c r="E37" s="18">
        <v>401056</v>
      </c>
      <c r="F37" s="18">
        <v>662055</v>
      </c>
      <c r="G37" s="25">
        <v>42714</v>
      </c>
      <c r="H37" s="18">
        <v>182</v>
      </c>
      <c r="I37" s="25">
        <v>42895</v>
      </c>
      <c r="J37" s="18">
        <v>6</v>
      </c>
      <c r="K37" s="18">
        <v>87937</v>
      </c>
      <c r="L37" s="18">
        <v>919374428711</v>
      </c>
      <c r="M37" s="10" t="s">
        <v>615</v>
      </c>
      <c r="N37" s="10" t="s">
        <v>616</v>
      </c>
      <c r="O37" s="10" t="s">
        <v>108</v>
      </c>
      <c r="P37" s="18">
        <v>0</v>
      </c>
      <c r="Q37" s="18">
        <v>0</v>
      </c>
      <c r="R37" s="18">
        <v>2835</v>
      </c>
      <c r="S37" s="10" t="s">
        <v>167</v>
      </c>
      <c r="U37" s="18">
        <v>2499</v>
      </c>
      <c r="V37" s="18">
        <v>41568</v>
      </c>
      <c r="W37" s="18">
        <v>1</v>
      </c>
      <c r="X37" s="18">
        <v>1</v>
      </c>
      <c r="Y37" s="18">
        <v>14994</v>
      </c>
      <c r="Z37" s="18">
        <v>14994</v>
      </c>
      <c r="AA37" s="18" t="s">
        <v>182</v>
      </c>
      <c r="AB37" s="18" t="s">
        <v>118</v>
      </c>
      <c r="AC37" s="18" t="s">
        <v>111</v>
      </c>
      <c r="AD37" s="18" t="s">
        <v>426</v>
      </c>
      <c r="AE37" s="18">
        <v>1</v>
      </c>
      <c r="AF37" s="18">
        <v>0</v>
      </c>
      <c r="AG37" s="18">
        <v>0</v>
      </c>
      <c r="AH37" s="18">
        <v>0</v>
      </c>
      <c r="AI37" s="25">
        <v>42292</v>
      </c>
    </row>
    <row r="38" spans="2:35" x14ac:dyDescent="0.3">
      <c r="B38" s="18">
        <v>20046224</v>
      </c>
      <c r="C38" s="25">
        <v>42339</v>
      </c>
      <c r="D38" s="18">
        <v>0.14000000000000001</v>
      </c>
      <c r="E38" s="18">
        <v>401077</v>
      </c>
      <c r="F38" s="18">
        <v>662076</v>
      </c>
      <c r="G38" s="25">
        <v>42766</v>
      </c>
      <c r="H38" s="18">
        <v>89</v>
      </c>
      <c r="I38" s="25">
        <v>42854</v>
      </c>
      <c r="J38" s="18">
        <v>3</v>
      </c>
      <c r="K38" s="18">
        <v>88745</v>
      </c>
      <c r="L38" s="18">
        <v>919825092665</v>
      </c>
      <c r="M38" s="10" t="s">
        <v>1518</v>
      </c>
      <c r="N38" s="10" t="s">
        <v>1519</v>
      </c>
      <c r="O38" s="10" t="s">
        <v>108</v>
      </c>
      <c r="P38" s="18">
        <v>0</v>
      </c>
      <c r="Q38" s="18">
        <v>0</v>
      </c>
      <c r="R38" s="18">
        <v>2833</v>
      </c>
      <c r="S38" s="10" t="s">
        <v>113</v>
      </c>
      <c r="U38" s="18">
        <v>999</v>
      </c>
      <c r="V38" s="18">
        <v>41571</v>
      </c>
      <c r="W38" s="18">
        <v>1</v>
      </c>
      <c r="X38" s="18">
        <v>1</v>
      </c>
      <c r="Y38" s="18">
        <v>2997</v>
      </c>
      <c r="Z38" s="18">
        <v>2997</v>
      </c>
      <c r="AA38" s="18" t="s">
        <v>182</v>
      </c>
      <c r="AB38" s="18" t="s">
        <v>118</v>
      </c>
      <c r="AC38" s="18" t="s">
        <v>111</v>
      </c>
      <c r="AD38" s="18" t="s">
        <v>112</v>
      </c>
      <c r="AE38" s="18">
        <v>1</v>
      </c>
      <c r="AF38" s="18">
        <v>0</v>
      </c>
      <c r="AG38" s="18">
        <v>0</v>
      </c>
      <c r="AH38" s="18">
        <v>0</v>
      </c>
      <c r="AI38" s="25">
        <v>42301</v>
      </c>
    </row>
    <row r="39" spans="2:35" x14ac:dyDescent="0.3">
      <c r="B39" s="18">
        <v>20046238</v>
      </c>
      <c r="C39" s="25">
        <v>42339</v>
      </c>
      <c r="D39" s="18">
        <v>0.14000000000000001</v>
      </c>
      <c r="E39" s="18">
        <v>401174</v>
      </c>
      <c r="F39" s="18">
        <v>662185</v>
      </c>
      <c r="G39" s="25">
        <v>42769</v>
      </c>
      <c r="H39" s="18">
        <v>89</v>
      </c>
      <c r="I39" s="25">
        <v>42857</v>
      </c>
      <c r="J39" s="18">
        <v>3</v>
      </c>
      <c r="K39" s="18">
        <v>89066</v>
      </c>
      <c r="L39" s="18">
        <v>919890050892</v>
      </c>
      <c r="M39" s="10" t="s">
        <v>1520</v>
      </c>
      <c r="N39" s="10" t="s">
        <v>1521</v>
      </c>
      <c r="O39" s="10" t="s">
        <v>108</v>
      </c>
      <c r="P39" s="18">
        <v>0</v>
      </c>
      <c r="Q39" s="18">
        <v>0</v>
      </c>
      <c r="R39" s="18">
        <v>2833</v>
      </c>
      <c r="S39" s="10" t="s">
        <v>113</v>
      </c>
      <c r="U39" s="18">
        <v>999</v>
      </c>
      <c r="V39" s="18">
        <v>41585</v>
      </c>
      <c r="W39" s="18">
        <v>1</v>
      </c>
      <c r="X39" s="18">
        <v>1</v>
      </c>
      <c r="Y39" s="18">
        <v>2997</v>
      </c>
      <c r="Z39" s="18">
        <v>2997</v>
      </c>
      <c r="AA39" s="18" t="s">
        <v>182</v>
      </c>
      <c r="AB39" s="18" t="s">
        <v>118</v>
      </c>
      <c r="AC39" s="18" t="s">
        <v>111</v>
      </c>
      <c r="AD39" s="18" t="s">
        <v>112</v>
      </c>
      <c r="AE39" s="18">
        <v>1</v>
      </c>
      <c r="AF39" s="18">
        <v>0</v>
      </c>
      <c r="AG39" s="18">
        <v>0</v>
      </c>
      <c r="AH39" s="18">
        <v>0</v>
      </c>
      <c r="AI39" s="25">
        <v>42305</v>
      </c>
    </row>
    <row r="40" spans="2:35" x14ac:dyDescent="0.3">
      <c r="B40" s="18">
        <v>20046202</v>
      </c>
      <c r="C40" s="25">
        <v>42339</v>
      </c>
      <c r="D40" s="18">
        <v>0</v>
      </c>
      <c r="E40" s="18">
        <v>400853</v>
      </c>
      <c r="F40" s="18">
        <v>661782</v>
      </c>
      <c r="G40" s="25">
        <v>42339</v>
      </c>
      <c r="H40" s="18">
        <v>91</v>
      </c>
      <c r="I40" s="25">
        <v>42429</v>
      </c>
      <c r="J40" s="18">
        <v>3</v>
      </c>
      <c r="K40" s="18">
        <v>89192</v>
      </c>
      <c r="L40" s="18">
        <v>639173542469</v>
      </c>
      <c r="M40" s="10" t="s">
        <v>335</v>
      </c>
      <c r="N40" s="10" t="s">
        <v>336</v>
      </c>
      <c r="O40" s="10" t="s">
        <v>130</v>
      </c>
      <c r="P40" s="18">
        <v>0</v>
      </c>
      <c r="Q40" s="18">
        <v>0</v>
      </c>
      <c r="R40" s="18">
        <v>11684</v>
      </c>
      <c r="S40" s="10" t="s">
        <v>1522</v>
      </c>
      <c r="T40" s="10" t="s">
        <v>1523</v>
      </c>
      <c r="U40" s="18">
        <v>5000</v>
      </c>
      <c r="V40" s="18">
        <v>41549</v>
      </c>
      <c r="W40" s="18">
        <v>0</v>
      </c>
      <c r="X40" s="18">
        <v>0</v>
      </c>
      <c r="Y40" s="18">
        <v>3000</v>
      </c>
      <c r="Z40" s="18">
        <v>0</v>
      </c>
      <c r="AA40" s="18" t="s">
        <v>318</v>
      </c>
      <c r="AB40" s="18" t="s">
        <v>152</v>
      </c>
      <c r="AC40" s="18" t="s">
        <v>153</v>
      </c>
      <c r="AD40" s="18" t="s">
        <v>112</v>
      </c>
      <c r="AE40" s="18">
        <v>1.4</v>
      </c>
      <c r="AF40" s="18">
        <v>15000</v>
      </c>
      <c r="AG40" s="18">
        <v>21000</v>
      </c>
      <c r="AH40" s="18">
        <v>21000</v>
      </c>
      <c r="AI40" s="25">
        <v>42319</v>
      </c>
    </row>
    <row r="41" spans="2:35" x14ac:dyDescent="0.3">
      <c r="B41" s="18">
        <v>20046214</v>
      </c>
      <c r="C41" s="25">
        <v>42339</v>
      </c>
      <c r="D41" s="18">
        <v>0</v>
      </c>
      <c r="E41" s="18">
        <v>400995</v>
      </c>
      <c r="F41" s="18">
        <v>661968</v>
      </c>
      <c r="G41" s="25">
        <v>42343</v>
      </c>
      <c r="H41" s="18">
        <v>793</v>
      </c>
      <c r="I41" s="25">
        <v>43135</v>
      </c>
      <c r="J41" s="18">
        <v>24</v>
      </c>
      <c r="K41" s="18">
        <v>91130</v>
      </c>
      <c r="L41" s="18">
        <v>6598517407</v>
      </c>
      <c r="M41" s="10" t="s">
        <v>1524</v>
      </c>
      <c r="N41" s="10" t="s">
        <v>1525</v>
      </c>
      <c r="O41" s="10" t="s">
        <v>162</v>
      </c>
      <c r="P41" s="18">
        <v>0</v>
      </c>
      <c r="Q41" s="18">
        <v>0</v>
      </c>
      <c r="R41" s="18">
        <v>58</v>
      </c>
      <c r="S41" s="10" t="s">
        <v>189</v>
      </c>
      <c r="T41" s="10" t="s">
        <v>190</v>
      </c>
      <c r="U41" s="18">
        <v>129</v>
      </c>
      <c r="V41" s="18">
        <v>41561</v>
      </c>
      <c r="W41" s="18">
        <v>0</v>
      </c>
      <c r="X41" s="18">
        <v>0</v>
      </c>
      <c r="Y41" s="18">
        <v>258</v>
      </c>
      <c r="Z41" s="18">
        <v>0</v>
      </c>
      <c r="AA41" s="18" t="s">
        <v>176</v>
      </c>
      <c r="AB41" s="18" t="s">
        <v>191</v>
      </c>
      <c r="AC41" s="18" t="s">
        <v>192</v>
      </c>
      <c r="AD41" s="18" t="s">
        <v>112</v>
      </c>
      <c r="AE41" s="18">
        <v>48</v>
      </c>
      <c r="AF41" s="18">
        <v>3096</v>
      </c>
      <c r="AG41" s="18">
        <v>148608</v>
      </c>
      <c r="AH41" s="18">
        <v>148608</v>
      </c>
      <c r="AI41" s="25">
        <v>42339</v>
      </c>
    </row>
    <row r="42" spans="2:35" x14ac:dyDescent="0.3">
      <c r="B42" s="18">
        <v>20046214</v>
      </c>
      <c r="C42" s="25">
        <v>42339</v>
      </c>
      <c r="D42" s="18">
        <v>0</v>
      </c>
      <c r="E42" s="18">
        <v>400996</v>
      </c>
      <c r="F42" s="18">
        <v>661969</v>
      </c>
      <c r="G42" s="25">
        <v>42339</v>
      </c>
      <c r="H42" s="18" t="s">
        <v>112</v>
      </c>
      <c r="I42" s="25" t="s">
        <v>112</v>
      </c>
      <c r="J42" s="18">
        <v>0</v>
      </c>
      <c r="K42" s="18">
        <v>91130</v>
      </c>
      <c r="L42" s="18">
        <v>6598517407</v>
      </c>
      <c r="M42" s="10" t="s">
        <v>1524</v>
      </c>
      <c r="N42" s="10" t="s">
        <v>1525</v>
      </c>
      <c r="O42" s="10" t="s">
        <v>162</v>
      </c>
      <c r="P42" s="18">
        <v>0</v>
      </c>
      <c r="Q42" s="18">
        <v>0</v>
      </c>
      <c r="R42" s="18">
        <v>61</v>
      </c>
      <c r="S42" s="10" t="s">
        <v>193</v>
      </c>
      <c r="U42" s="18">
        <v>499</v>
      </c>
      <c r="V42" s="18">
        <v>41561</v>
      </c>
      <c r="W42" s="18">
        <v>0</v>
      </c>
      <c r="X42" s="18">
        <v>0</v>
      </c>
      <c r="Y42" s="18" t="s">
        <v>112</v>
      </c>
      <c r="Z42" s="18">
        <v>0</v>
      </c>
      <c r="AA42" s="18" t="s">
        <v>112</v>
      </c>
      <c r="AB42" s="18" t="s">
        <v>191</v>
      </c>
      <c r="AC42" s="18" t="s">
        <v>192</v>
      </c>
      <c r="AD42" s="18" t="s">
        <v>112</v>
      </c>
      <c r="AE42" s="18">
        <v>48</v>
      </c>
      <c r="AF42" s="18">
        <v>499</v>
      </c>
      <c r="AG42" s="18">
        <v>23952</v>
      </c>
      <c r="AH42" s="18">
        <v>23952</v>
      </c>
      <c r="AI42" s="25">
        <v>42339</v>
      </c>
    </row>
    <row r="43" spans="2:35" x14ac:dyDescent="0.3">
      <c r="B43" s="18">
        <v>20046201</v>
      </c>
      <c r="C43" s="25">
        <v>42339</v>
      </c>
      <c r="D43" s="18">
        <v>0.14499999999999999</v>
      </c>
      <c r="E43" s="18">
        <v>400839</v>
      </c>
      <c r="F43" s="18">
        <v>661760</v>
      </c>
      <c r="G43" s="25">
        <v>42346</v>
      </c>
      <c r="H43" s="18">
        <v>456</v>
      </c>
      <c r="I43" s="25">
        <v>42801</v>
      </c>
      <c r="J43" s="18">
        <v>12</v>
      </c>
      <c r="K43" s="18">
        <v>92620</v>
      </c>
      <c r="L43" s="18">
        <v>919780935955</v>
      </c>
      <c r="M43" s="10" t="s">
        <v>1526</v>
      </c>
      <c r="N43" s="10" t="s">
        <v>1527</v>
      </c>
      <c r="O43" s="10" t="s">
        <v>122</v>
      </c>
      <c r="P43" s="18">
        <v>0</v>
      </c>
      <c r="Q43" s="18">
        <v>0</v>
      </c>
      <c r="R43" s="18">
        <v>2833</v>
      </c>
      <c r="S43" s="10" t="s">
        <v>113</v>
      </c>
      <c r="U43" s="18">
        <v>999</v>
      </c>
      <c r="V43" s="18">
        <v>41548</v>
      </c>
      <c r="W43" s="18">
        <v>0</v>
      </c>
      <c r="X43" s="18">
        <v>0</v>
      </c>
      <c r="Y43" s="18">
        <v>2997</v>
      </c>
      <c r="Z43" s="18">
        <v>0</v>
      </c>
      <c r="AA43" s="18" t="s">
        <v>195</v>
      </c>
      <c r="AB43" s="18" t="s">
        <v>115</v>
      </c>
      <c r="AC43" s="18" t="s">
        <v>111</v>
      </c>
      <c r="AD43" s="18" t="s">
        <v>508</v>
      </c>
      <c r="AE43" s="18">
        <v>1</v>
      </c>
      <c r="AF43" s="18">
        <v>11988</v>
      </c>
      <c r="AG43" s="18">
        <v>11988</v>
      </c>
      <c r="AH43" s="18">
        <v>13726.26</v>
      </c>
      <c r="AI43" s="25">
        <v>42339</v>
      </c>
    </row>
    <row r="44" spans="2:35" x14ac:dyDescent="0.3">
      <c r="B44" s="18">
        <v>20046205</v>
      </c>
      <c r="C44" s="25">
        <v>42339</v>
      </c>
      <c r="D44" s="18">
        <v>0.14499999999999999</v>
      </c>
      <c r="E44" s="18">
        <v>400869</v>
      </c>
      <c r="F44" s="18">
        <v>661814</v>
      </c>
      <c r="G44" s="25">
        <v>42346</v>
      </c>
      <c r="H44" s="18">
        <v>406</v>
      </c>
      <c r="I44" s="25">
        <v>42751</v>
      </c>
      <c r="J44" s="18">
        <v>12</v>
      </c>
      <c r="K44" s="18">
        <v>92635</v>
      </c>
      <c r="L44" s="18">
        <v>919845255763</v>
      </c>
      <c r="M44" s="10" t="s">
        <v>1528</v>
      </c>
      <c r="N44" s="10" t="s">
        <v>1529</v>
      </c>
      <c r="O44" s="10" t="s">
        <v>108</v>
      </c>
      <c r="P44" s="18">
        <v>0</v>
      </c>
      <c r="Q44" s="18">
        <v>0</v>
      </c>
      <c r="R44" s="18">
        <v>2835</v>
      </c>
      <c r="S44" s="10" t="s">
        <v>167</v>
      </c>
      <c r="U44" s="18">
        <v>2499</v>
      </c>
      <c r="V44" s="18">
        <v>41552</v>
      </c>
      <c r="W44" s="18">
        <v>0</v>
      </c>
      <c r="X44" s="18">
        <v>0</v>
      </c>
      <c r="Y44" s="18">
        <v>3332</v>
      </c>
      <c r="Z44" s="18">
        <v>0</v>
      </c>
      <c r="AA44" s="18" t="s">
        <v>109</v>
      </c>
      <c r="AB44" s="18" t="s">
        <v>110</v>
      </c>
      <c r="AC44" s="18" t="s">
        <v>111</v>
      </c>
      <c r="AD44" s="5" t="s">
        <v>355</v>
      </c>
      <c r="AE44" s="18">
        <v>1</v>
      </c>
      <c r="AF44" s="18">
        <v>29988</v>
      </c>
      <c r="AG44" s="18">
        <v>29988</v>
      </c>
      <c r="AH44" s="18">
        <v>34336.26</v>
      </c>
      <c r="AI44" s="25">
        <v>42339</v>
      </c>
    </row>
    <row r="45" spans="2:35" x14ac:dyDescent="0.3">
      <c r="B45" s="18">
        <v>20046209</v>
      </c>
      <c r="C45" s="25">
        <v>42339</v>
      </c>
      <c r="D45" s="18">
        <v>0.14499999999999999</v>
      </c>
      <c r="E45" s="18">
        <v>400951</v>
      </c>
      <c r="F45" s="18">
        <v>661910</v>
      </c>
      <c r="G45" s="25">
        <v>42346</v>
      </c>
      <c r="H45" s="18">
        <v>456</v>
      </c>
      <c r="I45" s="25">
        <v>42801</v>
      </c>
      <c r="J45" s="18">
        <v>12</v>
      </c>
      <c r="K45" s="18">
        <v>92668</v>
      </c>
      <c r="L45" s="18">
        <v>919893382068</v>
      </c>
      <c r="M45" s="10" t="s">
        <v>1530</v>
      </c>
      <c r="N45" s="10" t="s">
        <v>1531</v>
      </c>
      <c r="O45" s="10" t="s">
        <v>139</v>
      </c>
      <c r="P45" s="18">
        <v>0</v>
      </c>
      <c r="Q45" s="18">
        <v>0</v>
      </c>
      <c r="R45" s="18">
        <v>2833</v>
      </c>
      <c r="S45" s="10" t="s">
        <v>113</v>
      </c>
      <c r="U45" s="18">
        <v>999</v>
      </c>
      <c r="V45" s="18">
        <v>41556</v>
      </c>
      <c r="W45" s="18">
        <v>1</v>
      </c>
      <c r="X45" s="18">
        <v>1</v>
      </c>
      <c r="Y45" s="18">
        <v>2997</v>
      </c>
      <c r="Z45" s="18">
        <v>0</v>
      </c>
      <c r="AA45" s="18" t="s">
        <v>195</v>
      </c>
      <c r="AB45" s="18" t="s">
        <v>115</v>
      </c>
      <c r="AC45" s="18" t="s">
        <v>111</v>
      </c>
      <c r="AD45" s="18" t="s">
        <v>232</v>
      </c>
      <c r="AE45" s="18">
        <v>1</v>
      </c>
      <c r="AF45" s="18">
        <v>11988</v>
      </c>
      <c r="AG45" s="18">
        <v>11988</v>
      </c>
      <c r="AH45" s="18">
        <v>13726.26</v>
      </c>
      <c r="AI45" s="25">
        <v>42339</v>
      </c>
    </row>
    <row r="46" spans="2:35" x14ac:dyDescent="0.3">
      <c r="B46" s="18">
        <v>20046215</v>
      </c>
      <c r="C46" s="25">
        <v>42339</v>
      </c>
      <c r="D46" s="18">
        <v>0.14499999999999999</v>
      </c>
      <c r="E46" s="18">
        <v>400997</v>
      </c>
      <c r="F46" s="18">
        <v>661972</v>
      </c>
      <c r="G46" s="25">
        <v>42346</v>
      </c>
      <c r="H46" s="18">
        <v>406</v>
      </c>
      <c r="I46" s="25">
        <v>42751</v>
      </c>
      <c r="J46" s="18">
        <v>12</v>
      </c>
      <c r="K46" s="18">
        <v>92679</v>
      </c>
      <c r="L46" s="18">
        <v>918884408908</v>
      </c>
      <c r="M46" s="10" t="s">
        <v>1532</v>
      </c>
      <c r="N46" s="10" t="s">
        <v>1533</v>
      </c>
      <c r="O46" s="10" t="s">
        <v>150</v>
      </c>
      <c r="P46" s="18">
        <v>0</v>
      </c>
      <c r="Q46" s="18">
        <v>0</v>
      </c>
      <c r="R46" s="18">
        <v>2835</v>
      </c>
      <c r="S46" s="10" t="s">
        <v>167</v>
      </c>
      <c r="U46" s="18">
        <v>2499</v>
      </c>
      <c r="V46" s="18">
        <v>41562</v>
      </c>
      <c r="W46" s="18">
        <v>0</v>
      </c>
      <c r="X46" s="18">
        <v>0</v>
      </c>
      <c r="Y46" s="18">
        <v>3332</v>
      </c>
      <c r="Z46" s="18">
        <v>0</v>
      </c>
      <c r="AA46" s="18" t="s">
        <v>109</v>
      </c>
      <c r="AB46" s="18" t="s">
        <v>110</v>
      </c>
      <c r="AC46" s="18" t="s">
        <v>111</v>
      </c>
      <c r="AD46" s="18" t="s">
        <v>112</v>
      </c>
      <c r="AE46" s="18">
        <v>1</v>
      </c>
      <c r="AF46" s="18">
        <v>29988</v>
      </c>
      <c r="AG46" s="18">
        <v>29988</v>
      </c>
      <c r="AH46" s="18">
        <v>34336.26</v>
      </c>
      <c r="AI46" s="25">
        <v>42339</v>
      </c>
    </row>
    <row r="47" spans="2:35" x14ac:dyDescent="0.3">
      <c r="B47" s="18">
        <v>20046217</v>
      </c>
      <c r="C47" s="25">
        <v>42339</v>
      </c>
      <c r="D47" s="18">
        <v>0.14499999999999999</v>
      </c>
      <c r="E47" s="18">
        <v>401027</v>
      </c>
      <c r="F47" s="18">
        <v>662008</v>
      </c>
      <c r="G47" s="25">
        <v>42346</v>
      </c>
      <c r="H47" s="18">
        <v>396</v>
      </c>
      <c r="I47" s="25">
        <v>42741</v>
      </c>
      <c r="J47" s="18">
        <v>12</v>
      </c>
      <c r="K47" s="18">
        <v>92682</v>
      </c>
      <c r="L47" s="18">
        <v>918097495341</v>
      </c>
      <c r="M47" s="10" t="s">
        <v>1534</v>
      </c>
      <c r="N47" s="10" t="s">
        <v>1535</v>
      </c>
      <c r="O47" s="10" t="s">
        <v>286</v>
      </c>
      <c r="P47" s="18">
        <v>0</v>
      </c>
      <c r="Q47" s="18">
        <v>0</v>
      </c>
      <c r="R47" s="18">
        <v>2833</v>
      </c>
      <c r="S47" s="10" t="s">
        <v>113</v>
      </c>
      <c r="U47" s="18">
        <v>999</v>
      </c>
      <c r="V47" s="18">
        <v>41564</v>
      </c>
      <c r="W47" s="18">
        <v>0</v>
      </c>
      <c r="X47" s="18">
        <v>0</v>
      </c>
      <c r="Y47" s="18">
        <v>999</v>
      </c>
      <c r="Z47" s="18">
        <v>0</v>
      </c>
      <c r="AA47" s="18" t="s">
        <v>114</v>
      </c>
      <c r="AB47" s="18" t="s">
        <v>115</v>
      </c>
      <c r="AC47" s="18" t="s">
        <v>111</v>
      </c>
      <c r="AD47" s="18" t="s">
        <v>300</v>
      </c>
      <c r="AE47" s="18">
        <v>1</v>
      </c>
      <c r="AF47" s="18">
        <v>11988</v>
      </c>
      <c r="AG47" s="18">
        <v>11988</v>
      </c>
      <c r="AH47" s="18">
        <v>13726.26</v>
      </c>
      <c r="AI47" s="25">
        <v>42339</v>
      </c>
    </row>
    <row r="48" spans="2:35" x14ac:dyDescent="0.3">
      <c r="B48" s="18">
        <v>20046235</v>
      </c>
      <c r="C48" s="25">
        <v>42339</v>
      </c>
      <c r="D48" s="18">
        <v>0.14499999999999999</v>
      </c>
      <c r="E48" s="18">
        <v>401130</v>
      </c>
      <c r="F48" s="18">
        <v>662131</v>
      </c>
      <c r="G48" s="25">
        <v>42346</v>
      </c>
      <c r="H48" s="18">
        <v>456</v>
      </c>
      <c r="I48" s="25">
        <v>42801</v>
      </c>
      <c r="J48" s="18">
        <v>12</v>
      </c>
      <c r="K48" s="18">
        <v>92696</v>
      </c>
      <c r="L48" s="18">
        <v>919823049673</v>
      </c>
      <c r="M48" s="10" t="s">
        <v>1536</v>
      </c>
      <c r="N48" s="10" t="s">
        <v>1537</v>
      </c>
      <c r="O48" s="10" t="s">
        <v>183</v>
      </c>
      <c r="P48" s="18">
        <v>0</v>
      </c>
      <c r="Q48" s="18">
        <v>0</v>
      </c>
      <c r="R48" s="18">
        <v>2833</v>
      </c>
      <c r="S48" s="10" t="s">
        <v>113</v>
      </c>
      <c r="U48" s="18">
        <v>999</v>
      </c>
      <c r="V48" s="18">
        <v>41582</v>
      </c>
      <c r="W48" s="18">
        <v>1</v>
      </c>
      <c r="X48" s="18">
        <v>1</v>
      </c>
      <c r="Y48" s="18">
        <v>2997</v>
      </c>
      <c r="Z48" s="18">
        <v>0</v>
      </c>
      <c r="AA48" s="18" t="s">
        <v>195</v>
      </c>
      <c r="AB48" s="18" t="s">
        <v>115</v>
      </c>
      <c r="AC48" s="18" t="s">
        <v>111</v>
      </c>
      <c r="AD48" s="18" t="s">
        <v>264</v>
      </c>
      <c r="AE48" s="18">
        <v>1</v>
      </c>
      <c r="AF48" s="18">
        <v>11988</v>
      </c>
      <c r="AG48" s="18">
        <v>11988</v>
      </c>
      <c r="AH48" s="18">
        <v>13726.26</v>
      </c>
      <c r="AI48" s="25">
        <v>42339</v>
      </c>
    </row>
    <row r="49" spans="2:35" x14ac:dyDescent="0.3">
      <c r="B49" s="18">
        <v>20046236</v>
      </c>
      <c r="C49" s="25">
        <v>42339</v>
      </c>
      <c r="D49" s="18">
        <v>0.14499999999999999</v>
      </c>
      <c r="E49" s="18">
        <v>401144</v>
      </c>
      <c r="F49" s="18">
        <v>662147</v>
      </c>
      <c r="G49" s="25">
        <v>42346</v>
      </c>
      <c r="H49" s="18">
        <v>456</v>
      </c>
      <c r="I49" s="25">
        <v>42801</v>
      </c>
      <c r="J49" s="18">
        <v>12</v>
      </c>
      <c r="K49" s="18">
        <v>92697</v>
      </c>
      <c r="L49" s="18">
        <v>919329100625</v>
      </c>
      <c r="M49" s="10" t="s">
        <v>1538</v>
      </c>
      <c r="N49" s="10" t="s">
        <v>1539</v>
      </c>
      <c r="O49" s="10" t="s">
        <v>108</v>
      </c>
      <c r="P49" s="18">
        <v>0</v>
      </c>
      <c r="Q49" s="18">
        <v>0</v>
      </c>
      <c r="R49" s="18">
        <v>2833</v>
      </c>
      <c r="S49" s="10" t="s">
        <v>113</v>
      </c>
      <c r="U49" s="18">
        <v>999</v>
      </c>
      <c r="V49" s="18">
        <v>41583</v>
      </c>
      <c r="W49" s="18">
        <v>1</v>
      </c>
      <c r="X49" s="18">
        <v>1</v>
      </c>
      <c r="Y49" s="18">
        <v>2997</v>
      </c>
      <c r="Z49" s="18">
        <v>0</v>
      </c>
      <c r="AA49" s="18" t="s">
        <v>195</v>
      </c>
      <c r="AB49" s="18" t="s">
        <v>115</v>
      </c>
      <c r="AC49" s="18" t="s">
        <v>111</v>
      </c>
      <c r="AD49" s="18" t="s">
        <v>365</v>
      </c>
      <c r="AE49" s="18">
        <v>1</v>
      </c>
      <c r="AF49" s="18">
        <v>11988</v>
      </c>
      <c r="AG49" s="18">
        <v>11988</v>
      </c>
      <c r="AH49" s="18">
        <v>13726.26</v>
      </c>
      <c r="AI49" s="25">
        <v>42339</v>
      </c>
    </row>
    <row r="50" spans="2:35" x14ac:dyDescent="0.3">
      <c r="B50" s="18">
        <v>20046237</v>
      </c>
      <c r="C50" s="25">
        <v>42339</v>
      </c>
      <c r="D50" s="18">
        <v>0.14499999999999999</v>
      </c>
      <c r="E50" s="18">
        <v>401158</v>
      </c>
      <c r="F50" s="18">
        <v>662169</v>
      </c>
      <c r="G50" s="25">
        <v>42346</v>
      </c>
      <c r="H50" s="18">
        <v>406</v>
      </c>
      <c r="I50" s="25">
        <v>42751</v>
      </c>
      <c r="J50" s="18">
        <v>12</v>
      </c>
      <c r="K50" s="18">
        <v>92699</v>
      </c>
      <c r="L50" s="18">
        <v>919819564409</v>
      </c>
      <c r="M50" s="10" t="s">
        <v>1540</v>
      </c>
      <c r="N50" s="10" t="s">
        <v>1541</v>
      </c>
      <c r="O50" s="10" t="s">
        <v>130</v>
      </c>
      <c r="P50" s="18">
        <v>0</v>
      </c>
      <c r="Q50" s="18">
        <v>0</v>
      </c>
      <c r="R50" s="18">
        <v>2835</v>
      </c>
      <c r="S50" s="10" t="s">
        <v>167</v>
      </c>
      <c r="U50" s="18">
        <v>2499</v>
      </c>
      <c r="V50" s="18">
        <v>41584</v>
      </c>
      <c r="W50" s="18">
        <v>0</v>
      </c>
      <c r="X50" s="18">
        <v>0</v>
      </c>
      <c r="Y50" s="18">
        <v>3332</v>
      </c>
      <c r="Z50" s="18">
        <v>0</v>
      </c>
      <c r="AA50" s="18" t="s">
        <v>109</v>
      </c>
      <c r="AB50" s="18" t="s">
        <v>110</v>
      </c>
      <c r="AC50" s="18" t="s">
        <v>111</v>
      </c>
      <c r="AD50" s="18" t="s">
        <v>329</v>
      </c>
      <c r="AE50" s="18">
        <v>1</v>
      </c>
      <c r="AF50" s="18">
        <v>29988</v>
      </c>
      <c r="AG50" s="18">
        <v>29988</v>
      </c>
      <c r="AH50" s="18">
        <v>34336.26</v>
      </c>
      <c r="AI50" s="25">
        <v>42339</v>
      </c>
    </row>
    <row r="51" spans="2:35" x14ac:dyDescent="0.3">
      <c r="B51" s="18">
        <v>20046240</v>
      </c>
      <c r="C51" s="25">
        <v>42339</v>
      </c>
      <c r="D51" s="18">
        <v>0.14499999999999999</v>
      </c>
      <c r="E51" s="18">
        <v>401193</v>
      </c>
      <c r="F51" s="18">
        <v>662218</v>
      </c>
      <c r="G51" s="25">
        <v>42346</v>
      </c>
      <c r="H51" s="18">
        <v>396</v>
      </c>
      <c r="I51" s="25">
        <v>42741</v>
      </c>
      <c r="J51" s="18">
        <v>12</v>
      </c>
      <c r="K51" s="18">
        <v>92710</v>
      </c>
      <c r="L51" s="18">
        <v>919711042188</v>
      </c>
      <c r="M51" s="10" t="s">
        <v>1542</v>
      </c>
      <c r="N51" s="10" t="s">
        <v>1543</v>
      </c>
      <c r="O51" s="10" t="s">
        <v>274</v>
      </c>
      <c r="P51" s="18">
        <v>0</v>
      </c>
      <c r="Q51" s="18">
        <v>0</v>
      </c>
      <c r="R51" s="18">
        <v>2833</v>
      </c>
      <c r="S51" s="10" t="s">
        <v>113</v>
      </c>
      <c r="U51" s="18">
        <v>999</v>
      </c>
      <c r="V51" s="18">
        <v>41587</v>
      </c>
      <c r="W51" s="18">
        <v>0</v>
      </c>
      <c r="X51" s="18">
        <v>0</v>
      </c>
      <c r="Y51" s="18">
        <v>999</v>
      </c>
      <c r="Z51" s="18">
        <v>0</v>
      </c>
      <c r="AA51" s="18" t="s">
        <v>114</v>
      </c>
      <c r="AB51" s="18" t="s">
        <v>115</v>
      </c>
      <c r="AC51" s="18" t="s">
        <v>111</v>
      </c>
      <c r="AD51" s="18" t="s">
        <v>198</v>
      </c>
      <c r="AE51" s="18">
        <v>1</v>
      </c>
      <c r="AF51" s="18">
        <v>11988</v>
      </c>
      <c r="AG51" s="18">
        <v>11988</v>
      </c>
      <c r="AH51" s="18">
        <v>13726.26</v>
      </c>
      <c r="AI51" s="25">
        <v>42339</v>
      </c>
    </row>
    <row r="52" spans="2:35" x14ac:dyDescent="0.3">
      <c r="B52" s="18">
        <v>20046241</v>
      </c>
      <c r="C52" s="25">
        <v>42339</v>
      </c>
      <c r="D52" s="18">
        <v>0.14499999999999999</v>
      </c>
      <c r="E52" s="18">
        <v>401207</v>
      </c>
      <c r="F52" s="18">
        <v>662234</v>
      </c>
      <c r="G52" s="25">
        <v>42346</v>
      </c>
      <c r="H52" s="18">
        <v>406</v>
      </c>
      <c r="I52" s="25">
        <v>42751</v>
      </c>
      <c r="J52" s="18">
        <v>12</v>
      </c>
      <c r="K52" s="18">
        <v>92714</v>
      </c>
      <c r="L52" s="18">
        <v>919820698591</v>
      </c>
      <c r="M52" s="10" t="s">
        <v>1544</v>
      </c>
      <c r="N52" s="10" t="s">
        <v>1545</v>
      </c>
      <c r="O52" s="10" t="s">
        <v>162</v>
      </c>
      <c r="P52" s="18">
        <v>0</v>
      </c>
      <c r="Q52" s="18">
        <v>0</v>
      </c>
      <c r="R52" s="18">
        <v>2835</v>
      </c>
      <c r="S52" s="10" t="s">
        <v>167</v>
      </c>
      <c r="U52" s="18">
        <v>2499</v>
      </c>
      <c r="V52" s="18">
        <v>41588</v>
      </c>
      <c r="W52" s="18">
        <v>0</v>
      </c>
      <c r="X52" s="18">
        <v>0</v>
      </c>
      <c r="Y52" s="18">
        <v>3332</v>
      </c>
      <c r="Z52" s="18">
        <v>0</v>
      </c>
      <c r="AA52" s="18" t="s">
        <v>109</v>
      </c>
      <c r="AB52" s="18" t="s">
        <v>110</v>
      </c>
      <c r="AC52" s="18" t="s">
        <v>111</v>
      </c>
      <c r="AD52" s="18" t="s">
        <v>329</v>
      </c>
      <c r="AE52" s="18">
        <v>1</v>
      </c>
      <c r="AF52" s="18">
        <v>29988</v>
      </c>
      <c r="AG52" s="18">
        <v>29988</v>
      </c>
      <c r="AH52" s="18">
        <v>34336.26</v>
      </c>
      <c r="AI52" s="25">
        <v>42339</v>
      </c>
    </row>
    <row r="53" spans="2:35" x14ac:dyDescent="0.3">
      <c r="B53" s="18">
        <v>20046244</v>
      </c>
      <c r="C53" s="25">
        <v>42339</v>
      </c>
      <c r="D53" s="18">
        <v>0.14499999999999999</v>
      </c>
      <c r="E53" s="18">
        <v>401253</v>
      </c>
      <c r="F53" s="18">
        <v>662284</v>
      </c>
      <c r="G53" s="25">
        <v>42346</v>
      </c>
      <c r="H53" s="18">
        <v>456</v>
      </c>
      <c r="I53" s="25">
        <v>42801</v>
      </c>
      <c r="J53" s="18">
        <v>12</v>
      </c>
      <c r="K53" s="18">
        <v>92716</v>
      </c>
      <c r="L53" s="18">
        <v>919452208180</v>
      </c>
      <c r="M53" s="10" t="s">
        <v>1546</v>
      </c>
      <c r="N53" s="10" t="s">
        <v>1547</v>
      </c>
      <c r="O53" s="10" t="s">
        <v>130</v>
      </c>
      <c r="P53" s="18">
        <v>0</v>
      </c>
      <c r="Q53" s="18">
        <v>0</v>
      </c>
      <c r="R53" s="18">
        <v>2833</v>
      </c>
      <c r="S53" s="10" t="s">
        <v>113</v>
      </c>
      <c r="U53" s="18">
        <v>999</v>
      </c>
      <c r="V53" s="18">
        <v>41591</v>
      </c>
      <c r="W53" s="18">
        <v>1</v>
      </c>
      <c r="X53" s="18">
        <v>1</v>
      </c>
      <c r="Y53" s="18">
        <v>2997</v>
      </c>
      <c r="Z53" s="18">
        <v>0</v>
      </c>
      <c r="AA53" s="18" t="s">
        <v>195</v>
      </c>
      <c r="AB53" s="18" t="s">
        <v>115</v>
      </c>
      <c r="AC53" s="18" t="s">
        <v>111</v>
      </c>
      <c r="AD53" s="18" t="s">
        <v>303</v>
      </c>
      <c r="AE53" s="18">
        <v>1</v>
      </c>
      <c r="AF53" s="18">
        <v>11988</v>
      </c>
      <c r="AG53" s="18">
        <v>11988</v>
      </c>
      <c r="AH53" s="18">
        <v>13726.26</v>
      </c>
      <c r="AI53" s="25">
        <v>42339</v>
      </c>
    </row>
    <row r="54" spans="2:35" x14ac:dyDescent="0.3">
      <c r="B54" s="18">
        <v>20046248</v>
      </c>
      <c r="C54" s="25">
        <v>42339</v>
      </c>
      <c r="D54" s="18">
        <v>0.14499999999999999</v>
      </c>
      <c r="E54" s="18">
        <v>401296</v>
      </c>
      <c r="F54" s="18">
        <v>662337</v>
      </c>
      <c r="G54" s="25">
        <v>42346</v>
      </c>
      <c r="H54" s="18">
        <v>456</v>
      </c>
      <c r="I54" s="25">
        <v>42801</v>
      </c>
      <c r="J54" s="18">
        <v>12</v>
      </c>
      <c r="K54" s="18">
        <v>92727</v>
      </c>
      <c r="L54" s="18">
        <v>919415467844</v>
      </c>
      <c r="M54" s="10" t="s">
        <v>1548</v>
      </c>
      <c r="N54" s="10" t="s">
        <v>1549</v>
      </c>
      <c r="O54" s="10" t="s">
        <v>273</v>
      </c>
      <c r="P54" s="18">
        <v>0</v>
      </c>
      <c r="Q54" s="18">
        <v>0</v>
      </c>
      <c r="R54" s="18">
        <v>2833</v>
      </c>
      <c r="S54" s="10" t="s">
        <v>113</v>
      </c>
      <c r="U54" s="18">
        <v>999</v>
      </c>
      <c r="V54" s="18">
        <v>41595</v>
      </c>
      <c r="W54" s="18">
        <v>0</v>
      </c>
      <c r="X54" s="18">
        <v>0</v>
      </c>
      <c r="Y54" s="18">
        <v>2997</v>
      </c>
      <c r="Z54" s="18">
        <v>0</v>
      </c>
      <c r="AA54" s="18" t="s">
        <v>195</v>
      </c>
      <c r="AB54" s="18" t="s">
        <v>115</v>
      </c>
      <c r="AC54" s="18" t="s">
        <v>111</v>
      </c>
      <c r="AD54" s="18" t="s">
        <v>459</v>
      </c>
      <c r="AE54" s="18">
        <v>1</v>
      </c>
      <c r="AF54" s="18">
        <v>11988</v>
      </c>
      <c r="AG54" s="18">
        <v>11988</v>
      </c>
      <c r="AH54" s="18">
        <v>13726.26</v>
      </c>
      <c r="AI54" s="25">
        <v>42339</v>
      </c>
    </row>
    <row r="55" spans="2:35" x14ac:dyDescent="0.3">
      <c r="B55" s="18">
        <v>20046268</v>
      </c>
      <c r="C55" s="25">
        <v>42340</v>
      </c>
      <c r="D55" s="18">
        <v>0.14499999999999999</v>
      </c>
      <c r="E55" s="18">
        <v>401481</v>
      </c>
      <c r="F55" s="18">
        <v>662590</v>
      </c>
      <c r="G55" s="25">
        <v>42342</v>
      </c>
      <c r="H55" s="18">
        <v>366</v>
      </c>
      <c r="I55" s="25">
        <v>42707</v>
      </c>
      <c r="J55" s="18">
        <v>12</v>
      </c>
      <c r="K55" s="18">
        <v>1673</v>
      </c>
      <c r="L55" s="18">
        <v>919898020547</v>
      </c>
      <c r="M55" s="10" t="s">
        <v>1550</v>
      </c>
      <c r="N55" s="10" t="s">
        <v>1551</v>
      </c>
      <c r="O55" s="10" t="s">
        <v>108</v>
      </c>
      <c r="P55" s="18">
        <v>0</v>
      </c>
      <c r="Q55" s="18">
        <v>0</v>
      </c>
      <c r="R55" s="18">
        <v>5</v>
      </c>
      <c r="S55" s="10" t="s">
        <v>123</v>
      </c>
      <c r="T55" s="10" t="s">
        <v>124</v>
      </c>
      <c r="U55" s="18">
        <v>699</v>
      </c>
      <c r="V55" s="18">
        <v>41617</v>
      </c>
      <c r="W55" s="18">
        <v>1</v>
      </c>
      <c r="X55" s="18">
        <v>1</v>
      </c>
      <c r="Y55" s="18">
        <v>1398</v>
      </c>
      <c r="Z55" s="18">
        <v>1398</v>
      </c>
      <c r="AA55" s="18" t="s">
        <v>127</v>
      </c>
      <c r="AB55" s="18" t="s">
        <v>118</v>
      </c>
      <c r="AC55" s="18" t="s">
        <v>111</v>
      </c>
      <c r="AD55" s="18" t="s">
        <v>534</v>
      </c>
      <c r="AE55" s="18">
        <v>1</v>
      </c>
      <c r="AF55" s="18">
        <v>6990</v>
      </c>
      <c r="AG55" s="18">
        <v>6990</v>
      </c>
      <c r="AH55" s="18">
        <v>8003.55</v>
      </c>
      <c r="AI55" s="25">
        <v>40737</v>
      </c>
    </row>
    <row r="56" spans="2:35" x14ac:dyDescent="0.3">
      <c r="B56" s="18">
        <v>20046267</v>
      </c>
      <c r="C56" s="25">
        <v>42340</v>
      </c>
      <c r="D56" s="18">
        <v>0.14499999999999999</v>
      </c>
      <c r="E56" s="18">
        <v>401467</v>
      </c>
      <c r="F56" s="18">
        <v>662570</v>
      </c>
      <c r="G56" s="25">
        <v>42344</v>
      </c>
      <c r="H56" s="18">
        <v>366</v>
      </c>
      <c r="I56" s="25">
        <v>42709</v>
      </c>
      <c r="J56" s="18">
        <v>12</v>
      </c>
      <c r="K56" s="18">
        <v>3275</v>
      </c>
      <c r="L56" s="18">
        <v>919866005829</v>
      </c>
      <c r="M56" s="10" t="s">
        <v>1552</v>
      </c>
      <c r="N56" s="10" t="s">
        <v>1553</v>
      </c>
      <c r="O56" s="10" t="s">
        <v>108</v>
      </c>
      <c r="P56" s="18">
        <v>0</v>
      </c>
      <c r="Q56" s="18">
        <v>0</v>
      </c>
      <c r="R56" s="18">
        <v>5</v>
      </c>
      <c r="S56" s="10" t="s">
        <v>123</v>
      </c>
      <c r="T56" s="10" t="s">
        <v>124</v>
      </c>
      <c r="U56" s="18">
        <v>699</v>
      </c>
      <c r="V56" s="18">
        <v>41616</v>
      </c>
      <c r="W56" s="18">
        <v>1</v>
      </c>
      <c r="X56" s="18">
        <v>1</v>
      </c>
      <c r="Y56" s="18">
        <v>1398</v>
      </c>
      <c r="Z56" s="18">
        <v>1398</v>
      </c>
      <c r="AA56" s="18" t="s">
        <v>127</v>
      </c>
      <c r="AB56" s="18" t="s">
        <v>118</v>
      </c>
      <c r="AC56" s="18" t="s">
        <v>111</v>
      </c>
      <c r="AD56" s="18" t="s">
        <v>310</v>
      </c>
      <c r="AE56" s="18">
        <v>1</v>
      </c>
      <c r="AF56" s="18">
        <v>6990</v>
      </c>
      <c r="AG56" s="18">
        <v>6990</v>
      </c>
      <c r="AH56" s="18">
        <v>8003.55</v>
      </c>
      <c r="AI56" s="25">
        <v>40869</v>
      </c>
    </row>
    <row r="57" spans="2:35" x14ac:dyDescent="0.3">
      <c r="B57" s="18">
        <v>20046285</v>
      </c>
      <c r="C57" s="25">
        <v>42340</v>
      </c>
      <c r="D57" s="18">
        <v>0.14499999999999999</v>
      </c>
      <c r="E57" s="18">
        <v>401655</v>
      </c>
      <c r="F57" s="18">
        <v>662828</v>
      </c>
      <c r="G57" s="25">
        <v>42360</v>
      </c>
      <c r="H57" s="18">
        <v>183</v>
      </c>
      <c r="I57" s="25">
        <v>42542</v>
      </c>
      <c r="J57" s="18">
        <v>6</v>
      </c>
      <c r="K57" s="18">
        <v>6666</v>
      </c>
      <c r="L57" s="18">
        <v>918800237333</v>
      </c>
      <c r="M57" s="10" t="s">
        <v>1554</v>
      </c>
      <c r="N57" s="10" t="s">
        <v>1555</v>
      </c>
      <c r="O57" s="10" t="s">
        <v>231</v>
      </c>
      <c r="P57" s="18">
        <v>0</v>
      </c>
      <c r="Q57" s="18">
        <v>0</v>
      </c>
      <c r="R57" s="18">
        <v>6639</v>
      </c>
      <c r="S57" s="10" t="s">
        <v>1556</v>
      </c>
      <c r="T57" s="10" t="s">
        <v>1557</v>
      </c>
      <c r="U57" s="18">
        <v>3300</v>
      </c>
      <c r="V57" s="18">
        <v>41634</v>
      </c>
      <c r="W57" s="18">
        <v>0</v>
      </c>
      <c r="X57" s="18">
        <v>0</v>
      </c>
      <c r="Y57" s="18" t="s">
        <v>112</v>
      </c>
      <c r="Z57" s="18">
        <v>0</v>
      </c>
      <c r="AA57" s="18" t="s">
        <v>112</v>
      </c>
      <c r="AB57" s="18" t="s">
        <v>118</v>
      </c>
      <c r="AC57" s="18" t="s">
        <v>111</v>
      </c>
      <c r="AD57" s="18" t="s">
        <v>112</v>
      </c>
      <c r="AE57" s="18">
        <v>1</v>
      </c>
      <c r="AF57" s="18">
        <v>19800</v>
      </c>
      <c r="AG57" s="18">
        <v>19800</v>
      </c>
      <c r="AH57" s="18">
        <v>22671</v>
      </c>
      <c r="AI57" s="25">
        <v>41040</v>
      </c>
    </row>
    <row r="58" spans="2:35" x14ac:dyDescent="0.3">
      <c r="B58" s="18">
        <v>20046259</v>
      </c>
      <c r="C58" s="25">
        <v>42340</v>
      </c>
      <c r="D58" s="18">
        <v>0.14499999999999999</v>
      </c>
      <c r="E58" s="18">
        <v>401387</v>
      </c>
      <c r="F58" s="18">
        <v>662450</v>
      </c>
      <c r="G58" s="25">
        <v>42306</v>
      </c>
      <c r="H58" s="18">
        <v>396</v>
      </c>
      <c r="I58" s="25">
        <v>42701</v>
      </c>
      <c r="J58" s="18">
        <v>12</v>
      </c>
      <c r="K58" s="18">
        <v>6886</v>
      </c>
      <c r="L58" s="18">
        <v>919704021515</v>
      </c>
      <c r="M58" s="10" t="s">
        <v>1558</v>
      </c>
      <c r="N58" s="10" t="s">
        <v>1559</v>
      </c>
      <c r="O58" s="10" t="s">
        <v>108</v>
      </c>
      <c r="P58" s="18">
        <v>0</v>
      </c>
      <c r="Q58" s="18">
        <v>0</v>
      </c>
      <c r="R58" s="18">
        <v>2833</v>
      </c>
      <c r="S58" s="10" t="s">
        <v>113</v>
      </c>
      <c r="U58" s="18">
        <v>999</v>
      </c>
      <c r="V58" s="18">
        <v>41606</v>
      </c>
      <c r="W58" s="18">
        <v>0</v>
      </c>
      <c r="X58" s="18">
        <v>0</v>
      </c>
      <c r="Y58" s="18">
        <v>999</v>
      </c>
      <c r="Z58" s="18">
        <v>0</v>
      </c>
      <c r="AA58" s="18" t="s">
        <v>114</v>
      </c>
      <c r="AB58" s="18" t="s">
        <v>115</v>
      </c>
      <c r="AC58" s="18" t="s">
        <v>111</v>
      </c>
      <c r="AD58" s="18" t="s">
        <v>112</v>
      </c>
      <c r="AE58" s="18">
        <v>1</v>
      </c>
      <c r="AF58" s="18">
        <v>11988</v>
      </c>
      <c r="AG58" s="18">
        <v>11988</v>
      </c>
      <c r="AH58" s="18">
        <v>13726.26</v>
      </c>
      <c r="AI58" s="25">
        <v>42340</v>
      </c>
    </row>
    <row r="59" spans="2:35" x14ac:dyDescent="0.3">
      <c r="B59" s="18">
        <v>20046250</v>
      </c>
      <c r="C59" s="25">
        <v>42340</v>
      </c>
      <c r="D59" s="18">
        <v>0.14499999999999999</v>
      </c>
      <c r="E59" s="18">
        <v>401324</v>
      </c>
      <c r="F59" s="18">
        <v>662369</v>
      </c>
      <c r="G59" s="25">
        <v>42340</v>
      </c>
      <c r="H59" s="18">
        <v>366</v>
      </c>
      <c r="I59" s="25">
        <v>42705</v>
      </c>
      <c r="J59" s="18">
        <v>12</v>
      </c>
      <c r="K59" s="18">
        <v>11682</v>
      </c>
      <c r="L59" s="18">
        <v>919903959444</v>
      </c>
      <c r="M59" s="10" t="s">
        <v>1560</v>
      </c>
      <c r="N59" s="10" t="s">
        <v>1561</v>
      </c>
      <c r="O59" s="10" t="s">
        <v>555</v>
      </c>
      <c r="P59" s="18">
        <v>0</v>
      </c>
      <c r="Q59" s="18">
        <v>0</v>
      </c>
      <c r="R59" s="18">
        <v>5</v>
      </c>
      <c r="S59" s="10" t="s">
        <v>123</v>
      </c>
      <c r="T59" s="10" t="s">
        <v>124</v>
      </c>
      <c r="U59" s="18">
        <v>699</v>
      </c>
      <c r="V59" s="18">
        <v>41597</v>
      </c>
      <c r="W59" s="18">
        <v>0</v>
      </c>
      <c r="X59" s="18">
        <v>0</v>
      </c>
      <c r="Y59" s="18">
        <v>1398</v>
      </c>
      <c r="Z59" s="18">
        <v>1398</v>
      </c>
      <c r="AA59" s="18" t="s">
        <v>127</v>
      </c>
      <c r="AB59" s="18" t="s">
        <v>118</v>
      </c>
      <c r="AC59" s="18" t="s">
        <v>111</v>
      </c>
      <c r="AD59" s="18" t="s">
        <v>112</v>
      </c>
      <c r="AE59" s="18">
        <v>1</v>
      </c>
      <c r="AF59" s="18">
        <v>6990</v>
      </c>
      <c r="AG59" s="18">
        <v>6990</v>
      </c>
      <c r="AH59" s="18">
        <v>8003.55</v>
      </c>
      <c r="AI59" s="25">
        <v>41230</v>
      </c>
    </row>
    <row r="60" spans="2:35" x14ac:dyDescent="0.3">
      <c r="B60" s="18">
        <v>20046275</v>
      </c>
      <c r="C60" s="25">
        <v>42340</v>
      </c>
      <c r="D60" s="18">
        <v>0.14499999999999999</v>
      </c>
      <c r="E60" s="18">
        <v>401558</v>
      </c>
      <c r="F60" s="18">
        <v>662705</v>
      </c>
      <c r="G60" s="25">
        <v>42340</v>
      </c>
      <c r="H60" s="18">
        <v>183</v>
      </c>
      <c r="I60" s="25">
        <v>42522</v>
      </c>
      <c r="J60" s="18">
        <v>6</v>
      </c>
      <c r="K60" s="18">
        <v>13231</v>
      </c>
      <c r="L60" s="18">
        <v>919886326525</v>
      </c>
      <c r="M60" s="10" t="s">
        <v>1562</v>
      </c>
      <c r="N60" s="10" t="s">
        <v>1563</v>
      </c>
      <c r="O60" s="10" t="s">
        <v>108</v>
      </c>
      <c r="P60" s="18">
        <v>0</v>
      </c>
      <c r="Q60" s="18">
        <v>0</v>
      </c>
      <c r="R60" s="18">
        <v>5019</v>
      </c>
      <c r="S60" s="10" t="s">
        <v>1564</v>
      </c>
      <c r="T60" s="10" t="s">
        <v>504</v>
      </c>
      <c r="U60" s="18">
        <v>4400</v>
      </c>
      <c r="V60" s="18">
        <v>41623</v>
      </c>
      <c r="W60" s="18">
        <v>0</v>
      </c>
      <c r="X60" s="18">
        <v>0</v>
      </c>
      <c r="Y60" s="18" t="s">
        <v>112</v>
      </c>
      <c r="Z60" s="18">
        <v>0</v>
      </c>
      <c r="AA60" s="18" t="s">
        <v>112</v>
      </c>
      <c r="AB60" s="18" t="s">
        <v>118</v>
      </c>
      <c r="AC60" s="18" t="s">
        <v>111</v>
      </c>
      <c r="AD60" s="18" t="s">
        <v>112</v>
      </c>
      <c r="AE60" s="18">
        <v>1</v>
      </c>
      <c r="AF60" s="18">
        <v>26400</v>
      </c>
      <c r="AG60" s="18">
        <v>26400</v>
      </c>
      <c r="AH60" s="18">
        <v>30228</v>
      </c>
      <c r="AI60" s="25">
        <v>41240</v>
      </c>
    </row>
    <row r="61" spans="2:35" x14ac:dyDescent="0.3">
      <c r="B61" s="18">
        <v>20046271</v>
      </c>
      <c r="C61" s="25">
        <v>42340</v>
      </c>
      <c r="D61" s="18">
        <v>0.14499999999999999</v>
      </c>
      <c r="E61" s="18">
        <v>401526</v>
      </c>
      <c r="F61" s="18">
        <v>662651</v>
      </c>
      <c r="G61" s="25">
        <v>42340</v>
      </c>
      <c r="H61" s="18" t="s">
        <v>112</v>
      </c>
      <c r="I61" s="25" t="s">
        <v>112</v>
      </c>
      <c r="J61" s="18">
        <v>0</v>
      </c>
      <c r="K61" s="18">
        <v>23126</v>
      </c>
      <c r="L61" s="18">
        <v>919871131568</v>
      </c>
      <c r="M61" s="10" t="s">
        <v>1565</v>
      </c>
      <c r="N61" s="10" t="s">
        <v>638</v>
      </c>
      <c r="O61" s="10" t="s">
        <v>108</v>
      </c>
      <c r="P61" s="18">
        <v>0</v>
      </c>
      <c r="Q61" s="18">
        <v>0</v>
      </c>
      <c r="R61" s="18">
        <v>945</v>
      </c>
      <c r="S61" s="10" t="s">
        <v>220</v>
      </c>
      <c r="T61" s="10" t="s">
        <v>221</v>
      </c>
      <c r="U61" s="18">
        <v>0</v>
      </c>
      <c r="V61" s="18">
        <v>41619</v>
      </c>
      <c r="W61" s="18">
        <v>0</v>
      </c>
      <c r="X61" s="18">
        <v>0</v>
      </c>
      <c r="Y61" s="18" t="s">
        <v>112</v>
      </c>
      <c r="Z61" s="18">
        <v>0</v>
      </c>
      <c r="AA61" s="18" t="s">
        <v>112</v>
      </c>
      <c r="AB61" s="18" t="s">
        <v>118</v>
      </c>
      <c r="AC61" s="18" t="s">
        <v>111</v>
      </c>
      <c r="AD61" s="18" t="s">
        <v>112</v>
      </c>
      <c r="AE61" s="18">
        <v>1</v>
      </c>
      <c r="AF61" s="18">
        <v>0</v>
      </c>
      <c r="AG61" s="18">
        <v>0</v>
      </c>
      <c r="AH61" s="18">
        <v>0</v>
      </c>
      <c r="AI61" s="25">
        <v>41617</v>
      </c>
    </row>
    <row r="62" spans="2:35" x14ac:dyDescent="0.3">
      <c r="B62" s="18">
        <v>20046271</v>
      </c>
      <c r="C62" s="25">
        <v>42340</v>
      </c>
      <c r="D62" s="18">
        <v>0.14499999999999999</v>
      </c>
      <c r="E62" s="18">
        <v>401512</v>
      </c>
      <c r="F62" s="18">
        <v>662637</v>
      </c>
      <c r="G62" s="25">
        <v>42347</v>
      </c>
      <c r="H62" s="18">
        <v>366</v>
      </c>
      <c r="I62" s="25">
        <v>42712</v>
      </c>
      <c r="J62" s="18">
        <v>12</v>
      </c>
      <c r="K62" s="18">
        <v>23126</v>
      </c>
      <c r="L62" s="18">
        <v>919871131568</v>
      </c>
      <c r="M62" s="10" t="s">
        <v>1565</v>
      </c>
      <c r="N62" s="10" t="s">
        <v>638</v>
      </c>
      <c r="O62" s="10" t="s">
        <v>108</v>
      </c>
      <c r="P62" s="18">
        <v>0</v>
      </c>
      <c r="Q62" s="18">
        <v>0</v>
      </c>
      <c r="R62" s="18">
        <v>32</v>
      </c>
      <c r="S62" s="10" t="s">
        <v>133</v>
      </c>
      <c r="T62" s="10" t="s">
        <v>134</v>
      </c>
      <c r="U62" s="18">
        <v>999</v>
      </c>
      <c r="V62" s="18">
        <v>41619</v>
      </c>
      <c r="W62" s="18">
        <v>0</v>
      </c>
      <c r="X62" s="18">
        <v>0</v>
      </c>
      <c r="Y62" s="18">
        <v>0</v>
      </c>
      <c r="Z62" s="18">
        <v>0</v>
      </c>
      <c r="AA62" s="18" t="s">
        <v>141</v>
      </c>
      <c r="AB62" s="18" t="s">
        <v>118</v>
      </c>
      <c r="AC62" s="18" t="s">
        <v>111</v>
      </c>
      <c r="AD62" s="18" t="s">
        <v>112</v>
      </c>
      <c r="AE62" s="18">
        <v>1</v>
      </c>
      <c r="AF62" s="18">
        <v>11988</v>
      </c>
      <c r="AG62" s="18">
        <v>11988</v>
      </c>
      <c r="AH62" s="18">
        <v>13726.26</v>
      </c>
      <c r="AI62" s="25">
        <v>41617</v>
      </c>
    </row>
    <row r="63" spans="2:35" x14ac:dyDescent="0.3">
      <c r="B63" s="18">
        <v>20044476</v>
      </c>
      <c r="C63" s="25">
        <v>42340</v>
      </c>
      <c r="D63" s="18">
        <v>0.14499999999999999</v>
      </c>
      <c r="E63" s="18">
        <v>384734</v>
      </c>
      <c r="F63" s="18">
        <v>643246</v>
      </c>
      <c r="G63" s="25">
        <v>42327</v>
      </c>
      <c r="H63" s="18">
        <v>182</v>
      </c>
      <c r="I63" s="25">
        <v>42508</v>
      </c>
      <c r="J63" s="18">
        <v>6</v>
      </c>
      <c r="K63" s="18">
        <v>31295</v>
      </c>
      <c r="L63" s="18">
        <v>919711825992</v>
      </c>
      <c r="M63" s="10" t="s">
        <v>473</v>
      </c>
      <c r="N63" s="10" t="s">
        <v>474</v>
      </c>
      <c r="O63" s="10" t="s">
        <v>130</v>
      </c>
      <c r="P63" s="18">
        <v>0</v>
      </c>
      <c r="Q63" s="18">
        <v>0</v>
      </c>
      <c r="R63" s="18">
        <v>7454</v>
      </c>
      <c r="S63" s="10" t="s">
        <v>475</v>
      </c>
      <c r="T63" s="10" t="s">
        <v>476</v>
      </c>
      <c r="U63" s="18">
        <v>3600</v>
      </c>
      <c r="V63" s="18">
        <v>41609</v>
      </c>
      <c r="W63" s="18">
        <v>0</v>
      </c>
      <c r="X63" s="18">
        <v>0</v>
      </c>
      <c r="Y63" s="18" t="s">
        <v>112</v>
      </c>
      <c r="Z63" s="18">
        <v>0</v>
      </c>
      <c r="AA63" s="18" t="s">
        <v>112</v>
      </c>
      <c r="AB63" s="18" t="s">
        <v>118</v>
      </c>
      <c r="AC63" s="18" t="s">
        <v>111</v>
      </c>
      <c r="AD63" s="18" t="s">
        <v>587</v>
      </c>
      <c r="AE63" s="18">
        <v>1</v>
      </c>
      <c r="AF63" s="18">
        <v>21600</v>
      </c>
      <c r="AG63" s="18">
        <v>21600</v>
      </c>
      <c r="AH63" s="18">
        <v>24732</v>
      </c>
      <c r="AI63" s="25">
        <v>41759</v>
      </c>
    </row>
    <row r="64" spans="2:35" x14ac:dyDescent="0.3">
      <c r="B64" s="18">
        <v>20046278</v>
      </c>
      <c r="C64" s="25">
        <v>42340</v>
      </c>
      <c r="D64" s="18">
        <v>0.14499999999999999</v>
      </c>
      <c r="E64" s="18">
        <v>401576</v>
      </c>
      <c r="F64" s="18">
        <v>662727</v>
      </c>
      <c r="G64" s="25">
        <v>42340</v>
      </c>
      <c r="H64" s="18">
        <v>376</v>
      </c>
      <c r="I64" s="25">
        <v>42715</v>
      </c>
      <c r="J64" s="18">
        <v>12</v>
      </c>
      <c r="K64" s="18">
        <v>39451</v>
      </c>
      <c r="L64" s="18">
        <v>918097261300</v>
      </c>
      <c r="M64" s="10" t="s">
        <v>1566</v>
      </c>
      <c r="N64" s="10" t="s">
        <v>1567</v>
      </c>
      <c r="O64" s="10" t="s">
        <v>522</v>
      </c>
      <c r="P64" s="18">
        <v>0</v>
      </c>
      <c r="Q64" s="18">
        <v>0</v>
      </c>
      <c r="R64" s="18">
        <v>3226</v>
      </c>
      <c r="S64" s="10" t="s">
        <v>144</v>
      </c>
      <c r="U64" s="18">
        <v>2499</v>
      </c>
      <c r="V64" s="18">
        <v>41626</v>
      </c>
      <c r="W64" s="18">
        <v>0</v>
      </c>
      <c r="X64" s="18">
        <v>0</v>
      </c>
      <c r="Y64" s="18">
        <v>833</v>
      </c>
      <c r="Z64" s="18">
        <v>0</v>
      </c>
      <c r="AA64" s="18" t="s">
        <v>145</v>
      </c>
      <c r="AB64" s="18" t="s">
        <v>115</v>
      </c>
      <c r="AC64" s="18" t="s">
        <v>111</v>
      </c>
      <c r="AD64" s="18" t="s">
        <v>112</v>
      </c>
      <c r="AE64" s="18">
        <v>1</v>
      </c>
      <c r="AF64" s="18">
        <v>29988</v>
      </c>
      <c r="AG64" s="18">
        <v>29988</v>
      </c>
      <c r="AH64" s="18">
        <v>34336.26</v>
      </c>
      <c r="AI64" s="25">
        <v>41882</v>
      </c>
    </row>
    <row r="65" spans="2:35" x14ac:dyDescent="0.3">
      <c r="B65" s="18">
        <v>20046258</v>
      </c>
      <c r="C65" s="25">
        <v>42340</v>
      </c>
      <c r="D65" s="18">
        <v>0.14499999999999999</v>
      </c>
      <c r="E65" s="18">
        <v>401373</v>
      </c>
      <c r="F65" s="18">
        <v>662436</v>
      </c>
      <c r="G65" s="25">
        <v>42340</v>
      </c>
      <c r="H65" s="18">
        <v>366</v>
      </c>
      <c r="I65" s="25">
        <v>42705</v>
      </c>
      <c r="J65" s="18">
        <v>12</v>
      </c>
      <c r="K65" s="18">
        <v>41408</v>
      </c>
      <c r="L65" s="18">
        <v>919971886474</v>
      </c>
      <c r="M65" s="10" t="s">
        <v>1568</v>
      </c>
      <c r="N65" s="10" t="s">
        <v>1569</v>
      </c>
      <c r="O65" s="10" t="s">
        <v>117</v>
      </c>
      <c r="P65" s="18">
        <v>0</v>
      </c>
      <c r="Q65" s="18">
        <v>0</v>
      </c>
      <c r="R65" s="18">
        <v>32</v>
      </c>
      <c r="S65" s="10" t="s">
        <v>133</v>
      </c>
      <c r="T65" s="10" t="s">
        <v>134</v>
      </c>
      <c r="U65" s="18">
        <v>999</v>
      </c>
      <c r="V65" s="18">
        <v>41605</v>
      </c>
      <c r="W65" s="18">
        <v>0</v>
      </c>
      <c r="X65" s="18">
        <v>0</v>
      </c>
      <c r="Y65" s="18">
        <v>0</v>
      </c>
      <c r="Z65" s="18">
        <v>0</v>
      </c>
      <c r="AA65" s="18" t="s">
        <v>141</v>
      </c>
      <c r="AB65" s="18" t="s">
        <v>118</v>
      </c>
      <c r="AC65" s="18" t="s">
        <v>111</v>
      </c>
      <c r="AD65" s="18" t="s">
        <v>112</v>
      </c>
      <c r="AE65" s="18">
        <v>1</v>
      </c>
      <c r="AF65" s="18">
        <v>11988</v>
      </c>
      <c r="AG65" s="18">
        <v>11988</v>
      </c>
      <c r="AH65" s="18">
        <v>13726.26</v>
      </c>
      <c r="AI65" s="25">
        <v>41908</v>
      </c>
    </row>
    <row r="66" spans="2:35" x14ac:dyDescent="0.3">
      <c r="B66" s="18">
        <v>20046265</v>
      </c>
      <c r="C66" s="25">
        <v>42340</v>
      </c>
      <c r="D66" s="18">
        <v>0.14499999999999999</v>
      </c>
      <c r="E66" s="18">
        <v>401449</v>
      </c>
      <c r="F66" s="18">
        <v>662552</v>
      </c>
      <c r="G66" s="25">
        <v>42341</v>
      </c>
      <c r="H66" s="18">
        <v>366</v>
      </c>
      <c r="I66" s="25">
        <v>42706</v>
      </c>
      <c r="J66" s="18">
        <v>12</v>
      </c>
      <c r="K66" s="18">
        <v>41444</v>
      </c>
      <c r="L66" s="18">
        <v>919954080046</v>
      </c>
      <c r="M66" s="10" t="s">
        <v>1570</v>
      </c>
      <c r="N66" s="10" t="s">
        <v>1571</v>
      </c>
      <c r="O66" s="10" t="s">
        <v>122</v>
      </c>
      <c r="P66" s="18">
        <v>0</v>
      </c>
      <c r="Q66" s="18">
        <v>0</v>
      </c>
      <c r="R66" s="18">
        <v>32</v>
      </c>
      <c r="S66" s="10" t="s">
        <v>133</v>
      </c>
      <c r="T66" s="10" t="s">
        <v>134</v>
      </c>
      <c r="U66" s="18">
        <v>999</v>
      </c>
      <c r="V66" s="18">
        <v>41614</v>
      </c>
      <c r="W66" s="18">
        <v>1</v>
      </c>
      <c r="X66" s="18">
        <v>1</v>
      </c>
      <c r="Y66" s="18">
        <v>0</v>
      </c>
      <c r="Z66" s="18">
        <v>0</v>
      </c>
      <c r="AA66" s="18" t="s">
        <v>141</v>
      </c>
      <c r="AB66" s="18" t="s">
        <v>118</v>
      </c>
      <c r="AC66" s="18" t="s">
        <v>111</v>
      </c>
      <c r="AD66" s="18" t="s">
        <v>534</v>
      </c>
      <c r="AE66" s="18">
        <v>1</v>
      </c>
      <c r="AF66" s="18">
        <v>11988</v>
      </c>
      <c r="AG66" s="18">
        <v>11988</v>
      </c>
      <c r="AH66" s="18">
        <v>13726.26</v>
      </c>
      <c r="AI66" s="25">
        <v>41912</v>
      </c>
    </row>
    <row r="67" spans="2:35" x14ac:dyDescent="0.3">
      <c r="B67" s="18">
        <v>20046261</v>
      </c>
      <c r="C67" s="25">
        <v>42340</v>
      </c>
      <c r="D67" s="18">
        <v>0.14499999999999999</v>
      </c>
      <c r="E67" s="18">
        <v>401417</v>
      </c>
      <c r="F67" s="18">
        <v>662484</v>
      </c>
      <c r="G67" s="25">
        <v>42340</v>
      </c>
      <c r="H67" s="18">
        <v>366</v>
      </c>
      <c r="I67" s="25">
        <v>42705</v>
      </c>
      <c r="J67" s="18">
        <v>12</v>
      </c>
      <c r="K67" s="18">
        <v>44692</v>
      </c>
      <c r="L67" s="18">
        <v>919873140343</v>
      </c>
      <c r="M67" s="10" t="s">
        <v>1572</v>
      </c>
      <c r="N67" s="10" t="s">
        <v>1573</v>
      </c>
      <c r="O67" s="10" t="s">
        <v>108</v>
      </c>
      <c r="P67" s="18">
        <v>0</v>
      </c>
      <c r="Q67" s="18">
        <v>0</v>
      </c>
      <c r="R67" s="18">
        <v>32</v>
      </c>
      <c r="S67" s="10" t="s">
        <v>133</v>
      </c>
      <c r="T67" s="10" t="s">
        <v>134</v>
      </c>
      <c r="U67" s="18">
        <v>999</v>
      </c>
      <c r="V67" s="18">
        <v>41608</v>
      </c>
      <c r="W67" s="18">
        <v>0</v>
      </c>
      <c r="X67" s="18">
        <v>0</v>
      </c>
      <c r="Y67" s="18">
        <v>0</v>
      </c>
      <c r="Z67" s="18">
        <v>0</v>
      </c>
      <c r="AA67" s="18" t="s">
        <v>141</v>
      </c>
      <c r="AB67" s="18" t="s">
        <v>118</v>
      </c>
      <c r="AC67" s="18" t="s">
        <v>111</v>
      </c>
      <c r="AD67" s="18" t="s">
        <v>112</v>
      </c>
      <c r="AE67" s="18">
        <v>1</v>
      </c>
      <c r="AF67" s="18">
        <v>11988</v>
      </c>
      <c r="AG67" s="18">
        <v>11988</v>
      </c>
      <c r="AH67" s="18">
        <v>13726.26</v>
      </c>
      <c r="AI67" s="25">
        <v>41968</v>
      </c>
    </row>
    <row r="68" spans="2:35" x14ac:dyDescent="0.3">
      <c r="B68" s="18">
        <v>20046266</v>
      </c>
      <c r="C68" s="25">
        <v>42340</v>
      </c>
      <c r="D68" s="18">
        <v>0.14000000000000001</v>
      </c>
      <c r="E68" s="18">
        <v>401463</v>
      </c>
      <c r="F68" s="18">
        <v>662566</v>
      </c>
      <c r="G68" s="25">
        <v>42461</v>
      </c>
      <c r="H68" s="18">
        <v>91</v>
      </c>
      <c r="I68" s="25">
        <v>42551</v>
      </c>
      <c r="J68" s="18">
        <v>3</v>
      </c>
      <c r="K68" s="18">
        <v>49341</v>
      </c>
      <c r="L68" s="18">
        <v>919578241000</v>
      </c>
      <c r="M68" s="10" t="s">
        <v>1574</v>
      </c>
      <c r="N68" s="10" t="s">
        <v>1575</v>
      </c>
      <c r="O68" s="10" t="s">
        <v>112</v>
      </c>
      <c r="P68" s="18">
        <v>0</v>
      </c>
      <c r="Q68" s="18">
        <v>0</v>
      </c>
      <c r="R68" s="18">
        <v>32</v>
      </c>
      <c r="S68" s="10" t="s">
        <v>133</v>
      </c>
      <c r="T68" s="10" t="s">
        <v>134</v>
      </c>
      <c r="U68" s="18">
        <v>999</v>
      </c>
      <c r="V68" s="18">
        <v>41615</v>
      </c>
      <c r="W68" s="18">
        <v>1</v>
      </c>
      <c r="X68" s="18">
        <v>1</v>
      </c>
      <c r="Y68" s="18">
        <v>2997</v>
      </c>
      <c r="Z68" s="18">
        <v>2997</v>
      </c>
      <c r="AA68" s="18" t="s">
        <v>182</v>
      </c>
      <c r="AB68" s="18" t="s">
        <v>118</v>
      </c>
      <c r="AC68" s="18" t="s">
        <v>111</v>
      </c>
      <c r="AD68" s="18" t="s">
        <v>112</v>
      </c>
      <c r="AE68" s="18">
        <v>1</v>
      </c>
      <c r="AF68" s="18">
        <v>0</v>
      </c>
      <c r="AG68" s="18">
        <v>0</v>
      </c>
      <c r="AH68" s="18">
        <v>0</v>
      </c>
      <c r="AI68" s="25">
        <v>42340</v>
      </c>
    </row>
    <row r="69" spans="2:35" x14ac:dyDescent="0.3">
      <c r="B69" s="18">
        <v>20046253</v>
      </c>
      <c r="C69" s="25">
        <v>42340</v>
      </c>
      <c r="D69" s="18">
        <v>0.14499999999999999</v>
      </c>
      <c r="E69" s="18">
        <v>401368</v>
      </c>
      <c r="F69" s="18">
        <v>662421</v>
      </c>
      <c r="G69" s="25">
        <v>42340</v>
      </c>
      <c r="H69" s="18">
        <v>183</v>
      </c>
      <c r="I69" s="25">
        <v>42522</v>
      </c>
      <c r="J69" s="18">
        <v>6</v>
      </c>
      <c r="K69" s="18">
        <v>52359</v>
      </c>
      <c r="L69" s="18">
        <v>919787773509</v>
      </c>
      <c r="M69" s="10" t="s">
        <v>1576</v>
      </c>
      <c r="N69" s="10" t="s">
        <v>1577</v>
      </c>
      <c r="O69" s="10" t="s">
        <v>112</v>
      </c>
      <c r="P69" s="18">
        <v>0</v>
      </c>
      <c r="Q69" s="18">
        <v>0</v>
      </c>
      <c r="R69" s="18">
        <v>8672</v>
      </c>
      <c r="S69" s="10" t="s">
        <v>1578</v>
      </c>
      <c r="T69" s="10" t="s">
        <v>1579</v>
      </c>
      <c r="U69" s="18">
        <v>1500</v>
      </c>
      <c r="V69" s="18">
        <v>41600</v>
      </c>
      <c r="W69" s="18">
        <v>0</v>
      </c>
      <c r="X69" s="18">
        <v>0</v>
      </c>
      <c r="Y69" s="18" t="s">
        <v>112</v>
      </c>
      <c r="Z69" s="18">
        <v>0</v>
      </c>
      <c r="AA69" s="18" t="s">
        <v>112</v>
      </c>
      <c r="AB69" s="18" t="s">
        <v>118</v>
      </c>
      <c r="AC69" s="18" t="s">
        <v>111</v>
      </c>
      <c r="AD69" s="18" t="s">
        <v>112</v>
      </c>
      <c r="AE69" s="18">
        <v>1</v>
      </c>
      <c r="AF69" s="18">
        <v>9000</v>
      </c>
      <c r="AG69" s="18">
        <v>9000</v>
      </c>
      <c r="AH69" s="18">
        <v>10305</v>
      </c>
      <c r="AI69" s="25">
        <v>42093</v>
      </c>
    </row>
    <row r="70" spans="2:35" x14ac:dyDescent="0.3">
      <c r="B70" s="18">
        <v>20046279</v>
      </c>
      <c r="C70" s="25">
        <v>42340</v>
      </c>
      <c r="D70" s="18">
        <v>0.14499999999999999</v>
      </c>
      <c r="E70" s="18">
        <v>401592</v>
      </c>
      <c r="F70" s="18">
        <v>662753</v>
      </c>
      <c r="G70" s="25">
        <v>42340</v>
      </c>
      <c r="H70" s="18">
        <v>183</v>
      </c>
      <c r="I70" s="25">
        <v>42522</v>
      </c>
      <c r="J70" s="18">
        <v>6</v>
      </c>
      <c r="K70" s="18">
        <v>54367</v>
      </c>
      <c r="L70" s="18">
        <v>919099940800</v>
      </c>
      <c r="M70" s="10" t="s">
        <v>393</v>
      </c>
      <c r="N70" s="10" t="s">
        <v>394</v>
      </c>
      <c r="O70" s="10" t="s">
        <v>135</v>
      </c>
      <c r="P70" s="18">
        <v>0</v>
      </c>
      <c r="Q70" s="18">
        <v>0</v>
      </c>
      <c r="R70" s="18">
        <v>11735</v>
      </c>
      <c r="S70" s="10" t="s">
        <v>1580</v>
      </c>
      <c r="T70" s="10" t="s">
        <v>1581</v>
      </c>
      <c r="U70" s="18">
        <v>1500</v>
      </c>
      <c r="V70" s="18">
        <v>41628</v>
      </c>
      <c r="W70" s="18">
        <v>0</v>
      </c>
      <c r="X70" s="18">
        <v>0</v>
      </c>
      <c r="Y70" s="18" t="s">
        <v>112</v>
      </c>
      <c r="Z70" s="18">
        <v>0</v>
      </c>
      <c r="AA70" s="18" t="s">
        <v>112</v>
      </c>
      <c r="AB70" s="18" t="s">
        <v>118</v>
      </c>
      <c r="AC70" s="18" t="s">
        <v>111</v>
      </c>
      <c r="AD70" s="18" t="s">
        <v>255</v>
      </c>
      <c r="AE70" s="18">
        <v>1</v>
      </c>
      <c r="AF70" s="18">
        <v>9000</v>
      </c>
      <c r="AG70" s="18">
        <v>9000</v>
      </c>
      <c r="AH70" s="18">
        <v>10305</v>
      </c>
      <c r="AI70" s="25">
        <v>42117</v>
      </c>
    </row>
    <row r="71" spans="2:35" x14ac:dyDescent="0.3">
      <c r="B71" s="18">
        <v>20046252</v>
      </c>
      <c r="C71" s="25">
        <v>42340</v>
      </c>
      <c r="D71" s="18">
        <v>0.14499999999999999</v>
      </c>
      <c r="E71" s="18">
        <v>401352</v>
      </c>
      <c r="F71" s="18">
        <v>662405</v>
      </c>
      <c r="G71" s="25">
        <v>42340</v>
      </c>
      <c r="H71" s="18">
        <v>376</v>
      </c>
      <c r="I71" s="25">
        <v>42715</v>
      </c>
      <c r="J71" s="18">
        <v>12</v>
      </c>
      <c r="K71" s="18">
        <v>54986</v>
      </c>
      <c r="L71" s="18">
        <v>919312121010</v>
      </c>
      <c r="M71" s="10" t="s">
        <v>1582</v>
      </c>
      <c r="N71" s="10" t="s">
        <v>1583</v>
      </c>
      <c r="O71" s="10" t="s">
        <v>108</v>
      </c>
      <c r="P71" s="18">
        <v>0</v>
      </c>
      <c r="Q71" s="18">
        <v>0</v>
      </c>
      <c r="R71" s="18">
        <v>2835</v>
      </c>
      <c r="S71" s="10" t="s">
        <v>167</v>
      </c>
      <c r="U71" s="18">
        <v>2499</v>
      </c>
      <c r="V71" s="18">
        <v>41599</v>
      </c>
      <c r="W71" s="18">
        <v>0</v>
      </c>
      <c r="X71" s="18">
        <v>0</v>
      </c>
      <c r="Y71" s="18">
        <v>833</v>
      </c>
      <c r="Z71" s="18">
        <v>0</v>
      </c>
      <c r="AA71" s="18" t="s">
        <v>145</v>
      </c>
      <c r="AB71" s="18" t="s">
        <v>115</v>
      </c>
      <c r="AC71" s="18" t="s">
        <v>111</v>
      </c>
      <c r="AD71" s="18" t="s">
        <v>112</v>
      </c>
      <c r="AE71" s="18">
        <v>1</v>
      </c>
      <c r="AF71" s="18">
        <v>29988</v>
      </c>
      <c r="AG71" s="18">
        <v>29988</v>
      </c>
      <c r="AH71" s="18">
        <v>34336.26</v>
      </c>
      <c r="AI71" s="25">
        <v>42123</v>
      </c>
    </row>
    <row r="72" spans="2:35" x14ac:dyDescent="0.3">
      <c r="B72" s="18">
        <v>20046260</v>
      </c>
      <c r="C72" s="25">
        <v>42340</v>
      </c>
      <c r="D72" s="18">
        <v>0.14499999999999999</v>
      </c>
      <c r="E72" s="18">
        <v>401401</v>
      </c>
      <c r="F72" s="18">
        <v>662468</v>
      </c>
      <c r="G72" s="25">
        <v>42340</v>
      </c>
      <c r="H72" s="18">
        <v>376</v>
      </c>
      <c r="I72" s="25">
        <v>42715</v>
      </c>
      <c r="J72" s="18">
        <v>12</v>
      </c>
      <c r="K72" s="18">
        <v>56140</v>
      </c>
      <c r="L72" s="18">
        <v>918087087050</v>
      </c>
      <c r="M72" s="10" t="s">
        <v>1584</v>
      </c>
      <c r="N72" s="10" t="s">
        <v>1585</v>
      </c>
      <c r="O72" s="10" t="s">
        <v>194</v>
      </c>
      <c r="P72" s="18">
        <v>0</v>
      </c>
      <c r="Q72" s="18">
        <v>0</v>
      </c>
      <c r="R72" s="18">
        <v>2835</v>
      </c>
      <c r="S72" s="10" t="s">
        <v>167</v>
      </c>
      <c r="U72" s="18">
        <v>2499</v>
      </c>
      <c r="V72" s="18">
        <v>41607</v>
      </c>
      <c r="W72" s="18">
        <v>1</v>
      </c>
      <c r="X72" s="18">
        <v>1</v>
      </c>
      <c r="Y72" s="18">
        <v>833</v>
      </c>
      <c r="Z72" s="18">
        <v>0</v>
      </c>
      <c r="AA72" s="18" t="s">
        <v>145</v>
      </c>
      <c r="AB72" s="18" t="s">
        <v>115</v>
      </c>
      <c r="AC72" s="18" t="s">
        <v>111</v>
      </c>
      <c r="AD72" s="18" t="s">
        <v>112</v>
      </c>
      <c r="AE72" s="18">
        <v>1</v>
      </c>
      <c r="AF72" s="18">
        <v>29988</v>
      </c>
      <c r="AG72" s="18">
        <v>29988</v>
      </c>
      <c r="AH72" s="18">
        <v>34336.26</v>
      </c>
      <c r="AI72" s="25">
        <v>42139</v>
      </c>
    </row>
    <row r="73" spans="2:35" x14ac:dyDescent="0.3">
      <c r="B73" s="18">
        <v>15004603</v>
      </c>
      <c r="C73" s="25">
        <v>42340</v>
      </c>
      <c r="D73" s="18">
        <v>0.14499999999999999</v>
      </c>
      <c r="E73" s="18">
        <v>401416</v>
      </c>
      <c r="F73" s="18">
        <v>662483</v>
      </c>
      <c r="G73" s="25">
        <v>42340</v>
      </c>
      <c r="H73" s="18" t="s">
        <v>112</v>
      </c>
      <c r="I73" s="25" t="s">
        <v>112</v>
      </c>
      <c r="J73" s="18">
        <v>0</v>
      </c>
      <c r="K73" s="18">
        <v>56140</v>
      </c>
      <c r="L73" s="18">
        <v>918087087050</v>
      </c>
      <c r="M73" s="10" t="s">
        <v>1584</v>
      </c>
      <c r="N73" s="10" t="s">
        <v>1585</v>
      </c>
      <c r="O73" s="10" t="s">
        <v>194</v>
      </c>
      <c r="P73" s="18">
        <v>0</v>
      </c>
      <c r="Q73" s="18">
        <v>0</v>
      </c>
      <c r="R73" s="18">
        <v>2449</v>
      </c>
      <c r="S73" s="10" t="s">
        <v>165</v>
      </c>
      <c r="U73" s="18">
        <v>200</v>
      </c>
      <c r="V73" s="18">
        <v>41607</v>
      </c>
      <c r="W73" s="18">
        <v>1</v>
      </c>
      <c r="X73" s="18">
        <v>1</v>
      </c>
      <c r="Y73" s="18" t="s">
        <v>112</v>
      </c>
      <c r="Z73" s="18">
        <v>0</v>
      </c>
      <c r="AA73" s="18" t="s">
        <v>112</v>
      </c>
      <c r="AB73" s="18" t="s">
        <v>118</v>
      </c>
      <c r="AC73" s="18" t="s">
        <v>111</v>
      </c>
      <c r="AD73" s="18" t="s">
        <v>112</v>
      </c>
      <c r="AE73" s="18">
        <v>1</v>
      </c>
      <c r="AF73" s="18">
        <v>200</v>
      </c>
      <c r="AG73" s="18">
        <v>200</v>
      </c>
      <c r="AH73" s="18">
        <v>229</v>
      </c>
      <c r="AI73" s="25">
        <v>42139</v>
      </c>
    </row>
    <row r="74" spans="2:35" x14ac:dyDescent="0.3">
      <c r="B74" s="18">
        <v>20046273</v>
      </c>
      <c r="C74" s="25">
        <v>42340</v>
      </c>
      <c r="D74" s="18">
        <v>0.14499999999999999</v>
      </c>
      <c r="E74" s="18">
        <v>401543</v>
      </c>
      <c r="F74" s="18">
        <v>662672</v>
      </c>
      <c r="G74" s="25">
        <v>42340</v>
      </c>
      <c r="H74" s="18">
        <v>183</v>
      </c>
      <c r="I74" s="25">
        <v>42522</v>
      </c>
      <c r="J74" s="18">
        <v>6</v>
      </c>
      <c r="K74" s="18">
        <v>76067</v>
      </c>
      <c r="L74" s="18">
        <v>919624896248</v>
      </c>
      <c r="M74" s="10" t="s">
        <v>1586</v>
      </c>
      <c r="N74" s="10" t="s">
        <v>1587</v>
      </c>
      <c r="O74" s="10" t="s">
        <v>246</v>
      </c>
      <c r="P74" s="18">
        <v>0</v>
      </c>
      <c r="Q74" s="18">
        <v>0</v>
      </c>
      <c r="R74" s="18">
        <v>11742</v>
      </c>
      <c r="S74" s="10" t="s">
        <v>1588</v>
      </c>
      <c r="T74" s="10" t="s">
        <v>1589</v>
      </c>
      <c r="U74" s="18">
        <v>3200</v>
      </c>
      <c r="V74" s="18">
        <v>41621</v>
      </c>
      <c r="W74" s="18">
        <v>0</v>
      </c>
      <c r="X74" s="18">
        <v>0</v>
      </c>
      <c r="Y74" s="18" t="s">
        <v>112</v>
      </c>
      <c r="Z74" s="18">
        <v>0</v>
      </c>
      <c r="AA74" s="18" t="s">
        <v>112</v>
      </c>
      <c r="AB74" s="18" t="s">
        <v>118</v>
      </c>
      <c r="AC74" s="18" t="s">
        <v>111</v>
      </c>
      <c r="AD74" s="18" t="s">
        <v>255</v>
      </c>
      <c r="AE74" s="18">
        <v>1</v>
      </c>
      <c r="AF74" s="18">
        <v>19200</v>
      </c>
      <c r="AG74" s="18">
        <v>19200</v>
      </c>
      <c r="AH74" s="18">
        <v>21984</v>
      </c>
      <c r="AI74" s="25">
        <v>42200</v>
      </c>
    </row>
    <row r="75" spans="2:35" x14ac:dyDescent="0.3">
      <c r="B75" s="18">
        <v>20046281</v>
      </c>
      <c r="C75" s="25">
        <v>42340</v>
      </c>
      <c r="D75" s="18">
        <v>0.14499999999999999</v>
      </c>
      <c r="E75" s="18">
        <v>401607</v>
      </c>
      <c r="F75" s="18">
        <v>662774</v>
      </c>
      <c r="G75" s="25">
        <v>42340</v>
      </c>
      <c r="H75" s="18">
        <v>376</v>
      </c>
      <c r="I75" s="25">
        <v>42715</v>
      </c>
      <c r="J75" s="18">
        <v>12</v>
      </c>
      <c r="K75" s="18">
        <v>76312</v>
      </c>
      <c r="L75" s="18">
        <v>919426362011</v>
      </c>
      <c r="M75" s="10" t="s">
        <v>1489</v>
      </c>
      <c r="N75" s="10" t="s">
        <v>1490</v>
      </c>
      <c r="O75" s="10" t="s">
        <v>108</v>
      </c>
      <c r="P75" s="18">
        <v>0</v>
      </c>
      <c r="Q75" s="18">
        <v>0</v>
      </c>
      <c r="R75" s="18">
        <v>2835</v>
      </c>
      <c r="S75" s="10" t="s">
        <v>167</v>
      </c>
      <c r="U75" s="18">
        <v>2499</v>
      </c>
      <c r="V75" s="18">
        <v>41630</v>
      </c>
      <c r="W75" s="18">
        <v>0</v>
      </c>
      <c r="X75" s="18">
        <v>0</v>
      </c>
      <c r="Y75" s="18">
        <v>833</v>
      </c>
      <c r="Z75" s="18">
        <v>0</v>
      </c>
      <c r="AA75" s="18" t="s">
        <v>145</v>
      </c>
      <c r="AB75" s="18" t="s">
        <v>115</v>
      </c>
      <c r="AC75" s="18" t="s">
        <v>111</v>
      </c>
      <c r="AD75" s="18" t="s">
        <v>112</v>
      </c>
      <c r="AE75" s="18">
        <v>1</v>
      </c>
      <c r="AF75" s="18">
        <v>29988</v>
      </c>
      <c r="AG75" s="18">
        <v>29988</v>
      </c>
      <c r="AH75" s="18">
        <v>34336.26</v>
      </c>
      <c r="AI75" s="25">
        <v>42248</v>
      </c>
    </row>
    <row r="76" spans="2:35" x14ac:dyDescent="0.3">
      <c r="B76" s="18">
        <v>20045345</v>
      </c>
      <c r="C76" s="25">
        <v>42340</v>
      </c>
      <c r="D76" s="18">
        <v>0.14499999999999999</v>
      </c>
      <c r="E76" s="18">
        <v>392972</v>
      </c>
      <c r="F76" s="18">
        <v>652833</v>
      </c>
      <c r="G76" s="25">
        <v>42335</v>
      </c>
      <c r="H76" s="18">
        <v>182</v>
      </c>
      <c r="I76" s="25">
        <v>42516</v>
      </c>
      <c r="J76" s="18">
        <v>6</v>
      </c>
      <c r="K76" s="18">
        <v>79452</v>
      </c>
      <c r="L76" s="18">
        <v>919825112995</v>
      </c>
      <c r="M76" s="10" t="s">
        <v>590</v>
      </c>
      <c r="N76" s="10" t="s">
        <v>591</v>
      </c>
      <c r="O76" s="10" t="s">
        <v>108</v>
      </c>
      <c r="P76" s="18">
        <v>0</v>
      </c>
      <c r="Q76" s="18">
        <v>0</v>
      </c>
      <c r="R76" s="18">
        <v>11613</v>
      </c>
      <c r="S76" s="10" t="s">
        <v>592</v>
      </c>
      <c r="T76" s="10" t="s">
        <v>593</v>
      </c>
      <c r="U76" s="18">
        <v>2400</v>
      </c>
      <c r="V76" s="18">
        <v>41610</v>
      </c>
      <c r="W76" s="18">
        <v>0</v>
      </c>
      <c r="X76" s="18">
        <v>0</v>
      </c>
      <c r="Y76" s="18">
        <v>2160</v>
      </c>
      <c r="Z76" s="18">
        <v>2160</v>
      </c>
      <c r="AA76" s="18" t="s">
        <v>563</v>
      </c>
      <c r="AB76" s="18" t="s">
        <v>118</v>
      </c>
      <c r="AC76" s="18" t="s">
        <v>111</v>
      </c>
      <c r="AD76" s="18" t="s">
        <v>631</v>
      </c>
      <c r="AE76" s="18">
        <v>1</v>
      </c>
      <c r="AF76" s="18">
        <v>12240</v>
      </c>
      <c r="AG76" s="18">
        <v>12240</v>
      </c>
      <c r="AH76" s="18">
        <v>14014.8</v>
      </c>
      <c r="AI76" s="25">
        <v>42228</v>
      </c>
    </row>
    <row r="77" spans="2:35" x14ac:dyDescent="0.3">
      <c r="B77" s="18">
        <v>15004609</v>
      </c>
      <c r="C77" s="25">
        <v>42340</v>
      </c>
      <c r="D77" s="18">
        <v>0.14499999999999999</v>
      </c>
      <c r="E77" s="18">
        <v>401542</v>
      </c>
      <c r="F77" s="18">
        <v>662667</v>
      </c>
      <c r="G77" s="25">
        <v>42340</v>
      </c>
      <c r="H77" s="18" t="s">
        <v>112</v>
      </c>
      <c r="I77" s="25" t="s">
        <v>112</v>
      </c>
      <c r="J77" s="18">
        <v>0</v>
      </c>
      <c r="K77" s="18">
        <v>87733</v>
      </c>
      <c r="L77" s="18">
        <v>919730174586</v>
      </c>
      <c r="M77" s="10" t="s">
        <v>184</v>
      </c>
      <c r="N77" s="10" t="s">
        <v>185</v>
      </c>
      <c r="O77" s="10" t="s">
        <v>108</v>
      </c>
      <c r="P77" s="18">
        <v>0</v>
      </c>
      <c r="Q77" s="18">
        <v>0</v>
      </c>
      <c r="R77" s="18">
        <v>2449</v>
      </c>
      <c r="S77" s="10" t="s">
        <v>165</v>
      </c>
      <c r="U77" s="18">
        <v>200</v>
      </c>
      <c r="V77" s="18">
        <v>41620</v>
      </c>
      <c r="W77" s="18">
        <v>1</v>
      </c>
      <c r="X77" s="18">
        <v>1</v>
      </c>
      <c r="Y77" s="18" t="s">
        <v>112</v>
      </c>
      <c r="Z77" s="18">
        <v>0</v>
      </c>
      <c r="AA77" s="18" t="s">
        <v>112</v>
      </c>
      <c r="AB77" s="18" t="s">
        <v>118</v>
      </c>
      <c r="AC77" s="18" t="s">
        <v>111</v>
      </c>
      <c r="AD77" s="18" t="s">
        <v>151</v>
      </c>
      <c r="AE77" s="18">
        <v>1</v>
      </c>
      <c r="AF77" s="18">
        <v>200</v>
      </c>
      <c r="AG77" s="18">
        <v>200</v>
      </c>
      <c r="AH77" s="18">
        <v>229</v>
      </c>
      <c r="AI77" s="25">
        <v>42307</v>
      </c>
    </row>
    <row r="78" spans="2:35" x14ac:dyDescent="0.3">
      <c r="B78" s="18">
        <v>20046272</v>
      </c>
      <c r="C78" s="25">
        <v>42340</v>
      </c>
      <c r="D78" s="18">
        <v>0.14499999999999999</v>
      </c>
      <c r="E78" s="18">
        <v>401527</v>
      </c>
      <c r="F78" s="18">
        <v>662652</v>
      </c>
      <c r="G78" s="25">
        <v>42340</v>
      </c>
      <c r="H78" s="18">
        <v>376</v>
      </c>
      <c r="I78" s="25">
        <v>42715</v>
      </c>
      <c r="J78" s="18">
        <v>12</v>
      </c>
      <c r="K78" s="18">
        <v>87733</v>
      </c>
      <c r="L78" s="18">
        <v>919730174586</v>
      </c>
      <c r="M78" s="10" t="s">
        <v>184</v>
      </c>
      <c r="N78" s="10" t="s">
        <v>185</v>
      </c>
      <c r="O78" s="10" t="s">
        <v>108</v>
      </c>
      <c r="P78" s="18">
        <v>0</v>
      </c>
      <c r="Q78" s="18">
        <v>0</v>
      </c>
      <c r="R78" s="18">
        <v>2835</v>
      </c>
      <c r="S78" s="10" t="s">
        <v>167</v>
      </c>
      <c r="U78" s="18">
        <v>2499</v>
      </c>
      <c r="V78" s="18">
        <v>41620</v>
      </c>
      <c r="W78" s="18">
        <v>1</v>
      </c>
      <c r="X78" s="18">
        <v>1</v>
      </c>
      <c r="Y78" s="18">
        <v>833</v>
      </c>
      <c r="Z78" s="18">
        <v>0</v>
      </c>
      <c r="AA78" s="18" t="s">
        <v>145</v>
      </c>
      <c r="AB78" s="18" t="s">
        <v>115</v>
      </c>
      <c r="AC78" s="18" t="s">
        <v>111</v>
      </c>
      <c r="AD78" s="18" t="s">
        <v>151</v>
      </c>
      <c r="AE78" s="18">
        <v>1</v>
      </c>
      <c r="AF78" s="18">
        <v>29988</v>
      </c>
      <c r="AG78" s="18">
        <v>29988</v>
      </c>
      <c r="AH78" s="18">
        <v>34336.26</v>
      </c>
      <c r="AI78" s="25">
        <v>42307</v>
      </c>
    </row>
    <row r="79" spans="2:35" x14ac:dyDescent="0.3">
      <c r="B79" s="18">
        <v>20046270</v>
      </c>
      <c r="C79" s="25">
        <v>42340</v>
      </c>
      <c r="D79" s="18">
        <v>0.14499999999999999</v>
      </c>
      <c r="E79" s="18">
        <v>401511</v>
      </c>
      <c r="F79" s="18">
        <v>662636</v>
      </c>
      <c r="G79" s="25">
        <v>42340</v>
      </c>
      <c r="H79" s="18">
        <v>183</v>
      </c>
      <c r="I79" s="25">
        <v>42522</v>
      </c>
      <c r="J79" s="18">
        <v>6</v>
      </c>
      <c r="K79" s="18">
        <v>87842</v>
      </c>
      <c r="L79" s="18">
        <v>918142888555</v>
      </c>
      <c r="M79" s="10" t="s">
        <v>147</v>
      </c>
      <c r="N79" s="10" t="s">
        <v>1590</v>
      </c>
      <c r="O79" s="10" t="s">
        <v>130</v>
      </c>
      <c r="P79" s="18">
        <v>0</v>
      </c>
      <c r="Q79" s="18">
        <v>0</v>
      </c>
      <c r="R79" s="18">
        <v>10640</v>
      </c>
      <c r="S79" s="10" t="s">
        <v>1591</v>
      </c>
      <c r="T79" s="10" t="s">
        <v>1592</v>
      </c>
      <c r="U79" s="18">
        <v>4200</v>
      </c>
      <c r="V79" s="18" t="s">
        <v>112</v>
      </c>
      <c r="W79" s="18" t="s">
        <v>112</v>
      </c>
      <c r="X79" s="18" t="s">
        <v>112</v>
      </c>
      <c r="Y79" s="18" t="s">
        <v>112</v>
      </c>
      <c r="Z79" s="18">
        <v>0</v>
      </c>
      <c r="AA79" s="18" t="s">
        <v>112</v>
      </c>
      <c r="AB79" s="18" t="s">
        <v>118</v>
      </c>
      <c r="AC79" s="18" t="s">
        <v>111</v>
      </c>
      <c r="AD79" s="18" t="s">
        <v>112</v>
      </c>
      <c r="AE79" s="18">
        <v>1</v>
      </c>
      <c r="AF79" s="18">
        <v>25200</v>
      </c>
      <c r="AG79" s="18">
        <v>25200</v>
      </c>
      <c r="AH79" s="18">
        <v>28854</v>
      </c>
      <c r="AI79" s="25" t="s">
        <v>112</v>
      </c>
    </row>
    <row r="80" spans="2:35" x14ac:dyDescent="0.3">
      <c r="B80" s="18">
        <v>20046251</v>
      </c>
      <c r="C80" s="25">
        <v>42340</v>
      </c>
      <c r="D80" s="18">
        <v>0</v>
      </c>
      <c r="E80" s="18">
        <v>401338</v>
      </c>
      <c r="F80" s="18">
        <v>662387</v>
      </c>
      <c r="G80" s="25">
        <v>42340</v>
      </c>
      <c r="H80" s="18">
        <v>397</v>
      </c>
      <c r="I80" s="25">
        <v>42736</v>
      </c>
      <c r="J80" s="18">
        <v>12</v>
      </c>
      <c r="K80" s="18">
        <v>90748</v>
      </c>
      <c r="L80" s="18">
        <v>639189239258</v>
      </c>
      <c r="M80" s="10" t="s">
        <v>1593</v>
      </c>
      <c r="N80" s="10" t="s">
        <v>1594</v>
      </c>
      <c r="O80" s="10" t="s">
        <v>130</v>
      </c>
      <c r="P80" s="18">
        <v>0</v>
      </c>
      <c r="Q80" s="18">
        <v>0</v>
      </c>
      <c r="R80" s="18">
        <v>11080</v>
      </c>
      <c r="S80" s="10" t="s">
        <v>154</v>
      </c>
      <c r="U80" s="18">
        <v>2200</v>
      </c>
      <c r="V80" s="18">
        <v>41598</v>
      </c>
      <c r="W80" s="18">
        <v>0</v>
      </c>
      <c r="X80" s="18">
        <v>0</v>
      </c>
      <c r="Y80" s="18">
        <v>10600</v>
      </c>
      <c r="Z80" s="18">
        <v>0</v>
      </c>
      <c r="AA80" s="18" t="s">
        <v>155</v>
      </c>
      <c r="AB80" s="18" t="s">
        <v>156</v>
      </c>
      <c r="AC80" s="18" t="s">
        <v>153</v>
      </c>
      <c r="AD80" s="18" t="s">
        <v>112</v>
      </c>
      <c r="AE80" s="18">
        <v>1.4</v>
      </c>
      <c r="AF80" s="18">
        <v>26400</v>
      </c>
      <c r="AG80" s="18">
        <v>36960</v>
      </c>
      <c r="AH80" s="18">
        <v>36960</v>
      </c>
      <c r="AI80" s="25">
        <v>42340</v>
      </c>
    </row>
    <row r="81" spans="2:35" x14ac:dyDescent="0.3">
      <c r="B81" s="18">
        <v>20046276</v>
      </c>
      <c r="C81" s="25">
        <v>42340</v>
      </c>
      <c r="D81" s="18">
        <v>0.14499999999999999</v>
      </c>
      <c r="E81" s="18">
        <v>401559</v>
      </c>
      <c r="F81" s="18">
        <v>662708</v>
      </c>
      <c r="G81" s="25">
        <v>42340</v>
      </c>
      <c r="H81" s="18">
        <v>376</v>
      </c>
      <c r="I81" s="25">
        <v>42715</v>
      </c>
      <c r="J81" s="18">
        <v>12</v>
      </c>
      <c r="K81" s="18">
        <v>90874</v>
      </c>
      <c r="L81" s="18">
        <v>919830049840</v>
      </c>
      <c r="M81" s="10" t="s">
        <v>647</v>
      </c>
      <c r="N81" s="10" t="s">
        <v>385</v>
      </c>
      <c r="O81" s="10" t="s">
        <v>235</v>
      </c>
      <c r="P81" s="18">
        <v>0</v>
      </c>
      <c r="Q81" s="18">
        <v>0</v>
      </c>
      <c r="R81" s="18">
        <v>2835</v>
      </c>
      <c r="S81" s="10" t="s">
        <v>167</v>
      </c>
      <c r="U81" s="18">
        <v>2499</v>
      </c>
      <c r="V81" s="18">
        <v>41624</v>
      </c>
      <c r="W81" s="18">
        <v>0</v>
      </c>
      <c r="X81" s="18">
        <v>0</v>
      </c>
      <c r="Y81" s="18">
        <v>833</v>
      </c>
      <c r="Z81" s="18">
        <v>0</v>
      </c>
      <c r="AA81" s="18" t="s">
        <v>145</v>
      </c>
      <c r="AB81" s="18" t="s">
        <v>115</v>
      </c>
      <c r="AC81" s="18" t="s">
        <v>111</v>
      </c>
      <c r="AD81" s="18" t="s">
        <v>203</v>
      </c>
      <c r="AE81" s="18">
        <v>1</v>
      </c>
      <c r="AF81" s="18">
        <v>29988</v>
      </c>
      <c r="AG81" s="18">
        <v>29988</v>
      </c>
      <c r="AH81" s="18">
        <v>34336.26</v>
      </c>
      <c r="AI81" s="25">
        <v>42325</v>
      </c>
    </row>
    <row r="82" spans="2:35" x14ac:dyDescent="0.3">
      <c r="B82" s="18">
        <v>20046283</v>
      </c>
      <c r="C82" s="25">
        <v>42340</v>
      </c>
      <c r="D82" s="18">
        <v>0.14499999999999999</v>
      </c>
      <c r="E82" s="18">
        <v>401651</v>
      </c>
      <c r="F82" s="18">
        <v>662824</v>
      </c>
      <c r="G82" s="25">
        <v>42340</v>
      </c>
      <c r="H82" s="18" t="s">
        <v>112</v>
      </c>
      <c r="I82" s="25" t="s">
        <v>112</v>
      </c>
      <c r="J82" s="18">
        <v>0</v>
      </c>
      <c r="K82" s="18">
        <v>90968</v>
      </c>
      <c r="L82" s="18">
        <v>918090000295</v>
      </c>
      <c r="M82" s="10" t="s">
        <v>484</v>
      </c>
      <c r="N82" s="10" t="s">
        <v>485</v>
      </c>
      <c r="O82" s="10" t="s">
        <v>120</v>
      </c>
      <c r="P82" s="18">
        <v>0</v>
      </c>
      <c r="Q82" s="18">
        <v>0</v>
      </c>
      <c r="R82" s="18">
        <v>945</v>
      </c>
      <c r="S82" s="10" t="s">
        <v>220</v>
      </c>
      <c r="T82" s="10" t="s">
        <v>221</v>
      </c>
      <c r="U82" s="18">
        <v>0</v>
      </c>
      <c r="V82" s="18">
        <v>41632</v>
      </c>
      <c r="W82" s="18">
        <v>0</v>
      </c>
      <c r="X82" s="18">
        <v>0</v>
      </c>
      <c r="Y82" s="18" t="s">
        <v>112</v>
      </c>
      <c r="Z82" s="18">
        <v>0</v>
      </c>
      <c r="AA82" s="18" t="s">
        <v>112</v>
      </c>
      <c r="AB82" s="18" t="s">
        <v>118</v>
      </c>
      <c r="AC82" s="18" t="s">
        <v>111</v>
      </c>
      <c r="AD82" s="18" t="s">
        <v>112</v>
      </c>
      <c r="AE82" s="18">
        <v>1</v>
      </c>
      <c r="AF82" s="18">
        <v>0</v>
      </c>
      <c r="AG82" s="18">
        <v>0</v>
      </c>
      <c r="AH82" s="18">
        <v>0</v>
      </c>
      <c r="AI82" s="25">
        <v>42327</v>
      </c>
    </row>
    <row r="83" spans="2:35" x14ac:dyDescent="0.3">
      <c r="B83" s="18">
        <v>20046283</v>
      </c>
      <c r="C83" s="25">
        <v>42340</v>
      </c>
      <c r="D83" s="18">
        <v>0.14499999999999999</v>
      </c>
      <c r="E83" s="18">
        <v>401637</v>
      </c>
      <c r="F83" s="18">
        <v>662810</v>
      </c>
      <c r="G83" s="25">
        <v>42340</v>
      </c>
      <c r="H83" s="18">
        <v>376</v>
      </c>
      <c r="I83" s="25">
        <v>42715</v>
      </c>
      <c r="J83" s="18">
        <v>12</v>
      </c>
      <c r="K83" s="18">
        <v>90968</v>
      </c>
      <c r="L83" s="18">
        <v>918090000295</v>
      </c>
      <c r="M83" s="10" t="s">
        <v>484</v>
      </c>
      <c r="N83" s="10" t="s">
        <v>485</v>
      </c>
      <c r="O83" s="10" t="s">
        <v>120</v>
      </c>
      <c r="P83" s="18">
        <v>0</v>
      </c>
      <c r="Q83" s="18">
        <v>0</v>
      </c>
      <c r="R83" s="18">
        <v>2836</v>
      </c>
      <c r="S83" s="10" t="s">
        <v>390</v>
      </c>
      <c r="U83" s="18">
        <v>2999</v>
      </c>
      <c r="V83" s="18">
        <v>41632</v>
      </c>
      <c r="W83" s="18">
        <v>0</v>
      </c>
      <c r="X83" s="18">
        <v>0</v>
      </c>
      <c r="Y83" s="18">
        <v>1000</v>
      </c>
      <c r="Z83" s="18">
        <v>0</v>
      </c>
      <c r="AA83" s="18" t="s">
        <v>145</v>
      </c>
      <c r="AB83" s="18" t="s">
        <v>115</v>
      </c>
      <c r="AC83" s="18" t="s">
        <v>111</v>
      </c>
      <c r="AD83" s="18" t="s">
        <v>112</v>
      </c>
      <c r="AE83" s="18">
        <v>1</v>
      </c>
      <c r="AF83" s="18">
        <v>35988</v>
      </c>
      <c r="AG83" s="18">
        <v>35988</v>
      </c>
      <c r="AH83" s="18">
        <v>41206.26</v>
      </c>
      <c r="AI83" s="25">
        <v>42327</v>
      </c>
    </row>
    <row r="84" spans="2:35" x14ac:dyDescent="0.3">
      <c r="B84" s="18">
        <v>20046256</v>
      </c>
      <c r="C84" s="25">
        <v>42340</v>
      </c>
      <c r="D84" s="18">
        <v>0.14499999999999999</v>
      </c>
      <c r="E84" s="18">
        <v>401371</v>
      </c>
      <c r="F84" s="18">
        <v>662426</v>
      </c>
      <c r="G84" s="25">
        <v>42340</v>
      </c>
      <c r="H84" s="18">
        <v>183</v>
      </c>
      <c r="I84" s="25">
        <v>42522</v>
      </c>
      <c r="J84" s="18">
        <v>6</v>
      </c>
      <c r="K84" s="18">
        <v>92495</v>
      </c>
      <c r="L84" s="18">
        <v>919814523344</v>
      </c>
      <c r="M84" s="10" t="s">
        <v>1595</v>
      </c>
      <c r="N84" s="10" t="s">
        <v>1596</v>
      </c>
      <c r="O84" s="10" t="s">
        <v>162</v>
      </c>
      <c r="P84" s="18">
        <v>0</v>
      </c>
      <c r="Q84" s="18">
        <v>0</v>
      </c>
      <c r="R84" s="18">
        <v>8646</v>
      </c>
      <c r="S84" s="10" t="s">
        <v>1597</v>
      </c>
      <c r="T84" s="10" t="s">
        <v>1598</v>
      </c>
      <c r="U84" s="18">
        <v>1500</v>
      </c>
      <c r="V84" s="18">
        <v>41604</v>
      </c>
      <c r="W84" s="18">
        <v>0</v>
      </c>
      <c r="X84" s="18">
        <v>0</v>
      </c>
      <c r="Y84" s="18" t="s">
        <v>112</v>
      </c>
      <c r="Z84" s="18">
        <v>0</v>
      </c>
      <c r="AA84" s="18" t="s">
        <v>112</v>
      </c>
      <c r="AB84" s="18" t="s">
        <v>118</v>
      </c>
      <c r="AC84" s="18" t="s">
        <v>111</v>
      </c>
      <c r="AD84" s="18" t="s">
        <v>112</v>
      </c>
      <c r="AE84" s="18">
        <v>1</v>
      </c>
      <c r="AF84" s="18">
        <v>9000</v>
      </c>
      <c r="AG84" s="18">
        <v>9000</v>
      </c>
      <c r="AH84" s="18">
        <v>10305</v>
      </c>
      <c r="AI84" s="25" t="s">
        <v>112</v>
      </c>
    </row>
    <row r="85" spans="2:35" x14ac:dyDescent="0.3">
      <c r="B85" s="18">
        <v>20046254</v>
      </c>
      <c r="C85" s="25">
        <v>42340</v>
      </c>
      <c r="D85" s="18">
        <v>0.14499999999999999</v>
      </c>
      <c r="E85" s="18">
        <v>401369</v>
      </c>
      <c r="F85" s="18">
        <v>662424</v>
      </c>
      <c r="G85" s="25">
        <v>42340</v>
      </c>
      <c r="H85" s="18">
        <v>183</v>
      </c>
      <c r="I85" s="25">
        <v>42522</v>
      </c>
      <c r="J85" s="18">
        <v>6</v>
      </c>
      <c r="K85" s="18">
        <v>92495</v>
      </c>
      <c r="L85" s="18">
        <v>919814523344</v>
      </c>
      <c r="M85" s="10" t="s">
        <v>1595</v>
      </c>
      <c r="N85" s="10" t="s">
        <v>1596</v>
      </c>
      <c r="O85" s="10" t="s">
        <v>162</v>
      </c>
      <c r="P85" s="18">
        <v>0</v>
      </c>
      <c r="Q85" s="18">
        <v>0</v>
      </c>
      <c r="R85" s="18">
        <v>8641</v>
      </c>
      <c r="S85" s="10" t="s">
        <v>1599</v>
      </c>
      <c r="T85" s="10" t="s">
        <v>610</v>
      </c>
      <c r="U85" s="18">
        <v>1500</v>
      </c>
      <c r="V85" s="18">
        <v>41602</v>
      </c>
      <c r="W85" s="18">
        <v>0</v>
      </c>
      <c r="X85" s="18">
        <v>0</v>
      </c>
      <c r="Y85" s="18" t="s">
        <v>112</v>
      </c>
      <c r="Z85" s="18">
        <v>0</v>
      </c>
      <c r="AA85" s="18" t="s">
        <v>112</v>
      </c>
      <c r="AB85" s="18" t="s">
        <v>118</v>
      </c>
      <c r="AC85" s="18" t="s">
        <v>111</v>
      </c>
      <c r="AD85" s="18" t="s">
        <v>112</v>
      </c>
      <c r="AE85" s="18">
        <v>1</v>
      </c>
      <c r="AF85" s="18">
        <v>9000</v>
      </c>
      <c r="AG85" s="18">
        <v>9000</v>
      </c>
      <c r="AH85" s="18">
        <v>10305</v>
      </c>
      <c r="AI85" s="25" t="s">
        <v>112</v>
      </c>
    </row>
    <row r="86" spans="2:35" x14ac:dyDescent="0.3">
      <c r="B86" s="18">
        <v>20046255</v>
      </c>
      <c r="C86" s="25">
        <v>42340</v>
      </c>
      <c r="D86" s="18">
        <v>0.14499999999999999</v>
      </c>
      <c r="E86" s="18">
        <v>401370</v>
      </c>
      <c r="F86" s="18">
        <v>662425</v>
      </c>
      <c r="G86" s="25">
        <v>42340</v>
      </c>
      <c r="H86" s="18">
        <v>183</v>
      </c>
      <c r="I86" s="25">
        <v>42522</v>
      </c>
      <c r="J86" s="18">
        <v>6</v>
      </c>
      <c r="K86" s="18">
        <v>92495</v>
      </c>
      <c r="L86" s="18">
        <v>919814523344</v>
      </c>
      <c r="M86" s="10" t="s">
        <v>1595</v>
      </c>
      <c r="N86" s="10" t="s">
        <v>1596</v>
      </c>
      <c r="O86" s="10" t="s">
        <v>162</v>
      </c>
      <c r="P86" s="18">
        <v>0</v>
      </c>
      <c r="Q86" s="18">
        <v>0</v>
      </c>
      <c r="R86" s="18">
        <v>8642</v>
      </c>
      <c r="S86" s="10" t="s">
        <v>1600</v>
      </c>
      <c r="T86" s="10" t="s">
        <v>610</v>
      </c>
      <c r="U86" s="18">
        <v>1500</v>
      </c>
      <c r="V86" s="18">
        <v>41603</v>
      </c>
      <c r="W86" s="18">
        <v>0</v>
      </c>
      <c r="X86" s="18">
        <v>0</v>
      </c>
      <c r="Y86" s="18" t="s">
        <v>112</v>
      </c>
      <c r="Z86" s="18">
        <v>0</v>
      </c>
      <c r="AA86" s="18" t="s">
        <v>112</v>
      </c>
      <c r="AB86" s="18" t="s">
        <v>118</v>
      </c>
      <c r="AC86" s="18" t="s">
        <v>111</v>
      </c>
      <c r="AD86" s="18" t="s">
        <v>112</v>
      </c>
      <c r="AE86" s="18">
        <v>1</v>
      </c>
      <c r="AF86" s="18">
        <v>9000</v>
      </c>
      <c r="AG86" s="18">
        <v>9000</v>
      </c>
      <c r="AH86" s="18">
        <v>10305</v>
      </c>
      <c r="AI86" s="25" t="s">
        <v>112</v>
      </c>
    </row>
    <row r="87" spans="2:35" x14ac:dyDescent="0.3">
      <c r="B87" s="18">
        <v>20046264</v>
      </c>
      <c r="C87" s="25">
        <v>42340</v>
      </c>
      <c r="D87" s="18">
        <v>0.14499999999999999</v>
      </c>
      <c r="E87" s="18">
        <v>401433</v>
      </c>
      <c r="F87" s="18">
        <v>662534</v>
      </c>
      <c r="G87" s="25">
        <v>42347</v>
      </c>
      <c r="H87" s="18">
        <v>406</v>
      </c>
      <c r="I87" s="25">
        <v>42752</v>
      </c>
      <c r="J87" s="18">
        <v>12</v>
      </c>
      <c r="K87" s="18">
        <v>92768</v>
      </c>
      <c r="L87" s="18">
        <v>919731463291</v>
      </c>
      <c r="M87" s="10" t="s">
        <v>575</v>
      </c>
      <c r="N87" s="10" t="s">
        <v>1601</v>
      </c>
      <c r="O87" s="10" t="s">
        <v>162</v>
      </c>
      <c r="P87" s="18">
        <v>0</v>
      </c>
      <c r="Q87" s="18">
        <v>0</v>
      </c>
      <c r="R87" s="18">
        <v>2835</v>
      </c>
      <c r="S87" s="10" t="s">
        <v>167</v>
      </c>
      <c r="U87" s="18">
        <v>2499</v>
      </c>
      <c r="V87" s="18">
        <v>41613</v>
      </c>
      <c r="W87" s="18">
        <v>0</v>
      </c>
      <c r="X87" s="18">
        <v>0</v>
      </c>
      <c r="Y87" s="18">
        <v>3332</v>
      </c>
      <c r="Z87" s="18">
        <v>0</v>
      </c>
      <c r="AA87" s="18" t="s">
        <v>109</v>
      </c>
      <c r="AB87" s="18" t="s">
        <v>110</v>
      </c>
      <c r="AC87" s="18" t="s">
        <v>111</v>
      </c>
      <c r="AD87" s="18" t="s">
        <v>259</v>
      </c>
      <c r="AE87" s="18">
        <v>1</v>
      </c>
      <c r="AF87" s="18">
        <v>29988</v>
      </c>
      <c r="AG87" s="18">
        <v>29988</v>
      </c>
      <c r="AH87" s="18">
        <v>34336.26</v>
      </c>
      <c r="AI87" s="25">
        <v>42340</v>
      </c>
    </row>
    <row r="88" spans="2:35" x14ac:dyDescent="0.3">
      <c r="B88" s="18">
        <v>20046269</v>
      </c>
      <c r="C88" s="25">
        <v>42340</v>
      </c>
      <c r="D88" s="18">
        <v>0.14499999999999999</v>
      </c>
      <c r="E88" s="18">
        <v>401495</v>
      </c>
      <c r="F88" s="18">
        <v>662618</v>
      </c>
      <c r="G88" s="25">
        <v>42347</v>
      </c>
      <c r="H88" s="18">
        <v>406</v>
      </c>
      <c r="I88" s="25">
        <v>42752</v>
      </c>
      <c r="J88" s="18">
        <v>12</v>
      </c>
      <c r="K88" s="18">
        <v>92796</v>
      </c>
      <c r="L88" s="18">
        <v>919987040000</v>
      </c>
      <c r="M88" s="10" t="s">
        <v>1602</v>
      </c>
      <c r="N88" s="10" t="s">
        <v>1603</v>
      </c>
      <c r="O88" s="10" t="s">
        <v>108</v>
      </c>
      <c r="P88" s="18">
        <v>0</v>
      </c>
      <c r="Q88" s="18">
        <v>0</v>
      </c>
      <c r="R88" s="18">
        <v>2835</v>
      </c>
      <c r="S88" s="10" t="s">
        <v>167</v>
      </c>
      <c r="U88" s="18">
        <v>2499</v>
      </c>
      <c r="V88" s="18">
        <v>41618</v>
      </c>
      <c r="W88" s="18">
        <v>0</v>
      </c>
      <c r="X88" s="18">
        <v>0</v>
      </c>
      <c r="Y88" s="18">
        <v>3332</v>
      </c>
      <c r="Z88" s="18">
        <v>0</v>
      </c>
      <c r="AA88" s="18" t="s">
        <v>109</v>
      </c>
      <c r="AB88" s="18" t="s">
        <v>110</v>
      </c>
      <c r="AC88" s="18" t="s">
        <v>111</v>
      </c>
      <c r="AD88" s="18" t="s">
        <v>368</v>
      </c>
      <c r="AE88" s="18">
        <v>1</v>
      </c>
      <c r="AF88" s="18">
        <v>29988</v>
      </c>
      <c r="AG88" s="18">
        <v>29988</v>
      </c>
      <c r="AH88" s="18">
        <v>34336.26</v>
      </c>
      <c r="AI88" s="25">
        <v>42340</v>
      </c>
    </row>
    <row r="89" spans="2:35" x14ac:dyDescent="0.3">
      <c r="B89" s="18">
        <v>20046274</v>
      </c>
      <c r="C89" s="25">
        <v>42340</v>
      </c>
      <c r="D89" s="18">
        <v>0.14499999999999999</v>
      </c>
      <c r="E89" s="18">
        <v>401544</v>
      </c>
      <c r="F89" s="18">
        <v>662689</v>
      </c>
      <c r="G89" s="25">
        <v>42347</v>
      </c>
      <c r="H89" s="18">
        <v>456</v>
      </c>
      <c r="I89" s="25">
        <v>42802</v>
      </c>
      <c r="J89" s="18">
        <v>12</v>
      </c>
      <c r="K89" s="18">
        <v>92808</v>
      </c>
      <c r="L89" s="18">
        <v>919904003744</v>
      </c>
      <c r="M89" s="10" t="s">
        <v>1604</v>
      </c>
      <c r="N89" s="10" t="s">
        <v>1605</v>
      </c>
      <c r="O89" s="10" t="s">
        <v>108</v>
      </c>
      <c r="P89" s="18">
        <v>0</v>
      </c>
      <c r="Q89" s="18">
        <v>0</v>
      </c>
      <c r="R89" s="18">
        <v>2833</v>
      </c>
      <c r="S89" s="10" t="s">
        <v>113</v>
      </c>
      <c r="U89" s="18">
        <v>999</v>
      </c>
      <c r="V89" s="18">
        <v>41622</v>
      </c>
      <c r="W89" s="18">
        <v>0</v>
      </c>
      <c r="X89" s="18">
        <v>0</v>
      </c>
      <c r="Y89" s="18">
        <v>2997</v>
      </c>
      <c r="Z89" s="18">
        <v>0</v>
      </c>
      <c r="AA89" s="18" t="s">
        <v>195</v>
      </c>
      <c r="AB89" s="18" t="s">
        <v>115</v>
      </c>
      <c r="AC89" s="18" t="s">
        <v>111</v>
      </c>
      <c r="AD89" s="18" t="s">
        <v>112</v>
      </c>
      <c r="AE89" s="18">
        <v>1</v>
      </c>
      <c r="AF89" s="18">
        <v>11988</v>
      </c>
      <c r="AG89" s="18">
        <v>11988</v>
      </c>
      <c r="AH89" s="18">
        <v>13726.26</v>
      </c>
      <c r="AI89" s="25">
        <v>42340</v>
      </c>
    </row>
    <row r="90" spans="2:35" x14ac:dyDescent="0.3">
      <c r="B90" s="18">
        <v>20046280</v>
      </c>
      <c r="C90" s="25">
        <v>42340</v>
      </c>
      <c r="D90" s="18">
        <v>0.14499999999999999</v>
      </c>
      <c r="E90" s="18">
        <v>401593</v>
      </c>
      <c r="F90" s="18">
        <v>662760</v>
      </c>
      <c r="G90" s="25">
        <v>42347</v>
      </c>
      <c r="H90" s="18">
        <v>396</v>
      </c>
      <c r="I90" s="25">
        <v>42742</v>
      </c>
      <c r="J90" s="18">
        <v>12</v>
      </c>
      <c r="K90" s="18">
        <v>92826</v>
      </c>
      <c r="L90" s="18">
        <v>918149143338</v>
      </c>
      <c r="M90" s="10" t="s">
        <v>1606</v>
      </c>
      <c r="N90" s="10" t="s">
        <v>1607</v>
      </c>
      <c r="O90" s="10" t="s">
        <v>367</v>
      </c>
      <c r="P90" s="18">
        <v>0</v>
      </c>
      <c r="Q90" s="18">
        <v>0</v>
      </c>
      <c r="R90" s="18">
        <v>2833</v>
      </c>
      <c r="S90" s="10" t="s">
        <v>113</v>
      </c>
      <c r="U90" s="18">
        <v>999</v>
      </c>
      <c r="V90" s="18">
        <v>41629</v>
      </c>
      <c r="W90" s="18">
        <v>0</v>
      </c>
      <c r="X90" s="18">
        <v>0</v>
      </c>
      <c r="Y90" s="18">
        <v>999</v>
      </c>
      <c r="Z90" s="18">
        <v>0</v>
      </c>
      <c r="AA90" s="18" t="s">
        <v>114</v>
      </c>
      <c r="AB90" s="18" t="s">
        <v>115</v>
      </c>
      <c r="AC90" s="18" t="s">
        <v>111</v>
      </c>
      <c r="AD90" s="18" t="s">
        <v>112</v>
      </c>
      <c r="AE90" s="18">
        <v>1</v>
      </c>
      <c r="AF90" s="18">
        <v>11988</v>
      </c>
      <c r="AG90" s="18">
        <v>11988</v>
      </c>
      <c r="AH90" s="18">
        <v>13726.26</v>
      </c>
      <c r="AI90" s="25">
        <v>42340</v>
      </c>
    </row>
    <row r="91" spans="2:35" x14ac:dyDescent="0.3">
      <c r="B91" s="18">
        <v>20046282</v>
      </c>
      <c r="C91" s="25">
        <v>42340</v>
      </c>
      <c r="D91" s="18">
        <v>0.14499999999999999</v>
      </c>
      <c r="E91" s="18">
        <v>401623</v>
      </c>
      <c r="F91" s="18">
        <v>662792</v>
      </c>
      <c r="G91" s="25">
        <v>42347</v>
      </c>
      <c r="H91" s="18">
        <v>456</v>
      </c>
      <c r="I91" s="25">
        <v>42802</v>
      </c>
      <c r="J91" s="18">
        <v>12</v>
      </c>
      <c r="K91" s="18">
        <v>92830</v>
      </c>
      <c r="L91" s="18">
        <v>919893174912</v>
      </c>
      <c r="M91" s="10" t="s">
        <v>1608</v>
      </c>
      <c r="N91" s="10" t="s">
        <v>1609</v>
      </c>
      <c r="O91" s="10" t="s">
        <v>108</v>
      </c>
      <c r="P91" s="18">
        <v>0</v>
      </c>
      <c r="Q91" s="18">
        <v>0</v>
      </c>
      <c r="R91" s="18">
        <v>2833</v>
      </c>
      <c r="S91" s="10" t="s">
        <v>113</v>
      </c>
      <c r="U91" s="18">
        <v>999</v>
      </c>
      <c r="V91" s="18">
        <v>41631</v>
      </c>
      <c r="W91" s="18">
        <v>0</v>
      </c>
      <c r="X91" s="18">
        <v>0</v>
      </c>
      <c r="Y91" s="18">
        <v>2997</v>
      </c>
      <c r="Z91" s="18">
        <v>0</v>
      </c>
      <c r="AA91" s="18" t="s">
        <v>195</v>
      </c>
      <c r="AB91" s="18" t="s">
        <v>115</v>
      </c>
      <c r="AC91" s="18" t="s">
        <v>111</v>
      </c>
      <c r="AD91" s="18" t="s">
        <v>662</v>
      </c>
      <c r="AE91" s="18">
        <v>1</v>
      </c>
      <c r="AF91" s="18">
        <v>11988</v>
      </c>
      <c r="AG91" s="18">
        <v>11988</v>
      </c>
      <c r="AH91" s="18">
        <v>13726.26</v>
      </c>
      <c r="AI91" s="25">
        <v>42340</v>
      </c>
    </row>
    <row r="92" spans="2:35" x14ac:dyDescent="0.3">
      <c r="B92" s="18">
        <v>20046286</v>
      </c>
      <c r="C92" s="25">
        <v>42340</v>
      </c>
      <c r="D92" s="18">
        <v>0.14499999999999999</v>
      </c>
      <c r="E92" s="18">
        <v>401656</v>
      </c>
      <c r="F92" s="18">
        <v>662831</v>
      </c>
      <c r="G92" s="25">
        <v>42347</v>
      </c>
      <c r="H92" s="18">
        <v>396</v>
      </c>
      <c r="I92" s="25">
        <v>42742</v>
      </c>
      <c r="J92" s="18">
        <v>12</v>
      </c>
      <c r="K92" s="18">
        <v>92831</v>
      </c>
      <c r="L92" s="18">
        <v>917207611151</v>
      </c>
      <c r="M92" s="10" t="s">
        <v>1610</v>
      </c>
      <c r="N92" s="10" t="s">
        <v>1611</v>
      </c>
      <c r="O92" s="10" t="s">
        <v>157</v>
      </c>
      <c r="P92" s="18">
        <v>0</v>
      </c>
      <c r="Q92" s="18">
        <v>0</v>
      </c>
      <c r="R92" s="18">
        <v>2833</v>
      </c>
      <c r="S92" s="10" t="s">
        <v>113</v>
      </c>
      <c r="U92" s="18">
        <v>999</v>
      </c>
      <c r="V92" s="18">
        <v>41635</v>
      </c>
      <c r="W92" s="18">
        <v>0</v>
      </c>
      <c r="X92" s="18">
        <v>0</v>
      </c>
      <c r="Y92" s="18">
        <v>999</v>
      </c>
      <c r="Z92" s="18">
        <v>0</v>
      </c>
      <c r="AA92" s="18" t="s">
        <v>114</v>
      </c>
      <c r="AB92" s="18" t="s">
        <v>115</v>
      </c>
      <c r="AC92" s="18" t="s">
        <v>111</v>
      </c>
      <c r="AD92" s="18" t="s">
        <v>112</v>
      </c>
      <c r="AE92" s="18">
        <v>1</v>
      </c>
      <c r="AF92" s="18">
        <v>11988</v>
      </c>
      <c r="AG92" s="18">
        <v>11988</v>
      </c>
      <c r="AH92" s="18">
        <v>13726.26</v>
      </c>
      <c r="AI92" s="25">
        <v>42340</v>
      </c>
    </row>
    <row r="93" spans="2:35" x14ac:dyDescent="0.3">
      <c r="B93" s="18">
        <v>20046287</v>
      </c>
      <c r="C93" s="25">
        <v>42340</v>
      </c>
      <c r="D93" s="18">
        <v>0.14499999999999999</v>
      </c>
      <c r="E93" s="18">
        <v>401670</v>
      </c>
      <c r="F93" s="18">
        <v>662847</v>
      </c>
      <c r="G93" s="25">
        <v>42347</v>
      </c>
      <c r="H93" s="18">
        <v>396</v>
      </c>
      <c r="I93" s="25">
        <v>42742</v>
      </c>
      <c r="J93" s="18">
        <v>12</v>
      </c>
      <c r="K93" s="18">
        <v>92837</v>
      </c>
      <c r="L93" s="18">
        <v>919821056313</v>
      </c>
      <c r="M93" s="10" t="s">
        <v>1612</v>
      </c>
      <c r="N93" s="10" t="s">
        <v>1613</v>
      </c>
      <c r="O93" s="10" t="s">
        <v>162</v>
      </c>
      <c r="P93" s="18">
        <v>0</v>
      </c>
      <c r="Q93" s="18">
        <v>0</v>
      </c>
      <c r="R93" s="18">
        <v>2833</v>
      </c>
      <c r="S93" s="10" t="s">
        <v>113</v>
      </c>
      <c r="U93" s="18">
        <v>999</v>
      </c>
      <c r="V93" s="18">
        <v>41636</v>
      </c>
      <c r="W93" s="18">
        <v>0</v>
      </c>
      <c r="X93" s="18">
        <v>0</v>
      </c>
      <c r="Y93" s="18">
        <v>999</v>
      </c>
      <c r="Z93" s="18">
        <v>0</v>
      </c>
      <c r="AA93" s="18" t="s">
        <v>114</v>
      </c>
      <c r="AB93" s="18" t="s">
        <v>115</v>
      </c>
      <c r="AC93" s="18" t="s">
        <v>111</v>
      </c>
      <c r="AD93" s="5" t="s">
        <v>112</v>
      </c>
      <c r="AE93" s="18">
        <v>1</v>
      </c>
      <c r="AF93" s="18">
        <v>11988</v>
      </c>
      <c r="AG93" s="18">
        <v>11988</v>
      </c>
      <c r="AH93" s="18">
        <v>13726.26</v>
      </c>
      <c r="AI93" s="25">
        <v>42340</v>
      </c>
    </row>
    <row r="94" spans="2:35" x14ac:dyDescent="0.3">
      <c r="B94" s="18">
        <v>20046311</v>
      </c>
      <c r="C94" s="25">
        <v>42341</v>
      </c>
      <c r="D94" s="18">
        <v>0.14499999999999999</v>
      </c>
      <c r="E94" s="18">
        <v>401831</v>
      </c>
      <c r="F94" s="18">
        <v>663092</v>
      </c>
      <c r="G94" s="25">
        <v>42341</v>
      </c>
      <c r="H94" s="18">
        <v>366</v>
      </c>
      <c r="I94" s="25">
        <v>42706</v>
      </c>
      <c r="J94" s="18">
        <v>12</v>
      </c>
      <c r="K94" s="18">
        <v>2816</v>
      </c>
      <c r="L94" s="18">
        <v>919814044047</v>
      </c>
      <c r="M94" s="10" t="s">
        <v>1614</v>
      </c>
      <c r="N94" s="10" t="s">
        <v>1615</v>
      </c>
      <c r="O94" s="10" t="s">
        <v>108</v>
      </c>
      <c r="P94" s="18">
        <v>0</v>
      </c>
      <c r="Q94" s="18">
        <v>0</v>
      </c>
      <c r="R94" s="18">
        <v>5</v>
      </c>
      <c r="S94" s="10" t="s">
        <v>123</v>
      </c>
      <c r="T94" s="10" t="s">
        <v>124</v>
      </c>
      <c r="U94" s="18">
        <v>699</v>
      </c>
      <c r="V94" s="18">
        <v>41659</v>
      </c>
      <c r="W94" s="18">
        <v>0</v>
      </c>
      <c r="X94" s="18">
        <v>0</v>
      </c>
      <c r="Y94" s="18">
        <v>1398</v>
      </c>
      <c r="Z94" s="18">
        <v>1398</v>
      </c>
      <c r="AA94" s="18" t="s">
        <v>127</v>
      </c>
      <c r="AB94" s="18" t="s">
        <v>118</v>
      </c>
      <c r="AC94" s="18" t="s">
        <v>111</v>
      </c>
      <c r="AD94" s="18" t="s">
        <v>112</v>
      </c>
      <c r="AE94" s="18">
        <v>1</v>
      </c>
      <c r="AF94" s="18">
        <v>6990</v>
      </c>
      <c r="AG94" s="18">
        <v>6990</v>
      </c>
      <c r="AH94" s="18">
        <v>8003.55</v>
      </c>
      <c r="AI94" s="25">
        <v>40855</v>
      </c>
    </row>
    <row r="95" spans="2:35" x14ac:dyDescent="0.3">
      <c r="B95" s="18">
        <v>20046312</v>
      </c>
      <c r="C95" s="25">
        <v>42341</v>
      </c>
      <c r="D95" s="18">
        <v>0.14499999999999999</v>
      </c>
      <c r="E95" s="18">
        <v>401845</v>
      </c>
      <c r="F95" s="18">
        <v>663106</v>
      </c>
      <c r="G95" s="25">
        <v>42344</v>
      </c>
      <c r="H95" s="18">
        <v>366</v>
      </c>
      <c r="I95" s="25">
        <v>42709</v>
      </c>
      <c r="J95" s="18">
        <v>12</v>
      </c>
      <c r="K95" s="18">
        <v>2899</v>
      </c>
      <c r="L95" s="18">
        <v>919870377764</v>
      </c>
      <c r="M95" s="10" t="s">
        <v>1616</v>
      </c>
      <c r="N95" s="10" t="s">
        <v>601</v>
      </c>
      <c r="O95" s="10" t="s">
        <v>108</v>
      </c>
      <c r="P95" s="18">
        <v>0</v>
      </c>
      <c r="Q95" s="18">
        <v>0</v>
      </c>
      <c r="R95" s="18">
        <v>8</v>
      </c>
      <c r="S95" s="10" t="s">
        <v>125</v>
      </c>
      <c r="T95" s="10" t="s">
        <v>126</v>
      </c>
      <c r="U95" s="18">
        <v>999</v>
      </c>
      <c r="V95" s="18">
        <v>41660</v>
      </c>
      <c r="W95" s="18">
        <v>0</v>
      </c>
      <c r="X95" s="18">
        <v>0</v>
      </c>
      <c r="Y95" s="18">
        <v>1998</v>
      </c>
      <c r="Z95" s="18">
        <v>1998</v>
      </c>
      <c r="AA95" s="18" t="s">
        <v>127</v>
      </c>
      <c r="AB95" s="18" t="s">
        <v>118</v>
      </c>
      <c r="AC95" s="18" t="s">
        <v>111</v>
      </c>
      <c r="AD95" s="18" t="s">
        <v>327</v>
      </c>
      <c r="AE95" s="18">
        <v>1</v>
      </c>
      <c r="AF95" s="18">
        <v>9990</v>
      </c>
      <c r="AG95" s="18">
        <v>9990</v>
      </c>
      <c r="AH95" s="18">
        <v>11438.55</v>
      </c>
      <c r="AI95" s="25">
        <v>40863</v>
      </c>
    </row>
    <row r="96" spans="2:35" x14ac:dyDescent="0.3">
      <c r="B96" s="18">
        <v>20046291</v>
      </c>
      <c r="C96" s="25">
        <v>42341</v>
      </c>
      <c r="D96" s="18">
        <v>0.14499999999999999</v>
      </c>
      <c r="E96" s="18">
        <v>401727</v>
      </c>
      <c r="F96" s="18">
        <v>662944</v>
      </c>
      <c r="G96" s="25">
        <v>42341</v>
      </c>
      <c r="H96" s="18" t="s">
        <v>112</v>
      </c>
      <c r="I96" s="25" t="s">
        <v>112</v>
      </c>
      <c r="J96" s="18">
        <v>0</v>
      </c>
      <c r="K96" s="18">
        <v>3230</v>
      </c>
      <c r="L96" s="18">
        <v>919849069005</v>
      </c>
      <c r="M96" s="10" t="s">
        <v>1617</v>
      </c>
      <c r="N96" s="10" t="s">
        <v>1618</v>
      </c>
      <c r="O96" s="10" t="s">
        <v>108</v>
      </c>
      <c r="P96" s="18">
        <v>0</v>
      </c>
      <c r="Q96" s="18">
        <v>0</v>
      </c>
      <c r="R96" s="18">
        <v>945</v>
      </c>
      <c r="S96" s="10" t="s">
        <v>220</v>
      </c>
      <c r="T96" s="10" t="s">
        <v>221</v>
      </c>
      <c r="U96" s="18">
        <v>0</v>
      </c>
      <c r="V96" s="18">
        <v>41640</v>
      </c>
      <c r="W96" s="18">
        <v>1</v>
      </c>
      <c r="X96" s="18">
        <v>1</v>
      </c>
      <c r="Y96" s="18" t="s">
        <v>112</v>
      </c>
      <c r="Z96" s="18">
        <v>0</v>
      </c>
      <c r="AA96" s="18" t="s">
        <v>112</v>
      </c>
      <c r="AB96" s="18" t="s">
        <v>118</v>
      </c>
      <c r="AC96" s="18" t="s">
        <v>111</v>
      </c>
      <c r="AD96" s="18" t="s">
        <v>112</v>
      </c>
      <c r="AE96" s="18">
        <v>1</v>
      </c>
      <c r="AF96" s="18">
        <v>0</v>
      </c>
      <c r="AG96" s="18">
        <v>0</v>
      </c>
      <c r="AH96" s="18">
        <v>0</v>
      </c>
      <c r="AI96" s="25">
        <v>40882</v>
      </c>
    </row>
    <row r="97" spans="2:35" x14ac:dyDescent="0.3">
      <c r="B97" s="18">
        <v>20046291</v>
      </c>
      <c r="C97" s="25">
        <v>42341</v>
      </c>
      <c r="D97" s="18">
        <v>0.14499999999999999</v>
      </c>
      <c r="E97" s="18">
        <v>401713</v>
      </c>
      <c r="F97" s="18">
        <v>662930</v>
      </c>
      <c r="G97" s="25">
        <v>42341</v>
      </c>
      <c r="H97" s="18">
        <v>366</v>
      </c>
      <c r="I97" s="25">
        <v>42706</v>
      </c>
      <c r="J97" s="18">
        <v>12</v>
      </c>
      <c r="K97" s="18">
        <v>3230</v>
      </c>
      <c r="L97" s="18">
        <v>919849069005</v>
      </c>
      <c r="M97" s="10" t="s">
        <v>1617</v>
      </c>
      <c r="N97" s="10" t="s">
        <v>1618</v>
      </c>
      <c r="O97" s="10" t="s">
        <v>108</v>
      </c>
      <c r="P97" s="18">
        <v>0</v>
      </c>
      <c r="Q97" s="18">
        <v>0</v>
      </c>
      <c r="R97" s="18">
        <v>5</v>
      </c>
      <c r="S97" s="10" t="s">
        <v>123</v>
      </c>
      <c r="T97" s="10" t="s">
        <v>124</v>
      </c>
      <c r="U97" s="18">
        <v>699</v>
      </c>
      <c r="V97" s="18">
        <v>41640</v>
      </c>
      <c r="W97" s="18">
        <v>1</v>
      </c>
      <c r="X97" s="18">
        <v>1</v>
      </c>
      <c r="Y97" s="18">
        <v>1398</v>
      </c>
      <c r="Z97" s="18">
        <v>1398</v>
      </c>
      <c r="AA97" s="18" t="s">
        <v>127</v>
      </c>
      <c r="AB97" s="18" t="s">
        <v>118</v>
      </c>
      <c r="AC97" s="18" t="s">
        <v>111</v>
      </c>
      <c r="AD97" s="18" t="s">
        <v>112</v>
      </c>
      <c r="AE97" s="18">
        <v>1</v>
      </c>
      <c r="AF97" s="18">
        <v>6990</v>
      </c>
      <c r="AG97" s="18">
        <v>6990</v>
      </c>
      <c r="AH97" s="18">
        <v>8003.55</v>
      </c>
      <c r="AI97" s="25">
        <v>40882</v>
      </c>
    </row>
    <row r="98" spans="2:35" x14ac:dyDescent="0.3">
      <c r="B98" s="18">
        <v>20046343</v>
      </c>
      <c r="C98" s="25">
        <v>42341</v>
      </c>
      <c r="D98" s="18">
        <v>0.14499999999999999</v>
      </c>
      <c r="E98" s="18">
        <v>402143</v>
      </c>
      <c r="F98" s="18">
        <v>663424</v>
      </c>
      <c r="G98" s="25">
        <v>42331</v>
      </c>
      <c r="H98" s="18">
        <v>396</v>
      </c>
      <c r="I98" s="25">
        <v>42726</v>
      </c>
      <c r="J98" s="18">
        <v>12</v>
      </c>
      <c r="K98" s="18">
        <v>8403</v>
      </c>
      <c r="L98" s="18">
        <v>919216582020</v>
      </c>
      <c r="M98" s="10" t="s">
        <v>1619</v>
      </c>
      <c r="N98" s="10" t="s">
        <v>1620</v>
      </c>
      <c r="O98" s="10" t="s">
        <v>188</v>
      </c>
      <c r="P98" s="18">
        <v>0</v>
      </c>
      <c r="Q98" s="18">
        <v>0</v>
      </c>
      <c r="R98" s="18">
        <v>2833</v>
      </c>
      <c r="S98" s="10" t="s">
        <v>113</v>
      </c>
      <c r="U98" s="18">
        <v>999</v>
      </c>
      <c r="V98" s="18">
        <v>41691</v>
      </c>
      <c r="W98" s="18">
        <v>0</v>
      </c>
      <c r="X98" s="18">
        <v>0</v>
      </c>
      <c r="Y98" s="18">
        <v>999</v>
      </c>
      <c r="Z98" s="18">
        <v>0</v>
      </c>
      <c r="AA98" s="18" t="s">
        <v>114</v>
      </c>
      <c r="AB98" s="18" t="s">
        <v>115</v>
      </c>
      <c r="AC98" s="18" t="s">
        <v>111</v>
      </c>
      <c r="AD98" s="18" t="s">
        <v>112</v>
      </c>
      <c r="AE98" s="18">
        <v>1</v>
      </c>
      <c r="AF98" s="18">
        <v>11988</v>
      </c>
      <c r="AG98" s="18">
        <v>11988</v>
      </c>
      <c r="AH98" s="18">
        <v>13726.26</v>
      </c>
      <c r="AI98" s="25">
        <v>41088</v>
      </c>
    </row>
    <row r="99" spans="2:35" x14ac:dyDescent="0.3">
      <c r="B99" s="18">
        <v>20046317</v>
      </c>
      <c r="C99" s="25">
        <v>42341</v>
      </c>
      <c r="D99" s="18">
        <v>0.14499999999999999</v>
      </c>
      <c r="E99" s="18">
        <v>401902</v>
      </c>
      <c r="F99" s="18">
        <v>663163</v>
      </c>
      <c r="G99" s="25">
        <v>42348</v>
      </c>
      <c r="H99" s="18">
        <v>366</v>
      </c>
      <c r="I99" s="25">
        <v>42713</v>
      </c>
      <c r="J99" s="18">
        <v>12</v>
      </c>
      <c r="K99" s="18">
        <v>11474</v>
      </c>
      <c r="L99" s="18">
        <v>919880246572</v>
      </c>
      <c r="M99" s="10" t="s">
        <v>1621</v>
      </c>
      <c r="N99" s="10" t="s">
        <v>1622</v>
      </c>
      <c r="O99" s="10" t="s">
        <v>108</v>
      </c>
      <c r="P99" s="18">
        <v>0</v>
      </c>
      <c r="Q99" s="18">
        <v>0</v>
      </c>
      <c r="R99" s="18">
        <v>5</v>
      </c>
      <c r="S99" s="10" t="s">
        <v>123</v>
      </c>
      <c r="T99" s="10" t="s">
        <v>124</v>
      </c>
      <c r="U99" s="18">
        <v>699</v>
      </c>
      <c r="V99" s="18">
        <v>41665</v>
      </c>
      <c r="W99" s="18">
        <v>1</v>
      </c>
      <c r="X99" s="18">
        <v>1</v>
      </c>
      <c r="Y99" s="18">
        <v>1398</v>
      </c>
      <c r="Z99" s="18">
        <v>1398</v>
      </c>
      <c r="AA99" s="18" t="s">
        <v>127</v>
      </c>
      <c r="AB99" s="18" t="s">
        <v>118</v>
      </c>
      <c r="AC99" s="18" t="s">
        <v>111</v>
      </c>
      <c r="AD99" s="18" t="s">
        <v>112</v>
      </c>
      <c r="AE99" s="18">
        <v>1</v>
      </c>
      <c r="AF99" s="18">
        <v>6990</v>
      </c>
      <c r="AG99" s="18">
        <v>6990</v>
      </c>
      <c r="AH99" s="18">
        <v>8003.55</v>
      </c>
      <c r="AI99" s="25">
        <v>41221</v>
      </c>
    </row>
    <row r="100" spans="2:35" x14ac:dyDescent="0.3">
      <c r="B100" s="18">
        <v>20046338</v>
      </c>
      <c r="C100" s="25">
        <v>42341</v>
      </c>
      <c r="D100" s="18">
        <v>0.14499999999999999</v>
      </c>
      <c r="E100" s="18">
        <v>402097</v>
      </c>
      <c r="F100" s="18">
        <v>663378</v>
      </c>
      <c r="G100" s="25">
        <v>42341</v>
      </c>
      <c r="H100" s="18">
        <v>396</v>
      </c>
      <c r="I100" s="25">
        <v>42736</v>
      </c>
      <c r="J100" s="18">
        <v>12</v>
      </c>
      <c r="K100" s="18">
        <v>16200</v>
      </c>
      <c r="L100" s="18">
        <v>919312009486</v>
      </c>
      <c r="M100" s="10" t="s">
        <v>1623</v>
      </c>
      <c r="N100" s="10" t="s">
        <v>1624</v>
      </c>
      <c r="O100" s="10" t="s">
        <v>246</v>
      </c>
      <c r="P100" s="18">
        <v>0</v>
      </c>
      <c r="Q100" s="18">
        <v>0</v>
      </c>
      <c r="R100" s="18">
        <v>2833</v>
      </c>
      <c r="S100" s="10" t="s">
        <v>113</v>
      </c>
      <c r="U100" s="18">
        <v>999</v>
      </c>
      <c r="V100" s="18">
        <v>41686</v>
      </c>
      <c r="W100" s="18">
        <v>1</v>
      </c>
      <c r="X100" s="18">
        <v>1</v>
      </c>
      <c r="Y100" s="18">
        <v>999</v>
      </c>
      <c r="Z100" s="18">
        <v>0</v>
      </c>
      <c r="AA100" s="18" t="s">
        <v>114</v>
      </c>
      <c r="AB100" s="18" t="s">
        <v>115</v>
      </c>
      <c r="AC100" s="18" t="s">
        <v>111</v>
      </c>
      <c r="AD100" s="18" t="s">
        <v>112</v>
      </c>
      <c r="AE100" s="18">
        <v>1</v>
      </c>
      <c r="AF100" s="18">
        <v>11988</v>
      </c>
      <c r="AG100" s="18">
        <v>11988</v>
      </c>
      <c r="AH100" s="18">
        <v>13726.26</v>
      </c>
      <c r="AI100" s="25">
        <v>41299</v>
      </c>
    </row>
    <row r="101" spans="2:35" x14ac:dyDescent="0.3">
      <c r="B101" s="18">
        <v>20046339</v>
      </c>
      <c r="C101" s="25">
        <v>42341</v>
      </c>
      <c r="D101" s="18">
        <v>0.14499999999999999</v>
      </c>
      <c r="E101" s="18">
        <v>402111</v>
      </c>
      <c r="F101" s="18">
        <v>663392</v>
      </c>
      <c r="G101" s="25">
        <v>42355</v>
      </c>
      <c r="H101" s="18">
        <v>183</v>
      </c>
      <c r="I101" s="25">
        <v>42537</v>
      </c>
      <c r="J101" s="18">
        <v>6</v>
      </c>
      <c r="K101" s="18">
        <v>19648</v>
      </c>
      <c r="L101" s="18">
        <v>919320539142</v>
      </c>
      <c r="M101" s="10" t="s">
        <v>565</v>
      </c>
      <c r="N101" s="10" t="s">
        <v>566</v>
      </c>
      <c r="O101" s="10" t="s">
        <v>117</v>
      </c>
      <c r="P101" s="18">
        <v>0</v>
      </c>
      <c r="Q101" s="18">
        <v>0</v>
      </c>
      <c r="R101" s="18">
        <v>5193</v>
      </c>
      <c r="S101" s="10" t="s">
        <v>1625</v>
      </c>
      <c r="T101" s="10" t="s">
        <v>1626</v>
      </c>
      <c r="U101" s="18">
        <v>3000</v>
      </c>
      <c r="V101" s="18">
        <v>41687</v>
      </c>
      <c r="W101" s="18">
        <v>0</v>
      </c>
      <c r="X101" s="18">
        <v>0</v>
      </c>
      <c r="Y101" s="18" t="s">
        <v>112</v>
      </c>
      <c r="Z101" s="18">
        <v>0</v>
      </c>
      <c r="AA101" s="18" t="s">
        <v>112</v>
      </c>
      <c r="AB101" s="18" t="s">
        <v>118</v>
      </c>
      <c r="AC101" s="18" t="s">
        <v>111</v>
      </c>
      <c r="AD101" s="18" t="s">
        <v>112</v>
      </c>
      <c r="AE101" s="18">
        <v>1</v>
      </c>
      <c r="AF101" s="18">
        <v>18000</v>
      </c>
      <c r="AG101" s="18">
        <v>18000</v>
      </c>
      <c r="AH101" s="18">
        <v>20610</v>
      </c>
      <c r="AI101" s="25">
        <v>41419</v>
      </c>
    </row>
    <row r="102" spans="2:35" x14ac:dyDescent="0.3">
      <c r="B102" s="18">
        <v>20046318</v>
      </c>
      <c r="C102" s="25">
        <v>42341</v>
      </c>
      <c r="D102" s="18">
        <v>0.14499999999999999</v>
      </c>
      <c r="E102" s="18">
        <v>401916</v>
      </c>
      <c r="F102" s="18">
        <v>663177</v>
      </c>
      <c r="G102" s="25">
        <v>42390</v>
      </c>
      <c r="H102" s="18">
        <v>182</v>
      </c>
      <c r="I102" s="25">
        <v>42571</v>
      </c>
      <c r="J102" s="18">
        <v>6</v>
      </c>
      <c r="K102" s="18">
        <v>19993</v>
      </c>
      <c r="L102" s="18">
        <v>919422182005</v>
      </c>
      <c r="M102" s="10" t="s">
        <v>567</v>
      </c>
      <c r="N102" s="10" t="s">
        <v>568</v>
      </c>
      <c r="O102" s="10" t="s">
        <v>130</v>
      </c>
      <c r="P102" s="18">
        <v>0</v>
      </c>
      <c r="Q102" s="18">
        <v>0</v>
      </c>
      <c r="R102" s="18">
        <v>6558</v>
      </c>
      <c r="S102" s="10" t="s">
        <v>1627</v>
      </c>
      <c r="T102" s="10" t="s">
        <v>586</v>
      </c>
      <c r="U102" s="18">
        <v>4550</v>
      </c>
      <c r="V102" s="18">
        <v>41666</v>
      </c>
      <c r="W102" s="18">
        <v>0</v>
      </c>
      <c r="X102" s="18">
        <v>0</v>
      </c>
      <c r="Y102" s="18" t="s">
        <v>112</v>
      </c>
      <c r="Z102" s="18">
        <v>0</v>
      </c>
      <c r="AA102" s="18" t="s">
        <v>112</v>
      </c>
      <c r="AB102" s="18" t="s">
        <v>118</v>
      </c>
      <c r="AC102" s="18" t="s">
        <v>111</v>
      </c>
      <c r="AD102" s="18" t="s">
        <v>224</v>
      </c>
      <c r="AE102" s="18">
        <v>1</v>
      </c>
      <c r="AF102" s="18">
        <v>27300</v>
      </c>
      <c r="AG102" s="18">
        <v>27300</v>
      </c>
      <c r="AH102" s="18">
        <v>31258.5</v>
      </c>
      <c r="AI102" s="25">
        <v>41467</v>
      </c>
    </row>
    <row r="103" spans="2:35" x14ac:dyDescent="0.3">
      <c r="B103" s="18">
        <v>20046319</v>
      </c>
      <c r="C103" s="25">
        <v>42341</v>
      </c>
      <c r="D103" s="18">
        <v>0.14499999999999999</v>
      </c>
      <c r="E103" s="18">
        <v>401917</v>
      </c>
      <c r="F103" s="18">
        <v>663178</v>
      </c>
      <c r="G103" s="25">
        <v>42390</v>
      </c>
      <c r="H103" s="18">
        <v>182</v>
      </c>
      <c r="I103" s="25">
        <v>42571</v>
      </c>
      <c r="J103" s="18">
        <v>6</v>
      </c>
      <c r="K103" s="18">
        <v>19993</v>
      </c>
      <c r="L103" s="18">
        <v>919422182005</v>
      </c>
      <c r="M103" s="10" t="s">
        <v>567</v>
      </c>
      <c r="N103" s="10" t="s">
        <v>568</v>
      </c>
      <c r="O103" s="10" t="s">
        <v>130</v>
      </c>
      <c r="P103" s="18">
        <v>0</v>
      </c>
      <c r="Q103" s="18">
        <v>0</v>
      </c>
      <c r="R103" s="18">
        <v>7351</v>
      </c>
      <c r="S103" s="10" t="s">
        <v>1628</v>
      </c>
      <c r="T103" s="10" t="s">
        <v>586</v>
      </c>
      <c r="U103" s="18">
        <v>4550</v>
      </c>
      <c r="V103" s="18">
        <v>41667</v>
      </c>
      <c r="W103" s="18">
        <v>0</v>
      </c>
      <c r="X103" s="18">
        <v>0</v>
      </c>
      <c r="Y103" s="18" t="s">
        <v>112</v>
      </c>
      <c r="Z103" s="18">
        <v>0</v>
      </c>
      <c r="AA103" s="18" t="s">
        <v>112</v>
      </c>
      <c r="AB103" s="18" t="s">
        <v>118</v>
      </c>
      <c r="AC103" s="18" t="s">
        <v>111</v>
      </c>
      <c r="AD103" s="18" t="s">
        <v>224</v>
      </c>
      <c r="AE103" s="18">
        <v>1</v>
      </c>
      <c r="AF103" s="18">
        <v>27300</v>
      </c>
      <c r="AG103" s="18">
        <v>27300</v>
      </c>
      <c r="AH103" s="18">
        <v>31258.5</v>
      </c>
      <c r="AI103" s="25">
        <v>41467</v>
      </c>
    </row>
    <row r="104" spans="2:35" x14ac:dyDescent="0.3">
      <c r="B104" s="18">
        <v>20046321</v>
      </c>
      <c r="C104" s="25">
        <v>42341</v>
      </c>
      <c r="D104" s="18">
        <v>0.14499999999999999</v>
      </c>
      <c r="E104" s="18">
        <v>401919</v>
      </c>
      <c r="F104" s="18">
        <v>663180</v>
      </c>
      <c r="G104" s="25">
        <v>42398</v>
      </c>
      <c r="H104" s="18">
        <v>182</v>
      </c>
      <c r="I104" s="25">
        <v>42579</v>
      </c>
      <c r="J104" s="18">
        <v>6</v>
      </c>
      <c r="K104" s="18">
        <v>19993</v>
      </c>
      <c r="L104" s="18">
        <v>919422182005</v>
      </c>
      <c r="M104" s="10" t="s">
        <v>567</v>
      </c>
      <c r="N104" s="10" t="s">
        <v>568</v>
      </c>
      <c r="O104" s="10" t="s">
        <v>130</v>
      </c>
      <c r="P104" s="18">
        <v>0</v>
      </c>
      <c r="Q104" s="18">
        <v>0</v>
      </c>
      <c r="R104" s="18">
        <v>7345</v>
      </c>
      <c r="S104" s="10" t="s">
        <v>1629</v>
      </c>
      <c r="T104" s="10" t="s">
        <v>1630</v>
      </c>
      <c r="U104" s="18">
        <v>3500</v>
      </c>
      <c r="V104" s="18">
        <v>41669</v>
      </c>
      <c r="W104" s="18">
        <v>0</v>
      </c>
      <c r="X104" s="18">
        <v>0</v>
      </c>
      <c r="Y104" s="18" t="s">
        <v>112</v>
      </c>
      <c r="Z104" s="18">
        <v>0</v>
      </c>
      <c r="AA104" s="18" t="s">
        <v>112</v>
      </c>
      <c r="AB104" s="18" t="s">
        <v>118</v>
      </c>
      <c r="AC104" s="18" t="s">
        <v>111</v>
      </c>
      <c r="AD104" s="18" t="s">
        <v>224</v>
      </c>
      <c r="AE104" s="18">
        <v>1</v>
      </c>
      <c r="AF104" s="18">
        <v>21000</v>
      </c>
      <c r="AG104" s="18">
        <v>21000</v>
      </c>
      <c r="AH104" s="18">
        <v>24045</v>
      </c>
      <c r="AI104" s="25">
        <v>41467</v>
      </c>
    </row>
    <row r="105" spans="2:35" x14ac:dyDescent="0.3">
      <c r="B105" s="18">
        <v>20046320</v>
      </c>
      <c r="C105" s="25">
        <v>42341</v>
      </c>
      <c r="D105" s="18">
        <v>0.14499999999999999</v>
      </c>
      <c r="E105" s="18">
        <v>401918</v>
      </c>
      <c r="F105" s="18">
        <v>663179</v>
      </c>
      <c r="G105" s="25">
        <v>42398</v>
      </c>
      <c r="H105" s="18">
        <v>182</v>
      </c>
      <c r="I105" s="25">
        <v>42579</v>
      </c>
      <c r="J105" s="18">
        <v>6</v>
      </c>
      <c r="K105" s="18">
        <v>19993</v>
      </c>
      <c r="L105" s="18">
        <v>919422182005</v>
      </c>
      <c r="M105" s="10" t="s">
        <v>567</v>
      </c>
      <c r="N105" s="10" t="s">
        <v>568</v>
      </c>
      <c r="O105" s="10" t="s">
        <v>130</v>
      </c>
      <c r="P105" s="18">
        <v>0</v>
      </c>
      <c r="Q105" s="18">
        <v>0</v>
      </c>
      <c r="R105" s="18">
        <v>7352</v>
      </c>
      <c r="S105" s="10" t="s">
        <v>1631</v>
      </c>
      <c r="T105" s="10" t="s">
        <v>586</v>
      </c>
      <c r="U105" s="18">
        <v>4550</v>
      </c>
      <c r="V105" s="18">
        <v>41668</v>
      </c>
      <c r="W105" s="18">
        <v>0</v>
      </c>
      <c r="X105" s="18">
        <v>0</v>
      </c>
      <c r="Y105" s="18" t="s">
        <v>112</v>
      </c>
      <c r="Z105" s="18">
        <v>0</v>
      </c>
      <c r="AA105" s="18" t="s">
        <v>112</v>
      </c>
      <c r="AB105" s="18" t="s">
        <v>118</v>
      </c>
      <c r="AC105" s="18" t="s">
        <v>111</v>
      </c>
      <c r="AD105" s="18" t="s">
        <v>224</v>
      </c>
      <c r="AE105" s="18">
        <v>1</v>
      </c>
      <c r="AF105" s="18">
        <v>27300</v>
      </c>
      <c r="AG105" s="18">
        <v>27300</v>
      </c>
      <c r="AH105" s="18">
        <v>31258.5</v>
      </c>
      <c r="AI105" s="25">
        <v>41467</v>
      </c>
    </row>
    <row r="106" spans="2:35" x14ac:dyDescent="0.3">
      <c r="B106" s="18">
        <v>20046300</v>
      </c>
      <c r="C106" s="25">
        <v>42341</v>
      </c>
      <c r="D106" s="18">
        <v>0.14499999999999999</v>
      </c>
      <c r="E106" s="18">
        <v>401767</v>
      </c>
      <c r="F106" s="18">
        <v>663008</v>
      </c>
      <c r="G106" s="25">
        <v>42379</v>
      </c>
      <c r="H106" s="18">
        <v>182</v>
      </c>
      <c r="I106" s="25">
        <v>42560</v>
      </c>
      <c r="J106" s="18">
        <v>6</v>
      </c>
      <c r="K106" s="18">
        <v>20983</v>
      </c>
      <c r="L106" s="18">
        <v>917588636894</v>
      </c>
      <c r="M106" s="10" t="s">
        <v>538</v>
      </c>
      <c r="N106" s="10" t="s">
        <v>539</v>
      </c>
      <c r="O106" s="10" t="s">
        <v>130</v>
      </c>
      <c r="P106" s="18">
        <v>0</v>
      </c>
      <c r="Q106" s="18">
        <v>0</v>
      </c>
      <c r="R106" s="18">
        <v>3091</v>
      </c>
      <c r="S106" s="10" t="s">
        <v>1632</v>
      </c>
      <c r="T106" s="10" t="s">
        <v>1633</v>
      </c>
      <c r="U106" s="18">
        <v>4550</v>
      </c>
      <c r="V106" s="18">
        <v>41648</v>
      </c>
      <c r="W106" s="18">
        <v>0</v>
      </c>
      <c r="X106" s="18">
        <v>0</v>
      </c>
      <c r="Y106" s="18" t="s">
        <v>112</v>
      </c>
      <c r="Z106" s="18">
        <v>0</v>
      </c>
      <c r="AA106" s="18" t="s">
        <v>112</v>
      </c>
      <c r="AB106" s="18" t="s">
        <v>118</v>
      </c>
      <c r="AC106" s="18" t="s">
        <v>111</v>
      </c>
      <c r="AD106" s="18" t="s">
        <v>112</v>
      </c>
      <c r="AE106" s="18">
        <v>1</v>
      </c>
      <c r="AF106" s="18">
        <v>27300</v>
      </c>
      <c r="AG106" s="18">
        <v>27300</v>
      </c>
      <c r="AH106" s="18">
        <v>31258.5</v>
      </c>
      <c r="AI106" s="25">
        <v>41491</v>
      </c>
    </row>
    <row r="107" spans="2:35" x14ac:dyDescent="0.3">
      <c r="B107" s="18">
        <v>20046303</v>
      </c>
      <c r="C107" s="25">
        <v>42341</v>
      </c>
      <c r="D107" s="18">
        <v>0.14499999999999999</v>
      </c>
      <c r="E107" s="18">
        <v>401770</v>
      </c>
      <c r="F107" s="18">
        <v>663011</v>
      </c>
      <c r="G107" s="25">
        <v>42383</v>
      </c>
      <c r="H107" s="18">
        <v>182</v>
      </c>
      <c r="I107" s="25">
        <v>42564</v>
      </c>
      <c r="J107" s="18">
        <v>6</v>
      </c>
      <c r="K107" s="18">
        <v>20983</v>
      </c>
      <c r="L107" s="18">
        <v>917588636894</v>
      </c>
      <c r="M107" s="10" t="s">
        <v>538</v>
      </c>
      <c r="N107" s="10" t="s">
        <v>539</v>
      </c>
      <c r="O107" s="10" t="s">
        <v>130</v>
      </c>
      <c r="P107" s="18">
        <v>0</v>
      </c>
      <c r="Q107" s="18">
        <v>0</v>
      </c>
      <c r="R107" s="18">
        <v>7341</v>
      </c>
      <c r="S107" s="10" t="s">
        <v>1634</v>
      </c>
      <c r="T107" s="10" t="s">
        <v>1635</v>
      </c>
      <c r="U107" s="18">
        <v>4550</v>
      </c>
      <c r="V107" s="18">
        <v>41651</v>
      </c>
      <c r="W107" s="18">
        <v>0</v>
      </c>
      <c r="X107" s="18">
        <v>0</v>
      </c>
      <c r="Y107" s="18" t="s">
        <v>112</v>
      </c>
      <c r="Z107" s="18">
        <v>0</v>
      </c>
      <c r="AA107" s="18" t="s">
        <v>112</v>
      </c>
      <c r="AB107" s="18" t="s">
        <v>118</v>
      </c>
      <c r="AC107" s="18" t="s">
        <v>111</v>
      </c>
      <c r="AD107" s="18" t="s">
        <v>429</v>
      </c>
      <c r="AE107" s="18">
        <v>1</v>
      </c>
      <c r="AF107" s="18">
        <v>27300</v>
      </c>
      <c r="AG107" s="18">
        <v>27300</v>
      </c>
      <c r="AH107" s="18">
        <v>31258.5</v>
      </c>
      <c r="AI107" s="25">
        <v>41491</v>
      </c>
    </row>
    <row r="108" spans="2:35" x14ac:dyDescent="0.3">
      <c r="B108" s="18">
        <v>20046301</v>
      </c>
      <c r="C108" s="25">
        <v>42341</v>
      </c>
      <c r="D108" s="18">
        <v>0.14499999999999999</v>
      </c>
      <c r="E108" s="18">
        <v>401768</v>
      </c>
      <c r="F108" s="18">
        <v>663009</v>
      </c>
      <c r="G108" s="25">
        <v>42379</v>
      </c>
      <c r="H108" s="18">
        <v>182</v>
      </c>
      <c r="I108" s="25">
        <v>42560</v>
      </c>
      <c r="J108" s="18">
        <v>6</v>
      </c>
      <c r="K108" s="18">
        <v>20983</v>
      </c>
      <c r="L108" s="18">
        <v>917588636894</v>
      </c>
      <c r="M108" s="10" t="s">
        <v>538</v>
      </c>
      <c r="N108" s="10" t="s">
        <v>539</v>
      </c>
      <c r="O108" s="10" t="s">
        <v>130</v>
      </c>
      <c r="P108" s="18">
        <v>0</v>
      </c>
      <c r="Q108" s="18">
        <v>0</v>
      </c>
      <c r="R108" s="18">
        <v>3092</v>
      </c>
      <c r="S108" s="10" t="s">
        <v>1636</v>
      </c>
      <c r="T108" s="10" t="s">
        <v>1633</v>
      </c>
      <c r="U108" s="18">
        <v>4550</v>
      </c>
      <c r="V108" s="18">
        <v>41649</v>
      </c>
      <c r="W108" s="18">
        <v>0</v>
      </c>
      <c r="X108" s="18">
        <v>0</v>
      </c>
      <c r="Y108" s="18" t="s">
        <v>112</v>
      </c>
      <c r="Z108" s="18">
        <v>0</v>
      </c>
      <c r="AA108" s="18" t="s">
        <v>112</v>
      </c>
      <c r="AB108" s="18" t="s">
        <v>118</v>
      </c>
      <c r="AC108" s="18" t="s">
        <v>111</v>
      </c>
      <c r="AD108" s="18" t="s">
        <v>224</v>
      </c>
      <c r="AE108" s="18">
        <v>1</v>
      </c>
      <c r="AF108" s="18">
        <v>27300</v>
      </c>
      <c r="AG108" s="18">
        <v>27300</v>
      </c>
      <c r="AH108" s="18">
        <v>31258.5</v>
      </c>
      <c r="AI108" s="25">
        <v>41491</v>
      </c>
    </row>
    <row r="109" spans="2:35" x14ac:dyDescent="0.3">
      <c r="B109" s="18">
        <v>20046305</v>
      </c>
      <c r="C109" s="25">
        <v>42341</v>
      </c>
      <c r="D109" s="18">
        <v>0.14499999999999999</v>
      </c>
      <c r="E109" s="18">
        <v>401772</v>
      </c>
      <c r="F109" s="18">
        <v>663013</v>
      </c>
      <c r="G109" s="25">
        <v>42384</v>
      </c>
      <c r="H109" s="18">
        <v>182</v>
      </c>
      <c r="I109" s="25">
        <v>42565</v>
      </c>
      <c r="J109" s="18">
        <v>6</v>
      </c>
      <c r="K109" s="18">
        <v>20983</v>
      </c>
      <c r="L109" s="18">
        <v>917588636894</v>
      </c>
      <c r="M109" s="10" t="s">
        <v>538</v>
      </c>
      <c r="N109" s="10" t="s">
        <v>539</v>
      </c>
      <c r="O109" s="10" t="s">
        <v>130</v>
      </c>
      <c r="P109" s="18">
        <v>0</v>
      </c>
      <c r="Q109" s="18">
        <v>0</v>
      </c>
      <c r="R109" s="18">
        <v>7348</v>
      </c>
      <c r="S109" s="10" t="s">
        <v>1637</v>
      </c>
      <c r="T109" s="10" t="s">
        <v>253</v>
      </c>
      <c r="U109" s="18">
        <v>4550</v>
      </c>
      <c r="V109" s="18">
        <v>41653</v>
      </c>
      <c r="W109" s="18">
        <v>0</v>
      </c>
      <c r="X109" s="18">
        <v>0</v>
      </c>
      <c r="Y109" s="18" t="s">
        <v>112</v>
      </c>
      <c r="Z109" s="18">
        <v>0</v>
      </c>
      <c r="AA109" s="18" t="s">
        <v>112</v>
      </c>
      <c r="AB109" s="18" t="s">
        <v>118</v>
      </c>
      <c r="AC109" s="18" t="s">
        <v>111</v>
      </c>
      <c r="AD109" s="18" t="s">
        <v>429</v>
      </c>
      <c r="AE109" s="18">
        <v>1</v>
      </c>
      <c r="AF109" s="18">
        <v>27300</v>
      </c>
      <c r="AG109" s="18">
        <v>27300</v>
      </c>
      <c r="AH109" s="18">
        <v>31258.5</v>
      </c>
      <c r="AI109" s="25">
        <v>41491</v>
      </c>
    </row>
    <row r="110" spans="2:35" x14ac:dyDescent="0.3">
      <c r="B110" s="18">
        <v>20046302</v>
      </c>
      <c r="C110" s="25">
        <v>42341</v>
      </c>
      <c r="D110" s="18">
        <v>0.14499999999999999</v>
      </c>
      <c r="E110" s="18">
        <v>401769</v>
      </c>
      <c r="F110" s="18">
        <v>663010</v>
      </c>
      <c r="G110" s="25">
        <v>42379</v>
      </c>
      <c r="H110" s="18">
        <v>182</v>
      </c>
      <c r="I110" s="25">
        <v>42560</v>
      </c>
      <c r="J110" s="18">
        <v>6</v>
      </c>
      <c r="K110" s="18">
        <v>20983</v>
      </c>
      <c r="L110" s="18">
        <v>917588636894</v>
      </c>
      <c r="M110" s="10" t="s">
        <v>538</v>
      </c>
      <c r="N110" s="10" t="s">
        <v>539</v>
      </c>
      <c r="O110" s="10" t="s">
        <v>130</v>
      </c>
      <c r="P110" s="18">
        <v>0</v>
      </c>
      <c r="Q110" s="18">
        <v>0</v>
      </c>
      <c r="R110" s="18">
        <v>6560</v>
      </c>
      <c r="S110" s="10" t="s">
        <v>1638</v>
      </c>
      <c r="T110" s="10" t="s">
        <v>477</v>
      </c>
      <c r="U110" s="18">
        <v>3500</v>
      </c>
      <c r="V110" s="18">
        <v>41650</v>
      </c>
      <c r="W110" s="18">
        <v>0</v>
      </c>
      <c r="X110" s="18">
        <v>0</v>
      </c>
      <c r="Y110" s="18" t="s">
        <v>112</v>
      </c>
      <c r="Z110" s="18">
        <v>0</v>
      </c>
      <c r="AA110" s="18" t="s">
        <v>112</v>
      </c>
      <c r="AB110" s="18" t="s">
        <v>118</v>
      </c>
      <c r="AC110" s="18" t="s">
        <v>111</v>
      </c>
      <c r="AD110" s="18" t="s">
        <v>112</v>
      </c>
      <c r="AE110" s="18">
        <v>1</v>
      </c>
      <c r="AF110" s="18">
        <v>21000</v>
      </c>
      <c r="AG110" s="18">
        <v>21000</v>
      </c>
      <c r="AH110" s="18">
        <v>24045</v>
      </c>
      <c r="AI110" s="25">
        <v>41491</v>
      </c>
    </row>
    <row r="111" spans="2:35" x14ac:dyDescent="0.3">
      <c r="B111" s="18">
        <v>20046304</v>
      </c>
      <c r="C111" s="25">
        <v>42341</v>
      </c>
      <c r="D111" s="18">
        <v>0.14499999999999999</v>
      </c>
      <c r="E111" s="18">
        <v>401771</v>
      </c>
      <c r="F111" s="18">
        <v>663012</v>
      </c>
      <c r="G111" s="25">
        <v>42383</v>
      </c>
      <c r="H111" s="18">
        <v>182</v>
      </c>
      <c r="I111" s="25">
        <v>42564</v>
      </c>
      <c r="J111" s="18">
        <v>6</v>
      </c>
      <c r="K111" s="18">
        <v>20983</v>
      </c>
      <c r="L111" s="18">
        <v>917588636894</v>
      </c>
      <c r="M111" s="10" t="s">
        <v>538</v>
      </c>
      <c r="N111" s="10" t="s">
        <v>539</v>
      </c>
      <c r="O111" s="10" t="s">
        <v>130</v>
      </c>
      <c r="P111" s="18">
        <v>0</v>
      </c>
      <c r="Q111" s="18">
        <v>0</v>
      </c>
      <c r="R111" s="18">
        <v>7344</v>
      </c>
      <c r="S111" s="10" t="s">
        <v>1639</v>
      </c>
      <c r="T111" s="10" t="s">
        <v>1630</v>
      </c>
      <c r="U111" s="18">
        <v>3500</v>
      </c>
      <c r="V111" s="18">
        <v>41652</v>
      </c>
      <c r="W111" s="18">
        <v>0</v>
      </c>
      <c r="X111" s="18">
        <v>0</v>
      </c>
      <c r="Y111" s="18" t="s">
        <v>112</v>
      </c>
      <c r="Z111" s="18">
        <v>0</v>
      </c>
      <c r="AA111" s="18" t="s">
        <v>112</v>
      </c>
      <c r="AB111" s="18" t="s">
        <v>118</v>
      </c>
      <c r="AC111" s="18" t="s">
        <v>111</v>
      </c>
      <c r="AD111" s="18" t="s">
        <v>429</v>
      </c>
      <c r="AE111" s="18">
        <v>1</v>
      </c>
      <c r="AF111" s="18">
        <v>21000</v>
      </c>
      <c r="AG111" s="18">
        <v>21000</v>
      </c>
      <c r="AH111" s="18">
        <v>24045</v>
      </c>
      <c r="AI111" s="25">
        <v>41491</v>
      </c>
    </row>
    <row r="112" spans="2:35" x14ac:dyDescent="0.3">
      <c r="B112" s="18">
        <v>20046308</v>
      </c>
      <c r="C112" s="25">
        <v>42341</v>
      </c>
      <c r="D112" s="18">
        <v>0.14499999999999999</v>
      </c>
      <c r="E112" s="18">
        <v>401802</v>
      </c>
      <c r="F112" s="18">
        <v>663055</v>
      </c>
      <c r="G112" s="25">
        <v>42341</v>
      </c>
      <c r="H112" s="18" t="s">
        <v>112</v>
      </c>
      <c r="I112" s="25" t="s">
        <v>112</v>
      </c>
      <c r="J112" s="18">
        <v>0</v>
      </c>
      <c r="K112" s="18">
        <v>22242</v>
      </c>
      <c r="L112" s="18">
        <v>919811331972</v>
      </c>
      <c r="M112" s="10" t="s">
        <v>551</v>
      </c>
      <c r="N112" s="10" t="s">
        <v>1640</v>
      </c>
      <c r="O112" s="10" t="s">
        <v>246</v>
      </c>
      <c r="P112" s="18">
        <v>0</v>
      </c>
      <c r="Q112" s="18">
        <v>0</v>
      </c>
      <c r="R112" s="18">
        <v>945</v>
      </c>
      <c r="S112" s="10" t="s">
        <v>220</v>
      </c>
      <c r="T112" s="10" t="s">
        <v>221</v>
      </c>
      <c r="U112" s="18">
        <v>0</v>
      </c>
      <c r="V112" s="18">
        <v>41656</v>
      </c>
      <c r="W112" s="18">
        <v>0</v>
      </c>
      <c r="X112" s="18">
        <v>0</v>
      </c>
      <c r="Y112" s="18" t="s">
        <v>112</v>
      </c>
      <c r="Z112" s="18">
        <v>0</v>
      </c>
      <c r="AA112" s="18" t="s">
        <v>112</v>
      </c>
      <c r="AB112" s="18" t="s">
        <v>118</v>
      </c>
      <c r="AC112" s="18" t="s">
        <v>111</v>
      </c>
      <c r="AD112" s="18" t="s">
        <v>112</v>
      </c>
      <c r="AE112" s="18">
        <v>1</v>
      </c>
      <c r="AF112" s="18">
        <v>0</v>
      </c>
      <c r="AG112" s="18">
        <v>0</v>
      </c>
      <c r="AH112" s="18">
        <v>0</v>
      </c>
      <c r="AI112" s="25">
        <v>41568</v>
      </c>
    </row>
    <row r="113" spans="2:35" x14ac:dyDescent="0.3">
      <c r="B113" s="18">
        <v>20046308</v>
      </c>
      <c r="C113" s="25">
        <v>42341</v>
      </c>
      <c r="D113" s="18">
        <v>0.14499999999999999</v>
      </c>
      <c r="E113" s="18">
        <v>401788</v>
      </c>
      <c r="F113" s="18">
        <v>663041</v>
      </c>
      <c r="G113" s="25">
        <v>42346</v>
      </c>
      <c r="H113" s="18">
        <v>381</v>
      </c>
      <c r="I113" s="25">
        <v>42726</v>
      </c>
      <c r="J113" s="18">
        <v>12</v>
      </c>
      <c r="K113" s="18">
        <v>22242</v>
      </c>
      <c r="L113" s="18">
        <v>919811331972</v>
      </c>
      <c r="M113" s="10" t="s">
        <v>551</v>
      </c>
      <c r="N113" s="10" t="s">
        <v>1640</v>
      </c>
      <c r="O113" s="10" t="s">
        <v>246</v>
      </c>
      <c r="P113" s="18">
        <v>0</v>
      </c>
      <c r="Q113" s="18">
        <v>0</v>
      </c>
      <c r="R113" s="18">
        <v>32</v>
      </c>
      <c r="S113" s="10" t="s">
        <v>133</v>
      </c>
      <c r="T113" s="10" t="s">
        <v>134</v>
      </c>
      <c r="U113" s="18">
        <v>999</v>
      </c>
      <c r="V113" s="18">
        <v>41656</v>
      </c>
      <c r="W113" s="18">
        <v>0</v>
      </c>
      <c r="X113" s="18">
        <v>0</v>
      </c>
      <c r="Y113" s="18">
        <v>500</v>
      </c>
      <c r="Z113" s="18">
        <v>0</v>
      </c>
      <c r="AA113" s="18" t="s">
        <v>282</v>
      </c>
      <c r="AB113" s="18" t="s">
        <v>115</v>
      </c>
      <c r="AC113" s="18" t="s">
        <v>111</v>
      </c>
      <c r="AD113" s="18" t="s">
        <v>112</v>
      </c>
      <c r="AE113" s="18">
        <v>1</v>
      </c>
      <c r="AF113" s="18">
        <v>11988</v>
      </c>
      <c r="AG113" s="18">
        <v>11988</v>
      </c>
      <c r="AH113" s="18">
        <v>13726.26</v>
      </c>
      <c r="AI113" s="25">
        <v>41568</v>
      </c>
    </row>
    <row r="114" spans="2:35" x14ac:dyDescent="0.3">
      <c r="B114" s="18">
        <v>20046329</v>
      </c>
      <c r="C114" s="25">
        <v>42341</v>
      </c>
      <c r="D114" s="18">
        <v>0.14499999999999999</v>
      </c>
      <c r="E114" s="18">
        <v>402008</v>
      </c>
      <c r="F114" s="18">
        <v>663283</v>
      </c>
      <c r="G114" s="25">
        <v>42341</v>
      </c>
      <c r="H114" s="18" t="s">
        <v>112</v>
      </c>
      <c r="I114" s="25" t="s">
        <v>112</v>
      </c>
      <c r="J114" s="18">
        <v>0</v>
      </c>
      <c r="K114" s="18">
        <v>22703</v>
      </c>
      <c r="L114" s="18">
        <v>919811705676</v>
      </c>
      <c r="M114" s="10" t="s">
        <v>1641</v>
      </c>
      <c r="N114" s="10" t="s">
        <v>1642</v>
      </c>
      <c r="O114" s="10" t="s">
        <v>246</v>
      </c>
      <c r="P114" s="18">
        <v>0</v>
      </c>
      <c r="Q114" s="18">
        <v>0</v>
      </c>
      <c r="R114" s="18">
        <v>945</v>
      </c>
      <c r="S114" s="10" t="s">
        <v>220</v>
      </c>
      <c r="T114" s="10" t="s">
        <v>221</v>
      </c>
      <c r="U114" s="18">
        <v>0</v>
      </c>
      <c r="V114" s="18">
        <v>41677</v>
      </c>
      <c r="W114" s="18">
        <v>0</v>
      </c>
      <c r="X114" s="18">
        <v>0</v>
      </c>
      <c r="Y114" s="18" t="s">
        <v>112</v>
      </c>
      <c r="Z114" s="18">
        <v>0</v>
      </c>
      <c r="AA114" s="18" t="s">
        <v>112</v>
      </c>
      <c r="AB114" s="18" t="s">
        <v>118</v>
      </c>
      <c r="AC114" s="18" t="s">
        <v>111</v>
      </c>
      <c r="AD114" s="18" t="s">
        <v>112</v>
      </c>
      <c r="AE114" s="18">
        <v>1</v>
      </c>
      <c r="AF114" s="18">
        <v>0</v>
      </c>
      <c r="AG114" s="18">
        <v>0</v>
      </c>
      <c r="AH114" s="18">
        <v>0</v>
      </c>
      <c r="AI114" s="25">
        <v>41593</v>
      </c>
    </row>
    <row r="115" spans="2:35" x14ac:dyDescent="0.3">
      <c r="B115" s="18">
        <v>20046329</v>
      </c>
      <c r="C115" s="25">
        <v>42341</v>
      </c>
      <c r="D115" s="18">
        <v>0.14499999999999999</v>
      </c>
      <c r="E115" s="18">
        <v>401994</v>
      </c>
      <c r="F115" s="18">
        <v>663269</v>
      </c>
      <c r="G115" s="25">
        <v>42356</v>
      </c>
      <c r="H115" s="18">
        <v>366</v>
      </c>
      <c r="I115" s="25">
        <v>42721</v>
      </c>
      <c r="J115" s="18">
        <v>12</v>
      </c>
      <c r="K115" s="18">
        <v>22703</v>
      </c>
      <c r="L115" s="18">
        <v>919811705676</v>
      </c>
      <c r="M115" s="10" t="s">
        <v>1641</v>
      </c>
      <c r="N115" s="10" t="s">
        <v>1642</v>
      </c>
      <c r="O115" s="10" t="s">
        <v>246</v>
      </c>
      <c r="P115" s="18">
        <v>0</v>
      </c>
      <c r="Q115" s="18">
        <v>0</v>
      </c>
      <c r="R115" s="18">
        <v>32</v>
      </c>
      <c r="S115" s="10" t="s">
        <v>133</v>
      </c>
      <c r="T115" s="10" t="s">
        <v>134</v>
      </c>
      <c r="U115" s="18">
        <v>999</v>
      </c>
      <c r="V115" s="18">
        <v>41677</v>
      </c>
      <c r="W115" s="18">
        <v>0</v>
      </c>
      <c r="X115" s="18">
        <v>0</v>
      </c>
      <c r="Y115" s="18">
        <v>0</v>
      </c>
      <c r="Z115" s="18">
        <v>0</v>
      </c>
      <c r="AA115" s="18" t="s">
        <v>141</v>
      </c>
      <c r="AB115" s="18" t="s">
        <v>118</v>
      </c>
      <c r="AC115" s="18" t="s">
        <v>111</v>
      </c>
      <c r="AD115" s="18" t="s">
        <v>112</v>
      </c>
      <c r="AE115" s="18">
        <v>1</v>
      </c>
      <c r="AF115" s="18">
        <v>11988</v>
      </c>
      <c r="AG115" s="18">
        <v>11988</v>
      </c>
      <c r="AH115" s="18">
        <v>13726.26</v>
      </c>
      <c r="AI115" s="25">
        <v>41593</v>
      </c>
    </row>
    <row r="116" spans="2:35" x14ac:dyDescent="0.3">
      <c r="B116" s="18">
        <v>20046342</v>
      </c>
      <c r="C116" s="25">
        <v>42341</v>
      </c>
      <c r="D116" s="18">
        <v>0.14499999999999999</v>
      </c>
      <c r="E116" s="18">
        <v>402129</v>
      </c>
      <c r="F116" s="18">
        <v>663410</v>
      </c>
      <c r="G116" s="25">
        <v>42369</v>
      </c>
      <c r="H116" s="18">
        <v>366</v>
      </c>
      <c r="I116" s="25">
        <v>42734</v>
      </c>
      <c r="J116" s="18">
        <v>12</v>
      </c>
      <c r="K116" s="18">
        <v>22716</v>
      </c>
      <c r="L116" s="18">
        <v>919885917711</v>
      </c>
      <c r="M116" s="10" t="s">
        <v>1643</v>
      </c>
      <c r="N116" s="10" t="s">
        <v>1644</v>
      </c>
      <c r="O116" s="10" t="s">
        <v>261</v>
      </c>
      <c r="P116" s="18">
        <v>0</v>
      </c>
      <c r="Q116" s="18">
        <v>0</v>
      </c>
      <c r="R116" s="18">
        <v>32</v>
      </c>
      <c r="S116" s="10" t="s">
        <v>133</v>
      </c>
      <c r="T116" s="10" t="s">
        <v>134</v>
      </c>
      <c r="U116" s="18">
        <v>999</v>
      </c>
      <c r="V116" s="18">
        <v>41690</v>
      </c>
      <c r="W116" s="18">
        <v>0</v>
      </c>
      <c r="X116" s="18">
        <v>0</v>
      </c>
      <c r="Y116" s="18">
        <v>0</v>
      </c>
      <c r="Z116" s="18">
        <v>0</v>
      </c>
      <c r="AA116" s="18" t="s">
        <v>141</v>
      </c>
      <c r="AB116" s="18" t="s">
        <v>118</v>
      </c>
      <c r="AC116" s="18" t="s">
        <v>111</v>
      </c>
      <c r="AD116" s="18" t="s">
        <v>112</v>
      </c>
      <c r="AE116" s="18">
        <v>1</v>
      </c>
      <c r="AF116" s="18">
        <v>11988</v>
      </c>
      <c r="AG116" s="18">
        <v>11988</v>
      </c>
      <c r="AH116" s="18">
        <v>13726.26</v>
      </c>
      <c r="AI116" s="25">
        <v>41593</v>
      </c>
    </row>
    <row r="117" spans="2:35" x14ac:dyDescent="0.3">
      <c r="B117" s="18">
        <v>20046294</v>
      </c>
      <c r="C117" s="25">
        <v>42341</v>
      </c>
      <c r="D117" s="18">
        <v>0.14499999999999999</v>
      </c>
      <c r="E117" s="18">
        <v>401730</v>
      </c>
      <c r="F117" s="18">
        <v>662955</v>
      </c>
      <c r="G117" s="25">
        <v>42341</v>
      </c>
      <c r="H117" s="18">
        <v>183</v>
      </c>
      <c r="I117" s="25">
        <v>42523</v>
      </c>
      <c r="J117" s="18">
        <v>6</v>
      </c>
      <c r="K117" s="18">
        <v>23514</v>
      </c>
      <c r="L117" s="18">
        <v>919490034448</v>
      </c>
      <c r="M117" s="10" t="s">
        <v>500</v>
      </c>
      <c r="N117" s="10" t="s">
        <v>501</v>
      </c>
      <c r="O117" s="10" t="s">
        <v>305</v>
      </c>
      <c r="P117" s="18">
        <v>0</v>
      </c>
      <c r="Q117" s="18">
        <v>0</v>
      </c>
      <c r="R117" s="18">
        <v>1831</v>
      </c>
      <c r="S117" s="10" t="s">
        <v>1645</v>
      </c>
      <c r="T117" s="10" t="s">
        <v>1646</v>
      </c>
      <c r="U117" s="18">
        <v>3000</v>
      </c>
      <c r="V117" s="18">
        <v>41643</v>
      </c>
      <c r="W117" s="18">
        <v>0</v>
      </c>
      <c r="X117" s="18">
        <v>0</v>
      </c>
      <c r="Y117" s="18" t="s">
        <v>112</v>
      </c>
      <c r="Z117" s="18">
        <v>0</v>
      </c>
      <c r="AA117" s="18" t="s">
        <v>112</v>
      </c>
      <c r="AB117" s="18" t="s">
        <v>118</v>
      </c>
      <c r="AC117" s="18" t="s">
        <v>111</v>
      </c>
      <c r="AD117" s="18" t="s">
        <v>363</v>
      </c>
      <c r="AE117" s="18">
        <v>1</v>
      </c>
      <c r="AF117" s="18">
        <v>18000</v>
      </c>
      <c r="AG117" s="18">
        <v>18000</v>
      </c>
      <c r="AH117" s="18">
        <v>20610</v>
      </c>
      <c r="AI117" s="25">
        <v>41628</v>
      </c>
    </row>
    <row r="118" spans="2:35" x14ac:dyDescent="0.3">
      <c r="B118" s="18">
        <v>20046293</v>
      </c>
      <c r="C118" s="25">
        <v>42341</v>
      </c>
      <c r="D118" s="18">
        <v>0.14499999999999999</v>
      </c>
      <c r="E118" s="18">
        <v>401729</v>
      </c>
      <c r="F118" s="18">
        <v>662954</v>
      </c>
      <c r="G118" s="25">
        <v>42341</v>
      </c>
      <c r="H118" s="18">
        <v>183</v>
      </c>
      <c r="I118" s="25">
        <v>42523</v>
      </c>
      <c r="J118" s="18">
        <v>6</v>
      </c>
      <c r="K118" s="18">
        <v>23514</v>
      </c>
      <c r="L118" s="18">
        <v>919490034448</v>
      </c>
      <c r="M118" s="10" t="s">
        <v>500</v>
      </c>
      <c r="N118" s="10" t="s">
        <v>501</v>
      </c>
      <c r="O118" s="10" t="s">
        <v>305</v>
      </c>
      <c r="P118" s="18">
        <v>0</v>
      </c>
      <c r="Q118" s="18">
        <v>0</v>
      </c>
      <c r="R118" s="18">
        <v>11936</v>
      </c>
      <c r="S118" s="10" t="s">
        <v>1647</v>
      </c>
      <c r="T118" s="10" t="s">
        <v>1648</v>
      </c>
      <c r="U118" s="18">
        <v>3000</v>
      </c>
      <c r="V118" s="18">
        <v>41642</v>
      </c>
      <c r="W118" s="18">
        <v>0</v>
      </c>
      <c r="X118" s="18">
        <v>0</v>
      </c>
      <c r="Y118" s="18" t="s">
        <v>112</v>
      </c>
      <c r="Z118" s="18">
        <v>0</v>
      </c>
      <c r="AA118" s="18" t="s">
        <v>112</v>
      </c>
      <c r="AB118" s="18" t="s">
        <v>118</v>
      </c>
      <c r="AC118" s="18" t="s">
        <v>111</v>
      </c>
      <c r="AD118" s="18" t="s">
        <v>363</v>
      </c>
      <c r="AE118" s="18">
        <v>1</v>
      </c>
      <c r="AF118" s="18">
        <v>18000</v>
      </c>
      <c r="AG118" s="18">
        <v>18000</v>
      </c>
      <c r="AH118" s="18">
        <v>20610</v>
      </c>
      <c r="AI118" s="25">
        <v>41628</v>
      </c>
    </row>
    <row r="119" spans="2:35" x14ac:dyDescent="0.3">
      <c r="B119" s="18">
        <v>20046298</v>
      </c>
      <c r="C119" s="25">
        <v>42341</v>
      </c>
      <c r="D119" s="18">
        <v>0.14499999999999999</v>
      </c>
      <c r="E119" s="18">
        <v>401749</v>
      </c>
      <c r="F119" s="18">
        <v>662988</v>
      </c>
      <c r="G119" s="25">
        <v>42386</v>
      </c>
      <c r="H119" s="18">
        <v>182</v>
      </c>
      <c r="I119" s="25">
        <v>42567</v>
      </c>
      <c r="J119" s="18">
        <v>6</v>
      </c>
      <c r="K119" s="18">
        <v>40181</v>
      </c>
      <c r="L119" s="18">
        <v>919923406251</v>
      </c>
      <c r="M119" s="10" t="s">
        <v>607</v>
      </c>
      <c r="N119" s="10" t="s">
        <v>608</v>
      </c>
      <c r="O119" s="10" t="s">
        <v>183</v>
      </c>
      <c r="P119" s="18">
        <v>0</v>
      </c>
      <c r="Q119" s="18">
        <v>0</v>
      </c>
      <c r="R119" s="18">
        <v>7358</v>
      </c>
      <c r="S119" s="10" t="s">
        <v>1649</v>
      </c>
      <c r="T119" s="10" t="s">
        <v>1650</v>
      </c>
      <c r="U119" s="18">
        <v>5000</v>
      </c>
      <c r="V119" s="18">
        <v>41646</v>
      </c>
      <c r="W119" s="18">
        <v>0</v>
      </c>
      <c r="X119" s="18">
        <v>0</v>
      </c>
      <c r="Y119" s="18" t="s">
        <v>112</v>
      </c>
      <c r="Z119" s="18">
        <v>0</v>
      </c>
      <c r="AA119" s="18" t="s">
        <v>112</v>
      </c>
      <c r="AB119" s="18" t="s">
        <v>118</v>
      </c>
      <c r="AC119" s="18" t="s">
        <v>111</v>
      </c>
      <c r="AD119" s="18" t="s">
        <v>112</v>
      </c>
      <c r="AE119" s="18">
        <v>1</v>
      </c>
      <c r="AF119" s="18">
        <v>30000</v>
      </c>
      <c r="AG119" s="18">
        <v>30000</v>
      </c>
      <c r="AH119" s="18">
        <v>34350</v>
      </c>
      <c r="AI119" s="25">
        <v>42003</v>
      </c>
    </row>
    <row r="120" spans="2:35" x14ac:dyDescent="0.3">
      <c r="B120" s="18">
        <v>20046289</v>
      </c>
      <c r="C120" s="25">
        <v>42341</v>
      </c>
      <c r="D120" s="18">
        <v>0.14499999999999999</v>
      </c>
      <c r="E120" s="18">
        <v>401685</v>
      </c>
      <c r="F120" s="18">
        <v>662872</v>
      </c>
      <c r="G120" s="25">
        <v>42341</v>
      </c>
      <c r="H120" s="18">
        <v>366</v>
      </c>
      <c r="I120" s="25">
        <v>42706</v>
      </c>
      <c r="J120" s="18">
        <v>12</v>
      </c>
      <c r="K120" s="18">
        <v>41392</v>
      </c>
      <c r="L120" s="18">
        <v>919845053030</v>
      </c>
      <c r="M120" s="10" t="s">
        <v>1651</v>
      </c>
      <c r="N120" s="10" t="s">
        <v>1652</v>
      </c>
      <c r="O120" s="10" t="s">
        <v>164</v>
      </c>
      <c r="P120" s="18">
        <v>0</v>
      </c>
      <c r="Q120" s="18">
        <v>0</v>
      </c>
      <c r="R120" s="18">
        <v>32</v>
      </c>
      <c r="S120" s="10" t="s">
        <v>133</v>
      </c>
      <c r="T120" s="10" t="s">
        <v>134</v>
      </c>
      <c r="U120" s="18">
        <v>999</v>
      </c>
      <c r="V120" s="18">
        <v>41638</v>
      </c>
      <c r="W120" s="18">
        <v>0</v>
      </c>
      <c r="X120" s="18">
        <v>0</v>
      </c>
      <c r="Y120" s="18">
        <v>0</v>
      </c>
      <c r="Z120" s="18">
        <v>0</v>
      </c>
      <c r="AA120" s="18" t="s">
        <v>141</v>
      </c>
      <c r="AB120" s="18" t="s">
        <v>118</v>
      </c>
      <c r="AC120" s="18" t="s">
        <v>111</v>
      </c>
      <c r="AD120" s="18" t="s">
        <v>112</v>
      </c>
      <c r="AE120" s="18">
        <v>1</v>
      </c>
      <c r="AF120" s="18">
        <v>11988</v>
      </c>
      <c r="AG120" s="18">
        <v>11988</v>
      </c>
      <c r="AH120" s="18">
        <v>13726.26</v>
      </c>
      <c r="AI120" s="25">
        <v>41911</v>
      </c>
    </row>
    <row r="121" spans="2:35" x14ac:dyDescent="0.3">
      <c r="B121" s="18">
        <v>20046327</v>
      </c>
      <c r="C121" s="25">
        <v>42341</v>
      </c>
      <c r="D121" s="18">
        <v>0.14499999999999999</v>
      </c>
      <c r="E121" s="18">
        <v>401979</v>
      </c>
      <c r="F121" s="18">
        <v>663254</v>
      </c>
      <c r="G121" s="25">
        <v>42344</v>
      </c>
      <c r="H121" s="18">
        <v>366</v>
      </c>
      <c r="I121" s="25">
        <v>42709</v>
      </c>
      <c r="J121" s="18">
        <v>12</v>
      </c>
      <c r="K121" s="18">
        <v>41724</v>
      </c>
      <c r="L121" s="18">
        <v>919370937076</v>
      </c>
      <c r="M121" s="10" t="s">
        <v>1653</v>
      </c>
      <c r="N121" s="10" t="s">
        <v>1654</v>
      </c>
      <c r="O121" s="10" t="s">
        <v>188</v>
      </c>
      <c r="P121" s="18">
        <v>0</v>
      </c>
      <c r="Q121" s="18">
        <v>0</v>
      </c>
      <c r="R121" s="18">
        <v>32</v>
      </c>
      <c r="S121" s="10" t="s">
        <v>133</v>
      </c>
      <c r="T121" s="10" t="s">
        <v>134</v>
      </c>
      <c r="U121" s="18">
        <v>999</v>
      </c>
      <c r="V121" s="18">
        <v>41675</v>
      </c>
      <c r="W121" s="18">
        <v>0</v>
      </c>
      <c r="X121" s="18">
        <v>0</v>
      </c>
      <c r="Y121" s="18">
        <v>0</v>
      </c>
      <c r="Z121" s="18">
        <v>0</v>
      </c>
      <c r="AA121" s="18" t="s">
        <v>141</v>
      </c>
      <c r="AB121" s="18" t="s">
        <v>118</v>
      </c>
      <c r="AC121" s="18" t="s">
        <v>111</v>
      </c>
      <c r="AD121" s="18" t="s">
        <v>129</v>
      </c>
      <c r="AE121" s="18">
        <v>1</v>
      </c>
      <c r="AF121" s="18">
        <v>11988</v>
      </c>
      <c r="AG121" s="18">
        <v>11988</v>
      </c>
      <c r="AH121" s="18">
        <v>13726.26</v>
      </c>
      <c r="AI121" s="25">
        <v>41912</v>
      </c>
    </row>
    <row r="122" spans="2:35" x14ac:dyDescent="0.3">
      <c r="B122" s="18">
        <v>20046337</v>
      </c>
      <c r="C122" s="25">
        <v>42341</v>
      </c>
      <c r="D122" s="18">
        <v>0.14499999999999999</v>
      </c>
      <c r="E122" s="18">
        <v>402083</v>
      </c>
      <c r="F122" s="18">
        <v>663364</v>
      </c>
      <c r="G122" s="25">
        <v>42349</v>
      </c>
      <c r="H122" s="18">
        <v>366</v>
      </c>
      <c r="I122" s="25">
        <v>42714</v>
      </c>
      <c r="J122" s="18">
        <v>12</v>
      </c>
      <c r="K122" s="18">
        <v>43294</v>
      </c>
      <c r="L122" s="18">
        <v>919811105676</v>
      </c>
      <c r="M122" s="10" t="s">
        <v>1655</v>
      </c>
      <c r="N122" s="10" t="s">
        <v>1656</v>
      </c>
      <c r="O122" s="10" t="s">
        <v>231</v>
      </c>
      <c r="P122" s="18">
        <v>0</v>
      </c>
      <c r="Q122" s="18">
        <v>0</v>
      </c>
      <c r="R122" s="18">
        <v>32</v>
      </c>
      <c r="S122" s="10" t="s">
        <v>133</v>
      </c>
      <c r="T122" s="10" t="s">
        <v>134</v>
      </c>
      <c r="U122" s="18">
        <v>999</v>
      </c>
      <c r="V122" s="18">
        <v>41685</v>
      </c>
      <c r="W122" s="18">
        <v>0</v>
      </c>
      <c r="X122" s="18">
        <v>0</v>
      </c>
      <c r="Y122" s="18">
        <v>0</v>
      </c>
      <c r="Z122" s="18">
        <v>0</v>
      </c>
      <c r="AA122" s="18" t="s">
        <v>141</v>
      </c>
      <c r="AB122" s="18" t="s">
        <v>118</v>
      </c>
      <c r="AC122" s="18" t="s">
        <v>111</v>
      </c>
      <c r="AD122" s="18" t="s">
        <v>112</v>
      </c>
      <c r="AE122" s="18">
        <v>1</v>
      </c>
      <c r="AF122" s="18">
        <v>11988</v>
      </c>
      <c r="AG122" s="18">
        <v>11988</v>
      </c>
      <c r="AH122" s="18">
        <v>13726.26</v>
      </c>
      <c r="AI122" s="25">
        <v>41947</v>
      </c>
    </row>
    <row r="123" spans="2:35" x14ac:dyDescent="0.3">
      <c r="B123" s="18">
        <v>20046290</v>
      </c>
      <c r="C123" s="25">
        <v>42341</v>
      </c>
      <c r="D123" s="18">
        <v>0.14499999999999999</v>
      </c>
      <c r="E123" s="18">
        <v>401699</v>
      </c>
      <c r="F123" s="18">
        <v>662908</v>
      </c>
      <c r="G123" s="25">
        <v>42357</v>
      </c>
      <c r="H123" s="18">
        <v>366</v>
      </c>
      <c r="I123" s="25">
        <v>42722</v>
      </c>
      <c r="J123" s="18">
        <v>12</v>
      </c>
      <c r="K123" s="18">
        <v>43836</v>
      </c>
      <c r="L123" s="18">
        <v>919527274422</v>
      </c>
      <c r="M123" s="10" t="s">
        <v>1657</v>
      </c>
      <c r="N123" s="10" t="s">
        <v>1658</v>
      </c>
      <c r="O123" s="10" t="s">
        <v>188</v>
      </c>
      <c r="P123" s="18">
        <v>0</v>
      </c>
      <c r="Q123" s="18">
        <v>0</v>
      </c>
      <c r="R123" s="18">
        <v>32</v>
      </c>
      <c r="S123" s="10" t="s">
        <v>133</v>
      </c>
      <c r="T123" s="10" t="s">
        <v>134</v>
      </c>
      <c r="U123" s="18">
        <v>999</v>
      </c>
      <c r="V123" s="18">
        <v>41639</v>
      </c>
      <c r="W123" s="18">
        <v>0</v>
      </c>
      <c r="X123" s="18">
        <v>0</v>
      </c>
      <c r="Y123" s="18">
        <v>0</v>
      </c>
      <c r="Z123" s="18">
        <v>0</v>
      </c>
      <c r="AA123" s="18" t="s">
        <v>141</v>
      </c>
      <c r="AB123" s="18" t="s">
        <v>118</v>
      </c>
      <c r="AC123" s="18" t="s">
        <v>111</v>
      </c>
      <c r="AD123" s="18" t="s">
        <v>112</v>
      </c>
      <c r="AE123" s="18">
        <v>1</v>
      </c>
      <c r="AF123" s="18">
        <v>11988</v>
      </c>
      <c r="AG123" s="18">
        <v>11988</v>
      </c>
      <c r="AH123" s="18">
        <v>13726.26</v>
      </c>
      <c r="AI123" s="25">
        <v>41955</v>
      </c>
    </row>
    <row r="124" spans="2:35" x14ac:dyDescent="0.3">
      <c r="B124" s="18">
        <v>20046336</v>
      </c>
      <c r="C124" s="25">
        <v>42341</v>
      </c>
      <c r="D124" s="18">
        <v>0.14499999999999999</v>
      </c>
      <c r="E124" s="18">
        <v>402069</v>
      </c>
      <c r="F124" s="18">
        <v>663350</v>
      </c>
      <c r="G124" s="25">
        <v>42374</v>
      </c>
      <c r="H124" s="18">
        <v>381</v>
      </c>
      <c r="I124" s="25">
        <v>42754</v>
      </c>
      <c r="J124" s="18">
        <v>12</v>
      </c>
      <c r="K124" s="18">
        <v>44969</v>
      </c>
      <c r="L124" s="18">
        <v>919885663472</v>
      </c>
      <c r="M124" s="10" t="s">
        <v>1659</v>
      </c>
      <c r="N124" s="10" t="s">
        <v>1660</v>
      </c>
      <c r="O124" s="10" t="s">
        <v>157</v>
      </c>
      <c r="P124" s="18">
        <v>0</v>
      </c>
      <c r="Q124" s="18">
        <v>0</v>
      </c>
      <c r="R124" s="18">
        <v>32</v>
      </c>
      <c r="S124" s="10" t="s">
        <v>133</v>
      </c>
      <c r="T124" s="10" t="s">
        <v>134</v>
      </c>
      <c r="U124" s="18">
        <v>999</v>
      </c>
      <c r="V124" s="18">
        <v>41684</v>
      </c>
      <c r="W124" s="18">
        <v>0</v>
      </c>
      <c r="X124" s="18">
        <v>0</v>
      </c>
      <c r="Y124" s="18">
        <v>500</v>
      </c>
      <c r="Z124" s="18">
        <v>0</v>
      </c>
      <c r="AA124" s="18" t="s">
        <v>222</v>
      </c>
      <c r="AB124" s="18" t="s">
        <v>115</v>
      </c>
      <c r="AC124" s="18" t="s">
        <v>111</v>
      </c>
      <c r="AD124" s="18" t="s">
        <v>112</v>
      </c>
      <c r="AE124" s="18">
        <v>1</v>
      </c>
      <c r="AF124" s="18">
        <v>11988</v>
      </c>
      <c r="AG124" s="18">
        <v>11988</v>
      </c>
      <c r="AH124" s="18">
        <v>13726.26</v>
      </c>
      <c r="AI124" s="25">
        <v>41972</v>
      </c>
    </row>
    <row r="125" spans="2:35" x14ac:dyDescent="0.3">
      <c r="B125" s="18">
        <v>20046344</v>
      </c>
      <c r="C125" s="25">
        <v>42341</v>
      </c>
      <c r="D125" s="18">
        <v>0.14499999999999999</v>
      </c>
      <c r="E125" s="18">
        <v>402157</v>
      </c>
      <c r="F125" s="18">
        <v>663442</v>
      </c>
      <c r="G125" s="25">
        <v>42342</v>
      </c>
      <c r="H125" s="18">
        <v>183</v>
      </c>
      <c r="I125" s="25">
        <v>42524</v>
      </c>
      <c r="J125" s="18">
        <v>6</v>
      </c>
      <c r="K125" s="18">
        <v>46053</v>
      </c>
      <c r="L125" s="18">
        <v>917396642302</v>
      </c>
      <c r="M125" s="10" t="s">
        <v>541</v>
      </c>
      <c r="N125" s="10" t="s">
        <v>542</v>
      </c>
      <c r="O125" s="10" t="s">
        <v>214</v>
      </c>
      <c r="P125" s="18">
        <v>0</v>
      </c>
      <c r="Q125" s="18">
        <v>0</v>
      </c>
      <c r="R125" s="18">
        <v>11398</v>
      </c>
      <c r="S125" s="10" t="s">
        <v>1661</v>
      </c>
      <c r="T125" s="10" t="s">
        <v>1662</v>
      </c>
      <c r="U125" s="18">
        <v>3000</v>
      </c>
      <c r="V125" s="18">
        <v>41692</v>
      </c>
      <c r="W125" s="18">
        <v>0</v>
      </c>
      <c r="X125" s="18">
        <v>0</v>
      </c>
      <c r="Y125" s="18" t="s">
        <v>112</v>
      </c>
      <c r="Z125" s="18">
        <v>0</v>
      </c>
      <c r="AA125" s="18" t="s">
        <v>112</v>
      </c>
      <c r="AB125" s="18" t="s">
        <v>118</v>
      </c>
      <c r="AC125" s="18" t="s">
        <v>111</v>
      </c>
      <c r="AD125" s="18" t="s">
        <v>112</v>
      </c>
      <c r="AE125" s="18">
        <v>1</v>
      </c>
      <c r="AF125" s="18">
        <v>18000</v>
      </c>
      <c r="AG125" s="18">
        <v>18000</v>
      </c>
      <c r="AH125" s="18">
        <v>20610</v>
      </c>
      <c r="AI125" s="25">
        <v>41998</v>
      </c>
    </row>
    <row r="126" spans="2:35" x14ac:dyDescent="0.3">
      <c r="B126" s="18">
        <v>20046295</v>
      </c>
      <c r="C126" s="25">
        <v>42341</v>
      </c>
      <c r="D126" s="18">
        <v>0.14499999999999999</v>
      </c>
      <c r="E126" s="18">
        <v>401731</v>
      </c>
      <c r="F126" s="18">
        <v>662958</v>
      </c>
      <c r="G126" s="25">
        <v>42341</v>
      </c>
      <c r="H126" s="18">
        <v>183</v>
      </c>
      <c r="I126" s="25">
        <v>42523</v>
      </c>
      <c r="J126" s="18">
        <v>6</v>
      </c>
      <c r="K126" s="18">
        <v>47727</v>
      </c>
      <c r="L126" s="18">
        <v>918866881808</v>
      </c>
      <c r="M126" s="10" t="s">
        <v>1663</v>
      </c>
      <c r="N126" s="10" t="s">
        <v>1664</v>
      </c>
      <c r="O126" s="10" t="s">
        <v>112</v>
      </c>
      <c r="P126" s="18">
        <v>0</v>
      </c>
      <c r="Q126" s="18">
        <v>0</v>
      </c>
      <c r="R126" s="18">
        <v>11736</v>
      </c>
      <c r="S126" s="10" t="s">
        <v>1665</v>
      </c>
      <c r="T126" s="10" t="s">
        <v>544</v>
      </c>
      <c r="U126" s="18">
        <v>1800</v>
      </c>
      <c r="V126" s="18">
        <v>41644</v>
      </c>
      <c r="W126" s="18">
        <v>0</v>
      </c>
      <c r="X126" s="18">
        <v>0</v>
      </c>
      <c r="Y126" s="18" t="s">
        <v>112</v>
      </c>
      <c r="Z126" s="18">
        <v>0</v>
      </c>
      <c r="AA126" s="18" t="s">
        <v>112</v>
      </c>
      <c r="AB126" s="18" t="s">
        <v>118</v>
      </c>
      <c r="AC126" s="18" t="s">
        <v>111</v>
      </c>
      <c r="AD126" s="18" t="s">
        <v>112</v>
      </c>
      <c r="AE126" s="18">
        <v>1</v>
      </c>
      <c r="AF126" s="18">
        <v>10800</v>
      </c>
      <c r="AG126" s="18">
        <v>10800</v>
      </c>
      <c r="AH126" s="18">
        <v>12366</v>
      </c>
      <c r="AI126" s="25" t="s">
        <v>112</v>
      </c>
    </row>
    <row r="127" spans="2:35" x14ac:dyDescent="0.3">
      <c r="B127" s="18">
        <v>20046323</v>
      </c>
      <c r="C127" s="25">
        <v>42341</v>
      </c>
      <c r="D127" s="18">
        <v>0.14499999999999999</v>
      </c>
      <c r="E127" s="18">
        <v>401934</v>
      </c>
      <c r="F127" s="18">
        <v>663203</v>
      </c>
      <c r="G127" s="25">
        <v>42341</v>
      </c>
      <c r="H127" s="18">
        <v>376</v>
      </c>
      <c r="I127" s="25">
        <v>42716</v>
      </c>
      <c r="J127" s="18">
        <v>12</v>
      </c>
      <c r="K127" s="18">
        <v>49070</v>
      </c>
      <c r="L127" s="18">
        <v>917276843101</v>
      </c>
      <c r="M127" s="10" t="s">
        <v>1666</v>
      </c>
      <c r="N127" s="10" t="s">
        <v>1667</v>
      </c>
      <c r="O127" s="10" t="s">
        <v>135</v>
      </c>
      <c r="P127" s="18">
        <v>0</v>
      </c>
      <c r="Q127" s="18">
        <v>0</v>
      </c>
      <c r="R127" s="18">
        <v>3226</v>
      </c>
      <c r="S127" s="10" t="s">
        <v>144</v>
      </c>
      <c r="U127" s="18">
        <v>2499</v>
      </c>
      <c r="V127" s="18">
        <v>41671</v>
      </c>
      <c r="W127" s="18">
        <v>0</v>
      </c>
      <c r="X127" s="18">
        <v>0</v>
      </c>
      <c r="Y127" s="18">
        <v>833</v>
      </c>
      <c r="Z127" s="18">
        <v>0</v>
      </c>
      <c r="AA127" s="18" t="s">
        <v>145</v>
      </c>
      <c r="AB127" s="18" t="s">
        <v>115</v>
      </c>
      <c r="AC127" s="18" t="s">
        <v>111</v>
      </c>
      <c r="AD127" s="18" t="s">
        <v>252</v>
      </c>
      <c r="AE127" s="18">
        <v>1</v>
      </c>
      <c r="AF127" s="18">
        <v>29988</v>
      </c>
      <c r="AG127" s="18">
        <v>29988</v>
      </c>
      <c r="AH127" s="18">
        <v>34336.26</v>
      </c>
      <c r="AI127" s="25">
        <v>42053</v>
      </c>
    </row>
    <row r="128" spans="2:35" x14ac:dyDescent="0.3">
      <c r="B128" s="18">
        <v>20046341</v>
      </c>
      <c r="C128" s="25">
        <v>42341</v>
      </c>
      <c r="D128" s="18">
        <v>0.14499999999999999</v>
      </c>
      <c r="E128" s="18">
        <v>402128</v>
      </c>
      <c r="F128" s="18">
        <v>663409</v>
      </c>
      <c r="G128" s="25">
        <v>42391</v>
      </c>
      <c r="H128" s="18">
        <v>182</v>
      </c>
      <c r="I128" s="25">
        <v>42572</v>
      </c>
      <c r="J128" s="18">
        <v>6</v>
      </c>
      <c r="K128" s="18">
        <v>49873</v>
      </c>
      <c r="L128" s="18">
        <v>919422515154</v>
      </c>
      <c r="M128" s="10" t="s">
        <v>1668</v>
      </c>
      <c r="N128" s="10" t="s">
        <v>1669</v>
      </c>
      <c r="O128" s="10" t="s">
        <v>112</v>
      </c>
      <c r="P128" s="18">
        <v>0</v>
      </c>
      <c r="Q128" s="18">
        <v>0</v>
      </c>
      <c r="R128" s="18">
        <v>3118</v>
      </c>
      <c r="S128" s="10" t="s">
        <v>1670</v>
      </c>
      <c r="T128" s="10" t="s">
        <v>1671</v>
      </c>
      <c r="U128" s="18">
        <v>5000</v>
      </c>
      <c r="V128" s="18">
        <v>41689</v>
      </c>
      <c r="W128" s="18">
        <v>0</v>
      </c>
      <c r="X128" s="18">
        <v>0</v>
      </c>
      <c r="Y128" s="18" t="s">
        <v>112</v>
      </c>
      <c r="Z128" s="18">
        <v>0</v>
      </c>
      <c r="AA128" s="18" t="s">
        <v>112</v>
      </c>
      <c r="AB128" s="18" t="s">
        <v>118</v>
      </c>
      <c r="AC128" s="18" t="s">
        <v>111</v>
      </c>
      <c r="AD128" s="18" t="s">
        <v>112</v>
      </c>
      <c r="AE128" s="18">
        <v>1</v>
      </c>
      <c r="AF128" s="18">
        <v>30000</v>
      </c>
      <c r="AG128" s="18">
        <v>30000</v>
      </c>
      <c r="AH128" s="18">
        <v>34350</v>
      </c>
      <c r="AI128" s="25">
        <v>42066</v>
      </c>
    </row>
    <row r="129" spans="2:35" x14ac:dyDescent="0.3">
      <c r="B129" s="18">
        <v>20046334</v>
      </c>
      <c r="C129" s="25">
        <v>42341</v>
      </c>
      <c r="D129" s="18">
        <v>0.14499999999999999</v>
      </c>
      <c r="E129" s="18">
        <v>402054</v>
      </c>
      <c r="F129" s="18">
        <v>663335</v>
      </c>
      <c r="G129" s="25">
        <v>42365</v>
      </c>
      <c r="H129" s="18">
        <v>183</v>
      </c>
      <c r="I129" s="25">
        <v>42547</v>
      </c>
      <c r="J129" s="18">
        <v>6</v>
      </c>
      <c r="K129" s="18">
        <v>55967</v>
      </c>
      <c r="L129" s="18">
        <v>919810363636</v>
      </c>
      <c r="M129" s="10" t="s">
        <v>1672</v>
      </c>
      <c r="N129" s="10" t="s">
        <v>1673</v>
      </c>
      <c r="O129" s="10" t="s">
        <v>120</v>
      </c>
      <c r="P129" s="18">
        <v>0</v>
      </c>
      <c r="Q129" s="18">
        <v>0</v>
      </c>
      <c r="R129" s="18">
        <v>5555</v>
      </c>
      <c r="S129" s="10" t="s">
        <v>1674</v>
      </c>
      <c r="T129" s="10" t="s">
        <v>1675</v>
      </c>
      <c r="U129" s="18">
        <v>3000</v>
      </c>
      <c r="V129" s="18">
        <v>41682</v>
      </c>
      <c r="W129" s="18">
        <v>0</v>
      </c>
      <c r="X129" s="18">
        <v>0</v>
      </c>
      <c r="Y129" s="18" t="s">
        <v>112</v>
      </c>
      <c r="Z129" s="18">
        <v>0</v>
      </c>
      <c r="AA129" s="18" t="s">
        <v>112</v>
      </c>
      <c r="AB129" s="18" t="s">
        <v>118</v>
      </c>
      <c r="AC129" s="18" t="s">
        <v>111</v>
      </c>
      <c r="AD129" s="18" t="s">
        <v>112</v>
      </c>
      <c r="AE129" s="18">
        <v>1</v>
      </c>
      <c r="AF129" s="18">
        <v>18000</v>
      </c>
      <c r="AG129" s="18">
        <v>18000</v>
      </c>
      <c r="AH129" s="18">
        <v>20610</v>
      </c>
      <c r="AI129" s="25">
        <v>42138</v>
      </c>
    </row>
    <row r="130" spans="2:35" x14ac:dyDescent="0.3">
      <c r="B130" s="18">
        <v>20046328</v>
      </c>
      <c r="C130" s="25">
        <v>42341</v>
      </c>
      <c r="D130" s="18">
        <v>0.14499999999999999</v>
      </c>
      <c r="E130" s="18">
        <v>401993</v>
      </c>
      <c r="F130" s="18">
        <v>663268</v>
      </c>
      <c r="G130" s="25">
        <v>42341</v>
      </c>
      <c r="H130" s="18">
        <v>183</v>
      </c>
      <c r="I130" s="25">
        <v>42523</v>
      </c>
      <c r="J130" s="18">
        <v>6</v>
      </c>
      <c r="K130" s="18">
        <v>57029</v>
      </c>
      <c r="L130" s="18">
        <v>919739916067</v>
      </c>
      <c r="M130" s="10" t="s">
        <v>227</v>
      </c>
      <c r="N130" s="10" t="s">
        <v>1676</v>
      </c>
      <c r="O130" s="10" t="s">
        <v>108</v>
      </c>
      <c r="P130" s="18">
        <v>0</v>
      </c>
      <c r="Q130" s="18">
        <v>0</v>
      </c>
      <c r="R130" s="18">
        <v>11066</v>
      </c>
      <c r="S130" s="10" t="s">
        <v>1677</v>
      </c>
      <c r="T130" s="10" t="s">
        <v>228</v>
      </c>
      <c r="U130" s="18">
        <v>1000</v>
      </c>
      <c r="V130" s="18">
        <v>41676</v>
      </c>
      <c r="W130" s="18">
        <v>0</v>
      </c>
      <c r="X130" s="18">
        <v>0</v>
      </c>
      <c r="Y130" s="18" t="s">
        <v>112</v>
      </c>
      <c r="Z130" s="18">
        <v>0</v>
      </c>
      <c r="AA130" s="18" t="s">
        <v>112</v>
      </c>
      <c r="AB130" s="18" t="s">
        <v>118</v>
      </c>
      <c r="AC130" s="18" t="s">
        <v>111</v>
      </c>
      <c r="AD130" s="18" t="s">
        <v>112</v>
      </c>
      <c r="AE130" s="18">
        <v>1</v>
      </c>
      <c r="AF130" s="18">
        <v>6000</v>
      </c>
      <c r="AG130" s="18">
        <v>6000</v>
      </c>
      <c r="AH130" s="18">
        <v>6870</v>
      </c>
      <c r="AI130" s="25" t="s">
        <v>112</v>
      </c>
    </row>
    <row r="131" spans="2:35" x14ac:dyDescent="0.3">
      <c r="B131" s="18">
        <v>20046340</v>
      </c>
      <c r="C131" s="25">
        <v>42341</v>
      </c>
      <c r="D131" s="18">
        <v>0.14499999999999999</v>
      </c>
      <c r="E131" s="18">
        <v>402112</v>
      </c>
      <c r="F131" s="18">
        <v>663393</v>
      </c>
      <c r="G131" s="25">
        <v>42341</v>
      </c>
      <c r="H131" s="18">
        <v>376</v>
      </c>
      <c r="I131" s="25">
        <v>42716</v>
      </c>
      <c r="J131" s="18">
        <v>12</v>
      </c>
      <c r="K131" s="18">
        <v>61053</v>
      </c>
      <c r="L131" s="18">
        <v>919665237377</v>
      </c>
      <c r="M131" s="10" t="s">
        <v>546</v>
      </c>
      <c r="N131" s="10" t="s">
        <v>547</v>
      </c>
      <c r="O131" s="10" t="s">
        <v>246</v>
      </c>
      <c r="P131" s="18">
        <v>0</v>
      </c>
      <c r="Q131" s="18">
        <v>0</v>
      </c>
      <c r="R131" s="18">
        <v>2835</v>
      </c>
      <c r="S131" s="10" t="s">
        <v>167</v>
      </c>
      <c r="U131" s="18">
        <v>2499</v>
      </c>
      <c r="V131" s="18">
        <v>41688</v>
      </c>
      <c r="W131" s="18">
        <v>0</v>
      </c>
      <c r="X131" s="18">
        <v>0</v>
      </c>
      <c r="Y131" s="18">
        <v>833</v>
      </c>
      <c r="Z131" s="18">
        <v>0</v>
      </c>
      <c r="AA131" s="18" t="s">
        <v>145</v>
      </c>
      <c r="AB131" s="18" t="s">
        <v>115</v>
      </c>
      <c r="AC131" s="18" t="s">
        <v>111</v>
      </c>
      <c r="AD131" s="18" t="s">
        <v>112</v>
      </c>
      <c r="AE131" s="18">
        <v>1</v>
      </c>
      <c r="AF131" s="18">
        <v>29988</v>
      </c>
      <c r="AG131" s="18">
        <v>29988</v>
      </c>
      <c r="AH131" s="18">
        <v>34336.26</v>
      </c>
      <c r="AI131" s="25">
        <v>42205</v>
      </c>
    </row>
    <row r="132" spans="2:35" x14ac:dyDescent="0.3">
      <c r="B132" s="18">
        <v>20046299</v>
      </c>
      <c r="C132" s="25">
        <v>42341</v>
      </c>
      <c r="D132" s="18">
        <v>0.14499999999999999</v>
      </c>
      <c r="E132" s="18">
        <v>401764</v>
      </c>
      <c r="F132" s="18">
        <v>663003</v>
      </c>
      <c r="G132" s="25">
        <v>42341</v>
      </c>
      <c r="H132" s="18" t="s">
        <v>112</v>
      </c>
      <c r="I132" s="25" t="s">
        <v>112</v>
      </c>
      <c r="J132" s="18">
        <v>0</v>
      </c>
      <c r="K132" s="18">
        <v>62317</v>
      </c>
      <c r="L132" s="18">
        <v>919850479900</v>
      </c>
      <c r="M132" s="10" t="s">
        <v>1678</v>
      </c>
      <c r="N132" s="10" t="s">
        <v>1679</v>
      </c>
      <c r="O132" s="10" t="s">
        <v>139</v>
      </c>
      <c r="P132" s="18">
        <v>0</v>
      </c>
      <c r="Q132" s="18">
        <v>0</v>
      </c>
      <c r="R132" s="18">
        <v>945</v>
      </c>
      <c r="S132" s="10" t="s">
        <v>220</v>
      </c>
      <c r="T132" s="10" t="s">
        <v>221</v>
      </c>
      <c r="U132" s="18">
        <v>0</v>
      </c>
      <c r="V132" s="18">
        <v>41647</v>
      </c>
      <c r="W132" s="18">
        <v>0</v>
      </c>
      <c r="X132" s="18">
        <v>0</v>
      </c>
      <c r="Y132" s="18" t="s">
        <v>112</v>
      </c>
      <c r="Z132" s="18">
        <v>0</v>
      </c>
      <c r="AA132" s="18" t="s">
        <v>112</v>
      </c>
      <c r="AB132" s="18" t="s">
        <v>118</v>
      </c>
      <c r="AC132" s="18" t="s">
        <v>111</v>
      </c>
      <c r="AD132" s="18" t="s">
        <v>252</v>
      </c>
      <c r="AE132" s="18">
        <v>1</v>
      </c>
      <c r="AF132" s="18">
        <v>0</v>
      </c>
      <c r="AG132" s="18">
        <v>0</v>
      </c>
      <c r="AH132" s="18">
        <v>0</v>
      </c>
      <c r="AI132" s="25">
        <v>42201</v>
      </c>
    </row>
    <row r="133" spans="2:35" x14ac:dyDescent="0.3">
      <c r="B133" s="18">
        <v>20046299</v>
      </c>
      <c r="C133" s="25">
        <v>42341</v>
      </c>
      <c r="D133" s="18">
        <v>0.14499999999999999</v>
      </c>
      <c r="E133" s="18">
        <v>401750</v>
      </c>
      <c r="F133" s="18">
        <v>662989</v>
      </c>
      <c r="G133" s="25">
        <v>42341</v>
      </c>
      <c r="H133" s="18">
        <v>376</v>
      </c>
      <c r="I133" s="25">
        <v>42716</v>
      </c>
      <c r="J133" s="18">
        <v>12</v>
      </c>
      <c r="K133" s="18">
        <v>62317</v>
      </c>
      <c r="L133" s="18">
        <v>919850479900</v>
      </c>
      <c r="M133" s="10" t="s">
        <v>1678</v>
      </c>
      <c r="N133" s="10" t="s">
        <v>1679</v>
      </c>
      <c r="O133" s="10" t="s">
        <v>139</v>
      </c>
      <c r="P133" s="18">
        <v>0</v>
      </c>
      <c r="Q133" s="18">
        <v>0</v>
      </c>
      <c r="R133" s="18">
        <v>2835</v>
      </c>
      <c r="S133" s="10" t="s">
        <v>167</v>
      </c>
      <c r="U133" s="18">
        <v>2499</v>
      </c>
      <c r="V133" s="18">
        <v>41647</v>
      </c>
      <c r="W133" s="18">
        <v>0</v>
      </c>
      <c r="X133" s="18">
        <v>0</v>
      </c>
      <c r="Y133" s="18">
        <v>833</v>
      </c>
      <c r="Z133" s="18">
        <v>0</v>
      </c>
      <c r="AA133" s="18" t="s">
        <v>145</v>
      </c>
      <c r="AB133" s="18" t="s">
        <v>115</v>
      </c>
      <c r="AC133" s="18" t="s">
        <v>111</v>
      </c>
      <c r="AD133" s="18" t="s">
        <v>252</v>
      </c>
      <c r="AE133" s="18">
        <v>1</v>
      </c>
      <c r="AF133" s="18">
        <v>29988</v>
      </c>
      <c r="AG133" s="18">
        <v>29988</v>
      </c>
      <c r="AH133" s="18">
        <v>34336.26</v>
      </c>
      <c r="AI133" s="25">
        <v>42201</v>
      </c>
    </row>
    <row r="134" spans="2:35" x14ac:dyDescent="0.3">
      <c r="B134" s="18">
        <v>20046288</v>
      </c>
      <c r="C134" s="25">
        <v>42341</v>
      </c>
      <c r="D134" s="18">
        <v>0.14499999999999999</v>
      </c>
      <c r="E134" s="18">
        <v>401684</v>
      </c>
      <c r="F134" s="18">
        <v>662867</v>
      </c>
      <c r="G134" s="25">
        <v>42341</v>
      </c>
      <c r="H134" s="18" t="s">
        <v>112</v>
      </c>
      <c r="I134" s="25" t="s">
        <v>112</v>
      </c>
      <c r="J134" s="18">
        <v>0</v>
      </c>
      <c r="K134" s="18">
        <v>85966</v>
      </c>
      <c r="L134" s="18">
        <v>919503145475</v>
      </c>
      <c r="M134" s="10" t="s">
        <v>1680</v>
      </c>
      <c r="N134" s="10" t="s">
        <v>331</v>
      </c>
      <c r="O134" s="10" t="s">
        <v>235</v>
      </c>
      <c r="P134" s="18">
        <v>0</v>
      </c>
      <c r="Q134" s="18">
        <v>0</v>
      </c>
      <c r="R134" s="18">
        <v>29</v>
      </c>
      <c r="S134" s="10" t="s">
        <v>131</v>
      </c>
      <c r="T134" s="10" t="s">
        <v>132</v>
      </c>
      <c r="U134" s="18">
        <v>2000</v>
      </c>
      <c r="V134" s="18">
        <v>41637</v>
      </c>
      <c r="W134" s="18">
        <v>1</v>
      </c>
      <c r="X134" s="18">
        <v>1</v>
      </c>
      <c r="Y134" s="18" t="s">
        <v>112</v>
      </c>
      <c r="Z134" s="18">
        <v>0</v>
      </c>
      <c r="AA134" s="18" t="s">
        <v>112</v>
      </c>
      <c r="AB134" s="18" t="s">
        <v>118</v>
      </c>
      <c r="AC134" s="18" t="s">
        <v>111</v>
      </c>
      <c r="AD134" s="18" t="s">
        <v>112</v>
      </c>
      <c r="AE134" s="18">
        <v>1</v>
      </c>
      <c r="AF134" s="18">
        <v>2000</v>
      </c>
      <c r="AG134" s="18">
        <v>2000</v>
      </c>
      <c r="AH134" s="18">
        <v>2290</v>
      </c>
      <c r="AI134" s="25">
        <v>42277</v>
      </c>
    </row>
    <row r="135" spans="2:35" x14ac:dyDescent="0.3">
      <c r="B135" s="18">
        <v>20046330</v>
      </c>
      <c r="C135" s="25">
        <v>42341</v>
      </c>
      <c r="D135" s="18">
        <v>0.14499999999999999</v>
      </c>
      <c r="E135" s="18">
        <v>402009</v>
      </c>
      <c r="F135" s="18">
        <v>663286</v>
      </c>
      <c r="G135" s="25">
        <v>42341</v>
      </c>
      <c r="H135" s="18">
        <v>406</v>
      </c>
      <c r="I135" s="25">
        <v>42746</v>
      </c>
      <c r="J135" s="18">
        <v>12</v>
      </c>
      <c r="K135" s="18">
        <v>87454</v>
      </c>
      <c r="L135" s="18">
        <v>919739916067</v>
      </c>
      <c r="M135" s="10" t="s">
        <v>227</v>
      </c>
      <c r="N135" s="10" t="s">
        <v>1681</v>
      </c>
      <c r="O135" s="10" t="s">
        <v>108</v>
      </c>
      <c r="P135" s="18">
        <v>0</v>
      </c>
      <c r="Q135" s="18">
        <v>0</v>
      </c>
      <c r="R135" s="18">
        <v>3217</v>
      </c>
      <c r="S135" s="10" t="s">
        <v>186</v>
      </c>
      <c r="U135" s="18">
        <v>2999</v>
      </c>
      <c r="V135" s="18">
        <v>41678</v>
      </c>
      <c r="W135" s="18">
        <v>0</v>
      </c>
      <c r="X135" s="18">
        <v>0</v>
      </c>
      <c r="Y135" s="18">
        <v>3999</v>
      </c>
      <c r="Z135" s="18">
        <v>0</v>
      </c>
      <c r="AA135" s="18" t="s">
        <v>109</v>
      </c>
      <c r="AB135" s="18" t="s">
        <v>110</v>
      </c>
      <c r="AC135" s="18" t="s">
        <v>111</v>
      </c>
      <c r="AD135" s="18" t="s">
        <v>112</v>
      </c>
      <c r="AE135" s="18">
        <v>1</v>
      </c>
      <c r="AF135" s="18">
        <v>35988</v>
      </c>
      <c r="AG135" s="18">
        <v>35988</v>
      </c>
      <c r="AH135" s="18">
        <v>41206.26</v>
      </c>
      <c r="AI135" s="25">
        <v>42341</v>
      </c>
    </row>
    <row r="136" spans="2:35" x14ac:dyDescent="0.3">
      <c r="B136" s="18">
        <v>20046331</v>
      </c>
      <c r="C136" s="25">
        <v>42341</v>
      </c>
      <c r="D136" s="18">
        <v>0.14499999999999999</v>
      </c>
      <c r="E136" s="18">
        <v>402025</v>
      </c>
      <c r="F136" s="18">
        <v>663302</v>
      </c>
      <c r="G136" s="25">
        <v>42341</v>
      </c>
      <c r="H136" s="18">
        <v>183</v>
      </c>
      <c r="I136" s="25">
        <v>42523</v>
      </c>
      <c r="J136" s="18">
        <v>6</v>
      </c>
      <c r="K136" s="18">
        <v>87454</v>
      </c>
      <c r="L136" s="18">
        <v>919739916067</v>
      </c>
      <c r="M136" s="10" t="s">
        <v>227</v>
      </c>
      <c r="N136" s="10" t="s">
        <v>1681</v>
      </c>
      <c r="O136" s="10" t="s">
        <v>108</v>
      </c>
      <c r="P136" s="18">
        <v>0</v>
      </c>
      <c r="Q136" s="18">
        <v>0</v>
      </c>
      <c r="R136" s="18">
        <v>11062</v>
      </c>
      <c r="S136" s="10" t="s">
        <v>1682</v>
      </c>
      <c r="T136" s="10" t="s">
        <v>1683</v>
      </c>
      <c r="U136" s="18">
        <v>1000</v>
      </c>
      <c r="V136" s="18">
        <v>41679</v>
      </c>
      <c r="W136" s="18">
        <v>0</v>
      </c>
      <c r="X136" s="18">
        <v>0</v>
      </c>
      <c r="Y136" s="18" t="s">
        <v>112</v>
      </c>
      <c r="Z136" s="18">
        <v>0</v>
      </c>
      <c r="AA136" s="18" t="s">
        <v>112</v>
      </c>
      <c r="AB136" s="18" t="s">
        <v>118</v>
      </c>
      <c r="AC136" s="18" t="s">
        <v>111</v>
      </c>
      <c r="AD136" s="18" t="s">
        <v>112</v>
      </c>
      <c r="AE136" s="18">
        <v>1</v>
      </c>
      <c r="AF136" s="18">
        <v>6000</v>
      </c>
      <c r="AG136" s="18">
        <v>6000</v>
      </c>
      <c r="AH136" s="18">
        <v>6870</v>
      </c>
      <c r="AI136" s="25">
        <v>42341</v>
      </c>
    </row>
    <row r="137" spans="2:35" x14ac:dyDescent="0.3">
      <c r="B137" s="18">
        <v>20046296</v>
      </c>
      <c r="C137" s="25">
        <v>42341</v>
      </c>
      <c r="D137" s="18">
        <v>0.14499999999999999</v>
      </c>
      <c r="E137" s="18">
        <v>401732</v>
      </c>
      <c r="F137" s="18">
        <v>662961</v>
      </c>
      <c r="G137" s="25">
        <v>42341</v>
      </c>
      <c r="H137" s="18">
        <v>376</v>
      </c>
      <c r="I137" s="25">
        <v>42716</v>
      </c>
      <c r="J137" s="18">
        <v>12</v>
      </c>
      <c r="K137" s="18">
        <v>89119</v>
      </c>
      <c r="L137" s="18">
        <v>919388615581</v>
      </c>
      <c r="M137" s="10" t="s">
        <v>1684</v>
      </c>
      <c r="N137" s="10" t="s">
        <v>1685</v>
      </c>
      <c r="O137" s="10" t="s">
        <v>194</v>
      </c>
      <c r="P137" s="18">
        <v>0</v>
      </c>
      <c r="Q137" s="18">
        <v>0</v>
      </c>
      <c r="R137" s="18">
        <v>2835</v>
      </c>
      <c r="S137" s="10" t="s">
        <v>167</v>
      </c>
      <c r="U137" s="18">
        <v>2499</v>
      </c>
      <c r="V137" s="18">
        <v>41645</v>
      </c>
      <c r="W137" s="18">
        <v>0</v>
      </c>
      <c r="X137" s="18">
        <v>0</v>
      </c>
      <c r="Y137" s="18">
        <v>833</v>
      </c>
      <c r="Z137" s="18">
        <v>0</v>
      </c>
      <c r="AA137" s="18" t="s">
        <v>145</v>
      </c>
      <c r="AB137" s="18" t="s">
        <v>115</v>
      </c>
      <c r="AC137" s="18" t="s">
        <v>111</v>
      </c>
      <c r="AD137" s="18" t="s">
        <v>112</v>
      </c>
      <c r="AE137" s="18">
        <v>1</v>
      </c>
      <c r="AF137" s="18">
        <v>29988</v>
      </c>
      <c r="AG137" s="18">
        <v>29988</v>
      </c>
      <c r="AH137" s="18">
        <v>34336.26</v>
      </c>
      <c r="AI137" s="25">
        <v>42306</v>
      </c>
    </row>
    <row r="138" spans="2:35" x14ac:dyDescent="0.3">
      <c r="B138" s="18">
        <v>20046292</v>
      </c>
      <c r="C138" s="25">
        <v>42341</v>
      </c>
      <c r="D138" s="18">
        <v>0.14499999999999999</v>
      </c>
      <c r="E138" s="18">
        <v>401728</v>
      </c>
      <c r="F138" s="18">
        <v>662949</v>
      </c>
      <c r="G138" s="25">
        <v>42341</v>
      </c>
      <c r="H138" s="18">
        <v>183</v>
      </c>
      <c r="I138" s="25">
        <v>42523</v>
      </c>
      <c r="J138" s="18">
        <v>6</v>
      </c>
      <c r="K138" s="18">
        <v>89178</v>
      </c>
      <c r="L138" s="18">
        <v>919901027381</v>
      </c>
      <c r="M138" s="10" t="s">
        <v>1686</v>
      </c>
      <c r="N138" s="10" t="s">
        <v>1687</v>
      </c>
      <c r="O138" s="10" t="s">
        <v>164</v>
      </c>
      <c r="P138" s="18">
        <v>0</v>
      </c>
      <c r="Q138" s="18">
        <v>0</v>
      </c>
      <c r="R138" s="18">
        <v>10385</v>
      </c>
      <c r="S138" s="10" t="s">
        <v>1688</v>
      </c>
      <c r="T138" s="10" t="s">
        <v>1689</v>
      </c>
      <c r="U138" s="18">
        <v>3000</v>
      </c>
      <c r="V138" s="18">
        <v>41641</v>
      </c>
      <c r="W138" s="18">
        <v>0</v>
      </c>
      <c r="X138" s="18">
        <v>0</v>
      </c>
      <c r="Y138" s="18" t="s">
        <v>112</v>
      </c>
      <c r="Z138" s="18">
        <v>0</v>
      </c>
      <c r="AA138" s="18" t="s">
        <v>112</v>
      </c>
      <c r="AB138" s="18" t="s">
        <v>118</v>
      </c>
      <c r="AC138" s="18" t="s">
        <v>111</v>
      </c>
      <c r="AD138" s="18" t="s">
        <v>112</v>
      </c>
      <c r="AE138" s="18">
        <v>1</v>
      </c>
      <c r="AF138" s="18">
        <v>18000</v>
      </c>
      <c r="AG138" s="18">
        <v>18000</v>
      </c>
      <c r="AH138" s="18">
        <v>20610</v>
      </c>
      <c r="AI138" s="25">
        <v>42305</v>
      </c>
    </row>
    <row r="139" spans="2:35" x14ac:dyDescent="0.3">
      <c r="B139" s="18">
        <v>20046313</v>
      </c>
      <c r="C139" s="25">
        <v>42341</v>
      </c>
      <c r="D139" s="18">
        <v>0.14499999999999999</v>
      </c>
      <c r="E139" s="18">
        <v>401859</v>
      </c>
      <c r="F139" s="18">
        <v>663120</v>
      </c>
      <c r="G139" s="25">
        <v>42341</v>
      </c>
      <c r="H139" s="18">
        <v>183</v>
      </c>
      <c r="I139" s="25">
        <v>42523</v>
      </c>
      <c r="J139" s="18">
        <v>6</v>
      </c>
      <c r="K139" s="18">
        <v>92461</v>
      </c>
      <c r="L139" s="18">
        <v>917838260725</v>
      </c>
      <c r="M139" s="10" t="s">
        <v>634</v>
      </c>
      <c r="N139" s="10" t="s">
        <v>635</v>
      </c>
      <c r="O139" s="10" t="s">
        <v>130</v>
      </c>
      <c r="P139" s="18">
        <v>0</v>
      </c>
      <c r="Q139" s="18">
        <v>0</v>
      </c>
      <c r="R139" s="18">
        <v>9246</v>
      </c>
      <c r="S139" s="10" t="s">
        <v>1690</v>
      </c>
      <c r="T139" s="10" t="s">
        <v>617</v>
      </c>
      <c r="U139" s="18">
        <v>2400</v>
      </c>
      <c r="V139" s="18">
        <v>41661</v>
      </c>
      <c r="W139" s="18">
        <v>0</v>
      </c>
      <c r="X139" s="18">
        <v>0</v>
      </c>
      <c r="Y139" s="18" t="s">
        <v>112</v>
      </c>
      <c r="Z139" s="18">
        <v>0</v>
      </c>
      <c r="AA139" s="18" t="s">
        <v>112</v>
      </c>
      <c r="AB139" s="18" t="s">
        <v>118</v>
      </c>
      <c r="AC139" s="18" t="s">
        <v>111</v>
      </c>
      <c r="AD139" s="18" t="s">
        <v>112</v>
      </c>
      <c r="AE139" s="18">
        <v>1</v>
      </c>
      <c r="AF139" s="18">
        <v>14400</v>
      </c>
      <c r="AG139" s="18">
        <v>14400</v>
      </c>
      <c r="AH139" s="18">
        <v>16488</v>
      </c>
      <c r="AI139" s="25">
        <v>42338</v>
      </c>
    </row>
    <row r="140" spans="2:35" x14ac:dyDescent="0.3">
      <c r="B140" s="18">
        <v>20046307</v>
      </c>
      <c r="C140" s="25">
        <v>42341</v>
      </c>
      <c r="D140" s="18">
        <v>0.14499999999999999</v>
      </c>
      <c r="E140" s="18">
        <v>401774</v>
      </c>
      <c r="F140" s="18">
        <v>663017</v>
      </c>
      <c r="G140" s="25">
        <v>42348</v>
      </c>
      <c r="H140" s="18">
        <v>456</v>
      </c>
      <c r="I140" s="25">
        <v>42803</v>
      </c>
      <c r="J140" s="18">
        <v>12</v>
      </c>
      <c r="K140" s="18">
        <v>92885</v>
      </c>
      <c r="L140" s="18">
        <v>919830016818</v>
      </c>
      <c r="M140" s="10" t="s">
        <v>1691</v>
      </c>
      <c r="N140" s="10" t="s">
        <v>1692</v>
      </c>
      <c r="O140" s="10" t="s">
        <v>120</v>
      </c>
      <c r="P140" s="18">
        <v>0</v>
      </c>
      <c r="Q140" s="18">
        <v>0</v>
      </c>
      <c r="R140" s="18">
        <v>2838</v>
      </c>
      <c r="S140" s="10" t="s">
        <v>589</v>
      </c>
      <c r="U140" s="18">
        <v>2499</v>
      </c>
      <c r="V140" s="18">
        <v>41655</v>
      </c>
      <c r="W140" s="18">
        <v>0</v>
      </c>
      <c r="X140" s="18">
        <v>0</v>
      </c>
      <c r="Y140" s="18">
        <v>7497</v>
      </c>
      <c r="Z140" s="18">
        <v>0</v>
      </c>
      <c r="AA140" s="18" t="s">
        <v>195</v>
      </c>
      <c r="AB140" s="18" t="s">
        <v>115</v>
      </c>
      <c r="AC140" s="18" t="s">
        <v>111</v>
      </c>
      <c r="AD140" s="18" t="s">
        <v>943</v>
      </c>
      <c r="AE140" s="18">
        <v>1</v>
      </c>
      <c r="AF140" s="18">
        <v>29988</v>
      </c>
      <c r="AG140" s="18">
        <v>29988</v>
      </c>
      <c r="AH140" s="18">
        <v>34336.26</v>
      </c>
      <c r="AI140" s="25">
        <v>42341</v>
      </c>
    </row>
    <row r="141" spans="2:35" x14ac:dyDescent="0.3">
      <c r="B141" s="18">
        <v>20046309</v>
      </c>
      <c r="C141" s="25">
        <v>42341</v>
      </c>
      <c r="D141" s="18">
        <v>0.14499999999999999</v>
      </c>
      <c r="E141" s="18">
        <v>401803</v>
      </c>
      <c r="F141" s="18">
        <v>663062</v>
      </c>
      <c r="G141" s="25">
        <v>42348</v>
      </c>
      <c r="H141" s="18">
        <v>456</v>
      </c>
      <c r="I141" s="25">
        <v>42803</v>
      </c>
      <c r="J141" s="18">
        <v>12</v>
      </c>
      <c r="K141" s="18">
        <v>92893</v>
      </c>
      <c r="L141" s="18">
        <v>918013363081</v>
      </c>
      <c r="M141" s="10" t="s">
        <v>1693</v>
      </c>
      <c r="N141" s="10" t="s">
        <v>1694</v>
      </c>
      <c r="O141" s="10" t="s">
        <v>369</v>
      </c>
      <c r="P141" s="18">
        <v>0</v>
      </c>
      <c r="Q141" s="18">
        <v>0</v>
      </c>
      <c r="R141" s="18">
        <v>2833</v>
      </c>
      <c r="S141" s="10" t="s">
        <v>113</v>
      </c>
      <c r="U141" s="18">
        <v>999</v>
      </c>
      <c r="V141" s="18">
        <v>41657</v>
      </c>
      <c r="W141" s="18">
        <v>0</v>
      </c>
      <c r="X141" s="18">
        <v>0</v>
      </c>
      <c r="Y141" s="18">
        <v>2997</v>
      </c>
      <c r="Z141" s="18">
        <v>0</v>
      </c>
      <c r="AA141" s="18" t="s">
        <v>195</v>
      </c>
      <c r="AB141" s="18" t="s">
        <v>115</v>
      </c>
      <c r="AC141" s="18" t="s">
        <v>111</v>
      </c>
      <c r="AD141" s="18" t="s">
        <v>112</v>
      </c>
      <c r="AE141" s="18">
        <v>1</v>
      </c>
      <c r="AF141" s="18">
        <v>11988</v>
      </c>
      <c r="AG141" s="18">
        <v>11988</v>
      </c>
      <c r="AH141" s="18">
        <v>13726.26</v>
      </c>
      <c r="AI141" s="25">
        <v>42341</v>
      </c>
    </row>
    <row r="142" spans="2:35" x14ac:dyDescent="0.3">
      <c r="B142" s="18">
        <v>20046322</v>
      </c>
      <c r="C142" s="25">
        <v>42341</v>
      </c>
      <c r="D142" s="18">
        <v>0.14499999999999999</v>
      </c>
      <c r="E142" s="18">
        <v>401920</v>
      </c>
      <c r="F142" s="18">
        <v>663185</v>
      </c>
      <c r="G142" s="25">
        <v>42348</v>
      </c>
      <c r="H142" s="18">
        <v>456</v>
      </c>
      <c r="I142" s="25">
        <v>42803</v>
      </c>
      <c r="J142" s="18">
        <v>12</v>
      </c>
      <c r="K142" s="18">
        <v>92900</v>
      </c>
      <c r="L142" s="18">
        <v>919825081030</v>
      </c>
      <c r="M142" s="10" t="s">
        <v>1695</v>
      </c>
      <c r="N142" s="10" t="s">
        <v>1696</v>
      </c>
      <c r="O142" s="10" t="s">
        <v>150</v>
      </c>
      <c r="P142" s="18">
        <v>0</v>
      </c>
      <c r="Q142" s="18">
        <v>0</v>
      </c>
      <c r="R142" s="18">
        <v>2833</v>
      </c>
      <c r="S142" s="10" t="s">
        <v>113</v>
      </c>
      <c r="U142" s="18">
        <v>999</v>
      </c>
      <c r="V142" s="18">
        <v>41670</v>
      </c>
      <c r="W142" s="18">
        <v>0</v>
      </c>
      <c r="X142" s="18">
        <v>0</v>
      </c>
      <c r="Y142" s="18">
        <v>2997</v>
      </c>
      <c r="Z142" s="18">
        <v>0</v>
      </c>
      <c r="AA142" s="18" t="s">
        <v>195</v>
      </c>
      <c r="AB142" s="18" t="s">
        <v>115</v>
      </c>
      <c r="AC142" s="18" t="s">
        <v>111</v>
      </c>
      <c r="AD142" s="18" t="s">
        <v>426</v>
      </c>
      <c r="AE142" s="18">
        <v>1</v>
      </c>
      <c r="AF142" s="18">
        <v>11988</v>
      </c>
      <c r="AG142" s="18">
        <v>11988</v>
      </c>
      <c r="AH142" s="18">
        <v>13726.26</v>
      </c>
      <c r="AI142" s="25">
        <v>42341</v>
      </c>
    </row>
    <row r="143" spans="2:35" x14ac:dyDescent="0.3">
      <c r="B143" s="18">
        <v>20046324</v>
      </c>
      <c r="C143" s="25">
        <v>42341</v>
      </c>
      <c r="D143" s="18">
        <v>0.14499999999999999</v>
      </c>
      <c r="E143" s="18">
        <v>401950</v>
      </c>
      <c r="F143" s="18">
        <v>663223</v>
      </c>
      <c r="G143" s="25">
        <v>42348</v>
      </c>
      <c r="H143" s="18">
        <v>456</v>
      </c>
      <c r="I143" s="25">
        <v>42803</v>
      </c>
      <c r="J143" s="18">
        <v>12</v>
      </c>
      <c r="K143" s="18">
        <v>92903</v>
      </c>
      <c r="L143" s="18">
        <v>918968280600</v>
      </c>
      <c r="M143" s="10" t="s">
        <v>1697</v>
      </c>
      <c r="N143" s="10" t="s">
        <v>1698</v>
      </c>
      <c r="O143" s="10" t="s">
        <v>108</v>
      </c>
      <c r="P143" s="18">
        <v>0</v>
      </c>
      <c r="Q143" s="18">
        <v>0</v>
      </c>
      <c r="R143" s="18">
        <v>2833</v>
      </c>
      <c r="S143" s="10" t="s">
        <v>113</v>
      </c>
      <c r="U143" s="18">
        <v>999</v>
      </c>
      <c r="V143" s="18">
        <v>41672</v>
      </c>
      <c r="W143" s="18">
        <v>0</v>
      </c>
      <c r="X143" s="18">
        <v>0</v>
      </c>
      <c r="Y143" s="18">
        <v>2997</v>
      </c>
      <c r="Z143" s="18">
        <v>0</v>
      </c>
      <c r="AA143" s="18" t="s">
        <v>195</v>
      </c>
      <c r="AB143" s="18" t="s">
        <v>115</v>
      </c>
      <c r="AC143" s="18" t="s">
        <v>111</v>
      </c>
      <c r="AD143" s="18" t="s">
        <v>508</v>
      </c>
      <c r="AE143" s="18">
        <v>1</v>
      </c>
      <c r="AF143" s="18">
        <v>11988</v>
      </c>
      <c r="AG143" s="18">
        <v>11988</v>
      </c>
      <c r="AH143" s="18">
        <v>13726.26</v>
      </c>
      <c r="AI143" s="25">
        <v>42341</v>
      </c>
    </row>
    <row r="144" spans="2:35" x14ac:dyDescent="0.3">
      <c r="B144" s="18">
        <v>20046332</v>
      </c>
      <c r="C144" s="25">
        <v>42341</v>
      </c>
      <c r="D144" s="18">
        <v>0.14499999999999999</v>
      </c>
      <c r="E144" s="18">
        <v>402026</v>
      </c>
      <c r="F144" s="18">
        <v>663303</v>
      </c>
      <c r="G144" s="25">
        <v>42348</v>
      </c>
      <c r="H144" s="18">
        <v>396</v>
      </c>
      <c r="I144" s="25">
        <v>42743</v>
      </c>
      <c r="J144" s="18">
        <v>12</v>
      </c>
      <c r="K144" s="18">
        <v>92905</v>
      </c>
      <c r="L144" s="18">
        <v>919844797881</v>
      </c>
      <c r="M144" s="10" t="s">
        <v>1699</v>
      </c>
      <c r="N144" s="10" t="s">
        <v>1700</v>
      </c>
      <c r="O144" s="10" t="s">
        <v>120</v>
      </c>
      <c r="P144" s="18">
        <v>0</v>
      </c>
      <c r="Q144" s="18">
        <v>0</v>
      </c>
      <c r="R144" s="18">
        <v>2834</v>
      </c>
      <c r="S144" s="10" t="s">
        <v>197</v>
      </c>
      <c r="U144" s="18">
        <v>1499</v>
      </c>
      <c r="V144" s="18">
        <v>41680</v>
      </c>
      <c r="W144" s="18">
        <v>0</v>
      </c>
      <c r="X144" s="18">
        <v>0</v>
      </c>
      <c r="Y144" s="18">
        <v>1499</v>
      </c>
      <c r="Z144" s="18">
        <v>0</v>
      </c>
      <c r="AA144" s="18" t="s">
        <v>114</v>
      </c>
      <c r="AB144" s="18" t="s">
        <v>115</v>
      </c>
      <c r="AC144" s="18" t="s">
        <v>111</v>
      </c>
      <c r="AD144" s="18" t="s">
        <v>112</v>
      </c>
      <c r="AE144" s="18">
        <v>1</v>
      </c>
      <c r="AF144" s="18">
        <v>17988</v>
      </c>
      <c r="AG144" s="18">
        <v>17988</v>
      </c>
      <c r="AH144" s="18">
        <v>20596.259999999998</v>
      </c>
      <c r="AI144" s="25">
        <v>42341</v>
      </c>
    </row>
    <row r="145" spans="2:35" x14ac:dyDescent="0.3">
      <c r="B145" s="18">
        <v>20046333</v>
      </c>
      <c r="C145" s="25">
        <v>42341</v>
      </c>
      <c r="D145" s="18">
        <v>0.14499999999999999</v>
      </c>
      <c r="E145" s="18">
        <v>402040</v>
      </c>
      <c r="F145" s="18">
        <v>663321</v>
      </c>
      <c r="G145" s="25">
        <v>42348</v>
      </c>
      <c r="H145" s="18">
        <v>396</v>
      </c>
      <c r="I145" s="25">
        <v>42743</v>
      </c>
      <c r="J145" s="18">
        <v>12</v>
      </c>
      <c r="K145" s="18">
        <v>92910</v>
      </c>
      <c r="L145" s="18">
        <v>919971677772</v>
      </c>
      <c r="M145" s="10" t="s">
        <v>1701</v>
      </c>
      <c r="N145" s="10" t="s">
        <v>1702</v>
      </c>
      <c r="O145" s="10" t="s">
        <v>274</v>
      </c>
      <c r="P145" s="18">
        <v>0</v>
      </c>
      <c r="Q145" s="18">
        <v>0</v>
      </c>
      <c r="R145" s="18">
        <v>2833</v>
      </c>
      <c r="S145" s="10" t="s">
        <v>113</v>
      </c>
      <c r="U145" s="18">
        <v>999</v>
      </c>
      <c r="V145" s="18">
        <v>41681</v>
      </c>
      <c r="W145" s="18">
        <v>0</v>
      </c>
      <c r="X145" s="18">
        <v>0</v>
      </c>
      <c r="Y145" s="18">
        <v>999</v>
      </c>
      <c r="Z145" s="18">
        <v>0</v>
      </c>
      <c r="AA145" s="18" t="s">
        <v>114</v>
      </c>
      <c r="AB145" s="18" t="s">
        <v>115</v>
      </c>
      <c r="AC145" s="18" t="s">
        <v>111</v>
      </c>
      <c r="AD145" s="18" t="s">
        <v>112</v>
      </c>
      <c r="AE145" s="18">
        <v>1</v>
      </c>
      <c r="AF145" s="18">
        <v>11988</v>
      </c>
      <c r="AG145" s="18">
        <v>11988</v>
      </c>
      <c r="AH145" s="18">
        <v>13726.26</v>
      </c>
      <c r="AI145" s="25">
        <v>42341</v>
      </c>
    </row>
    <row r="146" spans="2:35" x14ac:dyDescent="0.3">
      <c r="B146" s="18">
        <v>20046345</v>
      </c>
      <c r="C146" s="25">
        <v>42341</v>
      </c>
      <c r="D146" s="18">
        <v>0.14499999999999999</v>
      </c>
      <c r="E146" s="18">
        <v>402158</v>
      </c>
      <c r="F146" s="18">
        <v>663459</v>
      </c>
      <c r="G146" s="25">
        <v>42349</v>
      </c>
      <c r="H146" s="18">
        <v>406</v>
      </c>
      <c r="I146" s="25">
        <v>42754</v>
      </c>
      <c r="J146" s="18">
        <v>12</v>
      </c>
      <c r="K146" s="18">
        <v>92917</v>
      </c>
      <c r="L146" s="18">
        <v>917406311973</v>
      </c>
      <c r="M146" s="10" t="s">
        <v>1703</v>
      </c>
      <c r="N146" s="10" t="s">
        <v>1704</v>
      </c>
      <c r="O146" s="10" t="s">
        <v>108</v>
      </c>
      <c r="P146" s="18">
        <v>0</v>
      </c>
      <c r="Q146" s="18">
        <v>0</v>
      </c>
      <c r="R146" s="18">
        <v>3217</v>
      </c>
      <c r="S146" s="10" t="s">
        <v>186</v>
      </c>
      <c r="U146" s="18">
        <v>2999</v>
      </c>
      <c r="V146" s="18">
        <v>41693</v>
      </c>
      <c r="W146" s="18">
        <v>0</v>
      </c>
      <c r="X146" s="18">
        <v>0</v>
      </c>
      <c r="Y146" s="18">
        <v>3999</v>
      </c>
      <c r="Z146" s="18">
        <v>0</v>
      </c>
      <c r="AA146" s="18" t="s">
        <v>109</v>
      </c>
      <c r="AB146" s="18" t="s">
        <v>110</v>
      </c>
      <c r="AC146" s="18" t="s">
        <v>111</v>
      </c>
      <c r="AD146" s="18" t="s">
        <v>112</v>
      </c>
      <c r="AE146" s="18">
        <v>1</v>
      </c>
      <c r="AF146" s="18">
        <v>35988</v>
      </c>
      <c r="AG146" s="18">
        <v>35988</v>
      </c>
      <c r="AH146" s="18">
        <v>41206.26</v>
      </c>
      <c r="AI146" s="25">
        <v>42341</v>
      </c>
    </row>
    <row r="147" spans="2:35" x14ac:dyDescent="0.3">
      <c r="B147" s="18">
        <v>20046346</v>
      </c>
      <c r="C147" s="25">
        <v>42341</v>
      </c>
      <c r="D147" s="18">
        <v>0.14499999999999999</v>
      </c>
      <c r="E147" s="18">
        <v>402174</v>
      </c>
      <c r="F147" s="18">
        <v>663475</v>
      </c>
      <c r="G147" s="25">
        <v>42349</v>
      </c>
      <c r="H147" s="18">
        <v>366</v>
      </c>
      <c r="I147" s="25">
        <v>42714</v>
      </c>
      <c r="J147" s="18">
        <v>12</v>
      </c>
      <c r="K147" s="18">
        <v>92924</v>
      </c>
      <c r="L147" s="18">
        <v>917406311973</v>
      </c>
      <c r="M147" s="10" t="s">
        <v>1703</v>
      </c>
      <c r="N147" s="10" t="s">
        <v>1705</v>
      </c>
      <c r="O147" s="10" t="s">
        <v>143</v>
      </c>
      <c r="P147" s="18">
        <v>0</v>
      </c>
      <c r="Q147" s="18">
        <v>0</v>
      </c>
      <c r="R147" s="18">
        <v>9195</v>
      </c>
      <c r="S147" s="10" t="s">
        <v>266</v>
      </c>
      <c r="U147" s="18">
        <v>2999</v>
      </c>
      <c r="V147" s="18">
        <v>41694</v>
      </c>
      <c r="W147" s="18">
        <v>0</v>
      </c>
      <c r="X147" s="18">
        <v>0</v>
      </c>
      <c r="Y147" s="18">
        <v>0</v>
      </c>
      <c r="Z147" s="18">
        <v>0</v>
      </c>
      <c r="AA147" s="18" t="s">
        <v>141</v>
      </c>
      <c r="AB147" s="18" t="s">
        <v>118</v>
      </c>
      <c r="AC147" s="18" t="s">
        <v>111</v>
      </c>
      <c r="AD147" s="18" t="s">
        <v>112</v>
      </c>
      <c r="AE147" s="18">
        <v>1</v>
      </c>
      <c r="AF147" s="18">
        <v>35988</v>
      </c>
      <c r="AG147" s="18">
        <v>35988</v>
      </c>
      <c r="AH147" s="18">
        <v>41206.26</v>
      </c>
      <c r="AI147" s="25">
        <v>42341</v>
      </c>
    </row>
    <row r="148" spans="2:35" x14ac:dyDescent="0.3">
      <c r="B148" s="18">
        <v>20046368</v>
      </c>
      <c r="C148" s="25">
        <v>42342</v>
      </c>
      <c r="D148" s="18">
        <v>0.14499999999999999</v>
      </c>
      <c r="E148" s="18">
        <v>402441</v>
      </c>
      <c r="F148" s="18">
        <v>663776</v>
      </c>
      <c r="G148" s="25">
        <v>42390</v>
      </c>
      <c r="H148" s="18">
        <v>182</v>
      </c>
      <c r="I148" s="25">
        <v>42571</v>
      </c>
      <c r="J148" s="18">
        <v>6</v>
      </c>
      <c r="K148" s="18">
        <v>1302</v>
      </c>
      <c r="L148" s="18">
        <v>919873082928</v>
      </c>
      <c r="M148" s="10" t="s">
        <v>1706</v>
      </c>
      <c r="N148" s="10" t="s">
        <v>1707</v>
      </c>
      <c r="O148" s="10" t="s">
        <v>108</v>
      </c>
      <c r="P148" s="18">
        <v>0</v>
      </c>
      <c r="Q148" s="18">
        <v>0</v>
      </c>
      <c r="R148" s="18">
        <v>5546</v>
      </c>
      <c r="S148" s="10" t="s">
        <v>1708</v>
      </c>
      <c r="T148" s="10" t="s">
        <v>569</v>
      </c>
      <c r="U148" s="18">
        <v>3000</v>
      </c>
      <c r="V148" s="18">
        <v>41717</v>
      </c>
      <c r="W148" s="18">
        <v>1</v>
      </c>
      <c r="X148" s="18">
        <v>1</v>
      </c>
      <c r="Y148" s="18" t="s">
        <v>112</v>
      </c>
      <c r="Z148" s="18">
        <v>0</v>
      </c>
      <c r="AA148" s="18" t="s">
        <v>112</v>
      </c>
      <c r="AB148" s="18" t="s">
        <v>118</v>
      </c>
      <c r="AC148" s="18" t="s">
        <v>111</v>
      </c>
      <c r="AD148" s="18" t="s">
        <v>112</v>
      </c>
      <c r="AE148" s="18">
        <v>1</v>
      </c>
      <c r="AF148" s="18">
        <v>18000</v>
      </c>
      <c r="AG148" s="18">
        <v>18000</v>
      </c>
      <c r="AH148" s="18">
        <v>20610</v>
      </c>
      <c r="AI148" s="25">
        <v>40665</v>
      </c>
    </row>
    <row r="149" spans="2:35" x14ac:dyDescent="0.3">
      <c r="B149" s="18">
        <v>20046356</v>
      </c>
      <c r="C149" s="25">
        <v>42342</v>
      </c>
      <c r="D149" s="18">
        <v>0.14499999999999999</v>
      </c>
      <c r="E149" s="18">
        <v>402301</v>
      </c>
      <c r="F149" s="18">
        <v>663620</v>
      </c>
      <c r="G149" s="25">
        <v>42362</v>
      </c>
      <c r="H149" s="18">
        <v>1096</v>
      </c>
      <c r="I149" s="25">
        <v>43457</v>
      </c>
      <c r="J149" s="18">
        <v>36</v>
      </c>
      <c r="K149" s="18">
        <v>5248</v>
      </c>
      <c r="L149" s="18">
        <v>919654808686</v>
      </c>
      <c r="M149" s="10" t="s">
        <v>1709</v>
      </c>
      <c r="N149" s="10" t="s">
        <v>1710</v>
      </c>
      <c r="O149" s="10" t="s">
        <v>108</v>
      </c>
      <c r="P149" s="18">
        <v>0</v>
      </c>
      <c r="Q149" s="18">
        <v>0</v>
      </c>
      <c r="R149" s="18">
        <v>5</v>
      </c>
      <c r="S149" s="10" t="s">
        <v>123</v>
      </c>
      <c r="T149" s="10" t="s">
        <v>124</v>
      </c>
      <c r="U149" s="18">
        <v>699</v>
      </c>
      <c r="V149" s="18">
        <v>41705</v>
      </c>
      <c r="W149" s="18">
        <v>0</v>
      </c>
      <c r="X149" s="18">
        <v>0</v>
      </c>
      <c r="Y149" s="18">
        <v>5592</v>
      </c>
      <c r="Z149" s="18">
        <v>5592</v>
      </c>
      <c r="AA149" s="18" t="s">
        <v>280</v>
      </c>
      <c r="AB149" s="18" t="s">
        <v>118</v>
      </c>
      <c r="AC149" s="18" t="s">
        <v>111</v>
      </c>
      <c r="AD149" s="18" t="s">
        <v>211</v>
      </c>
      <c r="AE149" s="18">
        <v>1</v>
      </c>
      <c r="AF149" s="18">
        <v>19572</v>
      </c>
      <c r="AG149" s="18">
        <v>19572</v>
      </c>
      <c r="AH149" s="18">
        <v>22409.94</v>
      </c>
      <c r="AI149" s="25">
        <v>41449</v>
      </c>
    </row>
    <row r="150" spans="2:35" x14ac:dyDescent="0.3">
      <c r="B150" s="18">
        <v>20046357</v>
      </c>
      <c r="C150" s="25">
        <v>42342</v>
      </c>
      <c r="D150" s="18">
        <v>0.14499999999999999</v>
      </c>
      <c r="E150" s="18">
        <v>402339</v>
      </c>
      <c r="F150" s="18">
        <v>663658</v>
      </c>
      <c r="G150" s="25">
        <v>42312</v>
      </c>
      <c r="H150" s="18">
        <v>381</v>
      </c>
      <c r="I150" s="25">
        <v>42692</v>
      </c>
      <c r="J150" s="18">
        <v>12</v>
      </c>
      <c r="K150" s="18">
        <v>5807</v>
      </c>
      <c r="L150" s="18">
        <v>919700020802</v>
      </c>
      <c r="M150" s="10" t="s">
        <v>170</v>
      </c>
      <c r="N150" s="10" t="s">
        <v>171</v>
      </c>
      <c r="O150" s="10" t="s">
        <v>143</v>
      </c>
      <c r="P150" s="18">
        <v>0</v>
      </c>
      <c r="Q150" s="18">
        <v>0</v>
      </c>
      <c r="R150" s="18">
        <v>8</v>
      </c>
      <c r="S150" s="10" t="s">
        <v>125</v>
      </c>
      <c r="T150" s="10" t="s">
        <v>126</v>
      </c>
      <c r="U150" s="18">
        <v>999</v>
      </c>
      <c r="V150" s="18">
        <v>41706</v>
      </c>
      <c r="W150" s="18">
        <v>0</v>
      </c>
      <c r="X150" s="18">
        <v>0</v>
      </c>
      <c r="Y150" s="18">
        <v>2498</v>
      </c>
      <c r="Z150" s="18">
        <v>1998</v>
      </c>
      <c r="AA150" s="18" t="s">
        <v>172</v>
      </c>
      <c r="AB150" s="18" t="s">
        <v>115</v>
      </c>
      <c r="AC150" s="18" t="s">
        <v>111</v>
      </c>
      <c r="AD150" s="18" t="s">
        <v>112</v>
      </c>
      <c r="AE150" s="18">
        <v>1</v>
      </c>
      <c r="AF150" s="18">
        <v>9990</v>
      </c>
      <c r="AG150" s="18">
        <v>9990</v>
      </c>
      <c r="AH150" s="18">
        <v>11438.55</v>
      </c>
      <c r="AI150" s="25">
        <v>41009</v>
      </c>
    </row>
    <row r="151" spans="2:35" x14ac:dyDescent="0.3">
      <c r="B151" s="18">
        <v>20046362</v>
      </c>
      <c r="C151" s="25">
        <v>42342</v>
      </c>
      <c r="D151" s="18">
        <v>0.14499999999999999</v>
      </c>
      <c r="E151" s="18">
        <v>402409</v>
      </c>
      <c r="F151" s="18">
        <v>663728</v>
      </c>
      <c r="G151" s="25">
        <v>42389</v>
      </c>
      <c r="H151" s="18">
        <v>182</v>
      </c>
      <c r="I151" s="25">
        <v>42570</v>
      </c>
      <c r="J151" s="18">
        <v>6</v>
      </c>
      <c r="K151" s="18">
        <v>7133</v>
      </c>
      <c r="L151" s="18">
        <v>919717011033</v>
      </c>
      <c r="M151" s="10" t="s">
        <v>602</v>
      </c>
      <c r="N151" s="10" t="s">
        <v>603</v>
      </c>
      <c r="O151" s="10" t="s">
        <v>130</v>
      </c>
      <c r="P151" s="18">
        <v>0</v>
      </c>
      <c r="Q151" s="18">
        <v>0</v>
      </c>
      <c r="R151" s="18">
        <v>5685</v>
      </c>
      <c r="S151" s="10" t="s">
        <v>1711</v>
      </c>
      <c r="T151" s="10" t="s">
        <v>1712</v>
      </c>
      <c r="U151" s="18">
        <v>4100</v>
      </c>
      <c r="V151" s="18">
        <v>41711</v>
      </c>
      <c r="W151" s="18">
        <v>0</v>
      </c>
      <c r="X151" s="18">
        <v>0</v>
      </c>
      <c r="Y151" s="18" t="s">
        <v>112</v>
      </c>
      <c r="Z151" s="18">
        <v>0</v>
      </c>
      <c r="AA151" s="18" t="s">
        <v>112</v>
      </c>
      <c r="AB151" s="18" t="s">
        <v>118</v>
      </c>
      <c r="AC151" s="18" t="s">
        <v>111</v>
      </c>
      <c r="AD151" s="18" t="s">
        <v>112</v>
      </c>
      <c r="AE151" s="18">
        <v>1</v>
      </c>
      <c r="AF151" s="18">
        <v>24600</v>
      </c>
      <c r="AG151" s="18">
        <v>24600</v>
      </c>
      <c r="AH151" s="18">
        <v>28167</v>
      </c>
      <c r="AI151" s="25">
        <v>41048</v>
      </c>
    </row>
    <row r="152" spans="2:35" x14ac:dyDescent="0.3">
      <c r="B152" s="18">
        <v>20046369</v>
      </c>
      <c r="C152" s="25">
        <v>42342</v>
      </c>
      <c r="D152" s="18">
        <v>0.14499999999999999</v>
      </c>
      <c r="E152" s="18">
        <v>402442</v>
      </c>
      <c r="F152" s="18">
        <v>663781</v>
      </c>
      <c r="G152" s="25">
        <v>42342</v>
      </c>
      <c r="H152" s="18">
        <v>376</v>
      </c>
      <c r="I152" s="25">
        <v>42717</v>
      </c>
      <c r="J152" s="18">
        <v>12</v>
      </c>
      <c r="K152" s="18">
        <v>13258</v>
      </c>
      <c r="L152" s="18">
        <v>919819898982</v>
      </c>
      <c r="M152" s="10" t="s">
        <v>1713</v>
      </c>
      <c r="N152" s="10" t="s">
        <v>1714</v>
      </c>
      <c r="O152" s="10" t="s">
        <v>108</v>
      </c>
      <c r="P152" s="18">
        <v>0</v>
      </c>
      <c r="Q152" s="18">
        <v>0</v>
      </c>
      <c r="R152" s="18">
        <v>3229</v>
      </c>
      <c r="S152" s="10" t="s">
        <v>174</v>
      </c>
      <c r="U152" s="18">
        <v>2199</v>
      </c>
      <c r="V152" s="18">
        <v>41718</v>
      </c>
      <c r="W152" s="18">
        <v>0</v>
      </c>
      <c r="X152" s="18">
        <v>0</v>
      </c>
      <c r="Y152" s="18">
        <v>733</v>
      </c>
      <c r="Z152" s="18">
        <v>0</v>
      </c>
      <c r="AA152" s="18" t="s">
        <v>175</v>
      </c>
      <c r="AB152" s="18" t="s">
        <v>118</v>
      </c>
      <c r="AC152" s="18" t="s">
        <v>111</v>
      </c>
      <c r="AD152" s="18" t="s">
        <v>112</v>
      </c>
      <c r="AE152" s="18">
        <v>1</v>
      </c>
      <c r="AF152" s="18">
        <v>26388</v>
      </c>
      <c r="AG152" s="18">
        <v>26388</v>
      </c>
      <c r="AH152" s="18">
        <v>30214.26</v>
      </c>
      <c r="AI152" s="25">
        <v>41247</v>
      </c>
    </row>
    <row r="153" spans="2:35" x14ac:dyDescent="0.3">
      <c r="B153" s="18">
        <v>20046377</v>
      </c>
      <c r="C153" s="25">
        <v>42342</v>
      </c>
      <c r="D153" s="18">
        <v>0.14499999999999999</v>
      </c>
      <c r="E153" s="18">
        <v>402507</v>
      </c>
      <c r="F153" s="18">
        <v>663866</v>
      </c>
      <c r="G153" s="25">
        <v>42342</v>
      </c>
      <c r="H153" s="18">
        <v>396</v>
      </c>
      <c r="I153" s="25">
        <v>42737</v>
      </c>
      <c r="J153" s="18">
        <v>12</v>
      </c>
      <c r="K153" s="18">
        <v>21265</v>
      </c>
      <c r="L153" s="18">
        <v>919910512445</v>
      </c>
      <c r="M153" s="10" t="s">
        <v>1715</v>
      </c>
      <c r="N153" s="10" t="s">
        <v>1716</v>
      </c>
      <c r="O153" s="10" t="s">
        <v>108</v>
      </c>
      <c r="P153" s="18">
        <v>0</v>
      </c>
      <c r="Q153" s="18">
        <v>0</v>
      </c>
      <c r="R153" s="18">
        <v>2833</v>
      </c>
      <c r="S153" s="10" t="s">
        <v>113</v>
      </c>
      <c r="U153" s="18">
        <v>999</v>
      </c>
      <c r="V153" s="18">
        <v>41727</v>
      </c>
      <c r="W153" s="18">
        <v>0</v>
      </c>
      <c r="X153" s="18">
        <v>0</v>
      </c>
      <c r="Y153" s="18">
        <v>999</v>
      </c>
      <c r="Z153" s="18">
        <v>0</v>
      </c>
      <c r="AA153" s="18" t="s">
        <v>114</v>
      </c>
      <c r="AB153" s="18" t="s">
        <v>115</v>
      </c>
      <c r="AC153" s="18" t="s">
        <v>111</v>
      </c>
      <c r="AD153" s="18" t="s">
        <v>112</v>
      </c>
      <c r="AE153" s="18">
        <v>1</v>
      </c>
      <c r="AF153" s="18">
        <v>11988</v>
      </c>
      <c r="AG153" s="18">
        <v>11988</v>
      </c>
      <c r="AH153" s="18">
        <v>13726.26</v>
      </c>
      <c r="AI153" s="25">
        <v>42342</v>
      </c>
    </row>
    <row r="154" spans="2:35" x14ac:dyDescent="0.3">
      <c r="B154" s="18">
        <v>20046355</v>
      </c>
      <c r="C154" s="25">
        <v>42342</v>
      </c>
      <c r="D154" s="18">
        <v>0.14499999999999999</v>
      </c>
      <c r="E154" s="18">
        <v>402275</v>
      </c>
      <c r="F154" s="18">
        <v>663594</v>
      </c>
      <c r="G154" s="25">
        <v>42352</v>
      </c>
      <c r="H154" s="18">
        <v>793</v>
      </c>
      <c r="I154" s="25">
        <v>43144</v>
      </c>
      <c r="J154" s="18">
        <v>24</v>
      </c>
      <c r="K154" s="18">
        <v>23283</v>
      </c>
      <c r="L154" s="18">
        <v>919810108436</v>
      </c>
      <c r="M154" s="10" t="s">
        <v>1717</v>
      </c>
      <c r="N154" s="10" t="s">
        <v>1718</v>
      </c>
      <c r="O154" s="10" t="s">
        <v>162</v>
      </c>
      <c r="P154" s="18">
        <v>0</v>
      </c>
      <c r="Q154" s="18">
        <v>0</v>
      </c>
      <c r="R154" s="18">
        <v>32</v>
      </c>
      <c r="S154" s="10" t="s">
        <v>133</v>
      </c>
      <c r="T154" s="10" t="s">
        <v>134</v>
      </c>
      <c r="U154" s="18">
        <v>999</v>
      </c>
      <c r="V154" s="18">
        <v>41704</v>
      </c>
      <c r="W154" s="18">
        <v>0</v>
      </c>
      <c r="X154" s="18">
        <v>0</v>
      </c>
      <c r="Y154" s="18">
        <v>1998</v>
      </c>
      <c r="Z154" s="18">
        <v>0</v>
      </c>
      <c r="AA154" s="18" t="s">
        <v>176</v>
      </c>
      <c r="AB154" s="18" t="s">
        <v>118</v>
      </c>
      <c r="AC154" s="18" t="s">
        <v>111</v>
      </c>
      <c r="AD154" s="18" t="s">
        <v>112</v>
      </c>
      <c r="AE154" s="18">
        <v>1</v>
      </c>
      <c r="AF154" s="18">
        <v>23976</v>
      </c>
      <c r="AG154" s="18">
        <v>23976</v>
      </c>
      <c r="AH154" s="18">
        <v>27452.52</v>
      </c>
      <c r="AI154" s="25">
        <v>41620</v>
      </c>
    </row>
    <row r="155" spans="2:35" x14ac:dyDescent="0.3">
      <c r="B155" s="18">
        <v>20046350</v>
      </c>
      <c r="C155" s="25">
        <v>42342</v>
      </c>
      <c r="D155" s="18">
        <v>0.14499999999999999</v>
      </c>
      <c r="E155" s="18">
        <v>402231</v>
      </c>
      <c r="F155" s="18">
        <v>663546</v>
      </c>
      <c r="G155" s="25">
        <v>42342</v>
      </c>
      <c r="H155" s="18" t="s">
        <v>112</v>
      </c>
      <c r="I155" s="25" t="s">
        <v>112</v>
      </c>
      <c r="J155" s="18">
        <v>0</v>
      </c>
      <c r="K155" s="18">
        <v>25332</v>
      </c>
      <c r="L155" s="18">
        <v>919818572220</v>
      </c>
      <c r="M155" s="10" t="s">
        <v>1719</v>
      </c>
      <c r="N155" s="10" t="s">
        <v>1720</v>
      </c>
      <c r="O155" s="10" t="s">
        <v>164</v>
      </c>
      <c r="P155" s="18">
        <v>0</v>
      </c>
      <c r="Q155" s="18">
        <v>0</v>
      </c>
      <c r="R155" s="18">
        <v>945</v>
      </c>
      <c r="S155" s="10" t="s">
        <v>220</v>
      </c>
      <c r="T155" s="10" t="s">
        <v>221</v>
      </c>
      <c r="U155" s="18">
        <v>0</v>
      </c>
      <c r="V155" s="18">
        <v>41699</v>
      </c>
      <c r="W155" s="18">
        <v>0</v>
      </c>
      <c r="X155" s="18">
        <v>0</v>
      </c>
      <c r="Y155" s="18" t="s">
        <v>112</v>
      </c>
      <c r="Z155" s="18">
        <v>0</v>
      </c>
      <c r="AA155" s="18" t="s">
        <v>112</v>
      </c>
      <c r="AB155" s="18" t="s">
        <v>118</v>
      </c>
      <c r="AC155" s="18" t="s">
        <v>111</v>
      </c>
      <c r="AD155" s="18" t="s">
        <v>112</v>
      </c>
      <c r="AE155" s="18">
        <v>1</v>
      </c>
      <c r="AF155" s="18">
        <v>0</v>
      </c>
      <c r="AG155" s="18">
        <v>0</v>
      </c>
      <c r="AH155" s="18">
        <v>0</v>
      </c>
      <c r="AI155" s="25">
        <v>41969</v>
      </c>
    </row>
    <row r="156" spans="2:35" x14ac:dyDescent="0.3">
      <c r="B156" s="18">
        <v>20046350</v>
      </c>
      <c r="C156" s="25">
        <v>42342</v>
      </c>
      <c r="D156" s="18">
        <v>0.14499999999999999</v>
      </c>
      <c r="E156" s="18">
        <v>402217</v>
      </c>
      <c r="F156" s="18">
        <v>663532</v>
      </c>
      <c r="G156" s="25">
        <v>42364</v>
      </c>
      <c r="H156" s="18">
        <v>366</v>
      </c>
      <c r="I156" s="25">
        <v>42729</v>
      </c>
      <c r="J156" s="18">
        <v>12</v>
      </c>
      <c r="K156" s="18">
        <v>25332</v>
      </c>
      <c r="L156" s="18">
        <v>919818572220</v>
      </c>
      <c r="M156" s="10" t="s">
        <v>1719</v>
      </c>
      <c r="N156" s="10" t="s">
        <v>1720</v>
      </c>
      <c r="O156" s="10" t="s">
        <v>164</v>
      </c>
      <c r="P156" s="18">
        <v>0</v>
      </c>
      <c r="Q156" s="18">
        <v>0</v>
      </c>
      <c r="R156" s="18">
        <v>32</v>
      </c>
      <c r="S156" s="10" t="s">
        <v>133</v>
      </c>
      <c r="T156" s="10" t="s">
        <v>134</v>
      </c>
      <c r="U156" s="18">
        <v>999</v>
      </c>
      <c r="V156" s="18">
        <v>41699</v>
      </c>
      <c r="W156" s="18">
        <v>0</v>
      </c>
      <c r="X156" s="18">
        <v>0</v>
      </c>
      <c r="Y156" s="18">
        <v>0</v>
      </c>
      <c r="Z156" s="18">
        <v>0</v>
      </c>
      <c r="AA156" s="18" t="s">
        <v>141</v>
      </c>
      <c r="AB156" s="18" t="s">
        <v>118</v>
      </c>
      <c r="AC156" s="18" t="s">
        <v>111</v>
      </c>
      <c r="AD156" s="18" t="s">
        <v>112</v>
      </c>
      <c r="AE156" s="18">
        <v>1</v>
      </c>
      <c r="AF156" s="18">
        <v>11988</v>
      </c>
      <c r="AG156" s="18">
        <v>11988</v>
      </c>
      <c r="AH156" s="18">
        <v>13726.26</v>
      </c>
      <c r="AI156" s="25">
        <v>41969</v>
      </c>
    </row>
    <row r="157" spans="2:35" x14ac:dyDescent="0.3">
      <c r="B157" s="18">
        <v>20044460</v>
      </c>
      <c r="C157" s="25">
        <v>42342</v>
      </c>
      <c r="D157" s="18">
        <v>0.14499999999999999</v>
      </c>
      <c r="E157" s="18">
        <v>384572</v>
      </c>
      <c r="F157" s="18">
        <v>643030</v>
      </c>
      <c r="G157" s="25">
        <v>42327</v>
      </c>
      <c r="H157" s="18">
        <v>182</v>
      </c>
      <c r="I157" s="25">
        <v>42508</v>
      </c>
      <c r="J157" s="18">
        <v>6</v>
      </c>
      <c r="K157" s="18">
        <v>26248</v>
      </c>
      <c r="L157" s="18">
        <v>919873006353</v>
      </c>
      <c r="M157" s="10" t="s">
        <v>468</v>
      </c>
      <c r="N157" s="10" t="s">
        <v>469</v>
      </c>
      <c r="O157" s="10" t="s">
        <v>112</v>
      </c>
      <c r="P157" s="18">
        <v>0</v>
      </c>
      <c r="Q157" s="18">
        <v>0</v>
      </c>
      <c r="R157" s="18">
        <v>5436</v>
      </c>
      <c r="S157" s="10" t="s">
        <v>470</v>
      </c>
      <c r="T157" s="10" t="s">
        <v>471</v>
      </c>
      <c r="U157" s="18">
        <v>4200</v>
      </c>
      <c r="V157" s="18">
        <v>41696</v>
      </c>
      <c r="W157" s="18">
        <v>0</v>
      </c>
      <c r="X157" s="18">
        <v>0</v>
      </c>
      <c r="Y157" s="18" t="s">
        <v>112</v>
      </c>
      <c r="Z157" s="18">
        <v>0</v>
      </c>
      <c r="AA157" s="18" t="s">
        <v>112</v>
      </c>
      <c r="AB157" s="18" t="s">
        <v>118</v>
      </c>
      <c r="AC157" s="18" t="s">
        <v>111</v>
      </c>
      <c r="AD157" s="18" t="s">
        <v>291</v>
      </c>
      <c r="AE157" s="18">
        <v>1</v>
      </c>
      <c r="AF157" s="18">
        <v>25200</v>
      </c>
      <c r="AG157" s="18">
        <v>25200</v>
      </c>
      <c r="AH157" s="18">
        <v>28854</v>
      </c>
      <c r="AI157" s="25" t="s">
        <v>112</v>
      </c>
    </row>
    <row r="158" spans="2:35" x14ac:dyDescent="0.3">
      <c r="B158" s="18">
        <v>20046349</v>
      </c>
      <c r="C158" s="25">
        <v>42342</v>
      </c>
      <c r="D158" s="18">
        <v>0.14499999999999999</v>
      </c>
      <c r="E158" s="18">
        <v>402203</v>
      </c>
      <c r="F158" s="18">
        <v>663518</v>
      </c>
      <c r="G158" s="25">
        <v>42356</v>
      </c>
      <c r="H158" s="18">
        <v>366</v>
      </c>
      <c r="I158" s="25">
        <v>42721</v>
      </c>
      <c r="J158" s="18">
        <v>12</v>
      </c>
      <c r="K158" s="18">
        <v>31669</v>
      </c>
      <c r="L158" s="18">
        <v>918130273273</v>
      </c>
      <c r="M158" s="10" t="s">
        <v>1721</v>
      </c>
      <c r="N158" s="10" t="s">
        <v>1722</v>
      </c>
      <c r="O158" s="10" t="s">
        <v>108</v>
      </c>
      <c r="P158" s="18">
        <v>0</v>
      </c>
      <c r="Q158" s="18">
        <v>0</v>
      </c>
      <c r="R158" s="18">
        <v>32</v>
      </c>
      <c r="S158" s="10" t="s">
        <v>133</v>
      </c>
      <c r="T158" s="10" t="s">
        <v>134</v>
      </c>
      <c r="U158" s="18">
        <v>999</v>
      </c>
      <c r="V158" s="18">
        <v>41698</v>
      </c>
      <c r="W158" s="18">
        <v>0</v>
      </c>
      <c r="X158" s="18">
        <v>0</v>
      </c>
      <c r="Y158" s="18">
        <v>0</v>
      </c>
      <c r="Z158" s="18">
        <v>0</v>
      </c>
      <c r="AA158" s="18" t="s">
        <v>141</v>
      </c>
      <c r="AB158" s="18" t="s">
        <v>118</v>
      </c>
      <c r="AC158" s="18" t="s">
        <v>111</v>
      </c>
      <c r="AD158" s="18" t="s">
        <v>211</v>
      </c>
      <c r="AE158" s="18">
        <v>1</v>
      </c>
      <c r="AF158" s="18">
        <v>11988</v>
      </c>
      <c r="AG158" s="18">
        <v>11988</v>
      </c>
      <c r="AH158" s="18">
        <v>13726.26</v>
      </c>
      <c r="AI158" s="25">
        <v>41961</v>
      </c>
    </row>
    <row r="159" spans="2:35" x14ac:dyDescent="0.3">
      <c r="B159" s="18">
        <v>20046364</v>
      </c>
      <c r="C159" s="25">
        <v>42342</v>
      </c>
      <c r="D159" s="18">
        <v>0.14499999999999999</v>
      </c>
      <c r="E159" s="18">
        <v>402411</v>
      </c>
      <c r="F159" s="18">
        <v>663734</v>
      </c>
      <c r="G159" s="25">
        <v>42342</v>
      </c>
      <c r="H159" s="18" t="s">
        <v>112</v>
      </c>
      <c r="I159" s="25" t="s">
        <v>112</v>
      </c>
      <c r="J159" s="18">
        <v>0</v>
      </c>
      <c r="K159" s="18">
        <v>41693</v>
      </c>
      <c r="L159" s="18">
        <v>919449937058</v>
      </c>
      <c r="M159" s="10" t="s">
        <v>1723</v>
      </c>
      <c r="N159" s="10" t="s">
        <v>1724</v>
      </c>
      <c r="O159" s="10" t="s">
        <v>356</v>
      </c>
      <c r="P159" s="18">
        <v>0</v>
      </c>
      <c r="Q159" s="18">
        <v>0</v>
      </c>
      <c r="R159" s="18">
        <v>1529</v>
      </c>
      <c r="S159" s="10" t="s">
        <v>535</v>
      </c>
      <c r="T159" s="10" t="s">
        <v>536</v>
      </c>
      <c r="U159" s="18">
        <v>0</v>
      </c>
      <c r="V159" s="18">
        <v>41713</v>
      </c>
      <c r="W159" s="18">
        <v>1</v>
      </c>
      <c r="X159" s="18">
        <v>1</v>
      </c>
      <c r="Y159" s="18" t="s">
        <v>112</v>
      </c>
      <c r="Z159" s="18">
        <v>0</v>
      </c>
      <c r="AA159" s="18" t="s">
        <v>112</v>
      </c>
      <c r="AB159" s="18" t="s">
        <v>118</v>
      </c>
      <c r="AC159" s="18" t="s">
        <v>111</v>
      </c>
      <c r="AD159" s="18" t="s">
        <v>112</v>
      </c>
      <c r="AE159" s="18">
        <v>1</v>
      </c>
      <c r="AF159" s="18">
        <v>0</v>
      </c>
      <c r="AG159" s="18">
        <v>0</v>
      </c>
      <c r="AH159" s="18">
        <v>0</v>
      </c>
      <c r="AI159" s="25">
        <v>41912</v>
      </c>
    </row>
    <row r="160" spans="2:35" x14ac:dyDescent="0.3">
      <c r="B160" s="18">
        <v>20046361</v>
      </c>
      <c r="C160" s="25">
        <v>42342</v>
      </c>
      <c r="D160" s="18">
        <v>0.14499999999999999</v>
      </c>
      <c r="E160" s="18">
        <v>402395</v>
      </c>
      <c r="F160" s="18">
        <v>663714</v>
      </c>
      <c r="G160" s="25">
        <v>42344</v>
      </c>
      <c r="H160" s="18">
        <v>366</v>
      </c>
      <c r="I160" s="25">
        <v>42709</v>
      </c>
      <c r="J160" s="18">
        <v>12</v>
      </c>
      <c r="K160" s="18">
        <v>41731</v>
      </c>
      <c r="L160" s="18">
        <v>919811021171</v>
      </c>
      <c r="M160" s="10" t="s">
        <v>1725</v>
      </c>
      <c r="N160" s="10" t="s">
        <v>1726</v>
      </c>
      <c r="O160" s="10" t="s">
        <v>238</v>
      </c>
      <c r="P160" s="18">
        <v>0</v>
      </c>
      <c r="Q160" s="18">
        <v>0</v>
      </c>
      <c r="R160" s="18">
        <v>32</v>
      </c>
      <c r="S160" s="10" t="s">
        <v>133</v>
      </c>
      <c r="T160" s="10" t="s">
        <v>134</v>
      </c>
      <c r="U160" s="18">
        <v>999</v>
      </c>
      <c r="V160" s="18">
        <v>41710</v>
      </c>
      <c r="W160" s="18">
        <v>0</v>
      </c>
      <c r="X160" s="18">
        <v>0</v>
      </c>
      <c r="Y160" s="18">
        <v>0</v>
      </c>
      <c r="Z160" s="18">
        <v>0</v>
      </c>
      <c r="AA160" s="18" t="s">
        <v>141</v>
      </c>
      <c r="AB160" s="18" t="s">
        <v>118</v>
      </c>
      <c r="AC160" s="18" t="s">
        <v>111</v>
      </c>
      <c r="AD160" s="18" t="s">
        <v>112</v>
      </c>
      <c r="AE160" s="18">
        <v>1</v>
      </c>
      <c r="AF160" s="18">
        <v>11988</v>
      </c>
      <c r="AG160" s="18">
        <v>11988</v>
      </c>
      <c r="AH160" s="18">
        <v>13726.26</v>
      </c>
      <c r="AI160" s="25">
        <v>42155</v>
      </c>
    </row>
    <row r="161" spans="2:35" x14ac:dyDescent="0.3">
      <c r="B161" s="18">
        <v>20046376</v>
      </c>
      <c r="C161" s="25">
        <v>42342</v>
      </c>
      <c r="D161" s="18">
        <v>0.14499999999999999</v>
      </c>
      <c r="E161" s="18">
        <v>402506</v>
      </c>
      <c r="F161" s="18">
        <v>663847</v>
      </c>
      <c r="G161" s="25">
        <v>42342</v>
      </c>
      <c r="H161" s="18" t="s">
        <v>112</v>
      </c>
      <c r="I161" s="25" t="s">
        <v>112</v>
      </c>
      <c r="J161" s="18">
        <v>0</v>
      </c>
      <c r="K161" s="18">
        <v>42781</v>
      </c>
      <c r="L161" s="18">
        <v>919578241000</v>
      </c>
      <c r="M161" s="10" t="s">
        <v>1727</v>
      </c>
      <c r="N161" s="10" t="s">
        <v>1728</v>
      </c>
      <c r="O161" s="10" t="s">
        <v>108</v>
      </c>
      <c r="P161" s="18">
        <v>0</v>
      </c>
      <c r="Q161" s="18">
        <v>0</v>
      </c>
      <c r="R161" s="18">
        <v>1529</v>
      </c>
      <c r="S161" s="10" t="s">
        <v>535</v>
      </c>
      <c r="T161" s="10" t="s">
        <v>536</v>
      </c>
      <c r="U161" s="18">
        <v>0</v>
      </c>
      <c r="V161" s="18">
        <v>41726</v>
      </c>
      <c r="W161" s="18">
        <v>1</v>
      </c>
      <c r="X161" s="18">
        <v>1</v>
      </c>
      <c r="Y161" s="18" t="s">
        <v>112</v>
      </c>
      <c r="Z161" s="18">
        <v>0</v>
      </c>
      <c r="AA161" s="18" t="s">
        <v>112</v>
      </c>
      <c r="AB161" s="18" t="s">
        <v>118</v>
      </c>
      <c r="AC161" s="18" t="s">
        <v>111</v>
      </c>
      <c r="AD161" s="18" t="s">
        <v>112</v>
      </c>
      <c r="AE161" s="18">
        <v>1</v>
      </c>
      <c r="AF161" s="18">
        <v>0</v>
      </c>
      <c r="AG161" s="18">
        <v>0</v>
      </c>
      <c r="AH161" s="18">
        <v>0</v>
      </c>
      <c r="AI161" s="25">
        <v>41937</v>
      </c>
    </row>
    <row r="162" spans="2:35" x14ac:dyDescent="0.3">
      <c r="B162" s="18">
        <v>20046358</v>
      </c>
      <c r="C162" s="25">
        <v>42342</v>
      </c>
      <c r="D162" s="18">
        <v>0.14499999999999999</v>
      </c>
      <c r="E162" s="18">
        <v>402353</v>
      </c>
      <c r="F162" s="18">
        <v>663672</v>
      </c>
      <c r="G162" s="25">
        <v>42350</v>
      </c>
      <c r="H162" s="18">
        <v>366</v>
      </c>
      <c r="I162" s="25">
        <v>42715</v>
      </c>
      <c r="J162" s="18">
        <v>12</v>
      </c>
      <c r="K162" s="18">
        <v>43411</v>
      </c>
      <c r="L162" s="18">
        <v>919818956001</v>
      </c>
      <c r="M162" s="10" t="s">
        <v>1729</v>
      </c>
      <c r="N162" s="10" t="s">
        <v>1730</v>
      </c>
      <c r="O162" s="10" t="s">
        <v>108</v>
      </c>
      <c r="P162" s="18">
        <v>0</v>
      </c>
      <c r="Q162" s="18">
        <v>0</v>
      </c>
      <c r="R162" s="18">
        <v>32</v>
      </c>
      <c r="S162" s="10" t="s">
        <v>133</v>
      </c>
      <c r="T162" s="10" t="s">
        <v>134</v>
      </c>
      <c r="U162" s="18">
        <v>999</v>
      </c>
      <c r="V162" s="18">
        <v>41707</v>
      </c>
      <c r="W162" s="18">
        <v>1</v>
      </c>
      <c r="X162" s="18">
        <v>1</v>
      </c>
      <c r="Y162" s="18">
        <v>0</v>
      </c>
      <c r="Z162" s="18">
        <v>0</v>
      </c>
      <c r="AA162" s="18" t="s">
        <v>141</v>
      </c>
      <c r="AB162" s="18" t="s">
        <v>118</v>
      </c>
      <c r="AC162" s="18" t="s">
        <v>111</v>
      </c>
      <c r="AD162" s="18" t="s">
        <v>112</v>
      </c>
      <c r="AE162" s="18">
        <v>1</v>
      </c>
      <c r="AF162" s="18">
        <v>11988</v>
      </c>
      <c r="AG162" s="18">
        <v>11988</v>
      </c>
      <c r="AH162" s="18">
        <v>13726.26</v>
      </c>
      <c r="AI162" s="25">
        <v>41948</v>
      </c>
    </row>
    <row r="163" spans="2:35" x14ac:dyDescent="0.3">
      <c r="B163" s="18">
        <v>20046365</v>
      </c>
      <c r="C163" s="25">
        <v>42342</v>
      </c>
      <c r="D163" s="18">
        <v>0.14499999999999999</v>
      </c>
      <c r="E163" s="18">
        <v>402412</v>
      </c>
      <c r="F163" s="18">
        <v>663737</v>
      </c>
      <c r="G163" s="25">
        <v>42342</v>
      </c>
      <c r="H163" s="18">
        <v>366</v>
      </c>
      <c r="I163" s="25">
        <v>42707</v>
      </c>
      <c r="J163" s="18">
        <v>12</v>
      </c>
      <c r="K163" s="18">
        <v>44679</v>
      </c>
      <c r="L163" s="18">
        <v>919650567164</v>
      </c>
      <c r="M163" s="10" t="s">
        <v>1731</v>
      </c>
      <c r="N163" s="10" t="s">
        <v>1732</v>
      </c>
      <c r="O163" s="10" t="s">
        <v>108</v>
      </c>
      <c r="P163" s="18">
        <v>0</v>
      </c>
      <c r="Q163" s="18">
        <v>0</v>
      </c>
      <c r="R163" s="18">
        <v>32</v>
      </c>
      <c r="S163" s="10" t="s">
        <v>133</v>
      </c>
      <c r="T163" s="10" t="s">
        <v>134</v>
      </c>
      <c r="U163" s="18">
        <v>999</v>
      </c>
      <c r="V163" s="18">
        <v>41714</v>
      </c>
      <c r="W163" s="18">
        <v>0</v>
      </c>
      <c r="X163" s="18">
        <v>0</v>
      </c>
      <c r="Y163" s="18">
        <v>0</v>
      </c>
      <c r="Z163" s="18">
        <v>0</v>
      </c>
      <c r="AA163" s="18" t="s">
        <v>141</v>
      </c>
      <c r="AB163" s="18" t="s">
        <v>118</v>
      </c>
      <c r="AC163" s="18" t="s">
        <v>111</v>
      </c>
      <c r="AD163" s="18" t="s">
        <v>112</v>
      </c>
      <c r="AE163" s="18">
        <v>1</v>
      </c>
      <c r="AF163" s="18">
        <v>11988</v>
      </c>
      <c r="AG163" s="18">
        <v>11988</v>
      </c>
      <c r="AH163" s="18">
        <v>13726.26</v>
      </c>
      <c r="AI163" s="25">
        <v>41971</v>
      </c>
    </row>
    <row r="164" spans="2:35" x14ac:dyDescent="0.3">
      <c r="B164" s="18">
        <v>20046354</v>
      </c>
      <c r="C164" s="25">
        <v>42342</v>
      </c>
      <c r="D164" s="18">
        <v>0.14499999999999999</v>
      </c>
      <c r="E164" s="18">
        <v>402274</v>
      </c>
      <c r="F164" s="18">
        <v>663591</v>
      </c>
      <c r="G164" s="25">
        <v>42350</v>
      </c>
      <c r="H164" s="18">
        <v>183</v>
      </c>
      <c r="I164" s="25">
        <v>42532</v>
      </c>
      <c r="J164" s="18">
        <v>6</v>
      </c>
      <c r="K164" s="18">
        <v>44869</v>
      </c>
      <c r="L164" s="18">
        <v>919703652310</v>
      </c>
      <c r="M164" s="10" t="s">
        <v>1733</v>
      </c>
      <c r="N164" s="10" t="s">
        <v>1734</v>
      </c>
      <c r="O164" s="10" t="s">
        <v>130</v>
      </c>
      <c r="P164" s="18">
        <v>0</v>
      </c>
      <c r="Q164" s="18">
        <v>0</v>
      </c>
      <c r="R164" s="18">
        <v>5906</v>
      </c>
      <c r="S164" s="10" t="s">
        <v>1735</v>
      </c>
      <c r="T164" s="10" t="s">
        <v>148</v>
      </c>
      <c r="U164" s="18">
        <v>5050</v>
      </c>
      <c r="V164" s="18">
        <v>41703</v>
      </c>
      <c r="W164" s="18">
        <v>0</v>
      </c>
      <c r="X164" s="18">
        <v>0</v>
      </c>
      <c r="Y164" s="18" t="s">
        <v>112</v>
      </c>
      <c r="Z164" s="18">
        <v>0</v>
      </c>
      <c r="AA164" s="18" t="s">
        <v>112</v>
      </c>
      <c r="AB164" s="18" t="s">
        <v>118</v>
      </c>
      <c r="AC164" s="18" t="s">
        <v>111</v>
      </c>
      <c r="AD164" s="18" t="s">
        <v>340</v>
      </c>
      <c r="AE164" s="18">
        <v>1</v>
      </c>
      <c r="AF164" s="18">
        <v>30300</v>
      </c>
      <c r="AG164" s="18">
        <v>30300</v>
      </c>
      <c r="AH164" s="18">
        <v>34693.5</v>
      </c>
      <c r="AI164" s="25" t="s">
        <v>112</v>
      </c>
    </row>
    <row r="165" spans="2:35" x14ac:dyDescent="0.3">
      <c r="B165" s="18">
        <v>20046352</v>
      </c>
      <c r="C165" s="25">
        <v>42342</v>
      </c>
      <c r="D165" s="18">
        <v>0.14499999999999999</v>
      </c>
      <c r="E165" s="18">
        <v>402246</v>
      </c>
      <c r="F165" s="18">
        <v>663561</v>
      </c>
      <c r="G165" s="25">
        <v>42343</v>
      </c>
      <c r="H165" s="18">
        <v>366</v>
      </c>
      <c r="I165" s="25">
        <v>42708</v>
      </c>
      <c r="J165" s="18">
        <v>12</v>
      </c>
      <c r="K165" s="18">
        <v>44935</v>
      </c>
      <c r="L165" s="18">
        <v>919810199031</v>
      </c>
      <c r="M165" s="10" t="s">
        <v>1736</v>
      </c>
      <c r="N165" s="10" t="s">
        <v>1737</v>
      </c>
      <c r="O165" s="10" t="s">
        <v>108</v>
      </c>
      <c r="P165" s="18">
        <v>0</v>
      </c>
      <c r="Q165" s="18">
        <v>0</v>
      </c>
      <c r="R165" s="18">
        <v>32</v>
      </c>
      <c r="S165" s="10" t="s">
        <v>133</v>
      </c>
      <c r="T165" s="10" t="s">
        <v>134</v>
      </c>
      <c r="U165" s="18">
        <v>999</v>
      </c>
      <c r="V165" s="18">
        <v>41701</v>
      </c>
      <c r="W165" s="18">
        <v>0</v>
      </c>
      <c r="X165" s="18">
        <v>0</v>
      </c>
      <c r="Y165" s="18">
        <v>0</v>
      </c>
      <c r="Z165" s="18">
        <v>0</v>
      </c>
      <c r="AA165" s="18" t="s">
        <v>141</v>
      </c>
      <c r="AB165" s="18" t="s">
        <v>118</v>
      </c>
      <c r="AC165" s="18" t="s">
        <v>111</v>
      </c>
      <c r="AD165" s="18" t="s">
        <v>112</v>
      </c>
      <c r="AE165" s="18">
        <v>1</v>
      </c>
      <c r="AF165" s="18">
        <v>11988</v>
      </c>
      <c r="AG165" s="18">
        <v>11988</v>
      </c>
      <c r="AH165" s="18">
        <v>13726.26</v>
      </c>
      <c r="AI165" s="25">
        <v>41971</v>
      </c>
    </row>
    <row r="166" spans="2:35" x14ac:dyDescent="0.3">
      <c r="B166" s="18">
        <v>20046351</v>
      </c>
      <c r="C166" s="25">
        <v>42342</v>
      </c>
      <c r="D166" s="18">
        <v>0.14499999999999999</v>
      </c>
      <c r="E166" s="18">
        <v>402232</v>
      </c>
      <c r="F166" s="18">
        <v>663547</v>
      </c>
      <c r="G166" s="25">
        <v>42374</v>
      </c>
      <c r="H166" s="18">
        <v>381</v>
      </c>
      <c r="I166" s="25">
        <v>42754</v>
      </c>
      <c r="J166" s="18">
        <v>12</v>
      </c>
      <c r="K166" s="18">
        <v>44981</v>
      </c>
      <c r="L166" s="18">
        <v>919970016343</v>
      </c>
      <c r="M166" s="10" t="s">
        <v>1738</v>
      </c>
      <c r="N166" s="10" t="s">
        <v>1739</v>
      </c>
      <c r="O166" s="10" t="s">
        <v>108</v>
      </c>
      <c r="P166" s="18">
        <v>0</v>
      </c>
      <c r="Q166" s="18">
        <v>0</v>
      </c>
      <c r="R166" s="18">
        <v>32</v>
      </c>
      <c r="S166" s="10" t="s">
        <v>133</v>
      </c>
      <c r="T166" s="10" t="s">
        <v>134</v>
      </c>
      <c r="U166" s="18">
        <v>999</v>
      </c>
      <c r="V166" s="18">
        <v>41700</v>
      </c>
      <c r="W166" s="18">
        <v>0</v>
      </c>
      <c r="X166" s="18">
        <v>0</v>
      </c>
      <c r="Y166" s="18">
        <v>500</v>
      </c>
      <c r="Z166" s="18">
        <v>0</v>
      </c>
      <c r="AA166" s="18" t="s">
        <v>222</v>
      </c>
      <c r="AB166" s="18" t="s">
        <v>115</v>
      </c>
      <c r="AC166" s="18" t="s">
        <v>111</v>
      </c>
      <c r="AD166" s="18" t="s">
        <v>112</v>
      </c>
      <c r="AE166" s="18">
        <v>1</v>
      </c>
      <c r="AF166" s="18">
        <v>11988</v>
      </c>
      <c r="AG166" s="18">
        <v>11988</v>
      </c>
      <c r="AH166" s="18">
        <v>13726.26</v>
      </c>
      <c r="AI166" s="25">
        <v>41972</v>
      </c>
    </row>
    <row r="167" spans="2:35" x14ac:dyDescent="0.3">
      <c r="B167" s="18">
        <v>20046375</v>
      </c>
      <c r="C167" s="25">
        <v>42342</v>
      </c>
      <c r="D167" s="18">
        <v>0.14499999999999999</v>
      </c>
      <c r="E167" s="18">
        <v>402505</v>
      </c>
      <c r="F167" s="18">
        <v>663846</v>
      </c>
      <c r="G167" s="25">
        <v>42065</v>
      </c>
      <c r="H167" s="18">
        <v>214</v>
      </c>
      <c r="I167" s="25">
        <v>42278</v>
      </c>
      <c r="J167" s="18">
        <v>6.4848499999999998</v>
      </c>
      <c r="K167" s="18">
        <v>49341</v>
      </c>
      <c r="L167" s="18">
        <v>919578241000</v>
      </c>
      <c r="M167" s="10" t="s">
        <v>1574</v>
      </c>
      <c r="N167" s="10" t="s">
        <v>1575</v>
      </c>
      <c r="O167" s="10" t="s">
        <v>112</v>
      </c>
      <c r="P167" s="18">
        <v>0</v>
      </c>
      <c r="Q167" s="18">
        <v>0</v>
      </c>
      <c r="R167" s="18">
        <v>32</v>
      </c>
      <c r="S167" s="10" t="s">
        <v>133</v>
      </c>
      <c r="T167" s="10" t="s">
        <v>134</v>
      </c>
      <c r="U167" s="18">
        <v>999</v>
      </c>
      <c r="V167" s="18">
        <v>41725</v>
      </c>
      <c r="W167" s="18">
        <v>1</v>
      </c>
      <c r="X167" s="18">
        <v>1</v>
      </c>
      <c r="Y167" s="18" t="s">
        <v>112</v>
      </c>
      <c r="Z167" s="18">
        <v>0</v>
      </c>
      <c r="AA167" s="18" t="s">
        <v>112</v>
      </c>
      <c r="AB167" s="18" t="s">
        <v>118</v>
      </c>
      <c r="AC167" s="18" t="s">
        <v>111</v>
      </c>
      <c r="AD167" s="18" t="s">
        <v>112</v>
      </c>
      <c r="AE167" s="18">
        <v>1</v>
      </c>
      <c r="AF167" s="18">
        <v>6478.3651499999996</v>
      </c>
      <c r="AG167" s="18">
        <v>6478.3651499999996</v>
      </c>
      <c r="AH167" s="18">
        <v>7417.7280967500001</v>
      </c>
      <c r="AI167" s="25">
        <v>42340</v>
      </c>
    </row>
    <row r="168" spans="2:35" x14ac:dyDescent="0.3">
      <c r="B168" s="18">
        <v>20046371</v>
      </c>
      <c r="C168" s="25">
        <v>42342</v>
      </c>
      <c r="D168" s="18">
        <v>0.14499999999999999</v>
      </c>
      <c r="E168" s="18">
        <v>402474</v>
      </c>
      <c r="F168" s="18">
        <v>663813</v>
      </c>
      <c r="G168" s="25">
        <v>42342</v>
      </c>
      <c r="H168" s="18">
        <v>396</v>
      </c>
      <c r="I168" s="25">
        <v>42737</v>
      </c>
      <c r="J168" s="18">
        <v>12</v>
      </c>
      <c r="K168" s="18">
        <v>55574</v>
      </c>
      <c r="L168" s="18">
        <v>919545456391</v>
      </c>
      <c r="M168" s="10" t="s">
        <v>1740</v>
      </c>
      <c r="N168" s="10" t="s">
        <v>1741</v>
      </c>
      <c r="O168" s="10" t="s">
        <v>120</v>
      </c>
      <c r="P168" s="18">
        <v>0</v>
      </c>
      <c r="Q168" s="18">
        <v>0</v>
      </c>
      <c r="R168" s="18">
        <v>2834</v>
      </c>
      <c r="S168" s="10" t="s">
        <v>197</v>
      </c>
      <c r="U168" s="18">
        <v>1499</v>
      </c>
      <c r="V168" s="18">
        <v>41720</v>
      </c>
      <c r="W168" s="18">
        <v>0</v>
      </c>
      <c r="X168" s="18">
        <v>0</v>
      </c>
      <c r="Y168" s="18">
        <v>1499</v>
      </c>
      <c r="Z168" s="18">
        <v>0</v>
      </c>
      <c r="AA168" s="18" t="s">
        <v>114</v>
      </c>
      <c r="AB168" s="18" t="s">
        <v>115</v>
      </c>
      <c r="AC168" s="18" t="s">
        <v>111</v>
      </c>
      <c r="AD168" s="18" t="s">
        <v>112</v>
      </c>
      <c r="AE168" s="18">
        <v>1</v>
      </c>
      <c r="AF168" s="18">
        <v>17988</v>
      </c>
      <c r="AG168" s="18">
        <v>17988</v>
      </c>
      <c r="AH168" s="18">
        <v>20596.259999999998</v>
      </c>
      <c r="AI168" s="25">
        <v>42342</v>
      </c>
    </row>
    <row r="169" spans="2:35" x14ac:dyDescent="0.3">
      <c r="B169" s="18">
        <v>20046367</v>
      </c>
      <c r="C169" s="25">
        <v>42342</v>
      </c>
      <c r="D169" s="18">
        <v>0.14499999999999999</v>
      </c>
      <c r="E169" s="18">
        <v>402440</v>
      </c>
      <c r="F169" s="18">
        <v>663769</v>
      </c>
      <c r="G169" s="25">
        <v>42342</v>
      </c>
      <c r="H169" s="18">
        <v>183</v>
      </c>
      <c r="I169" s="25">
        <v>42524</v>
      </c>
      <c r="J169" s="18">
        <v>6</v>
      </c>
      <c r="K169" s="18">
        <v>57304</v>
      </c>
      <c r="L169" s="18">
        <v>919999099888</v>
      </c>
      <c r="M169" s="10" t="s">
        <v>1742</v>
      </c>
      <c r="N169" s="10" t="s">
        <v>1743</v>
      </c>
      <c r="O169" s="10" t="s">
        <v>112</v>
      </c>
      <c r="P169" s="18">
        <v>0</v>
      </c>
      <c r="Q169" s="18">
        <v>0</v>
      </c>
      <c r="R169" s="18">
        <v>5417</v>
      </c>
      <c r="S169" s="10" t="s">
        <v>1744</v>
      </c>
      <c r="T169" s="10" t="s">
        <v>1745</v>
      </c>
      <c r="U169" s="18">
        <v>3000</v>
      </c>
      <c r="V169" s="18">
        <v>41716</v>
      </c>
      <c r="W169" s="18">
        <v>0</v>
      </c>
      <c r="X169" s="18">
        <v>0</v>
      </c>
      <c r="Y169" s="18" t="s">
        <v>112</v>
      </c>
      <c r="Z169" s="18">
        <v>0</v>
      </c>
      <c r="AA169" s="18" t="s">
        <v>112</v>
      </c>
      <c r="AB169" s="18" t="s">
        <v>118</v>
      </c>
      <c r="AC169" s="18" t="s">
        <v>111</v>
      </c>
      <c r="AD169" s="18" t="s">
        <v>112</v>
      </c>
      <c r="AE169" s="18">
        <v>1</v>
      </c>
      <c r="AF169" s="18">
        <v>18000</v>
      </c>
      <c r="AG169" s="18">
        <v>18000</v>
      </c>
      <c r="AH169" s="18">
        <v>20610</v>
      </c>
      <c r="AI169" s="25" t="s">
        <v>112</v>
      </c>
    </row>
    <row r="170" spans="2:35" x14ac:dyDescent="0.3">
      <c r="B170" s="18">
        <v>20046380</v>
      </c>
      <c r="C170" s="25">
        <v>42342</v>
      </c>
      <c r="D170" s="18">
        <v>0.14000000000000001</v>
      </c>
      <c r="E170" s="18">
        <v>402531</v>
      </c>
      <c r="F170" s="18">
        <v>663892</v>
      </c>
      <c r="G170" s="25">
        <v>42719</v>
      </c>
      <c r="H170" s="18">
        <v>90</v>
      </c>
      <c r="I170" s="25">
        <v>42808</v>
      </c>
      <c r="J170" s="18">
        <v>3</v>
      </c>
      <c r="K170" s="18">
        <v>83176</v>
      </c>
      <c r="L170" s="18">
        <v>917509239199</v>
      </c>
      <c r="M170" s="10" t="s">
        <v>1746</v>
      </c>
      <c r="N170" s="10" t="s">
        <v>1747</v>
      </c>
      <c r="O170" s="10" t="s">
        <v>183</v>
      </c>
      <c r="P170" s="18">
        <v>0</v>
      </c>
      <c r="Q170" s="18">
        <v>0</v>
      </c>
      <c r="R170" s="18">
        <v>2833</v>
      </c>
      <c r="S170" s="10" t="s">
        <v>113</v>
      </c>
      <c r="U170" s="18">
        <v>999</v>
      </c>
      <c r="V170" s="18">
        <v>41730</v>
      </c>
      <c r="W170" s="18">
        <v>1</v>
      </c>
      <c r="X170" s="18">
        <v>1</v>
      </c>
      <c r="Y170" s="18">
        <v>2997</v>
      </c>
      <c r="Z170" s="18">
        <v>2997</v>
      </c>
      <c r="AA170" s="18" t="s">
        <v>182</v>
      </c>
      <c r="AB170" s="18" t="s">
        <v>118</v>
      </c>
      <c r="AC170" s="18" t="s">
        <v>111</v>
      </c>
      <c r="AD170" s="18" t="s">
        <v>112</v>
      </c>
      <c r="AE170" s="18">
        <v>1</v>
      </c>
      <c r="AF170" s="18">
        <v>0</v>
      </c>
      <c r="AG170" s="18">
        <v>0</v>
      </c>
      <c r="AH170" s="18">
        <v>0</v>
      </c>
      <c r="AI170" s="25">
        <v>42262</v>
      </c>
    </row>
    <row r="171" spans="2:35" x14ac:dyDescent="0.3">
      <c r="B171" s="18">
        <v>20046379</v>
      </c>
      <c r="C171" s="25">
        <v>42342</v>
      </c>
      <c r="D171" s="18">
        <v>0.14000000000000001</v>
      </c>
      <c r="E171" s="18">
        <v>402526</v>
      </c>
      <c r="F171" s="18">
        <v>663887</v>
      </c>
      <c r="G171" s="25">
        <v>42735</v>
      </c>
      <c r="H171" s="18">
        <v>90</v>
      </c>
      <c r="I171" s="25">
        <v>42824</v>
      </c>
      <c r="J171" s="18">
        <v>3</v>
      </c>
      <c r="K171" s="18">
        <v>85264</v>
      </c>
      <c r="L171" s="18">
        <v>919644298777</v>
      </c>
      <c r="M171" s="10" t="s">
        <v>1748</v>
      </c>
      <c r="N171" s="10" t="s">
        <v>1749</v>
      </c>
      <c r="O171" s="10" t="s">
        <v>108</v>
      </c>
      <c r="P171" s="18">
        <v>0</v>
      </c>
      <c r="Q171" s="18">
        <v>0</v>
      </c>
      <c r="R171" s="18">
        <v>2833</v>
      </c>
      <c r="S171" s="10" t="s">
        <v>113</v>
      </c>
      <c r="U171" s="18">
        <v>999</v>
      </c>
      <c r="V171" s="18">
        <v>41729</v>
      </c>
      <c r="W171" s="18">
        <v>1</v>
      </c>
      <c r="X171" s="18">
        <v>1</v>
      </c>
      <c r="Y171" s="18">
        <v>2997</v>
      </c>
      <c r="Z171" s="18">
        <v>2997</v>
      </c>
      <c r="AA171" s="18" t="s">
        <v>182</v>
      </c>
      <c r="AB171" s="18" t="s">
        <v>118</v>
      </c>
      <c r="AC171" s="18" t="s">
        <v>111</v>
      </c>
      <c r="AD171" s="18" t="s">
        <v>112</v>
      </c>
      <c r="AE171" s="18">
        <v>1</v>
      </c>
      <c r="AF171" s="18">
        <v>0</v>
      </c>
      <c r="AG171" s="18">
        <v>0</v>
      </c>
      <c r="AH171" s="18">
        <v>0</v>
      </c>
      <c r="AI171" s="25">
        <v>42278</v>
      </c>
    </row>
    <row r="172" spans="2:35" x14ac:dyDescent="0.3">
      <c r="B172" s="18">
        <v>20046378</v>
      </c>
      <c r="C172" s="25">
        <v>42342</v>
      </c>
      <c r="D172" s="18">
        <v>0.14000000000000001</v>
      </c>
      <c r="E172" s="18">
        <v>402521</v>
      </c>
      <c r="F172" s="18">
        <v>663882</v>
      </c>
      <c r="G172" s="25">
        <v>42763</v>
      </c>
      <c r="H172" s="18">
        <v>90</v>
      </c>
      <c r="I172" s="25">
        <v>42852</v>
      </c>
      <c r="J172" s="18">
        <v>3</v>
      </c>
      <c r="K172" s="18">
        <v>87157</v>
      </c>
      <c r="L172" s="18">
        <v>919827543565</v>
      </c>
      <c r="M172" s="10" t="s">
        <v>1750</v>
      </c>
      <c r="N172" s="10" t="s">
        <v>1751</v>
      </c>
      <c r="O172" s="10" t="s">
        <v>108</v>
      </c>
      <c r="P172" s="18">
        <v>0</v>
      </c>
      <c r="Q172" s="18">
        <v>0</v>
      </c>
      <c r="R172" s="18">
        <v>2833</v>
      </c>
      <c r="S172" s="10" t="s">
        <v>113</v>
      </c>
      <c r="U172" s="18">
        <v>999</v>
      </c>
      <c r="V172" s="18">
        <v>41728</v>
      </c>
      <c r="W172" s="18">
        <v>1</v>
      </c>
      <c r="X172" s="18">
        <v>1</v>
      </c>
      <c r="Y172" s="18">
        <v>2997</v>
      </c>
      <c r="Z172" s="18">
        <v>2997</v>
      </c>
      <c r="AA172" s="18" t="s">
        <v>182</v>
      </c>
      <c r="AB172" s="18" t="s">
        <v>118</v>
      </c>
      <c r="AC172" s="18" t="s">
        <v>111</v>
      </c>
      <c r="AD172" s="18" t="s">
        <v>112</v>
      </c>
      <c r="AE172" s="18">
        <v>1</v>
      </c>
      <c r="AF172" s="18">
        <v>0</v>
      </c>
      <c r="AG172" s="18">
        <v>0</v>
      </c>
      <c r="AH172" s="18">
        <v>0</v>
      </c>
      <c r="AI172" s="25">
        <v>42305</v>
      </c>
    </row>
    <row r="173" spans="2:35" x14ac:dyDescent="0.3">
      <c r="B173" s="18">
        <v>20046381</v>
      </c>
      <c r="C173" s="25">
        <v>42342</v>
      </c>
      <c r="D173" s="18">
        <v>0.14000000000000001</v>
      </c>
      <c r="E173" s="18">
        <v>402536</v>
      </c>
      <c r="F173" s="18">
        <v>663897</v>
      </c>
      <c r="G173" s="25">
        <v>42768</v>
      </c>
      <c r="H173" s="18">
        <v>89</v>
      </c>
      <c r="I173" s="25">
        <v>42856</v>
      </c>
      <c r="J173" s="18">
        <v>3</v>
      </c>
      <c r="K173" s="18">
        <v>88921</v>
      </c>
      <c r="L173" s="18">
        <v>919425129126</v>
      </c>
      <c r="M173" s="10" t="s">
        <v>1752</v>
      </c>
      <c r="N173" s="10" t="s">
        <v>1753</v>
      </c>
      <c r="O173" s="10" t="s">
        <v>108</v>
      </c>
      <c r="P173" s="18">
        <v>0</v>
      </c>
      <c r="Q173" s="18">
        <v>0</v>
      </c>
      <c r="R173" s="18">
        <v>2833</v>
      </c>
      <c r="S173" s="10" t="s">
        <v>113</v>
      </c>
      <c r="U173" s="18">
        <v>999</v>
      </c>
      <c r="V173" s="18">
        <v>41731</v>
      </c>
      <c r="W173" s="18">
        <v>1</v>
      </c>
      <c r="X173" s="18">
        <v>1</v>
      </c>
      <c r="Y173" s="18">
        <v>2997</v>
      </c>
      <c r="Z173" s="18">
        <v>2997</v>
      </c>
      <c r="AA173" s="18" t="s">
        <v>182</v>
      </c>
      <c r="AB173" s="18" t="s">
        <v>118</v>
      </c>
      <c r="AC173" s="18" t="s">
        <v>111</v>
      </c>
      <c r="AD173" s="18" t="s">
        <v>112</v>
      </c>
      <c r="AE173" s="18">
        <v>1</v>
      </c>
      <c r="AF173" s="18">
        <v>0</v>
      </c>
      <c r="AG173" s="18">
        <v>0</v>
      </c>
      <c r="AH173" s="18">
        <v>0</v>
      </c>
      <c r="AI173" s="25">
        <v>42306</v>
      </c>
    </row>
    <row r="174" spans="2:35" x14ac:dyDescent="0.3">
      <c r="B174" s="18">
        <v>20046359</v>
      </c>
      <c r="C174" s="25">
        <v>42342</v>
      </c>
      <c r="D174" s="18">
        <v>0.14499999999999999</v>
      </c>
      <c r="E174" s="18">
        <v>402367</v>
      </c>
      <c r="F174" s="18">
        <v>663686</v>
      </c>
      <c r="G174" s="25">
        <v>42317</v>
      </c>
      <c r="H174" s="18">
        <v>396</v>
      </c>
      <c r="I174" s="25">
        <v>42712</v>
      </c>
      <c r="J174" s="18">
        <v>12</v>
      </c>
      <c r="K174" s="18">
        <v>89813</v>
      </c>
      <c r="L174" s="18">
        <v>919848038337</v>
      </c>
      <c r="M174" s="10" t="s">
        <v>160</v>
      </c>
      <c r="N174" s="10" t="s">
        <v>161</v>
      </c>
      <c r="O174" s="10" t="s">
        <v>162</v>
      </c>
      <c r="P174" s="18">
        <v>0</v>
      </c>
      <c r="Q174" s="18">
        <v>0</v>
      </c>
      <c r="R174" s="18">
        <v>2833</v>
      </c>
      <c r="S174" s="10" t="s">
        <v>113</v>
      </c>
      <c r="U174" s="18">
        <v>999</v>
      </c>
      <c r="V174" s="18">
        <v>41708</v>
      </c>
      <c r="W174" s="18">
        <v>0</v>
      </c>
      <c r="X174" s="18">
        <v>0</v>
      </c>
      <c r="Y174" s="18">
        <v>999</v>
      </c>
      <c r="Z174" s="18">
        <v>0</v>
      </c>
      <c r="AA174" s="18" t="s">
        <v>114</v>
      </c>
      <c r="AB174" s="18" t="s">
        <v>115</v>
      </c>
      <c r="AC174" s="18" t="s">
        <v>111</v>
      </c>
      <c r="AD174" s="18" t="s">
        <v>112</v>
      </c>
      <c r="AE174" s="18">
        <v>1</v>
      </c>
      <c r="AF174" s="18">
        <v>11988</v>
      </c>
      <c r="AG174" s="18">
        <v>11988</v>
      </c>
      <c r="AH174" s="18">
        <v>13726.26</v>
      </c>
      <c r="AI174" s="25">
        <v>42342</v>
      </c>
    </row>
    <row r="175" spans="2:35" x14ac:dyDescent="0.3">
      <c r="B175" s="18">
        <v>20046370</v>
      </c>
      <c r="C175" s="25">
        <v>42342</v>
      </c>
      <c r="D175" s="18">
        <v>0.14499999999999999</v>
      </c>
      <c r="E175" s="18">
        <v>402458</v>
      </c>
      <c r="F175" s="18">
        <v>663797</v>
      </c>
      <c r="G175" s="25">
        <v>42342</v>
      </c>
      <c r="H175" s="18">
        <v>376</v>
      </c>
      <c r="I175" s="25">
        <v>42717</v>
      </c>
      <c r="J175" s="18">
        <v>12</v>
      </c>
      <c r="K175" s="18">
        <v>90373</v>
      </c>
      <c r="L175" s="18">
        <v>918308809647</v>
      </c>
      <c r="M175" s="10" t="s">
        <v>323</v>
      </c>
      <c r="N175" s="10" t="s">
        <v>324</v>
      </c>
      <c r="O175" s="10" t="s">
        <v>139</v>
      </c>
      <c r="P175" s="18">
        <v>0</v>
      </c>
      <c r="Q175" s="18">
        <v>0</v>
      </c>
      <c r="R175" s="18">
        <v>2835</v>
      </c>
      <c r="S175" s="10" t="s">
        <v>167</v>
      </c>
      <c r="U175" s="18">
        <v>2499</v>
      </c>
      <c r="V175" s="18">
        <v>41719</v>
      </c>
      <c r="W175" s="18">
        <v>0</v>
      </c>
      <c r="X175" s="18">
        <v>0</v>
      </c>
      <c r="Y175" s="18">
        <v>833</v>
      </c>
      <c r="Z175" s="18">
        <v>0</v>
      </c>
      <c r="AA175" s="18" t="s">
        <v>145</v>
      </c>
      <c r="AB175" s="18" t="s">
        <v>115</v>
      </c>
      <c r="AC175" s="18" t="s">
        <v>111</v>
      </c>
      <c r="AD175" s="18" t="s">
        <v>112</v>
      </c>
      <c r="AE175" s="18">
        <v>1</v>
      </c>
      <c r="AF175" s="18">
        <v>29988</v>
      </c>
      <c r="AG175" s="18">
        <v>29988</v>
      </c>
      <c r="AH175" s="18">
        <v>34336.26</v>
      </c>
      <c r="AI175" s="25">
        <v>42317</v>
      </c>
    </row>
    <row r="176" spans="2:35" x14ac:dyDescent="0.3">
      <c r="B176" s="18">
        <v>20046347</v>
      </c>
      <c r="C176" s="25">
        <v>42342</v>
      </c>
      <c r="D176" s="18">
        <v>0.14499999999999999</v>
      </c>
      <c r="E176" s="18">
        <v>402188</v>
      </c>
      <c r="F176" s="18">
        <v>663495</v>
      </c>
      <c r="G176" s="25">
        <v>42342</v>
      </c>
      <c r="H176" s="18">
        <v>183</v>
      </c>
      <c r="I176" s="25">
        <v>42524</v>
      </c>
      <c r="J176" s="18">
        <v>6</v>
      </c>
      <c r="K176" s="18">
        <v>92285</v>
      </c>
      <c r="L176" s="18">
        <v>919748688319</v>
      </c>
      <c r="M176" s="10" t="s">
        <v>626</v>
      </c>
      <c r="N176" s="10" t="s">
        <v>627</v>
      </c>
      <c r="O176" s="10" t="s">
        <v>150</v>
      </c>
      <c r="P176" s="18">
        <v>0</v>
      </c>
      <c r="Q176" s="18">
        <v>0</v>
      </c>
      <c r="R176" s="18">
        <v>6578</v>
      </c>
      <c r="S176" s="10" t="s">
        <v>1754</v>
      </c>
      <c r="T176" s="10" t="s">
        <v>1755</v>
      </c>
      <c r="U176" s="18">
        <v>3700</v>
      </c>
      <c r="V176" s="18">
        <v>41695</v>
      </c>
      <c r="W176" s="18">
        <v>0</v>
      </c>
      <c r="X176" s="18">
        <v>0</v>
      </c>
      <c r="Y176" s="18" t="s">
        <v>112</v>
      </c>
      <c r="Z176" s="18">
        <v>0</v>
      </c>
      <c r="AA176" s="18" t="s">
        <v>112</v>
      </c>
      <c r="AB176" s="18" t="s">
        <v>118</v>
      </c>
      <c r="AC176" s="18" t="s">
        <v>111</v>
      </c>
      <c r="AD176" s="18" t="s">
        <v>309</v>
      </c>
      <c r="AE176" s="18">
        <v>1</v>
      </c>
      <c r="AF176" s="18">
        <v>22200</v>
      </c>
      <c r="AG176" s="18">
        <v>22200</v>
      </c>
      <c r="AH176" s="18">
        <v>25419</v>
      </c>
      <c r="AI176" s="25" t="s">
        <v>112</v>
      </c>
    </row>
    <row r="177" spans="2:35" x14ac:dyDescent="0.3">
      <c r="B177" s="18">
        <v>20046353</v>
      </c>
      <c r="C177" s="25">
        <v>42342</v>
      </c>
      <c r="D177" s="18">
        <v>0.14499999999999999</v>
      </c>
      <c r="E177" s="18">
        <v>402260</v>
      </c>
      <c r="F177" s="18">
        <v>663577</v>
      </c>
      <c r="G177" s="25">
        <v>42345</v>
      </c>
      <c r="H177" s="18">
        <v>456</v>
      </c>
      <c r="I177" s="25">
        <v>42800</v>
      </c>
      <c r="J177" s="18">
        <v>12</v>
      </c>
      <c r="K177" s="18">
        <v>92534</v>
      </c>
      <c r="L177" s="18">
        <v>918446623700</v>
      </c>
      <c r="M177" s="10" t="s">
        <v>641</v>
      </c>
      <c r="N177" s="10" t="s">
        <v>642</v>
      </c>
      <c r="O177" s="10" t="s">
        <v>273</v>
      </c>
      <c r="P177" s="18">
        <v>0</v>
      </c>
      <c r="Q177" s="18">
        <v>0</v>
      </c>
      <c r="R177" s="18">
        <v>2833</v>
      </c>
      <c r="S177" s="10" t="s">
        <v>113</v>
      </c>
      <c r="U177" s="18">
        <v>999</v>
      </c>
      <c r="V177" s="18">
        <v>41702</v>
      </c>
      <c r="W177" s="18">
        <v>0</v>
      </c>
      <c r="X177" s="18">
        <v>0</v>
      </c>
      <c r="Y177" s="18">
        <v>2997</v>
      </c>
      <c r="Z177" s="18">
        <v>0</v>
      </c>
      <c r="AA177" s="18" t="s">
        <v>195</v>
      </c>
      <c r="AB177" s="18" t="s">
        <v>115</v>
      </c>
      <c r="AC177" s="18" t="s">
        <v>111</v>
      </c>
      <c r="AD177" s="18" t="s">
        <v>332</v>
      </c>
      <c r="AE177" s="18">
        <v>1</v>
      </c>
      <c r="AF177" s="18">
        <v>11988</v>
      </c>
      <c r="AG177" s="18">
        <v>11988</v>
      </c>
      <c r="AH177" s="18">
        <v>13726.26</v>
      </c>
      <c r="AI177" s="25">
        <v>42342</v>
      </c>
    </row>
    <row r="178" spans="2:35" x14ac:dyDescent="0.3">
      <c r="B178" s="18">
        <v>20046363</v>
      </c>
      <c r="C178" s="25">
        <v>42342</v>
      </c>
      <c r="D178" s="18">
        <v>0.14499999999999999</v>
      </c>
      <c r="E178" s="18">
        <v>402410</v>
      </c>
      <c r="F178" s="18">
        <v>663729</v>
      </c>
      <c r="G178" s="25">
        <v>42342</v>
      </c>
      <c r="H178" s="18">
        <v>183</v>
      </c>
      <c r="I178" s="25">
        <v>42524</v>
      </c>
      <c r="J178" s="18">
        <v>6</v>
      </c>
      <c r="K178" s="18">
        <v>92832</v>
      </c>
      <c r="L178" s="18">
        <v>919414064560</v>
      </c>
      <c r="M178" s="10" t="s">
        <v>1756</v>
      </c>
      <c r="N178" s="10" t="s">
        <v>1757</v>
      </c>
      <c r="O178" s="10" t="s">
        <v>183</v>
      </c>
      <c r="P178" s="18">
        <v>0</v>
      </c>
      <c r="Q178" s="18">
        <v>0</v>
      </c>
      <c r="R178" s="18">
        <v>10980</v>
      </c>
      <c r="S178" s="10" t="s">
        <v>1758</v>
      </c>
      <c r="T178" s="10" t="s">
        <v>1759</v>
      </c>
      <c r="U178" s="18">
        <v>6000</v>
      </c>
      <c r="V178" s="18">
        <v>41712</v>
      </c>
      <c r="W178" s="18">
        <v>0</v>
      </c>
      <c r="X178" s="18">
        <v>0</v>
      </c>
      <c r="Y178" s="18" t="s">
        <v>112</v>
      </c>
      <c r="Z178" s="18">
        <v>0</v>
      </c>
      <c r="AA178" s="18" t="s">
        <v>112</v>
      </c>
      <c r="AB178" s="18" t="s">
        <v>118</v>
      </c>
      <c r="AC178" s="18" t="s">
        <v>111</v>
      </c>
      <c r="AD178" s="18" t="s">
        <v>112</v>
      </c>
      <c r="AE178" s="18">
        <v>1</v>
      </c>
      <c r="AF178" s="18">
        <v>36000</v>
      </c>
      <c r="AG178" s="18">
        <v>36000</v>
      </c>
      <c r="AH178" s="18">
        <v>41220</v>
      </c>
      <c r="AI178" s="25" t="s">
        <v>112</v>
      </c>
    </row>
    <row r="179" spans="2:35" x14ac:dyDescent="0.3">
      <c r="B179" s="18">
        <v>20046373</v>
      </c>
      <c r="C179" s="25">
        <v>42342</v>
      </c>
      <c r="D179" s="18">
        <v>0</v>
      </c>
      <c r="E179" s="18">
        <v>402489</v>
      </c>
      <c r="F179" s="18">
        <v>663828</v>
      </c>
      <c r="G179" s="25">
        <v>42356</v>
      </c>
      <c r="H179" s="18">
        <v>1217</v>
      </c>
      <c r="I179" s="25">
        <v>43572</v>
      </c>
      <c r="J179" s="18">
        <v>36</v>
      </c>
      <c r="K179" s="18">
        <v>92849</v>
      </c>
      <c r="L179" s="18">
        <v>6591785064</v>
      </c>
      <c r="M179" s="10" t="s">
        <v>1760</v>
      </c>
      <c r="N179" s="10" t="s">
        <v>1761</v>
      </c>
      <c r="O179" s="10" t="s">
        <v>108</v>
      </c>
      <c r="P179" s="18">
        <v>0</v>
      </c>
      <c r="Q179" s="18">
        <v>0</v>
      </c>
      <c r="R179" s="18">
        <v>58</v>
      </c>
      <c r="S179" s="10" t="s">
        <v>189</v>
      </c>
      <c r="T179" s="10" t="s">
        <v>190</v>
      </c>
      <c r="U179" s="18">
        <v>129</v>
      </c>
      <c r="V179" s="18">
        <v>41723</v>
      </c>
      <c r="W179" s="18">
        <v>0</v>
      </c>
      <c r="X179" s="18">
        <v>0</v>
      </c>
      <c r="Y179" s="18">
        <v>516</v>
      </c>
      <c r="Z179" s="18">
        <v>0</v>
      </c>
      <c r="AA179" s="18" t="s">
        <v>352</v>
      </c>
      <c r="AB179" s="18" t="s">
        <v>191</v>
      </c>
      <c r="AC179" s="18" t="s">
        <v>192</v>
      </c>
      <c r="AD179" s="18" t="s">
        <v>112</v>
      </c>
      <c r="AE179" s="18">
        <v>48</v>
      </c>
      <c r="AF179" s="18">
        <v>4644</v>
      </c>
      <c r="AG179" s="18">
        <v>222912</v>
      </c>
      <c r="AH179" s="18">
        <v>222912</v>
      </c>
      <c r="AI179" s="25">
        <v>42342</v>
      </c>
    </row>
    <row r="180" spans="2:35" x14ac:dyDescent="0.3">
      <c r="B180" s="18">
        <v>20046373</v>
      </c>
      <c r="C180" s="25">
        <v>42342</v>
      </c>
      <c r="D180" s="18">
        <v>0</v>
      </c>
      <c r="E180" s="18">
        <v>402490</v>
      </c>
      <c r="F180" s="18">
        <v>663829</v>
      </c>
      <c r="G180" s="25">
        <v>42342</v>
      </c>
      <c r="H180" s="18" t="s">
        <v>112</v>
      </c>
      <c r="I180" s="25" t="s">
        <v>112</v>
      </c>
      <c r="J180" s="18">
        <v>0</v>
      </c>
      <c r="K180" s="18">
        <v>92849</v>
      </c>
      <c r="L180" s="18">
        <v>6591785064</v>
      </c>
      <c r="M180" s="10" t="s">
        <v>1760</v>
      </c>
      <c r="N180" s="10" t="s">
        <v>1761</v>
      </c>
      <c r="O180" s="10" t="s">
        <v>108</v>
      </c>
      <c r="P180" s="18">
        <v>0</v>
      </c>
      <c r="Q180" s="18">
        <v>0</v>
      </c>
      <c r="R180" s="18">
        <v>61</v>
      </c>
      <c r="S180" s="10" t="s">
        <v>193</v>
      </c>
      <c r="U180" s="18">
        <v>499</v>
      </c>
      <c r="V180" s="18">
        <v>41723</v>
      </c>
      <c r="W180" s="18">
        <v>0</v>
      </c>
      <c r="X180" s="18">
        <v>0</v>
      </c>
      <c r="Y180" s="18" t="s">
        <v>112</v>
      </c>
      <c r="Z180" s="18">
        <v>0</v>
      </c>
      <c r="AA180" s="18" t="s">
        <v>112</v>
      </c>
      <c r="AB180" s="18" t="s">
        <v>191</v>
      </c>
      <c r="AC180" s="18" t="s">
        <v>192</v>
      </c>
      <c r="AD180" s="18" t="s">
        <v>112</v>
      </c>
      <c r="AE180" s="18">
        <v>48</v>
      </c>
      <c r="AF180" s="18">
        <v>499</v>
      </c>
      <c r="AG180" s="18">
        <v>23952</v>
      </c>
      <c r="AH180" s="18">
        <v>23952</v>
      </c>
      <c r="AI180" s="25">
        <v>42342</v>
      </c>
    </row>
    <row r="181" spans="2:35" x14ac:dyDescent="0.3">
      <c r="B181" s="18">
        <v>20046348</v>
      </c>
      <c r="C181" s="25">
        <v>42342</v>
      </c>
      <c r="D181" s="18">
        <v>0.14499999999999999</v>
      </c>
      <c r="E181" s="18">
        <v>402189</v>
      </c>
      <c r="F181" s="18">
        <v>663502</v>
      </c>
      <c r="G181" s="25">
        <v>42349</v>
      </c>
      <c r="H181" s="18">
        <v>396</v>
      </c>
      <c r="I181" s="25">
        <v>42744</v>
      </c>
      <c r="J181" s="18">
        <v>12</v>
      </c>
      <c r="K181" s="18">
        <v>92933</v>
      </c>
      <c r="L181" s="18">
        <v>919899107791</v>
      </c>
      <c r="M181" s="10" t="s">
        <v>1762</v>
      </c>
      <c r="N181" s="10" t="s">
        <v>1763</v>
      </c>
      <c r="O181" s="10" t="s">
        <v>120</v>
      </c>
      <c r="P181" s="18">
        <v>0</v>
      </c>
      <c r="Q181" s="18">
        <v>0</v>
      </c>
      <c r="R181" s="18">
        <v>2834</v>
      </c>
      <c r="S181" s="10" t="s">
        <v>197</v>
      </c>
      <c r="U181" s="18">
        <v>1499</v>
      </c>
      <c r="V181" s="18">
        <v>41697</v>
      </c>
      <c r="W181" s="18">
        <v>1</v>
      </c>
      <c r="X181" s="18">
        <v>1</v>
      </c>
      <c r="Y181" s="18">
        <v>1499</v>
      </c>
      <c r="Z181" s="18">
        <v>0</v>
      </c>
      <c r="AA181" s="18" t="s">
        <v>114</v>
      </c>
      <c r="AB181" s="18" t="s">
        <v>115</v>
      </c>
      <c r="AC181" s="18" t="s">
        <v>111</v>
      </c>
      <c r="AD181" s="18" t="s">
        <v>112</v>
      </c>
      <c r="AE181" s="18">
        <v>1</v>
      </c>
      <c r="AF181" s="18">
        <v>17988</v>
      </c>
      <c r="AG181" s="18">
        <v>17988</v>
      </c>
      <c r="AH181" s="18">
        <v>20596.259999999998</v>
      </c>
      <c r="AI181" s="25">
        <v>42342</v>
      </c>
    </row>
    <row r="182" spans="2:35" x14ac:dyDescent="0.3">
      <c r="B182" s="18">
        <v>20046374</v>
      </c>
      <c r="C182" s="25">
        <v>42342</v>
      </c>
      <c r="D182" s="18">
        <v>0.14499999999999999</v>
      </c>
      <c r="E182" s="18">
        <v>402491</v>
      </c>
      <c r="F182" s="18">
        <v>663832</v>
      </c>
      <c r="G182" s="25">
        <v>42349</v>
      </c>
      <c r="H182" s="18">
        <v>456</v>
      </c>
      <c r="I182" s="25">
        <v>42804</v>
      </c>
      <c r="J182" s="18">
        <v>12</v>
      </c>
      <c r="K182" s="18">
        <v>92952</v>
      </c>
      <c r="L182" s="18">
        <v>919815182908</v>
      </c>
      <c r="M182" s="10" t="s">
        <v>1764</v>
      </c>
      <c r="N182" s="10" t="s">
        <v>1765</v>
      </c>
      <c r="O182" s="10" t="s">
        <v>231</v>
      </c>
      <c r="P182" s="18">
        <v>0</v>
      </c>
      <c r="Q182" s="18">
        <v>0</v>
      </c>
      <c r="R182" s="18">
        <v>2833</v>
      </c>
      <c r="S182" s="10" t="s">
        <v>113</v>
      </c>
      <c r="U182" s="18">
        <v>999</v>
      </c>
      <c r="V182" s="18">
        <v>41724</v>
      </c>
      <c r="W182" s="18">
        <v>0</v>
      </c>
      <c r="X182" s="18">
        <v>0</v>
      </c>
      <c r="Y182" s="18">
        <v>2997</v>
      </c>
      <c r="Z182" s="18">
        <v>0</v>
      </c>
      <c r="AA182" s="18" t="s">
        <v>195</v>
      </c>
      <c r="AB182" s="18" t="s">
        <v>115</v>
      </c>
      <c r="AC182" s="18" t="s">
        <v>111</v>
      </c>
      <c r="AD182" s="18" t="s">
        <v>297</v>
      </c>
      <c r="AE182" s="18">
        <v>1</v>
      </c>
      <c r="AF182" s="18">
        <v>11988</v>
      </c>
      <c r="AG182" s="18">
        <v>11988</v>
      </c>
      <c r="AH182" s="18">
        <v>13726.26</v>
      </c>
      <c r="AI182" s="25">
        <v>42342</v>
      </c>
    </row>
    <row r="183" spans="2:35" x14ac:dyDescent="0.3">
      <c r="B183" s="59"/>
      <c r="C183" s="3">
        <v>1</v>
      </c>
      <c r="D183" s="59" t="s">
        <v>405</v>
      </c>
      <c r="E183" s="59"/>
      <c r="F183" s="59"/>
      <c r="G183" s="59"/>
      <c r="H183" s="59"/>
      <c r="I183" s="59"/>
      <c r="J183" s="59"/>
      <c r="K183" s="59"/>
      <c r="L183" s="59"/>
      <c r="M183" s="62" t="s">
        <v>406</v>
      </c>
      <c r="N183" s="3"/>
      <c r="O183" s="3"/>
      <c r="P183" s="58"/>
      <c r="Q183" s="3"/>
      <c r="R183" s="3"/>
      <c r="S183" s="3"/>
      <c r="T183" s="58"/>
      <c r="U183" s="3"/>
      <c r="V183" s="3"/>
      <c r="W183" s="3"/>
      <c r="X183" s="3"/>
      <c r="Y183" s="3"/>
      <c r="Z183" s="59"/>
    </row>
    <row r="184" spans="2:35" x14ac:dyDescent="0.3">
      <c r="B184" s="59"/>
      <c r="C184" s="61"/>
      <c r="D184" s="60"/>
      <c r="E184" s="61" t="s">
        <v>72</v>
      </c>
      <c r="F184" s="61"/>
      <c r="G184" s="61" t="s">
        <v>407</v>
      </c>
      <c r="H184" s="61"/>
      <c r="I184" s="61"/>
      <c r="J184" s="61"/>
      <c r="K184" s="61"/>
      <c r="L184" s="61"/>
      <c r="M184" s="61" t="s">
        <v>72</v>
      </c>
      <c r="N184" s="61" t="s">
        <v>407</v>
      </c>
      <c r="O184" s="3"/>
      <c r="P184" s="58"/>
      <c r="Q184" s="3"/>
      <c r="R184" s="3"/>
      <c r="S184" s="3"/>
      <c r="T184" s="58"/>
      <c r="U184" s="3"/>
      <c r="V184" s="3"/>
      <c r="W184" s="3"/>
      <c r="X184" s="3"/>
      <c r="Y184" s="3"/>
      <c r="Z184" s="59"/>
    </row>
    <row r="185" spans="2:35" x14ac:dyDescent="0.3">
      <c r="B185" s="59"/>
      <c r="C185" s="61"/>
      <c r="D185" s="60"/>
      <c r="E185" s="61" t="s">
        <v>73</v>
      </c>
      <c r="F185" s="61"/>
      <c r="G185" s="61" t="s">
        <v>408</v>
      </c>
      <c r="H185" s="61"/>
      <c r="I185" s="61"/>
      <c r="J185" s="61"/>
      <c r="K185" s="61"/>
      <c r="L185" s="61"/>
      <c r="M185" s="61" t="s">
        <v>73</v>
      </c>
      <c r="N185" s="61" t="s">
        <v>408</v>
      </c>
      <c r="O185" s="3"/>
      <c r="P185" s="58"/>
      <c r="Q185" s="3"/>
      <c r="R185" s="3"/>
      <c r="S185" s="3"/>
      <c r="T185" s="58"/>
      <c r="U185" s="3"/>
      <c r="V185" s="3"/>
      <c r="W185" s="3"/>
      <c r="X185" s="3"/>
      <c r="Y185" s="3"/>
      <c r="Z185" s="59"/>
    </row>
    <row r="186" spans="2:35" x14ac:dyDescent="0.3">
      <c r="B186" s="59"/>
      <c r="C186" s="61"/>
      <c r="D186" s="60"/>
      <c r="E186" s="61" t="s">
        <v>74</v>
      </c>
      <c r="F186" s="61"/>
      <c r="G186" s="61" t="s">
        <v>409</v>
      </c>
      <c r="H186" s="61"/>
      <c r="I186" s="61"/>
      <c r="J186" s="61"/>
      <c r="K186" s="61"/>
      <c r="L186" s="61"/>
      <c r="M186" s="61" t="s">
        <v>74</v>
      </c>
      <c r="N186" s="61" t="s">
        <v>409</v>
      </c>
      <c r="O186" s="3"/>
      <c r="P186" s="58"/>
      <c r="Q186" s="3"/>
      <c r="R186" s="3"/>
      <c r="S186" s="3"/>
      <c r="T186" s="58"/>
      <c r="U186" s="3"/>
      <c r="V186" s="3"/>
      <c r="W186" s="3"/>
      <c r="X186" s="3"/>
      <c r="Y186" s="3"/>
      <c r="Z186" s="59"/>
    </row>
    <row r="187" spans="2:35" x14ac:dyDescent="0.3">
      <c r="B187" s="59"/>
      <c r="C187" s="61"/>
      <c r="D187" s="60"/>
      <c r="E187" s="61" t="s">
        <v>16</v>
      </c>
      <c r="F187" s="61"/>
      <c r="G187" s="61" t="s">
        <v>410</v>
      </c>
      <c r="H187" s="61"/>
      <c r="I187" s="61"/>
      <c r="J187" s="61"/>
      <c r="K187" s="61"/>
      <c r="L187" s="61"/>
      <c r="M187" s="61" t="s">
        <v>411</v>
      </c>
      <c r="N187" s="61" t="s">
        <v>412</v>
      </c>
      <c r="O187" s="3"/>
      <c r="P187" s="58"/>
      <c r="Q187" s="3"/>
      <c r="R187" s="3"/>
      <c r="S187" s="3"/>
      <c r="T187" s="58"/>
      <c r="U187" s="3"/>
      <c r="V187" s="3"/>
      <c r="W187" s="3"/>
      <c r="X187" s="3"/>
      <c r="Y187" s="3"/>
      <c r="Z187" s="59"/>
    </row>
    <row r="188" spans="2:35" x14ac:dyDescent="0.3">
      <c r="B188" s="59"/>
      <c r="C188" s="61"/>
      <c r="D188" s="60"/>
      <c r="E188" s="61" t="s">
        <v>12</v>
      </c>
      <c r="F188" s="61"/>
      <c r="G188" s="61" t="s">
        <v>413</v>
      </c>
      <c r="H188" s="61"/>
      <c r="I188" s="61"/>
      <c r="J188" s="61"/>
      <c r="K188" s="61"/>
      <c r="L188" s="61"/>
      <c r="M188" s="61" t="s">
        <v>414</v>
      </c>
      <c r="N188" s="61" t="s">
        <v>415</v>
      </c>
      <c r="O188" s="3"/>
      <c r="P188" s="58"/>
      <c r="Q188" s="3"/>
      <c r="R188" s="3"/>
      <c r="S188" s="3"/>
      <c r="T188" s="58"/>
      <c r="U188" s="3"/>
      <c r="V188" s="3"/>
      <c r="W188" s="3"/>
      <c r="X188" s="3"/>
      <c r="Y188" s="3"/>
      <c r="Z188" s="59"/>
    </row>
    <row r="189" spans="2:35" x14ac:dyDescent="0.3">
      <c r="B189" s="59"/>
      <c r="C189" s="61"/>
      <c r="D189" s="60"/>
      <c r="E189" s="61" t="s">
        <v>17</v>
      </c>
      <c r="F189" s="61"/>
      <c r="G189" s="61" t="s">
        <v>416</v>
      </c>
      <c r="H189" s="61"/>
      <c r="I189" s="61"/>
      <c r="J189" s="61"/>
      <c r="K189" s="61"/>
      <c r="L189" s="61"/>
      <c r="M189" s="61" t="s">
        <v>417</v>
      </c>
      <c r="N189" s="61" t="s">
        <v>418</v>
      </c>
      <c r="O189" s="3"/>
      <c r="P189" s="58"/>
      <c r="Q189" s="3"/>
      <c r="R189" s="3"/>
      <c r="S189" s="3"/>
      <c r="T189" s="58"/>
      <c r="U189" s="3"/>
      <c r="V189" s="3"/>
      <c r="W189" s="3"/>
      <c r="X189" s="3"/>
      <c r="Y189" s="3"/>
      <c r="Z189" s="59"/>
    </row>
    <row r="190" spans="2:35" x14ac:dyDescent="0.3">
      <c r="B190" s="59"/>
      <c r="C190" s="61"/>
      <c r="D190" s="60"/>
      <c r="E190" s="61" t="s">
        <v>13</v>
      </c>
      <c r="F190" s="61"/>
      <c r="G190" s="61" t="s">
        <v>419</v>
      </c>
      <c r="H190" s="61"/>
      <c r="I190" s="61"/>
      <c r="J190" s="61"/>
      <c r="K190" s="61"/>
      <c r="L190" s="61"/>
      <c r="M190" s="61" t="s">
        <v>420</v>
      </c>
      <c r="N190" s="61" t="s">
        <v>421</v>
      </c>
      <c r="O190" s="3"/>
      <c r="P190" s="58"/>
      <c r="Q190" s="3"/>
      <c r="R190" s="3"/>
      <c r="S190" s="3"/>
      <c r="T190" s="58"/>
      <c r="U190" s="3"/>
      <c r="V190" s="3"/>
      <c r="W190" s="3"/>
      <c r="X190" s="3"/>
      <c r="Y190" s="3"/>
      <c r="Z190" s="59"/>
    </row>
    <row r="191" spans="2:35" x14ac:dyDescent="0.3">
      <c r="B191" s="59"/>
      <c r="C191" s="59"/>
      <c r="D191" s="59"/>
      <c r="E191" s="59"/>
      <c r="F191" s="59"/>
      <c r="G191" s="59"/>
      <c r="H191" s="59"/>
      <c r="I191" s="59"/>
      <c r="J191" s="59"/>
      <c r="K191" s="59"/>
      <c r="L191" s="3"/>
      <c r="M191" s="3"/>
      <c r="N191" s="3"/>
      <c r="O191" s="3"/>
      <c r="P191" s="58"/>
      <c r="Q191" s="3"/>
      <c r="R191" s="3"/>
      <c r="S191" s="3"/>
      <c r="T191" s="58"/>
      <c r="U191" s="3"/>
      <c r="V191" s="3"/>
      <c r="W191" s="3"/>
      <c r="X191" s="3"/>
      <c r="Y191" s="3"/>
      <c r="Z191" s="59"/>
    </row>
    <row r="192" spans="2:35" x14ac:dyDescent="0.3">
      <c r="B192" s="59"/>
      <c r="C192" s="60">
        <v>2</v>
      </c>
      <c r="D192" s="61" t="s">
        <v>422</v>
      </c>
      <c r="E192" s="59"/>
      <c r="F192" s="59"/>
      <c r="G192" s="59"/>
      <c r="H192" s="59"/>
      <c r="I192" s="59"/>
      <c r="J192" s="59"/>
      <c r="K192" s="59"/>
      <c r="L192" s="3"/>
      <c r="M192" s="3"/>
      <c r="N192" s="3"/>
      <c r="O192" s="3"/>
      <c r="P192" s="58"/>
      <c r="Q192" s="3"/>
      <c r="R192" s="3"/>
      <c r="S192" s="3"/>
      <c r="T192" s="58"/>
      <c r="U192" s="3"/>
      <c r="V192" s="3"/>
      <c r="W192" s="3"/>
      <c r="X192" s="3"/>
      <c r="Y192" s="3"/>
      <c r="Z192" s="59"/>
    </row>
    <row r="193" spans="2:26" x14ac:dyDescent="0.3">
      <c r="B193" s="59"/>
      <c r="C193" s="60">
        <v>3</v>
      </c>
      <c r="D193" s="61" t="s">
        <v>423</v>
      </c>
      <c r="E193" s="59"/>
      <c r="F193" s="59"/>
      <c r="G193" s="59"/>
      <c r="H193" s="59"/>
      <c r="I193" s="59"/>
      <c r="J193" s="59"/>
      <c r="K193" s="59"/>
      <c r="L193" s="3"/>
      <c r="M193" s="3"/>
      <c r="N193" s="3"/>
      <c r="O193" s="3"/>
      <c r="P193" s="58"/>
      <c r="Q193" s="3"/>
      <c r="R193" s="3"/>
      <c r="S193" s="3"/>
      <c r="T193" s="58"/>
      <c r="U193" s="3"/>
      <c r="V193" s="3"/>
      <c r="W193" s="3"/>
      <c r="X193" s="3"/>
      <c r="Y193" s="3"/>
      <c r="Z193" s="59"/>
    </row>
    <row r="194" spans="2:26" x14ac:dyDescent="0.3">
      <c r="B194" s="59"/>
      <c r="C194" s="59"/>
      <c r="D194" s="59"/>
      <c r="E194" s="59"/>
      <c r="F194" s="59"/>
      <c r="G194" s="59"/>
      <c r="H194" s="59"/>
      <c r="I194" s="59"/>
      <c r="J194" s="59"/>
      <c r="K194" s="59"/>
      <c r="L194" s="3"/>
      <c r="M194" s="3"/>
      <c r="N194" s="3"/>
      <c r="O194" s="3"/>
      <c r="P194" s="58"/>
      <c r="Q194" s="3"/>
      <c r="R194" s="3"/>
      <c r="S194" s="3"/>
      <c r="T194" s="58"/>
      <c r="U194" s="3"/>
      <c r="V194" s="3"/>
      <c r="W194" s="3"/>
      <c r="X194" s="3"/>
      <c r="Y194" s="3"/>
      <c r="Z194" s="59"/>
    </row>
    <row r="195" spans="2:26" x14ac:dyDescent="0.3">
      <c r="B195" s="18">
        <v>20044422</v>
      </c>
      <c r="C195" s="25">
        <v>42327</v>
      </c>
      <c r="D195" s="18">
        <v>0.14499999999999999</v>
      </c>
      <c r="E195" s="18">
        <v>384196</v>
      </c>
      <c r="F195" s="18">
        <v>642600</v>
      </c>
      <c r="G195" s="25">
        <v>42334</v>
      </c>
      <c r="H195" s="18">
        <v>458</v>
      </c>
      <c r="I195" s="25">
        <v>42791</v>
      </c>
      <c r="J195" s="18">
        <v>12</v>
      </c>
      <c r="K195" s="18">
        <v>91009</v>
      </c>
      <c r="L195" s="18">
        <v>919896343483</v>
      </c>
      <c r="M195" s="10" t="s">
        <v>403</v>
      </c>
      <c r="N195" s="10" t="s">
        <v>404</v>
      </c>
      <c r="O195" s="10" t="s">
        <v>108</v>
      </c>
      <c r="P195" s="18">
        <v>0</v>
      </c>
      <c r="Q195" s="18">
        <v>0</v>
      </c>
      <c r="R195" s="18">
        <v>3216</v>
      </c>
      <c r="S195" s="10" t="s">
        <v>168</v>
      </c>
      <c r="U195" s="18">
        <v>1499</v>
      </c>
      <c r="V195" s="18">
        <v>39770</v>
      </c>
      <c r="W195" s="18">
        <v>0</v>
      </c>
      <c r="X195" s="18">
        <v>0</v>
      </c>
      <c r="Y195" s="18">
        <v>4497</v>
      </c>
      <c r="Z195" s="18">
        <v>0</v>
      </c>
    </row>
  </sheetData>
  <sheetProtection algorithmName="SHA-512" hashValue="Yvh4RmAhhPUkgSlkE12ph/31wN7bXxtTxEYYZfGfHUg+8raJvUrtIzHtHNIItMhaNXXvvX5q0dQFINPCLirAEQ==" saltValue="0+6pc+rkv6Dv2WsKqxx/YQ==" spinCount="100000" sheet="1" objects="1" scenarios="1"/>
  <autoFilter ref="B2:AI190"/>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19</vt:i4>
      </vt:variant>
    </vt:vector>
  </HeadingPairs>
  <TitlesOfParts>
    <vt:vector size="24" baseType="lpstr">
      <vt:lpstr>Manual</vt:lpstr>
      <vt:lpstr>Report</vt:lpstr>
      <vt:lpstr>Filters</vt:lpstr>
      <vt:lpstr>Data</vt:lpstr>
      <vt:lpstr>Orders</vt:lpstr>
      <vt:lpstr>AllR</vt:lpstr>
      <vt:lpstr>AllZ</vt:lpstr>
      <vt:lpstr>AMList</vt:lpstr>
      <vt:lpstr>AMsI</vt:lpstr>
      <vt:lpstr>AMsII</vt:lpstr>
      <vt:lpstr>LevelAM</vt:lpstr>
      <vt:lpstr>LevelList</vt:lpstr>
      <vt:lpstr>LevelR</vt:lpstr>
      <vt:lpstr>LevelZ</vt:lpstr>
      <vt:lpstr>Orders!Orders_2015_11</vt:lpstr>
      <vt:lpstr>RegionList</vt:lpstr>
      <vt:lpstr>RegionsI</vt:lpstr>
      <vt:lpstr>RegionsII</vt:lpstr>
      <vt:lpstr>RStart</vt:lpstr>
      <vt:lpstr>RStart2</vt:lpstr>
      <vt:lpstr>ZoneList</vt:lpstr>
      <vt:lpstr>ZonesI</vt:lpstr>
      <vt:lpstr>ZonesII</vt:lpstr>
      <vt:lpstr>ZStart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ChetanBhat</dc:creator>
  <cp:lastModifiedBy>Practo</cp:lastModifiedBy>
  <dcterms:created xsi:type="dcterms:W3CDTF">2015-11-02T06:58:00Z</dcterms:created>
  <dcterms:modified xsi:type="dcterms:W3CDTF">2016-02-01T02:58:28Z</dcterms:modified>
</cp:coreProperties>
</file>